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RossTyzackPitman/Documents/OneDrive/PhD/Data/R_Database/R_PROJECTS/PhD_Chapter3/MSE_Paper/LEOPARD-MP/data/"/>
    </mc:Choice>
  </mc:AlternateContent>
  <bookViews>
    <workbookView xWindow="0" yWindow="0" windowWidth="33600" windowHeight="21000" tabRatio="831" activeTab="3"/>
  </bookViews>
  <sheets>
    <sheet name="SABI_RAW_DATA" sheetId="19" r:id="rId1"/>
    <sheet name="SABI_SUMMARY" sheetId="13" r:id="rId2"/>
    <sheet name="DISPERSAL" sheetId="21" r:id="rId3"/>
    <sheet name="SABI_STATS" sheetId="18" r:id="rId4"/>
    <sheet name="SABI_CUB" sheetId="14" r:id="rId5"/>
    <sheet name="SABI_JUVENILE" sheetId="15" r:id="rId6"/>
    <sheet name="MATERNAL AGE" sheetId="20" r:id="rId7"/>
    <sheet name="SABI_SUBADULT" sheetId="16" r:id="rId8"/>
    <sheet name="SABI_ADULT" sheetId="17" r:id="rId9"/>
    <sheet name="KZN_SUMMARY" sheetId="10" r:id="rId10"/>
    <sheet name="KZN_STATS" sheetId="12" r:id="rId11"/>
    <sheet name="KZN_RAW_DATA" sheetId="1" r:id="rId12"/>
    <sheet name="KZN_DATA" sheetId="9" r:id="rId13"/>
    <sheet name="CUB" sheetId="6" r:id="rId14"/>
    <sheet name="JUVENILE" sheetId="4" r:id="rId15"/>
    <sheet name="SUBADULT" sheetId="7" r:id="rId16"/>
    <sheet name="ADULT" sheetId="8" r:id="rId17"/>
  </sheets>
  <definedNames>
    <definedName name="_xlnm._FilterDatabase" localSheetId="16" hidden="1">ADULT!$A$1:$K$107</definedName>
    <definedName name="_xlnm._FilterDatabase" localSheetId="13" hidden="1">CUB!$A$1:$J$1048530</definedName>
    <definedName name="_xlnm._FilterDatabase" localSheetId="2" hidden="1">DISPERSAL!$A$1:$P$481</definedName>
    <definedName name="_xlnm._FilterDatabase" localSheetId="14" hidden="1">JUVENILE!$A$1:$K$75</definedName>
    <definedName name="_xlnm._FilterDatabase" localSheetId="12" hidden="1">KZN_DATA!$A$1:$W$107</definedName>
    <definedName name="_xlnm._FilterDatabase" localSheetId="11" hidden="1">KZN_RAW_DATA!$A$1:$W$107</definedName>
    <definedName name="_xlnm._FilterDatabase" localSheetId="8" hidden="1">SABI_ADULT!$A$1:$Q$481</definedName>
    <definedName name="_xlnm._FilterDatabase" localSheetId="4">SABI_CUB!$A$1:$Y$481</definedName>
    <definedName name="_xlnm._FilterDatabase" localSheetId="5" hidden="1">SABI_JUVENILE!$A$1:$S$481</definedName>
    <definedName name="_xlnm._FilterDatabase" localSheetId="0" hidden="1">SABI_RAW_DATA!$A$1:$J$1</definedName>
    <definedName name="_xlnm._FilterDatabase" localSheetId="7" hidden="1">SABI_SUBADULT!$A$1:$Q$481</definedName>
    <definedName name="_xlnm._FilterDatabase" localSheetId="15" hidden="1">SUBADULT!$A$1:$K$84</definedName>
  </definedNames>
  <calcPr calcId="150001" concurrentCalc="0"/>
  <pivotCaches>
    <pivotCache cacheId="0" r:id="rId1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L24" i="18" l="1"/>
  <c r="AK24" i="18"/>
  <c r="AF6" i="21"/>
  <c r="AE6" i="21"/>
  <c r="AG6" i="21"/>
  <c r="AG2" i="21"/>
  <c r="S2" i="21"/>
  <c r="B8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B9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B10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B11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B12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B13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B14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B15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B16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B17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B18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B19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B20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B21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B22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B23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B24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B25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B26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B27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B28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B29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B30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B31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B32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B33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B34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B35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B36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B37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B38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B39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B40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B41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B42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B43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B44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B45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B46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B47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B48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B49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B50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B51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B52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B53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B54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B55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B56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B57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B58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B59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B60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B61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B62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B63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P63" i="21"/>
  <c r="B64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B65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B66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B67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P67" i="21"/>
  <c r="B68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P68" i="21"/>
  <c r="B69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P69" i="21"/>
  <c r="B70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B71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B72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B73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B74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B75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B76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B77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B78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B79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B80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B81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B82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B83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B84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B85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P85" i="21"/>
  <c r="B86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B87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B88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B89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B90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B91" i="21"/>
  <c r="C91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B92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B93" i="21"/>
  <c r="C93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B94" i="21"/>
  <c r="C94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B95" i="21"/>
  <c r="C95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B96" i="21"/>
  <c r="C96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B97" i="21"/>
  <c r="C97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B98" i="21"/>
  <c r="C98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B99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B100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B101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B102" i="21"/>
  <c r="C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B103" i="21"/>
  <c r="C103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/>
  <c r="B104" i="21"/>
  <c r="C104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P104" i="21"/>
  <c r="B105" i="21"/>
  <c r="C105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P105" i="21"/>
  <c r="B106" i="21"/>
  <c r="C106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P106" i="21"/>
  <c r="B107" i="21"/>
  <c r="C107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P107" i="21"/>
  <c r="B108" i="21"/>
  <c r="C108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P108" i="21"/>
  <c r="B109" i="21"/>
  <c r="C109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P109" i="21"/>
  <c r="B110" i="21"/>
  <c r="C110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P110" i="21"/>
  <c r="B111" i="21"/>
  <c r="C111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P111" i="21"/>
  <c r="B112" i="21"/>
  <c r="C112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P112" i="21"/>
  <c r="B113" i="21"/>
  <c r="C113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P113" i="21"/>
  <c r="B114" i="21"/>
  <c r="C114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P114" i="21"/>
  <c r="B115" i="21"/>
  <c r="C115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P115" i="21"/>
  <c r="B116" i="21"/>
  <c r="C116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P116" i="21"/>
  <c r="B117" i="21"/>
  <c r="C117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P117" i="21"/>
  <c r="B118" i="21"/>
  <c r="C118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P118" i="21"/>
  <c r="B119" i="21"/>
  <c r="C119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/>
  <c r="B120" i="21"/>
  <c r="C120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P120" i="21"/>
  <c r="B121" i="21"/>
  <c r="C121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P121" i="21"/>
  <c r="B122" i="21"/>
  <c r="C122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B123" i="21"/>
  <c r="C123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/>
  <c r="B124" i="21"/>
  <c r="C124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P124" i="21"/>
  <c r="B125" i="21"/>
  <c r="C125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P125" i="21"/>
  <c r="B126" i="21"/>
  <c r="C126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B127" i="21"/>
  <c r="C127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/>
  <c r="B128" i="21"/>
  <c r="C128" i="21"/>
  <c r="D128" i="21"/>
  <c r="E128" i="21"/>
  <c r="F128" i="21"/>
  <c r="G128" i="21"/>
  <c r="H128" i="21"/>
  <c r="I128" i="21"/>
  <c r="J128" i="21"/>
  <c r="K128" i="21"/>
  <c r="L128" i="21"/>
  <c r="M128" i="21"/>
  <c r="N128" i="21"/>
  <c r="O128" i="21"/>
  <c r="P128" i="21"/>
  <c r="B129" i="21"/>
  <c r="C129" i="21"/>
  <c r="D129" i="21"/>
  <c r="E129" i="21"/>
  <c r="F129" i="21"/>
  <c r="G129" i="21"/>
  <c r="H129" i="21"/>
  <c r="I129" i="21"/>
  <c r="J129" i="21"/>
  <c r="K129" i="21"/>
  <c r="L129" i="21"/>
  <c r="M129" i="21"/>
  <c r="N129" i="21"/>
  <c r="O129" i="21"/>
  <c r="P129" i="21"/>
  <c r="B130" i="21"/>
  <c r="C130" i="21"/>
  <c r="D130" i="21"/>
  <c r="E130" i="21"/>
  <c r="F130" i="21"/>
  <c r="G130" i="21"/>
  <c r="H130" i="21"/>
  <c r="I130" i="21"/>
  <c r="J130" i="21"/>
  <c r="K130" i="21"/>
  <c r="L130" i="21"/>
  <c r="M130" i="21"/>
  <c r="N130" i="21"/>
  <c r="O130" i="21"/>
  <c r="P130" i="21"/>
  <c r="B131" i="21"/>
  <c r="C131" i="21"/>
  <c r="D131" i="21"/>
  <c r="E131" i="21"/>
  <c r="F131" i="21"/>
  <c r="G131" i="21"/>
  <c r="H131" i="21"/>
  <c r="I131" i="21"/>
  <c r="J131" i="21"/>
  <c r="K131" i="21"/>
  <c r="L131" i="21"/>
  <c r="M131" i="21"/>
  <c r="N131" i="21"/>
  <c r="O131" i="21"/>
  <c r="P131" i="21"/>
  <c r="B132" i="21"/>
  <c r="C132" i="21"/>
  <c r="D132" i="21"/>
  <c r="E132" i="21"/>
  <c r="F132" i="21"/>
  <c r="G132" i="21"/>
  <c r="H132" i="21"/>
  <c r="I132" i="21"/>
  <c r="J132" i="21"/>
  <c r="K132" i="21"/>
  <c r="L132" i="21"/>
  <c r="M132" i="21"/>
  <c r="N132" i="21"/>
  <c r="O132" i="21"/>
  <c r="P132" i="21"/>
  <c r="B133" i="21"/>
  <c r="C133" i="21"/>
  <c r="D133" i="21"/>
  <c r="E133" i="21"/>
  <c r="F133" i="21"/>
  <c r="G133" i="21"/>
  <c r="H133" i="21"/>
  <c r="I133" i="21"/>
  <c r="J133" i="21"/>
  <c r="K133" i="21"/>
  <c r="L133" i="21"/>
  <c r="M133" i="21"/>
  <c r="N133" i="21"/>
  <c r="O133" i="21"/>
  <c r="P133" i="21"/>
  <c r="B134" i="21"/>
  <c r="C134" i="21"/>
  <c r="D134" i="21"/>
  <c r="E134" i="21"/>
  <c r="F134" i="21"/>
  <c r="G134" i="21"/>
  <c r="H134" i="21"/>
  <c r="I134" i="21"/>
  <c r="J134" i="21"/>
  <c r="K134" i="21"/>
  <c r="L134" i="21"/>
  <c r="M134" i="21"/>
  <c r="N134" i="21"/>
  <c r="O134" i="21"/>
  <c r="P134" i="21"/>
  <c r="B135" i="21"/>
  <c r="C135" i="21"/>
  <c r="D135" i="21"/>
  <c r="E135" i="21"/>
  <c r="F135" i="21"/>
  <c r="G135" i="21"/>
  <c r="H135" i="21"/>
  <c r="I135" i="21"/>
  <c r="J135" i="21"/>
  <c r="K135" i="21"/>
  <c r="L135" i="21"/>
  <c r="M135" i="21"/>
  <c r="N135" i="21"/>
  <c r="O135" i="21"/>
  <c r="P135" i="21"/>
  <c r="B136" i="21"/>
  <c r="C136" i="21"/>
  <c r="D136" i="21"/>
  <c r="E136" i="21"/>
  <c r="F136" i="21"/>
  <c r="G136" i="21"/>
  <c r="H136" i="21"/>
  <c r="I136" i="21"/>
  <c r="J136" i="21"/>
  <c r="K136" i="21"/>
  <c r="L136" i="21"/>
  <c r="M136" i="21"/>
  <c r="N136" i="21"/>
  <c r="O136" i="21"/>
  <c r="P136" i="21"/>
  <c r="B137" i="21"/>
  <c r="C137" i="21"/>
  <c r="D137" i="21"/>
  <c r="E137" i="21"/>
  <c r="F137" i="21"/>
  <c r="G137" i="21"/>
  <c r="H137" i="21"/>
  <c r="I137" i="21"/>
  <c r="J137" i="21"/>
  <c r="K137" i="21"/>
  <c r="L137" i="21"/>
  <c r="M137" i="21"/>
  <c r="N137" i="21"/>
  <c r="O137" i="21"/>
  <c r="P137" i="21"/>
  <c r="B138" i="21"/>
  <c r="C138" i="21"/>
  <c r="D138" i="21"/>
  <c r="E138" i="21"/>
  <c r="F138" i="21"/>
  <c r="G138" i="21"/>
  <c r="H138" i="21"/>
  <c r="I138" i="21"/>
  <c r="J138" i="21"/>
  <c r="K138" i="21"/>
  <c r="L138" i="21"/>
  <c r="M138" i="21"/>
  <c r="N138" i="21"/>
  <c r="O138" i="21"/>
  <c r="P138" i="21"/>
  <c r="B139" i="21"/>
  <c r="C139" i="21"/>
  <c r="D139" i="21"/>
  <c r="E139" i="21"/>
  <c r="F139" i="21"/>
  <c r="G139" i="21"/>
  <c r="H139" i="21"/>
  <c r="I139" i="21"/>
  <c r="J139" i="21"/>
  <c r="K139" i="21"/>
  <c r="L139" i="21"/>
  <c r="M139" i="21"/>
  <c r="N139" i="21"/>
  <c r="O139" i="21"/>
  <c r="P139" i="21"/>
  <c r="B140" i="21"/>
  <c r="C140" i="21"/>
  <c r="D140" i="21"/>
  <c r="E140" i="21"/>
  <c r="F140" i="21"/>
  <c r="G140" i="21"/>
  <c r="H140" i="21"/>
  <c r="I140" i="21"/>
  <c r="J140" i="21"/>
  <c r="K140" i="21"/>
  <c r="L140" i="21"/>
  <c r="M140" i="21"/>
  <c r="N140" i="21"/>
  <c r="O140" i="21"/>
  <c r="P140" i="21"/>
  <c r="B141" i="21"/>
  <c r="C141" i="21"/>
  <c r="D141" i="21"/>
  <c r="E141" i="21"/>
  <c r="F141" i="21"/>
  <c r="G141" i="21"/>
  <c r="H141" i="21"/>
  <c r="I141" i="21"/>
  <c r="J141" i="21"/>
  <c r="K141" i="21"/>
  <c r="L141" i="21"/>
  <c r="M141" i="21"/>
  <c r="N141" i="21"/>
  <c r="O141" i="21"/>
  <c r="P141" i="21"/>
  <c r="B142" i="21"/>
  <c r="C142" i="21"/>
  <c r="D142" i="21"/>
  <c r="E142" i="21"/>
  <c r="F142" i="21"/>
  <c r="G142" i="21"/>
  <c r="H142" i="21"/>
  <c r="I142" i="21"/>
  <c r="J142" i="21"/>
  <c r="K142" i="21"/>
  <c r="L142" i="21"/>
  <c r="M142" i="21"/>
  <c r="N142" i="21"/>
  <c r="O142" i="21"/>
  <c r="P142" i="21"/>
  <c r="B143" i="21"/>
  <c r="C143" i="21"/>
  <c r="D143" i="21"/>
  <c r="E143" i="21"/>
  <c r="F143" i="21"/>
  <c r="G143" i="21"/>
  <c r="H143" i="21"/>
  <c r="I143" i="21"/>
  <c r="J143" i="21"/>
  <c r="K143" i="21"/>
  <c r="L143" i="21"/>
  <c r="M143" i="21"/>
  <c r="N143" i="21"/>
  <c r="O143" i="21"/>
  <c r="P143" i="21"/>
  <c r="B144" i="21"/>
  <c r="C144" i="21"/>
  <c r="D144" i="21"/>
  <c r="E144" i="21"/>
  <c r="F144" i="21"/>
  <c r="G144" i="21"/>
  <c r="H144" i="21"/>
  <c r="I144" i="21"/>
  <c r="J144" i="21"/>
  <c r="K144" i="21"/>
  <c r="L144" i="21"/>
  <c r="M144" i="21"/>
  <c r="N144" i="21"/>
  <c r="O144" i="21"/>
  <c r="P144" i="21"/>
  <c r="B145" i="21"/>
  <c r="C145" i="21"/>
  <c r="D145" i="21"/>
  <c r="E145" i="21"/>
  <c r="F145" i="21"/>
  <c r="G145" i="21"/>
  <c r="H145" i="21"/>
  <c r="I145" i="21"/>
  <c r="J145" i="21"/>
  <c r="K145" i="21"/>
  <c r="L145" i="21"/>
  <c r="M145" i="21"/>
  <c r="N145" i="21"/>
  <c r="O145" i="21"/>
  <c r="P145" i="21"/>
  <c r="B146" i="21"/>
  <c r="C146" i="21"/>
  <c r="D146" i="21"/>
  <c r="E146" i="21"/>
  <c r="F146" i="21"/>
  <c r="G146" i="21"/>
  <c r="H146" i="21"/>
  <c r="I146" i="21"/>
  <c r="J146" i="21"/>
  <c r="K146" i="21"/>
  <c r="L146" i="21"/>
  <c r="M146" i="21"/>
  <c r="N146" i="21"/>
  <c r="O146" i="21"/>
  <c r="P146" i="21"/>
  <c r="B147" i="21"/>
  <c r="C147" i="21"/>
  <c r="D147" i="21"/>
  <c r="E147" i="21"/>
  <c r="F147" i="21"/>
  <c r="G147" i="21"/>
  <c r="H147" i="21"/>
  <c r="I147" i="21"/>
  <c r="J147" i="21"/>
  <c r="K147" i="21"/>
  <c r="L147" i="21"/>
  <c r="M147" i="21"/>
  <c r="N147" i="21"/>
  <c r="O147" i="21"/>
  <c r="P147" i="21"/>
  <c r="B148" i="21"/>
  <c r="C148" i="21"/>
  <c r="D148" i="21"/>
  <c r="E148" i="21"/>
  <c r="F148" i="21"/>
  <c r="G148" i="21"/>
  <c r="H148" i="21"/>
  <c r="I148" i="21"/>
  <c r="J148" i="21"/>
  <c r="K148" i="21"/>
  <c r="L148" i="21"/>
  <c r="M148" i="21"/>
  <c r="N148" i="21"/>
  <c r="O148" i="21"/>
  <c r="P148" i="21"/>
  <c r="B149" i="21"/>
  <c r="C149" i="21"/>
  <c r="D149" i="21"/>
  <c r="E149" i="21"/>
  <c r="F149" i="21"/>
  <c r="G149" i="21"/>
  <c r="H149" i="21"/>
  <c r="I149" i="21"/>
  <c r="J149" i="21"/>
  <c r="K149" i="21"/>
  <c r="L149" i="21"/>
  <c r="M149" i="21"/>
  <c r="N149" i="21"/>
  <c r="O149" i="21"/>
  <c r="P149" i="21"/>
  <c r="B150" i="21"/>
  <c r="C150" i="21"/>
  <c r="D150" i="21"/>
  <c r="E150" i="21"/>
  <c r="F150" i="21"/>
  <c r="G150" i="21"/>
  <c r="H150" i="21"/>
  <c r="I150" i="21"/>
  <c r="J150" i="21"/>
  <c r="K150" i="21"/>
  <c r="L150" i="21"/>
  <c r="M150" i="21"/>
  <c r="N150" i="21"/>
  <c r="O150" i="21"/>
  <c r="P150" i="21"/>
  <c r="B151" i="21"/>
  <c r="C151" i="21"/>
  <c r="D151" i="21"/>
  <c r="E151" i="21"/>
  <c r="F151" i="21"/>
  <c r="G151" i="21"/>
  <c r="H151" i="21"/>
  <c r="I151" i="21"/>
  <c r="J151" i="21"/>
  <c r="K151" i="21"/>
  <c r="L151" i="21"/>
  <c r="M151" i="21"/>
  <c r="N151" i="21"/>
  <c r="O151" i="21"/>
  <c r="P151" i="21"/>
  <c r="B152" i="21"/>
  <c r="C152" i="21"/>
  <c r="D152" i="21"/>
  <c r="E152" i="21"/>
  <c r="F152" i="21"/>
  <c r="G152" i="21"/>
  <c r="H152" i="21"/>
  <c r="I152" i="21"/>
  <c r="J152" i="21"/>
  <c r="K152" i="21"/>
  <c r="L152" i="21"/>
  <c r="M152" i="21"/>
  <c r="N152" i="21"/>
  <c r="O152" i="21"/>
  <c r="P152" i="21"/>
  <c r="B153" i="21"/>
  <c r="C153" i="21"/>
  <c r="D153" i="21"/>
  <c r="E153" i="21"/>
  <c r="F153" i="21"/>
  <c r="G153" i="21"/>
  <c r="H153" i="21"/>
  <c r="I153" i="21"/>
  <c r="J153" i="21"/>
  <c r="K153" i="21"/>
  <c r="L153" i="21"/>
  <c r="M153" i="21"/>
  <c r="N153" i="21"/>
  <c r="O153" i="21"/>
  <c r="P153" i="21"/>
  <c r="B154" i="21"/>
  <c r="C154" i="21"/>
  <c r="D154" i="21"/>
  <c r="E154" i="21"/>
  <c r="F154" i="21"/>
  <c r="G154" i="21"/>
  <c r="H154" i="21"/>
  <c r="I154" i="21"/>
  <c r="J154" i="21"/>
  <c r="K154" i="21"/>
  <c r="L154" i="21"/>
  <c r="M154" i="21"/>
  <c r="N154" i="21"/>
  <c r="O154" i="21"/>
  <c r="P154" i="21"/>
  <c r="B155" i="21"/>
  <c r="C155" i="21"/>
  <c r="D155" i="21"/>
  <c r="E155" i="21"/>
  <c r="F155" i="21"/>
  <c r="G155" i="21"/>
  <c r="H155" i="21"/>
  <c r="I155" i="21"/>
  <c r="J155" i="21"/>
  <c r="K155" i="21"/>
  <c r="L155" i="21"/>
  <c r="M155" i="21"/>
  <c r="N155" i="21"/>
  <c r="O155" i="21"/>
  <c r="P155" i="21"/>
  <c r="B156" i="21"/>
  <c r="C156" i="21"/>
  <c r="D156" i="21"/>
  <c r="E156" i="21"/>
  <c r="F156" i="21"/>
  <c r="G156" i="21"/>
  <c r="H156" i="21"/>
  <c r="I156" i="21"/>
  <c r="J156" i="21"/>
  <c r="K156" i="21"/>
  <c r="L156" i="21"/>
  <c r="M156" i="21"/>
  <c r="N156" i="21"/>
  <c r="O156" i="21"/>
  <c r="P156" i="21"/>
  <c r="B157" i="21"/>
  <c r="C157" i="21"/>
  <c r="D157" i="21"/>
  <c r="E157" i="21"/>
  <c r="F157" i="21"/>
  <c r="G157" i="21"/>
  <c r="H157" i="21"/>
  <c r="I157" i="21"/>
  <c r="J157" i="21"/>
  <c r="K157" i="21"/>
  <c r="L157" i="21"/>
  <c r="M157" i="21"/>
  <c r="N157" i="21"/>
  <c r="O157" i="21"/>
  <c r="P157" i="21"/>
  <c r="B158" i="21"/>
  <c r="C158" i="21"/>
  <c r="D158" i="21"/>
  <c r="E158" i="21"/>
  <c r="F158" i="21"/>
  <c r="G158" i="21"/>
  <c r="H158" i="21"/>
  <c r="I158" i="21"/>
  <c r="J158" i="21"/>
  <c r="K158" i="21"/>
  <c r="L158" i="21"/>
  <c r="M158" i="21"/>
  <c r="N158" i="21"/>
  <c r="O158" i="21"/>
  <c r="P158" i="21"/>
  <c r="B159" i="21"/>
  <c r="C159" i="21"/>
  <c r="D159" i="21"/>
  <c r="E159" i="21"/>
  <c r="F159" i="21"/>
  <c r="G159" i="21"/>
  <c r="H159" i="21"/>
  <c r="I159" i="21"/>
  <c r="J159" i="21"/>
  <c r="K159" i="21"/>
  <c r="L159" i="21"/>
  <c r="M159" i="21"/>
  <c r="N159" i="21"/>
  <c r="O159" i="21"/>
  <c r="P159" i="21"/>
  <c r="B160" i="21"/>
  <c r="C160" i="21"/>
  <c r="D160" i="21"/>
  <c r="E160" i="21"/>
  <c r="F160" i="21"/>
  <c r="G160" i="21"/>
  <c r="H160" i="21"/>
  <c r="I160" i="21"/>
  <c r="J160" i="21"/>
  <c r="K160" i="21"/>
  <c r="L160" i="21"/>
  <c r="M160" i="21"/>
  <c r="N160" i="21"/>
  <c r="O160" i="21"/>
  <c r="P160" i="21"/>
  <c r="B161" i="21"/>
  <c r="C161" i="21"/>
  <c r="D161" i="21"/>
  <c r="E161" i="21"/>
  <c r="F161" i="21"/>
  <c r="G161" i="21"/>
  <c r="H161" i="21"/>
  <c r="I161" i="21"/>
  <c r="J161" i="21"/>
  <c r="K161" i="21"/>
  <c r="L161" i="21"/>
  <c r="M161" i="21"/>
  <c r="N161" i="21"/>
  <c r="O161" i="21"/>
  <c r="P161" i="21"/>
  <c r="B162" i="21"/>
  <c r="C162" i="21"/>
  <c r="D162" i="21"/>
  <c r="E162" i="21"/>
  <c r="F162" i="21"/>
  <c r="G162" i="21"/>
  <c r="H162" i="21"/>
  <c r="I162" i="21"/>
  <c r="J162" i="21"/>
  <c r="K162" i="21"/>
  <c r="L162" i="21"/>
  <c r="M162" i="21"/>
  <c r="N162" i="21"/>
  <c r="O162" i="21"/>
  <c r="P162" i="21"/>
  <c r="B163" i="21"/>
  <c r="C163" i="21"/>
  <c r="D163" i="21"/>
  <c r="E163" i="21"/>
  <c r="F163" i="21"/>
  <c r="G163" i="21"/>
  <c r="H163" i="21"/>
  <c r="I163" i="21"/>
  <c r="J163" i="21"/>
  <c r="K163" i="21"/>
  <c r="L163" i="21"/>
  <c r="M163" i="21"/>
  <c r="N163" i="21"/>
  <c r="O163" i="21"/>
  <c r="P163" i="21"/>
  <c r="B164" i="21"/>
  <c r="C164" i="21"/>
  <c r="D164" i="21"/>
  <c r="E164" i="21"/>
  <c r="F164" i="21"/>
  <c r="G164" i="21"/>
  <c r="H164" i="21"/>
  <c r="I164" i="21"/>
  <c r="J164" i="21"/>
  <c r="K164" i="21"/>
  <c r="L164" i="21"/>
  <c r="M164" i="21"/>
  <c r="N164" i="21"/>
  <c r="O164" i="21"/>
  <c r="P164" i="21"/>
  <c r="B165" i="21"/>
  <c r="C165" i="21"/>
  <c r="D165" i="21"/>
  <c r="E165" i="21"/>
  <c r="F165" i="21"/>
  <c r="G165" i="21"/>
  <c r="H165" i="21"/>
  <c r="I165" i="21"/>
  <c r="J165" i="21"/>
  <c r="K165" i="21"/>
  <c r="L165" i="21"/>
  <c r="M165" i="21"/>
  <c r="N165" i="21"/>
  <c r="O165" i="21"/>
  <c r="P165" i="21"/>
  <c r="B166" i="21"/>
  <c r="C166" i="21"/>
  <c r="D166" i="21"/>
  <c r="E166" i="21"/>
  <c r="F166" i="21"/>
  <c r="G166" i="21"/>
  <c r="H166" i="21"/>
  <c r="I166" i="21"/>
  <c r="J166" i="21"/>
  <c r="K166" i="21"/>
  <c r="L166" i="21"/>
  <c r="M166" i="21"/>
  <c r="N166" i="21"/>
  <c r="O166" i="21"/>
  <c r="P166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P167" i="21"/>
  <c r="B168" i="21"/>
  <c r="C168" i="21"/>
  <c r="D168" i="21"/>
  <c r="E168" i="21"/>
  <c r="F168" i="21"/>
  <c r="G168" i="21"/>
  <c r="H168" i="21"/>
  <c r="I168" i="21"/>
  <c r="J168" i="21"/>
  <c r="K168" i="21"/>
  <c r="L168" i="21"/>
  <c r="M168" i="21"/>
  <c r="N168" i="21"/>
  <c r="O168" i="21"/>
  <c r="P168" i="21"/>
  <c r="B169" i="21"/>
  <c r="C169" i="21"/>
  <c r="D169" i="21"/>
  <c r="E169" i="21"/>
  <c r="F169" i="21"/>
  <c r="G169" i="21"/>
  <c r="H169" i="21"/>
  <c r="I169" i="21"/>
  <c r="J169" i="21"/>
  <c r="K169" i="21"/>
  <c r="L169" i="21"/>
  <c r="M169" i="21"/>
  <c r="N169" i="21"/>
  <c r="O169" i="21"/>
  <c r="P169" i="21"/>
  <c r="B170" i="21"/>
  <c r="C170" i="21"/>
  <c r="D170" i="21"/>
  <c r="E170" i="21"/>
  <c r="F170" i="21"/>
  <c r="G170" i="21"/>
  <c r="H170" i="21"/>
  <c r="I170" i="21"/>
  <c r="J170" i="21"/>
  <c r="K170" i="21"/>
  <c r="L170" i="21"/>
  <c r="M170" i="21"/>
  <c r="N170" i="21"/>
  <c r="O170" i="21"/>
  <c r="P170" i="21"/>
  <c r="B171" i="21"/>
  <c r="C171" i="21"/>
  <c r="D171" i="21"/>
  <c r="E171" i="21"/>
  <c r="F171" i="21"/>
  <c r="G171" i="21"/>
  <c r="H171" i="21"/>
  <c r="I171" i="21"/>
  <c r="J171" i="21"/>
  <c r="K171" i="21"/>
  <c r="L171" i="21"/>
  <c r="M171" i="21"/>
  <c r="N171" i="21"/>
  <c r="O171" i="21"/>
  <c r="P171" i="21"/>
  <c r="B172" i="21"/>
  <c r="C172" i="21"/>
  <c r="D172" i="21"/>
  <c r="E172" i="21"/>
  <c r="F172" i="21"/>
  <c r="G172" i="21"/>
  <c r="H172" i="21"/>
  <c r="I172" i="21"/>
  <c r="J172" i="21"/>
  <c r="K172" i="21"/>
  <c r="L172" i="21"/>
  <c r="M172" i="21"/>
  <c r="N172" i="21"/>
  <c r="O172" i="21"/>
  <c r="P172" i="21"/>
  <c r="B173" i="21"/>
  <c r="C173" i="21"/>
  <c r="D173" i="21"/>
  <c r="E173" i="21"/>
  <c r="F173" i="21"/>
  <c r="G173" i="21"/>
  <c r="H173" i="21"/>
  <c r="I173" i="21"/>
  <c r="J173" i="21"/>
  <c r="K173" i="21"/>
  <c r="L173" i="21"/>
  <c r="M173" i="21"/>
  <c r="N173" i="21"/>
  <c r="O173" i="21"/>
  <c r="P173" i="21"/>
  <c r="B174" i="21"/>
  <c r="C174" i="21"/>
  <c r="D174" i="21"/>
  <c r="E174" i="21"/>
  <c r="F174" i="21"/>
  <c r="G174" i="21"/>
  <c r="H174" i="21"/>
  <c r="I174" i="21"/>
  <c r="J174" i="21"/>
  <c r="K174" i="21"/>
  <c r="L174" i="21"/>
  <c r="M174" i="21"/>
  <c r="N174" i="21"/>
  <c r="O174" i="21"/>
  <c r="P174" i="21"/>
  <c r="B175" i="21"/>
  <c r="C175" i="21"/>
  <c r="D175" i="21"/>
  <c r="E175" i="21"/>
  <c r="F175" i="21"/>
  <c r="G175" i="21"/>
  <c r="H175" i="21"/>
  <c r="I175" i="21"/>
  <c r="J175" i="21"/>
  <c r="K175" i="21"/>
  <c r="L175" i="21"/>
  <c r="M175" i="21"/>
  <c r="N175" i="21"/>
  <c r="O175" i="21"/>
  <c r="P175" i="21"/>
  <c r="B176" i="21"/>
  <c r="C176" i="21"/>
  <c r="D176" i="21"/>
  <c r="E176" i="21"/>
  <c r="F176" i="21"/>
  <c r="G176" i="21"/>
  <c r="H176" i="21"/>
  <c r="I176" i="21"/>
  <c r="J176" i="21"/>
  <c r="K176" i="21"/>
  <c r="L176" i="21"/>
  <c r="M176" i="21"/>
  <c r="N176" i="21"/>
  <c r="O176" i="21"/>
  <c r="P176" i="21"/>
  <c r="B177" i="21"/>
  <c r="C177" i="21"/>
  <c r="D177" i="21"/>
  <c r="E177" i="21"/>
  <c r="F177" i="21"/>
  <c r="G177" i="21"/>
  <c r="H177" i="21"/>
  <c r="I177" i="21"/>
  <c r="J177" i="21"/>
  <c r="K177" i="21"/>
  <c r="L177" i="21"/>
  <c r="M177" i="21"/>
  <c r="N177" i="21"/>
  <c r="O177" i="21"/>
  <c r="P177" i="21"/>
  <c r="B178" i="21"/>
  <c r="C178" i="21"/>
  <c r="D178" i="21"/>
  <c r="E178" i="21"/>
  <c r="F178" i="21"/>
  <c r="G178" i="21"/>
  <c r="H178" i="21"/>
  <c r="I178" i="21"/>
  <c r="J178" i="21"/>
  <c r="K178" i="21"/>
  <c r="L178" i="21"/>
  <c r="M178" i="21"/>
  <c r="N178" i="21"/>
  <c r="O178" i="21"/>
  <c r="P178" i="21"/>
  <c r="B179" i="21"/>
  <c r="C179" i="21"/>
  <c r="D179" i="21"/>
  <c r="E179" i="21"/>
  <c r="F179" i="21"/>
  <c r="G179" i="21"/>
  <c r="H179" i="21"/>
  <c r="I179" i="21"/>
  <c r="J179" i="21"/>
  <c r="K179" i="21"/>
  <c r="L179" i="21"/>
  <c r="M179" i="21"/>
  <c r="N179" i="21"/>
  <c r="O179" i="21"/>
  <c r="P179" i="21"/>
  <c r="B180" i="21"/>
  <c r="C180" i="21"/>
  <c r="D180" i="21"/>
  <c r="E180" i="21"/>
  <c r="F180" i="21"/>
  <c r="G180" i="21"/>
  <c r="H180" i="21"/>
  <c r="I180" i="21"/>
  <c r="J180" i="21"/>
  <c r="K180" i="21"/>
  <c r="L180" i="21"/>
  <c r="M180" i="21"/>
  <c r="N180" i="21"/>
  <c r="O180" i="21"/>
  <c r="P180" i="21"/>
  <c r="B181" i="21"/>
  <c r="C181" i="21"/>
  <c r="D181" i="21"/>
  <c r="E181" i="21"/>
  <c r="F181" i="21"/>
  <c r="G181" i="21"/>
  <c r="H181" i="21"/>
  <c r="I181" i="21"/>
  <c r="J181" i="21"/>
  <c r="K181" i="21"/>
  <c r="L181" i="21"/>
  <c r="M181" i="21"/>
  <c r="N181" i="21"/>
  <c r="O181" i="21"/>
  <c r="P181" i="21"/>
  <c r="B182" i="21"/>
  <c r="C182" i="21"/>
  <c r="D182" i="21"/>
  <c r="E182" i="21"/>
  <c r="F182" i="21"/>
  <c r="G182" i="21"/>
  <c r="H182" i="21"/>
  <c r="I182" i="21"/>
  <c r="J182" i="21"/>
  <c r="K182" i="21"/>
  <c r="L182" i="21"/>
  <c r="M182" i="21"/>
  <c r="N182" i="21"/>
  <c r="O182" i="21"/>
  <c r="P182" i="21"/>
  <c r="B183" i="21"/>
  <c r="C183" i="21"/>
  <c r="D183" i="21"/>
  <c r="E183" i="21"/>
  <c r="F183" i="21"/>
  <c r="G183" i="21"/>
  <c r="H183" i="21"/>
  <c r="I183" i="21"/>
  <c r="J183" i="21"/>
  <c r="K183" i="21"/>
  <c r="L183" i="21"/>
  <c r="M183" i="21"/>
  <c r="N183" i="21"/>
  <c r="O183" i="21"/>
  <c r="P183" i="21"/>
  <c r="B184" i="21"/>
  <c r="C184" i="21"/>
  <c r="D184" i="21"/>
  <c r="E184" i="21"/>
  <c r="F184" i="21"/>
  <c r="G184" i="21"/>
  <c r="H184" i="21"/>
  <c r="I184" i="21"/>
  <c r="J184" i="21"/>
  <c r="K184" i="21"/>
  <c r="L184" i="21"/>
  <c r="M184" i="21"/>
  <c r="N184" i="21"/>
  <c r="O184" i="21"/>
  <c r="P184" i="21"/>
  <c r="B185" i="21"/>
  <c r="C185" i="21"/>
  <c r="D185" i="21"/>
  <c r="E185" i="21"/>
  <c r="F185" i="21"/>
  <c r="G185" i="21"/>
  <c r="H185" i="21"/>
  <c r="I185" i="21"/>
  <c r="J185" i="21"/>
  <c r="K185" i="21"/>
  <c r="L185" i="21"/>
  <c r="M185" i="21"/>
  <c r="N185" i="21"/>
  <c r="O185" i="21"/>
  <c r="P185" i="21"/>
  <c r="B186" i="21"/>
  <c r="C186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B187" i="21"/>
  <c r="C187" i="21"/>
  <c r="D187" i="21"/>
  <c r="E187" i="21"/>
  <c r="F187" i="21"/>
  <c r="G187" i="21"/>
  <c r="H187" i="21"/>
  <c r="I187" i="21"/>
  <c r="J187" i="21"/>
  <c r="K187" i="21"/>
  <c r="L187" i="21"/>
  <c r="M187" i="21"/>
  <c r="N187" i="21"/>
  <c r="O187" i="21"/>
  <c r="P187" i="21"/>
  <c r="B188" i="21"/>
  <c r="C188" i="21"/>
  <c r="D188" i="21"/>
  <c r="E188" i="21"/>
  <c r="F188" i="21"/>
  <c r="G188" i="21"/>
  <c r="H188" i="21"/>
  <c r="I188" i="21"/>
  <c r="J188" i="21"/>
  <c r="K188" i="21"/>
  <c r="L188" i="21"/>
  <c r="M188" i="21"/>
  <c r="N188" i="21"/>
  <c r="O188" i="21"/>
  <c r="P188" i="21"/>
  <c r="B189" i="21"/>
  <c r="C189" i="21"/>
  <c r="D189" i="21"/>
  <c r="E189" i="21"/>
  <c r="F189" i="21"/>
  <c r="G189" i="21"/>
  <c r="H189" i="21"/>
  <c r="I189" i="21"/>
  <c r="J189" i="21"/>
  <c r="K189" i="21"/>
  <c r="L189" i="21"/>
  <c r="M189" i="21"/>
  <c r="N189" i="21"/>
  <c r="O189" i="21"/>
  <c r="P189" i="21"/>
  <c r="B190" i="21"/>
  <c r="C190" i="21"/>
  <c r="D190" i="21"/>
  <c r="E190" i="21"/>
  <c r="F190" i="21"/>
  <c r="G190" i="21"/>
  <c r="H190" i="21"/>
  <c r="I190" i="21"/>
  <c r="J190" i="21"/>
  <c r="K190" i="21"/>
  <c r="L190" i="21"/>
  <c r="M190" i="21"/>
  <c r="N190" i="21"/>
  <c r="O190" i="21"/>
  <c r="P190" i="21"/>
  <c r="B191" i="21"/>
  <c r="C191" i="21"/>
  <c r="D191" i="21"/>
  <c r="E191" i="21"/>
  <c r="F191" i="21"/>
  <c r="G191" i="21"/>
  <c r="H191" i="21"/>
  <c r="I191" i="21"/>
  <c r="J191" i="21"/>
  <c r="K191" i="21"/>
  <c r="L191" i="21"/>
  <c r="M191" i="21"/>
  <c r="N191" i="21"/>
  <c r="O191" i="21"/>
  <c r="P191" i="21"/>
  <c r="B192" i="21"/>
  <c r="C192" i="21"/>
  <c r="D192" i="21"/>
  <c r="E192" i="21"/>
  <c r="F192" i="21"/>
  <c r="G192" i="21"/>
  <c r="H192" i="21"/>
  <c r="I192" i="21"/>
  <c r="J192" i="21"/>
  <c r="K192" i="21"/>
  <c r="L192" i="21"/>
  <c r="M192" i="21"/>
  <c r="N192" i="21"/>
  <c r="O192" i="21"/>
  <c r="P192" i="21"/>
  <c r="B193" i="21"/>
  <c r="C193" i="21"/>
  <c r="D193" i="21"/>
  <c r="E193" i="21"/>
  <c r="F193" i="21"/>
  <c r="G193" i="21"/>
  <c r="H193" i="21"/>
  <c r="I193" i="21"/>
  <c r="J193" i="21"/>
  <c r="K193" i="21"/>
  <c r="L193" i="21"/>
  <c r="M193" i="21"/>
  <c r="N193" i="21"/>
  <c r="O193" i="21"/>
  <c r="P193" i="21"/>
  <c r="B194" i="21"/>
  <c r="C194" i="21"/>
  <c r="D194" i="21"/>
  <c r="E194" i="21"/>
  <c r="F194" i="21"/>
  <c r="G194" i="21"/>
  <c r="H194" i="21"/>
  <c r="I194" i="21"/>
  <c r="J194" i="21"/>
  <c r="K194" i="21"/>
  <c r="L194" i="21"/>
  <c r="M194" i="21"/>
  <c r="N194" i="21"/>
  <c r="O194" i="21"/>
  <c r="P194" i="21"/>
  <c r="B195" i="21"/>
  <c r="C195" i="21"/>
  <c r="D195" i="21"/>
  <c r="E195" i="21"/>
  <c r="F195" i="21"/>
  <c r="G195" i="21"/>
  <c r="H195" i="21"/>
  <c r="I195" i="21"/>
  <c r="J195" i="21"/>
  <c r="K195" i="21"/>
  <c r="L195" i="21"/>
  <c r="M195" i="21"/>
  <c r="N195" i="21"/>
  <c r="O195" i="21"/>
  <c r="P195" i="21"/>
  <c r="B196" i="21"/>
  <c r="C196" i="21"/>
  <c r="D196" i="21"/>
  <c r="E196" i="21"/>
  <c r="F196" i="21"/>
  <c r="G196" i="21"/>
  <c r="H196" i="21"/>
  <c r="I196" i="21"/>
  <c r="J196" i="21"/>
  <c r="K196" i="21"/>
  <c r="L196" i="21"/>
  <c r="M196" i="21"/>
  <c r="N196" i="21"/>
  <c r="O196" i="21"/>
  <c r="P196" i="21"/>
  <c r="B197" i="21"/>
  <c r="C197" i="21"/>
  <c r="D197" i="21"/>
  <c r="E197" i="21"/>
  <c r="F197" i="21"/>
  <c r="G197" i="21"/>
  <c r="H197" i="21"/>
  <c r="I197" i="21"/>
  <c r="J197" i="21"/>
  <c r="K197" i="21"/>
  <c r="L197" i="21"/>
  <c r="M197" i="21"/>
  <c r="N197" i="21"/>
  <c r="O197" i="21"/>
  <c r="P197" i="21"/>
  <c r="B198" i="21"/>
  <c r="C198" i="21"/>
  <c r="D198" i="21"/>
  <c r="E198" i="21"/>
  <c r="F198" i="21"/>
  <c r="G198" i="21"/>
  <c r="H198" i="21"/>
  <c r="I198" i="21"/>
  <c r="J198" i="21"/>
  <c r="K198" i="21"/>
  <c r="L198" i="21"/>
  <c r="M198" i="21"/>
  <c r="N198" i="21"/>
  <c r="O198" i="21"/>
  <c r="P198" i="21"/>
  <c r="B199" i="21"/>
  <c r="C199" i="21"/>
  <c r="D199" i="21"/>
  <c r="E199" i="21"/>
  <c r="F199" i="21"/>
  <c r="G199" i="21"/>
  <c r="H199" i="21"/>
  <c r="I199" i="21"/>
  <c r="J199" i="21"/>
  <c r="K199" i="21"/>
  <c r="L199" i="21"/>
  <c r="M199" i="21"/>
  <c r="N199" i="21"/>
  <c r="O199" i="21"/>
  <c r="P199" i="21"/>
  <c r="B200" i="21"/>
  <c r="C200" i="21"/>
  <c r="D200" i="21"/>
  <c r="E200" i="21"/>
  <c r="F200" i="21"/>
  <c r="G200" i="21"/>
  <c r="H200" i="21"/>
  <c r="I200" i="21"/>
  <c r="J200" i="21"/>
  <c r="K200" i="21"/>
  <c r="L200" i="21"/>
  <c r="M200" i="21"/>
  <c r="N200" i="21"/>
  <c r="O200" i="21"/>
  <c r="P200" i="21"/>
  <c r="B201" i="21"/>
  <c r="C201" i="21"/>
  <c r="D201" i="21"/>
  <c r="E201" i="21"/>
  <c r="F201" i="21"/>
  <c r="G201" i="21"/>
  <c r="H201" i="21"/>
  <c r="I201" i="21"/>
  <c r="J201" i="21"/>
  <c r="K201" i="21"/>
  <c r="L201" i="21"/>
  <c r="M201" i="21"/>
  <c r="N201" i="21"/>
  <c r="O201" i="21"/>
  <c r="P201" i="21"/>
  <c r="B202" i="21"/>
  <c r="C202" i="21"/>
  <c r="D202" i="21"/>
  <c r="E202" i="21"/>
  <c r="F202" i="21"/>
  <c r="G202" i="21"/>
  <c r="H202" i="21"/>
  <c r="I202" i="21"/>
  <c r="J202" i="21"/>
  <c r="K202" i="21"/>
  <c r="L202" i="21"/>
  <c r="M202" i="21"/>
  <c r="N202" i="21"/>
  <c r="O202" i="21"/>
  <c r="P202" i="21"/>
  <c r="B203" i="21"/>
  <c r="C203" i="21"/>
  <c r="D203" i="21"/>
  <c r="E203" i="21"/>
  <c r="F203" i="21"/>
  <c r="G203" i="21"/>
  <c r="H203" i="21"/>
  <c r="I203" i="21"/>
  <c r="J203" i="21"/>
  <c r="K203" i="21"/>
  <c r="L203" i="21"/>
  <c r="M203" i="21"/>
  <c r="N203" i="21"/>
  <c r="O203" i="21"/>
  <c r="P203" i="21"/>
  <c r="B204" i="21"/>
  <c r="C204" i="21"/>
  <c r="D204" i="21"/>
  <c r="E204" i="21"/>
  <c r="F204" i="21"/>
  <c r="G204" i="21"/>
  <c r="H204" i="21"/>
  <c r="I204" i="21"/>
  <c r="J204" i="21"/>
  <c r="K204" i="21"/>
  <c r="L204" i="21"/>
  <c r="M204" i="21"/>
  <c r="N204" i="21"/>
  <c r="O204" i="21"/>
  <c r="P204" i="21"/>
  <c r="B205" i="21"/>
  <c r="C205" i="21"/>
  <c r="D205" i="21"/>
  <c r="E205" i="21"/>
  <c r="F205" i="21"/>
  <c r="G205" i="21"/>
  <c r="H205" i="21"/>
  <c r="I205" i="21"/>
  <c r="J205" i="21"/>
  <c r="K205" i="21"/>
  <c r="L205" i="21"/>
  <c r="M205" i="21"/>
  <c r="N205" i="21"/>
  <c r="O205" i="21"/>
  <c r="P205" i="21"/>
  <c r="B206" i="21"/>
  <c r="C206" i="21"/>
  <c r="D206" i="21"/>
  <c r="E206" i="21"/>
  <c r="F206" i="21"/>
  <c r="G206" i="21"/>
  <c r="H206" i="21"/>
  <c r="I206" i="21"/>
  <c r="J206" i="21"/>
  <c r="K206" i="21"/>
  <c r="L206" i="21"/>
  <c r="M206" i="21"/>
  <c r="N206" i="21"/>
  <c r="O206" i="21"/>
  <c r="P206" i="21"/>
  <c r="B207" i="21"/>
  <c r="C207" i="21"/>
  <c r="D207" i="21"/>
  <c r="E207" i="21"/>
  <c r="F207" i="21"/>
  <c r="G207" i="21"/>
  <c r="H207" i="21"/>
  <c r="I207" i="21"/>
  <c r="J207" i="21"/>
  <c r="K207" i="21"/>
  <c r="L207" i="21"/>
  <c r="M207" i="21"/>
  <c r="N207" i="21"/>
  <c r="O207" i="21"/>
  <c r="P207" i="21"/>
  <c r="B208" i="21"/>
  <c r="C208" i="21"/>
  <c r="D208" i="21"/>
  <c r="E208" i="21"/>
  <c r="F208" i="21"/>
  <c r="G208" i="21"/>
  <c r="H208" i="21"/>
  <c r="I208" i="21"/>
  <c r="J208" i="21"/>
  <c r="K208" i="21"/>
  <c r="L208" i="21"/>
  <c r="M208" i="21"/>
  <c r="N208" i="21"/>
  <c r="O208" i="21"/>
  <c r="P208" i="21"/>
  <c r="B209" i="21"/>
  <c r="C209" i="21"/>
  <c r="D209" i="21"/>
  <c r="E209" i="21"/>
  <c r="F209" i="21"/>
  <c r="G209" i="21"/>
  <c r="H209" i="21"/>
  <c r="I209" i="21"/>
  <c r="J209" i="21"/>
  <c r="K209" i="21"/>
  <c r="L209" i="21"/>
  <c r="M209" i="21"/>
  <c r="N209" i="21"/>
  <c r="O209" i="21"/>
  <c r="P209" i="21"/>
  <c r="B210" i="21"/>
  <c r="C210" i="21"/>
  <c r="D210" i="21"/>
  <c r="E210" i="21"/>
  <c r="F210" i="21"/>
  <c r="G210" i="21"/>
  <c r="H210" i="21"/>
  <c r="I210" i="21"/>
  <c r="J210" i="21"/>
  <c r="K210" i="21"/>
  <c r="L210" i="21"/>
  <c r="M210" i="21"/>
  <c r="N210" i="21"/>
  <c r="O210" i="21"/>
  <c r="P210" i="21"/>
  <c r="B211" i="21"/>
  <c r="C211" i="21"/>
  <c r="D211" i="21"/>
  <c r="E211" i="21"/>
  <c r="F211" i="21"/>
  <c r="G211" i="21"/>
  <c r="H211" i="21"/>
  <c r="I211" i="21"/>
  <c r="J211" i="21"/>
  <c r="K211" i="21"/>
  <c r="L211" i="21"/>
  <c r="M211" i="21"/>
  <c r="N211" i="21"/>
  <c r="O211" i="21"/>
  <c r="P211" i="21"/>
  <c r="B212" i="21"/>
  <c r="C212" i="21"/>
  <c r="D212" i="21"/>
  <c r="E212" i="21"/>
  <c r="F212" i="21"/>
  <c r="G212" i="21"/>
  <c r="H212" i="21"/>
  <c r="I212" i="21"/>
  <c r="J212" i="21"/>
  <c r="K212" i="21"/>
  <c r="L212" i="21"/>
  <c r="M212" i="21"/>
  <c r="N212" i="21"/>
  <c r="O212" i="21"/>
  <c r="P212" i="21"/>
  <c r="B213" i="21"/>
  <c r="C213" i="21"/>
  <c r="D213" i="21"/>
  <c r="E213" i="21"/>
  <c r="F213" i="21"/>
  <c r="G213" i="21"/>
  <c r="H213" i="21"/>
  <c r="I213" i="21"/>
  <c r="J213" i="21"/>
  <c r="K213" i="21"/>
  <c r="L213" i="21"/>
  <c r="M213" i="21"/>
  <c r="N213" i="21"/>
  <c r="O213" i="21"/>
  <c r="P213" i="21"/>
  <c r="B214" i="21"/>
  <c r="C214" i="21"/>
  <c r="D214" i="21"/>
  <c r="E214" i="21"/>
  <c r="F214" i="21"/>
  <c r="G214" i="21"/>
  <c r="H214" i="21"/>
  <c r="I214" i="21"/>
  <c r="J214" i="21"/>
  <c r="K214" i="21"/>
  <c r="L214" i="21"/>
  <c r="M214" i="21"/>
  <c r="N214" i="21"/>
  <c r="O214" i="21"/>
  <c r="P214" i="21"/>
  <c r="B215" i="21"/>
  <c r="C215" i="21"/>
  <c r="D215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/>
  <c r="B216" i="21"/>
  <c r="C216" i="21"/>
  <c r="D216" i="21"/>
  <c r="E216" i="21"/>
  <c r="F216" i="21"/>
  <c r="G216" i="21"/>
  <c r="H216" i="21"/>
  <c r="I216" i="21"/>
  <c r="J216" i="21"/>
  <c r="K216" i="21"/>
  <c r="L216" i="21"/>
  <c r="M216" i="21"/>
  <c r="N216" i="21"/>
  <c r="O216" i="21"/>
  <c r="P216" i="21"/>
  <c r="B217" i="21"/>
  <c r="C217" i="21"/>
  <c r="D217" i="21"/>
  <c r="E217" i="21"/>
  <c r="F217" i="21"/>
  <c r="G217" i="21"/>
  <c r="H217" i="21"/>
  <c r="I217" i="21"/>
  <c r="J217" i="21"/>
  <c r="K217" i="21"/>
  <c r="L217" i="21"/>
  <c r="M217" i="21"/>
  <c r="N217" i="21"/>
  <c r="O217" i="21"/>
  <c r="P217" i="21"/>
  <c r="B218" i="21"/>
  <c r="C218" i="21"/>
  <c r="D218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B219" i="21"/>
  <c r="C219" i="21"/>
  <c r="D219" i="21"/>
  <c r="E219" i="21"/>
  <c r="F219" i="21"/>
  <c r="G219" i="21"/>
  <c r="H219" i="21"/>
  <c r="I219" i="21"/>
  <c r="J219" i="21"/>
  <c r="K219" i="21"/>
  <c r="L219" i="21"/>
  <c r="M219" i="21"/>
  <c r="N219" i="21"/>
  <c r="O219" i="21"/>
  <c r="P219" i="21"/>
  <c r="B220" i="21"/>
  <c r="C220" i="21"/>
  <c r="D220" i="21"/>
  <c r="E220" i="21"/>
  <c r="F220" i="21"/>
  <c r="G220" i="21"/>
  <c r="H220" i="21"/>
  <c r="I220" i="21"/>
  <c r="J220" i="21"/>
  <c r="K220" i="21"/>
  <c r="L220" i="21"/>
  <c r="M220" i="21"/>
  <c r="N220" i="21"/>
  <c r="O220" i="21"/>
  <c r="P220" i="21"/>
  <c r="B221" i="21"/>
  <c r="C221" i="21"/>
  <c r="D221" i="21"/>
  <c r="E221" i="21"/>
  <c r="F221" i="21"/>
  <c r="G221" i="21"/>
  <c r="H221" i="21"/>
  <c r="I221" i="21"/>
  <c r="J221" i="21"/>
  <c r="K221" i="21"/>
  <c r="L221" i="21"/>
  <c r="M221" i="21"/>
  <c r="N221" i="21"/>
  <c r="O221" i="21"/>
  <c r="P221" i="21"/>
  <c r="B222" i="21"/>
  <c r="C222" i="21"/>
  <c r="D222" i="21"/>
  <c r="E222" i="21"/>
  <c r="F222" i="21"/>
  <c r="G222" i="21"/>
  <c r="H222" i="21"/>
  <c r="I222" i="21"/>
  <c r="J222" i="21"/>
  <c r="K222" i="21"/>
  <c r="L222" i="21"/>
  <c r="M222" i="21"/>
  <c r="N222" i="21"/>
  <c r="O222" i="21"/>
  <c r="P222" i="21"/>
  <c r="B223" i="21"/>
  <c r="C223" i="21"/>
  <c r="D223" i="21"/>
  <c r="E223" i="21"/>
  <c r="F223" i="21"/>
  <c r="G223" i="21"/>
  <c r="H223" i="21"/>
  <c r="I223" i="21"/>
  <c r="J223" i="21"/>
  <c r="K223" i="21"/>
  <c r="L223" i="21"/>
  <c r="M223" i="21"/>
  <c r="N223" i="21"/>
  <c r="O223" i="21"/>
  <c r="P223" i="21"/>
  <c r="B224" i="21"/>
  <c r="C224" i="21"/>
  <c r="D224" i="21"/>
  <c r="E224" i="21"/>
  <c r="F224" i="21"/>
  <c r="G224" i="21"/>
  <c r="H224" i="21"/>
  <c r="I224" i="21"/>
  <c r="J224" i="21"/>
  <c r="K224" i="21"/>
  <c r="L224" i="21"/>
  <c r="M224" i="21"/>
  <c r="N224" i="21"/>
  <c r="O224" i="21"/>
  <c r="P224" i="21"/>
  <c r="B225" i="21"/>
  <c r="C225" i="21"/>
  <c r="D225" i="21"/>
  <c r="E225" i="21"/>
  <c r="F225" i="21"/>
  <c r="G225" i="21"/>
  <c r="H225" i="21"/>
  <c r="I225" i="21"/>
  <c r="J225" i="21"/>
  <c r="K225" i="21"/>
  <c r="L225" i="21"/>
  <c r="M225" i="21"/>
  <c r="N225" i="21"/>
  <c r="O225" i="21"/>
  <c r="P225" i="21"/>
  <c r="B226" i="21"/>
  <c r="C226" i="21"/>
  <c r="D226" i="21"/>
  <c r="E226" i="21"/>
  <c r="F226" i="21"/>
  <c r="G226" i="21"/>
  <c r="H226" i="21"/>
  <c r="I226" i="21"/>
  <c r="J226" i="21"/>
  <c r="K226" i="21"/>
  <c r="L226" i="21"/>
  <c r="M226" i="21"/>
  <c r="N226" i="21"/>
  <c r="O226" i="21"/>
  <c r="P226" i="21"/>
  <c r="B227" i="21"/>
  <c r="C227" i="21"/>
  <c r="D227" i="21"/>
  <c r="E227" i="21"/>
  <c r="F227" i="21"/>
  <c r="G227" i="21"/>
  <c r="H227" i="21"/>
  <c r="I227" i="21"/>
  <c r="J227" i="21"/>
  <c r="K227" i="21"/>
  <c r="L227" i="21"/>
  <c r="M227" i="21"/>
  <c r="N227" i="21"/>
  <c r="O227" i="21"/>
  <c r="P227" i="21"/>
  <c r="B228" i="21"/>
  <c r="C228" i="21"/>
  <c r="D228" i="21"/>
  <c r="E228" i="21"/>
  <c r="F228" i="21"/>
  <c r="G228" i="21"/>
  <c r="H228" i="21"/>
  <c r="I228" i="21"/>
  <c r="J228" i="21"/>
  <c r="K228" i="21"/>
  <c r="L228" i="21"/>
  <c r="M228" i="21"/>
  <c r="N228" i="21"/>
  <c r="O228" i="21"/>
  <c r="P228" i="21"/>
  <c r="B229" i="21"/>
  <c r="C229" i="21"/>
  <c r="D229" i="21"/>
  <c r="E229" i="21"/>
  <c r="F229" i="21"/>
  <c r="G229" i="21"/>
  <c r="H229" i="21"/>
  <c r="I229" i="21"/>
  <c r="J229" i="21"/>
  <c r="K229" i="21"/>
  <c r="L229" i="21"/>
  <c r="M229" i="21"/>
  <c r="N229" i="21"/>
  <c r="O229" i="21"/>
  <c r="P229" i="21"/>
  <c r="B230" i="21"/>
  <c r="C230" i="21"/>
  <c r="D230" i="21"/>
  <c r="E230" i="21"/>
  <c r="F230" i="21"/>
  <c r="G230" i="21"/>
  <c r="H230" i="21"/>
  <c r="I230" i="21"/>
  <c r="J230" i="21"/>
  <c r="K230" i="21"/>
  <c r="L230" i="21"/>
  <c r="M230" i="21"/>
  <c r="N230" i="21"/>
  <c r="O230" i="21"/>
  <c r="P230" i="21"/>
  <c r="B231" i="21"/>
  <c r="C231" i="21"/>
  <c r="D231" i="21"/>
  <c r="E231" i="21"/>
  <c r="F231" i="21"/>
  <c r="G231" i="21"/>
  <c r="H231" i="21"/>
  <c r="I231" i="21"/>
  <c r="J231" i="21"/>
  <c r="K231" i="21"/>
  <c r="L231" i="21"/>
  <c r="M231" i="21"/>
  <c r="N231" i="21"/>
  <c r="O231" i="21"/>
  <c r="P231" i="21"/>
  <c r="B232" i="21"/>
  <c r="C232" i="21"/>
  <c r="D232" i="21"/>
  <c r="E232" i="21"/>
  <c r="F232" i="21"/>
  <c r="G232" i="21"/>
  <c r="H232" i="21"/>
  <c r="I232" i="21"/>
  <c r="J232" i="21"/>
  <c r="K232" i="21"/>
  <c r="L232" i="21"/>
  <c r="M232" i="21"/>
  <c r="N232" i="21"/>
  <c r="O232" i="21"/>
  <c r="P232" i="21"/>
  <c r="B233" i="21"/>
  <c r="C233" i="21"/>
  <c r="D233" i="21"/>
  <c r="E233" i="21"/>
  <c r="F233" i="21"/>
  <c r="G233" i="21"/>
  <c r="H233" i="21"/>
  <c r="I233" i="21"/>
  <c r="J233" i="21"/>
  <c r="K233" i="21"/>
  <c r="L233" i="21"/>
  <c r="M233" i="21"/>
  <c r="N233" i="21"/>
  <c r="O233" i="21"/>
  <c r="P233" i="21"/>
  <c r="B234" i="21"/>
  <c r="C234" i="21"/>
  <c r="D234" i="21"/>
  <c r="E234" i="21"/>
  <c r="F234" i="21"/>
  <c r="G234" i="21"/>
  <c r="H234" i="21"/>
  <c r="I234" i="21"/>
  <c r="J234" i="21"/>
  <c r="K234" i="21"/>
  <c r="L234" i="21"/>
  <c r="M234" i="21"/>
  <c r="N234" i="21"/>
  <c r="O234" i="21"/>
  <c r="P234" i="21"/>
  <c r="B235" i="21"/>
  <c r="C235" i="21"/>
  <c r="D235" i="21"/>
  <c r="E235" i="21"/>
  <c r="F235" i="21"/>
  <c r="G235" i="21"/>
  <c r="H235" i="21"/>
  <c r="I235" i="21"/>
  <c r="J235" i="21"/>
  <c r="K235" i="21"/>
  <c r="L235" i="21"/>
  <c r="M235" i="21"/>
  <c r="N235" i="21"/>
  <c r="O235" i="21"/>
  <c r="P235" i="21"/>
  <c r="B236" i="21"/>
  <c r="C236" i="21"/>
  <c r="D236" i="21"/>
  <c r="E236" i="21"/>
  <c r="F236" i="21"/>
  <c r="G236" i="21"/>
  <c r="H236" i="21"/>
  <c r="I236" i="21"/>
  <c r="J236" i="21"/>
  <c r="K236" i="21"/>
  <c r="L236" i="21"/>
  <c r="M236" i="21"/>
  <c r="N236" i="21"/>
  <c r="O236" i="21"/>
  <c r="P236" i="21"/>
  <c r="B237" i="21"/>
  <c r="C237" i="21"/>
  <c r="D237" i="21"/>
  <c r="E237" i="21"/>
  <c r="F237" i="21"/>
  <c r="G237" i="21"/>
  <c r="H237" i="21"/>
  <c r="I237" i="21"/>
  <c r="J237" i="21"/>
  <c r="K237" i="21"/>
  <c r="L237" i="21"/>
  <c r="M237" i="21"/>
  <c r="N237" i="21"/>
  <c r="O237" i="21"/>
  <c r="P237" i="21"/>
  <c r="B238" i="21"/>
  <c r="C238" i="21"/>
  <c r="D238" i="21"/>
  <c r="E238" i="21"/>
  <c r="F238" i="21"/>
  <c r="G238" i="21"/>
  <c r="H238" i="21"/>
  <c r="I238" i="21"/>
  <c r="J238" i="21"/>
  <c r="K238" i="21"/>
  <c r="L238" i="21"/>
  <c r="M238" i="21"/>
  <c r="N238" i="21"/>
  <c r="O238" i="21"/>
  <c r="P238" i="21"/>
  <c r="B239" i="21"/>
  <c r="C239" i="21"/>
  <c r="D239" i="21"/>
  <c r="E239" i="21"/>
  <c r="F239" i="21"/>
  <c r="G239" i="21"/>
  <c r="H239" i="21"/>
  <c r="I239" i="21"/>
  <c r="J239" i="21"/>
  <c r="K239" i="21"/>
  <c r="L239" i="21"/>
  <c r="M239" i="21"/>
  <c r="N239" i="21"/>
  <c r="O239" i="21"/>
  <c r="P239" i="21"/>
  <c r="B240" i="21"/>
  <c r="C240" i="21"/>
  <c r="D240" i="21"/>
  <c r="E240" i="21"/>
  <c r="F240" i="21"/>
  <c r="G240" i="21"/>
  <c r="H240" i="21"/>
  <c r="I240" i="21"/>
  <c r="J240" i="21"/>
  <c r="K240" i="21"/>
  <c r="L240" i="21"/>
  <c r="M240" i="21"/>
  <c r="N240" i="21"/>
  <c r="O240" i="21"/>
  <c r="P240" i="21"/>
  <c r="B241" i="21"/>
  <c r="C241" i="21"/>
  <c r="D241" i="21"/>
  <c r="E241" i="21"/>
  <c r="F241" i="21"/>
  <c r="G241" i="21"/>
  <c r="H241" i="21"/>
  <c r="I241" i="21"/>
  <c r="J241" i="21"/>
  <c r="K241" i="21"/>
  <c r="L241" i="21"/>
  <c r="M241" i="21"/>
  <c r="N241" i="21"/>
  <c r="O241" i="21"/>
  <c r="P241" i="21"/>
  <c r="B242" i="21"/>
  <c r="C242" i="21"/>
  <c r="D242" i="21"/>
  <c r="E242" i="21"/>
  <c r="F242" i="21"/>
  <c r="G242" i="21"/>
  <c r="H242" i="21"/>
  <c r="I242" i="21"/>
  <c r="J242" i="21"/>
  <c r="K242" i="21"/>
  <c r="L242" i="21"/>
  <c r="M242" i="21"/>
  <c r="N242" i="21"/>
  <c r="O242" i="21"/>
  <c r="P242" i="21"/>
  <c r="B243" i="21"/>
  <c r="C243" i="21"/>
  <c r="D243" i="21"/>
  <c r="E243" i="21"/>
  <c r="F243" i="21"/>
  <c r="G243" i="21"/>
  <c r="H243" i="21"/>
  <c r="I243" i="21"/>
  <c r="J243" i="21"/>
  <c r="K243" i="21"/>
  <c r="L243" i="21"/>
  <c r="M243" i="21"/>
  <c r="N243" i="21"/>
  <c r="O243" i="21"/>
  <c r="P243" i="21"/>
  <c r="B244" i="21"/>
  <c r="C244" i="21"/>
  <c r="D244" i="21"/>
  <c r="E244" i="21"/>
  <c r="F244" i="21"/>
  <c r="G244" i="21"/>
  <c r="H244" i="21"/>
  <c r="I244" i="21"/>
  <c r="J244" i="21"/>
  <c r="K244" i="21"/>
  <c r="L244" i="21"/>
  <c r="M244" i="21"/>
  <c r="N244" i="21"/>
  <c r="O244" i="21"/>
  <c r="P244" i="21"/>
  <c r="B245" i="21"/>
  <c r="C245" i="21"/>
  <c r="D245" i="21"/>
  <c r="E245" i="21"/>
  <c r="F245" i="21"/>
  <c r="G245" i="21"/>
  <c r="H245" i="21"/>
  <c r="I245" i="21"/>
  <c r="J245" i="21"/>
  <c r="K245" i="21"/>
  <c r="L245" i="21"/>
  <c r="M245" i="21"/>
  <c r="N245" i="21"/>
  <c r="O245" i="21"/>
  <c r="P245" i="21"/>
  <c r="B246" i="21"/>
  <c r="C246" i="21"/>
  <c r="D246" i="21"/>
  <c r="E246" i="21"/>
  <c r="F246" i="21"/>
  <c r="G246" i="21"/>
  <c r="H246" i="21"/>
  <c r="I246" i="21"/>
  <c r="J246" i="21"/>
  <c r="K246" i="21"/>
  <c r="L246" i="21"/>
  <c r="M246" i="21"/>
  <c r="N246" i="21"/>
  <c r="O246" i="21"/>
  <c r="P246" i="21"/>
  <c r="B247" i="21"/>
  <c r="C247" i="21"/>
  <c r="D247" i="21"/>
  <c r="E247" i="21"/>
  <c r="F247" i="21"/>
  <c r="G247" i="21"/>
  <c r="H247" i="21"/>
  <c r="I247" i="21"/>
  <c r="J247" i="21"/>
  <c r="K247" i="21"/>
  <c r="L247" i="21"/>
  <c r="M247" i="21"/>
  <c r="N247" i="21"/>
  <c r="O247" i="21"/>
  <c r="P247" i="21"/>
  <c r="B248" i="21"/>
  <c r="C248" i="21"/>
  <c r="D248" i="21"/>
  <c r="E248" i="21"/>
  <c r="F248" i="21"/>
  <c r="G248" i="21"/>
  <c r="H248" i="21"/>
  <c r="I248" i="21"/>
  <c r="J248" i="21"/>
  <c r="K248" i="21"/>
  <c r="L248" i="21"/>
  <c r="M248" i="21"/>
  <c r="N248" i="21"/>
  <c r="O248" i="21"/>
  <c r="P248" i="21"/>
  <c r="B249" i="21"/>
  <c r="C249" i="21"/>
  <c r="D249" i="21"/>
  <c r="E249" i="21"/>
  <c r="F249" i="21"/>
  <c r="G249" i="21"/>
  <c r="H249" i="21"/>
  <c r="I249" i="21"/>
  <c r="J249" i="21"/>
  <c r="K249" i="21"/>
  <c r="L249" i="21"/>
  <c r="M249" i="21"/>
  <c r="N249" i="21"/>
  <c r="O249" i="21"/>
  <c r="P249" i="21"/>
  <c r="B250" i="21"/>
  <c r="C250" i="21"/>
  <c r="D250" i="21"/>
  <c r="E250" i="21"/>
  <c r="F250" i="21"/>
  <c r="G250" i="21"/>
  <c r="H250" i="21"/>
  <c r="I250" i="21"/>
  <c r="J250" i="21"/>
  <c r="K250" i="21"/>
  <c r="L250" i="21"/>
  <c r="M250" i="21"/>
  <c r="N250" i="21"/>
  <c r="O250" i="21"/>
  <c r="P250" i="21"/>
  <c r="B251" i="21"/>
  <c r="C251" i="21"/>
  <c r="D251" i="21"/>
  <c r="E251" i="21"/>
  <c r="F251" i="21"/>
  <c r="G251" i="21"/>
  <c r="H251" i="21"/>
  <c r="I251" i="21"/>
  <c r="J251" i="21"/>
  <c r="K251" i="21"/>
  <c r="L251" i="21"/>
  <c r="M251" i="21"/>
  <c r="N251" i="21"/>
  <c r="O251" i="21"/>
  <c r="P251" i="21"/>
  <c r="B252" i="21"/>
  <c r="C252" i="21"/>
  <c r="D252" i="21"/>
  <c r="E252" i="21"/>
  <c r="F252" i="21"/>
  <c r="G252" i="21"/>
  <c r="H252" i="21"/>
  <c r="I252" i="21"/>
  <c r="J252" i="21"/>
  <c r="K252" i="21"/>
  <c r="L252" i="21"/>
  <c r="M252" i="21"/>
  <c r="N252" i="21"/>
  <c r="O252" i="21"/>
  <c r="P252" i="21"/>
  <c r="B253" i="21"/>
  <c r="C253" i="21"/>
  <c r="D253" i="21"/>
  <c r="E253" i="21"/>
  <c r="F253" i="21"/>
  <c r="G253" i="21"/>
  <c r="H253" i="21"/>
  <c r="I253" i="21"/>
  <c r="J253" i="21"/>
  <c r="K253" i="21"/>
  <c r="L253" i="21"/>
  <c r="M253" i="21"/>
  <c r="N253" i="21"/>
  <c r="O253" i="21"/>
  <c r="P253" i="21"/>
  <c r="B254" i="21"/>
  <c r="C254" i="21"/>
  <c r="D254" i="21"/>
  <c r="E254" i="21"/>
  <c r="F254" i="21"/>
  <c r="G254" i="21"/>
  <c r="H254" i="21"/>
  <c r="I254" i="21"/>
  <c r="J254" i="21"/>
  <c r="K254" i="21"/>
  <c r="L254" i="21"/>
  <c r="M254" i="21"/>
  <c r="N254" i="21"/>
  <c r="O254" i="21"/>
  <c r="P254" i="21"/>
  <c r="B255" i="21"/>
  <c r="C255" i="21"/>
  <c r="D255" i="21"/>
  <c r="E255" i="21"/>
  <c r="F255" i="21"/>
  <c r="G255" i="21"/>
  <c r="H255" i="21"/>
  <c r="I255" i="21"/>
  <c r="J255" i="21"/>
  <c r="K255" i="21"/>
  <c r="L255" i="21"/>
  <c r="M255" i="21"/>
  <c r="N255" i="21"/>
  <c r="O255" i="21"/>
  <c r="P255" i="21"/>
  <c r="B256" i="21"/>
  <c r="C256" i="21"/>
  <c r="D256" i="21"/>
  <c r="E256" i="21"/>
  <c r="F256" i="21"/>
  <c r="G256" i="21"/>
  <c r="H256" i="21"/>
  <c r="I256" i="21"/>
  <c r="J256" i="21"/>
  <c r="K256" i="21"/>
  <c r="L256" i="21"/>
  <c r="M256" i="21"/>
  <c r="N256" i="21"/>
  <c r="O256" i="21"/>
  <c r="P256" i="21"/>
  <c r="B257" i="21"/>
  <c r="C257" i="21"/>
  <c r="D257" i="21"/>
  <c r="E257" i="21"/>
  <c r="F257" i="21"/>
  <c r="G257" i="21"/>
  <c r="H257" i="21"/>
  <c r="I257" i="21"/>
  <c r="J257" i="21"/>
  <c r="K257" i="21"/>
  <c r="L257" i="21"/>
  <c r="M257" i="21"/>
  <c r="N257" i="21"/>
  <c r="O257" i="21"/>
  <c r="P257" i="21"/>
  <c r="B258" i="21"/>
  <c r="C258" i="21"/>
  <c r="D258" i="21"/>
  <c r="E258" i="21"/>
  <c r="F258" i="21"/>
  <c r="G258" i="21"/>
  <c r="H258" i="21"/>
  <c r="I258" i="21"/>
  <c r="J258" i="21"/>
  <c r="K258" i="21"/>
  <c r="L258" i="21"/>
  <c r="M258" i="21"/>
  <c r="N258" i="21"/>
  <c r="O258" i="21"/>
  <c r="P258" i="21"/>
  <c r="B259" i="21"/>
  <c r="C259" i="21"/>
  <c r="D259" i="21"/>
  <c r="E259" i="21"/>
  <c r="F259" i="21"/>
  <c r="G259" i="21"/>
  <c r="H259" i="21"/>
  <c r="I259" i="21"/>
  <c r="J259" i="21"/>
  <c r="K259" i="21"/>
  <c r="L259" i="21"/>
  <c r="M259" i="21"/>
  <c r="N259" i="21"/>
  <c r="O259" i="21"/>
  <c r="P259" i="21"/>
  <c r="B260" i="21"/>
  <c r="C260" i="21"/>
  <c r="D260" i="21"/>
  <c r="E260" i="21"/>
  <c r="F260" i="21"/>
  <c r="G260" i="21"/>
  <c r="H260" i="21"/>
  <c r="I260" i="21"/>
  <c r="J260" i="21"/>
  <c r="K260" i="21"/>
  <c r="L260" i="21"/>
  <c r="M260" i="21"/>
  <c r="N260" i="21"/>
  <c r="O260" i="21"/>
  <c r="P260" i="21"/>
  <c r="B261" i="21"/>
  <c r="C261" i="21"/>
  <c r="D261" i="21"/>
  <c r="E261" i="21"/>
  <c r="F261" i="21"/>
  <c r="G261" i="21"/>
  <c r="H261" i="21"/>
  <c r="I261" i="21"/>
  <c r="J261" i="21"/>
  <c r="K261" i="21"/>
  <c r="L261" i="21"/>
  <c r="M261" i="21"/>
  <c r="N261" i="21"/>
  <c r="O261" i="21"/>
  <c r="P261" i="21"/>
  <c r="B262" i="21"/>
  <c r="C262" i="21"/>
  <c r="D262" i="21"/>
  <c r="E262" i="21"/>
  <c r="F262" i="21"/>
  <c r="G262" i="21"/>
  <c r="H262" i="21"/>
  <c r="I262" i="21"/>
  <c r="J262" i="21"/>
  <c r="K262" i="21"/>
  <c r="L262" i="21"/>
  <c r="M262" i="21"/>
  <c r="N262" i="21"/>
  <c r="O262" i="21"/>
  <c r="P262" i="21"/>
  <c r="B263" i="21"/>
  <c r="C263" i="21"/>
  <c r="D263" i="21"/>
  <c r="E263" i="21"/>
  <c r="F263" i="21"/>
  <c r="G263" i="21"/>
  <c r="H263" i="21"/>
  <c r="I263" i="21"/>
  <c r="J263" i="21"/>
  <c r="K263" i="21"/>
  <c r="L263" i="21"/>
  <c r="M263" i="21"/>
  <c r="N263" i="21"/>
  <c r="O263" i="21"/>
  <c r="P263" i="21"/>
  <c r="B264" i="21"/>
  <c r="C264" i="21"/>
  <c r="D264" i="21"/>
  <c r="E264" i="21"/>
  <c r="F264" i="21"/>
  <c r="G264" i="21"/>
  <c r="H264" i="21"/>
  <c r="I264" i="21"/>
  <c r="J264" i="21"/>
  <c r="K264" i="21"/>
  <c r="L264" i="21"/>
  <c r="M264" i="21"/>
  <c r="N264" i="21"/>
  <c r="O264" i="21"/>
  <c r="P264" i="21"/>
  <c r="B265" i="21"/>
  <c r="C265" i="21"/>
  <c r="D265" i="21"/>
  <c r="E265" i="21"/>
  <c r="F265" i="21"/>
  <c r="G265" i="21"/>
  <c r="H265" i="21"/>
  <c r="I265" i="21"/>
  <c r="J265" i="21"/>
  <c r="K265" i="21"/>
  <c r="L265" i="21"/>
  <c r="M265" i="21"/>
  <c r="N265" i="21"/>
  <c r="O265" i="21"/>
  <c r="P265" i="21"/>
  <c r="B266" i="21"/>
  <c r="C266" i="21"/>
  <c r="D266" i="21"/>
  <c r="E266" i="21"/>
  <c r="F266" i="21"/>
  <c r="G266" i="21"/>
  <c r="H266" i="21"/>
  <c r="I266" i="21"/>
  <c r="J266" i="21"/>
  <c r="K266" i="21"/>
  <c r="L266" i="21"/>
  <c r="M266" i="21"/>
  <c r="N266" i="21"/>
  <c r="O266" i="21"/>
  <c r="P266" i="21"/>
  <c r="B267" i="21"/>
  <c r="C267" i="21"/>
  <c r="D267" i="21"/>
  <c r="E267" i="21"/>
  <c r="F267" i="21"/>
  <c r="G267" i="21"/>
  <c r="H267" i="21"/>
  <c r="I267" i="21"/>
  <c r="J267" i="21"/>
  <c r="K267" i="21"/>
  <c r="L267" i="21"/>
  <c r="M267" i="21"/>
  <c r="N267" i="21"/>
  <c r="O267" i="21"/>
  <c r="P267" i="21"/>
  <c r="B268" i="21"/>
  <c r="C268" i="21"/>
  <c r="D268" i="21"/>
  <c r="E268" i="21"/>
  <c r="F268" i="21"/>
  <c r="G268" i="21"/>
  <c r="H268" i="21"/>
  <c r="I268" i="21"/>
  <c r="J268" i="21"/>
  <c r="K268" i="21"/>
  <c r="L268" i="21"/>
  <c r="M268" i="21"/>
  <c r="N268" i="21"/>
  <c r="O268" i="21"/>
  <c r="P268" i="21"/>
  <c r="B269" i="21"/>
  <c r="C269" i="21"/>
  <c r="D269" i="21"/>
  <c r="E269" i="21"/>
  <c r="F269" i="21"/>
  <c r="G269" i="21"/>
  <c r="H269" i="21"/>
  <c r="I269" i="21"/>
  <c r="J269" i="21"/>
  <c r="K269" i="21"/>
  <c r="L269" i="21"/>
  <c r="M269" i="21"/>
  <c r="N269" i="21"/>
  <c r="O269" i="21"/>
  <c r="P269" i="21"/>
  <c r="B270" i="21"/>
  <c r="C270" i="21"/>
  <c r="D270" i="21"/>
  <c r="E270" i="21"/>
  <c r="F270" i="21"/>
  <c r="G270" i="21"/>
  <c r="H270" i="21"/>
  <c r="I270" i="21"/>
  <c r="J270" i="21"/>
  <c r="K270" i="21"/>
  <c r="L270" i="21"/>
  <c r="M270" i="21"/>
  <c r="N270" i="21"/>
  <c r="O270" i="21"/>
  <c r="P270" i="21"/>
  <c r="B271" i="21"/>
  <c r="C271" i="21"/>
  <c r="D271" i="21"/>
  <c r="E271" i="21"/>
  <c r="F271" i="21"/>
  <c r="G271" i="21"/>
  <c r="H271" i="21"/>
  <c r="I271" i="21"/>
  <c r="J271" i="21"/>
  <c r="K271" i="21"/>
  <c r="L271" i="21"/>
  <c r="M271" i="21"/>
  <c r="N271" i="21"/>
  <c r="O271" i="21"/>
  <c r="P271" i="21"/>
  <c r="B272" i="21"/>
  <c r="C272" i="21"/>
  <c r="D272" i="21"/>
  <c r="E272" i="21"/>
  <c r="F272" i="21"/>
  <c r="G272" i="21"/>
  <c r="H272" i="21"/>
  <c r="I272" i="21"/>
  <c r="J272" i="21"/>
  <c r="K272" i="21"/>
  <c r="L272" i="21"/>
  <c r="M272" i="21"/>
  <c r="N272" i="21"/>
  <c r="O272" i="21"/>
  <c r="P272" i="21"/>
  <c r="B273" i="21"/>
  <c r="C273" i="21"/>
  <c r="D273" i="21"/>
  <c r="E273" i="21"/>
  <c r="F273" i="21"/>
  <c r="G273" i="21"/>
  <c r="H273" i="21"/>
  <c r="I273" i="21"/>
  <c r="J273" i="21"/>
  <c r="K273" i="21"/>
  <c r="L273" i="21"/>
  <c r="M273" i="21"/>
  <c r="N273" i="21"/>
  <c r="O273" i="21"/>
  <c r="P273" i="21"/>
  <c r="B274" i="21"/>
  <c r="C274" i="21"/>
  <c r="D274" i="21"/>
  <c r="E274" i="21"/>
  <c r="F274" i="21"/>
  <c r="G274" i="21"/>
  <c r="H274" i="21"/>
  <c r="I274" i="21"/>
  <c r="J274" i="21"/>
  <c r="K274" i="21"/>
  <c r="L274" i="21"/>
  <c r="M274" i="21"/>
  <c r="N274" i="21"/>
  <c r="O274" i="21"/>
  <c r="P274" i="21"/>
  <c r="B275" i="21"/>
  <c r="C275" i="21"/>
  <c r="D275" i="21"/>
  <c r="E275" i="21"/>
  <c r="F275" i="21"/>
  <c r="G275" i="21"/>
  <c r="H275" i="21"/>
  <c r="I275" i="21"/>
  <c r="J275" i="21"/>
  <c r="K275" i="21"/>
  <c r="L275" i="21"/>
  <c r="M275" i="21"/>
  <c r="N275" i="21"/>
  <c r="O275" i="21"/>
  <c r="P275" i="21"/>
  <c r="B276" i="21"/>
  <c r="C276" i="21"/>
  <c r="D276" i="21"/>
  <c r="E276" i="21"/>
  <c r="F276" i="21"/>
  <c r="G276" i="21"/>
  <c r="H276" i="21"/>
  <c r="I276" i="21"/>
  <c r="J276" i="21"/>
  <c r="K276" i="21"/>
  <c r="L276" i="21"/>
  <c r="M276" i="21"/>
  <c r="N276" i="21"/>
  <c r="O276" i="21"/>
  <c r="P276" i="21"/>
  <c r="B277" i="21"/>
  <c r="C277" i="21"/>
  <c r="D277" i="21"/>
  <c r="E277" i="21"/>
  <c r="F277" i="21"/>
  <c r="G277" i="21"/>
  <c r="H277" i="21"/>
  <c r="I277" i="21"/>
  <c r="J277" i="21"/>
  <c r="K277" i="21"/>
  <c r="L277" i="21"/>
  <c r="M277" i="21"/>
  <c r="N277" i="21"/>
  <c r="O277" i="21"/>
  <c r="P277" i="21"/>
  <c r="B278" i="21"/>
  <c r="C278" i="21"/>
  <c r="D278" i="21"/>
  <c r="E278" i="21"/>
  <c r="F278" i="21"/>
  <c r="G278" i="21"/>
  <c r="H278" i="21"/>
  <c r="I278" i="21"/>
  <c r="J278" i="21"/>
  <c r="K278" i="21"/>
  <c r="L278" i="21"/>
  <c r="M278" i="21"/>
  <c r="N278" i="21"/>
  <c r="O278" i="21"/>
  <c r="P278" i="21"/>
  <c r="B279" i="21"/>
  <c r="C279" i="21"/>
  <c r="D279" i="21"/>
  <c r="E279" i="21"/>
  <c r="F279" i="21"/>
  <c r="G279" i="21"/>
  <c r="H279" i="21"/>
  <c r="I279" i="21"/>
  <c r="J279" i="21"/>
  <c r="K279" i="21"/>
  <c r="L279" i="21"/>
  <c r="M279" i="21"/>
  <c r="N279" i="21"/>
  <c r="O279" i="21"/>
  <c r="P279" i="21"/>
  <c r="B280" i="21"/>
  <c r="C280" i="21"/>
  <c r="D280" i="21"/>
  <c r="E280" i="21"/>
  <c r="F280" i="21"/>
  <c r="G280" i="21"/>
  <c r="H280" i="21"/>
  <c r="I280" i="21"/>
  <c r="J280" i="21"/>
  <c r="K280" i="21"/>
  <c r="L280" i="21"/>
  <c r="M280" i="21"/>
  <c r="N280" i="21"/>
  <c r="O280" i="21"/>
  <c r="P280" i="21"/>
  <c r="B281" i="21"/>
  <c r="C281" i="21"/>
  <c r="D281" i="21"/>
  <c r="E281" i="21"/>
  <c r="F281" i="21"/>
  <c r="G281" i="21"/>
  <c r="H281" i="21"/>
  <c r="I281" i="21"/>
  <c r="J281" i="21"/>
  <c r="K281" i="21"/>
  <c r="L281" i="21"/>
  <c r="M281" i="21"/>
  <c r="N281" i="21"/>
  <c r="O281" i="21"/>
  <c r="P281" i="21"/>
  <c r="B282" i="21"/>
  <c r="C282" i="21"/>
  <c r="D282" i="21"/>
  <c r="E282" i="21"/>
  <c r="F282" i="21"/>
  <c r="G282" i="21"/>
  <c r="H282" i="21"/>
  <c r="I282" i="21"/>
  <c r="J282" i="21"/>
  <c r="K282" i="21"/>
  <c r="L282" i="21"/>
  <c r="M282" i="21"/>
  <c r="N282" i="21"/>
  <c r="O282" i="21"/>
  <c r="P282" i="21"/>
  <c r="B283" i="21"/>
  <c r="C283" i="21"/>
  <c r="D283" i="21"/>
  <c r="E283" i="21"/>
  <c r="F283" i="21"/>
  <c r="G283" i="21"/>
  <c r="H283" i="21"/>
  <c r="I283" i="21"/>
  <c r="J283" i="21"/>
  <c r="K283" i="21"/>
  <c r="L283" i="21"/>
  <c r="M283" i="21"/>
  <c r="N283" i="21"/>
  <c r="O283" i="21"/>
  <c r="P283" i="21"/>
  <c r="B284" i="21"/>
  <c r="C284" i="21"/>
  <c r="D284" i="21"/>
  <c r="E284" i="21"/>
  <c r="F284" i="21"/>
  <c r="G284" i="21"/>
  <c r="H284" i="21"/>
  <c r="I284" i="21"/>
  <c r="J284" i="21"/>
  <c r="K284" i="21"/>
  <c r="L284" i="21"/>
  <c r="M284" i="21"/>
  <c r="N284" i="21"/>
  <c r="O284" i="21"/>
  <c r="P284" i="21"/>
  <c r="B285" i="21"/>
  <c r="C285" i="21"/>
  <c r="D285" i="21"/>
  <c r="E285" i="21"/>
  <c r="F285" i="21"/>
  <c r="G285" i="21"/>
  <c r="H285" i="21"/>
  <c r="I285" i="21"/>
  <c r="J285" i="21"/>
  <c r="K285" i="21"/>
  <c r="L285" i="21"/>
  <c r="M285" i="21"/>
  <c r="N285" i="21"/>
  <c r="O285" i="21"/>
  <c r="P285" i="21"/>
  <c r="B286" i="21"/>
  <c r="C286" i="21"/>
  <c r="D286" i="21"/>
  <c r="E286" i="21"/>
  <c r="F286" i="21"/>
  <c r="G286" i="21"/>
  <c r="H286" i="21"/>
  <c r="I286" i="21"/>
  <c r="J286" i="21"/>
  <c r="K286" i="21"/>
  <c r="L286" i="21"/>
  <c r="M286" i="21"/>
  <c r="N286" i="21"/>
  <c r="O286" i="21"/>
  <c r="P286" i="21"/>
  <c r="B287" i="21"/>
  <c r="C287" i="21"/>
  <c r="D287" i="21"/>
  <c r="E287" i="21"/>
  <c r="F287" i="21"/>
  <c r="G287" i="21"/>
  <c r="H287" i="21"/>
  <c r="I287" i="21"/>
  <c r="J287" i="21"/>
  <c r="K287" i="21"/>
  <c r="L287" i="21"/>
  <c r="M287" i="21"/>
  <c r="N287" i="21"/>
  <c r="O287" i="21"/>
  <c r="P287" i="21"/>
  <c r="B288" i="21"/>
  <c r="C288" i="21"/>
  <c r="D288" i="21"/>
  <c r="E288" i="21"/>
  <c r="F288" i="21"/>
  <c r="G288" i="21"/>
  <c r="H288" i="21"/>
  <c r="I288" i="21"/>
  <c r="J288" i="21"/>
  <c r="K288" i="21"/>
  <c r="L288" i="21"/>
  <c r="M288" i="21"/>
  <c r="N288" i="21"/>
  <c r="O288" i="21"/>
  <c r="P288" i="21"/>
  <c r="B289" i="21"/>
  <c r="C289" i="21"/>
  <c r="D289" i="21"/>
  <c r="E289" i="21"/>
  <c r="F289" i="21"/>
  <c r="G289" i="21"/>
  <c r="H289" i="21"/>
  <c r="I289" i="21"/>
  <c r="J289" i="21"/>
  <c r="K289" i="21"/>
  <c r="L289" i="21"/>
  <c r="M289" i="21"/>
  <c r="N289" i="21"/>
  <c r="O289" i="21"/>
  <c r="P289" i="21"/>
  <c r="B290" i="21"/>
  <c r="C290" i="21"/>
  <c r="D290" i="21"/>
  <c r="E290" i="21"/>
  <c r="F290" i="21"/>
  <c r="G290" i="21"/>
  <c r="H290" i="21"/>
  <c r="I290" i="21"/>
  <c r="J290" i="21"/>
  <c r="K290" i="21"/>
  <c r="L290" i="21"/>
  <c r="M290" i="21"/>
  <c r="N290" i="21"/>
  <c r="O290" i="21"/>
  <c r="P290" i="21"/>
  <c r="B291" i="21"/>
  <c r="C291" i="21"/>
  <c r="D291" i="21"/>
  <c r="E291" i="21"/>
  <c r="F291" i="21"/>
  <c r="G291" i="21"/>
  <c r="H291" i="21"/>
  <c r="I291" i="21"/>
  <c r="J291" i="21"/>
  <c r="K291" i="21"/>
  <c r="L291" i="21"/>
  <c r="M291" i="21"/>
  <c r="N291" i="21"/>
  <c r="O291" i="21"/>
  <c r="P291" i="21"/>
  <c r="B292" i="21"/>
  <c r="C292" i="21"/>
  <c r="D292" i="21"/>
  <c r="E292" i="21"/>
  <c r="F292" i="21"/>
  <c r="G292" i="21"/>
  <c r="H292" i="21"/>
  <c r="I292" i="21"/>
  <c r="J292" i="21"/>
  <c r="K292" i="21"/>
  <c r="L292" i="21"/>
  <c r="M292" i="21"/>
  <c r="N292" i="21"/>
  <c r="O292" i="21"/>
  <c r="P292" i="21"/>
  <c r="B293" i="21"/>
  <c r="C293" i="21"/>
  <c r="D293" i="21"/>
  <c r="E293" i="21"/>
  <c r="F293" i="21"/>
  <c r="G293" i="21"/>
  <c r="H293" i="21"/>
  <c r="I293" i="21"/>
  <c r="J293" i="21"/>
  <c r="K293" i="21"/>
  <c r="L293" i="21"/>
  <c r="M293" i="21"/>
  <c r="N293" i="21"/>
  <c r="O293" i="21"/>
  <c r="P293" i="21"/>
  <c r="B294" i="21"/>
  <c r="C294" i="21"/>
  <c r="D294" i="21"/>
  <c r="E294" i="21"/>
  <c r="F294" i="21"/>
  <c r="G294" i="21"/>
  <c r="H294" i="21"/>
  <c r="I294" i="21"/>
  <c r="J294" i="21"/>
  <c r="K294" i="21"/>
  <c r="L294" i="21"/>
  <c r="M294" i="21"/>
  <c r="N294" i="21"/>
  <c r="O294" i="21"/>
  <c r="P294" i="21"/>
  <c r="B295" i="21"/>
  <c r="C295" i="21"/>
  <c r="D295" i="21"/>
  <c r="E295" i="21"/>
  <c r="F295" i="21"/>
  <c r="G295" i="21"/>
  <c r="H295" i="21"/>
  <c r="I295" i="21"/>
  <c r="J295" i="21"/>
  <c r="K295" i="21"/>
  <c r="L295" i="21"/>
  <c r="M295" i="21"/>
  <c r="N295" i="21"/>
  <c r="O295" i="21"/>
  <c r="P295" i="21"/>
  <c r="B296" i="21"/>
  <c r="C296" i="21"/>
  <c r="D296" i="21"/>
  <c r="E296" i="21"/>
  <c r="F296" i="21"/>
  <c r="G296" i="21"/>
  <c r="H296" i="21"/>
  <c r="I296" i="21"/>
  <c r="J296" i="21"/>
  <c r="K296" i="21"/>
  <c r="L296" i="21"/>
  <c r="M296" i="21"/>
  <c r="N296" i="21"/>
  <c r="O296" i="21"/>
  <c r="P296" i="21"/>
  <c r="B297" i="21"/>
  <c r="C297" i="21"/>
  <c r="D297" i="21"/>
  <c r="E297" i="21"/>
  <c r="F297" i="21"/>
  <c r="G297" i="21"/>
  <c r="H297" i="21"/>
  <c r="I297" i="21"/>
  <c r="J297" i="21"/>
  <c r="K297" i="21"/>
  <c r="L297" i="21"/>
  <c r="M297" i="21"/>
  <c r="N297" i="21"/>
  <c r="O297" i="21"/>
  <c r="P297" i="21"/>
  <c r="B298" i="21"/>
  <c r="C298" i="21"/>
  <c r="D298" i="21"/>
  <c r="E298" i="21"/>
  <c r="F298" i="21"/>
  <c r="G298" i="21"/>
  <c r="H298" i="21"/>
  <c r="I298" i="21"/>
  <c r="J298" i="21"/>
  <c r="K298" i="21"/>
  <c r="L298" i="21"/>
  <c r="M298" i="21"/>
  <c r="N298" i="21"/>
  <c r="O298" i="21"/>
  <c r="P298" i="21"/>
  <c r="B299" i="21"/>
  <c r="C299" i="21"/>
  <c r="D299" i="21"/>
  <c r="E299" i="21"/>
  <c r="F299" i="21"/>
  <c r="G299" i="21"/>
  <c r="H299" i="21"/>
  <c r="I299" i="21"/>
  <c r="J299" i="21"/>
  <c r="K299" i="21"/>
  <c r="L299" i="21"/>
  <c r="M299" i="21"/>
  <c r="N299" i="21"/>
  <c r="O299" i="21"/>
  <c r="P299" i="21"/>
  <c r="B300" i="21"/>
  <c r="C300" i="21"/>
  <c r="D300" i="21"/>
  <c r="E300" i="21"/>
  <c r="F300" i="21"/>
  <c r="G300" i="21"/>
  <c r="H300" i="21"/>
  <c r="I300" i="21"/>
  <c r="J300" i="21"/>
  <c r="K300" i="21"/>
  <c r="L300" i="21"/>
  <c r="M300" i="21"/>
  <c r="N300" i="21"/>
  <c r="O300" i="21"/>
  <c r="P300" i="21"/>
  <c r="B301" i="21"/>
  <c r="C301" i="21"/>
  <c r="D301" i="21"/>
  <c r="E301" i="21"/>
  <c r="F301" i="21"/>
  <c r="G301" i="21"/>
  <c r="H301" i="21"/>
  <c r="I301" i="21"/>
  <c r="J301" i="21"/>
  <c r="K301" i="21"/>
  <c r="L301" i="21"/>
  <c r="M301" i="21"/>
  <c r="N301" i="21"/>
  <c r="O301" i="21"/>
  <c r="P301" i="21"/>
  <c r="B302" i="21"/>
  <c r="C302" i="21"/>
  <c r="D302" i="21"/>
  <c r="E302" i="21"/>
  <c r="F302" i="21"/>
  <c r="G302" i="21"/>
  <c r="H302" i="21"/>
  <c r="I302" i="21"/>
  <c r="J302" i="21"/>
  <c r="K302" i="21"/>
  <c r="L302" i="21"/>
  <c r="M302" i="21"/>
  <c r="N302" i="21"/>
  <c r="O302" i="21"/>
  <c r="P302" i="21"/>
  <c r="B303" i="21"/>
  <c r="C303" i="21"/>
  <c r="D303" i="21"/>
  <c r="E303" i="21"/>
  <c r="F303" i="21"/>
  <c r="G303" i="21"/>
  <c r="H303" i="21"/>
  <c r="I303" i="21"/>
  <c r="J303" i="21"/>
  <c r="K303" i="21"/>
  <c r="L303" i="21"/>
  <c r="M303" i="21"/>
  <c r="N303" i="21"/>
  <c r="O303" i="21"/>
  <c r="P303" i="21"/>
  <c r="B304" i="21"/>
  <c r="C304" i="21"/>
  <c r="D304" i="21"/>
  <c r="E304" i="21"/>
  <c r="F304" i="21"/>
  <c r="G304" i="21"/>
  <c r="H304" i="21"/>
  <c r="I304" i="21"/>
  <c r="J304" i="21"/>
  <c r="K304" i="21"/>
  <c r="L304" i="21"/>
  <c r="M304" i="21"/>
  <c r="N304" i="21"/>
  <c r="O304" i="21"/>
  <c r="P304" i="21"/>
  <c r="B305" i="21"/>
  <c r="C305" i="21"/>
  <c r="D305" i="21"/>
  <c r="E305" i="21"/>
  <c r="F305" i="21"/>
  <c r="G305" i="21"/>
  <c r="H305" i="21"/>
  <c r="I305" i="21"/>
  <c r="J305" i="21"/>
  <c r="K305" i="21"/>
  <c r="L305" i="21"/>
  <c r="M305" i="21"/>
  <c r="N305" i="21"/>
  <c r="O305" i="21"/>
  <c r="P305" i="21"/>
  <c r="B306" i="21"/>
  <c r="C306" i="21"/>
  <c r="D306" i="21"/>
  <c r="E306" i="21"/>
  <c r="F306" i="21"/>
  <c r="G306" i="21"/>
  <c r="H306" i="21"/>
  <c r="I306" i="21"/>
  <c r="J306" i="21"/>
  <c r="K306" i="21"/>
  <c r="L306" i="21"/>
  <c r="M306" i="21"/>
  <c r="N306" i="21"/>
  <c r="O306" i="21"/>
  <c r="P306" i="21"/>
  <c r="B307" i="21"/>
  <c r="C307" i="21"/>
  <c r="D307" i="21"/>
  <c r="E307" i="21"/>
  <c r="F307" i="21"/>
  <c r="G307" i="21"/>
  <c r="H307" i="21"/>
  <c r="I307" i="21"/>
  <c r="J307" i="21"/>
  <c r="K307" i="21"/>
  <c r="L307" i="21"/>
  <c r="M307" i="21"/>
  <c r="N307" i="21"/>
  <c r="O307" i="21"/>
  <c r="P307" i="21"/>
  <c r="B308" i="21"/>
  <c r="C308" i="21"/>
  <c r="D308" i="21"/>
  <c r="E308" i="21"/>
  <c r="F308" i="21"/>
  <c r="G308" i="21"/>
  <c r="H308" i="21"/>
  <c r="I308" i="21"/>
  <c r="J308" i="21"/>
  <c r="K308" i="21"/>
  <c r="L308" i="21"/>
  <c r="M308" i="21"/>
  <c r="N308" i="21"/>
  <c r="O308" i="21"/>
  <c r="P308" i="21"/>
  <c r="B309" i="21"/>
  <c r="C309" i="21"/>
  <c r="D309" i="21"/>
  <c r="E309" i="21"/>
  <c r="F309" i="21"/>
  <c r="G309" i="21"/>
  <c r="H309" i="21"/>
  <c r="I309" i="21"/>
  <c r="J309" i="21"/>
  <c r="K309" i="21"/>
  <c r="L309" i="21"/>
  <c r="M309" i="21"/>
  <c r="N309" i="21"/>
  <c r="O309" i="21"/>
  <c r="P309" i="21"/>
  <c r="B310" i="21"/>
  <c r="C310" i="21"/>
  <c r="D310" i="21"/>
  <c r="E310" i="21"/>
  <c r="F310" i="21"/>
  <c r="G310" i="21"/>
  <c r="H310" i="21"/>
  <c r="I310" i="21"/>
  <c r="J310" i="21"/>
  <c r="K310" i="21"/>
  <c r="L310" i="21"/>
  <c r="M310" i="21"/>
  <c r="N310" i="21"/>
  <c r="O310" i="21"/>
  <c r="P310" i="21"/>
  <c r="B311" i="21"/>
  <c r="C311" i="21"/>
  <c r="D311" i="21"/>
  <c r="E311" i="21"/>
  <c r="F311" i="21"/>
  <c r="G311" i="21"/>
  <c r="H311" i="21"/>
  <c r="I311" i="21"/>
  <c r="J311" i="21"/>
  <c r="K311" i="21"/>
  <c r="L311" i="21"/>
  <c r="M311" i="21"/>
  <c r="N311" i="21"/>
  <c r="O311" i="21"/>
  <c r="P311" i="21"/>
  <c r="B312" i="21"/>
  <c r="C312" i="21"/>
  <c r="D312" i="21"/>
  <c r="E312" i="21"/>
  <c r="F312" i="21"/>
  <c r="G312" i="21"/>
  <c r="H312" i="21"/>
  <c r="I312" i="21"/>
  <c r="J312" i="21"/>
  <c r="K312" i="21"/>
  <c r="L312" i="21"/>
  <c r="M312" i="21"/>
  <c r="N312" i="21"/>
  <c r="O312" i="21"/>
  <c r="P312" i="21"/>
  <c r="B313" i="21"/>
  <c r="C313" i="21"/>
  <c r="D313" i="21"/>
  <c r="E313" i="21"/>
  <c r="F313" i="21"/>
  <c r="G313" i="21"/>
  <c r="H313" i="21"/>
  <c r="I313" i="21"/>
  <c r="J313" i="21"/>
  <c r="K313" i="21"/>
  <c r="L313" i="21"/>
  <c r="M313" i="21"/>
  <c r="N313" i="21"/>
  <c r="O313" i="21"/>
  <c r="P313" i="21"/>
  <c r="B314" i="21"/>
  <c r="C314" i="21"/>
  <c r="D314" i="21"/>
  <c r="E314" i="21"/>
  <c r="F314" i="21"/>
  <c r="G314" i="21"/>
  <c r="H314" i="21"/>
  <c r="I314" i="21"/>
  <c r="J314" i="21"/>
  <c r="K314" i="21"/>
  <c r="L314" i="21"/>
  <c r="M314" i="21"/>
  <c r="N314" i="21"/>
  <c r="O314" i="21"/>
  <c r="P314" i="21"/>
  <c r="B315" i="21"/>
  <c r="C315" i="21"/>
  <c r="D315" i="21"/>
  <c r="E315" i="21"/>
  <c r="F315" i="21"/>
  <c r="G315" i="21"/>
  <c r="H315" i="21"/>
  <c r="I315" i="21"/>
  <c r="J315" i="21"/>
  <c r="K315" i="21"/>
  <c r="L315" i="21"/>
  <c r="M315" i="21"/>
  <c r="N315" i="21"/>
  <c r="O315" i="21"/>
  <c r="P315" i="21"/>
  <c r="B316" i="21"/>
  <c r="C316" i="21"/>
  <c r="D316" i="21"/>
  <c r="E316" i="21"/>
  <c r="F316" i="21"/>
  <c r="G316" i="21"/>
  <c r="H316" i="21"/>
  <c r="I316" i="21"/>
  <c r="J316" i="21"/>
  <c r="K316" i="21"/>
  <c r="L316" i="21"/>
  <c r="M316" i="21"/>
  <c r="N316" i="21"/>
  <c r="O316" i="21"/>
  <c r="P316" i="21"/>
  <c r="B317" i="21"/>
  <c r="C317" i="21"/>
  <c r="D317" i="21"/>
  <c r="E317" i="21"/>
  <c r="F317" i="21"/>
  <c r="G317" i="21"/>
  <c r="H317" i="21"/>
  <c r="I317" i="21"/>
  <c r="J317" i="21"/>
  <c r="K317" i="21"/>
  <c r="L317" i="21"/>
  <c r="M317" i="21"/>
  <c r="N317" i="21"/>
  <c r="O317" i="21"/>
  <c r="P317" i="21"/>
  <c r="B318" i="21"/>
  <c r="C318" i="21"/>
  <c r="D318" i="21"/>
  <c r="E318" i="21"/>
  <c r="F318" i="21"/>
  <c r="G318" i="21"/>
  <c r="H318" i="21"/>
  <c r="I318" i="21"/>
  <c r="J318" i="21"/>
  <c r="K318" i="21"/>
  <c r="L318" i="21"/>
  <c r="M318" i="21"/>
  <c r="N318" i="21"/>
  <c r="O318" i="21"/>
  <c r="P318" i="21"/>
  <c r="B319" i="21"/>
  <c r="C319" i="21"/>
  <c r="D319" i="21"/>
  <c r="E319" i="21"/>
  <c r="F319" i="21"/>
  <c r="G319" i="21"/>
  <c r="H319" i="21"/>
  <c r="I319" i="21"/>
  <c r="J319" i="21"/>
  <c r="K319" i="21"/>
  <c r="L319" i="21"/>
  <c r="M319" i="21"/>
  <c r="N319" i="21"/>
  <c r="O319" i="21"/>
  <c r="P319" i="21"/>
  <c r="B320" i="21"/>
  <c r="C320" i="21"/>
  <c r="D320" i="21"/>
  <c r="E320" i="21"/>
  <c r="F320" i="21"/>
  <c r="G320" i="21"/>
  <c r="H320" i="21"/>
  <c r="I320" i="21"/>
  <c r="J320" i="21"/>
  <c r="K320" i="21"/>
  <c r="L320" i="21"/>
  <c r="M320" i="21"/>
  <c r="N320" i="21"/>
  <c r="O320" i="21"/>
  <c r="P320" i="21"/>
  <c r="B321" i="21"/>
  <c r="C321" i="21"/>
  <c r="D321" i="21"/>
  <c r="E321" i="21"/>
  <c r="F321" i="21"/>
  <c r="G321" i="21"/>
  <c r="H321" i="21"/>
  <c r="I321" i="21"/>
  <c r="J321" i="21"/>
  <c r="K321" i="21"/>
  <c r="L321" i="21"/>
  <c r="M321" i="21"/>
  <c r="N321" i="21"/>
  <c r="O321" i="21"/>
  <c r="P321" i="21"/>
  <c r="B322" i="21"/>
  <c r="C322" i="21"/>
  <c r="D322" i="21"/>
  <c r="E322" i="21"/>
  <c r="F322" i="21"/>
  <c r="G322" i="21"/>
  <c r="H322" i="21"/>
  <c r="I322" i="21"/>
  <c r="J322" i="21"/>
  <c r="K322" i="21"/>
  <c r="L322" i="21"/>
  <c r="M322" i="21"/>
  <c r="N322" i="21"/>
  <c r="O322" i="21"/>
  <c r="P322" i="21"/>
  <c r="B323" i="21"/>
  <c r="C323" i="21"/>
  <c r="D323" i="21"/>
  <c r="E323" i="21"/>
  <c r="F323" i="21"/>
  <c r="G323" i="21"/>
  <c r="H323" i="21"/>
  <c r="I323" i="21"/>
  <c r="J323" i="21"/>
  <c r="K323" i="21"/>
  <c r="L323" i="21"/>
  <c r="M323" i="21"/>
  <c r="N323" i="21"/>
  <c r="O323" i="21"/>
  <c r="P323" i="21"/>
  <c r="B324" i="21"/>
  <c r="C324" i="21"/>
  <c r="D324" i="21"/>
  <c r="E324" i="21"/>
  <c r="F324" i="21"/>
  <c r="G324" i="21"/>
  <c r="H324" i="21"/>
  <c r="I324" i="21"/>
  <c r="J324" i="21"/>
  <c r="K324" i="21"/>
  <c r="L324" i="21"/>
  <c r="M324" i="21"/>
  <c r="N324" i="21"/>
  <c r="O324" i="21"/>
  <c r="P324" i="21"/>
  <c r="B325" i="21"/>
  <c r="C325" i="21"/>
  <c r="D325" i="21"/>
  <c r="E325" i="21"/>
  <c r="F325" i="21"/>
  <c r="G325" i="21"/>
  <c r="H325" i="21"/>
  <c r="I325" i="21"/>
  <c r="J325" i="21"/>
  <c r="K325" i="21"/>
  <c r="L325" i="21"/>
  <c r="M325" i="21"/>
  <c r="N325" i="21"/>
  <c r="O325" i="21"/>
  <c r="P325" i="21"/>
  <c r="B326" i="21"/>
  <c r="C326" i="21"/>
  <c r="D326" i="21"/>
  <c r="E326" i="21"/>
  <c r="F326" i="21"/>
  <c r="G326" i="21"/>
  <c r="H326" i="21"/>
  <c r="I326" i="21"/>
  <c r="J326" i="21"/>
  <c r="K326" i="21"/>
  <c r="L326" i="21"/>
  <c r="M326" i="21"/>
  <c r="N326" i="21"/>
  <c r="O326" i="21"/>
  <c r="P326" i="21"/>
  <c r="B327" i="21"/>
  <c r="C327" i="21"/>
  <c r="D327" i="21"/>
  <c r="E327" i="21"/>
  <c r="F327" i="21"/>
  <c r="G327" i="21"/>
  <c r="H327" i="21"/>
  <c r="I327" i="21"/>
  <c r="J327" i="21"/>
  <c r="K327" i="21"/>
  <c r="L327" i="21"/>
  <c r="M327" i="21"/>
  <c r="N327" i="21"/>
  <c r="O327" i="21"/>
  <c r="P327" i="21"/>
  <c r="B328" i="21"/>
  <c r="C328" i="21"/>
  <c r="D328" i="21"/>
  <c r="E328" i="21"/>
  <c r="F328" i="21"/>
  <c r="G328" i="21"/>
  <c r="H328" i="21"/>
  <c r="I328" i="21"/>
  <c r="J328" i="21"/>
  <c r="K328" i="21"/>
  <c r="L328" i="21"/>
  <c r="M328" i="21"/>
  <c r="N328" i="21"/>
  <c r="O328" i="21"/>
  <c r="P328" i="21"/>
  <c r="B329" i="21"/>
  <c r="C329" i="21"/>
  <c r="D329" i="21"/>
  <c r="E329" i="21"/>
  <c r="F329" i="21"/>
  <c r="G329" i="21"/>
  <c r="H329" i="21"/>
  <c r="I329" i="21"/>
  <c r="J329" i="21"/>
  <c r="K329" i="21"/>
  <c r="L329" i="21"/>
  <c r="M329" i="21"/>
  <c r="N329" i="21"/>
  <c r="O329" i="21"/>
  <c r="P329" i="21"/>
  <c r="B330" i="21"/>
  <c r="C330" i="21"/>
  <c r="D330" i="21"/>
  <c r="E330" i="21"/>
  <c r="F330" i="21"/>
  <c r="G330" i="21"/>
  <c r="H330" i="21"/>
  <c r="I330" i="21"/>
  <c r="J330" i="21"/>
  <c r="K330" i="21"/>
  <c r="L330" i="21"/>
  <c r="M330" i="21"/>
  <c r="N330" i="21"/>
  <c r="O330" i="21"/>
  <c r="P330" i="21"/>
  <c r="B331" i="21"/>
  <c r="C331" i="21"/>
  <c r="D331" i="21"/>
  <c r="E331" i="21"/>
  <c r="F331" i="21"/>
  <c r="G331" i="21"/>
  <c r="H331" i="21"/>
  <c r="I331" i="21"/>
  <c r="J331" i="21"/>
  <c r="K331" i="21"/>
  <c r="L331" i="21"/>
  <c r="M331" i="21"/>
  <c r="N331" i="21"/>
  <c r="O331" i="21"/>
  <c r="P331" i="21"/>
  <c r="B332" i="21"/>
  <c r="C332" i="21"/>
  <c r="D332" i="21"/>
  <c r="E332" i="21"/>
  <c r="F332" i="21"/>
  <c r="G332" i="21"/>
  <c r="H332" i="21"/>
  <c r="I332" i="21"/>
  <c r="J332" i="21"/>
  <c r="K332" i="21"/>
  <c r="L332" i="21"/>
  <c r="M332" i="21"/>
  <c r="N332" i="21"/>
  <c r="O332" i="21"/>
  <c r="P332" i="21"/>
  <c r="B333" i="21"/>
  <c r="C333" i="21"/>
  <c r="D333" i="21"/>
  <c r="E333" i="21"/>
  <c r="F333" i="21"/>
  <c r="G333" i="21"/>
  <c r="H333" i="21"/>
  <c r="I333" i="21"/>
  <c r="J333" i="21"/>
  <c r="K333" i="21"/>
  <c r="L333" i="21"/>
  <c r="M333" i="21"/>
  <c r="N333" i="21"/>
  <c r="O333" i="21"/>
  <c r="P333" i="21"/>
  <c r="B334" i="21"/>
  <c r="C334" i="21"/>
  <c r="D334" i="21"/>
  <c r="E334" i="21"/>
  <c r="F334" i="21"/>
  <c r="G334" i="21"/>
  <c r="H334" i="21"/>
  <c r="I334" i="21"/>
  <c r="J334" i="21"/>
  <c r="K334" i="21"/>
  <c r="L334" i="21"/>
  <c r="M334" i="21"/>
  <c r="N334" i="21"/>
  <c r="O334" i="21"/>
  <c r="P334" i="21"/>
  <c r="B335" i="21"/>
  <c r="C335" i="21"/>
  <c r="D335" i="21"/>
  <c r="E335" i="21"/>
  <c r="F335" i="21"/>
  <c r="G335" i="21"/>
  <c r="H335" i="21"/>
  <c r="I335" i="21"/>
  <c r="J335" i="21"/>
  <c r="K335" i="21"/>
  <c r="L335" i="21"/>
  <c r="M335" i="21"/>
  <c r="N335" i="21"/>
  <c r="O335" i="21"/>
  <c r="P335" i="21"/>
  <c r="B336" i="21"/>
  <c r="C336" i="21"/>
  <c r="D336" i="21"/>
  <c r="E336" i="21"/>
  <c r="F336" i="21"/>
  <c r="G336" i="21"/>
  <c r="H336" i="21"/>
  <c r="I336" i="21"/>
  <c r="J336" i="21"/>
  <c r="K336" i="21"/>
  <c r="L336" i="21"/>
  <c r="M336" i="21"/>
  <c r="N336" i="21"/>
  <c r="O336" i="21"/>
  <c r="P336" i="21"/>
  <c r="B337" i="21"/>
  <c r="C337" i="21"/>
  <c r="D337" i="21"/>
  <c r="E337" i="21"/>
  <c r="F337" i="21"/>
  <c r="G337" i="21"/>
  <c r="H337" i="21"/>
  <c r="I337" i="21"/>
  <c r="J337" i="21"/>
  <c r="K337" i="21"/>
  <c r="L337" i="21"/>
  <c r="M337" i="21"/>
  <c r="N337" i="21"/>
  <c r="O337" i="21"/>
  <c r="P337" i="21"/>
  <c r="B338" i="21"/>
  <c r="C338" i="21"/>
  <c r="D338" i="21"/>
  <c r="E338" i="21"/>
  <c r="F338" i="21"/>
  <c r="G338" i="21"/>
  <c r="H338" i="21"/>
  <c r="I338" i="21"/>
  <c r="J338" i="21"/>
  <c r="K338" i="21"/>
  <c r="L338" i="21"/>
  <c r="M338" i="21"/>
  <c r="N338" i="21"/>
  <c r="O338" i="21"/>
  <c r="P338" i="21"/>
  <c r="B339" i="21"/>
  <c r="C339" i="21"/>
  <c r="D339" i="21"/>
  <c r="E339" i="21"/>
  <c r="F339" i="21"/>
  <c r="G339" i="21"/>
  <c r="H339" i="21"/>
  <c r="I339" i="21"/>
  <c r="J339" i="21"/>
  <c r="K339" i="21"/>
  <c r="L339" i="21"/>
  <c r="M339" i="21"/>
  <c r="N339" i="21"/>
  <c r="O339" i="21"/>
  <c r="P339" i="21"/>
  <c r="B340" i="21"/>
  <c r="C340" i="21"/>
  <c r="D340" i="21"/>
  <c r="E340" i="21"/>
  <c r="F340" i="21"/>
  <c r="G340" i="21"/>
  <c r="H340" i="21"/>
  <c r="I340" i="21"/>
  <c r="J340" i="21"/>
  <c r="K340" i="21"/>
  <c r="L340" i="21"/>
  <c r="M340" i="21"/>
  <c r="N340" i="21"/>
  <c r="O340" i="21"/>
  <c r="P340" i="21"/>
  <c r="B341" i="21"/>
  <c r="C341" i="21"/>
  <c r="D341" i="21"/>
  <c r="E341" i="21"/>
  <c r="F341" i="21"/>
  <c r="G341" i="21"/>
  <c r="H341" i="21"/>
  <c r="I341" i="21"/>
  <c r="J341" i="21"/>
  <c r="K341" i="21"/>
  <c r="L341" i="21"/>
  <c r="M341" i="21"/>
  <c r="N341" i="21"/>
  <c r="O341" i="21"/>
  <c r="P341" i="21"/>
  <c r="B342" i="21"/>
  <c r="C342" i="21"/>
  <c r="D342" i="21"/>
  <c r="E342" i="21"/>
  <c r="F342" i="21"/>
  <c r="G342" i="21"/>
  <c r="H342" i="21"/>
  <c r="I342" i="21"/>
  <c r="J342" i="21"/>
  <c r="K342" i="21"/>
  <c r="L342" i="21"/>
  <c r="M342" i="21"/>
  <c r="N342" i="21"/>
  <c r="O342" i="21"/>
  <c r="P342" i="21"/>
  <c r="B343" i="21"/>
  <c r="C343" i="21"/>
  <c r="D343" i="21"/>
  <c r="E343" i="21"/>
  <c r="F343" i="21"/>
  <c r="G343" i="21"/>
  <c r="H343" i="21"/>
  <c r="I343" i="21"/>
  <c r="J343" i="21"/>
  <c r="K343" i="21"/>
  <c r="L343" i="21"/>
  <c r="M343" i="21"/>
  <c r="N343" i="21"/>
  <c r="O343" i="21"/>
  <c r="P343" i="21"/>
  <c r="B344" i="21"/>
  <c r="C344" i="21"/>
  <c r="D344" i="21"/>
  <c r="E344" i="21"/>
  <c r="F344" i="21"/>
  <c r="G344" i="21"/>
  <c r="H344" i="21"/>
  <c r="I344" i="21"/>
  <c r="J344" i="21"/>
  <c r="K344" i="21"/>
  <c r="L344" i="21"/>
  <c r="M344" i="21"/>
  <c r="N344" i="21"/>
  <c r="O344" i="21"/>
  <c r="P344" i="21"/>
  <c r="B345" i="21"/>
  <c r="C345" i="21"/>
  <c r="D345" i="21"/>
  <c r="E345" i="21"/>
  <c r="F345" i="21"/>
  <c r="G345" i="21"/>
  <c r="H345" i="21"/>
  <c r="I345" i="21"/>
  <c r="J345" i="21"/>
  <c r="K345" i="21"/>
  <c r="L345" i="21"/>
  <c r="M345" i="21"/>
  <c r="N345" i="21"/>
  <c r="O345" i="21"/>
  <c r="P345" i="21"/>
  <c r="B346" i="21"/>
  <c r="C346" i="21"/>
  <c r="D346" i="21"/>
  <c r="E346" i="21"/>
  <c r="F346" i="21"/>
  <c r="G346" i="21"/>
  <c r="H346" i="21"/>
  <c r="I346" i="21"/>
  <c r="J346" i="21"/>
  <c r="K346" i="21"/>
  <c r="L346" i="21"/>
  <c r="M346" i="21"/>
  <c r="N346" i="21"/>
  <c r="O346" i="21"/>
  <c r="P346" i="21"/>
  <c r="B347" i="21"/>
  <c r="C347" i="21"/>
  <c r="D347" i="21"/>
  <c r="E347" i="21"/>
  <c r="F347" i="21"/>
  <c r="G347" i="21"/>
  <c r="H347" i="21"/>
  <c r="I347" i="21"/>
  <c r="J347" i="21"/>
  <c r="K347" i="21"/>
  <c r="L347" i="21"/>
  <c r="M347" i="21"/>
  <c r="N347" i="21"/>
  <c r="O347" i="21"/>
  <c r="P347" i="21"/>
  <c r="B348" i="21"/>
  <c r="C348" i="21"/>
  <c r="D348" i="21"/>
  <c r="E348" i="21"/>
  <c r="F348" i="21"/>
  <c r="G348" i="21"/>
  <c r="H348" i="21"/>
  <c r="I348" i="21"/>
  <c r="J348" i="21"/>
  <c r="K348" i="21"/>
  <c r="L348" i="21"/>
  <c r="M348" i="21"/>
  <c r="N348" i="21"/>
  <c r="O348" i="21"/>
  <c r="P348" i="21"/>
  <c r="B349" i="21"/>
  <c r="C349" i="21"/>
  <c r="D349" i="21"/>
  <c r="E349" i="21"/>
  <c r="F349" i="21"/>
  <c r="G349" i="21"/>
  <c r="H349" i="21"/>
  <c r="I349" i="21"/>
  <c r="J349" i="21"/>
  <c r="K349" i="21"/>
  <c r="L349" i="21"/>
  <c r="M349" i="21"/>
  <c r="N349" i="21"/>
  <c r="O349" i="21"/>
  <c r="P349" i="21"/>
  <c r="B350" i="21"/>
  <c r="C350" i="21"/>
  <c r="D350" i="21"/>
  <c r="E350" i="21"/>
  <c r="F350" i="21"/>
  <c r="G350" i="21"/>
  <c r="H350" i="21"/>
  <c r="I350" i="21"/>
  <c r="J350" i="21"/>
  <c r="K350" i="21"/>
  <c r="L350" i="21"/>
  <c r="M350" i="21"/>
  <c r="N350" i="21"/>
  <c r="O350" i="21"/>
  <c r="P350" i="21"/>
  <c r="B351" i="21"/>
  <c r="C351" i="21"/>
  <c r="D351" i="21"/>
  <c r="E351" i="21"/>
  <c r="F351" i="21"/>
  <c r="G351" i="21"/>
  <c r="H351" i="21"/>
  <c r="I351" i="21"/>
  <c r="J351" i="21"/>
  <c r="K351" i="21"/>
  <c r="L351" i="21"/>
  <c r="M351" i="21"/>
  <c r="N351" i="21"/>
  <c r="O351" i="21"/>
  <c r="P351" i="21"/>
  <c r="B352" i="21"/>
  <c r="C352" i="21"/>
  <c r="D352" i="21"/>
  <c r="E352" i="21"/>
  <c r="F352" i="21"/>
  <c r="G352" i="21"/>
  <c r="H352" i="21"/>
  <c r="I352" i="21"/>
  <c r="J352" i="21"/>
  <c r="K352" i="21"/>
  <c r="L352" i="21"/>
  <c r="M352" i="21"/>
  <c r="N352" i="21"/>
  <c r="O352" i="21"/>
  <c r="P352" i="21"/>
  <c r="B353" i="21"/>
  <c r="C353" i="21"/>
  <c r="D353" i="21"/>
  <c r="E353" i="21"/>
  <c r="F353" i="21"/>
  <c r="G353" i="21"/>
  <c r="H353" i="21"/>
  <c r="I353" i="21"/>
  <c r="J353" i="21"/>
  <c r="K353" i="21"/>
  <c r="L353" i="21"/>
  <c r="M353" i="21"/>
  <c r="N353" i="21"/>
  <c r="O353" i="21"/>
  <c r="P353" i="21"/>
  <c r="B354" i="21"/>
  <c r="C354" i="21"/>
  <c r="D354" i="21"/>
  <c r="E354" i="21"/>
  <c r="F354" i="21"/>
  <c r="G354" i="21"/>
  <c r="H354" i="21"/>
  <c r="I354" i="21"/>
  <c r="J354" i="21"/>
  <c r="K354" i="21"/>
  <c r="L354" i="21"/>
  <c r="M354" i="21"/>
  <c r="N354" i="21"/>
  <c r="O354" i="21"/>
  <c r="P354" i="21"/>
  <c r="B355" i="21"/>
  <c r="C355" i="21"/>
  <c r="D355" i="21"/>
  <c r="E355" i="21"/>
  <c r="F355" i="21"/>
  <c r="G355" i="21"/>
  <c r="H355" i="21"/>
  <c r="I355" i="21"/>
  <c r="J355" i="21"/>
  <c r="K355" i="21"/>
  <c r="L355" i="21"/>
  <c r="M355" i="21"/>
  <c r="N355" i="21"/>
  <c r="O355" i="21"/>
  <c r="P355" i="21"/>
  <c r="B356" i="21"/>
  <c r="C356" i="21"/>
  <c r="D356" i="21"/>
  <c r="E356" i="21"/>
  <c r="F356" i="21"/>
  <c r="G356" i="21"/>
  <c r="H356" i="21"/>
  <c r="I356" i="21"/>
  <c r="J356" i="21"/>
  <c r="K356" i="21"/>
  <c r="L356" i="21"/>
  <c r="M356" i="21"/>
  <c r="N356" i="21"/>
  <c r="O356" i="21"/>
  <c r="P356" i="21"/>
  <c r="B357" i="21"/>
  <c r="C357" i="21"/>
  <c r="D357" i="21"/>
  <c r="E357" i="21"/>
  <c r="F357" i="21"/>
  <c r="G357" i="21"/>
  <c r="H357" i="21"/>
  <c r="I357" i="21"/>
  <c r="J357" i="21"/>
  <c r="K357" i="21"/>
  <c r="L357" i="21"/>
  <c r="M357" i="21"/>
  <c r="N357" i="21"/>
  <c r="O357" i="21"/>
  <c r="P357" i="21"/>
  <c r="B358" i="21"/>
  <c r="C358" i="21"/>
  <c r="D358" i="21"/>
  <c r="E358" i="21"/>
  <c r="F358" i="21"/>
  <c r="G358" i="21"/>
  <c r="H358" i="21"/>
  <c r="I358" i="21"/>
  <c r="J358" i="21"/>
  <c r="K358" i="21"/>
  <c r="L358" i="21"/>
  <c r="M358" i="21"/>
  <c r="N358" i="21"/>
  <c r="O358" i="21"/>
  <c r="P358" i="21"/>
  <c r="B359" i="21"/>
  <c r="C359" i="21"/>
  <c r="D359" i="21"/>
  <c r="E359" i="21"/>
  <c r="F359" i="21"/>
  <c r="G359" i="21"/>
  <c r="H359" i="21"/>
  <c r="I359" i="21"/>
  <c r="J359" i="21"/>
  <c r="K359" i="21"/>
  <c r="L359" i="21"/>
  <c r="M359" i="21"/>
  <c r="N359" i="21"/>
  <c r="O359" i="21"/>
  <c r="P359" i="21"/>
  <c r="B360" i="21"/>
  <c r="C360" i="21"/>
  <c r="D360" i="21"/>
  <c r="E360" i="21"/>
  <c r="F360" i="21"/>
  <c r="G360" i="21"/>
  <c r="H360" i="21"/>
  <c r="I360" i="21"/>
  <c r="J360" i="21"/>
  <c r="K360" i="21"/>
  <c r="L360" i="21"/>
  <c r="M360" i="21"/>
  <c r="N360" i="21"/>
  <c r="O360" i="21"/>
  <c r="P360" i="21"/>
  <c r="B361" i="21"/>
  <c r="C361" i="21"/>
  <c r="D361" i="21"/>
  <c r="E361" i="21"/>
  <c r="F361" i="21"/>
  <c r="G361" i="21"/>
  <c r="H361" i="21"/>
  <c r="I361" i="21"/>
  <c r="J361" i="21"/>
  <c r="K361" i="21"/>
  <c r="L361" i="21"/>
  <c r="M361" i="21"/>
  <c r="N361" i="21"/>
  <c r="O361" i="21"/>
  <c r="P361" i="21"/>
  <c r="B362" i="21"/>
  <c r="C362" i="21"/>
  <c r="D362" i="21"/>
  <c r="E362" i="21"/>
  <c r="F362" i="21"/>
  <c r="G362" i="21"/>
  <c r="H362" i="21"/>
  <c r="I362" i="21"/>
  <c r="J362" i="21"/>
  <c r="K362" i="21"/>
  <c r="L362" i="21"/>
  <c r="M362" i="21"/>
  <c r="N362" i="21"/>
  <c r="O362" i="21"/>
  <c r="P362" i="21"/>
  <c r="B363" i="21"/>
  <c r="C363" i="21"/>
  <c r="D363" i="21"/>
  <c r="E363" i="21"/>
  <c r="F363" i="21"/>
  <c r="G363" i="21"/>
  <c r="H363" i="21"/>
  <c r="I363" i="21"/>
  <c r="J363" i="21"/>
  <c r="K363" i="21"/>
  <c r="L363" i="21"/>
  <c r="M363" i="21"/>
  <c r="N363" i="21"/>
  <c r="O363" i="21"/>
  <c r="P363" i="21"/>
  <c r="B364" i="21"/>
  <c r="C364" i="21"/>
  <c r="D364" i="21"/>
  <c r="E364" i="21"/>
  <c r="F364" i="21"/>
  <c r="G364" i="21"/>
  <c r="H364" i="21"/>
  <c r="I364" i="21"/>
  <c r="J364" i="21"/>
  <c r="K364" i="21"/>
  <c r="L364" i="21"/>
  <c r="M364" i="21"/>
  <c r="N364" i="21"/>
  <c r="O364" i="21"/>
  <c r="P364" i="21"/>
  <c r="B365" i="21"/>
  <c r="C365" i="21"/>
  <c r="D365" i="21"/>
  <c r="E365" i="21"/>
  <c r="F365" i="21"/>
  <c r="G365" i="21"/>
  <c r="H365" i="21"/>
  <c r="I365" i="21"/>
  <c r="J365" i="21"/>
  <c r="K365" i="21"/>
  <c r="L365" i="21"/>
  <c r="M365" i="21"/>
  <c r="N365" i="21"/>
  <c r="O365" i="21"/>
  <c r="P365" i="21"/>
  <c r="B366" i="21"/>
  <c r="C366" i="21"/>
  <c r="D366" i="21"/>
  <c r="E366" i="21"/>
  <c r="F366" i="21"/>
  <c r="G366" i="21"/>
  <c r="H366" i="21"/>
  <c r="I366" i="21"/>
  <c r="J366" i="21"/>
  <c r="K366" i="21"/>
  <c r="L366" i="21"/>
  <c r="M366" i="21"/>
  <c r="N366" i="21"/>
  <c r="O366" i="21"/>
  <c r="P366" i="21"/>
  <c r="B367" i="21"/>
  <c r="C367" i="21"/>
  <c r="D367" i="21"/>
  <c r="E367" i="21"/>
  <c r="F367" i="21"/>
  <c r="G367" i="21"/>
  <c r="H367" i="21"/>
  <c r="I367" i="21"/>
  <c r="J367" i="21"/>
  <c r="K367" i="21"/>
  <c r="L367" i="21"/>
  <c r="M367" i="21"/>
  <c r="N367" i="21"/>
  <c r="O367" i="21"/>
  <c r="P367" i="21"/>
  <c r="B368" i="21"/>
  <c r="C368" i="21"/>
  <c r="D368" i="21"/>
  <c r="E368" i="21"/>
  <c r="F368" i="21"/>
  <c r="G368" i="21"/>
  <c r="H368" i="21"/>
  <c r="I368" i="21"/>
  <c r="J368" i="21"/>
  <c r="K368" i="21"/>
  <c r="L368" i="21"/>
  <c r="M368" i="21"/>
  <c r="N368" i="21"/>
  <c r="O368" i="21"/>
  <c r="P368" i="21"/>
  <c r="B369" i="21"/>
  <c r="C369" i="21"/>
  <c r="D369" i="21"/>
  <c r="E369" i="21"/>
  <c r="F369" i="21"/>
  <c r="G369" i="21"/>
  <c r="H369" i="21"/>
  <c r="I369" i="21"/>
  <c r="J369" i="21"/>
  <c r="K369" i="21"/>
  <c r="L369" i="21"/>
  <c r="M369" i="21"/>
  <c r="N369" i="21"/>
  <c r="O369" i="21"/>
  <c r="P369" i="21"/>
  <c r="B370" i="21"/>
  <c r="C370" i="21"/>
  <c r="D370" i="21"/>
  <c r="E370" i="21"/>
  <c r="F370" i="21"/>
  <c r="G370" i="21"/>
  <c r="H370" i="21"/>
  <c r="I370" i="21"/>
  <c r="J370" i="21"/>
  <c r="K370" i="21"/>
  <c r="L370" i="21"/>
  <c r="M370" i="21"/>
  <c r="N370" i="21"/>
  <c r="O370" i="21"/>
  <c r="P370" i="21"/>
  <c r="B371" i="21"/>
  <c r="C371" i="21"/>
  <c r="D371" i="21"/>
  <c r="E371" i="21"/>
  <c r="F371" i="21"/>
  <c r="G371" i="21"/>
  <c r="H371" i="21"/>
  <c r="I371" i="21"/>
  <c r="J371" i="21"/>
  <c r="K371" i="21"/>
  <c r="L371" i="21"/>
  <c r="M371" i="21"/>
  <c r="N371" i="21"/>
  <c r="O371" i="21"/>
  <c r="P371" i="21"/>
  <c r="B372" i="21"/>
  <c r="C372" i="21"/>
  <c r="D372" i="21"/>
  <c r="E372" i="21"/>
  <c r="F372" i="21"/>
  <c r="G372" i="21"/>
  <c r="H372" i="21"/>
  <c r="I372" i="21"/>
  <c r="J372" i="21"/>
  <c r="K372" i="21"/>
  <c r="L372" i="21"/>
  <c r="M372" i="21"/>
  <c r="N372" i="21"/>
  <c r="O372" i="21"/>
  <c r="P372" i="21"/>
  <c r="B373" i="21"/>
  <c r="C373" i="21"/>
  <c r="D373" i="21"/>
  <c r="E373" i="21"/>
  <c r="F373" i="21"/>
  <c r="G373" i="21"/>
  <c r="H373" i="21"/>
  <c r="I373" i="21"/>
  <c r="J373" i="21"/>
  <c r="K373" i="21"/>
  <c r="L373" i="21"/>
  <c r="M373" i="21"/>
  <c r="N373" i="21"/>
  <c r="O373" i="21"/>
  <c r="P373" i="21"/>
  <c r="B374" i="21"/>
  <c r="C374" i="21"/>
  <c r="D374" i="21"/>
  <c r="E374" i="21"/>
  <c r="F374" i="21"/>
  <c r="G374" i="21"/>
  <c r="H374" i="21"/>
  <c r="I374" i="21"/>
  <c r="J374" i="21"/>
  <c r="K374" i="21"/>
  <c r="L374" i="21"/>
  <c r="M374" i="21"/>
  <c r="N374" i="21"/>
  <c r="O374" i="21"/>
  <c r="P374" i="21"/>
  <c r="B375" i="21"/>
  <c r="C375" i="21"/>
  <c r="D375" i="21"/>
  <c r="E375" i="21"/>
  <c r="F375" i="21"/>
  <c r="G375" i="21"/>
  <c r="H375" i="21"/>
  <c r="I375" i="21"/>
  <c r="J375" i="21"/>
  <c r="K375" i="21"/>
  <c r="L375" i="21"/>
  <c r="M375" i="21"/>
  <c r="N375" i="21"/>
  <c r="O375" i="21"/>
  <c r="P375" i="21"/>
  <c r="B376" i="21"/>
  <c r="C376" i="21"/>
  <c r="D376" i="21"/>
  <c r="E376" i="21"/>
  <c r="F376" i="21"/>
  <c r="G376" i="21"/>
  <c r="H376" i="21"/>
  <c r="I376" i="21"/>
  <c r="J376" i="21"/>
  <c r="K376" i="21"/>
  <c r="L376" i="21"/>
  <c r="M376" i="21"/>
  <c r="N376" i="21"/>
  <c r="O376" i="21"/>
  <c r="P376" i="21"/>
  <c r="B377" i="21"/>
  <c r="C377" i="21"/>
  <c r="D377" i="21"/>
  <c r="E377" i="21"/>
  <c r="F377" i="21"/>
  <c r="G377" i="21"/>
  <c r="H377" i="21"/>
  <c r="I377" i="21"/>
  <c r="J377" i="21"/>
  <c r="K377" i="21"/>
  <c r="L377" i="21"/>
  <c r="M377" i="21"/>
  <c r="N377" i="21"/>
  <c r="O377" i="21"/>
  <c r="P377" i="21"/>
  <c r="B378" i="21"/>
  <c r="C378" i="21"/>
  <c r="D378" i="21"/>
  <c r="E378" i="21"/>
  <c r="F378" i="21"/>
  <c r="G378" i="21"/>
  <c r="H378" i="21"/>
  <c r="I378" i="21"/>
  <c r="J378" i="21"/>
  <c r="K378" i="21"/>
  <c r="L378" i="21"/>
  <c r="M378" i="21"/>
  <c r="N378" i="21"/>
  <c r="O378" i="21"/>
  <c r="P378" i="21"/>
  <c r="B379" i="21"/>
  <c r="C379" i="21"/>
  <c r="D379" i="21"/>
  <c r="E379" i="21"/>
  <c r="F379" i="21"/>
  <c r="G379" i="21"/>
  <c r="H379" i="21"/>
  <c r="I379" i="21"/>
  <c r="J379" i="21"/>
  <c r="K379" i="21"/>
  <c r="L379" i="21"/>
  <c r="M379" i="21"/>
  <c r="N379" i="21"/>
  <c r="O379" i="21"/>
  <c r="P379" i="21"/>
  <c r="B380" i="21"/>
  <c r="C380" i="21"/>
  <c r="D380" i="21"/>
  <c r="E380" i="21"/>
  <c r="F380" i="21"/>
  <c r="G380" i="21"/>
  <c r="H380" i="21"/>
  <c r="I380" i="21"/>
  <c r="J380" i="21"/>
  <c r="K380" i="21"/>
  <c r="L380" i="21"/>
  <c r="M380" i="21"/>
  <c r="N380" i="21"/>
  <c r="O380" i="21"/>
  <c r="P380" i="21"/>
  <c r="B381" i="21"/>
  <c r="C381" i="21"/>
  <c r="D381" i="21"/>
  <c r="E381" i="21"/>
  <c r="F381" i="21"/>
  <c r="G381" i="21"/>
  <c r="H381" i="21"/>
  <c r="I381" i="21"/>
  <c r="J381" i="21"/>
  <c r="K381" i="21"/>
  <c r="L381" i="21"/>
  <c r="M381" i="21"/>
  <c r="N381" i="21"/>
  <c r="O381" i="21"/>
  <c r="P381" i="21"/>
  <c r="B382" i="21"/>
  <c r="C382" i="21"/>
  <c r="D382" i="21"/>
  <c r="E382" i="21"/>
  <c r="F382" i="21"/>
  <c r="G382" i="21"/>
  <c r="H382" i="21"/>
  <c r="I382" i="21"/>
  <c r="J382" i="21"/>
  <c r="K382" i="21"/>
  <c r="L382" i="21"/>
  <c r="M382" i="21"/>
  <c r="N382" i="21"/>
  <c r="O382" i="21"/>
  <c r="P382" i="21"/>
  <c r="B383" i="21"/>
  <c r="C383" i="21"/>
  <c r="D383" i="21"/>
  <c r="E383" i="21"/>
  <c r="F383" i="21"/>
  <c r="G383" i="21"/>
  <c r="H383" i="21"/>
  <c r="I383" i="21"/>
  <c r="J383" i="21"/>
  <c r="K383" i="21"/>
  <c r="L383" i="21"/>
  <c r="M383" i="21"/>
  <c r="N383" i="21"/>
  <c r="O383" i="21"/>
  <c r="P383" i="21"/>
  <c r="B384" i="21"/>
  <c r="C384" i="21"/>
  <c r="D384" i="21"/>
  <c r="E384" i="21"/>
  <c r="F384" i="21"/>
  <c r="G384" i="21"/>
  <c r="H384" i="21"/>
  <c r="I384" i="21"/>
  <c r="J384" i="21"/>
  <c r="K384" i="21"/>
  <c r="L384" i="21"/>
  <c r="M384" i="21"/>
  <c r="N384" i="21"/>
  <c r="O384" i="21"/>
  <c r="P384" i="21"/>
  <c r="B385" i="21"/>
  <c r="C385" i="21"/>
  <c r="D385" i="21"/>
  <c r="E385" i="21"/>
  <c r="F385" i="21"/>
  <c r="G385" i="21"/>
  <c r="H385" i="21"/>
  <c r="I385" i="21"/>
  <c r="J385" i="21"/>
  <c r="K385" i="21"/>
  <c r="L385" i="21"/>
  <c r="M385" i="21"/>
  <c r="N385" i="21"/>
  <c r="O385" i="21"/>
  <c r="P385" i="21"/>
  <c r="B386" i="21"/>
  <c r="C386" i="21"/>
  <c r="D386" i="21"/>
  <c r="E386" i="21"/>
  <c r="F386" i="21"/>
  <c r="G386" i="21"/>
  <c r="H386" i="21"/>
  <c r="I386" i="21"/>
  <c r="J386" i="21"/>
  <c r="K386" i="21"/>
  <c r="L386" i="21"/>
  <c r="M386" i="21"/>
  <c r="N386" i="21"/>
  <c r="O386" i="21"/>
  <c r="P386" i="21"/>
  <c r="B387" i="21"/>
  <c r="C387" i="21"/>
  <c r="D387" i="21"/>
  <c r="E387" i="21"/>
  <c r="F387" i="21"/>
  <c r="G387" i="21"/>
  <c r="H387" i="21"/>
  <c r="I387" i="21"/>
  <c r="J387" i="21"/>
  <c r="K387" i="21"/>
  <c r="L387" i="21"/>
  <c r="M387" i="21"/>
  <c r="N387" i="21"/>
  <c r="O387" i="21"/>
  <c r="P387" i="21"/>
  <c r="B388" i="21"/>
  <c r="C388" i="21"/>
  <c r="D388" i="21"/>
  <c r="E388" i="21"/>
  <c r="F388" i="21"/>
  <c r="G388" i="21"/>
  <c r="H388" i="21"/>
  <c r="I388" i="21"/>
  <c r="J388" i="21"/>
  <c r="K388" i="21"/>
  <c r="L388" i="21"/>
  <c r="M388" i="21"/>
  <c r="N388" i="21"/>
  <c r="O388" i="21"/>
  <c r="P388" i="21"/>
  <c r="B389" i="21"/>
  <c r="C389" i="21"/>
  <c r="D389" i="21"/>
  <c r="E389" i="21"/>
  <c r="F389" i="21"/>
  <c r="G389" i="21"/>
  <c r="H389" i="21"/>
  <c r="I389" i="21"/>
  <c r="J389" i="21"/>
  <c r="K389" i="21"/>
  <c r="L389" i="21"/>
  <c r="M389" i="21"/>
  <c r="N389" i="21"/>
  <c r="O389" i="21"/>
  <c r="P389" i="21"/>
  <c r="B390" i="21"/>
  <c r="C390" i="21"/>
  <c r="D390" i="21"/>
  <c r="E390" i="21"/>
  <c r="F390" i="21"/>
  <c r="G390" i="21"/>
  <c r="H390" i="21"/>
  <c r="I390" i="21"/>
  <c r="J390" i="21"/>
  <c r="K390" i="21"/>
  <c r="L390" i="21"/>
  <c r="M390" i="21"/>
  <c r="N390" i="21"/>
  <c r="O390" i="21"/>
  <c r="P390" i="21"/>
  <c r="B391" i="21"/>
  <c r="C391" i="21"/>
  <c r="D391" i="21"/>
  <c r="E391" i="21"/>
  <c r="F391" i="21"/>
  <c r="G391" i="21"/>
  <c r="H391" i="21"/>
  <c r="I391" i="21"/>
  <c r="J391" i="21"/>
  <c r="K391" i="21"/>
  <c r="L391" i="21"/>
  <c r="M391" i="21"/>
  <c r="N391" i="21"/>
  <c r="O391" i="21"/>
  <c r="P391" i="21"/>
  <c r="B392" i="21"/>
  <c r="C392" i="21"/>
  <c r="D392" i="21"/>
  <c r="E392" i="21"/>
  <c r="F392" i="21"/>
  <c r="G392" i="21"/>
  <c r="H392" i="21"/>
  <c r="I392" i="21"/>
  <c r="J392" i="21"/>
  <c r="K392" i="21"/>
  <c r="L392" i="21"/>
  <c r="M392" i="21"/>
  <c r="N392" i="21"/>
  <c r="O392" i="21"/>
  <c r="P392" i="21"/>
  <c r="B393" i="21"/>
  <c r="C393" i="21"/>
  <c r="D393" i="21"/>
  <c r="E393" i="21"/>
  <c r="F393" i="21"/>
  <c r="G393" i="21"/>
  <c r="H393" i="21"/>
  <c r="I393" i="21"/>
  <c r="J393" i="21"/>
  <c r="K393" i="21"/>
  <c r="L393" i="21"/>
  <c r="M393" i="21"/>
  <c r="N393" i="21"/>
  <c r="O393" i="21"/>
  <c r="P393" i="21"/>
  <c r="B394" i="21"/>
  <c r="C394" i="21"/>
  <c r="D394" i="21"/>
  <c r="E394" i="21"/>
  <c r="F394" i="21"/>
  <c r="G394" i="21"/>
  <c r="H394" i="21"/>
  <c r="I394" i="21"/>
  <c r="J394" i="21"/>
  <c r="K394" i="21"/>
  <c r="L394" i="21"/>
  <c r="M394" i="21"/>
  <c r="N394" i="21"/>
  <c r="O394" i="21"/>
  <c r="P394" i="21"/>
  <c r="B395" i="21"/>
  <c r="C395" i="21"/>
  <c r="D395" i="21"/>
  <c r="E395" i="21"/>
  <c r="F395" i="21"/>
  <c r="G395" i="21"/>
  <c r="H395" i="21"/>
  <c r="I395" i="21"/>
  <c r="J395" i="21"/>
  <c r="K395" i="21"/>
  <c r="L395" i="21"/>
  <c r="M395" i="21"/>
  <c r="N395" i="21"/>
  <c r="O395" i="21"/>
  <c r="P395" i="21"/>
  <c r="B396" i="21"/>
  <c r="C396" i="21"/>
  <c r="D396" i="21"/>
  <c r="E396" i="21"/>
  <c r="F396" i="21"/>
  <c r="G396" i="21"/>
  <c r="H396" i="21"/>
  <c r="I396" i="21"/>
  <c r="J396" i="21"/>
  <c r="K396" i="21"/>
  <c r="L396" i="21"/>
  <c r="M396" i="21"/>
  <c r="N396" i="21"/>
  <c r="O396" i="21"/>
  <c r="P396" i="21"/>
  <c r="B397" i="21"/>
  <c r="C397" i="21"/>
  <c r="D397" i="21"/>
  <c r="E397" i="21"/>
  <c r="F397" i="21"/>
  <c r="G397" i="21"/>
  <c r="H397" i="21"/>
  <c r="I397" i="21"/>
  <c r="J397" i="21"/>
  <c r="K397" i="21"/>
  <c r="L397" i="21"/>
  <c r="M397" i="21"/>
  <c r="N397" i="21"/>
  <c r="O397" i="21"/>
  <c r="P397" i="21"/>
  <c r="B398" i="21"/>
  <c r="C398" i="21"/>
  <c r="D398" i="21"/>
  <c r="E398" i="21"/>
  <c r="F398" i="21"/>
  <c r="G398" i="21"/>
  <c r="H398" i="21"/>
  <c r="I398" i="21"/>
  <c r="J398" i="21"/>
  <c r="K398" i="21"/>
  <c r="L398" i="21"/>
  <c r="M398" i="21"/>
  <c r="N398" i="21"/>
  <c r="O398" i="21"/>
  <c r="P398" i="21"/>
  <c r="B399" i="21"/>
  <c r="C399" i="21"/>
  <c r="D399" i="21"/>
  <c r="E399" i="21"/>
  <c r="F399" i="21"/>
  <c r="G399" i="21"/>
  <c r="H399" i="21"/>
  <c r="I399" i="21"/>
  <c r="J399" i="21"/>
  <c r="K399" i="21"/>
  <c r="L399" i="21"/>
  <c r="M399" i="21"/>
  <c r="N399" i="21"/>
  <c r="O399" i="21"/>
  <c r="P399" i="21"/>
  <c r="B400" i="21"/>
  <c r="C400" i="21"/>
  <c r="D400" i="21"/>
  <c r="E400" i="21"/>
  <c r="F400" i="21"/>
  <c r="G400" i="21"/>
  <c r="H400" i="21"/>
  <c r="I400" i="21"/>
  <c r="J400" i="21"/>
  <c r="K400" i="21"/>
  <c r="L400" i="21"/>
  <c r="M400" i="21"/>
  <c r="N400" i="21"/>
  <c r="O400" i="21"/>
  <c r="P400" i="21"/>
  <c r="B401" i="21"/>
  <c r="C401" i="21"/>
  <c r="D401" i="21"/>
  <c r="E401" i="21"/>
  <c r="F401" i="21"/>
  <c r="G401" i="21"/>
  <c r="H401" i="21"/>
  <c r="I401" i="21"/>
  <c r="J401" i="21"/>
  <c r="K401" i="21"/>
  <c r="L401" i="21"/>
  <c r="M401" i="21"/>
  <c r="N401" i="21"/>
  <c r="O401" i="21"/>
  <c r="P401" i="21"/>
  <c r="B402" i="21"/>
  <c r="C402" i="21"/>
  <c r="D402" i="21"/>
  <c r="E402" i="21"/>
  <c r="F402" i="21"/>
  <c r="G402" i="21"/>
  <c r="H402" i="21"/>
  <c r="I402" i="21"/>
  <c r="J402" i="21"/>
  <c r="K402" i="21"/>
  <c r="L402" i="21"/>
  <c r="M402" i="21"/>
  <c r="N402" i="21"/>
  <c r="O402" i="21"/>
  <c r="P402" i="21"/>
  <c r="B403" i="21"/>
  <c r="C403" i="21"/>
  <c r="D403" i="21"/>
  <c r="E403" i="21"/>
  <c r="F403" i="21"/>
  <c r="G403" i="21"/>
  <c r="H403" i="21"/>
  <c r="I403" i="21"/>
  <c r="J403" i="21"/>
  <c r="K403" i="21"/>
  <c r="L403" i="21"/>
  <c r="M403" i="21"/>
  <c r="N403" i="21"/>
  <c r="O403" i="21"/>
  <c r="P403" i="21"/>
  <c r="B404" i="21"/>
  <c r="C404" i="21"/>
  <c r="D404" i="21"/>
  <c r="E404" i="21"/>
  <c r="F404" i="21"/>
  <c r="G404" i="21"/>
  <c r="H404" i="21"/>
  <c r="I404" i="21"/>
  <c r="J404" i="21"/>
  <c r="K404" i="21"/>
  <c r="L404" i="21"/>
  <c r="M404" i="21"/>
  <c r="N404" i="21"/>
  <c r="O404" i="21"/>
  <c r="P404" i="21"/>
  <c r="B405" i="21"/>
  <c r="C405" i="21"/>
  <c r="D405" i="21"/>
  <c r="E405" i="21"/>
  <c r="F405" i="21"/>
  <c r="G405" i="21"/>
  <c r="H405" i="21"/>
  <c r="I405" i="21"/>
  <c r="J405" i="21"/>
  <c r="K405" i="21"/>
  <c r="L405" i="21"/>
  <c r="M405" i="21"/>
  <c r="N405" i="21"/>
  <c r="O405" i="21"/>
  <c r="P405" i="21"/>
  <c r="B406" i="21"/>
  <c r="C406" i="21"/>
  <c r="D406" i="21"/>
  <c r="E406" i="21"/>
  <c r="F406" i="21"/>
  <c r="G406" i="21"/>
  <c r="H406" i="21"/>
  <c r="I406" i="21"/>
  <c r="J406" i="21"/>
  <c r="K406" i="21"/>
  <c r="L406" i="21"/>
  <c r="M406" i="21"/>
  <c r="N406" i="21"/>
  <c r="O406" i="21"/>
  <c r="P406" i="21"/>
  <c r="B407" i="21"/>
  <c r="C407" i="21"/>
  <c r="D407" i="21"/>
  <c r="E407" i="21"/>
  <c r="F407" i="21"/>
  <c r="G407" i="21"/>
  <c r="H407" i="21"/>
  <c r="I407" i="21"/>
  <c r="J407" i="21"/>
  <c r="K407" i="21"/>
  <c r="L407" i="21"/>
  <c r="M407" i="21"/>
  <c r="N407" i="21"/>
  <c r="O407" i="21"/>
  <c r="P407" i="21"/>
  <c r="B408" i="21"/>
  <c r="C408" i="21"/>
  <c r="D408" i="21"/>
  <c r="E408" i="21"/>
  <c r="F408" i="21"/>
  <c r="G408" i="21"/>
  <c r="H408" i="21"/>
  <c r="I408" i="21"/>
  <c r="J408" i="21"/>
  <c r="K408" i="21"/>
  <c r="L408" i="21"/>
  <c r="M408" i="21"/>
  <c r="N408" i="21"/>
  <c r="O408" i="21"/>
  <c r="P408" i="21"/>
  <c r="B409" i="21"/>
  <c r="C409" i="21"/>
  <c r="D409" i="21"/>
  <c r="E409" i="21"/>
  <c r="F409" i="21"/>
  <c r="G409" i="21"/>
  <c r="H409" i="21"/>
  <c r="I409" i="21"/>
  <c r="J409" i="21"/>
  <c r="K409" i="21"/>
  <c r="L409" i="21"/>
  <c r="M409" i="21"/>
  <c r="N409" i="21"/>
  <c r="O409" i="21"/>
  <c r="P409" i="21"/>
  <c r="B410" i="21"/>
  <c r="C410" i="21"/>
  <c r="D410" i="21"/>
  <c r="E410" i="21"/>
  <c r="F410" i="21"/>
  <c r="G410" i="21"/>
  <c r="H410" i="21"/>
  <c r="I410" i="21"/>
  <c r="J410" i="21"/>
  <c r="K410" i="21"/>
  <c r="L410" i="21"/>
  <c r="M410" i="21"/>
  <c r="N410" i="21"/>
  <c r="O410" i="21"/>
  <c r="P410" i="21"/>
  <c r="B411" i="21"/>
  <c r="C411" i="21"/>
  <c r="D411" i="21"/>
  <c r="E411" i="21"/>
  <c r="F411" i="21"/>
  <c r="G411" i="21"/>
  <c r="H411" i="21"/>
  <c r="I411" i="21"/>
  <c r="J411" i="21"/>
  <c r="K411" i="21"/>
  <c r="L411" i="21"/>
  <c r="M411" i="21"/>
  <c r="N411" i="21"/>
  <c r="O411" i="21"/>
  <c r="P411" i="21"/>
  <c r="B412" i="21"/>
  <c r="C412" i="21"/>
  <c r="D412" i="21"/>
  <c r="E412" i="21"/>
  <c r="F412" i="21"/>
  <c r="G412" i="21"/>
  <c r="H412" i="21"/>
  <c r="I412" i="21"/>
  <c r="J412" i="21"/>
  <c r="K412" i="21"/>
  <c r="L412" i="21"/>
  <c r="M412" i="21"/>
  <c r="N412" i="21"/>
  <c r="O412" i="21"/>
  <c r="P412" i="21"/>
  <c r="B413" i="21"/>
  <c r="C413" i="21"/>
  <c r="D413" i="21"/>
  <c r="E413" i="21"/>
  <c r="F413" i="21"/>
  <c r="G413" i="21"/>
  <c r="H413" i="21"/>
  <c r="I413" i="21"/>
  <c r="J413" i="21"/>
  <c r="K413" i="21"/>
  <c r="L413" i="21"/>
  <c r="M413" i="21"/>
  <c r="N413" i="21"/>
  <c r="O413" i="21"/>
  <c r="P413" i="21"/>
  <c r="B414" i="21"/>
  <c r="C414" i="21"/>
  <c r="D414" i="21"/>
  <c r="E414" i="21"/>
  <c r="F414" i="21"/>
  <c r="G414" i="21"/>
  <c r="H414" i="21"/>
  <c r="I414" i="21"/>
  <c r="J414" i="21"/>
  <c r="K414" i="21"/>
  <c r="L414" i="21"/>
  <c r="M414" i="21"/>
  <c r="N414" i="21"/>
  <c r="O414" i="21"/>
  <c r="P414" i="21"/>
  <c r="B415" i="21"/>
  <c r="C415" i="21"/>
  <c r="D415" i="21"/>
  <c r="E415" i="21"/>
  <c r="F415" i="21"/>
  <c r="G415" i="21"/>
  <c r="H415" i="21"/>
  <c r="I415" i="21"/>
  <c r="J415" i="21"/>
  <c r="K415" i="21"/>
  <c r="L415" i="21"/>
  <c r="M415" i="21"/>
  <c r="N415" i="21"/>
  <c r="O415" i="21"/>
  <c r="P415" i="21"/>
  <c r="B416" i="21"/>
  <c r="C416" i="21"/>
  <c r="D416" i="21"/>
  <c r="E416" i="21"/>
  <c r="F416" i="21"/>
  <c r="G416" i="21"/>
  <c r="H416" i="21"/>
  <c r="I416" i="21"/>
  <c r="J416" i="21"/>
  <c r="K416" i="21"/>
  <c r="L416" i="21"/>
  <c r="M416" i="21"/>
  <c r="N416" i="21"/>
  <c r="O416" i="21"/>
  <c r="P416" i="21"/>
  <c r="B417" i="21"/>
  <c r="C417" i="21"/>
  <c r="D417" i="21"/>
  <c r="E417" i="21"/>
  <c r="F417" i="21"/>
  <c r="G417" i="21"/>
  <c r="H417" i="21"/>
  <c r="I417" i="21"/>
  <c r="J417" i="21"/>
  <c r="K417" i="21"/>
  <c r="L417" i="21"/>
  <c r="M417" i="21"/>
  <c r="N417" i="21"/>
  <c r="O417" i="21"/>
  <c r="P417" i="21"/>
  <c r="B418" i="21"/>
  <c r="C418" i="21"/>
  <c r="D418" i="21"/>
  <c r="E418" i="21"/>
  <c r="F418" i="21"/>
  <c r="G418" i="21"/>
  <c r="H418" i="21"/>
  <c r="I418" i="21"/>
  <c r="J418" i="21"/>
  <c r="K418" i="21"/>
  <c r="L418" i="21"/>
  <c r="M418" i="21"/>
  <c r="N418" i="21"/>
  <c r="O418" i="21"/>
  <c r="P418" i="21"/>
  <c r="B419" i="21"/>
  <c r="C419" i="21"/>
  <c r="D419" i="21"/>
  <c r="E419" i="21"/>
  <c r="F419" i="21"/>
  <c r="G419" i="21"/>
  <c r="H419" i="21"/>
  <c r="I419" i="21"/>
  <c r="J419" i="21"/>
  <c r="K419" i="21"/>
  <c r="L419" i="21"/>
  <c r="M419" i="21"/>
  <c r="N419" i="21"/>
  <c r="O419" i="21"/>
  <c r="P419" i="21"/>
  <c r="B420" i="21"/>
  <c r="C420" i="21"/>
  <c r="D420" i="21"/>
  <c r="E420" i="21"/>
  <c r="F420" i="21"/>
  <c r="G420" i="21"/>
  <c r="H420" i="21"/>
  <c r="I420" i="21"/>
  <c r="J420" i="21"/>
  <c r="K420" i="21"/>
  <c r="L420" i="21"/>
  <c r="M420" i="21"/>
  <c r="N420" i="21"/>
  <c r="O420" i="21"/>
  <c r="P420" i="21"/>
  <c r="B421" i="21"/>
  <c r="C421" i="21"/>
  <c r="D421" i="21"/>
  <c r="E421" i="21"/>
  <c r="F421" i="21"/>
  <c r="G421" i="21"/>
  <c r="H421" i="21"/>
  <c r="I421" i="21"/>
  <c r="J421" i="21"/>
  <c r="K421" i="21"/>
  <c r="L421" i="21"/>
  <c r="M421" i="21"/>
  <c r="N421" i="21"/>
  <c r="O421" i="21"/>
  <c r="P421" i="21"/>
  <c r="B422" i="21"/>
  <c r="C422" i="21"/>
  <c r="D422" i="21"/>
  <c r="E422" i="21"/>
  <c r="F422" i="21"/>
  <c r="G422" i="21"/>
  <c r="H422" i="21"/>
  <c r="I422" i="21"/>
  <c r="J422" i="21"/>
  <c r="K422" i="21"/>
  <c r="L422" i="21"/>
  <c r="M422" i="21"/>
  <c r="N422" i="21"/>
  <c r="O422" i="21"/>
  <c r="P422" i="21"/>
  <c r="B423" i="21"/>
  <c r="C423" i="21"/>
  <c r="D423" i="21"/>
  <c r="E423" i="21"/>
  <c r="F423" i="21"/>
  <c r="G423" i="21"/>
  <c r="H423" i="21"/>
  <c r="I423" i="21"/>
  <c r="J423" i="21"/>
  <c r="K423" i="21"/>
  <c r="L423" i="21"/>
  <c r="M423" i="21"/>
  <c r="N423" i="21"/>
  <c r="O423" i="21"/>
  <c r="P423" i="21"/>
  <c r="B424" i="21"/>
  <c r="C424" i="21"/>
  <c r="D424" i="21"/>
  <c r="E424" i="21"/>
  <c r="F424" i="21"/>
  <c r="G424" i="21"/>
  <c r="H424" i="21"/>
  <c r="I424" i="21"/>
  <c r="J424" i="21"/>
  <c r="K424" i="21"/>
  <c r="L424" i="21"/>
  <c r="M424" i="21"/>
  <c r="N424" i="21"/>
  <c r="O424" i="21"/>
  <c r="P424" i="21"/>
  <c r="B425" i="21"/>
  <c r="C425" i="21"/>
  <c r="D425" i="21"/>
  <c r="E425" i="21"/>
  <c r="F425" i="21"/>
  <c r="G425" i="21"/>
  <c r="H425" i="21"/>
  <c r="I425" i="21"/>
  <c r="J425" i="21"/>
  <c r="K425" i="21"/>
  <c r="L425" i="21"/>
  <c r="M425" i="21"/>
  <c r="N425" i="21"/>
  <c r="O425" i="21"/>
  <c r="P425" i="21"/>
  <c r="B426" i="21"/>
  <c r="C426" i="21"/>
  <c r="D426" i="21"/>
  <c r="E426" i="21"/>
  <c r="F426" i="21"/>
  <c r="G426" i="21"/>
  <c r="H426" i="21"/>
  <c r="I426" i="21"/>
  <c r="J426" i="21"/>
  <c r="K426" i="21"/>
  <c r="L426" i="21"/>
  <c r="M426" i="21"/>
  <c r="N426" i="21"/>
  <c r="O426" i="21"/>
  <c r="P426" i="21"/>
  <c r="B427" i="21"/>
  <c r="C427" i="21"/>
  <c r="D427" i="21"/>
  <c r="E427" i="21"/>
  <c r="F427" i="21"/>
  <c r="G427" i="21"/>
  <c r="H427" i="21"/>
  <c r="I427" i="21"/>
  <c r="J427" i="21"/>
  <c r="K427" i="21"/>
  <c r="L427" i="21"/>
  <c r="M427" i="21"/>
  <c r="N427" i="21"/>
  <c r="O427" i="21"/>
  <c r="P427" i="21"/>
  <c r="B428" i="21"/>
  <c r="C428" i="21"/>
  <c r="D428" i="21"/>
  <c r="E428" i="21"/>
  <c r="F428" i="21"/>
  <c r="G428" i="21"/>
  <c r="H428" i="21"/>
  <c r="I428" i="21"/>
  <c r="J428" i="21"/>
  <c r="K428" i="21"/>
  <c r="L428" i="21"/>
  <c r="M428" i="21"/>
  <c r="N428" i="21"/>
  <c r="O428" i="21"/>
  <c r="P428" i="21"/>
  <c r="B429" i="21"/>
  <c r="C429" i="21"/>
  <c r="D429" i="21"/>
  <c r="E429" i="21"/>
  <c r="F429" i="21"/>
  <c r="G429" i="21"/>
  <c r="H429" i="21"/>
  <c r="I429" i="21"/>
  <c r="J429" i="21"/>
  <c r="K429" i="21"/>
  <c r="L429" i="21"/>
  <c r="M429" i="21"/>
  <c r="N429" i="21"/>
  <c r="O429" i="21"/>
  <c r="P429" i="21"/>
  <c r="B430" i="21"/>
  <c r="C430" i="21"/>
  <c r="D430" i="21"/>
  <c r="E430" i="21"/>
  <c r="F430" i="21"/>
  <c r="G430" i="21"/>
  <c r="H430" i="21"/>
  <c r="I430" i="21"/>
  <c r="J430" i="21"/>
  <c r="K430" i="21"/>
  <c r="L430" i="21"/>
  <c r="M430" i="21"/>
  <c r="N430" i="21"/>
  <c r="O430" i="21"/>
  <c r="P430" i="21"/>
  <c r="B431" i="21"/>
  <c r="C431" i="21"/>
  <c r="D431" i="21"/>
  <c r="E431" i="21"/>
  <c r="F431" i="21"/>
  <c r="G431" i="21"/>
  <c r="H431" i="21"/>
  <c r="I431" i="21"/>
  <c r="J431" i="21"/>
  <c r="K431" i="21"/>
  <c r="L431" i="21"/>
  <c r="M431" i="21"/>
  <c r="N431" i="21"/>
  <c r="O431" i="21"/>
  <c r="P431" i="21"/>
  <c r="B432" i="21"/>
  <c r="C432" i="21"/>
  <c r="D432" i="21"/>
  <c r="E432" i="21"/>
  <c r="F432" i="21"/>
  <c r="G432" i="21"/>
  <c r="H432" i="21"/>
  <c r="I432" i="21"/>
  <c r="J432" i="21"/>
  <c r="K432" i="21"/>
  <c r="L432" i="21"/>
  <c r="M432" i="21"/>
  <c r="N432" i="21"/>
  <c r="O432" i="21"/>
  <c r="P432" i="21"/>
  <c r="B433" i="21"/>
  <c r="C433" i="21"/>
  <c r="D433" i="21"/>
  <c r="E433" i="21"/>
  <c r="F433" i="21"/>
  <c r="G433" i="21"/>
  <c r="H433" i="21"/>
  <c r="I433" i="21"/>
  <c r="J433" i="21"/>
  <c r="K433" i="21"/>
  <c r="L433" i="21"/>
  <c r="M433" i="21"/>
  <c r="N433" i="21"/>
  <c r="O433" i="21"/>
  <c r="P433" i="21"/>
  <c r="B434" i="21"/>
  <c r="C434" i="21"/>
  <c r="D434" i="21"/>
  <c r="E434" i="21"/>
  <c r="F434" i="21"/>
  <c r="G434" i="21"/>
  <c r="H434" i="21"/>
  <c r="I434" i="21"/>
  <c r="J434" i="21"/>
  <c r="K434" i="21"/>
  <c r="L434" i="21"/>
  <c r="M434" i="21"/>
  <c r="N434" i="21"/>
  <c r="O434" i="21"/>
  <c r="P434" i="21"/>
  <c r="B435" i="21"/>
  <c r="C435" i="21"/>
  <c r="D435" i="21"/>
  <c r="E435" i="21"/>
  <c r="F435" i="21"/>
  <c r="G435" i="21"/>
  <c r="H435" i="21"/>
  <c r="I435" i="21"/>
  <c r="J435" i="21"/>
  <c r="K435" i="21"/>
  <c r="L435" i="21"/>
  <c r="M435" i="21"/>
  <c r="N435" i="21"/>
  <c r="O435" i="21"/>
  <c r="P435" i="21"/>
  <c r="B436" i="21"/>
  <c r="C436" i="21"/>
  <c r="D436" i="21"/>
  <c r="E436" i="21"/>
  <c r="F436" i="21"/>
  <c r="G436" i="21"/>
  <c r="H436" i="21"/>
  <c r="I436" i="21"/>
  <c r="J436" i="21"/>
  <c r="K436" i="21"/>
  <c r="L436" i="21"/>
  <c r="M436" i="21"/>
  <c r="N436" i="21"/>
  <c r="O436" i="21"/>
  <c r="P436" i="21"/>
  <c r="B437" i="21"/>
  <c r="C437" i="21"/>
  <c r="D437" i="21"/>
  <c r="E437" i="21"/>
  <c r="F437" i="21"/>
  <c r="G437" i="21"/>
  <c r="H437" i="21"/>
  <c r="I437" i="21"/>
  <c r="J437" i="21"/>
  <c r="K437" i="21"/>
  <c r="L437" i="21"/>
  <c r="M437" i="21"/>
  <c r="N437" i="21"/>
  <c r="O437" i="21"/>
  <c r="P437" i="21"/>
  <c r="B438" i="21"/>
  <c r="C438" i="21"/>
  <c r="D438" i="21"/>
  <c r="E438" i="21"/>
  <c r="F438" i="21"/>
  <c r="G438" i="21"/>
  <c r="H438" i="21"/>
  <c r="I438" i="21"/>
  <c r="J438" i="21"/>
  <c r="K438" i="21"/>
  <c r="L438" i="21"/>
  <c r="M438" i="21"/>
  <c r="N438" i="21"/>
  <c r="O438" i="21"/>
  <c r="P438" i="21"/>
  <c r="B439" i="21"/>
  <c r="C439" i="21"/>
  <c r="D439" i="21"/>
  <c r="E439" i="21"/>
  <c r="F439" i="21"/>
  <c r="G439" i="21"/>
  <c r="H439" i="21"/>
  <c r="I439" i="21"/>
  <c r="J439" i="21"/>
  <c r="K439" i="21"/>
  <c r="L439" i="21"/>
  <c r="M439" i="21"/>
  <c r="N439" i="21"/>
  <c r="O439" i="21"/>
  <c r="P439" i="21"/>
  <c r="B440" i="21"/>
  <c r="C440" i="21"/>
  <c r="D440" i="21"/>
  <c r="E440" i="21"/>
  <c r="F440" i="21"/>
  <c r="G440" i="21"/>
  <c r="H440" i="21"/>
  <c r="I440" i="21"/>
  <c r="J440" i="21"/>
  <c r="K440" i="21"/>
  <c r="L440" i="21"/>
  <c r="M440" i="21"/>
  <c r="N440" i="21"/>
  <c r="O440" i="21"/>
  <c r="P440" i="21"/>
  <c r="B441" i="21"/>
  <c r="C441" i="21"/>
  <c r="D441" i="21"/>
  <c r="E441" i="21"/>
  <c r="F441" i="21"/>
  <c r="G441" i="21"/>
  <c r="H441" i="21"/>
  <c r="I441" i="21"/>
  <c r="J441" i="21"/>
  <c r="K441" i="21"/>
  <c r="L441" i="21"/>
  <c r="M441" i="21"/>
  <c r="N441" i="21"/>
  <c r="O441" i="21"/>
  <c r="P441" i="21"/>
  <c r="B442" i="21"/>
  <c r="C442" i="21"/>
  <c r="D442" i="21"/>
  <c r="E442" i="21"/>
  <c r="F442" i="21"/>
  <c r="G442" i="21"/>
  <c r="H442" i="21"/>
  <c r="I442" i="21"/>
  <c r="J442" i="21"/>
  <c r="K442" i="21"/>
  <c r="L442" i="21"/>
  <c r="M442" i="21"/>
  <c r="N442" i="21"/>
  <c r="O442" i="21"/>
  <c r="P442" i="21"/>
  <c r="B443" i="21"/>
  <c r="C443" i="21"/>
  <c r="D443" i="21"/>
  <c r="E443" i="21"/>
  <c r="F443" i="21"/>
  <c r="G443" i="21"/>
  <c r="H443" i="21"/>
  <c r="I443" i="21"/>
  <c r="J443" i="21"/>
  <c r="K443" i="21"/>
  <c r="L443" i="21"/>
  <c r="M443" i="21"/>
  <c r="N443" i="21"/>
  <c r="O443" i="21"/>
  <c r="P443" i="21"/>
  <c r="B444" i="21"/>
  <c r="C444" i="21"/>
  <c r="D444" i="21"/>
  <c r="E444" i="21"/>
  <c r="F444" i="21"/>
  <c r="G444" i="21"/>
  <c r="H444" i="21"/>
  <c r="I444" i="21"/>
  <c r="J444" i="21"/>
  <c r="K444" i="21"/>
  <c r="L444" i="21"/>
  <c r="M444" i="21"/>
  <c r="N444" i="21"/>
  <c r="O444" i="21"/>
  <c r="P444" i="21"/>
  <c r="B445" i="21"/>
  <c r="C445" i="21"/>
  <c r="D445" i="21"/>
  <c r="E445" i="21"/>
  <c r="F445" i="21"/>
  <c r="G445" i="21"/>
  <c r="H445" i="21"/>
  <c r="I445" i="21"/>
  <c r="J445" i="21"/>
  <c r="K445" i="21"/>
  <c r="L445" i="21"/>
  <c r="M445" i="21"/>
  <c r="N445" i="21"/>
  <c r="O445" i="21"/>
  <c r="P445" i="21"/>
  <c r="B446" i="21"/>
  <c r="C446" i="21"/>
  <c r="D446" i="21"/>
  <c r="E446" i="21"/>
  <c r="F446" i="21"/>
  <c r="G446" i="21"/>
  <c r="H446" i="21"/>
  <c r="I446" i="21"/>
  <c r="J446" i="21"/>
  <c r="K446" i="21"/>
  <c r="L446" i="21"/>
  <c r="M446" i="21"/>
  <c r="N446" i="21"/>
  <c r="O446" i="21"/>
  <c r="P446" i="21"/>
  <c r="B447" i="21"/>
  <c r="C447" i="21"/>
  <c r="D447" i="21"/>
  <c r="E447" i="21"/>
  <c r="F447" i="21"/>
  <c r="G447" i="21"/>
  <c r="H447" i="21"/>
  <c r="I447" i="21"/>
  <c r="J447" i="21"/>
  <c r="K447" i="21"/>
  <c r="L447" i="21"/>
  <c r="M447" i="21"/>
  <c r="N447" i="21"/>
  <c r="O447" i="21"/>
  <c r="P447" i="21"/>
  <c r="B448" i="21"/>
  <c r="C448" i="21"/>
  <c r="D448" i="21"/>
  <c r="E448" i="21"/>
  <c r="F448" i="21"/>
  <c r="G448" i="21"/>
  <c r="H448" i="21"/>
  <c r="I448" i="21"/>
  <c r="J448" i="21"/>
  <c r="K448" i="21"/>
  <c r="L448" i="21"/>
  <c r="M448" i="21"/>
  <c r="N448" i="21"/>
  <c r="O448" i="21"/>
  <c r="P448" i="21"/>
  <c r="B449" i="21"/>
  <c r="C449" i="21"/>
  <c r="D449" i="21"/>
  <c r="E449" i="21"/>
  <c r="F449" i="21"/>
  <c r="G449" i="21"/>
  <c r="H449" i="21"/>
  <c r="I449" i="21"/>
  <c r="J449" i="21"/>
  <c r="K449" i="21"/>
  <c r="L449" i="21"/>
  <c r="M449" i="21"/>
  <c r="N449" i="21"/>
  <c r="O449" i="21"/>
  <c r="P449" i="21"/>
  <c r="B450" i="21"/>
  <c r="C450" i="21"/>
  <c r="D450" i="21"/>
  <c r="E450" i="21"/>
  <c r="F450" i="21"/>
  <c r="G450" i="21"/>
  <c r="H450" i="21"/>
  <c r="I450" i="21"/>
  <c r="J450" i="21"/>
  <c r="K450" i="21"/>
  <c r="L450" i="21"/>
  <c r="M450" i="21"/>
  <c r="N450" i="21"/>
  <c r="O450" i="21"/>
  <c r="P450" i="21"/>
  <c r="B451" i="21"/>
  <c r="C451" i="21"/>
  <c r="D451" i="21"/>
  <c r="E451" i="21"/>
  <c r="F451" i="21"/>
  <c r="G451" i="21"/>
  <c r="H451" i="21"/>
  <c r="I451" i="21"/>
  <c r="J451" i="21"/>
  <c r="K451" i="21"/>
  <c r="L451" i="21"/>
  <c r="M451" i="21"/>
  <c r="N451" i="21"/>
  <c r="O451" i="21"/>
  <c r="P451" i="21"/>
  <c r="B452" i="21"/>
  <c r="C452" i="21"/>
  <c r="D452" i="21"/>
  <c r="E452" i="21"/>
  <c r="F452" i="21"/>
  <c r="G452" i="21"/>
  <c r="H452" i="21"/>
  <c r="I452" i="21"/>
  <c r="J452" i="21"/>
  <c r="K452" i="21"/>
  <c r="L452" i="21"/>
  <c r="M452" i="21"/>
  <c r="N452" i="21"/>
  <c r="O452" i="21"/>
  <c r="P452" i="21"/>
  <c r="B453" i="21"/>
  <c r="C453" i="21"/>
  <c r="D453" i="21"/>
  <c r="E453" i="21"/>
  <c r="F453" i="21"/>
  <c r="G453" i="21"/>
  <c r="H453" i="21"/>
  <c r="I453" i="21"/>
  <c r="J453" i="21"/>
  <c r="K453" i="21"/>
  <c r="L453" i="21"/>
  <c r="M453" i="21"/>
  <c r="N453" i="21"/>
  <c r="O453" i="21"/>
  <c r="P453" i="21"/>
  <c r="B454" i="21"/>
  <c r="C454" i="21"/>
  <c r="D454" i="21"/>
  <c r="E454" i="21"/>
  <c r="F454" i="21"/>
  <c r="G454" i="21"/>
  <c r="H454" i="21"/>
  <c r="I454" i="21"/>
  <c r="J454" i="21"/>
  <c r="K454" i="21"/>
  <c r="L454" i="21"/>
  <c r="M454" i="21"/>
  <c r="N454" i="21"/>
  <c r="O454" i="21"/>
  <c r="P454" i="21"/>
  <c r="B455" i="21"/>
  <c r="C455" i="21"/>
  <c r="D455" i="21"/>
  <c r="E455" i="21"/>
  <c r="F455" i="21"/>
  <c r="G455" i="21"/>
  <c r="H455" i="21"/>
  <c r="I455" i="21"/>
  <c r="J455" i="21"/>
  <c r="K455" i="21"/>
  <c r="L455" i="21"/>
  <c r="M455" i="21"/>
  <c r="N455" i="21"/>
  <c r="O455" i="21"/>
  <c r="P455" i="21"/>
  <c r="B456" i="21"/>
  <c r="C456" i="21"/>
  <c r="D456" i="21"/>
  <c r="E456" i="21"/>
  <c r="F456" i="21"/>
  <c r="G456" i="21"/>
  <c r="H456" i="21"/>
  <c r="I456" i="21"/>
  <c r="J456" i="21"/>
  <c r="K456" i="21"/>
  <c r="L456" i="21"/>
  <c r="M456" i="21"/>
  <c r="N456" i="21"/>
  <c r="O456" i="21"/>
  <c r="P456" i="21"/>
  <c r="B457" i="21"/>
  <c r="C457" i="21"/>
  <c r="D457" i="21"/>
  <c r="E457" i="21"/>
  <c r="F457" i="21"/>
  <c r="G457" i="21"/>
  <c r="H457" i="21"/>
  <c r="I457" i="21"/>
  <c r="J457" i="21"/>
  <c r="K457" i="21"/>
  <c r="L457" i="21"/>
  <c r="M457" i="21"/>
  <c r="N457" i="21"/>
  <c r="O457" i="21"/>
  <c r="P457" i="21"/>
  <c r="B458" i="21"/>
  <c r="C458" i="21"/>
  <c r="D458" i="21"/>
  <c r="E458" i="21"/>
  <c r="F458" i="21"/>
  <c r="G458" i="21"/>
  <c r="H458" i="21"/>
  <c r="I458" i="21"/>
  <c r="J458" i="21"/>
  <c r="K458" i="21"/>
  <c r="L458" i="21"/>
  <c r="M458" i="21"/>
  <c r="N458" i="21"/>
  <c r="O458" i="21"/>
  <c r="P458" i="21"/>
  <c r="B459" i="21"/>
  <c r="C459" i="21"/>
  <c r="D459" i="21"/>
  <c r="E459" i="21"/>
  <c r="F459" i="21"/>
  <c r="G459" i="21"/>
  <c r="H459" i="21"/>
  <c r="I459" i="21"/>
  <c r="J459" i="21"/>
  <c r="K459" i="21"/>
  <c r="L459" i="21"/>
  <c r="M459" i="21"/>
  <c r="N459" i="21"/>
  <c r="O459" i="21"/>
  <c r="P459" i="21"/>
  <c r="B460" i="21"/>
  <c r="C460" i="21"/>
  <c r="D460" i="21"/>
  <c r="E460" i="21"/>
  <c r="F460" i="21"/>
  <c r="G460" i="21"/>
  <c r="H460" i="21"/>
  <c r="I460" i="21"/>
  <c r="J460" i="21"/>
  <c r="K460" i="21"/>
  <c r="L460" i="21"/>
  <c r="M460" i="21"/>
  <c r="N460" i="21"/>
  <c r="O460" i="21"/>
  <c r="P460" i="21"/>
  <c r="B461" i="21"/>
  <c r="C461" i="21"/>
  <c r="D461" i="21"/>
  <c r="E461" i="21"/>
  <c r="F461" i="21"/>
  <c r="G461" i="21"/>
  <c r="H461" i="21"/>
  <c r="I461" i="21"/>
  <c r="J461" i="21"/>
  <c r="K461" i="21"/>
  <c r="L461" i="21"/>
  <c r="M461" i="21"/>
  <c r="N461" i="21"/>
  <c r="O461" i="21"/>
  <c r="P461" i="21"/>
  <c r="B462" i="21"/>
  <c r="C462" i="21"/>
  <c r="D462" i="21"/>
  <c r="E462" i="21"/>
  <c r="F462" i="21"/>
  <c r="G462" i="21"/>
  <c r="H462" i="21"/>
  <c r="I462" i="21"/>
  <c r="J462" i="21"/>
  <c r="K462" i="21"/>
  <c r="L462" i="21"/>
  <c r="M462" i="21"/>
  <c r="N462" i="21"/>
  <c r="O462" i="21"/>
  <c r="P462" i="21"/>
  <c r="B463" i="21"/>
  <c r="C463" i="21"/>
  <c r="D463" i="21"/>
  <c r="E463" i="21"/>
  <c r="F463" i="21"/>
  <c r="G463" i="21"/>
  <c r="H463" i="21"/>
  <c r="I463" i="21"/>
  <c r="J463" i="21"/>
  <c r="K463" i="21"/>
  <c r="L463" i="21"/>
  <c r="M463" i="21"/>
  <c r="N463" i="21"/>
  <c r="O463" i="21"/>
  <c r="P463" i="21"/>
  <c r="B464" i="21"/>
  <c r="C464" i="21"/>
  <c r="D464" i="21"/>
  <c r="E464" i="21"/>
  <c r="F464" i="21"/>
  <c r="G464" i="21"/>
  <c r="H464" i="21"/>
  <c r="I464" i="21"/>
  <c r="J464" i="21"/>
  <c r="K464" i="21"/>
  <c r="L464" i="21"/>
  <c r="M464" i="21"/>
  <c r="N464" i="21"/>
  <c r="O464" i="21"/>
  <c r="P464" i="21"/>
  <c r="B465" i="21"/>
  <c r="C465" i="21"/>
  <c r="D465" i="21"/>
  <c r="E465" i="21"/>
  <c r="F465" i="21"/>
  <c r="G465" i="21"/>
  <c r="H465" i="21"/>
  <c r="I465" i="21"/>
  <c r="J465" i="21"/>
  <c r="K465" i="21"/>
  <c r="L465" i="21"/>
  <c r="M465" i="21"/>
  <c r="N465" i="21"/>
  <c r="O465" i="21"/>
  <c r="P465" i="21"/>
  <c r="B466" i="21"/>
  <c r="C466" i="21"/>
  <c r="D466" i="21"/>
  <c r="E466" i="21"/>
  <c r="F466" i="21"/>
  <c r="G466" i="21"/>
  <c r="H466" i="21"/>
  <c r="I466" i="21"/>
  <c r="J466" i="21"/>
  <c r="K466" i="21"/>
  <c r="L466" i="21"/>
  <c r="M466" i="21"/>
  <c r="N466" i="21"/>
  <c r="O466" i="21"/>
  <c r="P466" i="21"/>
  <c r="B467" i="21"/>
  <c r="C467" i="21"/>
  <c r="D467" i="21"/>
  <c r="E467" i="21"/>
  <c r="F467" i="21"/>
  <c r="G467" i="21"/>
  <c r="H467" i="21"/>
  <c r="I467" i="21"/>
  <c r="J467" i="21"/>
  <c r="K467" i="21"/>
  <c r="L467" i="21"/>
  <c r="M467" i="21"/>
  <c r="N467" i="21"/>
  <c r="O467" i="21"/>
  <c r="P467" i="21"/>
  <c r="B468" i="21"/>
  <c r="C468" i="21"/>
  <c r="D468" i="21"/>
  <c r="E468" i="21"/>
  <c r="F468" i="21"/>
  <c r="G468" i="21"/>
  <c r="H468" i="21"/>
  <c r="I468" i="21"/>
  <c r="J468" i="21"/>
  <c r="K468" i="21"/>
  <c r="L468" i="21"/>
  <c r="M468" i="21"/>
  <c r="N468" i="21"/>
  <c r="O468" i="21"/>
  <c r="P468" i="21"/>
  <c r="B469" i="21"/>
  <c r="C469" i="21"/>
  <c r="D469" i="21"/>
  <c r="E469" i="21"/>
  <c r="F469" i="21"/>
  <c r="G469" i="21"/>
  <c r="H469" i="21"/>
  <c r="I469" i="21"/>
  <c r="J469" i="21"/>
  <c r="K469" i="21"/>
  <c r="L469" i="21"/>
  <c r="M469" i="21"/>
  <c r="N469" i="21"/>
  <c r="O469" i="21"/>
  <c r="P469" i="21"/>
  <c r="B470" i="21"/>
  <c r="C470" i="21"/>
  <c r="D470" i="21"/>
  <c r="E470" i="21"/>
  <c r="F470" i="21"/>
  <c r="G470" i="21"/>
  <c r="H470" i="21"/>
  <c r="I470" i="21"/>
  <c r="J470" i="21"/>
  <c r="K470" i="21"/>
  <c r="L470" i="21"/>
  <c r="M470" i="21"/>
  <c r="N470" i="21"/>
  <c r="O470" i="21"/>
  <c r="P470" i="21"/>
  <c r="B471" i="21"/>
  <c r="C471" i="21"/>
  <c r="D471" i="21"/>
  <c r="E471" i="21"/>
  <c r="F471" i="21"/>
  <c r="G471" i="21"/>
  <c r="H471" i="21"/>
  <c r="I471" i="21"/>
  <c r="J471" i="21"/>
  <c r="K471" i="21"/>
  <c r="L471" i="21"/>
  <c r="M471" i="21"/>
  <c r="N471" i="21"/>
  <c r="O471" i="21"/>
  <c r="P471" i="21"/>
  <c r="B472" i="21"/>
  <c r="C472" i="21"/>
  <c r="D472" i="21"/>
  <c r="E472" i="21"/>
  <c r="F472" i="21"/>
  <c r="G472" i="21"/>
  <c r="H472" i="21"/>
  <c r="I472" i="21"/>
  <c r="J472" i="21"/>
  <c r="K472" i="21"/>
  <c r="L472" i="21"/>
  <c r="M472" i="21"/>
  <c r="N472" i="21"/>
  <c r="O472" i="21"/>
  <c r="P472" i="21"/>
  <c r="B473" i="21"/>
  <c r="C473" i="21"/>
  <c r="D473" i="21"/>
  <c r="E473" i="21"/>
  <c r="F473" i="21"/>
  <c r="G473" i="21"/>
  <c r="H473" i="21"/>
  <c r="I473" i="21"/>
  <c r="J473" i="21"/>
  <c r="K473" i="21"/>
  <c r="L473" i="21"/>
  <c r="M473" i="21"/>
  <c r="N473" i="21"/>
  <c r="O473" i="21"/>
  <c r="P473" i="21"/>
  <c r="B474" i="21"/>
  <c r="C474" i="21"/>
  <c r="D474" i="21"/>
  <c r="E474" i="21"/>
  <c r="F474" i="21"/>
  <c r="G474" i="21"/>
  <c r="H474" i="21"/>
  <c r="I474" i="21"/>
  <c r="J474" i="21"/>
  <c r="K474" i="21"/>
  <c r="L474" i="21"/>
  <c r="M474" i="21"/>
  <c r="N474" i="21"/>
  <c r="O474" i="21"/>
  <c r="P474" i="21"/>
  <c r="B475" i="21"/>
  <c r="C475" i="21"/>
  <c r="D475" i="21"/>
  <c r="E475" i="21"/>
  <c r="F475" i="21"/>
  <c r="G475" i="21"/>
  <c r="H475" i="21"/>
  <c r="I475" i="21"/>
  <c r="J475" i="21"/>
  <c r="K475" i="21"/>
  <c r="L475" i="21"/>
  <c r="M475" i="21"/>
  <c r="N475" i="21"/>
  <c r="O475" i="21"/>
  <c r="P475" i="21"/>
  <c r="B476" i="21"/>
  <c r="C476" i="21"/>
  <c r="D476" i="21"/>
  <c r="E476" i="21"/>
  <c r="F476" i="21"/>
  <c r="G476" i="21"/>
  <c r="H476" i="21"/>
  <c r="I476" i="21"/>
  <c r="J476" i="21"/>
  <c r="K476" i="21"/>
  <c r="L476" i="21"/>
  <c r="M476" i="21"/>
  <c r="N476" i="21"/>
  <c r="O476" i="21"/>
  <c r="P476" i="21"/>
  <c r="B477" i="21"/>
  <c r="C477" i="21"/>
  <c r="D477" i="21"/>
  <c r="E477" i="21"/>
  <c r="F477" i="21"/>
  <c r="G477" i="21"/>
  <c r="H477" i="21"/>
  <c r="I477" i="21"/>
  <c r="J477" i="21"/>
  <c r="K477" i="21"/>
  <c r="L477" i="21"/>
  <c r="M477" i="21"/>
  <c r="N477" i="21"/>
  <c r="O477" i="21"/>
  <c r="P477" i="21"/>
  <c r="B478" i="21"/>
  <c r="C478" i="21"/>
  <c r="D478" i="21"/>
  <c r="E478" i="21"/>
  <c r="F478" i="21"/>
  <c r="G478" i="21"/>
  <c r="H478" i="21"/>
  <c r="I478" i="21"/>
  <c r="J478" i="21"/>
  <c r="K478" i="21"/>
  <c r="L478" i="21"/>
  <c r="M478" i="21"/>
  <c r="N478" i="21"/>
  <c r="O478" i="21"/>
  <c r="P478" i="21"/>
  <c r="B479" i="21"/>
  <c r="C479" i="21"/>
  <c r="D479" i="21"/>
  <c r="E479" i="21"/>
  <c r="F479" i="21"/>
  <c r="G479" i="21"/>
  <c r="H479" i="21"/>
  <c r="I479" i="21"/>
  <c r="J479" i="21"/>
  <c r="K479" i="21"/>
  <c r="L479" i="21"/>
  <c r="M479" i="21"/>
  <c r="N479" i="21"/>
  <c r="O479" i="21"/>
  <c r="P479" i="21"/>
  <c r="B480" i="21"/>
  <c r="C480" i="21"/>
  <c r="D480" i="21"/>
  <c r="E480" i="21"/>
  <c r="F480" i="21"/>
  <c r="G480" i="21"/>
  <c r="H480" i="21"/>
  <c r="I480" i="21"/>
  <c r="J480" i="21"/>
  <c r="K480" i="21"/>
  <c r="L480" i="21"/>
  <c r="M480" i="21"/>
  <c r="N480" i="21"/>
  <c r="O480" i="21"/>
  <c r="P480" i="21"/>
  <c r="B481" i="21"/>
  <c r="C481" i="21"/>
  <c r="D481" i="21"/>
  <c r="E481" i="21"/>
  <c r="F481" i="21"/>
  <c r="G481" i="21"/>
  <c r="H481" i="21"/>
  <c r="I481" i="21"/>
  <c r="J481" i="21"/>
  <c r="K481" i="21"/>
  <c r="L481" i="21"/>
  <c r="M481" i="21"/>
  <c r="N481" i="21"/>
  <c r="O481" i="21"/>
  <c r="P481" i="21"/>
  <c r="B2" i="21"/>
  <c r="C2" i="21"/>
  <c r="D2" i="21"/>
  <c r="E2" i="21"/>
  <c r="F2" i="21"/>
  <c r="G2" i="21"/>
  <c r="H2" i="21"/>
  <c r="I2" i="21"/>
  <c r="J2" i="21"/>
  <c r="K2" i="21"/>
  <c r="L2" i="21"/>
  <c r="M2" i="21"/>
  <c r="N2" i="21"/>
  <c r="O2" i="21"/>
  <c r="P2" i="21"/>
  <c r="B3" i="21"/>
  <c r="C3" i="21"/>
  <c r="D3" i="21"/>
  <c r="E3" i="21"/>
  <c r="F3" i="21"/>
  <c r="G3" i="21"/>
  <c r="H3" i="21"/>
  <c r="I3" i="21"/>
  <c r="J3" i="21"/>
  <c r="K3" i="21"/>
  <c r="L3" i="21"/>
  <c r="M3" i="21"/>
  <c r="N3" i="21"/>
  <c r="O3" i="21"/>
  <c r="P3" i="21"/>
  <c r="B4" i="21"/>
  <c r="C4" i="21"/>
  <c r="D4" i="21"/>
  <c r="E4" i="21"/>
  <c r="F4" i="21"/>
  <c r="G4" i="21"/>
  <c r="H4" i="21"/>
  <c r="I4" i="21"/>
  <c r="J4" i="21"/>
  <c r="K4" i="21"/>
  <c r="L4" i="21"/>
  <c r="M4" i="21"/>
  <c r="N4" i="21"/>
  <c r="O4" i="21"/>
  <c r="P4" i="21"/>
  <c r="B5" i="21"/>
  <c r="C5" i="21"/>
  <c r="D5" i="21"/>
  <c r="E5" i="21"/>
  <c r="F5" i="21"/>
  <c r="G5" i="21"/>
  <c r="H5" i="21"/>
  <c r="I5" i="21"/>
  <c r="J5" i="21"/>
  <c r="K5" i="21"/>
  <c r="L5" i="21"/>
  <c r="M5" i="21"/>
  <c r="N5" i="21"/>
  <c r="O5" i="21"/>
  <c r="P5" i="21"/>
  <c r="B6" i="21"/>
  <c r="C6" i="21"/>
  <c r="D6" i="21"/>
  <c r="E6" i="21"/>
  <c r="F6" i="21"/>
  <c r="G6" i="21"/>
  <c r="H6" i="21"/>
  <c r="I6" i="21"/>
  <c r="J6" i="21"/>
  <c r="K6" i="21"/>
  <c r="L6" i="21"/>
  <c r="M6" i="21"/>
  <c r="N6" i="21"/>
  <c r="O6" i="21"/>
  <c r="P6" i="21"/>
  <c r="D7" i="21"/>
  <c r="E7" i="21"/>
  <c r="F7" i="21"/>
  <c r="G7" i="21"/>
  <c r="H7" i="21"/>
  <c r="I7" i="21"/>
  <c r="J7" i="21"/>
  <c r="K7" i="21"/>
  <c r="L7" i="21"/>
  <c r="M7" i="21"/>
  <c r="N7" i="21"/>
  <c r="O7" i="21"/>
  <c r="P7" i="21"/>
  <c r="B7" i="21"/>
  <c r="C7" i="21"/>
  <c r="T2" i="21"/>
  <c r="U2" i="21"/>
  <c r="V2" i="21"/>
  <c r="W2" i="21"/>
  <c r="X2" i="21"/>
  <c r="Y2" i="21"/>
  <c r="Z2" i="21"/>
  <c r="AA2" i="21"/>
  <c r="AB2" i="21"/>
  <c r="AC2" i="21"/>
  <c r="AD2" i="21"/>
  <c r="AE2" i="21"/>
  <c r="AF2" i="21"/>
  <c r="T3" i="21"/>
  <c r="U3" i="21"/>
  <c r="V3" i="21"/>
  <c r="W3" i="21"/>
  <c r="X3" i="21"/>
  <c r="Y3" i="21"/>
  <c r="Z3" i="21"/>
  <c r="AA3" i="21"/>
  <c r="AB3" i="21"/>
  <c r="AC3" i="21"/>
  <c r="AD3" i="21"/>
  <c r="AE3" i="21"/>
  <c r="AF3" i="21"/>
  <c r="AG3" i="21"/>
  <c r="T4" i="21"/>
  <c r="U4" i="21"/>
  <c r="V4" i="21"/>
  <c r="W4" i="21"/>
  <c r="X4" i="21"/>
  <c r="Y4" i="21"/>
  <c r="Z4" i="21"/>
  <c r="AA4" i="21"/>
  <c r="AB4" i="21"/>
  <c r="AC4" i="21"/>
  <c r="AD4" i="21"/>
  <c r="AE4" i="21"/>
  <c r="AF4" i="21"/>
  <c r="AG4" i="21"/>
  <c r="T5" i="21"/>
  <c r="U5" i="21"/>
  <c r="V5" i="21"/>
  <c r="W5" i="21"/>
  <c r="X5" i="21"/>
  <c r="Y5" i="21"/>
  <c r="Z5" i="21"/>
  <c r="AA5" i="21"/>
  <c r="AB5" i="21"/>
  <c r="AC5" i="21"/>
  <c r="AD5" i="21"/>
  <c r="AE5" i="21"/>
  <c r="AF5" i="21"/>
  <c r="AG5" i="21"/>
  <c r="S5" i="21"/>
  <c r="T6" i="21"/>
  <c r="U6" i="21"/>
  <c r="V6" i="21"/>
  <c r="W6" i="21"/>
  <c r="Y6" i="21"/>
  <c r="Z6" i="21"/>
  <c r="AA6" i="21"/>
  <c r="AB6" i="21"/>
  <c r="AC6" i="21"/>
  <c r="AD6" i="21"/>
  <c r="T7" i="21"/>
  <c r="U7" i="21"/>
  <c r="V7" i="21"/>
  <c r="W7" i="21"/>
  <c r="X7" i="21"/>
  <c r="Y7" i="21"/>
  <c r="Z7" i="21"/>
  <c r="AA7" i="21"/>
  <c r="AB7" i="21"/>
  <c r="AC7" i="21"/>
  <c r="AD7" i="21"/>
  <c r="AE7" i="21"/>
  <c r="AF7" i="21"/>
  <c r="AG7" i="21"/>
  <c r="S4" i="21"/>
  <c r="S7" i="21"/>
  <c r="S3" i="21"/>
  <c r="S6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L25" i="18"/>
  <c r="B25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G2" i="18"/>
  <c r="AG3" i="18"/>
  <c r="AG4" i="18"/>
  <c r="AG5" i="18"/>
  <c r="AG6" i="18"/>
  <c r="AG7" i="18"/>
  <c r="AG8" i="18"/>
  <c r="AG9" i="18"/>
  <c r="AG10" i="18"/>
  <c r="AG11" i="18"/>
  <c r="AG12" i="18"/>
  <c r="AG13" i="18"/>
  <c r="AG14" i="18"/>
  <c r="AG15" i="18"/>
  <c r="AG16" i="18"/>
  <c r="AG17" i="18"/>
  <c r="AG18" i="18"/>
  <c r="AG19" i="18"/>
  <c r="AG20" i="18"/>
  <c r="AG23" i="18"/>
  <c r="AF2" i="18"/>
  <c r="AF3" i="18"/>
  <c r="AF4" i="18"/>
  <c r="AF5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3" i="18"/>
  <c r="AG24" i="18"/>
  <c r="AH2" i="18"/>
  <c r="AH3" i="18"/>
  <c r="AH4" i="18"/>
  <c r="AH5" i="18"/>
  <c r="AH6" i="18"/>
  <c r="AH7" i="18"/>
  <c r="AH8" i="18"/>
  <c r="AH9" i="18"/>
  <c r="AH10" i="18"/>
  <c r="AH11" i="18"/>
  <c r="AH12" i="18"/>
  <c r="AH13" i="18"/>
  <c r="AH14" i="18"/>
  <c r="AH15" i="18"/>
  <c r="AH16" i="18"/>
  <c r="AH17" i="18"/>
  <c r="AH18" i="18"/>
  <c r="AH19" i="18"/>
  <c r="AH20" i="18"/>
  <c r="AH23" i="18"/>
  <c r="AH24" i="18"/>
  <c r="AI2" i="18"/>
  <c r="AI3" i="18"/>
  <c r="AI4" i="18"/>
  <c r="AI5" i="18"/>
  <c r="AI6" i="18"/>
  <c r="AI7" i="18"/>
  <c r="AI8" i="18"/>
  <c r="AI9" i="18"/>
  <c r="AI10" i="18"/>
  <c r="AI11" i="18"/>
  <c r="AI12" i="18"/>
  <c r="AI13" i="18"/>
  <c r="AI14" i="18"/>
  <c r="AI15" i="18"/>
  <c r="AI16" i="18"/>
  <c r="AI17" i="18"/>
  <c r="AI18" i="18"/>
  <c r="AI19" i="18"/>
  <c r="AI20" i="18"/>
  <c r="AI23" i="18"/>
  <c r="AI24" i="18"/>
  <c r="AJ2" i="18"/>
  <c r="AJ3" i="18"/>
  <c r="AJ4" i="18"/>
  <c r="AJ5" i="18"/>
  <c r="AJ6" i="18"/>
  <c r="AJ7" i="18"/>
  <c r="AJ8" i="18"/>
  <c r="AJ9" i="18"/>
  <c r="AJ10" i="18"/>
  <c r="AJ11" i="18"/>
  <c r="AJ12" i="18"/>
  <c r="AJ13" i="18"/>
  <c r="AJ14" i="18"/>
  <c r="AJ15" i="18"/>
  <c r="AJ16" i="18"/>
  <c r="AJ17" i="18"/>
  <c r="AJ18" i="18"/>
  <c r="AJ19" i="18"/>
  <c r="AJ20" i="18"/>
  <c r="AJ23" i="18"/>
  <c r="AJ24" i="18"/>
  <c r="AK2" i="18"/>
  <c r="AK3" i="18"/>
  <c r="AK4" i="18"/>
  <c r="AK5" i="18"/>
  <c r="AK6" i="18"/>
  <c r="AK7" i="18"/>
  <c r="AK8" i="18"/>
  <c r="AK9" i="18"/>
  <c r="AK10" i="18"/>
  <c r="AK11" i="18"/>
  <c r="AK12" i="18"/>
  <c r="AK13" i="18"/>
  <c r="AK14" i="18"/>
  <c r="AK15" i="18"/>
  <c r="AK16" i="18"/>
  <c r="AK17" i="18"/>
  <c r="AK18" i="18"/>
  <c r="AK19" i="18"/>
  <c r="AK20" i="18"/>
  <c r="AK23" i="18"/>
  <c r="AL2" i="18"/>
  <c r="AL3" i="18"/>
  <c r="AL4" i="18"/>
  <c r="AL5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3" i="18"/>
  <c r="F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3" i="18"/>
  <c r="E2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3" i="18"/>
  <c r="F24" i="18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3" i="18"/>
  <c r="G24" i="18"/>
  <c r="H2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3" i="18"/>
  <c r="H24" i="18"/>
  <c r="I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3" i="18"/>
  <c r="I24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3" i="18"/>
  <c r="J24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3" i="18"/>
  <c r="K24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3" i="18"/>
  <c r="L24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3" i="18"/>
  <c r="M24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3" i="18"/>
  <c r="N24" i="18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3" i="18"/>
  <c r="O24" i="18"/>
  <c r="P2" i="18"/>
  <c r="P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3" i="18"/>
  <c r="P24" i="18"/>
  <c r="Q2" i="18"/>
  <c r="Q3" i="18"/>
  <c r="Q4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3" i="18"/>
  <c r="Q24" i="18"/>
  <c r="R2" i="18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3" i="18"/>
  <c r="R24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3" i="18"/>
  <c r="S24" i="18"/>
  <c r="T2" i="18"/>
  <c r="T3" i="18"/>
  <c r="T4" i="18"/>
  <c r="T5" i="18"/>
  <c r="T6" i="18"/>
  <c r="T7" i="18"/>
  <c r="T8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3" i="18"/>
  <c r="T24" i="18"/>
  <c r="U2" i="18"/>
  <c r="U3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3" i="18"/>
  <c r="U24" i="18"/>
  <c r="V2" i="18"/>
  <c r="V3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3" i="18"/>
  <c r="V24" i="18"/>
  <c r="W2" i="18"/>
  <c r="W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3" i="18"/>
  <c r="W24" i="18"/>
  <c r="X2" i="18"/>
  <c r="X3" i="18"/>
  <c r="X4" i="18"/>
  <c r="X5" i="18"/>
  <c r="X6" i="18"/>
  <c r="X7" i="18"/>
  <c r="X8" i="18"/>
  <c r="X9" i="18"/>
  <c r="X10" i="18"/>
  <c r="X11" i="18"/>
  <c r="X12" i="18"/>
  <c r="X13" i="18"/>
  <c r="X14" i="18"/>
  <c r="X15" i="18"/>
  <c r="X16" i="18"/>
  <c r="X17" i="18"/>
  <c r="X18" i="18"/>
  <c r="X19" i="18"/>
  <c r="X20" i="18"/>
  <c r="X23" i="18"/>
  <c r="X24" i="18"/>
  <c r="Y2" i="18"/>
  <c r="Y3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3" i="18"/>
  <c r="Y24" i="18"/>
  <c r="Z2" i="18"/>
  <c r="Z3" i="18"/>
  <c r="Z4" i="18"/>
  <c r="Z5" i="18"/>
  <c r="Z6" i="18"/>
  <c r="Z7" i="18"/>
  <c r="Z8" i="18"/>
  <c r="Z9" i="18"/>
  <c r="Z10" i="18"/>
  <c r="Z11" i="18"/>
  <c r="Z12" i="18"/>
  <c r="Z13" i="18"/>
  <c r="Z14" i="18"/>
  <c r="Z15" i="18"/>
  <c r="Z16" i="18"/>
  <c r="Z17" i="18"/>
  <c r="Z18" i="18"/>
  <c r="Z19" i="18"/>
  <c r="Z20" i="18"/>
  <c r="Z23" i="18"/>
  <c r="Z24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3" i="18"/>
  <c r="AA24" i="18"/>
  <c r="AB2" i="18"/>
  <c r="AB3" i="18"/>
  <c r="AB4" i="18"/>
  <c r="AB5" i="18"/>
  <c r="AB6" i="18"/>
  <c r="AB7" i="18"/>
  <c r="AB8" i="18"/>
  <c r="AB9" i="18"/>
  <c r="AB10" i="18"/>
  <c r="AB11" i="18"/>
  <c r="AB12" i="18"/>
  <c r="AB13" i="18"/>
  <c r="AB14" i="18"/>
  <c r="AB15" i="18"/>
  <c r="AB16" i="18"/>
  <c r="AB17" i="18"/>
  <c r="AB18" i="18"/>
  <c r="AB19" i="18"/>
  <c r="AB20" i="18"/>
  <c r="AB23" i="18"/>
  <c r="AB24" i="18"/>
  <c r="AC2" i="18"/>
  <c r="AC3" i="18"/>
  <c r="AC4" i="18"/>
  <c r="AC5" i="18"/>
  <c r="AC6" i="18"/>
  <c r="AC7" i="18"/>
  <c r="AC8" i="18"/>
  <c r="AC9" i="18"/>
  <c r="AC10" i="18"/>
  <c r="AC11" i="18"/>
  <c r="AC12" i="18"/>
  <c r="AC13" i="18"/>
  <c r="AC14" i="18"/>
  <c r="AC15" i="18"/>
  <c r="AC16" i="18"/>
  <c r="AC17" i="18"/>
  <c r="AC18" i="18"/>
  <c r="AC19" i="18"/>
  <c r="AC20" i="18"/>
  <c r="AC23" i="18"/>
  <c r="AC24" i="18"/>
  <c r="AD2" i="18"/>
  <c r="AD3" i="18"/>
  <c r="AD4" i="18"/>
  <c r="AD5" i="18"/>
  <c r="AD6" i="18"/>
  <c r="AD7" i="18"/>
  <c r="AD8" i="18"/>
  <c r="AD9" i="18"/>
  <c r="AD10" i="18"/>
  <c r="AD11" i="18"/>
  <c r="AD12" i="18"/>
  <c r="AD13" i="18"/>
  <c r="AD14" i="18"/>
  <c r="AD15" i="18"/>
  <c r="AD16" i="18"/>
  <c r="AD17" i="18"/>
  <c r="AD18" i="18"/>
  <c r="AD19" i="18"/>
  <c r="AD20" i="18"/>
  <c r="AD23" i="18"/>
  <c r="AD24" i="18"/>
  <c r="AE2" i="18"/>
  <c r="AE3" i="18"/>
  <c r="AE4" i="18"/>
  <c r="AE5" i="18"/>
  <c r="AE6" i="18"/>
  <c r="AE7" i="18"/>
  <c r="AE8" i="18"/>
  <c r="AE9" i="18"/>
  <c r="AE10" i="18"/>
  <c r="AE11" i="18"/>
  <c r="AE12" i="18"/>
  <c r="AE13" i="18"/>
  <c r="AE14" i="18"/>
  <c r="AE15" i="18"/>
  <c r="AE16" i="18"/>
  <c r="AE17" i="18"/>
  <c r="AE18" i="18"/>
  <c r="AE19" i="18"/>
  <c r="AE20" i="18"/>
  <c r="AE23" i="18"/>
  <c r="AE24" i="18"/>
  <c r="AF24" i="18"/>
  <c r="D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3" i="18"/>
  <c r="C2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3" i="18"/>
  <c r="D24" i="18"/>
  <c r="E24" i="18"/>
  <c r="B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3" i="18"/>
  <c r="C24" i="18"/>
  <c r="E21" i="18"/>
  <c r="F21" i="18"/>
  <c r="G21" i="18"/>
  <c r="H21" i="18"/>
  <c r="I21" i="18"/>
  <c r="E22" i="18"/>
  <c r="F22" i="18"/>
  <c r="G22" i="18"/>
  <c r="H22" i="18"/>
  <c r="I22" i="18"/>
  <c r="AE21" i="18"/>
  <c r="AF21" i="18"/>
  <c r="AG21" i="18"/>
  <c r="AH21" i="18"/>
  <c r="AI21" i="18"/>
  <c r="AJ21" i="18"/>
  <c r="AK21" i="18"/>
  <c r="AL21" i="18"/>
  <c r="AE22" i="18"/>
  <c r="AF22" i="18"/>
  <c r="AG22" i="18"/>
  <c r="AH22" i="18"/>
  <c r="AI22" i="18"/>
  <c r="AJ22" i="18"/>
  <c r="AK22" i="18"/>
  <c r="AL22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2" i="14"/>
  <c r="L2" i="14"/>
  <c r="K3" i="14"/>
  <c r="S3" i="14"/>
  <c r="K4" i="14"/>
  <c r="S4" i="14"/>
  <c r="K5" i="14"/>
  <c r="S5" i="14"/>
  <c r="K6" i="14"/>
  <c r="S6" i="14"/>
  <c r="K7" i="14"/>
  <c r="S7" i="14"/>
  <c r="K8" i="14"/>
  <c r="S8" i="14"/>
  <c r="K9" i="14"/>
  <c r="S9" i="14"/>
  <c r="K10" i="14"/>
  <c r="S10" i="14"/>
  <c r="K11" i="14"/>
  <c r="S11" i="14"/>
  <c r="K12" i="14"/>
  <c r="S12" i="14"/>
  <c r="K13" i="14"/>
  <c r="S13" i="14"/>
  <c r="K14" i="14"/>
  <c r="S14" i="14"/>
  <c r="K15" i="14"/>
  <c r="S15" i="14"/>
  <c r="K16" i="14"/>
  <c r="S16" i="14"/>
  <c r="K17" i="14"/>
  <c r="S17" i="14"/>
  <c r="K18" i="14"/>
  <c r="S18" i="14"/>
  <c r="K19" i="14"/>
  <c r="S19" i="14"/>
  <c r="K20" i="14"/>
  <c r="S20" i="14"/>
  <c r="K21" i="14"/>
  <c r="S21" i="14"/>
  <c r="K22" i="14"/>
  <c r="S22" i="14"/>
  <c r="K23" i="14"/>
  <c r="S23" i="14"/>
  <c r="K24" i="14"/>
  <c r="S24" i="14"/>
  <c r="K25" i="14"/>
  <c r="S25" i="14"/>
  <c r="K26" i="14"/>
  <c r="S26" i="14"/>
  <c r="K27" i="14"/>
  <c r="S27" i="14"/>
  <c r="K28" i="14"/>
  <c r="S28" i="14"/>
  <c r="K29" i="14"/>
  <c r="S29" i="14"/>
  <c r="K30" i="14"/>
  <c r="S30" i="14"/>
  <c r="K31" i="14"/>
  <c r="S31" i="14"/>
  <c r="K32" i="14"/>
  <c r="S32" i="14"/>
  <c r="K33" i="14"/>
  <c r="S33" i="14"/>
  <c r="K34" i="14"/>
  <c r="S34" i="14"/>
  <c r="K35" i="14"/>
  <c r="S35" i="14"/>
  <c r="K36" i="14"/>
  <c r="S36" i="14"/>
  <c r="K37" i="14"/>
  <c r="S37" i="14"/>
  <c r="K38" i="14"/>
  <c r="S38" i="14"/>
  <c r="K39" i="14"/>
  <c r="S39" i="14"/>
  <c r="K40" i="14"/>
  <c r="S40" i="14"/>
  <c r="K41" i="14"/>
  <c r="S41" i="14"/>
  <c r="K42" i="14"/>
  <c r="S42" i="14"/>
  <c r="K43" i="14"/>
  <c r="S43" i="14"/>
  <c r="K44" i="14"/>
  <c r="S44" i="14"/>
  <c r="K45" i="14"/>
  <c r="S45" i="14"/>
  <c r="K46" i="14"/>
  <c r="S46" i="14"/>
  <c r="K47" i="14"/>
  <c r="S47" i="14"/>
  <c r="K48" i="14"/>
  <c r="S48" i="14"/>
  <c r="K49" i="14"/>
  <c r="S49" i="14"/>
  <c r="K50" i="14"/>
  <c r="S50" i="14"/>
  <c r="K51" i="14"/>
  <c r="S51" i="14"/>
  <c r="K52" i="14"/>
  <c r="S52" i="14"/>
  <c r="K53" i="14"/>
  <c r="S53" i="14"/>
  <c r="K54" i="14"/>
  <c r="S54" i="14"/>
  <c r="K55" i="14"/>
  <c r="S55" i="14"/>
  <c r="K56" i="14"/>
  <c r="S56" i="14"/>
  <c r="K57" i="14"/>
  <c r="S57" i="14"/>
  <c r="K58" i="14"/>
  <c r="S58" i="14"/>
  <c r="K59" i="14"/>
  <c r="S59" i="14"/>
  <c r="K60" i="14"/>
  <c r="S60" i="14"/>
  <c r="K61" i="14"/>
  <c r="S61" i="14"/>
  <c r="K62" i="14"/>
  <c r="S62" i="14"/>
  <c r="K63" i="14"/>
  <c r="S63" i="14"/>
  <c r="K64" i="14"/>
  <c r="S64" i="14"/>
  <c r="K65" i="14"/>
  <c r="S65" i="14"/>
  <c r="K66" i="14"/>
  <c r="S66" i="14"/>
  <c r="K67" i="14"/>
  <c r="S67" i="14"/>
  <c r="K68" i="14"/>
  <c r="S68" i="14"/>
  <c r="K69" i="14"/>
  <c r="S69" i="14"/>
  <c r="K70" i="14"/>
  <c r="S70" i="14"/>
  <c r="K71" i="14"/>
  <c r="S71" i="14"/>
  <c r="K72" i="14"/>
  <c r="S72" i="14"/>
  <c r="K73" i="14"/>
  <c r="S73" i="14"/>
  <c r="K74" i="14"/>
  <c r="S74" i="14"/>
  <c r="K75" i="14"/>
  <c r="S75" i="14"/>
  <c r="K76" i="14"/>
  <c r="S76" i="14"/>
  <c r="K77" i="14"/>
  <c r="S77" i="14"/>
  <c r="K78" i="14"/>
  <c r="S78" i="14"/>
  <c r="K79" i="14"/>
  <c r="S79" i="14"/>
  <c r="K80" i="14"/>
  <c r="S80" i="14"/>
  <c r="K81" i="14"/>
  <c r="S81" i="14"/>
  <c r="K82" i="14"/>
  <c r="S82" i="14"/>
  <c r="K83" i="14"/>
  <c r="S83" i="14"/>
  <c r="K84" i="14"/>
  <c r="S84" i="14"/>
  <c r="K85" i="14"/>
  <c r="S85" i="14"/>
  <c r="K86" i="14"/>
  <c r="S86" i="14"/>
  <c r="K87" i="14"/>
  <c r="S87" i="14"/>
  <c r="K88" i="14"/>
  <c r="S88" i="14"/>
  <c r="K89" i="14"/>
  <c r="S89" i="14"/>
  <c r="K90" i="14"/>
  <c r="S90" i="14"/>
  <c r="K91" i="14"/>
  <c r="S91" i="14"/>
  <c r="K92" i="14"/>
  <c r="S92" i="14"/>
  <c r="K93" i="14"/>
  <c r="S93" i="14"/>
  <c r="K94" i="14"/>
  <c r="S94" i="14"/>
  <c r="K95" i="14"/>
  <c r="S95" i="14"/>
  <c r="K96" i="14"/>
  <c r="S96" i="14"/>
  <c r="K97" i="14"/>
  <c r="S97" i="14"/>
  <c r="K98" i="14"/>
  <c r="S98" i="14"/>
  <c r="K99" i="14"/>
  <c r="S99" i="14"/>
  <c r="K100" i="14"/>
  <c r="S100" i="14"/>
  <c r="K101" i="14"/>
  <c r="S101" i="14"/>
  <c r="K102" i="14"/>
  <c r="S102" i="14"/>
  <c r="K103" i="14"/>
  <c r="S103" i="14"/>
  <c r="K104" i="14"/>
  <c r="S104" i="14"/>
  <c r="K105" i="14"/>
  <c r="S105" i="14"/>
  <c r="K106" i="14"/>
  <c r="S106" i="14"/>
  <c r="K107" i="14"/>
  <c r="S107" i="14"/>
  <c r="K108" i="14"/>
  <c r="S108" i="14"/>
  <c r="K109" i="14"/>
  <c r="S109" i="14"/>
  <c r="K110" i="14"/>
  <c r="S110" i="14"/>
  <c r="K111" i="14"/>
  <c r="S111" i="14"/>
  <c r="K112" i="14"/>
  <c r="S112" i="14"/>
  <c r="K113" i="14"/>
  <c r="S113" i="14"/>
  <c r="K114" i="14"/>
  <c r="S114" i="14"/>
  <c r="K115" i="14"/>
  <c r="S115" i="14"/>
  <c r="K116" i="14"/>
  <c r="S116" i="14"/>
  <c r="K117" i="14"/>
  <c r="S117" i="14"/>
  <c r="K118" i="14"/>
  <c r="S118" i="14"/>
  <c r="K119" i="14"/>
  <c r="S119" i="14"/>
  <c r="K120" i="14"/>
  <c r="S120" i="14"/>
  <c r="K121" i="14"/>
  <c r="S121" i="14"/>
  <c r="K122" i="14"/>
  <c r="S122" i="14"/>
  <c r="K123" i="14"/>
  <c r="S123" i="14"/>
  <c r="K124" i="14"/>
  <c r="S124" i="14"/>
  <c r="K125" i="14"/>
  <c r="S125" i="14"/>
  <c r="K126" i="14"/>
  <c r="S126" i="14"/>
  <c r="K127" i="14"/>
  <c r="S127" i="14"/>
  <c r="K128" i="14"/>
  <c r="S128" i="14"/>
  <c r="K129" i="14"/>
  <c r="S129" i="14"/>
  <c r="K130" i="14"/>
  <c r="S130" i="14"/>
  <c r="K131" i="14"/>
  <c r="S131" i="14"/>
  <c r="K132" i="14"/>
  <c r="S132" i="14"/>
  <c r="K133" i="14"/>
  <c r="S133" i="14"/>
  <c r="K134" i="14"/>
  <c r="S134" i="14"/>
  <c r="K135" i="14"/>
  <c r="S135" i="14"/>
  <c r="K136" i="14"/>
  <c r="S136" i="14"/>
  <c r="K137" i="14"/>
  <c r="S137" i="14"/>
  <c r="K138" i="14"/>
  <c r="S138" i="14"/>
  <c r="K139" i="14"/>
  <c r="S139" i="14"/>
  <c r="K140" i="14"/>
  <c r="S140" i="14"/>
  <c r="K141" i="14"/>
  <c r="S141" i="14"/>
  <c r="K142" i="14"/>
  <c r="S142" i="14"/>
  <c r="K143" i="14"/>
  <c r="S143" i="14"/>
  <c r="K144" i="14"/>
  <c r="S144" i="14"/>
  <c r="K145" i="14"/>
  <c r="S145" i="14"/>
  <c r="K146" i="14"/>
  <c r="S146" i="14"/>
  <c r="K147" i="14"/>
  <c r="S147" i="14"/>
  <c r="K148" i="14"/>
  <c r="S148" i="14"/>
  <c r="K149" i="14"/>
  <c r="S149" i="14"/>
  <c r="K150" i="14"/>
  <c r="S150" i="14"/>
  <c r="K151" i="14"/>
  <c r="S151" i="14"/>
  <c r="K152" i="14"/>
  <c r="S152" i="14"/>
  <c r="K153" i="14"/>
  <c r="S153" i="14"/>
  <c r="K154" i="14"/>
  <c r="S154" i="14"/>
  <c r="K155" i="14"/>
  <c r="S155" i="14"/>
  <c r="K156" i="14"/>
  <c r="S156" i="14"/>
  <c r="K157" i="14"/>
  <c r="S157" i="14"/>
  <c r="K158" i="14"/>
  <c r="S158" i="14"/>
  <c r="K159" i="14"/>
  <c r="S159" i="14"/>
  <c r="K160" i="14"/>
  <c r="S160" i="14"/>
  <c r="K161" i="14"/>
  <c r="S161" i="14"/>
  <c r="K162" i="14"/>
  <c r="S162" i="14"/>
  <c r="K163" i="14"/>
  <c r="S163" i="14"/>
  <c r="K164" i="14"/>
  <c r="S164" i="14"/>
  <c r="K165" i="14"/>
  <c r="S165" i="14"/>
  <c r="K166" i="14"/>
  <c r="S166" i="14"/>
  <c r="K167" i="14"/>
  <c r="S167" i="14"/>
  <c r="K168" i="14"/>
  <c r="S168" i="14"/>
  <c r="K169" i="14"/>
  <c r="S169" i="14"/>
  <c r="K170" i="14"/>
  <c r="S170" i="14"/>
  <c r="K171" i="14"/>
  <c r="S171" i="14"/>
  <c r="K172" i="14"/>
  <c r="S172" i="14"/>
  <c r="K173" i="14"/>
  <c r="S173" i="14"/>
  <c r="K174" i="14"/>
  <c r="S174" i="14"/>
  <c r="K175" i="14"/>
  <c r="S175" i="14"/>
  <c r="K176" i="14"/>
  <c r="S176" i="14"/>
  <c r="K177" i="14"/>
  <c r="S177" i="14"/>
  <c r="K178" i="14"/>
  <c r="S178" i="14"/>
  <c r="K179" i="14"/>
  <c r="S179" i="14"/>
  <c r="K180" i="14"/>
  <c r="S180" i="14"/>
  <c r="K181" i="14"/>
  <c r="S181" i="14"/>
  <c r="K182" i="14"/>
  <c r="S182" i="14"/>
  <c r="K183" i="14"/>
  <c r="S183" i="14"/>
  <c r="K184" i="14"/>
  <c r="S184" i="14"/>
  <c r="K185" i="14"/>
  <c r="S185" i="14"/>
  <c r="K186" i="14"/>
  <c r="S186" i="14"/>
  <c r="K187" i="14"/>
  <c r="S187" i="14"/>
  <c r="K188" i="14"/>
  <c r="S188" i="14"/>
  <c r="K189" i="14"/>
  <c r="S189" i="14"/>
  <c r="K190" i="14"/>
  <c r="S190" i="14"/>
  <c r="K191" i="14"/>
  <c r="S191" i="14"/>
  <c r="K192" i="14"/>
  <c r="S192" i="14"/>
  <c r="K193" i="14"/>
  <c r="S193" i="14"/>
  <c r="K194" i="14"/>
  <c r="S194" i="14"/>
  <c r="K195" i="14"/>
  <c r="S195" i="14"/>
  <c r="K196" i="14"/>
  <c r="S196" i="14"/>
  <c r="K197" i="14"/>
  <c r="S197" i="14"/>
  <c r="K198" i="14"/>
  <c r="S198" i="14"/>
  <c r="K199" i="14"/>
  <c r="S199" i="14"/>
  <c r="K200" i="14"/>
  <c r="S200" i="14"/>
  <c r="K201" i="14"/>
  <c r="S201" i="14"/>
  <c r="K202" i="14"/>
  <c r="S202" i="14"/>
  <c r="K203" i="14"/>
  <c r="S203" i="14"/>
  <c r="K204" i="14"/>
  <c r="S204" i="14"/>
  <c r="K205" i="14"/>
  <c r="S205" i="14"/>
  <c r="K206" i="14"/>
  <c r="S206" i="14"/>
  <c r="K207" i="14"/>
  <c r="S207" i="14"/>
  <c r="K208" i="14"/>
  <c r="S208" i="14"/>
  <c r="K209" i="14"/>
  <c r="S209" i="14"/>
  <c r="K210" i="14"/>
  <c r="S210" i="14"/>
  <c r="K211" i="14"/>
  <c r="S211" i="14"/>
  <c r="K212" i="14"/>
  <c r="S212" i="14"/>
  <c r="K213" i="14"/>
  <c r="S213" i="14"/>
  <c r="K214" i="14"/>
  <c r="S214" i="14"/>
  <c r="K215" i="14"/>
  <c r="S215" i="14"/>
  <c r="K216" i="14"/>
  <c r="S216" i="14"/>
  <c r="K217" i="14"/>
  <c r="S217" i="14"/>
  <c r="K218" i="14"/>
  <c r="S218" i="14"/>
  <c r="K219" i="14"/>
  <c r="S219" i="14"/>
  <c r="K220" i="14"/>
  <c r="S220" i="14"/>
  <c r="K221" i="14"/>
  <c r="S221" i="14"/>
  <c r="K222" i="14"/>
  <c r="S222" i="14"/>
  <c r="K223" i="14"/>
  <c r="S223" i="14"/>
  <c r="K224" i="14"/>
  <c r="S224" i="14"/>
  <c r="K225" i="14"/>
  <c r="S225" i="14"/>
  <c r="K226" i="14"/>
  <c r="S226" i="14"/>
  <c r="K227" i="14"/>
  <c r="S227" i="14"/>
  <c r="K228" i="14"/>
  <c r="S228" i="14"/>
  <c r="K229" i="14"/>
  <c r="S229" i="14"/>
  <c r="K230" i="14"/>
  <c r="S230" i="14"/>
  <c r="K231" i="14"/>
  <c r="S231" i="14"/>
  <c r="K232" i="14"/>
  <c r="S232" i="14"/>
  <c r="K233" i="14"/>
  <c r="S233" i="14"/>
  <c r="K234" i="14"/>
  <c r="S234" i="14"/>
  <c r="K235" i="14"/>
  <c r="S235" i="14"/>
  <c r="K236" i="14"/>
  <c r="S236" i="14"/>
  <c r="K237" i="14"/>
  <c r="S237" i="14"/>
  <c r="K238" i="14"/>
  <c r="S238" i="14"/>
  <c r="K239" i="14"/>
  <c r="S239" i="14"/>
  <c r="K240" i="14"/>
  <c r="S240" i="14"/>
  <c r="K241" i="14"/>
  <c r="S241" i="14"/>
  <c r="K242" i="14"/>
  <c r="S242" i="14"/>
  <c r="K243" i="14"/>
  <c r="S243" i="14"/>
  <c r="K244" i="14"/>
  <c r="S244" i="14"/>
  <c r="K245" i="14"/>
  <c r="S245" i="14"/>
  <c r="K246" i="14"/>
  <c r="S246" i="14"/>
  <c r="K247" i="14"/>
  <c r="S247" i="14"/>
  <c r="K248" i="14"/>
  <c r="S248" i="14"/>
  <c r="K249" i="14"/>
  <c r="S249" i="14"/>
  <c r="K250" i="14"/>
  <c r="S250" i="14"/>
  <c r="K251" i="14"/>
  <c r="S251" i="14"/>
  <c r="K252" i="14"/>
  <c r="S252" i="14"/>
  <c r="K253" i="14"/>
  <c r="S253" i="14"/>
  <c r="K254" i="14"/>
  <c r="S254" i="14"/>
  <c r="K255" i="14"/>
  <c r="S255" i="14"/>
  <c r="K256" i="14"/>
  <c r="S256" i="14"/>
  <c r="K257" i="14"/>
  <c r="S257" i="14"/>
  <c r="K258" i="14"/>
  <c r="S258" i="14"/>
  <c r="K259" i="14"/>
  <c r="S259" i="14"/>
  <c r="K260" i="14"/>
  <c r="S260" i="14"/>
  <c r="K261" i="14"/>
  <c r="S261" i="14"/>
  <c r="K262" i="14"/>
  <c r="S262" i="14"/>
  <c r="K263" i="14"/>
  <c r="S263" i="14"/>
  <c r="K264" i="14"/>
  <c r="S264" i="14"/>
  <c r="K265" i="14"/>
  <c r="S265" i="14"/>
  <c r="K266" i="14"/>
  <c r="S266" i="14"/>
  <c r="K267" i="14"/>
  <c r="S267" i="14"/>
  <c r="K268" i="14"/>
  <c r="S268" i="14"/>
  <c r="K269" i="14"/>
  <c r="S269" i="14"/>
  <c r="K270" i="14"/>
  <c r="S270" i="14"/>
  <c r="K271" i="14"/>
  <c r="S271" i="14"/>
  <c r="K272" i="14"/>
  <c r="S272" i="14"/>
  <c r="K273" i="14"/>
  <c r="S273" i="14"/>
  <c r="K274" i="14"/>
  <c r="S274" i="14"/>
  <c r="K275" i="14"/>
  <c r="S275" i="14"/>
  <c r="K276" i="14"/>
  <c r="S276" i="14"/>
  <c r="K277" i="14"/>
  <c r="S277" i="14"/>
  <c r="K278" i="14"/>
  <c r="S278" i="14"/>
  <c r="K279" i="14"/>
  <c r="S279" i="14"/>
  <c r="K280" i="14"/>
  <c r="S280" i="14"/>
  <c r="K281" i="14"/>
  <c r="S281" i="14"/>
  <c r="K282" i="14"/>
  <c r="S282" i="14"/>
  <c r="K283" i="14"/>
  <c r="S283" i="14"/>
  <c r="K284" i="14"/>
  <c r="S284" i="14"/>
  <c r="K285" i="14"/>
  <c r="S285" i="14"/>
  <c r="K286" i="14"/>
  <c r="S286" i="14"/>
  <c r="K287" i="14"/>
  <c r="S287" i="14"/>
  <c r="K288" i="14"/>
  <c r="S288" i="14"/>
  <c r="K289" i="14"/>
  <c r="S289" i="14"/>
  <c r="K290" i="14"/>
  <c r="S290" i="14"/>
  <c r="K291" i="14"/>
  <c r="S291" i="14"/>
  <c r="K292" i="14"/>
  <c r="S292" i="14"/>
  <c r="K293" i="14"/>
  <c r="S293" i="14"/>
  <c r="K294" i="14"/>
  <c r="S294" i="14"/>
  <c r="K295" i="14"/>
  <c r="S295" i="14"/>
  <c r="K296" i="14"/>
  <c r="S296" i="14"/>
  <c r="K297" i="14"/>
  <c r="S297" i="14"/>
  <c r="K298" i="14"/>
  <c r="S298" i="14"/>
  <c r="K299" i="14"/>
  <c r="S299" i="14"/>
  <c r="K300" i="14"/>
  <c r="S300" i="14"/>
  <c r="K301" i="14"/>
  <c r="S301" i="14"/>
  <c r="K302" i="14"/>
  <c r="S302" i="14"/>
  <c r="K303" i="14"/>
  <c r="S303" i="14"/>
  <c r="K304" i="14"/>
  <c r="S304" i="14"/>
  <c r="K305" i="14"/>
  <c r="S305" i="14"/>
  <c r="K306" i="14"/>
  <c r="S306" i="14"/>
  <c r="K307" i="14"/>
  <c r="S307" i="14"/>
  <c r="K308" i="14"/>
  <c r="S308" i="14"/>
  <c r="K309" i="14"/>
  <c r="S309" i="14"/>
  <c r="K310" i="14"/>
  <c r="S310" i="14"/>
  <c r="K311" i="14"/>
  <c r="S311" i="14"/>
  <c r="K312" i="14"/>
  <c r="S312" i="14"/>
  <c r="K313" i="14"/>
  <c r="S313" i="14"/>
  <c r="K314" i="14"/>
  <c r="S314" i="14"/>
  <c r="K315" i="14"/>
  <c r="S315" i="14"/>
  <c r="K316" i="14"/>
  <c r="S316" i="14"/>
  <c r="K317" i="14"/>
  <c r="S317" i="14"/>
  <c r="K318" i="14"/>
  <c r="S318" i="14"/>
  <c r="K319" i="14"/>
  <c r="S319" i="14"/>
  <c r="K320" i="14"/>
  <c r="S320" i="14"/>
  <c r="K321" i="14"/>
  <c r="S321" i="14"/>
  <c r="K322" i="14"/>
  <c r="S322" i="14"/>
  <c r="K323" i="14"/>
  <c r="S323" i="14"/>
  <c r="K324" i="14"/>
  <c r="S324" i="14"/>
  <c r="K325" i="14"/>
  <c r="S325" i="14"/>
  <c r="K326" i="14"/>
  <c r="S326" i="14"/>
  <c r="K327" i="14"/>
  <c r="S327" i="14"/>
  <c r="K328" i="14"/>
  <c r="S328" i="14"/>
  <c r="K329" i="14"/>
  <c r="S329" i="14"/>
  <c r="K330" i="14"/>
  <c r="S330" i="14"/>
  <c r="K331" i="14"/>
  <c r="S331" i="14"/>
  <c r="K332" i="14"/>
  <c r="S332" i="14"/>
  <c r="K333" i="14"/>
  <c r="S333" i="14"/>
  <c r="K334" i="14"/>
  <c r="S334" i="14"/>
  <c r="K335" i="14"/>
  <c r="S335" i="14"/>
  <c r="K336" i="14"/>
  <c r="S336" i="14"/>
  <c r="K337" i="14"/>
  <c r="S337" i="14"/>
  <c r="K338" i="14"/>
  <c r="S338" i="14"/>
  <c r="K339" i="14"/>
  <c r="S339" i="14"/>
  <c r="K340" i="14"/>
  <c r="S340" i="14"/>
  <c r="K341" i="14"/>
  <c r="S341" i="14"/>
  <c r="K342" i="14"/>
  <c r="S342" i="14"/>
  <c r="K343" i="14"/>
  <c r="S343" i="14"/>
  <c r="K344" i="14"/>
  <c r="S344" i="14"/>
  <c r="K345" i="14"/>
  <c r="S345" i="14"/>
  <c r="K346" i="14"/>
  <c r="S346" i="14"/>
  <c r="K347" i="14"/>
  <c r="S347" i="14"/>
  <c r="K348" i="14"/>
  <c r="S348" i="14"/>
  <c r="K349" i="14"/>
  <c r="S349" i="14"/>
  <c r="K350" i="14"/>
  <c r="S350" i="14"/>
  <c r="K351" i="14"/>
  <c r="S351" i="14"/>
  <c r="K352" i="14"/>
  <c r="S352" i="14"/>
  <c r="K353" i="14"/>
  <c r="S353" i="14"/>
  <c r="K354" i="14"/>
  <c r="S354" i="14"/>
  <c r="K355" i="14"/>
  <c r="S355" i="14"/>
  <c r="K356" i="14"/>
  <c r="S356" i="14"/>
  <c r="K357" i="14"/>
  <c r="S357" i="14"/>
  <c r="K358" i="14"/>
  <c r="S358" i="14"/>
  <c r="K359" i="14"/>
  <c r="S359" i="14"/>
  <c r="K360" i="14"/>
  <c r="S360" i="14"/>
  <c r="K361" i="14"/>
  <c r="S361" i="14"/>
  <c r="K362" i="14"/>
  <c r="S362" i="14"/>
  <c r="K363" i="14"/>
  <c r="S363" i="14"/>
  <c r="K364" i="14"/>
  <c r="S364" i="14"/>
  <c r="K365" i="14"/>
  <c r="S365" i="14"/>
  <c r="K366" i="14"/>
  <c r="S366" i="14"/>
  <c r="K367" i="14"/>
  <c r="S367" i="14"/>
  <c r="K368" i="14"/>
  <c r="S368" i="14"/>
  <c r="K369" i="14"/>
  <c r="S369" i="14"/>
  <c r="K370" i="14"/>
  <c r="S370" i="14"/>
  <c r="K371" i="14"/>
  <c r="S371" i="14"/>
  <c r="K372" i="14"/>
  <c r="S372" i="14"/>
  <c r="K373" i="14"/>
  <c r="S373" i="14"/>
  <c r="K374" i="14"/>
  <c r="S374" i="14"/>
  <c r="K375" i="14"/>
  <c r="S375" i="14"/>
  <c r="K376" i="14"/>
  <c r="S376" i="14"/>
  <c r="K377" i="14"/>
  <c r="S377" i="14"/>
  <c r="K378" i="14"/>
  <c r="S378" i="14"/>
  <c r="K379" i="14"/>
  <c r="S379" i="14"/>
  <c r="K380" i="14"/>
  <c r="S380" i="14"/>
  <c r="K381" i="14"/>
  <c r="S381" i="14"/>
  <c r="K382" i="14"/>
  <c r="S382" i="14"/>
  <c r="K383" i="14"/>
  <c r="S383" i="14"/>
  <c r="K384" i="14"/>
  <c r="S384" i="14"/>
  <c r="K385" i="14"/>
  <c r="S385" i="14"/>
  <c r="K386" i="14"/>
  <c r="S386" i="14"/>
  <c r="K387" i="14"/>
  <c r="S387" i="14"/>
  <c r="K388" i="14"/>
  <c r="S388" i="14"/>
  <c r="K389" i="14"/>
  <c r="S389" i="14"/>
  <c r="K390" i="14"/>
  <c r="S390" i="14"/>
  <c r="K391" i="14"/>
  <c r="S391" i="14"/>
  <c r="K392" i="14"/>
  <c r="S392" i="14"/>
  <c r="K393" i="14"/>
  <c r="S393" i="14"/>
  <c r="K394" i="14"/>
  <c r="S394" i="14"/>
  <c r="K395" i="14"/>
  <c r="S395" i="14"/>
  <c r="K396" i="14"/>
  <c r="S396" i="14"/>
  <c r="K397" i="14"/>
  <c r="S397" i="14"/>
  <c r="K398" i="14"/>
  <c r="S398" i="14"/>
  <c r="K399" i="14"/>
  <c r="S399" i="14"/>
  <c r="K400" i="14"/>
  <c r="S400" i="14"/>
  <c r="K401" i="14"/>
  <c r="S401" i="14"/>
  <c r="K402" i="14"/>
  <c r="S402" i="14"/>
  <c r="K403" i="14"/>
  <c r="S403" i="14"/>
  <c r="K404" i="14"/>
  <c r="S404" i="14"/>
  <c r="K405" i="14"/>
  <c r="S405" i="14"/>
  <c r="K406" i="14"/>
  <c r="S406" i="14"/>
  <c r="K407" i="14"/>
  <c r="S407" i="14"/>
  <c r="K408" i="14"/>
  <c r="S408" i="14"/>
  <c r="K409" i="14"/>
  <c r="S409" i="14"/>
  <c r="K410" i="14"/>
  <c r="S410" i="14"/>
  <c r="K411" i="14"/>
  <c r="S411" i="14"/>
  <c r="K412" i="14"/>
  <c r="S412" i="14"/>
  <c r="K413" i="14"/>
  <c r="S413" i="14"/>
  <c r="K414" i="14"/>
  <c r="S414" i="14"/>
  <c r="K415" i="14"/>
  <c r="S415" i="14"/>
  <c r="K416" i="14"/>
  <c r="S416" i="14"/>
  <c r="K417" i="14"/>
  <c r="S417" i="14"/>
  <c r="K418" i="14"/>
  <c r="S418" i="14"/>
  <c r="K419" i="14"/>
  <c r="S419" i="14"/>
  <c r="K420" i="14"/>
  <c r="S420" i="14"/>
  <c r="K421" i="14"/>
  <c r="S421" i="14"/>
  <c r="K422" i="14"/>
  <c r="S422" i="14"/>
  <c r="K423" i="14"/>
  <c r="S423" i="14"/>
  <c r="K424" i="14"/>
  <c r="S424" i="14"/>
  <c r="K425" i="14"/>
  <c r="S425" i="14"/>
  <c r="K426" i="14"/>
  <c r="S426" i="14"/>
  <c r="K427" i="14"/>
  <c r="S427" i="14"/>
  <c r="K428" i="14"/>
  <c r="S428" i="14"/>
  <c r="K429" i="14"/>
  <c r="S429" i="14"/>
  <c r="K430" i="14"/>
  <c r="S430" i="14"/>
  <c r="K431" i="14"/>
  <c r="S431" i="14"/>
  <c r="K432" i="14"/>
  <c r="S432" i="14"/>
  <c r="K433" i="14"/>
  <c r="S433" i="14"/>
  <c r="K434" i="14"/>
  <c r="S434" i="14"/>
  <c r="K435" i="14"/>
  <c r="S435" i="14"/>
  <c r="K436" i="14"/>
  <c r="S436" i="14"/>
  <c r="K437" i="14"/>
  <c r="S437" i="14"/>
  <c r="K438" i="14"/>
  <c r="S438" i="14"/>
  <c r="K439" i="14"/>
  <c r="S439" i="14"/>
  <c r="K440" i="14"/>
  <c r="S440" i="14"/>
  <c r="K441" i="14"/>
  <c r="S441" i="14"/>
  <c r="K442" i="14"/>
  <c r="S442" i="14"/>
  <c r="K443" i="14"/>
  <c r="S443" i="14"/>
  <c r="K444" i="14"/>
  <c r="S444" i="14"/>
  <c r="K445" i="14"/>
  <c r="S445" i="14"/>
  <c r="K446" i="14"/>
  <c r="S446" i="14"/>
  <c r="K447" i="14"/>
  <c r="S447" i="14"/>
  <c r="K448" i="14"/>
  <c r="S448" i="14"/>
  <c r="K449" i="14"/>
  <c r="S449" i="14"/>
  <c r="K450" i="14"/>
  <c r="S450" i="14"/>
  <c r="K451" i="14"/>
  <c r="S451" i="14"/>
  <c r="K452" i="14"/>
  <c r="S452" i="14"/>
  <c r="K453" i="14"/>
  <c r="S453" i="14"/>
  <c r="K454" i="14"/>
  <c r="S454" i="14"/>
  <c r="K455" i="14"/>
  <c r="S455" i="14"/>
  <c r="K456" i="14"/>
  <c r="S456" i="14"/>
  <c r="K457" i="14"/>
  <c r="S457" i="14"/>
  <c r="K458" i="14"/>
  <c r="S458" i="14"/>
  <c r="K459" i="14"/>
  <c r="S459" i="14"/>
  <c r="K460" i="14"/>
  <c r="S460" i="14"/>
  <c r="K461" i="14"/>
  <c r="S461" i="14"/>
  <c r="K462" i="14"/>
  <c r="S462" i="14"/>
  <c r="K463" i="14"/>
  <c r="S463" i="14"/>
  <c r="K464" i="14"/>
  <c r="S464" i="14"/>
  <c r="K465" i="14"/>
  <c r="S465" i="14"/>
  <c r="K466" i="14"/>
  <c r="S466" i="14"/>
  <c r="K467" i="14"/>
  <c r="S467" i="14"/>
  <c r="K468" i="14"/>
  <c r="S468" i="14"/>
  <c r="K469" i="14"/>
  <c r="S469" i="14"/>
  <c r="K470" i="14"/>
  <c r="S470" i="14"/>
  <c r="K471" i="14"/>
  <c r="S471" i="14"/>
  <c r="K472" i="14"/>
  <c r="S472" i="14"/>
  <c r="K473" i="14"/>
  <c r="S473" i="14"/>
  <c r="K474" i="14"/>
  <c r="S474" i="14"/>
  <c r="K475" i="14"/>
  <c r="S475" i="14"/>
  <c r="K476" i="14"/>
  <c r="S476" i="14"/>
  <c r="K477" i="14"/>
  <c r="S477" i="14"/>
  <c r="K478" i="14"/>
  <c r="S478" i="14"/>
  <c r="K479" i="14"/>
  <c r="S479" i="14"/>
  <c r="K480" i="14"/>
  <c r="S480" i="14"/>
  <c r="K481" i="14"/>
  <c r="S481" i="14"/>
  <c r="K2" i="14"/>
  <c r="S2" i="14"/>
  <c r="R2" i="14"/>
  <c r="Q2" i="14"/>
  <c r="Y3" i="14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2" i="14"/>
  <c r="X2" i="14"/>
  <c r="H20" i="20"/>
  <c r="I20" i="20"/>
  <c r="H21" i="20"/>
  <c r="I21" i="20"/>
  <c r="H22" i="20"/>
  <c r="I22" i="20"/>
  <c r="H23" i="20"/>
  <c r="I23" i="20"/>
  <c r="H19" i="20"/>
  <c r="I19" i="20"/>
  <c r="H7" i="20"/>
  <c r="I7" i="20"/>
  <c r="H8" i="20"/>
  <c r="I8" i="20"/>
  <c r="H9" i="20"/>
  <c r="I9" i="20"/>
  <c r="H10" i="20"/>
  <c r="I10" i="20"/>
  <c r="H6" i="20"/>
  <c r="I6" i="20"/>
  <c r="S2" i="15"/>
  <c r="S3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236" i="15"/>
  <c r="S237" i="15"/>
  <c r="S238" i="15"/>
  <c r="S239" i="15"/>
  <c r="S240" i="15"/>
  <c r="S241" i="15"/>
  <c r="S242" i="15"/>
  <c r="S243" i="15"/>
  <c r="S244" i="15"/>
  <c r="S245" i="15"/>
  <c r="S246" i="15"/>
  <c r="S247" i="15"/>
  <c r="S248" i="15"/>
  <c r="S249" i="15"/>
  <c r="S250" i="15"/>
  <c r="S251" i="15"/>
  <c r="S252" i="15"/>
  <c r="S253" i="15"/>
  <c r="S254" i="15"/>
  <c r="S255" i="15"/>
  <c r="S256" i="15"/>
  <c r="S257" i="15"/>
  <c r="S258" i="15"/>
  <c r="S259" i="15"/>
  <c r="S260" i="15"/>
  <c r="S261" i="15"/>
  <c r="S262" i="15"/>
  <c r="S263" i="15"/>
  <c r="S264" i="15"/>
  <c r="S265" i="15"/>
  <c r="S266" i="15"/>
  <c r="S267" i="15"/>
  <c r="S268" i="15"/>
  <c r="S269" i="15"/>
  <c r="S270" i="15"/>
  <c r="S271" i="15"/>
  <c r="S272" i="15"/>
  <c r="S273" i="15"/>
  <c r="S274" i="15"/>
  <c r="S275" i="15"/>
  <c r="S276" i="15"/>
  <c r="S277" i="15"/>
  <c r="S278" i="15"/>
  <c r="S279" i="15"/>
  <c r="S280" i="15"/>
  <c r="S281" i="15"/>
  <c r="S282" i="15"/>
  <c r="S283" i="15"/>
  <c r="S284" i="15"/>
  <c r="S285" i="15"/>
  <c r="S286" i="15"/>
  <c r="S287" i="15"/>
  <c r="S288" i="15"/>
  <c r="S289" i="15"/>
  <c r="S290" i="15"/>
  <c r="S291" i="15"/>
  <c r="S292" i="15"/>
  <c r="S293" i="15"/>
  <c r="S294" i="15"/>
  <c r="S295" i="15"/>
  <c r="S296" i="15"/>
  <c r="S297" i="15"/>
  <c r="S298" i="15"/>
  <c r="S299" i="15"/>
  <c r="S300" i="15"/>
  <c r="S301" i="15"/>
  <c r="S302" i="15"/>
  <c r="S303" i="15"/>
  <c r="S304" i="15"/>
  <c r="S305" i="15"/>
  <c r="S306" i="15"/>
  <c r="S307" i="15"/>
  <c r="S308" i="15"/>
  <c r="S309" i="15"/>
  <c r="S310" i="15"/>
  <c r="S311" i="15"/>
  <c r="S312" i="15"/>
  <c r="S313" i="15"/>
  <c r="S314" i="15"/>
  <c r="S315" i="15"/>
  <c r="S316" i="15"/>
  <c r="S317" i="15"/>
  <c r="S318" i="15"/>
  <c r="S319" i="15"/>
  <c r="S320" i="15"/>
  <c r="S321" i="15"/>
  <c r="S322" i="15"/>
  <c r="S323" i="15"/>
  <c r="S324" i="15"/>
  <c r="S325" i="15"/>
  <c r="S326" i="15"/>
  <c r="S327" i="15"/>
  <c r="S328" i="15"/>
  <c r="S329" i="15"/>
  <c r="S330" i="15"/>
  <c r="S331" i="15"/>
  <c r="S332" i="15"/>
  <c r="S333" i="15"/>
  <c r="S334" i="15"/>
  <c r="S335" i="15"/>
  <c r="S336" i="15"/>
  <c r="S337" i="15"/>
  <c r="S338" i="15"/>
  <c r="S339" i="15"/>
  <c r="S340" i="15"/>
  <c r="S341" i="15"/>
  <c r="S342" i="15"/>
  <c r="S343" i="15"/>
  <c r="S344" i="15"/>
  <c r="S345" i="15"/>
  <c r="S346" i="15"/>
  <c r="S347" i="15"/>
  <c r="S348" i="15"/>
  <c r="S349" i="15"/>
  <c r="S350" i="15"/>
  <c r="S351" i="15"/>
  <c r="S352" i="15"/>
  <c r="S353" i="15"/>
  <c r="S354" i="15"/>
  <c r="S355" i="15"/>
  <c r="S356" i="15"/>
  <c r="S357" i="15"/>
  <c r="S358" i="15"/>
  <c r="S359" i="15"/>
  <c r="S360" i="15"/>
  <c r="S361" i="15"/>
  <c r="S362" i="15"/>
  <c r="S363" i="15"/>
  <c r="S364" i="15"/>
  <c r="S365" i="15"/>
  <c r="S366" i="15"/>
  <c r="S367" i="15"/>
  <c r="S368" i="15"/>
  <c r="S369" i="15"/>
  <c r="S370" i="15"/>
  <c r="S371" i="15"/>
  <c r="S372" i="15"/>
  <c r="S373" i="15"/>
  <c r="S374" i="15"/>
  <c r="S375" i="15"/>
  <c r="S376" i="15"/>
  <c r="S377" i="15"/>
  <c r="S378" i="15"/>
  <c r="S379" i="15"/>
  <c r="S380" i="15"/>
  <c r="S381" i="15"/>
  <c r="S382" i="15"/>
  <c r="S383" i="15"/>
  <c r="S384" i="15"/>
  <c r="S385" i="15"/>
  <c r="S386" i="15"/>
  <c r="S387" i="15"/>
  <c r="S388" i="15"/>
  <c r="S389" i="15"/>
  <c r="S390" i="15"/>
  <c r="S391" i="15"/>
  <c r="S392" i="15"/>
  <c r="S393" i="15"/>
  <c r="S394" i="15"/>
  <c r="S395" i="15"/>
  <c r="S396" i="15"/>
  <c r="S397" i="15"/>
  <c r="S398" i="15"/>
  <c r="S399" i="15"/>
  <c r="S400" i="15"/>
  <c r="S401" i="15"/>
  <c r="S402" i="15"/>
  <c r="S403" i="15"/>
  <c r="S404" i="15"/>
  <c r="S405" i="15"/>
  <c r="S406" i="15"/>
  <c r="S407" i="15"/>
  <c r="S408" i="15"/>
  <c r="S409" i="15"/>
  <c r="S410" i="15"/>
  <c r="S411" i="15"/>
  <c r="S412" i="15"/>
  <c r="S413" i="15"/>
  <c r="S414" i="15"/>
  <c r="S415" i="15"/>
  <c r="S416" i="15"/>
  <c r="S417" i="15"/>
  <c r="S418" i="15"/>
  <c r="S419" i="15"/>
  <c r="S420" i="15"/>
  <c r="S421" i="15"/>
  <c r="S422" i="15"/>
  <c r="S423" i="15"/>
  <c r="S424" i="15"/>
  <c r="S425" i="15"/>
  <c r="S426" i="15"/>
  <c r="S427" i="15"/>
  <c r="S428" i="15"/>
  <c r="S429" i="15"/>
  <c r="S430" i="15"/>
  <c r="S431" i="15"/>
  <c r="S432" i="15"/>
  <c r="S433" i="15"/>
  <c r="S434" i="15"/>
  <c r="S435" i="15"/>
  <c r="S436" i="15"/>
  <c r="S437" i="15"/>
  <c r="S438" i="15"/>
  <c r="S439" i="15"/>
  <c r="S440" i="15"/>
  <c r="S441" i="15"/>
  <c r="S442" i="15"/>
  <c r="S443" i="15"/>
  <c r="S444" i="15"/>
  <c r="S445" i="15"/>
  <c r="S446" i="15"/>
  <c r="S447" i="15"/>
  <c r="S448" i="15"/>
  <c r="S449" i="15"/>
  <c r="S450" i="15"/>
  <c r="S451" i="15"/>
  <c r="S452" i="15"/>
  <c r="S453" i="15"/>
  <c r="S454" i="15"/>
  <c r="S455" i="15"/>
  <c r="S456" i="15"/>
  <c r="S457" i="15"/>
  <c r="S458" i="15"/>
  <c r="S459" i="15"/>
  <c r="S460" i="15"/>
  <c r="S461" i="15"/>
  <c r="S462" i="15"/>
  <c r="S463" i="15"/>
  <c r="S464" i="15"/>
  <c r="S465" i="15"/>
  <c r="S466" i="15"/>
  <c r="S467" i="15"/>
  <c r="S468" i="15"/>
  <c r="S469" i="15"/>
  <c r="S470" i="15"/>
  <c r="S471" i="15"/>
  <c r="S472" i="15"/>
  <c r="S473" i="15"/>
  <c r="S474" i="15"/>
  <c r="S475" i="15"/>
  <c r="S476" i="15"/>
  <c r="S477" i="15"/>
  <c r="S478" i="15"/>
  <c r="S479" i="15"/>
  <c r="S480" i="15"/>
  <c r="S481" i="15"/>
  <c r="A2" i="14"/>
  <c r="A3" i="14"/>
  <c r="AJ2" i="14"/>
  <c r="V3" i="14" a="1"/>
  <c r="V3" i="14"/>
  <c r="W3" i="14"/>
  <c r="R3" i="15"/>
  <c r="A4" i="14"/>
  <c r="AJ3" i="14"/>
  <c r="V4" i="14" a="1"/>
  <c r="V4" i="14"/>
  <c r="W4" i="14"/>
  <c r="R4" i="15"/>
  <c r="A5" i="14"/>
  <c r="V5" i="14" a="1"/>
  <c r="V5" i="14"/>
  <c r="W5" i="14"/>
  <c r="R5" i="15"/>
  <c r="A6" i="14"/>
  <c r="AJ4" i="14"/>
  <c r="V6" i="14" a="1"/>
  <c r="V6" i="14"/>
  <c r="W6" i="14"/>
  <c r="R6" i="15"/>
  <c r="A7" i="14"/>
  <c r="AJ5" i="14"/>
  <c r="V7" i="14" a="1"/>
  <c r="V7" i="14"/>
  <c r="W7" i="14"/>
  <c r="R7" i="15"/>
  <c r="A8" i="14"/>
  <c r="V8" i="14" a="1"/>
  <c r="V8" i="14"/>
  <c r="W8" i="14"/>
  <c r="R8" i="15"/>
  <c r="A9" i="14"/>
  <c r="AJ6" i="14"/>
  <c r="V9" i="14" a="1"/>
  <c r="V9" i="14"/>
  <c r="W9" i="14"/>
  <c r="R9" i="15"/>
  <c r="A10" i="14"/>
  <c r="V10" i="14" a="1"/>
  <c r="V10" i="14"/>
  <c r="W10" i="14"/>
  <c r="R10" i="15"/>
  <c r="A11" i="14"/>
  <c r="AJ7" i="14"/>
  <c r="V11" i="14" a="1"/>
  <c r="V11" i="14"/>
  <c r="W11" i="14"/>
  <c r="R11" i="15"/>
  <c r="A12" i="14"/>
  <c r="V12" i="14" a="1"/>
  <c r="V12" i="14"/>
  <c r="W12" i="14"/>
  <c r="R12" i="15"/>
  <c r="A13" i="14"/>
  <c r="AJ8" i="14"/>
  <c r="V13" i="14" a="1"/>
  <c r="V13" i="14"/>
  <c r="W13" i="14"/>
  <c r="R13" i="15"/>
  <c r="A14" i="14"/>
  <c r="V14" i="14" a="1"/>
  <c r="V14" i="14"/>
  <c r="W14" i="14"/>
  <c r="R14" i="15"/>
  <c r="A15" i="14"/>
  <c r="AJ9" i="14"/>
  <c r="V15" i="14" a="1"/>
  <c r="V15" i="14"/>
  <c r="W15" i="14"/>
  <c r="R15" i="15"/>
  <c r="A16" i="14"/>
  <c r="V16" i="14" a="1"/>
  <c r="V16" i="14"/>
  <c r="W16" i="14"/>
  <c r="R16" i="15"/>
  <c r="A17" i="14"/>
  <c r="AJ10" i="14"/>
  <c r="V17" i="14" a="1"/>
  <c r="V17" i="14"/>
  <c r="W17" i="14"/>
  <c r="R17" i="15"/>
  <c r="A18" i="14"/>
  <c r="V18" i="14" a="1"/>
  <c r="V18" i="14"/>
  <c r="W18" i="14"/>
  <c r="R18" i="15"/>
  <c r="A19" i="14"/>
  <c r="AJ11" i="14"/>
  <c r="V19" i="14" a="1"/>
  <c r="V19" i="14"/>
  <c r="W19" i="14"/>
  <c r="R19" i="15"/>
  <c r="A20" i="14"/>
  <c r="V20" i="14" a="1"/>
  <c r="V20" i="14"/>
  <c r="W20" i="14"/>
  <c r="R20" i="15"/>
  <c r="A21" i="14"/>
  <c r="AJ12" i="14"/>
  <c r="V21" i="14" a="1"/>
  <c r="V21" i="14"/>
  <c r="W21" i="14"/>
  <c r="R21" i="15"/>
  <c r="A22" i="14"/>
  <c r="AJ13" i="14"/>
  <c r="V22" i="14" a="1"/>
  <c r="V22" i="14"/>
  <c r="W22" i="14"/>
  <c r="R22" i="15"/>
  <c r="A23" i="14"/>
  <c r="V23" i="14" a="1"/>
  <c r="V23" i="14"/>
  <c r="W23" i="14"/>
  <c r="R23" i="15"/>
  <c r="A24" i="14"/>
  <c r="AJ14" i="14"/>
  <c r="V24" i="14" a="1"/>
  <c r="V24" i="14"/>
  <c r="W24" i="14"/>
  <c r="R24" i="15"/>
  <c r="A25" i="14"/>
  <c r="V25" i="14" a="1"/>
  <c r="V25" i="14"/>
  <c r="W25" i="14"/>
  <c r="R25" i="15"/>
  <c r="A26" i="14"/>
  <c r="AJ15" i="14"/>
  <c r="V26" i="14" a="1"/>
  <c r="V26" i="14"/>
  <c r="W26" i="14"/>
  <c r="R26" i="15"/>
  <c r="A27" i="14"/>
  <c r="AJ16" i="14"/>
  <c r="V27" i="14" a="1"/>
  <c r="V27" i="14"/>
  <c r="W27" i="14"/>
  <c r="R27" i="15"/>
  <c r="A28" i="14"/>
  <c r="V28" i="14" a="1"/>
  <c r="V28" i="14"/>
  <c r="W28" i="14"/>
  <c r="R28" i="15"/>
  <c r="A29" i="14"/>
  <c r="V29" i="14" a="1"/>
  <c r="V29" i="14"/>
  <c r="W29" i="14"/>
  <c r="R29" i="15"/>
  <c r="A30" i="14"/>
  <c r="AJ17" i="14"/>
  <c r="V30" i="14" a="1"/>
  <c r="V30" i="14"/>
  <c r="W30" i="14"/>
  <c r="R30" i="15"/>
  <c r="A31" i="14"/>
  <c r="V31" i="14" a="1"/>
  <c r="V31" i="14"/>
  <c r="W31" i="14"/>
  <c r="R31" i="15"/>
  <c r="A32" i="14"/>
  <c r="AJ18" i="14"/>
  <c r="V32" i="14" a="1"/>
  <c r="V32" i="14"/>
  <c r="W32" i="14"/>
  <c r="R32" i="15"/>
  <c r="A33" i="14"/>
  <c r="V33" i="14" a="1"/>
  <c r="V33" i="14"/>
  <c r="W33" i="14"/>
  <c r="R33" i="15"/>
  <c r="A34" i="14"/>
  <c r="AJ19" i="14"/>
  <c r="V34" i="14" a="1"/>
  <c r="V34" i="14"/>
  <c r="W34" i="14"/>
  <c r="R34" i="15"/>
  <c r="A35" i="14"/>
  <c r="V35" i="14" a="1"/>
  <c r="V35" i="14"/>
  <c r="W35" i="14"/>
  <c r="R35" i="15"/>
  <c r="A36" i="14"/>
  <c r="AJ20" i="14"/>
  <c r="V36" i="14" a="1"/>
  <c r="V36" i="14"/>
  <c r="W36" i="14"/>
  <c r="R36" i="15"/>
  <c r="A37" i="14"/>
  <c r="AJ21" i="14"/>
  <c r="V37" i="14" a="1"/>
  <c r="V37" i="14"/>
  <c r="W37" i="14"/>
  <c r="R37" i="15"/>
  <c r="A38" i="14"/>
  <c r="V38" i="14" a="1"/>
  <c r="V38" i="14"/>
  <c r="W38" i="14"/>
  <c r="R38" i="15"/>
  <c r="A39" i="14"/>
  <c r="AJ22" i="14"/>
  <c r="V39" i="14" a="1"/>
  <c r="V39" i="14"/>
  <c r="W39" i="14"/>
  <c r="R39" i="15"/>
  <c r="A40" i="14"/>
  <c r="V40" i="14" a="1"/>
  <c r="V40" i="14"/>
  <c r="W40" i="14"/>
  <c r="R40" i="15"/>
  <c r="A41" i="14"/>
  <c r="AJ23" i="14"/>
  <c r="V41" i="14" a="1"/>
  <c r="V41" i="14"/>
  <c r="W41" i="14"/>
  <c r="R41" i="15"/>
  <c r="A42" i="14"/>
  <c r="V42" i="14" a="1"/>
  <c r="V42" i="14"/>
  <c r="W42" i="14"/>
  <c r="R42" i="15"/>
  <c r="A43" i="14"/>
  <c r="AJ24" i="14"/>
  <c r="V43" i="14" a="1"/>
  <c r="V43" i="14"/>
  <c r="W43" i="14"/>
  <c r="R43" i="15"/>
  <c r="A44" i="14"/>
  <c r="V44" i="14" a="1"/>
  <c r="V44" i="14"/>
  <c r="W44" i="14"/>
  <c r="R44" i="15"/>
  <c r="A45" i="14"/>
  <c r="AJ25" i="14"/>
  <c r="V45" i="14" a="1"/>
  <c r="V45" i="14"/>
  <c r="W45" i="14"/>
  <c r="R45" i="15"/>
  <c r="A46" i="14"/>
  <c r="V46" i="14" a="1"/>
  <c r="V46" i="14"/>
  <c r="W46" i="14"/>
  <c r="R46" i="15"/>
  <c r="A47" i="14"/>
  <c r="AJ26" i="14"/>
  <c r="V47" i="14" a="1"/>
  <c r="V47" i="14"/>
  <c r="W47" i="14"/>
  <c r="R47" i="15"/>
  <c r="A48" i="14"/>
  <c r="AJ27" i="14"/>
  <c r="V48" i="14" a="1"/>
  <c r="V48" i="14"/>
  <c r="W48" i="14"/>
  <c r="R48" i="15"/>
  <c r="A49" i="14"/>
  <c r="V49" i="14" a="1"/>
  <c r="V49" i="14"/>
  <c r="W49" i="14"/>
  <c r="R49" i="15"/>
  <c r="A50" i="14"/>
  <c r="AJ28" i="14"/>
  <c r="V50" i="14" a="1"/>
  <c r="V50" i="14"/>
  <c r="W50" i="14"/>
  <c r="R50" i="15"/>
  <c r="A51" i="14"/>
  <c r="V51" i="14" a="1"/>
  <c r="V51" i="14"/>
  <c r="W51" i="14"/>
  <c r="R51" i="15"/>
  <c r="A52" i="14"/>
  <c r="AJ29" i="14"/>
  <c r="V52" i="14" a="1"/>
  <c r="V52" i="14"/>
  <c r="W52" i="14"/>
  <c r="R52" i="15"/>
  <c r="A53" i="14"/>
  <c r="AJ30" i="14"/>
  <c r="V53" i="14" a="1"/>
  <c r="V53" i="14"/>
  <c r="W53" i="14"/>
  <c r="R53" i="15"/>
  <c r="A54" i="14"/>
  <c r="AJ31" i="14"/>
  <c r="V54" i="14" a="1"/>
  <c r="V54" i="14"/>
  <c r="W54" i="14"/>
  <c r="R54" i="15"/>
  <c r="A55" i="14"/>
  <c r="V55" i="14" a="1"/>
  <c r="V55" i="14"/>
  <c r="W55" i="14"/>
  <c r="R55" i="15"/>
  <c r="A56" i="14"/>
  <c r="AJ32" i="14"/>
  <c r="V56" i="14" a="1"/>
  <c r="V56" i="14"/>
  <c r="W56" i="14"/>
  <c r="R56" i="15"/>
  <c r="A57" i="14"/>
  <c r="V57" i="14" a="1"/>
  <c r="V57" i="14"/>
  <c r="W57" i="14"/>
  <c r="R57" i="15"/>
  <c r="A58" i="14"/>
  <c r="AJ33" i="14"/>
  <c r="V58" i="14" a="1"/>
  <c r="V58" i="14"/>
  <c r="W58" i="14"/>
  <c r="R58" i="15"/>
  <c r="A59" i="14"/>
  <c r="AJ34" i="14"/>
  <c r="V59" i="14" a="1"/>
  <c r="V59" i="14"/>
  <c r="W59" i="14"/>
  <c r="R59" i="15"/>
  <c r="A60" i="14"/>
  <c r="AJ35" i="14"/>
  <c r="V60" i="14" a="1"/>
  <c r="V60" i="14"/>
  <c r="W60" i="14"/>
  <c r="R60" i="15"/>
  <c r="A61" i="14"/>
  <c r="AJ36" i="14"/>
  <c r="V61" i="14" a="1"/>
  <c r="V61" i="14"/>
  <c r="W61" i="14"/>
  <c r="R61" i="15"/>
  <c r="A62" i="14"/>
  <c r="V62" i="14" a="1"/>
  <c r="V62" i="14"/>
  <c r="W62" i="14"/>
  <c r="R62" i="15"/>
  <c r="A63" i="14"/>
  <c r="AJ37" i="14"/>
  <c r="V63" i="14" a="1"/>
  <c r="V63" i="14"/>
  <c r="W63" i="14"/>
  <c r="R63" i="15"/>
  <c r="A64" i="14"/>
  <c r="V64" i="14" a="1"/>
  <c r="V64" i="14"/>
  <c r="W64" i="14"/>
  <c r="R64" i="15"/>
  <c r="A65" i="14"/>
  <c r="AJ38" i="14"/>
  <c r="V65" i="14" a="1"/>
  <c r="V65" i="14"/>
  <c r="W65" i="14"/>
  <c r="R65" i="15"/>
  <c r="A66" i="14"/>
  <c r="V66" i="14" a="1"/>
  <c r="V66" i="14"/>
  <c r="W66" i="14"/>
  <c r="R66" i="15"/>
  <c r="A67" i="14"/>
  <c r="AJ39" i="14"/>
  <c r="V67" i="14" a="1"/>
  <c r="V67" i="14"/>
  <c r="W67" i="14"/>
  <c r="R67" i="15"/>
  <c r="A68" i="14"/>
  <c r="V68" i="14" a="1"/>
  <c r="V68" i="14"/>
  <c r="W68" i="14"/>
  <c r="R68" i="15"/>
  <c r="A69" i="14"/>
  <c r="AJ40" i="14"/>
  <c r="V69" i="14" a="1"/>
  <c r="V69" i="14"/>
  <c r="W69" i="14"/>
  <c r="R69" i="15"/>
  <c r="A70" i="14"/>
  <c r="AJ41" i="14"/>
  <c r="V70" i="14" a="1"/>
  <c r="V70" i="14"/>
  <c r="W70" i="14"/>
  <c r="R70" i="15"/>
  <c r="A71" i="14"/>
  <c r="AJ42" i="14"/>
  <c r="V71" i="14" a="1"/>
  <c r="V71" i="14"/>
  <c r="W71" i="14"/>
  <c r="R71" i="15"/>
  <c r="A72" i="14"/>
  <c r="V72" i="14" a="1"/>
  <c r="V72" i="14"/>
  <c r="W72" i="14"/>
  <c r="R72" i="15"/>
  <c r="A73" i="14"/>
  <c r="AJ43" i="14"/>
  <c r="V73" i="14" a="1"/>
  <c r="V73" i="14"/>
  <c r="W73" i="14"/>
  <c r="R73" i="15"/>
  <c r="A74" i="14"/>
  <c r="V74" i="14" a="1"/>
  <c r="V74" i="14"/>
  <c r="W74" i="14"/>
  <c r="R74" i="15"/>
  <c r="A75" i="14"/>
  <c r="AJ44" i="14"/>
  <c r="V75" i="14" a="1"/>
  <c r="V75" i="14"/>
  <c r="W75" i="14"/>
  <c r="R75" i="15"/>
  <c r="A76" i="14"/>
  <c r="V76" i="14" a="1"/>
  <c r="V76" i="14"/>
  <c r="W76" i="14"/>
  <c r="R76" i="15"/>
  <c r="A77" i="14"/>
  <c r="AJ45" i="14"/>
  <c r="V77" i="14" a="1"/>
  <c r="V77" i="14"/>
  <c r="W77" i="14"/>
  <c r="R77" i="15"/>
  <c r="A78" i="14"/>
  <c r="AJ46" i="14"/>
  <c r="V78" i="14" a="1"/>
  <c r="V78" i="14"/>
  <c r="W78" i="14"/>
  <c r="R78" i="15"/>
  <c r="A79" i="14"/>
  <c r="V79" i="14" a="1"/>
  <c r="V79" i="14"/>
  <c r="W79" i="14"/>
  <c r="R79" i="15"/>
  <c r="A80" i="14"/>
  <c r="AJ47" i="14"/>
  <c r="V80" i="14" a="1"/>
  <c r="V80" i="14"/>
  <c r="W80" i="14"/>
  <c r="R80" i="15"/>
  <c r="A81" i="14"/>
  <c r="V81" i="14" a="1"/>
  <c r="V81" i="14"/>
  <c r="W81" i="14"/>
  <c r="R81" i="15"/>
  <c r="A82" i="14"/>
  <c r="AJ48" i="14"/>
  <c r="V82" i="14" a="1"/>
  <c r="V82" i="14"/>
  <c r="W82" i="14"/>
  <c r="R82" i="15"/>
  <c r="A83" i="14"/>
  <c r="AJ49" i="14"/>
  <c r="V83" i="14" a="1"/>
  <c r="V83" i="14"/>
  <c r="W83" i="14"/>
  <c r="R83" i="15"/>
  <c r="A84" i="14"/>
  <c r="V84" i="14" a="1"/>
  <c r="V84" i="14"/>
  <c r="W84" i="14"/>
  <c r="R84" i="15"/>
  <c r="A85" i="14"/>
  <c r="AJ50" i="14"/>
  <c r="V85" i="14" a="1"/>
  <c r="V85" i="14"/>
  <c r="W85" i="14"/>
  <c r="R85" i="15"/>
  <c r="A86" i="14"/>
  <c r="AJ51" i="14"/>
  <c r="V86" i="14" a="1"/>
  <c r="V86" i="14"/>
  <c r="W86" i="14"/>
  <c r="R86" i="15"/>
  <c r="A87" i="14"/>
  <c r="V87" i="14" a="1"/>
  <c r="V87" i="14"/>
  <c r="W87" i="14"/>
  <c r="R87" i="15"/>
  <c r="A88" i="14"/>
  <c r="AJ52" i="14"/>
  <c r="V88" i="14" a="1"/>
  <c r="V88" i="14"/>
  <c r="W88" i="14"/>
  <c r="R88" i="15"/>
  <c r="A89" i="14"/>
  <c r="V89" i="14" a="1"/>
  <c r="V89" i="14"/>
  <c r="W89" i="14"/>
  <c r="R89" i="15"/>
  <c r="A90" i="14"/>
  <c r="AJ53" i="14"/>
  <c r="V90" i="14" a="1"/>
  <c r="V90" i="14"/>
  <c r="W90" i="14"/>
  <c r="R90" i="15"/>
  <c r="A91" i="14"/>
  <c r="V91" i="14" a="1"/>
  <c r="V91" i="14"/>
  <c r="W91" i="14"/>
  <c r="R91" i="15"/>
  <c r="A92" i="14"/>
  <c r="AJ54" i="14"/>
  <c r="V92" i="14" a="1"/>
  <c r="V92" i="14"/>
  <c r="W92" i="14"/>
  <c r="R92" i="15"/>
  <c r="A93" i="14"/>
  <c r="V93" i="14" a="1"/>
  <c r="V93" i="14"/>
  <c r="W93" i="14"/>
  <c r="R93" i="15"/>
  <c r="A94" i="14"/>
  <c r="AJ55" i="14"/>
  <c r="V94" i="14" a="1"/>
  <c r="V94" i="14"/>
  <c r="W94" i="14"/>
  <c r="R94" i="15"/>
  <c r="A95" i="14"/>
  <c r="AJ56" i="14"/>
  <c r="V95" i="14" a="1"/>
  <c r="V95" i="14"/>
  <c r="W95" i="14"/>
  <c r="R95" i="15"/>
  <c r="A96" i="14"/>
  <c r="V96" i="14" a="1"/>
  <c r="V96" i="14"/>
  <c r="W96" i="14"/>
  <c r="R96" i="15"/>
  <c r="A97" i="14"/>
  <c r="AJ57" i="14"/>
  <c r="V97" i="14" a="1"/>
  <c r="V97" i="14"/>
  <c r="W97" i="14"/>
  <c r="R97" i="15"/>
  <c r="A98" i="14"/>
  <c r="V98" i="14" a="1"/>
  <c r="V98" i="14"/>
  <c r="W98" i="14"/>
  <c r="R98" i="15"/>
  <c r="A99" i="14"/>
  <c r="AJ58" i="14"/>
  <c r="V99" i="14" a="1"/>
  <c r="V99" i="14"/>
  <c r="W99" i="14"/>
  <c r="R99" i="15"/>
  <c r="A100" i="14"/>
  <c r="V100" i="14" a="1"/>
  <c r="V100" i="14"/>
  <c r="W100" i="14"/>
  <c r="R100" i="15"/>
  <c r="A101" i="14"/>
  <c r="V101" i="14" a="1"/>
  <c r="V101" i="14"/>
  <c r="W101" i="14"/>
  <c r="R101" i="15"/>
  <c r="A102" i="14"/>
  <c r="AJ59" i="14"/>
  <c r="V102" i="14" a="1"/>
  <c r="V102" i="14"/>
  <c r="W102" i="14"/>
  <c r="R102" i="15"/>
  <c r="A103" i="14"/>
  <c r="V103" i="14" a="1"/>
  <c r="V103" i="14"/>
  <c r="W103" i="14"/>
  <c r="R103" i="15"/>
  <c r="A104" i="14"/>
  <c r="AJ60" i="14"/>
  <c r="V104" i="14" a="1"/>
  <c r="V104" i="14"/>
  <c r="W104" i="14"/>
  <c r="R104" i="15"/>
  <c r="A105" i="14"/>
  <c r="V105" i="14" a="1"/>
  <c r="V105" i="14"/>
  <c r="W105" i="14"/>
  <c r="R105" i="15"/>
  <c r="A106" i="14"/>
  <c r="AJ61" i="14"/>
  <c r="V106" i="14" a="1"/>
  <c r="V106" i="14"/>
  <c r="W106" i="14"/>
  <c r="R106" i="15"/>
  <c r="A107" i="14"/>
  <c r="V107" i="14" a="1"/>
  <c r="V107" i="14"/>
  <c r="W107" i="14"/>
  <c r="R107" i="15"/>
  <c r="A108" i="14"/>
  <c r="AJ62" i="14"/>
  <c r="V108" i="14" a="1"/>
  <c r="V108" i="14"/>
  <c r="W108" i="14"/>
  <c r="R108" i="15"/>
  <c r="A109" i="14"/>
  <c r="AJ63" i="14"/>
  <c r="V109" i="14" a="1"/>
  <c r="V109" i="14"/>
  <c r="W109" i="14"/>
  <c r="R109" i="15"/>
  <c r="A110" i="14"/>
  <c r="AJ64" i="14"/>
  <c r="V110" i="14" a="1"/>
  <c r="V110" i="14"/>
  <c r="W110" i="14"/>
  <c r="R110" i="15"/>
  <c r="A111" i="14"/>
  <c r="AJ65" i="14"/>
  <c r="V111" i="14" a="1"/>
  <c r="V111" i="14"/>
  <c r="W111" i="14"/>
  <c r="R111" i="15"/>
  <c r="A112" i="14"/>
  <c r="AJ66" i="14"/>
  <c r="V112" i="14" a="1"/>
  <c r="V112" i="14"/>
  <c r="W112" i="14"/>
  <c r="R112" i="15"/>
  <c r="A113" i="14"/>
  <c r="AJ67" i="14"/>
  <c r="V113" i="14" a="1"/>
  <c r="V113" i="14"/>
  <c r="W113" i="14"/>
  <c r="R113" i="15"/>
  <c r="A114" i="14"/>
  <c r="AJ68" i="14"/>
  <c r="V114" i="14" a="1"/>
  <c r="V114" i="14"/>
  <c r="W114" i="14"/>
  <c r="R114" i="15"/>
  <c r="A115" i="14"/>
  <c r="AJ69" i="14"/>
  <c r="V115" i="14" a="1"/>
  <c r="V115" i="14"/>
  <c r="W115" i="14"/>
  <c r="R115" i="15"/>
  <c r="A116" i="14"/>
  <c r="AJ70" i="14"/>
  <c r="V116" i="14" a="1"/>
  <c r="V116" i="14"/>
  <c r="W116" i="14"/>
  <c r="R116" i="15"/>
  <c r="A117" i="14"/>
  <c r="V117" i="14" a="1"/>
  <c r="V117" i="14"/>
  <c r="W117" i="14"/>
  <c r="R117" i="15"/>
  <c r="A118" i="14"/>
  <c r="AJ71" i="14"/>
  <c r="V118" i="14" a="1"/>
  <c r="V118" i="14"/>
  <c r="W118" i="14"/>
  <c r="R118" i="15"/>
  <c r="A119" i="14"/>
  <c r="AJ72" i="14"/>
  <c r="V119" i="14" a="1"/>
  <c r="V119" i="14"/>
  <c r="W119" i="14"/>
  <c r="R119" i="15"/>
  <c r="A120" i="14"/>
  <c r="V120" i="14" a="1"/>
  <c r="V120" i="14"/>
  <c r="W120" i="14"/>
  <c r="R120" i="15"/>
  <c r="A121" i="14"/>
  <c r="AJ73" i="14"/>
  <c r="V121" i="14" a="1"/>
  <c r="V121" i="14"/>
  <c r="W121" i="14"/>
  <c r="R121" i="15"/>
  <c r="A122" i="14"/>
  <c r="V122" i="14" a="1"/>
  <c r="V122" i="14"/>
  <c r="W122" i="14"/>
  <c r="R122" i="15"/>
  <c r="A123" i="14"/>
  <c r="AJ74" i="14"/>
  <c r="V123" i="14" a="1"/>
  <c r="V123" i="14"/>
  <c r="W123" i="14"/>
  <c r="R123" i="15"/>
  <c r="A124" i="14"/>
  <c r="V124" i="14" a="1"/>
  <c r="V124" i="14"/>
  <c r="W124" i="14"/>
  <c r="R124" i="15"/>
  <c r="A125" i="14"/>
  <c r="AJ75" i="14"/>
  <c r="V125" i="14" a="1"/>
  <c r="V125" i="14"/>
  <c r="W125" i="14"/>
  <c r="R125" i="15"/>
  <c r="A126" i="14"/>
  <c r="V126" i="14" a="1"/>
  <c r="V126" i="14"/>
  <c r="W126" i="14"/>
  <c r="R126" i="15"/>
  <c r="A127" i="14"/>
  <c r="AJ76" i="14"/>
  <c r="V127" i="14" a="1"/>
  <c r="V127" i="14"/>
  <c r="W127" i="14"/>
  <c r="R127" i="15"/>
  <c r="A128" i="14"/>
  <c r="V128" i="14" a="1"/>
  <c r="V128" i="14"/>
  <c r="W128" i="14"/>
  <c r="R128" i="15"/>
  <c r="A129" i="14"/>
  <c r="AJ77" i="14"/>
  <c r="V129" i="14" a="1"/>
  <c r="V129" i="14"/>
  <c r="W129" i="14"/>
  <c r="R129" i="15"/>
  <c r="A130" i="14"/>
  <c r="V130" i="14" a="1"/>
  <c r="V130" i="14"/>
  <c r="W130" i="14"/>
  <c r="R130" i="15"/>
  <c r="A131" i="14"/>
  <c r="AJ78" i="14"/>
  <c r="V131" i="14" a="1"/>
  <c r="V131" i="14"/>
  <c r="W131" i="14"/>
  <c r="R131" i="15"/>
  <c r="A132" i="14"/>
  <c r="V132" i="14" a="1"/>
  <c r="V132" i="14"/>
  <c r="W132" i="14"/>
  <c r="R132" i="15"/>
  <c r="A133" i="14"/>
  <c r="AJ79" i="14"/>
  <c r="V133" i="14" a="1"/>
  <c r="V133" i="14"/>
  <c r="W133" i="14"/>
  <c r="R133" i="15"/>
  <c r="A134" i="14"/>
  <c r="V134" i="14" a="1"/>
  <c r="V134" i="14"/>
  <c r="W134" i="14"/>
  <c r="R134" i="15"/>
  <c r="A135" i="14"/>
  <c r="AJ80" i="14"/>
  <c r="V135" i="14" a="1"/>
  <c r="V135" i="14"/>
  <c r="W135" i="14"/>
  <c r="R135" i="15"/>
  <c r="A136" i="14"/>
  <c r="V136" i="14" a="1"/>
  <c r="V136" i="14"/>
  <c r="W136" i="14"/>
  <c r="R136" i="15"/>
  <c r="A137" i="14"/>
  <c r="AJ81" i="14"/>
  <c r="V137" i="14" a="1"/>
  <c r="V137" i="14"/>
  <c r="W137" i="14"/>
  <c r="R137" i="15"/>
  <c r="A138" i="14"/>
  <c r="V138" i="14" a="1"/>
  <c r="V138" i="14"/>
  <c r="W138" i="14"/>
  <c r="R138" i="15"/>
  <c r="A139" i="14"/>
  <c r="V139" i="14" a="1"/>
  <c r="V139" i="14"/>
  <c r="W139" i="14"/>
  <c r="R139" i="15"/>
  <c r="A140" i="14"/>
  <c r="AJ82" i="14"/>
  <c r="V140" i="14" a="1"/>
  <c r="V140" i="14"/>
  <c r="W140" i="14"/>
  <c r="R140" i="15"/>
  <c r="A141" i="14"/>
  <c r="AJ83" i="14"/>
  <c r="V141" i="14" a="1"/>
  <c r="V141" i="14"/>
  <c r="W141" i="14"/>
  <c r="R141" i="15"/>
  <c r="A142" i="14"/>
  <c r="V142" i="14" a="1"/>
  <c r="V142" i="14"/>
  <c r="W142" i="14"/>
  <c r="R142" i="15"/>
  <c r="A143" i="14"/>
  <c r="AJ84" i="14"/>
  <c r="V143" i="14" a="1"/>
  <c r="V143" i="14"/>
  <c r="W143" i="14"/>
  <c r="R143" i="15"/>
  <c r="A144" i="14"/>
  <c r="AJ85" i="14"/>
  <c r="V144" i="14" a="1"/>
  <c r="V144" i="14"/>
  <c r="W144" i="14"/>
  <c r="R144" i="15"/>
  <c r="A145" i="14"/>
  <c r="V145" i="14" a="1"/>
  <c r="V145" i="14"/>
  <c r="W145" i="14"/>
  <c r="R145" i="15"/>
  <c r="A146" i="14"/>
  <c r="V146" i="14" a="1"/>
  <c r="V146" i="14"/>
  <c r="W146" i="14"/>
  <c r="R146" i="15"/>
  <c r="A147" i="14"/>
  <c r="AJ86" i="14"/>
  <c r="V147" i="14" a="1"/>
  <c r="V147" i="14"/>
  <c r="W147" i="14"/>
  <c r="R147" i="15"/>
  <c r="A148" i="14"/>
  <c r="V148" i="14" a="1"/>
  <c r="V148" i="14"/>
  <c r="W148" i="14"/>
  <c r="R148" i="15"/>
  <c r="A149" i="14"/>
  <c r="AJ87" i="14"/>
  <c r="V149" i="14" a="1"/>
  <c r="V149" i="14"/>
  <c r="W149" i="14"/>
  <c r="R149" i="15"/>
  <c r="A150" i="14"/>
  <c r="V150" i="14" a="1"/>
  <c r="V150" i="14"/>
  <c r="W150" i="14"/>
  <c r="R150" i="15"/>
  <c r="A151" i="14"/>
  <c r="AJ88" i="14"/>
  <c r="V151" i="14" a="1"/>
  <c r="V151" i="14"/>
  <c r="W151" i="14"/>
  <c r="R151" i="15"/>
  <c r="A152" i="14"/>
  <c r="AJ89" i="14"/>
  <c r="V152" i="14" a="1"/>
  <c r="V152" i="14"/>
  <c r="W152" i="14"/>
  <c r="R152" i="15"/>
  <c r="A153" i="14"/>
  <c r="V153" i="14" a="1"/>
  <c r="V153" i="14"/>
  <c r="W153" i="14"/>
  <c r="R153" i="15"/>
  <c r="A154" i="14"/>
  <c r="V154" i="14" a="1"/>
  <c r="V154" i="14"/>
  <c r="W154" i="14"/>
  <c r="R154" i="15"/>
  <c r="A155" i="14"/>
  <c r="V155" i="14" a="1"/>
  <c r="V155" i="14"/>
  <c r="W155" i="14"/>
  <c r="R155" i="15"/>
  <c r="A156" i="14"/>
  <c r="AJ90" i="14"/>
  <c r="V156" i="14" a="1"/>
  <c r="V156" i="14"/>
  <c r="W156" i="14"/>
  <c r="R156" i="15"/>
  <c r="A157" i="14"/>
  <c r="V157" i="14" a="1"/>
  <c r="V157" i="14"/>
  <c r="W157" i="14"/>
  <c r="R157" i="15"/>
  <c r="A158" i="14"/>
  <c r="V158" i="14" a="1"/>
  <c r="V158" i="14"/>
  <c r="W158" i="14"/>
  <c r="R158" i="15"/>
  <c r="A159" i="14"/>
  <c r="AJ91" i="14"/>
  <c r="V159" i="14" a="1"/>
  <c r="V159" i="14"/>
  <c r="W159" i="14"/>
  <c r="R159" i="15"/>
  <c r="A160" i="14"/>
  <c r="V160" i="14" a="1"/>
  <c r="V160" i="14"/>
  <c r="W160" i="14"/>
  <c r="R160" i="15"/>
  <c r="A161" i="14"/>
  <c r="AJ92" i="14"/>
  <c r="V161" i="14" a="1"/>
  <c r="V161" i="14"/>
  <c r="W161" i="14"/>
  <c r="R161" i="15"/>
  <c r="A162" i="14"/>
  <c r="AJ93" i="14"/>
  <c r="V162" i="14" a="1"/>
  <c r="V162" i="14"/>
  <c r="W162" i="14"/>
  <c r="R162" i="15"/>
  <c r="A163" i="14"/>
  <c r="V163" i="14" a="1"/>
  <c r="V163" i="14"/>
  <c r="W163" i="14"/>
  <c r="R163" i="15"/>
  <c r="A164" i="14"/>
  <c r="AJ95" i="14"/>
  <c r="V164" i="14" a="1"/>
  <c r="V164" i="14"/>
  <c r="W164" i="14"/>
  <c r="R164" i="15"/>
  <c r="A165" i="14"/>
  <c r="V165" i="14" a="1"/>
  <c r="V165" i="14"/>
  <c r="W165" i="14"/>
  <c r="R165" i="15"/>
  <c r="A166" i="14"/>
  <c r="AJ96" i="14"/>
  <c r="V166" i="14" a="1"/>
  <c r="V166" i="14"/>
  <c r="W166" i="14"/>
  <c r="R166" i="15"/>
  <c r="A167" i="14"/>
  <c r="R167" i="15"/>
  <c r="A168" i="14"/>
  <c r="R168" i="15"/>
  <c r="A169" i="14"/>
  <c r="R169" i="15"/>
  <c r="A170" i="14"/>
  <c r="R170" i="15"/>
  <c r="A171" i="14"/>
  <c r="R171" i="15"/>
  <c r="A172" i="14"/>
  <c r="R172" i="15"/>
  <c r="A173" i="14"/>
  <c r="AJ97" i="14"/>
  <c r="V173" i="14" a="1"/>
  <c r="V173" i="14"/>
  <c r="W173" i="14"/>
  <c r="R173" i="15"/>
  <c r="A174" i="14"/>
  <c r="V174" i="14" a="1"/>
  <c r="V174" i="14"/>
  <c r="W174" i="14"/>
  <c r="R174" i="15"/>
  <c r="A175" i="14"/>
  <c r="AJ98" i="14"/>
  <c r="V175" i="14" a="1"/>
  <c r="V175" i="14"/>
  <c r="W175" i="14"/>
  <c r="R175" i="15"/>
  <c r="A176" i="14"/>
  <c r="V176" i="14" a="1"/>
  <c r="V176" i="14"/>
  <c r="W176" i="14"/>
  <c r="R176" i="15"/>
  <c r="A177" i="14"/>
  <c r="AJ99" i="14"/>
  <c r="V177" i="14" a="1"/>
  <c r="V177" i="14"/>
  <c r="W177" i="14"/>
  <c r="R177" i="15"/>
  <c r="A178" i="14"/>
  <c r="V178" i="14" a="1"/>
  <c r="V178" i="14"/>
  <c r="W178" i="14"/>
  <c r="R178" i="15"/>
  <c r="A179" i="14"/>
  <c r="V179" i="14" a="1"/>
  <c r="V179" i="14"/>
  <c r="W179" i="14"/>
  <c r="R179" i="15"/>
  <c r="A180" i="14"/>
  <c r="AJ100" i="14"/>
  <c r="V180" i="14" a="1"/>
  <c r="V180" i="14"/>
  <c r="W180" i="14"/>
  <c r="R180" i="15"/>
  <c r="A181" i="14"/>
  <c r="V181" i="14" a="1"/>
  <c r="V181" i="14"/>
  <c r="W181" i="14"/>
  <c r="R181" i="15"/>
  <c r="A182" i="14"/>
  <c r="AJ101" i="14"/>
  <c r="V182" i="14" a="1"/>
  <c r="V182" i="14"/>
  <c r="W182" i="14"/>
  <c r="R182" i="15"/>
  <c r="A183" i="14"/>
  <c r="V183" i="14" a="1"/>
  <c r="V183" i="14"/>
  <c r="W183" i="14"/>
  <c r="R183" i="15"/>
  <c r="A184" i="14"/>
  <c r="AJ102" i="14"/>
  <c r="V184" i="14" a="1"/>
  <c r="V184" i="14"/>
  <c r="W184" i="14"/>
  <c r="R184" i="15"/>
  <c r="A185" i="14"/>
  <c r="V185" i="14" a="1"/>
  <c r="V185" i="14"/>
  <c r="W185" i="14"/>
  <c r="R185" i="15"/>
  <c r="A186" i="14"/>
  <c r="AJ103" i="14"/>
  <c r="V186" i="14" a="1"/>
  <c r="V186" i="14"/>
  <c r="W186" i="14"/>
  <c r="R186" i="15"/>
  <c r="A187" i="14"/>
  <c r="AJ104" i="14"/>
  <c r="V187" i="14" a="1"/>
  <c r="V187" i="14"/>
  <c r="W187" i="14"/>
  <c r="R187" i="15"/>
  <c r="A188" i="14"/>
  <c r="V188" i="14" a="1"/>
  <c r="V188" i="14"/>
  <c r="W188" i="14"/>
  <c r="R188" i="15"/>
  <c r="A189" i="14"/>
  <c r="AJ105" i="14"/>
  <c r="V189" i="14" a="1"/>
  <c r="V189" i="14"/>
  <c r="W189" i="14"/>
  <c r="R189" i="15"/>
  <c r="A190" i="14"/>
  <c r="AJ106" i="14"/>
  <c r="V190" i="14" a="1"/>
  <c r="V190" i="14"/>
  <c r="W190" i="14"/>
  <c r="R190" i="15"/>
  <c r="A191" i="14"/>
  <c r="V191" i="14" a="1"/>
  <c r="V191" i="14"/>
  <c r="W191" i="14"/>
  <c r="R191" i="15"/>
  <c r="A192" i="14"/>
  <c r="AJ107" i="14"/>
  <c r="V192" i="14" a="1"/>
  <c r="V192" i="14"/>
  <c r="W192" i="14"/>
  <c r="R192" i="15"/>
  <c r="A193" i="14"/>
  <c r="V193" i="14" a="1"/>
  <c r="V193" i="14"/>
  <c r="W193" i="14"/>
  <c r="R193" i="15"/>
  <c r="A194" i="14"/>
  <c r="AJ108" i="14"/>
  <c r="V194" i="14" a="1"/>
  <c r="V194" i="14"/>
  <c r="W194" i="14"/>
  <c r="R194" i="15"/>
  <c r="A195" i="14"/>
  <c r="V195" i="14" a="1"/>
  <c r="V195" i="14"/>
  <c r="W195" i="14"/>
  <c r="R195" i="15"/>
  <c r="A196" i="14"/>
  <c r="AJ109" i="14"/>
  <c r="V196" i="14" a="1"/>
  <c r="V196" i="14"/>
  <c r="W196" i="14"/>
  <c r="R196" i="15"/>
  <c r="A197" i="14"/>
  <c r="V197" i="14" a="1"/>
  <c r="V197" i="14"/>
  <c r="W197" i="14"/>
  <c r="R197" i="15"/>
  <c r="A198" i="14"/>
  <c r="AJ110" i="14"/>
  <c r="V198" i="14" a="1"/>
  <c r="V198" i="14"/>
  <c r="W198" i="14"/>
  <c r="R198" i="15"/>
  <c r="A199" i="14"/>
  <c r="V199" i="14" a="1"/>
  <c r="V199" i="14"/>
  <c r="W199" i="14"/>
  <c r="R199" i="15"/>
  <c r="A200" i="14"/>
  <c r="AJ111" i="14"/>
  <c r="V200" i="14" a="1"/>
  <c r="V200" i="14"/>
  <c r="W200" i="14"/>
  <c r="R200" i="15"/>
  <c r="A201" i="14"/>
  <c r="V201" i="14" a="1"/>
  <c r="V201" i="14"/>
  <c r="W201" i="14"/>
  <c r="R201" i="15"/>
  <c r="A202" i="14"/>
  <c r="AJ112" i="14"/>
  <c r="V202" i="14" a="1"/>
  <c r="V202" i="14"/>
  <c r="W202" i="14"/>
  <c r="R202" i="15"/>
  <c r="A203" i="14"/>
  <c r="V203" i="14" a="1"/>
  <c r="V203" i="14"/>
  <c r="W203" i="14"/>
  <c r="R203" i="15"/>
  <c r="A204" i="14"/>
  <c r="AJ113" i="14"/>
  <c r="V204" i="14" a="1"/>
  <c r="V204" i="14"/>
  <c r="W204" i="14"/>
  <c r="R204" i="15"/>
  <c r="A205" i="14"/>
  <c r="AJ114" i="14"/>
  <c r="V205" i="14" a="1"/>
  <c r="V205" i="14"/>
  <c r="W205" i="14"/>
  <c r="R205" i="15"/>
  <c r="A206" i="14"/>
  <c r="V206" i="14" a="1"/>
  <c r="V206" i="14"/>
  <c r="W206" i="14"/>
  <c r="R206" i="15"/>
  <c r="A207" i="14"/>
  <c r="AJ115" i="14"/>
  <c r="V207" i="14" a="1"/>
  <c r="V207" i="14"/>
  <c r="W207" i="14"/>
  <c r="R207" i="15"/>
  <c r="A208" i="14"/>
  <c r="V208" i="14" a="1"/>
  <c r="V208" i="14"/>
  <c r="W208" i="14"/>
  <c r="R208" i="15"/>
  <c r="A209" i="14"/>
  <c r="AJ116" i="14"/>
  <c r="V209" i="14" a="1"/>
  <c r="V209" i="14"/>
  <c r="W209" i="14"/>
  <c r="R209" i="15"/>
  <c r="A210" i="14"/>
  <c r="V210" i="14" a="1"/>
  <c r="V210" i="14"/>
  <c r="W210" i="14"/>
  <c r="R210" i="15"/>
  <c r="A211" i="14"/>
  <c r="AJ117" i="14"/>
  <c r="V211" i="14" a="1"/>
  <c r="V211" i="14"/>
  <c r="W211" i="14"/>
  <c r="R211" i="15"/>
  <c r="A212" i="14"/>
  <c r="V212" i="14" a="1"/>
  <c r="V212" i="14"/>
  <c r="W212" i="14"/>
  <c r="R212" i="15"/>
  <c r="A213" i="14"/>
  <c r="V213" i="14" a="1"/>
  <c r="V213" i="14"/>
  <c r="W213" i="14"/>
  <c r="R213" i="15"/>
  <c r="A214" i="14"/>
  <c r="AJ118" i="14"/>
  <c r="V214" i="14" a="1"/>
  <c r="V214" i="14"/>
  <c r="W214" i="14"/>
  <c r="R214" i="15"/>
  <c r="A215" i="14"/>
  <c r="V215" i="14" a="1"/>
  <c r="V215" i="14"/>
  <c r="W215" i="14"/>
  <c r="R215" i="15"/>
  <c r="A216" i="14"/>
  <c r="V216" i="14" a="1"/>
  <c r="V216" i="14"/>
  <c r="W216" i="14"/>
  <c r="R216" i="15"/>
  <c r="A217" i="14"/>
  <c r="AJ119" i="14"/>
  <c r="V217" i="14" a="1"/>
  <c r="V217" i="14"/>
  <c r="W217" i="14"/>
  <c r="R217" i="15"/>
  <c r="A218" i="14"/>
  <c r="V218" i="14" a="1"/>
  <c r="V218" i="14"/>
  <c r="W218" i="14"/>
  <c r="R218" i="15"/>
  <c r="A219" i="14"/>
  <c r="AJ120" i="14"/>
  <c r="V219" i="14" a="1"/>
  <c r="V219" i="14"/>
  <c r="W219" i="14"/>
  <c r="R219" i="15"/>
  <c r="A220" i="14"/>
  <c r="V220" i="14" a="1"/>
  <c r="V220" i="14"/>
  <c r="W220" i="14"/>
  <c r="R220" i="15"/>
  <c r="A221" i="14"/>
  <c r="V221" i="14" a="1"/>
  <c r="V221" i="14"/>
  <c r="W221" i="14"/>
  <c r="R221" i="15"/>
  <c r="A222" i="14"/>
  <c r="AJ121" i="14"/>
  <c r="V222" i="14" a="1"/>
  <c r="V222" i="14"/>
  <c r="W222" i="14"/>
  <c r="R222" i="15"/>
  <c r="A223" i="14"/>
  <c r="V223" i="14" a="1"/>
  <c r="V223" i="14"/>
  <c r="W223" i="14"/>
  <c r="R223" i="15"/>
  <c r="A224" i="14"/>
  <c r="AJ122" i="14"/>
  <c r="V224" i="14" a="1"/>
  <c r="V224" i="14"/>
  <c r="W224" i="14"/>
  <c r="R224" i="15"/>
  <c r="A225" i="14"/>
  <c r="V225" i="14" a="1"/>
  <c r="V225" i="14"/>
  <c r="W225" i="14"/>
  <c r="R225" i="15"/>
  <c r="A226" i="14"/>
  <c r="AJ123" i="14"/>
  <c r="V226" i="14" a="1"/>
  <c r="V226" i="14"/>
  <c r="W226" i="14"/>
  <c r="R226" i="15"/>
  <c r="A227" i="14"/>
  <c r="V227" i="14" a="1"/>
  <c r="V227" i="14"/>
  <c r="W227" i="14"/>
  <c r="R227" i="15"/>
  <c r="A228" i="14"/>
  <c r="AJ124" i="14"/>
  <c r="V228" i="14" a="1"/>
  <c r="V228" i="14"/>
  <c r="W228" i="14"/>
  <c r="R228" i="15"/>
  <c r="A229" i="14"/>
  <c r="V229" i="14" a="1"/>
  <c r="V229" i="14"/>
  <c r="W229" i="14"/>
  <c r="R229" i="15"/>
  <c r="A230" i="14"/>
  <c r="AJ125" i="14"/>
  <c r="V230" i="14" a="1"/>
  <c r="V230" i="14"/>
  <c r="W230" i="14"/>
  <c r="R230" i="15"/>
  <c r="A231" i="14"/>
  <c r="AJ126" i="14"/>
  <c r="V231" i="14" a="1"/>
  <c r="V231" i="14"/>
  <c r="W231" i="14"/>
  <c r="R231" i="15"/>
  <c r="A232" i="14"/>
  <c r="V232" i="14" a="1"/>
  <c r="V232" i="14"/>
  <c r="W232" i="14"/>
  <c r="R232" i="15"/>
  <c r="A233" i="14"/>
  <c r="AJ127" i="14"/>
  <c r="V233" i="14" a="1"/>
  <c r="V233" i="14"/>
  <c r="W233" i="14"/>
  <c r="R233" i="15"/>
  <c r="A234" i="14"/>
  <c r="V234" i="14" a="1"/>
  <c r="V234" i="14"/>
  <c r="W234" i="14"/>
  <c r="R234" i="15"/>
  <c r="A235" i="14"/>
  <c r="AJ128" i="14"/>
  <c r="V235" i="14" a="1"/>
  <c r="V235" i="14"/>
  <c r="W235" i="14"/>
  <c r="R235" i="15"/>
  <c r="A236" i="14"/>
  <c r="V236" i="14" a="1"/>
  <c r="V236" i="14"/>
  <c r="W236" i="14"/>
  <c r="R236" i="15"/>
  <c r="A237" i="14"/>
  <c r="AJ129" i="14"/>
  <c r="V237" i="14" a="1"/>
  <c r="V237" i="14"/>
  <c r="W237" i="14"/>
  <c r="R237" i="15"/>
  <c r="A238" i="14"/>
  <c r="V238" i="14" a="1"/>
  <c r="V238" i="14"/>
  <c r="W238" i="14"/>
  <c r="R238" i="15"/>
  <c r="A239" i="14"/>
  <c r="AJ130" i="14"/>
  <c r="V239" i="14" a="1"/>
  <c r="V239" i="14"/>
  <c r="W239" i="14"/>
  <c r="R239" i="15"/>
  <c r="A240" i="14"/>
  <c r="V240" i="14" a="1"/>
  <c r="V240" i="14"/>
  <c r="W240" i="14"/>
  <c r="R240" i="15"/>
  <c r="A241" i="14"/>
  <c r="AJ131" i="14"/>
  <c r="V241" i="14" a="1"/>
  <c r="V241" i="14"/>
  <c r="W241" i="14"/>
  <c r="R241" i="15"/>
  <c r="A242" i="14"/>
  <c r="V242" i="14" a="1"/>
  <c r="V242" i="14"/>
  <c r="W242" i="14"/>
  <c r="R242" i="15"/>
  <c r="A243" i="14"/>
  <c r="AJ132" i="14"/>
  <c r="V243" i="14" a="1"/>
  <c r="V243" i="14"/>
  <c r="W243" i="14"/>
  <c r="R243" i="15"/>
  <c r="A244" i="14"/>
  <c r="V244" i="14" a="1"/>
  <c r="V244" i="14"/>
  <c r="W244" i="14"/>
  <c r="R244" i="15"/>
  <c r="A245" i="14"/>
  <c r="AJ133" i="14"/>
  <c r="V245" i="14" a="1"/>
  <c r="V245" i="14"/>
  <c r="W245" i="14"/>
  <c r="R245" i="15"/>
  <c r="A246" i="14"/>
  <c r="V246" i="14" a="1"/>
  <c r="V246" i="14"/>
  <c r="W246" i="14"/>
  <c r="R246" i="15"/>
  <c r="A247" i="14"/>
  <c r="AJ134" i="14"/>
  <c r="V247" i="14" a="1"/>
  <c r="V247" i="14"/>
  <c r="W247" i="14"/>
  <c r="R247" i="15"/>
  <c r="A248" i="14"/>
  <c r="V248" i="14" a="1"/>
  <c r="V248" i="14"/>
  <c r="W248" i="14"/>
  <c r="R248" i="15"/>
  <c r="A249" i="14"/>
  <c r="AJ135" i="14"/>
  <c r="V249" i="14" a="1"/>
  <c r="V249" i="14"/>
  <c r="W249" i="14"/>
  <c r="R249" i="15"/>
  <c r="A250" i="14"/>
  <c r="V250" i="14" a="1"/>
  <c r="V250" i="14"/>
  <c r="W250" i="14"/>
  <c r="R250" i="15"/>
  <c r="A251" i="14"/>
  <c r="V251" i="14" a="1"/>
  <c r="V251" i="14"/>
  <c r="W251" i="14"/>
  <c r="R251" i="15"/>
  <c r="A252" i="14"/>
  <c r="AJ137" i="14"/>
  <c r="V252" i="14" a="1"/>
  <c r="V252" i="14"/>
  <c r="W252" i="14"/>
  <c r="R252" i="15"/>
  <c r="A253" i="14"/>
  <c r="V253" i="14" a="1"/>
  <c r="V253" i="14"/>
  <c r="W253" i="14"/>
  <c r="R253" i="15"/>
  <c r="A254" i="14"/>
  <c r="AJ138" i="14"/>
  <c r="V254" i="14" a="1"/>
  <c r="V254" i="14"/>
  <c r="W254" i="14"/>
  <c r="R254" i="15"/>
  <c r="A255" i="14"/>
  <c r="V255" i="14" a="1"/>
  <c r="V255" i="14"/>
  <c r="W255" i="14"/>
  <c r="R255" i="15"/>
  <c r="A256" i="14"/>
  <c r="AJ139" i="14"/>
  <c r="V256" i="14" a="1"/>
  <c r="V256" i="14"/>
  <c r="W256" i="14"/>
  <c r="R256" i="15"/>
  <c r="A257" i="14"/>
  <c r="V257" i="14" a="1"/>
  <c r="V257" i="14"/>
  <c r="W257" i="14"/>
  <c r="R257" i="15"/>
  <c r="A258" i="14"/>
  <c r="AJ140" i="14"/>
  <c r="V258" i="14" a="1"/>
  <c r="V258" i="14"/>
  <c r="W258" i="14"/>
  <c r="R258" i="15"/>
  <c r="A259" i="14"/>
  <c r="V259" i="14" a="1"/>
  <c r="V259" i="14"/>
  <c r="W259" i="14"/>
  <c r="R259" i="15"/>
  <c r="A260" i="14"/>
  <c r="AJ141" i="14"/>
  <c r="V260" i="14" a="1"/>
  <c r="V260" i="14"/>
  <c r="W260" i="14"/>
  <c r="R260" i="15"/>
  <c r="A261" i="14"/>
  <c r="V261" i="14" a="1"/>
  <c r="V261" i="14"/>
  <c r="W261" i="14"/>
  <c r="R261" i="15"/>
  <c r="A262" i="14"/>
  <c r="AJ142" i="14"/>
  <c r="V262" i="14" a="1"/>
  <c r="V262" i="14"/>
  <c r="W262" i="14"/>
  <c r="R262" i="15"/>
  <c r="A263" i="14"/>
  <c r="V263" i="14" a="1"/>
  <c r="V263" i="14"/>
  <c r="W263" i="14"/>
  <c r="R263" i="15"/>
  <c r="A264" i="14"/>
  <c r="AJ143" i="14"/>
  <c r="V264" i="14" a="1"/>
  <c r="V264" i="14"/>
  <c r="W264" i="14"/>
  <c r="R264" i="15"/>
  <c r="A265" i="14"/>
  <c r="V265" i="14" a="1"/>
  <c r="V265" i="14"/>
  <c r="W265" i="14"/>
  <c r="R265" i="15"/>
  <c r="A266" i="14"/>
  <c r="AJ144" i="14"/>
  <c r="V266" i="14" a="1"/>
  <c r="V266" i="14"/>
  <c r="W266" i="14"/>
  <c r="R266" i="15"/>
  <c r="A267" i="14"/>
  <c r="V267" i="14" a="1"/>
  <c r="V267" i="14"/>
  <c r="W267" i="14"/>
  <c r="R267" i="15"/>
  <c r="A268" i="14"/>
  <c r="AJ145" i="14"/>
  <c r="V268" i="14" a="1"/>
  <c r="V268" i="14"/>
  <c r="W268" i="14"/>
  <c r="R268" i="15"/>
  <c r="A269" i="14"/>
  <c r="V269" i="14" a="1"/>
  <c r="V269" i="14"/>
  <c r="W269" i="14"/>
  <c r="R269" i="15"/>
  <c r="A270" i="14"/>
  <c r="AJ146" i="14"/>
  <c r="V270" i="14" a="1"/>
  <c r="V270" i="14"/>
  <c r="W270" i="14"/>
  <c r="R270" i="15"/>
  <c r="A271" i="14"/>
  <c r="V271" i="14" a="1"/>
  <c r="V271" i="14"/>
  <c r="W271" i="14"/>
  <c r="R271" i="15"/>
  <c r="A272" i="14"/>
  <c r="AJ147" i="14"/>
  <c r="V272" i="14" a="1"/>
  <c r="V272" i="14"/>
  <c r="W272" i="14"/>
  <c r="R272" i="15"/>
  <c r="A273" i="14"/>
  <c r="V273" i="14" a="1"/>
  <c r="V273" i="14"/>
  <c r="W273" i="14"/>
  <c r="R273" i="15"/>
  <c r="A274" i="14"/>
  <c r="V274" i="14" a="1"/>
  <c r="V274" i="14"/>
  <c r="W274" i="14"/>
  <c r="R274" i="15"/>
  <c r="A275" i="14"/>
  <c r="AJ148" i="14"/>
  <c r="V275" i="14" a="1"/>
  <c r="V275" i="14"/>
  <c r="W275" i="14"/>
  <c r="R275" i="15"/>
  <c r="A276" i="14"/>
  <c r="V276" i="14" a="1"/>
  <c r="V276" i="14"/>
  <c r="W276" i="14"/>
  <c r="R276" i="15"/>
  <c r="A277" i="14"/>
  <c r="V277" i="14" a="1"/>
  <c r="V277" i="14"/>
  <c r="W277" i="14"/>
  <c r="R277" i="15"/>
  <c r="A278" i="14"/>
  <c r="AJ149" i="14"/>
  <c r="V278" i="14" a="1"/>
  <c r="V278" i="14"/>
  <c r="W278" i="14"/>
  <c r="R278" i="15"/>
  <c r="A279" i="14"/>
  <c r="AJ150" i="14"/>
  <c r="V279" i="14" a="1"/>
  <c r="V279" i="14"/>
  <c r="W279" i="14"/>
  <c r="R279" i="15"/>
  <c r="A280" i="14"/>
  <c r="V280" i="14" a="1"/>
  <c r="V280" i="14"/>
  <c r="W280" i="14"/>
  <c r="R280" i="15"/>
  <c r="A281" i="14"/>
  <c r="AJ151" i="14"/>
  <c r="V281" i="14" a="1"/>
  <c r="V281" i="14"/>
  <c r="W281" i="14"/>
  <c r="R281" i="15"/>
  <c r="A282" i="14"/>
  <c r="AJ152" i="14"/>
  <c r="V282" i="14" a="1"/>
  <c r="V282" i="14"/>
  <c r="W282" i="14"/>
  <c r="R282" i="15"/>
  <c r="A283" i="14"/>
  <c r="AJ166" i="14"/>
  <c r="V283" i="14" a="1"/>
  <c r="V283" i="14"/>
  <c r="W283" i="14"/>
  <c r="R283" i="15"/>
  <c r="A284" i="14"/>
  <c r="V284" i="14" a="1"/>
  <c r="V284" i="14"/>
  <c r="W284" i="14"/>
  <c r="R284" i="15"/>
  <c r="A285" i="14"/>
  <c r="AJ167" i="14"/>
  <c r="V285" i="14" a="1"/>
  <c r="V285" i="14"/>
  <c r="W285" i="14"/>
  <c r="R285" i="15"/>
  <c r="A286" i="14"/>
  <c r="V286" i="14" a="1"/>
  <c r="V286" i="14"/>
  <c r="W286" i="14"/>
  <c r="R286" i="15"/>
  <c r="A287" i="14"/>
  <c r="AJ153" i="14"/>
  <c r="V287" i="14" a="1"/>
  <c r="V287" i="14"/>
  <c r="W287" i="14"/>
  <c r="R287" i="15"/>
  <c r="A288" i="14"/>
  <c r="V288" i="14" a="1"/>
  <c r="V288" i="14"/>
  <c r="W288" i="14"/>
  <c r="R288" i="15"/>
  <c r="A289" i="14"/>
  <c r="AJ154" i="14"/>
  <c r="V289" i="14" a="1"/>
  <c r="V289" i="14"/>
  <c r="W289" i="14"/>
  <c r="R289" i="15"/>
  <c r="A290" i="14"/>
  <c r="V290" i="14" a="1"/>
  <c r="V290" i="14"/>
  <c r="W290" i="14"/>
  <c r="R290" i="15"/>
  <c r="A291" i="14"/>
  <c r="AJ155" i="14"/>
  <c r="V291" i="14" a="1"/>
  <c r="V291" i="14"/>
  <c r="W291" i="14"/>
  <c r="R291" i="15"/>
  <c r="A292" i="14"/>
  <c r="V292" i="14" a="1"/>
  <c r="V292" i="14"/>
  <c r="W292" i="14"/>
  <c r="R292" i="15"/>
  <c r="A293" i="14"/>
  <c r="AJ156" i="14"/>
  <c r="V293" i="14" a="1"/>
  <c r="V293" i="14"/>
  <c r="W293" i="14"/>
  <c r="R293" i="15"/>
  <c r="A294" i="14"/>
  <c r="V294" i="14" a="1"/>
  <c r="V294" i="14"/>
  <c r="W294" i="14"/>
  <c r="R294" i="15"/>
  <c r="A295" i="14"/>
  <c r="AJ157" i="14"/>
  <c r="V295" i="14" a="1"/>
  <c r="V295" i="14"/>
  <c r="W295" i="14"/>
  <c r="R295" i="15"/>
  <c r="A296" i="14"/>
  <c r="V296" i="14" a="1"/>
  <c r="V296" i="14"/>
  <c r="W296" i="14"/>
  <c r="R296" i="15"/>
  <c r="A297" i="14"/>
  <c r="AJ158" i="14"/>
  <c r="V297" i="14" a="1"/>
  <c r="V297" i="14"/>
  <c r="W297" i="14"/>
  <c r="R297" i="15"/>
  <c r="A298" i="14"/>
  <c r="V298" i="14" a="1"/>
  <c r="V298" i="14"/>
  <c r="W298" i="14"/>
  <c r="R298" i="15"/>
  <c r="A299" i="14"/>
  <c r="AJ159" i="14"/>
  <c r="V299" i="14" a="1"/>
  <c r="V299" i="14"/>
  <c r="W299" i="14"/>
  <c r="R299" i="15"/>
  <c r="A300" i="14"/>
  <c r="V300" i="14" a="1"/>
  <c r="V300" i="14"/>
  <c r="W300" i="14"/>
  <c r="R300" i="15"/>
  <c r="A301" i="14"/>
  <c r="AJ160" i="14"/>
  <c r="V301" i="14" a="1"/>
  <c r="V301" i="14"/>
  <c r="W301" i="14"/>
  <c r="R301" i="15"/>
  <c r="A302" i="14"/>
  <c r="V302" i="14" a="1"/>
  <c r="V302" i="14"/>
  <c r="W302" i="14"/>
  <c r="R302" i="15"/>
  <c r="A303" i="14"/>
  <c r="AJ161" i="14"/>
  <c r="V303" i="14" a="1"/>
  <c r="V303" i="14"/>
  <c r="W303" i="14"/>
  <c r="R303" i="15"/>
  <c r="A304" i="14"/>
  <c r="V304" i="14" a="1"/>
  <c r="V304" i="14"/>
  <c r="W304" i="14"/>
  <c r="R304" i="15"/>
  <c r="A305" i="14"/>
  <c r="AJ162" i="14"/>
  <c r="V305" i="14" a="1"/>
  <c r="V305" i="14"/>
  <c r="W305" i="14"/>
  <c r="R305" i="15"/>
  <c r="A306" i="14"/>
  <c r="V306" i="14" a="1"/>
  <c r="V306" i="14"/>
  <c r="W306" i="14"/>
  <c r="R306" i="15"/>
  <c r="A307" i="14"/>
  <c r="AJ163" i="14"/>
  <c r="V307" i="14" a="1"/>
  <c r="V307" i="14"/>
  <c r="W307" i="14"/>
  <c r="R307" i="15"/>
  <c r="A308" i="14"/>
  <c r="V308" i="14" a="1"/>
  <c r="V308" i="14"/>
  <c r="W308" i="14"/>
  <c r="R308" i="15"/>
  <c r="A309" i="14"/>
  <c r="AJ164" i="14"/>
  <c r="V309" i="14" a="1"/>
  <c r="V309" i="14"/>
  <c r="W309" i="14"/>
  <c r="R309" i="15"/>
  <c r="A310" i="14"/>
  <c r="V310" i="14" a="1"/>
  <c r="V310" i="14"/>
  <c r="W310" i="14"/>
  <c r="R310" i="15"/>
  <c r="A311" i="14"/>
  <c r="AJ165" i="14"/>
  <c r="V311" i="14" a="1"/>
  <c r="V311" i="14"/>
  <c r="W311" i="14"/>
  <c r="R311" i="15"/>
  <c r="A312" i="14"/>
  <c r="AJ168" i="14"/>
  <c r="V312" i="14" a="1"/>
  <c r="V312" i="14"/>
  <c r="W312" i="14"/>
  <c r="R312" i="15"/>
  <c r="A313" i="14"/>
  <c r="V313" i="14" a="1"/>
  <c r="V313" i="14"/>
  <c r="W313" i="14"/>
  <c r="R313" i="15"/>
  <c r="A314" i="14"/>
  <c r="AJ169" i="14"/>
  <c r="V314" i="14" a="1"/>
  <c r="V314" i="14"/>
  <c r="W314" i="14"/>
  <c r="R314" i="15"/>
  <c r="A315" i="14"/>
  <c r="AJ170" i="14"/>
  <c r="V315" i="14" a="1"/>
  <c r="V315" i="14"/>
  <c r="W315" i="14"/>
  <c r="R315" i="15"/>
  <c r="A316" i="14"/>
  <c r="V316" i="14" a="1"/>
  <c r="V316" i="14"/>
  <c r="W316" i="14"/>
  <c r="R316" i="15"/>
  <c r="A317" i="14"/>
  <c r="AJ171" i="14"/>
  <c r="V317" i="14" a="1"/>
  <c r="V317" i="14"/>
  <c r="W317" i="14"/>
  <c r="R317" i="15"/>
  <c r="A318" i="14"/>
  <c r="V318" i="14" a="1"/>
  <c r="V318" i="14"/>
  <c r="W318" i="14"/>
  <c r="R318" i="15"/>
  <c r="A319" i="14"/>
  <c r="AJ172" i="14"/>
  <c r="V319" i="14" a="1"/>
  <c r="V319" i="14"/>
  <c r="W319" i="14"/>
  <c r="R319" i="15"/>
  <c r="A320" i="14"/>
  <c r="V320" i="14" a="1"/>
  <c r="V320" i="14"/>
  <c r="W320" i="14"/>
  <c r="R320" i="15"/>
  <c r="A321" i="14"/>
  <c r="AJ173" i="14"/>
  <c r="V321" i="14" a="1"/>
  <c r="V321" i="14"/>
  <c r="W321" i="14"/>
  <c r="R321" i="15"/>
  <c r="A322" i="14"/>
  <c r="AJ174" i="14"/>
  <c r="V322" i="14" a="1"/>
  <c r="V322" i="14"/>
  <c r="W322" i="14"/>
  <c r="R322" i="15"/>
  <c r="A323" i="14"/>
  <c r="V323" i="14" a="1"/>
  <c r="V323" i="14"/>
  <c r="W323" i="14"/>
  <c r="R323" i="15"/>
  <c r="A324" i="14"/>
  <c r="AJ175" i="14"/>
  <c r="V324" i="14" a="1"/>
  <c r="V324" i="14"/>
  <c r="W324" i="14"/>
  <c r="R324" i="15"/>
  <c r="A325" i="14"/>
  <c r="V325" i="14" a="1"/>
  <c r="V325" i="14"/>
  <c r="W325" i="14"/>
  <c r="R325" i="15"/>
  <c r="A326" i="14"/>
  <c r="AJ176" i="14"/>
  <c r="V326" i="14" a="1"/>
  <c r="V326" i="14"/>
  <c r="W326" i="14"/>
  <c r="R326" i="15"/>
  <c r="A327" i="14"/>
  <c r="V327" i="14" a="1"/>
  <c r="V327" i="14"/>
  <c r="W327" i="14"/>
  <c r="R327" i="15"/>
  <c r="A328" i="14"/>
  <c r="AJ177" i="14"/>
  <c r="V328" i="14" a="1"/>
  <c r="V328" i="14"/>
  <c r="W328" i="14"/>
  <c r="R328" i="15"/>
  <c r="A329" i="14"/>
  <c r="V329" i="14" a="1"/>
  <c r="V329" i="14"/>
  <c r="W329" i="14"/>
  <c r="R329" i="15"/>
  <c r="A330" i="14"/>
  <c r="AJ178" i="14"/>
  <c r="V330" i="14" a="1"/>
  <c r="V330" i="14"/>
  <c r="W330" i="14"/>
  <c r="R330" i="15"/>
  <c r="A331" i="14"/>
  <c r="V331" i="14" a="1"/>
  <c r="V331" i="14"/>
  <c r="W331" i="14"/>
  <c r="R331" i="15"/>
  <c r="A332" i="14"/>
  <c r="AJ179" i="14"/>
  <c r="V332" i="14" a="1"/>
  <c r="V332" i="14"/>
  <c r="W332" i="14"/>
  <c r="R332" i="15"/>
  <c r="A333" i="14"/>
  <c r="V333" i="14" a="1"/>
  <c r="V333" i="14"/>
  <c r="W333" i="14"/>
  <c r="R333" i="15"/>
  <c r="A334" i="14"/>
  <c r="AJ180" i="14"/>
  <c r="V334" i="14" a="1"/>
  <c r="V334" i="14"/>
  <c r="W334" i="14"/>
  <c r="R334" i="15"/>
  <c r="A335" i="14"/>
  <c r="V335" i="14" a="1"/>
  <c r="V335" i="14"/>
  <c r="W335" i="14"/>
  <c r="R335" i="15"/>
  <c r="A336" i="14"/>
  <c r="AJ181" i="14"/>
  <c r="V336" i="14" a="1"/>
  <c r="V336" i="14"/>
  <c r="W336" i="14"/>
  <c r="R336" i="15"/>
  <c r="A337" i="14"/>
  <c r="V337" i="14" a="1"/>
  <c r="V337" i="14"/>
  <c r="W337" i="14"/>
  <c r="R337" i="15"/>
  <c r="A338" i="14"/>
  <c r="AJ182" i="14"/>
  <c r="V338" i="14" a="1"/>
  <c r="V338" i="14"/>
  <c r="W338" i="14"/>
  <c r="R338" i="15"/>
  <c r="A339" i="14"/>
  <c r="V339" i="14" a="1"/>
  <c r="V339" i="14"/>
  <c r="W339" i="14"/>
  <c r="R339" i="15"/>
  <c r="A340" i="14"/>
  <c r="V340" i="14" a="1"/>
  <c r="V340" i="14"/>
  <c r="W340" i="14"/>
  <c r="R340" i="15"/>
  <c r="A341" i="14"/>
  <c r="AJ183" i="14"/>
  <c r="V341" i="14" a="1"/>
  <c r="V341" i="14"/>
  <c r="W341" i="14"/>
  <c r="R341" i="15"/>
  <c r="A342" i="14"/>
  <c r="V342" i="14" a="1"/>
  <c r="V342" i="14"/>
  <c r="W342" i="14"/>
  <c r="R342" i="15"/>
  <c r="A343" i="14"/>
  <c r="V343" i="14" a="1"/>
  <c r="V343" i="14"/>
  <c r="W343" i="14"/>
  <c r="R343" i="15"/>
  <c r="A344" i="14"/>
  <c r="AJ184" i="14"/>
  <c r="V344" i="14" a="1"/>
  <c r="V344" i="14"/>
  <c r="W344" i="14"/>
  <c r="R344" i="15"/>
  <c r="A345" i="14"/>
  <c r="V345" i="14" a="1"/>
  <c r="V345" i="14"/>
  <c r="W345" i="14"/>
  <c r="R345" i="15"/>
  <c r="A346" i="14"/>
  <c r="V346" i="14" a="1"/>
  <c r="V346" i="14"/>
  <c r="W346" i="14"/>
  <c r="R346" i="15"/>
  <c r="A347" i="14"/>
  <c r="AJ185" i="14"/>
  <c r="V347" i="14" a="1"/>
  <c r="V347" i="14"/>
  <c r="W347" i="14"/>
  <c r="R347" i="15"/>
  <c r="A348" i="14"/>
  <c r="AJ186" i="14"/>
  <c r="V348" i="14" a="1"/>
  <c r="V348" i="14"/>
  <c r="W348" i="14"/>
  <c r="R348" i="15"/>
  <c r="A349" i="14"/>
  <c r="AJ187" i="14"/>
  <c r="V349" i="14" a="1"/>
  <c r="V349" i="14"/>
  <c r="W349" i="14"/>
  <c r="R349" i="15"/>
  <c r="A350" i="14"/>
  <c r="V350" i="14" a="1"/>
  <c r="V350" i="14"/>
  <c r="W350" i="14"/>
  <c r="R350" i="15"/>
  <c r="A351" i="14"/>
  <c r="R351" i="15"/>
  <c r="A352" i="14"/>
  <c r="R352" i="15"/>
  <c r="A353" i="14"/>
  <c r="AJ190" i="14"/>
  <c r="V353" i="14" a="1"/>
  <c r="V353" i="14"/>
  <c r="W353" i="14"/>
  <c r="R353" i="15"/>
  <c r="A354" i="14"/>
  <c r="V354" i="14" a="1"/>
  <c r="V354" i="14"/>
  <c r="W354" i="14"/>
  <c r="R354" i="15"/>
  <c r="A355" i="14"/>
  <c r="AJ191" i="14"/>
  <c r="V355" i="14" a="1"/>
  <c r="V355" i="14"/>
  <c r="W355" i="14"/>
  <c r="R355" i="15"/>
  <c r="A356" i="14"/>
  <c r="AJ192" i="14"/>
  <c r="V356" i="14" a="1"/>
  <c r="V356" i="14"/>
  <c r="W356" i="14"/>
  <c r="R356" i="15"/>
  <c r="A357" i="14"/>
  <c r="V357" i="14" a="1"/>
  <c r="V357" i="14"/>
  <c r="W357" i="14"/>
  <c r="R357" i="15"/>
  <c r="A358" i="14"/>
  <c r="AJ193" i="14"/>
  <c r="V358" i="14" a="1"/>
  <c r="V358" i="14"/>
  <c r="W358" i="14"/>
  <c r="R358" i="15"/>
  <c r="A359" i="14"/>
  <c r="V359" i="14" a="1"/>
  <c r="V359" i="14"/>
  <c r="W359" i="14"/>
  <c r="R359" i="15"/>
  <c r="A360" i="14"/>
  <c r="AJ194" i="14"/>
  <c r="V360" i="14" a="1"/>
  <c r="V360" i="14"/>
  <c r="W360" i="14"/>
  <c r="R360" i="15"/>
  <c r="A361" i="14"/>
  <c r="V361" i="14" a="1"/>
  <c r="V361" i="14"/>
  <c r="W361" i="14"/>
  <c r="R361" i="15"/>
  <c r="A362" i="14"/>
  <c r="AJ195" i="14"/>
  <c r="V362" i="14" a="1"/>
  <c r="V362" i="14"/>
  <c r="W362" i="14"/>
  <c r="R362" i="15"/>
  <c r="A363" i="14"/>
  <c r="V363" i="14" a="1"/>
  <c r="V363" i="14"/>
  <c r="W363" i="14"/>
  <c r="R363" i="15"/>
  <c r="A364" i="14"/>
  <c r="AJ196" i="14"/>
  <c r="V364" i="14" a="1"/>
  <c r="V364" i="14"/>
  <c r="W364" i="14"/>
  <c r="R364" i="15"/>
  <c r="A365" i="14"/>
  <c r="AJ197" i="14"/>
  <c r="V365" i="14" a="1"/>
  <c r="V365" i="14"/>
  <c r="W365" i="14"/>
  <c r="R365" i="15"/>
  <c r="A366" i="14"/>
  <c r="V366" i="14" a="1"/>
  <c r="V366" i="14"/>
  <c r="W366" i="14"/>
  <c r="R366" i="15"/>
  <c r="A367" i="14"/>
  <c r="AJ198" i="14"/>
  <c r="V367" i="14" a="1"/>
  <c r="V367" i="14"/>
  <c r="W367" i="14"/>
  <c r="R367" i="15"/>
  <c r="A368" i="14"/>
  <c r="V368" i="14" a="1"/>
  <c r="V368" i="14"/>
  <c r="W368" i="14"/>
  <c r="R368" i="15"/>
  <c r="A369" i="14"/>
  <c r="AJ199" i="14"/>
  <c r="V369" i="14" a="1"/>
  <c r="V369" i="14"/>
  <c r="W369" i="14"/>
  <c r="R369" i="15"/>
  <c r="A370" i="14"/>
  <c r="V370" i="14" a="1"/>
  <c r="V370" i="14"/>
  <c r="W370" i="14"/>
  <c r="R370" i="15"/>
  <c r="A371" i="14"/>
  <c r="AJ200" i="14"/>
  <c r="V371" i="14" a="1"/>
  <c r="V371" i="14"/>
  <c r="W371" i="14"/>
  <c r="R371" i="15"/>
  <c r="A372" i="14"/>
  <c r="V372" i="14" a="1"/>
  <c r="V372" i="14"/>
  <c r="W372" i="14"/>
  <c r="R372" i="15"/>
  <c r="A373" i="14"/>
  <c r="AJ201" i="14"/>
  <c r="V373" i="14" a="1"/>
  <c r="V373" i="14"/>
  <c r="W373" i="14"/>
  <c r="R373" i="15"/>
  <c r="A374" i="14"/>
  <c r="V374" i="14" a="1"/>
  <c r="V374" i="14"/>
  <c r="W374" i="14"/>
  <c r="R374" i="15"/>
  <c r="A375" i="14"/>
  <c r="AJ202" i="14"/>
  <c r="V375" i="14" a="1"/>
  <c r="V375" i="14"/>
  <c r="W375" i="14"/>
  <c r="R375" i="15"/>
  <c r="A376" i="14"/>
  <c r="V376" i="14" a="1"/>
  <c r="V376" i="14"/>
  <c r="W376" i="14"/>
  <c r="R376" i="15"/>
  <c r="A377" i="14"/>
  <c r="AJ203" i="14"/>
  <c r="V377" i="14" a="1"/>
  <c r="V377" i="14"/>
  <c r="W377" i="14"/>
  <c r="R377" i="15"/>
  <c r="A378" i="14"/>
  <c r="AJ204" i="14"/>
  <c r="V378" i="14" a="1"/>
  <c r="V378" i="14"/>
  <c r="W378" i="14"/>
  <c r="R378" i="15"/>
  <c r="A379" i="14"/>
  <c r="V379" i="14" a="1"/>
  <c r="V379" i="14"/>
  <c r="W379" i="14"/>
  <c r="R379" i="15"/>
  <c r="A380" i="14"/>
  <c r="AJ205" i="14"/>
  <c r="V380" i="14" a="1"/>
  <c r="V380" i="14"/>
  <c r="W380" i="14"/>
  <c r="R380" i="15"/>
  <c r="A381" i="14"/>
  <c r="AJ206" i="14"/>
  <c r="V381" i="14" a="1"/>
  <c r="V381" i="14"/>
  <c r="W381" i="14"/>
  <c r="R381" i="15"/>
  <c r="A382" i="14"/>
  <c r="V382" i="14" a="1"/>
  <c r="V382" i="14"/>
  <c r="W382" i="14"/>
  <c r="R382" i="15"/>
  <c r="A383" i="14"/>
  <c r="AJ207" i="14"/>
  <c r="V383" i="14" a="1"/>
  <c r="V383" i="14"/>
  <c r="W383" i="14"/>
  <c r="R383" i="15"/>
  <c r="A384" i="14"/>
  <c r="V384" i="14" a="1"/>
  <c r="V384" i="14"/>
  <c r="W384" i="14"/>
  <c r="R384" i="15"/>
  <c r="A385" i="14"/>
  <c r="AJ208" i="14"/>
  <c r="V385" i="14" a="1"/>
  <c r="V385" i="14"/>
  <c r="W385" i="14"/>
  <c r="R385" i="15"/>
  <c r="A386" i="14"/>
  <c r="V386" i="14" a="1"/>
  <c r="V386" i="14"/>
  <c r="W386" i="14"/>
  <c r="R386" i="15"/>
  <c r="A387" i="14"/>
  <c r="AJ209" i="14"/>
  <c r="V387" i="14" a="1"/>
  <c r="V387" i="14"/>
  <c r="W387" i="14"/>
  <c r="R387" i="15"/>
  <c r="A388" i="14"/>
  <c r="V388" i="14" a="1"/>
  <c r="V388" i="14"/>
  <c r="W388" i="14"/>
  <c r="R388" i="15"/>
  <c r="A389" i="14"/>
  <c r="AJ210" i="14"/>
  <c r="V389" i="14" a="1"/>
  <c r="V389" i="14"/>
  <c r="W389" i="14"/>
  <c r="R389" i="15"/>
  <c r="A390" i="14"/>
  <c r="V390" i="14" a="1"/>
  <c r="V390" i="14"/>
  <c r="W390" i="14"/>
  <c r="R390" i="15"/>
  <c r="A391" i="14"/>
  <c r="AJ211" i="14"/>
  <c r="V391" i="14" a="1"/>
  <c r="V391" i="14"/>
  <c r="W391" i="14"/>
  <c r="R391" i="15"/>
  <c r="A392" i="14"/>
  <c r="V392" i="14" a="1"/>
  <c r="V392" i="14"/>
  <c r="W392" i="14"/>
  <c r="R392" i="15"/>
  <c r="A393" i="14"/>
  <c r="AJ212" i="14"/>
  <c r="V393" i="14" a="1"/>
  <c r="V393" i="14"/>
  <c r="W393" i="14"/>
  <c r="R393" i="15"/>
  <c r="A394" i="14"/>
  <c r="V394" i="14" a="1"/>
  <c r="V394" i="14"/>
  <c r="W394" i="14"/>
  <c r="R394" i="15"/>
  <c r="A395" i="14"/>
  <c r="AJ213" i="14"/>
  <c r="V395" i="14" a="1"/>
  <c r="V395" i="14"/>
  <c r="W395" i="14"/>
  <c r="R395" i="15"/>
  <c r="A396" i="14"/>
  <c r="AJ214" i="14"/>
  <c r="V396" i="14" a="1"/>
  <c r="V396" i="14"/>
  <c r="W396" i="14"/>
  <c r="R396" i="15"/>
  <c r="A397" i="14"/>
  <c r="V397" i="14" a="1"/>
  <c r="V397" i="14"/>
  <c r="W397" i="14"/>
  <c r="R397" i="15"/>
  <c r="A398" i="14"/>
  <c r="AJ215" i="14"/>
  <c r="V398" i="14" a="1"/>
  <c r="V398" i="14"/>
  <c r="W398" i="14"/>
  <c r="R398" i="15"/>
  <c r="A399" i="14"/>
  <c r="V399" i="14" a="1"/>
  <c r="V399" i="14"/>
  <c r="W399" i="14"/>
  <c r="R399" i="15"/>
  <c r="A400" i="14"/>
  <c r="V400" i="14" a="1"/>
  <c r="V400" i="14"/>
  <c r="W400" i="14"/>
  <c r="R400" i="15"/>
  <c r="A401" i="14"/>
  <c r="AJ216" i="14"/>
  <c r="V401" i="14" a="1"/>
  <c r="V401" i="14"/>
  <c r="W401" i="14"/>
  <c r="R401" i="15"/>
  <c r="A402" i="14"/>
  <c r="V402" i="14" a="1"/>
  <c r="V402" i="14"/>
  <c r="W402" i="14"/>
  <c r="R402" i="15"/>
  <c r="A403" i="14"/>
  <c r="AJ217" i="14"/>
  <c r="V403" i="14" a="1"/>
  <c r="V403" i="14"/>
  <c r="W403" i="14"/>
  <c r="R403" i="15"/>
  <c r="A404" i="14"/>
  <c r="V404" i="14" a="1"/>
  <c r="V404" i="14"/>
  <c r="W404" i="14"/>
  <c r="R404" i="15"/>
  <c r="A405" i="14"/>
  <c r="AJ218" i="14"/>
  <c r="V405" i="14" a="1"/>
  <c r="V405" i="14"/>
  <c r="W405" i="14"/>
  <c r="R405" i="15"/>
  <c r="A406" i="14"/>
  <c r="V406" i="14" a="1"/>
  <c r="V406" i="14"/>
  <c r="W406" i="14"/>
  <c r="R406" i="15"/>
  <c r="A407" i="14"/>
  <c r="AJ219" i="14"/>
  <c r="V407" i="14" a="1"/>
  <c r="V407" i="14"/>
  <c r="W407" i="14"/>
  <c r="R407" i="15"/>
  <c r="A408" i="14"/>
  <c r="V408" i="14" a="1"/>
  <c r="V408" i="14"/>
  <c r="W408" i="14"/>
  <c r="R408" i="15"/>
  <c r="A409" i="14"/>
  <c r="AJ220" i="14"/>
  <c r="V409" i="14" a="1"/>
  <c r="V409" i="14"/>
  <c r="W409" i="14"/>
  <c r="R409" i="15"/>
  <c r="A410" i="14"/>
  <c r="V410" i="14" a="1"/>
  <c r="V410" i="14"/>
  <c r="W410" i="14"/>
  <c r="R410" i="15"/>
  <c r="A411" i="14"/>
  <c r="AJ221" i="14"/>
  <c r="V411" i="14" a="1"/>
  <c r="V411" i="14"/>
  <c r="W411" i="14"/>
  <c r="R411" i="15"/>
  <c r="A412" i="14"/>
  <c r="V412" i="14" a="1"/>
  <c r="V412" i="14"/>
  <c r="W412" i="14"/>
  <c r="R412" i="15"/>
  <c r="A413" i="14"/>
  <c r="AJ222" i="14"/>
  <c r="V413" i="14" a="1"/>
  <c r="V413" i="14"/>
  <c r="W413" i="14"/>
  <c r="R413" i="15"/>
  <c r="A414" i="14"/>
  <c r="V414" i="14" a="1"/>
  <c r="V414" i="14"/>
  <c r="W414" i="14"/>
  <c r="R414" i="15"/>
  <c r="A415" i="14"/>
  <c r="AJ223" i="14"/>
  <c r="V415" i="14" a="1"/>
  <c r="V415" i="14"/>
  <c r="W415" i="14"/>
  <c r="R415" i="15"/>
  <c r="A416" i="14"/>
  <c r="AJ224" i="14"/>
  <c r="V416" i="14" a="1"/>
  <c r="V416" i="14"/>
  <c r="W416" i="14"/>
  <c r="R416" i="15"/>
  <c r="A417" i="14"/>
  <c r="V417" i="14" a="1"/>
  <c r="V417" i="14"/>
  <c r="W417" i="14"/>
  <c r="R417" i="15"/>
  <c r="A418" i="14"/>
  <c r="AJ225" i="14"/>
  <c r="V418" i="14" a="1"/>
  <c r="V418" i="14"/>
  <c r="W418" i="14"/>
  <c r="R418" i="15"/>
  <c r="A419" i="14"/>
  <c r="V419" i="14" a="1"/>
  <c r="V419" i="14"/>
  <c r="W419" i="14"/>
  <c r="R419" i="15"/>
  <c r="A420" i="14"/>
  <c r="AJ226" i="14"/>
  <c r="V420" i="14" a="1"/>
  <c r="V420" i="14"/>
  <c r="W420" i="14"/>
  <c r="R420" i="15"/>
  <c r="A421" i="14"/>
  <c r="AJ227" i="14"/>
  <c r="V421" i="14" a="1"/>
  <c r="V421" i="14"/>
  <c r="W421" i="14"/>
  <c r="R421" i="15"/>
  <c r="A422" i="14"/>
  <c r="AJ228" i="14"/>
  <c r="V422" i="14" a="1"/>
  <c r="V422" i="14"/>
  <c r="W422" i="14"/>
  <c r="R422" i="15"/>
  <c r="A423" i="14"/>
  <c r="V423" i="14" a="1"/>
  <c r="V423" i="14"/>
  <c r="W423" i="14"/>
  <c r="R423" i="15"/>
  <c r="A424" i="14"/>
  <c r="AJ229" i="14"/>
  <c r="V424" i="14" a="1"/>
  <c r="V424" i="14"/>
  <c r="W424" i="14"/>
  <c r="R424" i="15"/>
  <c r="A425" i="14"/>
  <c r="V425" i="14" a="1"/>
  <c r="V425" i="14"/>
  <c r="W425" i="14"/>
  <c r="R425" i="15"/>
  <c r="A426" i="14"/>
  <c r="AJ230" i="14"/>
  <c r="V426" i="14" a="1"/>
  <c r="V426" i="14"/>
  <c r="W426" i="14"/>
  <c r="R426" i="15"/>
  <c r="A427" i="14"/>
  <c r="V427" i="14" a="1"/>
  <c r="V427" i="14"/>
  <c r="W427" i="14"/>
  <c r="R427" i="15"/>
  <c r="A428" i="14"/>
  <c r="AJ231" i="14"/>
  <c r="V428" i="14" a="1"/>
  <c r="V428" i="14"/>
  <c r="W428" i="14"/>
  <c r="R428" i="15"/>
  <c r="A429" i="14"/>
  <c r="AJ232" i="14"/>
  <c r="V429" i="14" a="1"/>
  <c r="V429" i="14"/>
  <c r="W429" i="14"/>
  <c r="R429" i="15"/>
  <c r="A430" i="14"/>
  <c r="V430" i="14" a="1"/>
  <c r="V430" i="14"/>
  <c r="W430" i="14"/>
  <c r="R430" i="15"/>
  <c r="A431" i="14"/>
  <c r="AJ233" i="14"/>
  <c r="V431" i="14" a="1"/>
  <c r="V431" i="14"/>
  <c r="W431" i="14"/>
  <c r="R431" i="15"/>
  <c r="A432" i="14"/>
  <c r="AJ234" i="14"/>
  <c r="V432" i="14" a="1"/>
  <c r="V432" i="14"/>
  <c r="W432" i="14"/>
  <c r="R432" i="15"/>
  <c r="A433" i="14"/>
  <c r="V433" i="14" a="1"/>
  <c r="V433" i="14"/>
  <c r="W433" i="14"/>
  <c r="R433" i="15"/>
  <c r="A434" i="14"/>
  <c r="AJ235" i="14"/>
  <c r="V434" i="14" a="1"/>
  <c r="V434" i="14"/>
  <c r="W434" i="14"/>
  <c r="R434" i="15"/>
  <c r="A435" i="14"/>
  <c r="V435" i="14" a="1"/>
  <c r="V435" i="14"/>
  <c r="W435" i="14"/>
  <c r="R435" i="15"/>
  <c r="A436" i="14"/>
  <c r="AJ236" i="14"/>
  <c r="V436" i="14" a="1"/>
  <c r="V436" i="14"/>
  <c r="W436" i="14"/>
  <c r="R436" i="15"/>
  <c r="A437" i="14"/>
  <c r="AJ237" i="14"/>
  <c r="V437" i="14" a="1"/>
  <c r="V437" i="14"/>
  <c r="W437" i="14"/>
  <c r="R437" i="15"/>
  <c r="A438" i="14"/>
  <c r="V438" i="14" a="1"/>
  <c r="V438" i="14"/>
  <c r="W438" i="14"/>
  <c r="R438" i="15"/>
  <c r="A439" i="14"/>
  <c r="AJ238" i="14"/>
  <c r="V439" i="14" a="1"/>
  <c r="V439" i="14"/>
  <c r="W439" i="14"/>
  <c r="R439" i="15"/>
  <c r="A440" i="14"/>
  <c r="V440" i="14" a="1"/>
  <c r="V440" i="14"/>
  <c r="W440" i="14"/>
  <c r="R440" i="15"/>
  <c r="A441" i="14"/>
  <c r="AJ239" i="14"/>
  <c r="V441" i="14" a="1"/>
  <c r="V441" i="14"/>
  <c r="W441" i="14"/>
  <c r="R441" i="15"/>
  <c r="A442" i="14"/>
  <c r="AJ240" i="14"/>
  <c r="V442" i="14" a="1"/>
  <c r="V442" i="14"/>
  <c r="W442" i="14"/>
  <c r="R442" i="15"/>
  <c r="A443" i="14"/>
  <c r="V443" i="14" a="1"/>
  <c r="V443" i="14"/>
  <c r="W443" i="14"/>
  <c r="R443" i="15"/>
  <c r="A444" i="14"/>
  <c r="AJ241" i="14"/>
  <c r="V444" i="14" a="1"/>
  <c r="V444" i="14"/>
  <c r="W444" i="14"/>
  <c r="R444" i="15"/>
  <c r="A445" i="14"/>
  <c r="V445" i="14" a="1"/>
  <c r="V445" i="14"/>
  <c r="W445" i="14"/>
  <c r="R445" i="15"/>
  <c r="A446" i="14"/>
  <c r="AJ243" i="14"/>
  <c r="V446" i="14" a="1"/>
  <c r="V446" i="14"/>
  <c r="W446" i="14"/>
  <c r="R446" i="15"/>
  <c r="A447" i="14"/>
  <c r="V447" i="14" a="1"/>
  <c r="V447" i="14"/>
  <c r="W447" i="14"/>
  <c r="R447" i="15"/>
  <c r="A448" i="14"/>
  <c r="AJ244" i="14"/>
  <c r="V448" i="14" a="1"/>
  <c r="V448" i="14"/>
  <c r="W448" i="14"/>
  <c r="R448" i="15"/>
  <c r="A449" i="14"/>
  <c r="AJ245" i="14"/>
  <c r="V449" i="14" a="1"/>
  <c r="V449" i="14"/>
  <c r="W449" i="14"/>
  <c r="R449" i="15"/>
  <c r="A450" i="14"/>
  <c r="V450" i="14" a="1"/>
  <c r="V450" i="14"/>
  <c r="W450" i="14"/>
  <c r="R450" i="15"/>
  <c r="A451" i="14"/>
  <c r="AJ246" i="14"/>
  <c r="V451" i="14" a="1"/>
  <c r="V451" i="14"/>
  <c r="W451" i="14"/>
  <c r="R451" i="15"/>
  <c r="A452" i="14"/>
  <c r="V452" i="14" a="1"/>
  <c r="V452" i="14"/>
  <c r="W452" i="14"/>
  <c r="R452" i="15"/>
  <c r="A453" i="14"/>
  <c r="AJ247" i="14"/>
  <c r="V453" i="14" a="1"/>
  <c r="V453" i="14"/>
  <c r="W453" i="14"/>
  <c r="R453" i="15"/>
  <c r="A454" i="14"/>
  <c r="V454" i="14" a="1"/>
  <c r="V454" i="14"/>
  <c r="W454" i="14"/>
  <c r="R454" i="15"/>
  <c r="A455" i="14"/>
  <c r="AJ248" i="14"/>
  <c r="V455" i="14" a="1"/>
  <c r="V455" i="14"/>
  <c r="W455" i="14"/>
  <c r="R455" i="15"/>
  <c r="A456" i="14"/>
  <c r="V456" i="14" a="1"/>
  <c r="V456" i="14"/>
  <c r="W456" i="14"/>
  <c r="R456" i="15"/>
  <c r="A457" i="14"/>
  <c r="V457" i="14" a="1"/>
  <c r="V457" i="14"/>
  <c r="W457" i="14"/>
  <c r="R457" i="15"/>
  <c r="A458" i="14"/>
  <c r="AJ250" i="14"/>
  <c r="V458" i="14" a="1"/>
  <c r="V458" i="14"/>
  <c r="W458" i="14"/>
  <c r="R458" i="15"/>
  <c r="A459" i="14"/>
  <c r="V459" i="14" a="1"/>
  <c r="V459" i="14"/>
  <c r="W459" i="14"/>
  <c r="R459" i="15"/>
  <c r="A460" i="14"/>
  <c r="AJ251" i="14"/>
  <c r="V460" i="14" a="1"/>
  <c r="V460" i="14"/>
  <c r="W460" i="14"/>
  <c r="R460" i="15"/>
  <c r="A461" i="14"/>
  <c r="AJ252" i="14"/>
  <c r="V461" i="14" a="1"/>
  <c r="V461" i="14"/>
  <c r="W461" i="14"/>
  <c r="R461" i="15"/>
  <c r="A462" i="14"/>
  <c r="AJ253" i="14"/>
  <c r="V462" i="14" a="1"/>
  <c r="V462" i="14"/>
  <c r="W462" i="14"/>
  <c r="R462" i="15"/>
  <c r="A463" i="14"/>
  <c r="AJ254" i="14"/>
  <c r="V463" i="14" a="1"/>
  <c r="V463" i="14"/>
  <c r="W463" i="14"/>
  <c r="R463" i="15"/>
  <c r="A464" i="14"/>
  <c r="V464" i="14" a="1"/>
  <c r="V464" i="14"/>
  <c r="W464" i="14"/>
  <c r="R464" i="15"/>
  <c r="A465" i="14"/>
  <c r="AJ255" i="14"/>
  <c r="V465" i="14" a="1"/>
  <c r="V465" i="14"/>
  <c r="W465" i="14"/>
  <c r="R465" i="15"/>
  <c r="A466" i="14"/>
  <c r="V466" i="14" a="1"/>
  <c r="V466" i="14"/>
  <c r="W466" i="14"/>
  <c r="R466" i="15"/>
  <c r="A467" i="14"/>
  <c r="AJ256" i="14"/>
  <c r="V467" i="14" a="1"/>
  <c r="V467" i="14"/>
  <c r="W467" i="14"/>
  <c r="R467" i="15"/>
  <c r="A468" i="14"/>
  <c r="V468" i="14" a="1"/>
  <c r="V468" i="14"/>
  <c r="W468" i="14"/>
  <c r="R468" i="15"/>
  <c r="A469" i="14"/>
  <c r="AJ257" i="14"/>
  <c r="V469" i="14" a="1"/>
  <c r="V469" i="14"/>
  <c r="W469" i="14"/>
  <c r="R469" i="15"/>
  <c r="A470" i="14"/>
  <c r="V470" i="14" a="1"/>
  <c r="V470" i="14"/>
  <c r="W470" i="14"/>
  <c r="R470" i="15"/>
  <c r="A471" i="14"/>
  <c r="AJ258" i="14"/>
  <c r="V471" i="14" a="1"/>
  <c r="V471" i="14"/>
  <c r="W471" i="14"/>
  <c r="R471" i="15"/>
  <c r="A472" i="14"/>
  <c r="V472" i="14" a="1"/>
  <c r="V472" i="14"/>
  <c r="W472" i="14"/>
  <c r="R472" i="15"/>
  <c r="A473" i="14"/>
  <c r="V473" i="14" a="1"/>
  <c r="V473" i="14"/>
  <c r="W473" i="14"/>
  <c r="R473" i="15"/>
  <c r="A474" i="14"/>
  <c r="AJ259" i="14"/>
  <c r="V474" i="14" a="1"/>
  <c r="V474" i="14"/>
  <c r="W474" i="14"/>
  <c r="R474" i="15"/>
  <c r="A475" i="14"/>
  <c r="V475" i="14" a="1"/>
  <c r="V475" i="14"/>
  <c r="W475" i="14"/>
  <c r="R475" i="15"/>
  <c r="A476" i="14"/>
  <c r="AJ260" i="14"/>
  <c r="V476" i="14" a="1"/>
  <c r="V476" i="14"/>
  <c r="W476" i="14"/>
  <c r="R476" i="15"/>
  <c r="A477" i="14"/>
  <c r="V477" i="14" a="1"/>
  <c r="V477" i="14"/>
  <c r="W477" i="14"/>
  <c r="R477" i="15"/>
  <c r="A478" i="14"/>
  <c r="AJ261" i="14"/>
  <c r="V478" i="14" a="1"/>
  <c r="V478" i="14"/>
  <c r="W478" i="14"/>
  <c r="R478" i="15"/>
  <c r="A479" i="14"/>
  <c r="V479" i="14" a="1"/>
  <c r="V479" i="14"/>
  <c r="W479" i="14"/>
  <c r="R479" i="15"/>
  <c r="A480" i="14"/>
  <c r="AJ262" i="14"/>
  <c r="V480" i="14" a="1"/>
  <c r="V480" i="14"/>
  <c r="W480" i="14"/>
  <c r="R480" i="15"/>
  <c r="A481" i="14"/>
  <c r="V481" i="14" a="1"/>
  <c r="V481" i="14"/>
  <c r="W481" i="14"/>
  <c r="R481" i="15"/>
  <c r="V2" i="14" a="1"/>
  <c r="V2" i="14"/>
  <c r="W2" i="14"/>
  <c r="R2" i="15"/>
  <c r="X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AK124" i="14"/>
  <c r="L2" i="13"/>
  <c r="A3" i="13"/>
  <c r="AK262" i="14"/>
  <c r="AK261" i="14"/>
  <c r="AK260" i="14"/>
  <c r="AK259" i="14"/>
  <c r="AK258" i="14"/>
  <c r="AK257" i="14"/>
  <c r="AK256" i="14"/>
  <c r="AK255" i="14"/>
  <c r="AK254" i="14"/>
  <c r="AK253" i="14"/>
  <c r="AK252" i="14"/>
  <c r="AK251" i="14"/>
  <c r="AK250" i="14"/>
  <c r="AJ249" i="14"/>
  <c r="AK249" i="14"/>
  <c r="AK248" i="14"/>
  <c r="AK247" i="14"/>
  <c r="AK246" i="14"/>
  <c r="AK245" i="14"/>
  <c r="AK244" i="14"/>
  <c r="AK243" i="14"/>
  <c r="AJ242" i="14"/>
  <c r="AK242" i="14"/>
  <c r="AK241" i="14"/>
  <c r="AK240" i="14"/>
  <c r="AK239" i="14"/>
  <c r="AK238" i="14"/>
  <c r="AK237" i="14"/>
  <c r="AK236" i="14"/>
  <c r="AK235" i="14"/>
  <c r="AK234" i="14"/>
  <c r="AK233" i="14"/>
  <c r="AK232" i="14"/>
  <c r="AK231" i="14"/>
  <c r="AK230" i="14"/>
  <c r="AK229" i="14"/>
  <c r="AK228" i="14"/>
  <c r="AK227" i="14"/>
  <c r="AK226" i="14"/>
  <c r="AK225" i="14"/>
  <c r="AK224" i="14"/>
  <c r="AK223" i="14"/>
  <c r="AK222" i="14"/>
  <c r="AK221" i="14"/>
  <c r="AK220" i="14"/>
  <c r="AK219" i="14"/>
  <c r="AK218" i="14"/>
  <c r="AK217" i="14"/>
  <c r="AK216" i="14"/>
  <c r="AK215" i="14"/>
  <c r="AK214" i="14"/>
  <c r="AK213" i="14"/>
  <c r="AK212" i="14"/>
  <c r="AK211" i="14"/>
  <c r="AK210" i="14"/>
  <c r="AK209" i="14"/>
  <c r="AK208" i="14"/>
  <c r="AK207" i="14"/>
  <c r="AK206" i="14"/>
  <c r="AK205" i="14"/>
  <c r="AK204" i="14"/>
  <c r="AK203" i="14"/>
  <c r="AK202" i="14"/>
  <c r="AK201" i="14"/>
  <c r="AK200" i="14"/>
  <c r="AK199" i="14"/>
  <c r="AK198" i="14"/>
  <c r="AK197" i="14"/>
  <c r="AK196" i="14"/>
  <c r="AK195" i="14"/>
  <c r="AK194" i="14"/>
  <c r="AK193" i="14"/>
  <c r="AK192" i="14"/>
  <c r="AK191" i="14"/>
  <c r="AK190" i="14"/>
  <c r="AJ189" i="14"/>
  <c r="AK189" i="14"/>
  <c r="AJ188" i="14"/>
  <c r="AK188" i="14"/>
  <c r="AK187" i="14"/>
  <c r="AK186" i="14"/>
  <c r="AK185" i="14"/>
  <c r="AK184" i="14"/>
  <c r="AK183" i="14"/>
  <c r="AK182" i="14"/>
  <c r="AK181" i="14"/>
  <c r="AK180" i="14"/>
  <c r="AK179" i="14"/>
  <c r="AK178" i="14"/>
  <c r="AK177" i="14"/>
  <c r="AK176" i="14"/>
  <c r="AK175" i="14"/>
  <c r="AK174" i="14"/>
  <c r="AK173" i="14"/>
  <c r="AK172" i="14"/>
  <c r="AK171" i="14"/>
  <c r="AK170" i="14"/>
  <c r="AK169" i="14"/>
  <c r="AK168" i="14"/>
  <c r="AK167" i="14"/>
  <c r="AK166" i="14"/>
  <c r="AK165" i="14"/>
  <c r="AK164" i="14"/>
  <c r="AK163" i="14"/>
  <c r="AK162" i="14"/>
  <c r="AK161" i="14"/>
  <c r="AK160" i="14"/>
  <c r="AK159" i="14"/>
  <c r="AK158" i="14"/>
  <c r="AK157" i="14"/>
  <c r="AK156" i="14"/>
  <c r="AK155" i="14"/>
  <c r="AK154" i="14"/>
  <c r="AK153" i="14"/>
  <c r="AK152" i="14"/>
  <c r="AK151" i="14"/>
  <c r="AK150" i="14"/>
  <c r="AK149" i="14"/>
  <c r="AK148" i="14"/>
  <c r="AK147" i="14"/>
  <c r="AK146" i="14"/>
  <c r="AK145" i="14"/>
  <c r="AK144" i="14"/>
  <c r="AK143" i="14"/>
  <c r="AK142" i="14"/>
  <c r="AK141" i="14"/>
  <c r="AK140" i="14"/>
  <c r="AK139" i="14"/>
  <c r="AK138" i="14"/>
  <c r="AK137" i="14"/>
  <c r="AJ136" i="14"/>
  <c r="AK136" i="14"/>
  <c r="AK135" i="14"/>
  <c r="AK134" i="14"/>
  <c r="AK133" i="14"/>
  <c r="AK132" i="14"/>
  <c r="AK131" i="14"/>
  <c r="AK130" i="14"/>
  <c r="AK129" i="14"/>
  <c r="AK128" i="14"/>
  <c r="AK127" i="14"/>
  <c r="AK126" i="14"/>
  <c r="AK125" i="14"/>
  <c r="AK123" i="14"/>
  <c r="AK122" i="14"/>
  <c r="AK121" i="14"/>
  <c r="AK120" i="14"/>
  <c r="AK119" i="14"/>
  <c r="AK118" i="14"/>
  <c r="AK117" i="14"/>
  <c r="AK116" i="14"/>
  <c r="AK115" i="14"/>
  <c r="AK114" i="14"/>
  <c r="AK113" i="14"/>
  <c r="AK112" i="14"/>
  <c r="AK111" i="14"/>
  <c r="AK110" i="14"/>
  <c r="AK109" i="14"/>
  <c r="AK108" i="14"/>
  <c r="AK107" i="14"/>
  <c r="AK106" i="14"/>
  <c r="AK105" i="14"/>
  <c r="AK104" i="14"/>
  <c r="AK103" i="14"/>
  <c r="AK102" i="14"/>
  <c r="AK101" i="14"/>
  <c r="AK100" i="14"/>
  <c r="AK99" i="14"/>
  <c r="AK98" i="14"/>
  <c r="AK97" i="14"/>
  <c r="AK96" i="14"/>
  <c r="AK95" i="14"/>
  <c r="AJ94" i="14"/>
  <c r="AK94" i="14"/>
  <c r="AK93" i="14"/>
  <c r="AK92" i="14"/>
  <c r="AK91" i="14"/>
  <c r="AK90" i="14"/>
  <c r="AK89" i="14"/>
  <c r="AK88" i="14"/>
  <c r="AK87" i="14"/>
  <c r="AK86" i="14"/>
  <c r="AK85" i="14"/>
  <c r="AK84" i="14"/>
  <c r="AK83" i="14"/>
  <c r="AK82" i="14"/>
  <c r="AK81" i="14"/>
  <c r="AK80" i="14"/>
  <c r="AK79" i="14"/>
  <c r="AK78" i="14"/>
  <c r="AK77" i="14"/>
  <c r="AK76" i="14"/>
  <c r="AK75" i="14"/>
  <c r="AK74" i="14"/>
  <c r="AK73" i="14"/>
  <c r="AK72" i="14"/>
  <c r="AK71" i="14"/>
  <c r="AK70" i="14"/>
  <c r="AK69" i="14"/>
  <c r="AK68" i="14"/>
  <c r="AK67" i="14"/>
  <c r="AK66" i="14"/>
  <c r="AK65" i="14"/>
  <c r="AK64" i="14"/>
  <c r="AK63" i="14"/>
  <c r="AK62" i="14"/>
  <c r="AK61" i="14"/>
  <c r="AK60" i="14"/>
  <c r="AK59" i="14"/>
  <c r="AK58" i="14"/>
  <c r="AK57" i="14"/>
  <c r="AK56" i="14"/>
  <c r="AK55" i="14"/>
  <c r="AK54" i="14"/>
  <c r="AK53" i="14"/>
  <c r="AK52" i="14"/>
  <c r="AK51" i="14"/>
  <c r="AK50" i="14"/>
  <c r="AK49" i="14"/>
  <c r="AK48" i="14"/>
  <c r="AK47" i="14"/>
  <c r="AK46" i="14"/>
  <c r="AK45" i="14"/>
  <c r="AK44" i="14"/>
  <c r="AK43" i="14"/>
  <c r="AK42" i="14"/>
  <c r="AK41" i="14"/>
  <c r="AK40" i="14"/>
  <c r="AK39" i="14"/>
  <c r="AK38" i="14"/>
  <c r="AK37" i="14"/>
  <c r="AK36" i="14"/>
  <c r="AK35" i="14"/>
  <c r="AK34" i="14"/>
  <c r="AK33" i="14"/>
  <c r="AK32" i="14"/>
  <c r="AK31" i="14"/>
  <c r="AK30" i="14"/>
  <c r="AK29" i="14"/>
  <c r="AK28" i="14"/>
  <c r="AK27" i="14"/>
  <c r="AK26" i="14"/>
  <c r="AK25" i="14"/>
  <c r="AK24" i="14"/>
  <c r="AK23" i="14"/>
  <c r="AK22" i="14"/>
  <c r="AK21" i="14"/>
  <c r="AK20" i="14"/>
  <c r="AK19" i="14"/>
  <c r="AK18" i="14"/>
  <c r="AK17" i="14"/>
  <c r="AK16" i="14"/>
  <c r="AK15" i="14"/>
  <c r="AK14" i="14"/>
  <c r="AK13" i="14"/>
  <c r="AK12" i="14"/>
  <c r="AK11" i="14"/>
  <c r="AK10" i="14"/>
  <c r="AK9" i="14"/>
  <c r="AK8" i="14"/>
  <c r="AK7" i="14"/>
  <c r="AK6" i="14"/>
  <c r="AK5" i="14"/>
  <c r="AK4" i="14"/>
  <c r="AK3" i="14"/>
  <c r="AK2" i="14"/>
  <c r="B60" i="18"/>
  <c r="B61" i="18"/>
  <c r="C60" i="18"/>
  <c r="I2" i="13"/>
  <c r="I3" i="13"/>
  <c r="H2" i="13"/>
  <c r="E87" i="17"/>
  <c r="L37" i="17"/>
  <c r="L41" i="17"/>
  <c r="L89" i="17"/>
  <c r="L165" i="17"/>
  <c r="L173" i="17"/>
  <c r="L287" i="17"/>
  <c r="L415" i="17"/>
  <c r="L22" i="16"/>
  <c r="L25" i="16"/>
  <c r="L33" i="16"/>
  <c r="L54" i="16"/>
  <c r="L57" i="16"/>
  <c r="L65" i="16"/>
  <c r="L86" i="16"/>
  <c r="L89" i="16"/>
  <c r="L97" i="16"/>
  <c r="L118" i="16"/>
  <c r="L121" i="16"/>
  <c r="L129" i="16"/>
  <c r="L150" i="16"/>
  <c r="L153" i="16"/>
  <c r="L161" i="16"/>
  <c r="L182" i="16"/>
  <c r="L185" i="16"/>
  <c r="L193" i="16"/>
  <c r="L209" i="16"/>
  <c r="L214" i="16"/>
  <c r="L217" i="16"/>
  <c r="L230" i="16"/>
  <c r="L232" i="16"/>
  <c r="L238" i="16"/>
  <c r="L248" i="16"/>
  <c r="L249" i="16"/>
  <c r="L254" i="16"/>
  <c r="L264" i="16"/>
  <c r="L265" i="16"/>
  <c r="L270" i="16"/>
  <c r="L280" i="16"/>
  <c r="L281" i="16"/>
  <c r="L286" i="16"/>
  <c r="L296" i="16"/>
  <c r="L297" i="16"/>
  <c r="L302" i="16"/>
  <c r="L312" i="16"/>
  <c r="L313" i="16"/>
  <c r="L318" i="16"/>
  <c r="L328" i="16"/>
  <c r="L329" i="16"/>
  <c r="L334" i="16"/>
  <c r="L344" i="16"/>
  <c r="L345" i="16"/>
  <c r="L350" i="16"/>
  <c r="L360" i="16"/>
  <c r="L361" i="16"/>
  <c r="L366" i="16"/>
  <c r="L376" i="16"/>
  <c r="L377" i="16"/>
  <c r="L382" i="16"/>
  <c r="L392" i="16"/>
  <c r="L393" i="16"/>
  <c r="L398" i="16"/>
  <c r="L408" i="16"/>
  <c r="L409" i="16"/>
  <c r="L414" i="16"/>
  <c r="L424" i="16"/>
  <c r="L425" i="16"/>
  <c r="L430" i="16"/>
  <c r="L440" i="16"/>
  <c r="L441" i="16"/>
  <c r="L446" i="16"/>
  <c r="L456" i="16"/>
  <c r="L457" i="16"/>
  <c r="L462" i="16"/>
  <c r="L472" i="16"/>
  <c r="L473" i="16"/>
  <c r="L478" i="16"/>
  <c r="K7" i="15"/>
  <c r="Q7" i="15"/>
  <c r="L7" i="15"/>
  <c r="K8" i="15"/>
  <c r="Q8" i="15"/>
  <c r="L8" i="15"/>
  <c r="K9" i="15"/>
  <c r="Q9" i="15"/>
  <c r="L9" i="15"/>
  <c r="K16" i="15"/>
  <c r="Q16" i="15"/>
  <c r="L16" i="15"/>
  <c r="K17" i="15"/>
  <c r="Q17" i="15"/>
  <c r="L17" i="15"/>
  <c r="K23" i="15"/>
  <c r="Q23" i="15"/>
  <c r="L23" i="15"/>
  <c r="K24" i="15"/>
  <c r="Q24" i="15"/>
  <c r="L24" i="15"/>
  <c r="K25" i="15"/>
  <c r="Q25" i="15"/>
  <c r="L25" i="15"/>
  <c r="K28" i="15"/>
  <c r="Q28" i="15"/>
  <c r="L28" i="15"/>
  <c r="K31" i="15"/>
  <c r="Q31" i="15"/>
  <c r="L31" i="15"/>
  <c r="K32" i="15"/>
  <c r="Q32" i="15"/>
  <c r="L32" i="15"/>
  <c r="K33" i="15"/>
  <c r="Q33" i="15"/>
  <c r="L33" i="15"/>
  <c r="K36" i="15"/>
  <c r="Q36" i="15"/>
  <c r="L36" i="15"/>
  <c r="K39" i="15"/>
  <c r="Q39" i="15"/>
  <c r="L39" i="15"/>
  <c r="K40" i="15"/>
  <c r="Q40" i="15"/>
  <c r="L40" i="15"/>
  <c r="K41" i="15"/>
  <c r="Q41" i="15"/>
  <c r="L41" i="15"/>
  <c r="K44" i="15"/>
  <c r="Q44" i="15"/>
  <c r="L44" i="15"/>
  <c r="K47" i="15"/>
  <c r="Q47" i="15"/>
  <c r="L47" i="15"/>
  <c r="K48" i="15"/>
  <c r="Q48" i="15"/>
  <c r="L48" i="15"/>
  <c r="K49" i="15"/>
  <c r="Q49" i="15"/>
  <c r="L49" i="15"/>
  <c r="K52" i="15"/>
  <c r="Q52" i="15"/>
  <c r="L52" i="15"/>
  <c r="K56" i="15"/>
  <c r="Q56" i="15"/>
  <c r="L56" i="15"/>
  <c r="K57" i="15"/>
  <c r="Q57" i="15"/>
  <c r="L57" i="15"/>
  <c r="K60" i="15"/>
  <c r="Q60" i="15"/>
  <c r="L60" i="15"/>
  <c r="K63" i="15"/>
  <c r="Q63" i="15"/>
  <c r="L63" i="15"/>
  <c r="K64" i="15"/>
  <c r="Q64" i="15"/>
  <c r="L64" i="15"/>
  <c r="K65" i="15"/>
  <c r="Q65" i="15"/>
  <c r="L65" i="15"/>
  <c r="K68" i="15"/>
  <c r="Q68" i="15"/>
  <c r="L68" i="15"/>
  <c r="K71" i="15"/>
  <c r="Q71" i="15"/>
  <c r="L71" i="15"/>
  <c r="K72" i="15"/>
  <c r="Q72" i="15"/>
  <c r="L72" i="15"/>
  <c r="K73" i="15"/>
  <c r="Q73" i="15"/>
  <c r="L73" i="15"/>
  <c r="K76" i="15"/>
  <c r="Q76" i="15"/>
  <c r="L76" i="15"/>
  <c r="K79" i="15"/>
  <c r="Q79" i="15"/>
  <c r="L79" i="15"/>
  <c r="K80" i="15"/>
  <c r="Q80" i="15"/>
  <c r="L80" i="15"/>
  <c r="K81" i="15"/>
  <c r="Q81" i="15"/>
  <c r="L81" i="15"/>
  <c r="K84" i="15"/>
  <c r="Q84" i="15"/>
  <c r="L84" i="15"/>
  <c r="K87" i="15"/>
  <c r="Q87" i="15"/>
  <c r="L87" i="15"/>
  <c r="K88" i="15"/>
  <c r="Q88" i="15"/>
  <c r="L88" i="15"/>
  <c r="K89" i="15"/>
  <c r="Q89" i="15"/>
  <c r="L89" i="15"/>
  <c r="K92" i="15"/>
  <c r="Q92" i="15"/>
  <c r="L92" i="15"/>
  <c r="K96" i="15"/>
  <c r="Q96" i="15"/>
  <c r="L96" i="15"/>
  <c r="K97" i="15"/>
  <c r="Q97" i="15"/>
  <c r="L97" i="15"/>
  <c r="K100" i="15"/>
  <c r="Q100" i="15"/>
  <c r="L100" i="15"/>
  <c r="K103" i="15"/>
  <c r="Q103" i="15"/>
  <c r="L103" i="15"/>
  <c r="K104" i="15"/>
  <c r="Q104" i="15"/>
  <c r="L104" i="15"/>
  <c r="K105" i="15"/>
  <c r="Q105" i="15"/>
  <c r="L105" i="15"/>
  <c r="K108" i="15"/>
  <c r="Q108" i="15"/>
  <c r="L108" i="15"/>
  <c r="K111" i="15"/>
  <c r="Q111" i="15"/>
  <c r="L111" i="15"/>
  <c r="K112" i="15"/>
  <c r="Q112" i="15"/>
  <c r="L112" i="15"/>
  <c r="K113" i="15"/>
  <c r="Q113" i="15"/>
  <c r="L113" i="15"/>
  <c r="K116" i="15"/>
  <c r="Q116" i="15"/>
  <c r="L116" i="15"/>
  <c r="K120" i="15"/>
  <c r="Q120" i="15"/>
  <c r="L120" i="15"/>
  <c r="K121" i="15"/>
  <c r="Q121" i="15"/>
  <c r="L121" i="15"/>
  <c r="K124" i="15"/>
  <c r="Q124" i="15"/>
  <c r="L124" i="15"/>
  <c r="K127" i="15"/>
  <c r="Q127" i="15"/>
  <c r="L127" i="15"/>
  <c r="K128" i="15"/>
  <c r="Q128" i="15"/>
  <c r="L128" i="15"/>
  <c r="K129" i="15"/>
  <c r="Q129" i="15"/>
  <c r="L129" i="15"/>
  <c r="K132" i="15"/>
  <c r="Q132" i="15"/>
  <c r="L132" i="15"/>
  <c r="K135" i="15"/>
  <c r="Q135" i="15"/>
  <c r="L135" i="15"/>
  <c r="K136" i="15"/>
  <c r="Q136" i="15"/>
  <c r="L136" i="15"/>
  <c r="K137" i="15"/>
  <c r="Q137" i="15"/>
  <c r="L137" i="15"/>
  <c r="K140" i="15"/>
  <c r="Q140" i="15"/>
  <c r="L140" i="15"/>
  <c r="K143" i="15"/>
  <c r="Q143" i="15"/>
  <c r="L143" i="15"/>
  <c r="K144" i="15"/>
  <c r="Q144" i="15"/>
  <c r="L144" i="15"/>
  <c r="K145" i="15"/>
  <c r="Q145" i="15"/>
  <c r="L145" i="15"/>
  <c r="K148" i="15"/>
  <c r="Q148" i="15"/>
  <c r="L148" i="15"/>
  <c r="K151" i="15"/>
  <c r="Q151" i="15"/>
  <c r="L151" i="15"/>
  <c r="K152" i="15"/>
  <c r="Q152" i="15"/>
  <c r="L152" i="15"/>
  <c r="K153" i="15"/>
  <c r="Q153" i="15"/>
  <c r="L153" i="15"/>
  <c r="K156" i="15"/>
  <c r="Q156" i="15"/>
  <c r="L156" i="15"/>
  <c r="K159" i="15"/>
  <c r="Q159" i="15"/>
  <c r="L159" i="15"/>
  <c r="K160" i="15"/>
  <c r="Q160" i="15"/>
  <c r="L160" i="15"/>
  <c r="K161" i="15"/>
  <c r="Q161" i="15"/>
  <c r="L161" i="15"/>
  <c r="K164" i="15"/>
  <c r="Q164" i="15"/>
  <c r="L164" i="15"/>
  <c r="K167" i="15"/>
  <c r="Q167" i="15"/>
  <c r="L167" i="15"/>
  <c r="K168" i="15"/>
  <c r="Q168" i="15"/>
  <c r="L168" i="15"/>
  <c r="K169" i="15"/>
  <c r="Q169" i="15"/>
  <c r="L169" i="15"/>
  <c r="K172" i="15"/>
  <c r="Q172" i="15"/>
  <c r="L172" i="15"/>
  <c r="K175" i="15"/>
  <c r="Q175" i="15"/>
  <c r="L175" i="15"/>
  <c r="K176" i="15"/>
  <c r="Q176" i="15"/>
  <c r="L176" i="15"/>
  <c r="K177" i="15"/>
  <c r="Q177" i="15"/>
  <c r="L177" i="15"/>
  <c r="K180" i="15"/>
  <c r="Q180" i="15"/>
  <c r="L180" i="15"/>
  <c r="K183" i="15"/>
  <c r="Q183" i="15"/>
  <c r="L183" i="15"/>
  <c r="K184" i="15"/>
  <c r="Q184" i="15"/>
  <c r="L184" i="15"/>
  <c r="K185" i="15"/>
  <c r="Q185" i="15"/>
  <c r="L185" i="15"/>
  <c r="K188" i="15"/>
  <c r="Q188" i="15"/>
  <c r="L188" i="15"/>
  <c r="K191" i="15"/>
  <c r="Q191" i="15"/>
  <c r="L191" i="15"/>
  <c r="K192" i="15"/>
  <c r="Q192" i="15"/>
  <c r="L192" i="15"/>
  <c r="K193" i="15"/>
  <c r="Q193" i="15"/>
  <c r="L193" i="15"/>
  <c r="K196" i="15"/>
  <c r="Q196" i="15"/>
  <c r="L196" i="15"/>
  <c r="K199" i="15"/>
  <c r="Q199" i="15"/>
  <c r="L199" i="15"/>
  <c r="K200" i="15"/>
  <c r="Q200" i="15"/>
  <c r="L200" i="15"/>
  <c r="K201" i="15"/>
  <c r="Q201" i="15"/>
  <c r="L201" i="15"/>
  <c r="K204" i="15"/>
  <c r="Q204" i="15"/>
  <c r="L204" i="15"/>
  <c r="K208" i="15"/>
  <c r="Q208" i="15"/>
  <c r="L208" i="15"/>
  <c r="K209" i="15"/>
  <c r="Q209" i="15"/>
  <c r="L209" i="15"/>
  <c r="K212" i="15"/>
  <c r="Q212" i="15"/>
  <c r="L212" i="15"/>
  <c r="K215" i="15"/>
  <c r="Q215" i="15"/>
  <c r="L215" i="15"/>
  <c r="K216" i="15"/>
  <c r="Q216" i="15"/>
  <c r="L216" i="15"/>
  <c r="K217" i="15"/>
  <c r="Q217" i="15"/>
  <c r="L217" i="15"/>
  <c r="K220" i="15"/>
  <c r="Q220" i="15"/>
  <c r="L220" i="15"/>
  <c r="K223" i="15"/>
  <c r="Q223" i="15"/>
  <c r="L223" i="15"/>
  <c r="K224" i="15"/>
  <c r="Q224" i="15"/>
  <c r="L224" i="15"/>
  <c r="K225" i="15"/>
  <c r="Q225" i="15"/>
  <c r="L225" i="15"/>
  <c r="K228" i="15"/>
  <c r="Q228" i="15"/>
  <c r="L228" i="15"/>
  <c r="K231" i="15"/>
  <c r="Q231" i="15"/>
  <c r="L231" i="15"/>
  <c r="K232" i="15"/>
  <c r="Q232" i="15"/>
  <c r="L232" i="15"/>
  <c r="K233" i="15"/>
  <c r="Q233" i="15"/>
  <c r="L233" i="15"/>
  <c r="K236" i="15"/>
  <c r="Q236" i="15"/>
  <c r="L236" i="15"/>
  <c r="K239" i="15"/>
  <c r="Q239" i="15"/>
  <c r="L239" i="15"/>
  <c r="K240" i="15"/>
  <c r="Q240" i="15"/>
  <c r="L240" i="15"/>
  <c r="K241" i="15"/>
  <c r="Q241" i="15"/>
  <c r="L241" i="15"/>
  <c r="K244" i="15"/>
  <c r="Q244" i="15"/>
  <c r="L244" i="15"/>
  <c r="K247" i="15"/>
  <c r="Q247" i="15"/>
  <c r="L247" i="15"/>
  <c r="K248" i="15"/>
  <c r="Q248" i="15"/>
  <c r="L248" i="15"/>
  <c r="K249" i="15"/>
  <c r="Q249" i="15"/>
  <c r="L249" i="15"/>
  <c r="K252" i="15"/>
  <c r="Q252" i="15"/>
  <c r="L252" i="15"/>
  <c r="K256" i="15"/>
  <c r="Q256" i="15"/>
  <c r="L256" i="15"/>
  <c r="K257" i="15"/>
  <c r="Q257" i="15"/>
  <c r="L257" i="15"/>
  <c r="K260" i="15"/>
  <c r="Q260" i="15"/>
  <c r="L260" i="15"/>
  <c r="K263" i="15"/>
  <c r="Q263" i="15"/>
  <c r="L263" i="15"/>
  <c r="K264" i="15"/>
  <c r="Q264" i="15"/>
  <c r="L264" i="15"/>
  <c r="K265" i="15"/>
  <c r="Q265" i="15"/>
  <c r="L265" i="15"/>
  <c r="K268" i="15"/>
  <c r="Q268" i="15"/>
  <c r="L268" i="15"/>
  <c r="K271" i="15"/>
  <c r="Q271" i="15"/>
  <c r="L271" i="15"/>
  <c r="K272" i="15"/>
  <c r="Q272" i="15"/>
  <c r="L272" i="15"/>
  <c r="K273" i="15"/>
  <c r="Q273" i="15"/>
  <c r="L273" i="15"/>
  <c r="K276" i="15"/>
  <c r="Q276" i="15"/>
  <c r="L276" i="15"/>
  <c r="K279" i="15"/>
  <c r="Q279" i="15"/>
  <c r="L279" i="15"/>
  <c r="K280" i="15"/>
  <c r="Q280" i="15"/>
  <c r="L280" i="15"/>
  <c r="K281" i="15"/>
  <c r="Q281" i="15"/>
  <c r="L281" i="15"/>
  <c r="K284" i="15"/>
  <c r="Q284" i="15"/>
  <c r="L284" i="15"/>
  <c r="K287" i="15"/>
  <c r="Q287" i="15"/>
  <c r="L287" i="15"/>
  <c r="K288" i="15"/>
  <c r="Q288" i="15"/>
  <c r="L288" i="15"/>
  <c r="K289" i="15"/>
  <c r="Q289" i="15"/>
  <c r="L289" i="15"/>
  <c r="K292" i="15"/>
  <c r="Q292" i="15"/>
  <c r="L292" i="15"/>
  <c r="K295" i="15"/>
  <c r="Q295" i="15"/>
  <c r="L295" i="15"/>
  <c r="K296" i="15"/>
  <c r="Q296" i="15"/>
  <c r="L296" i="15"/>
  <c r="K297" i="15"/>
  <c r="Q297" i="15"/>
  <c r="L297" i="15"/>
  <c r="K300" i="15"/>
  <c r="Q300" i="15"/>
  <c r="L300" i="15"/>
  <c r="K303" i="15"/>
  <c r="Q303" i="15"/>
  <c r="L303" i="15"/>
  <c r="K304" i="15"/>
  <c r="Q304" i="15"/>
  <c r="L304" i="15"/>
  <c r="K305" i="15"/>
  <c r="Q305" i="15"/>
  <c r="L305" i="15"/>
  <c r="K308" i="15"/>
  <c r="Q308" i="15"/>
  <c r="L308" i="15"/>
  <c r="K312" i="15"/>
  <c r="Q312" i="15"/>
  <c r="L312" i="15"/>
  <c r="K313" i="15"/>
  <c r="Q313" i="15"/>
  <c r="L313" i="15"/>
  <c r="K316" i="15"/>
  <c r="Q316" i="15"/>
  <c r="L316" i="15"/>
  <c r="K320" i="15"/>
  <c r="Q320" i="15"/>
  <c r="L320" i="15"/>
  <c r="K321" i="15"/>
  <c r="Q321" i="15"/>
  <c r="L321" i="15"/>
  <c r="K324" i="15"/>
  <c r="Q324" i="15"/>
  <c r="L324" i="15"/>
  <c r="K327" i="15"/>
  <c r="Q327" i="15"/>
  <c r="L327" i="15"/>
  <c r="K328" i="15"/>
  <c r="Q328" i="15"/>
  <c r="L328" i="15"/>
  <c r="K329" i="15"/>
  <c r="Q329" i="15"/>
  <c r="L329" i="15"/>
  <c r="K332" i="15"/>
  <c r="Q332" i="15"/>
  <c r="L332" i="15"/>
  <c r="K336" i="15"/>
  <c r="Q336" i="15"/>
  <c r="L336" i="15"/>
  <c r="K337" i="15"/>
  <c r="Q337" i="15"/>
  <c r="L337" i="15"/>
  <c r="K340" i="15"/>
  <c r="Q340" i="15"/>
  <c r="L340" i="15"/>
  <c r="K343" i="15"/>
  <c r="Q343" i="15"/>
  <c r="L343" i="15"/>
  <c r="K344" i="15"/>
  <c r="Q344" i="15"/>
  <c r="L344" i="15"/>
  <c r="K345" i="15"/>
  <c r="Q345" i="15"/>
  <c r="L345" i="15"/>
  <c r="K348" i="15"/>
  <c r="Q348" i="15"/>
  <c r="L348" i="15"/>
  <c r="K351" i="15"/>
  <c r="Q351" i="15"/>
  <c r="L351" i="15"/>
  <c r="K352" i="15"/>
  <c r="Q352" i="15"/>
  <c r="L352" i="15"/>
  <c r="K353" i="15"/>
  <c r="Q353" i="15"/>
  <c r="L353" i="15"/>
  <c r="K356" i="15"/>
  <c r="Q356" i="15"/>
  <c r="L356" i="15"/>
  <c r="K359" i="15"/>
  <c r="Q359" i="15"/>
  <c r="L359" i="15"/>
  <c r="K360" i="15"/>
  <c r="Q360" i="15"/>
  <c r="L360" i="15"/>
  <c r="K361" i="15"/>
  <c r="Q361" i="15"/>
  <c r="L361" i="15"/>
  <c r="K364" i="15"/>
  <c r="Q364" i="15"/>
  <c r="L364" i="15"/>
  <c r="K367" i="15"/>
  <c r="Q367" i="15"/>
  <c r="L367" i="15"/>
  <c r="K368" i="15"/>
  <c r="Q368" i="15"/>
  <c r="L368" i="15"/>
  <c r="K369" i="15"/>
  <c r="Q369" i="15"/>
  <c r="L369" i="15"/>
  <c r="K372" i="15"/>
  <c r="Q372" i="15"/>
  <c r="L372" i="15"/>
  <c r="K375" i="15"/>
  <c r="Q375" i="15"/>
  <c r="L375" i="15"/>
  <c r="K376" i="15"/>
  <c r="Q376" i="15"/>
  <c r="L376" i="15"/>
  <c r="K377" i="15"/>
  <c r="Q377" i="15"/>
  <c r="L377" i="15"/>
  <c r="K380" i="15"/>
  <c r="Q380" i="15"/>
  <c r="L380" i="15"/>
  <c r="K384" i="15"/>
  <c r="Q384" i="15"/>
  <c r="L384" i="15"/>
  <c r="K385" i="15"/>
  <c r="Q385" i="15"/>
  <c r="L385" i="15"/>
  <c r="K388" i="15"/>
  <c r="Q388" i="15"/>
  <c r="L388" i="15"/>
  <c r="K391" i="15"/>
  <c r="Q391" i="15"/>
  <c r="L391" i="15"/>
  <c r="K392" i="15"/>
  <c r="Q392" i="15"/>
  <c r="L392" i="15"/>
  <c r="K393" i="15"/>
  <c r="Q393" i="15"/>
  <c r="L393" i="15"/>
  <c r="K396" i="15"/>
  <c r="Q396" i="15"/>
  <c r="L396" i="15"/>
  <c r="K399" i="15"/>
  <c r="Q399" i="15"/>
  <c r="L399" i="15"/>
  <c r="K400" i="15"/>
  <c r="Q400" i="15"/>
  <c r="L400" i="15"/>
  <c r="K401" i="15"/>
  <c r="Q401" i="15"/>
  <c r="L401" i="15"/>
  <c r="K404" i="15"/>
  <c r="Q404" i="15"/>
  <c r="L404" i="15"/>
  <c r="K408" i="15"/>
  <c r="Q408" i="15"/>
  <c r="L408" i="15"/>
  <c r="K409" i="15"/>
  <c r="Q409" i="15"/>
  <c r="L409" i="15"/>
  <c r="K412" i="15"/>
  <c r="Q412" i="15"/>
  <c r="L412" i="15"/>
  <c r="K415" i="15"/>
  <c r="Q415" i="15"/>
  <c r="L415" i="15"/>
  <c r="K416" i="15"/>
  <c r="Q416" i="15"/>
  <c r="L416" i="15"/>
  <c r="K417" i="15"/>
  <c r="Q417" i="15"/>
  <c r="L417" i="15"/>
  <c r="K420" i="15"/>
  <c r="Q420" i="15"/>
  <c r="L420" i="15"/>
  <c r="K423" i="15"/>
  <c r="Q423" i="15"/>
  <c r="L423" i="15"/>
  <c r="K424" i="15"/>
  <c r="Q424" i="15"/>
  <c r="L424" i="15"/>
  <c r="K425" i="15"/>
  <c r="Q425" i="15"/>
  <c r="L425" i="15"/>
  <c r="K428" i="15"/>
  <c r="Q428" i="15"/>
  <c r="L428" i="15"/>
  <c r="K432" i="15"/>
  <c r="Q432" i="15"/>
  <c r="L432" i="15"/>
  <c r="K433" i="15"/>
  <c r="Q433" i="15"/>
  <c r="L433" i="15"/>
  <c r="K436" i="15"/>
  <c r="Q436" i="15"/>
  <c r="L436" i="15"/>
  <c r="K440" i="15"/>
  <c r="Q440" i="15"/>
  <c r="L440" i="15"/>
  <c r="K441" i="15"/>
  <c r="Q441" i="15"/>
  <c r="L441" i="15"/>
  <c r="K444" i="15"/>
  <c r="Q444" i="15"/>
  <c r="L444" i="15"/>
  <c r="K448" i="15"/>
  <c r="Q448" i="15"/>
  <c r="L448" i="15"/>
  <c r="K449" i="15"/>
  <c r="Q449" i="15"/>
  <c r="L449" i="15"/>
  <c r="K452" i="15"/>
  <c r="Q452" i="15"/>
  <c r="L452" i="15"/>
  <c r="K456" i="15"/>
  <c r="Q456" i="15"/>
  <c r="L456" i="15"/>
  <c r="K457" i="15"/>
  <c r="Q457" i="15"/>
  <c r="L457" i="15"/>
  <c r="K460" i="15"/>
  <c r="Q460" i="15"/>
  <c r="L460" i="15"/>
  <c r="K464" i="15"/>
  <c r="Q464" i="15"/>
  <c r="L464" i="15"/>
  <c r="K465" i="15"/>
  <c r="Q465" i="15"/>
  <c r="L465" i="15"/>
  <c r="K468" i="15"/>
  <c r="Q468" i="15"/>
  <c r="L468" i="15"/>
  <c r="K472" i="15"/>
  <c r="Q472" i="15"/>
  <c r="L472" i="15"/>
  <c r="K473" i="15"/>
  <c r="Q473" i="15"/>
  <c r="L473" i="15"/>
  <c r="K476" i="15"/>
  <c r="Q476" i="15"/>
  <c r="L476" i="15"/>
  <c r="K480" i="15"/>
  <c r="Q480" i="15"/>
  <c r="L480" i="15"/>
  <c r="R3" i="14"/>
  <c r="L3" i="14"/>
  <c r="R4" i="14"/>
  <c r="L4" i="14"/>
  <c r="R5" i="14"/>
  <c r="L5" i="14"/>
  <c r="R6" i="14"/>
  <c r="L6" i="14"/>
  <c r="R7" i="14"/>
  <c r="L7" i="14"/>
  <c r="R8" i="14"/>
  <c r="L8" i="14"/>
  <c r="R9" i="14"/>
  <c r="L9" i="14"/>
  <c r="R10" i="14"/>
  <c r="L10" i="14"/>
  <c r="R11" i="14"/>
  <c r="L11" i="14"/>
  <c r="R12" i="14"/>
  <c r="L12" i="14"/>
  <c r="R13" i="14"/>
  <c r="L13" i="14"/>
  <c r="R14" i="14"/>
  <c r="L14" i="14"/>
  <c r="R15" i="14"/>
  <c r="L15" i="14"/>
  <c r="R16" i="14"/>
  <c r="L16" i="14"/>
  <c r="R17" i="14"/>
  <c r="L17" i="14"/>
  <c r="R18" i="14"/>
  <c r="L18" i="14"/>
  <c r="R19" i="14"/>
  <c r="L19" i="14"/>
  <c r="R20" i="14"/>
  <c r="L20" i="14"/>
  <c r="R21" i="14"/>
  <c r="L21" i="14"/>
  <c r="R22" i="14"/>
  <c r="L22" i="14"/>
  <c r="R23" i="14"/>
  <c r="L23" i="14"/>
  <c r="R24" i="14"/>
  <c r="L24" i="14"/>
  <c r="R25" i="14"/>
  <c r="L25" i="14"/>
  <c r="R26" i="14"/>
  <c r="L26" i="14"/>
  <c r="R27" i="14"/>
  <c r="L27" i="14"/>
  <c r="R28" i="14"/>
  <c r="L28" i="14"/>
  <c r="R29" i="14"/>
  <c r="L29" i="14"/>
  <c r="R30" i="14"/>
  <c r="L30" i="14"/>
  <c r="R31" i="14"/>
  <c r="L31" i="14"/>
  <c r="R32" i="14"/>
  <c r="L32" i="14"/>
  <c r="R33" i="14"/>
  <c r="L33" i="14"/>
  <c r="R34" i="14"/>
  <c r="L34" i="14"/>
  <c r="R35" i="14"/>
  <c r="L35" i="14"/>
  <c r="R36" i="14"/>
  <c r="L36" i="14"/>
  <c r="R37" i="14"/>
  <c r="L37" i="14"/>
  <c r="R38" i="14"/>
  <c r="L38" i="14"/>
  <c r="R39" i="14"/>
  <c r="L39" i="14"/>
  <c r="R40" i="14"/>
  <c r="L40" i="14"/>
  <c r="R41" i="14"/>
  <c r="L41" i="14"/>
  <c r="R42" i="14"/>
  <c r="L42" i="14"/>
  <c r="R43" i="14"/>
  <c r="L43" i="14"/>
  <c r="R44" i="14"/>
  <c r="L44" i="14"/>
  <c r="R45" i="14"/>
  <c r="L45" i="14"/>
  <c r="R46" i="14"/>
  <c r="L46" i="14"/>
  <c r="R47" i="14"/>
  <c r="L47" i="14"/>
  <c r="R48" i="14"/>
  <c r="L48" i="14"/>
  <c r="R49" i="14"/>
  <c r="L49" i="14"/>
  <c r="R50" i="14"/>
  <c r="L50" i="14"/>
  <c r="R51" i="14"/>
  <c r="L51" i="14"/>
  <c r="R52" i="14"/>
  <c r="L52" i="14"/>
  <c r="R53" i="14"/>
  <c r="L53" i="14"/>
  <c r="R54" i="14"/>
  <c r="L54" i="14"/>
  <c r="R55" i="14"/>
  <c r="L55" i="14"/>
  <c r="R56" i="14"/>
  <c r="L56" i="14"/>
  <c r="R57" i="14"/>
  <c r="L57" i="14"/>
  <c r="R58" i="14"/>
  <c r="L58" i="14"/>
  <c r="R59" i="14"/>
  <c r="L59" i="14"/>
  <c r="R60" i="14"/>
  <c r="L60" i="14"/>
  <c r="R61" i="14"/>
  <c r="L61" i="14"/>
  <c r="R62" i="14"/>
  <c r="L62" i="14"/>
  <c r="R63" i="14"/>
  <c r="L63" i="14"/>
  <c r="R64" i="14"/>
  <c r="L64" i="14"/>
  <c r="R65" i="14"/>
  <c r="L65" i="14"/>
  <c r="R66" i="14"/>
  <c r="L66" i="14"/>
  <c r="R67" i="14"/>
  <c r="L67" i="14"/>
  <c r="R68" i="14"/>
  <c r="L68" i="14"/>
  <c r="R69" i="14"/>
  <c r="L69" i="14"/>
  <c r="R70" i="14"/>
  <c r="L70" i="14"/>
  <c r="R71" i="14"/>
  <c r="L71" i="14"/>
  <c r="R72" i="14"/>
  <c r="L72" i="14"/>
  <c r="R73" i="14"/>
  <c r="L73" i="14"/>
  <c r="R74" i="14"/>
  <c r="L74" i="14"/>
  <c r="R75" i="14"/>
  <c r="L75" i="14"/>
  <c r="R76" i="14"/>
  <c r="L76" i="14"/>
  <c r="R77" i="14"/>
  <c r="L77" i="14"/>
  <c r="R78" i="14"/>
  <c r="L78" i="14"/>
  <c r="R79" i="14"/>
  <c r="L79" i="14"/>
  <c r="R80" i="14"/>
  <c r="L80" i="14"/>
  <c r="R81" i="14"/>
  <c r="L81" i="14"/>
  <c r="R82" i="14"/>
  <c r="L82" i="14"/>
  <c r="R83" i="14"/>
  <c r="L83" i="14"/>
  <c r="R84" i="14"/>
  <c r="L84" i="14"/>
  <c r="R85" i="14"/>
  <c r="L85" i="14"/>
  <c r="R86" i="14"/>
  <c r="L86" i="14"/>
  <c r="R87" i="14"/>
  <c r="L87" i="14"/>
  <c r="R88" i="14"/>
  <c r="L88" i="14"/>
  <c r="R89" i="14"/>
  <c r="L89" i="14"/>
  <c r="R90" i="14"/>
  <c r="L90" i="14"/>
  <c r="R91" i="14"/>
  <c r="L91" i="14"/>
  <c r="R92" i="14"/>
  <c r="L92" i="14"/>
  <c r="R93" i="14"/>
  <c r="L93" i="14"/>
  <c r="R94" i="14"/>
  <c r="L94" i="14"/>
  <c r="R95" i="14"/>
  <c r="L95" i="14"/>
  <c r="R96" i="14"/>
  <c r="L96" i="14"/>
  <c r="R97" i="14"/>
  <c r="L97" i="14"/>
  <c r="R98" i="14"/>
  <c r="L98" i="14"/>
  <c r="R99" i="14"/>
  <c r="L99" i="14"/>
  <c r="R100" i="14"/>
  <c r="L100" i="14"/>
  <c r="R101" i="14"/>
  <c r="L101" i="14"/>
  <c r="R102" i="14"/>
  <c r="L102" i="14"/>
  <c r="R103" i="14"/>
  <c r="L103" i="14"/>
  <c r="R104" i="14"/>
  <c r="L104" i="14"/>
  <c r="R105" i="14"/>
  <c r="L105" i="14"/>
  <c r="R106" i="14"/>
  <c r="L106" i="14"/>
  <c r="R107" i="14"/>
  <c r="L107" i="14"/>
  <c r="R108" i="14"/>
  <c r="L108" i="14"/>
  <c r="R109" i="14"/>
  <c r="L109" i="14"/>
  <c r="R110" i="14"/>
  <c r="L110" i="14"/>
  <c r="R111" i="14"/>
  <c r="L111" i="14"/>
  <c r="R112" i="14"/>
  <c r="L112" i="14"/>
  <c r="R113" i="14"/>
  <c r="L113" i="14"/>
  <c r="R114" i="14"/>
  <c r="L114" i="14"/>
  <c r="R115" i="14"/>
  <c r="L115" i="14"/>
  <c r="R116" i="14"/>
  <c r="L116" i="14"/>
  <c r="R117" i="14"/>
  <c r="L117" i="14"/>
  <c r="R118" i="14"/>
  <c r="L118" i="14"/>
  <c r="R119" i="14"/>
  <c r="L119" i="14"/>
  <c r="R120" i="14"/>
  <c r="L120" i="14"/>
  <c r="R121" i="14"/>
  <c r="L121" i="14"/>
  <c r="R122" i="14"/>
  <c r="L122" i="14"/>
  <c r="R123" i="14"/>
  <c r="L123" i="14"/>
  <c r="R124" i="14"/>
  <c r="L124" i="14"/>
  <c r="R125" i="14"/>
  <c r="L125" i="14"/>
  <c r="R126" i="14"/>
  <c r="L126" i="14"/>
  <c r="R127" i="14"/>
  <c r="L127" i="14"/>
  <c r="R128" i="14"/>
  <c r="L128" i="14"/>
  <c r="R129" i="14"/>
  <c r="L129" i="14"/>
  <c r="R130" i="14"/>
  <c r="L130" i="14"/>
  <c r="R131" i="14"/>
  <c r="L131" i="14"/>
  <c r="R132" i="14"/>
  <c r="L132" i="14"/>
  <c r="R133" i="14"/>
  <c r="L133" i="14"/>
  <c r="R134" i="14"/>
  <c r="L134" i="14"/>
  <c r="R135" i="14"/>
  <c r="L135" i="14"/>
  <c r="R136" i="14"/>
  <c r="L136" i="14"/>
  <c r="R137" i="14"/>
  <c r="L137" i="14"/>
  <c r="R138" i="14"/>
  <c r="L138" i="14"/>
  <c r="R139" i="14"/>
  <c r="L139" i="14"/>
  <c r="R140" i="14"/>
  <c r="L140" i="14"/>
  <c r="R141" i="14"/>
  <c r="L141" i="14"/>
  <c r="R142" i="14"/>
  <c r="L142" i="14"/>
  <c r="R143" i="14"/>
  <c r="L143" i="14"/>
  <c r="R144" i="14"/>
  <c r="L144" i="14"/>
  <c r="R145" i="14"/>
  <c r="L145" i="14"/>
  <c r="R146" i="14"/>
  <c r="L146" i="14"/>
  <c r="R147" i="14"/>
  <c r="L147" i="14"/>
  <c r="R148" i="14"/>
  <c r="L148" i="14"/>
  <c r="R149" i="14"/>
  <c r="L149" i="14"/>
  <c r="R150" i="14"/>
  <c r="L150" i="14"/>
  <c r="R151" i="14"/>
  <c r="L151" i="14"/>
  <c r="R152" i="14"/>
  <c r="L152" i="14"/>
  <c r="R153" i="14"/>
  <c r="L153" i="14"/>
  <c r="R154" i="14"/>
  <c r="L154" i="14"/>
  <c r="R155" i="14"/>
  <c r="L155" i="14"/>
  <c r="R156" i="14"/>
  <c r="L156" i="14"/>
  <c r="R157" i="14"/>
  <c r="L157" i="14"/>
  <c r="R158" i="14"/>
  <c r="L158" i="14"/>
  <c r="R159" i="14"/>
  <c r="L159" i="14"/>
  <c r="R160" i="14"/>
  <c r="L160" i="14"/>
  <c r="R161" i="14"/>
  <c r="L161" i="14"/>
  <c r="R162" i="14"/>
  <c r="L162" i="14"/>
  <c r="R163" i="14"/>
  <c r="L163" i="14"/>
  <c r="R164" i="14"/>
  <c r="L164" i="14"/>
  <c r="R165" i="14"/>
  <c r="L165" i="14"/>
  <c r="R166" i="14"/>
  <c r="L166" i="14"/>
  <c r="R167" i="14"/>
  <c r="L167" i="14"/>
  <c r="R168" i="14"/>
  <c r="L168" i="14"/>
  <c r="R169" i="14"/>
  <c r="L169" i="14"/>
  <c r="R170" i="14"/>
  <c r="L170" i="14"/>
  <c r="R171" i="14"/>
  <c r="L171" i="14"/>
  <c r="R172" i="14"/>
  <c r="L172" i="14"/>
  <c r="R173" i="14"/>
  <c r="L173" i="14"/>
  <c r="R174" i="14"/>
  <c r="L174" i="14"/>
  <c r="R175" i="14"/>
  <c r="L175" i="14"/>
  <c r="R176" i="14"/>
  <c r="L176" i="14"/>
  <c r="R177" i="14"/>
  <c r="L177" i="14"/>
  <c r="R178" i="14"/>
  <c r="L178" i="14"/>
  <c r="R179" i="14"/>
  <c r="L179" i="14"/>
  <c r="R180" i="14"/>
  <c r="L180" i="14"/>
  <c r="R181" i="14"/>
  <c r="L181" i="14"/>
  <c r="R182" i="14"/>
  <c r="L182" i="14"/>
  <c r="R183" i="14"/>
  <c r="L183" i="14"/>
  <c r="R184" i="14"/>
  <c r="L184" i="14"/>
  <c r="R185" i="14"/>
  <c r="L185" i="14"/>
  <c r="R186" i="14"/>
  <c r="L186" i="14"/>
  <c r="R187" i="14"/>
  <c r="L187" i="14"/>
  <c r="R188" i="14"/>
  <c r="L188" i="14"/>
  <c r="R189" i="14"/>
  <c r="L189" i="14"/>
  <c r="R190" i="14"/>
  <c r="L190" i="14"/>
  <c r="R191" i="14"/>
  <c r="L191" i="14"/>
  <c r="R192" i="14"/>
  <c r="L192" i="14"/>
  <c r="R193" i="14"/>
  <c r="L193" i="14"/>
  <c r="R194" i="14"/>
  <c r="L194" i="14"/>
  <c r="R195" i="14"/>
  <c r="L195" i="14"/>
  <c r="R196" i="14"/>
  <c r="L196" i="14"/>
  <c r="R197" i="14"/>
  <c r="L197" i="14"/>
  <c r="R198" i="14"/>
  <c r="L198" i="14"/>
  <c r="R199" i="14"/>
  <c r="L199" i="14"/>
  <c r="R200" i="14"/>
  <c r="L200" i="14"/>
  <c r="R201" i="14"/>
  <c r="L201" i="14"/>
  <c r="R202" i="14"/>
  <c r="L202" i="14"/>
  <c r="R203" i="14"/>
  <c r="L203" i="14"/>
  <c r="R204" i="14"/>
  <c r="L204" i="14"/>
  <c r="R205" i="14"/>
  <c r="L205" i="14"/>
  <c r="R206" i="14"/>
  <c r="L206" i="14"/>
  <c r="R207" i="14"/>
  <c r="L207" i="14"/>
  <c r="R208" i="14"/>
  <c r="L208" i="14"/>
  <c r="R209" i="14"/>
  <c r="L209" i="14"/>
  <c r="R210" i="14"/>
  <c r="L210" i="14"/>
  <c r="R211" i="14"/>
  <c r="L211" i="14"/>
  <c r="R212" i="14"/>
  <c r="L212" i="14"/>
  <c r="R213" i="14"/>
  <c r="L213" i="14"/>
  <c r="R214" i="14"/>
  <c r="L214" i="14"/>
  <c r="R215" i="14"/>
  <c r="L215" i="14"/>
  <c r="R216" i="14"/>
  <c r="L216" i="14"/>
  <c r="R217" i="14"/>
  <c r="L217" i="14"/>
  <c r="R218" i="14"/>
  <c r="L218" i="14"/>
  <c r="R219" i="14"/>
  <c r="L219" i="14"/>
  <c r="R220" i="14"/>
  <c r="L220" i="14"/>
  <c r="R221" i="14"/>
  <c r="L221" i="14"/>
  <c r="R222" i="14"/>
  <c r="L222" i="14"/>
  <c r="R223" i="14"/>
  <c r="L223" i="14"/>
  <c r="R224" i="14"/>
  <c r="L224" i="14"/>
  <c r="R225" i="14"/>
  <c r="L225" i="14"/>
  <c r="R226" i="14"/>
  <c r="L226" i="14"/>
  <c r="R227" i="14"/>
  <c r="L227" i="14"/>
  <c r="R228" i="14"/>
  <c r="L228" i="14"/>
  <c r="R229" i="14"/>
  <c r="L229" i="14"/>
  <c r="R230" i="14"/>
  <c r="L230" i="14"/>
  <c r="R231" i="14"/>
  <c r="L231" i="14"/>
  <c r="R232" i="14"/>
  <c r="L232" i="14"/>
  <c r="R233" i="14"/>
  <c r="L233" i="14"/>
  <c r="R234" i="14"/>
  <c r="L234" i="14"/>
  <c r="R235" i="14"/>
  <c r="L235" i="14"/>
  <c r="R236" i="14"/>
  <c r="L236" i="14"/>
  <c r="R237" i="14"/>
  <c r="L237" i="14"/>
  <c r="R238" i="14"/>
  <c r="L238" i="14"/>
  <c r="R239" i="14"/>
  <c r="L239" i="14"/>
  <c r="R240" i="14"/>
  <c r="L240" i="14"/>
  <c r="R241" i="14"/>
  <c r="L241" i="14"/>
  <c r="R242" i="14"/>
  <c r="L242" i="14"/>
  <c r="R243" i="14"/>
  <c r="L243" i="14"/>
  <c r="R244" i="14"/>
  <c r="L244" i="14"/>
  <c r="R245" i="14"/>
  <c r="L245" i="14"/>
  <c r="R246" i="14"/>
  <c r="L246" i="14"/>
  <c r="R247" i="14"/>
  <c r="L247" i="14"/>
  <c r="R248" i="14"/>
  <c r="L248" i="14"/>
  <c r="R249" i="14"/>
  <c r="L249" i="14"/>
  <c r="R250" i="14"/>
  <c r="L250" i="14"/>
  <c r="R251" i="14"/>
  <c r="L251" i="14"/>
  <c r="R252" i="14"/>
  <c r="L252" i="14"/>
  <c r="R253" i="14"/>
  <c r="L253" i="14"/>
  <c r="R254" i="14"/>
  <c r="L254" i="14"/>
  <c r="R255" i="14"/>
  <c r="L255" i="14"/>
  <c r="R256" i="14"/>
  <c r="L256" i="14"/>
  <c r="R257" i="14"/>
  <c r="L257" i="14"/>
  <c r="R258" i="14"/>
  <c r="L258" i="14"/>
  <c r="R259" i="14"/>
  <c r="L259" i="14"/>
  <c r="R260" i="14"/>
  <c r="L260" i="14"/>
  <c r="R261" i="14"/>
  <c r="L261" i="14"/>
  <c r="R262" i="14"/>
  <c r="L262" i="14"/>
  <c r="R263" i="14"/>
  <c r="L263" i="14"/>
  <c r="R264" i="14"/>
  <c r="L264" i="14"/>
  <c r="R265" i="14"/>
  <c r="L265" i="14"/>
  <c r="R266" i="14"/>
  <c r="L266" i="14"/>
  <c r="R267" i="14"/>
  <c r="L267" i="14"/>
  <c r="R268" i="14"/>
  <c r="L268" i="14"/>
  <c r="R269" i="14"/>
  <c r="L269" i="14"/>
  <c r="R270" i="14"/>
  <c r="L270" i="14"/>
  <c r="R271" i="14"/>
  <c r="L271" i="14"/>
  <c r="R272" i="14"/>
  <c r="L272" i="14"/>
  <c r="R273" i="14"/>
  <c r="L273" i="14"/>
  <c r="R274" i="14"/>
  <c r="L274" i="14"/>
  <c r="R275" i="14"/>
  <c r="L275" i="14"/>
  <c r="R276" i="14"/>
  <c r="L276" i="14"/>
  <c r="R277" i="14"/>
  <c r="L277" i="14"/>
  <c r="R278" i="14"/>
  <c r="L278" i="14"/>
  <c r="R279" i="14"/>
  <c r="L279" i="14"/>
  <c r="R280" i="14"/>
  <c r="L280" i="14"/>
  <c r="R281" i="14"/>
  <c r="L281" i="14"/>
  <c r="R282" i="14"/>
  <c r="L282" i="14"/>
  <c r="R283" i="14"/>
  <c r="L283" i="14"/>
  <c r="R284" i="14"/>
  <c r="L284" i="14"/>
  <c r="R285" i="14"/>
  <c r="L285" i="14"/>
  <c r="R286" i="14"/>
  <c r="L286" i="14"/>
  <c r="R287" i="14"/>
  <c r="L287" i="14"/>
  <c r="R288" i="14"/>
  <c r="L288" i="14"/>
  <c r="R289" i="14"/>
  <c r="L289" i="14"/>
  <c r="R290" i="14"/>
  <c r="L290" i="14"/>
  <c r="R291" i="14"/>
  <c r="L291" i="14"/>
  <c r="R292" i="14"/>
  <c r="L292" i="14"/>
  <c r="R293" i="14"/>
  <c r="L293" i="14"/>
  <c r="R294" i="14"/>
  <c r="L294" i="14"/>
  <c r="R295" i="14"/>
  <c r="L295" i="14"/>
  <c r="R296" i="14"/>
  <c r="L296" i="14"/>
  <c r="R297" i="14"/>
  <c r="L297" i="14"/>
  <c r="R298" i="14"/>
  <c r="L298" i="14"/>
  <c r="R299" i="14"/>
  <c r="L299" i="14"/>
  <c r="R300" i="14"/>
  <c r="L300" i="14"/>
  <c r="R301" i="14"/>
  <c r="L301" i="14"/>
  <c r="R302" i="14"/>
  <c r="L302" i="14"/>
  <c r="R303" i="14"/>
  <c r="L303" i="14"/>
  <c r="R304" i="14"/>
  <c r="L304" i="14"/>
  <c r="R305" i="14"/>
  <c r="L305" i="14"/>
  <c r="R306" i="14"/>
  <c r="L306" i="14"/>
  <c r="R307" i="14"/>
  <c r="L307" i="14"/>
  <c r="R308" i="14"/>
  <c r="L308" i="14"/>
  <c r="R309" i="14"/>
  <c r="L309" i="14"/>
  <c r="R310" i="14"/>
  <c r="L310" i="14"/>
  <c r="R311" i="14"/>
  <c r="L311" i="14"/>
  <c r="R312" i="14"/>
  <c r="L312" i="14"/>
  <c r="R313" i="14"/>
  <c r="L313" i="14"/>
  <c r="R314" i="14"/>
  <c r="L314" i="14"/>
  <c r="R315" i="14"/>
  <c r="L315" i="14"/>
  <c r="R316" i="14"/>
  <c r="L316" i="14"/>
  <c r="R317" i="14"/>
  <c r="L317" i="14"/>
  <c r="R318" i="14"/>
  <c r="L318" i="14"/>
  <c r="R319" i="14"/>
  <c r="L319" i="14"/>
  <c r="R320" i="14"/>
  <c r="L320" i="14"/>
  <c r="R321" i="14"/>
  <c r="L321" i="14"/>
  <c r="R322" i="14"/>
  <c r="L322" i="14"/>
  <c r="R323" i="14"/>
  <c r="L323" i="14"/>
  <c r="R324" i="14"/>
  <c r="L324" i="14"/>
  <c r="R325" i="14"/>
  <c r="L325" i="14"/>
  <c r="R326" i="14"/>
  <c r="L326" i="14"/>
  <c r="R327" i="14"/>
  <c r="L327" i="14"/>
  <c r="R328" i="14"/>
  <c r="L328" i="14"/>
  <c r="R329" i="14"/>
  <c r="L329" i="14"/>
  <c r="R330" i="14"/>
  <c r="L330" i="14"/>
  <c r="R331" i="14"/>
  <c r="L331" i="14"/>
  <c r="R332" i="14"/>
  <c r="L332" i="14"/>
  <c r="R333" i="14"/>
  <c r="L333" i="14"/>
  <c r="R334" i="14"/>
  <c r="L334" i="14"/>
  <c r="R335" i="14"/>
  <c r="L335" i="14"/>
  <c r="R336" i="14"/>
  <c r="L336" i="14"/>
  <c r="R337" i="14"/>
  <c r="L337" i="14"/>
  <c r="R338" i="14"/>
  <c r="L338" i="14"/>
  <c r="R339" i="14"/>
  <c r="L339" i="14"/>
  <c r="R340" i="14"/>
  <c r="L340" i="14"/>
  <c r="R341" i="14"/>
  <c r="L341" i="14"/>
  <c r="R342" i="14"/>
  <c r="L342" i="14"/>
  <c r="R343" i="14"/>
  <c r="L343" i="14"/>
  <c r="R344" i="14"/>
  <c r="L344" i="14"/>
  <c r="R345" i="14"/>
  <c r="L345" i="14"/>
  <c r="R346" i="14"/>
  <c r="L346" i="14"/>
  <c r="R347" i="14"/>
  <c r="L347" i="14"/>
  <c r="R348" i="14"/>
  <c r="L348" i="14"/>
  <c r="R349" i="14"/>
  <c r="L349" i="14"/>
  <c r="R350" i="14"/>
  <c r="L350" i="14"/>
  <c r="R351" i="14"/>
  <c r="L351" i="14"/>
  <c r="R352" i="14"/>
  <c r="L352" i="14"/>
  <c r="R353" i="14"/>
  <c r="L353" i="14"/>
  <c r="R354" i="14"/>
  <c r="L354" i="14"/>
  <c r="R355" i="14"/>
  <c r="L355" i="14"/>
  <c r="R356" i="14"/>
  <c r="L356" i="14"/>
  <c r="R357" i="14"/>
  <c r="L357" i="14"/>
  <c r="R358" i="14"/>
  <c r="L358" i="14"/>
  <c r="R359" i="14"/>
  <c r="L359" i="14"/>
  <c r="R360" i="14"/>
  <c r="L360" i="14"/>
  <c r="R361" i="14"/>
  <c r="L361" i="14"/>
  <c r="R362" i="14"/>
  <c r="L362" i="14"/>
  <c r="R363" i="14"/>
  <c r="L363" i="14"/>
  <c r="R364" i="14"/>
  <c r="L364" i="14"/>
  <c r="R365" i="14"/>
  <c r="L365" i="14"/>
  <c r="R366" i="14"/>
  <c r="L366" i="14"/>
  <c r="R367" i="14"/>
  <c r="L367" i="14"/>
  <c r="R368" i="14"/>
  <c r="L368" i="14"/>
  <c r="R369" i="14"/>
  <c r="L369" i="14"/>
  <c r="R370" i="14"/>
  <c r="L370" i="14"/>
  <c r="R371" i="14"/>
  <c r="L371" i="14"/>
  <c r="R372" i="14"/>
  <c r="L372" i="14"/>
  <c r="R373" i="14"/>
  <c r="L373" i="14"/>
  <c r="R374" i="14"/>
  <c r="L374" i="14"/>
  <c r="R375" i="14"/>
  <c r="L375" i="14"/>
  <c r="R376" i="14"/>
  <c r="L376" i="14"/>
  <c r="R377" i="14"/>
  <c r="L377" i="14"/>
  <c r="R378" i="14"/>
  <c r="L378" i="14"/>
  <c r="R379" i="14"/>
  <c r="L379" i="14"/>
  <c r="R380" i="14"/>
  <c r="L380" i="14"/>
  <c r="R381" i="14"/>
  <c r="L381" i="14"/>
  <c r="R382" i="14"/>
  <c r="L382" i="14"/>
  <c r="R383" i="14"/>
  <c r="L383" i="14"/>
  <c r="R384" i="14"/>
  <c r="L384" i="14"/>
  <c r="R385" i="14"/>
  <c r="L385" i="14"/>
  <c r="R386" i="14"/>
  <c r="L386" i="14"/>
  <c r="R387" i="14"/>
  <c r="L387" i="14"/>
  <c r="R388" i="14"/>
  <c r="L388" i="14"/>
  <c r="R389" i="14"/>
  <c r="L389" i="14"/>
  <c r="R390" i="14"/>
  <c r="L390" i="14"/>
  <c r="R391" i="14"/>
  <c r="L391" i="14"/>
  <c r="R392" i="14"/>
  <c r="L392" i="14"/>
  <c r="R393" i="14"/>
  <c r="L393" i="14"/>
  <c r="R394" i="14"/>
  <c r="L394" i="14"/>
  <c r="R395" i="14"/>
  <c r="L395" i="14"/>
  <c r="R396" i="14"/>
  <c r="L396" i="14"/>
  <c r="R397" i="14"/>
  <c r="L397" i="14"/>
  <c r="R398" i="14"/>
  <c r="L398" i="14"/>
  <c r="R399" i="14"/>
  <c r="L399" i="14"/>
  <c r="R400" i="14"/>
  <c r="L400" i="14"/>
  <c r="R401" i="14"/>
  <c r="L401" i="14"/>
  <c r="R402" i="14"/>
  <c r="L402" i="14"/>
  <c r="R403" i="14"/>
  <c r="L403" i="14"/>
  <c r="R404" i="14"/>
  <c r="L404" i="14"/>
  <c r="R405" i="14"/>
  <c r="L405" i="14"/>
  <c r="R406" i="14"/>
  <c r="L406" i="14"/>
  <c r="R407" i="14"/>
  <c r="L407" i="14"/>
  <c r="R408" i="14"/>
  <c r="L408" i="14"/>
  <c r="R409" i="14"/>
  <c r="L409" i="14"/>
  <c r="R410" i="14"/>
  <c r="L410" i="14"/>
  <c r="R411" i="14"/>
  <c r="L411" i="14"/>
  <c r="R412" i="14"/>
  <c r="L412" i="14"/>
  <c r="R413" i="14"/>
  <c r="L413" i="14"/>
  <c r="R414" i="14"/>
  <c r="L414" i="14"/>
  <c r="R415" i="14"/>
  <c r="L415" i="14"/>
  <c r="R416" i="14"/>
  <c r="L416" i="14"/>
  <c r="R417" i="14"/>
  <c r="L417" i="14"/>
  <c r="R418" i="14"/>
  <c r="L418" i="14"/>
  <c r="R419" i="14"/>
  <c r="L419" i="14"/>
  <c r="R420" i="14"/>
  <c r="L420" i="14"/>
  <c r="R421" i="14"/>
  <c r="L421" i="14"/>
  <c r="R422" i="14"/>
  <c r="L422" i="14"/>
  <c r="R423" i="14"/>
  <c r="L423" i="14"/>
  <c r="R424" i="14"/>
  <c r="L424" i="14"/>
  <c r="R425" i="14"/>
  <c r="L425" i="14"/>
  <c r="R426" i="14"/>
  <c r="L426" i="14"/>
  <c r="R427" i="14"/>
  <c r="L427" i="14"/>
  <c r="R428" i="14"/>
  <c r="L428" i="14"/>
  <c r="R429" i="14"/>
  <c r="L429" i="14"/>
  <c r="R430" i="14"/>
  <c r="L430" i="14"/>
  <c r="R431" i="14"/>
  <c r="L431" i="14"/>
  <c r="R432" i="14"/>
  <c r="L432" i="14"/>
  <c r="R433" i="14"/>
  <c r="L433" i="14"/>
  <c r="R434" i="14"/>
  <c r="L434" i="14"/>
  <c r="R435" i="14"/>
  <c r="L435" i="14"/>
  <c r="R436" i="14"/>
  <c r="L436" i="14"/>
  <c r="R437" i="14"/>
  <c r="L437" i="14"/>
  <c r="R438" i="14"/>
  <c r="L438" i="14"/>
  <c r="R439" i="14"/>
  <c r="L439" i="14"/>
  <c r="R440" i="14"/>
  <c r="L440" i="14"/>
  <c r="R441" i="14"/>
  <c r="L441" i="14"/>
  <c r="R442" i="14"/>
  <c r="L442" i="14"/>
  <c r="R443" i="14"/>
  <c r="L443" i="14"/>
  <c r="R444" i="14"/>
  <c r="L444" i="14"/>
  <c r="R445" i="14"/>
  <c r="L445" i="14"/>
  <c r="R446" i="14"/>
  <c r="L446" i="14"/>
  <c r="R447" i="14"/>
  <c r="L447" i="14"/>
  <c r="R448" i="14"/>
  <c r="L448" i="14"/>
  <c r="R449" i="14"/>
  <c r="L449" i="14"/>
  <c r="R450" i="14"/>
  <c r="L450" i="14"/>
  <c r="R451" i="14"/>
  <c r="L451" i="14"/>
  <c r="R452" i="14"/>
  <c r="L452" i="14"/>
  <c r="R453" i="14"/>
  <c r="L453" i="14"/>
  <c r="R454" i="14"/>
  <c r="L454" i="14"/>
  <c r="R455" i="14"/>
  <c r="L455" i="14"/>
  <c r="R456" i="14"/>
  <c r="L456" i="14"/>
  <c r="R457" i="14"/>
  <c r="L457" i="14"/>
  <c r="R458" i="14"/>
  <c r="L458" i="14"/>
  <c r="R459" i="14"/>
  <c r="L459" i="14"/>
  <c r="R460" i="14"/>
  <c r="L460" i="14"/>
  <c r="R461" i="14"/>
  <c r="L461" i="14"/>
  <c r="R462" i="14"/>
  <c r="L462" i="14"/>
  <c r="R463" i="14"/>
  <c r="L463" i="14"/>
  <c r="R464" i="14"/>
  <c r="L464" i="14"/>
  <c r="R465" i="14"/>
  <c r="L465" i="14"/>
  <c r="R466" i="14"/>
  <c r="L466" i="14"/>
  <c r="R467" i="14"/>
  <c r="L467" i="14"/>
  <c r="R468" i="14"/>
  <c r="L468" i="14"/>
  <c r="R469" i="14"/>
  <c r="L469" i="14"/>
  <c r="R470" i="14"/>
  <c r="L470" i="14"/>
  <c r="R471" i="14"/>
  <c r="L471" i="14"/>
  <c r="R472" i="14"/>
  <c r="L472" i="14"/>
  <c r="R473" i="14"/>
  <c r="L473" i="14"/>
  <c r="R474" i="14"/>
  <c r="L474" i="14"/>
  <c r="R475" i="14"/>
  <c r="L475" i="14"/>
  <c r="R476" i="14"/>
  <c r="L476" i="14"/>
  <c r="R477" i="14"/>
  <c r="L477" i="14"/>
  <c r="R478" i="14"/>
  <c r="L478" i="14"/>
  <c r="R479" i="14"/>
  <c r="L479" i="14"/>
  <c r="R480" i="14"/>
  <c r="L480" i="14"/>
  <c r="R481" i="14"/>
  <c r="L481" i="14"/>
  <c r="G2" i="6"/>
  <c r="F226" i="17"/>
  <c r="Q8" i="17"/>
  <c r="L8" i="17"/>
  <c r="Q16" i="17"/>
  <c r="L16" i="17"/>
  <c r="Q24" i="17"/>
  <c r="L24" i="17"/>
  <c r="Q32" i="17"/>
  <c r="L32" i="17"/>
  <c r="Q40" i="17"/>
  <c r="L40" i="17"/>
  <c r="Q48" i="17"/>
  <c r="L48" i="17"/>
  <c r="Q56" i="17"/>
  <c r="L56" i="17"/>
  <c r="Q64" i="17"/>
  <c r="L64" i="17"/>
  <c r="Q72" i="17"/>
  <c r="L72" i="17"/>
  <c r="Q80" i="17"/>
  <c r="L80" i="17"/>
  <c r="Q88" i="17"/>
  <c r="L88" i="17"/>
  <c r="Q96" i="17"/>
  <c r="L96" i="17"/>
  <c r="Q104" i="17"/>
  <c r="L104" i="17"/>
  <c r="Q112" i="17"/>
  <c r="L112" i="17"/>
  <c r="Q120" i="17"/>
  <c r="L120" i="17"/>
  <c r="Q128" i="17"/>
  <c r="L128" i="17"/>
  <c r="Q136" i="17"/>
  <c r="L136" i="17"/>
  <c r="Q144" i="17"/>
  <c r="L144" i="17"/>
  <c r="Q152" i="17"/>
  <c r="L152" i="17"/>
  <c r="Q160" i="17"/>
  <c r="L160" i="17"/>
  <c r="Q168" i="17"/>
  <c r="L168" i="17"/>
  <c r="Q176" i="17"/>
  <c r="L176" i="17"/>
  <c r="Q184" i="17"/>
  <c r="L184" i="17"/>
  <c r="Q192" i="17"/>
  <c r="L192" i="17"/>
  <c r="Q200" i="17"/>
  <c r="L200" i="17"/>
  <c r="Q208" i="17"/>
  <c r="L208" i="17"/>
  <c r="Q216" i="17"/>
  <c r="L216" i="17"/>
  <c r="Q224" i="17"/>
  <c r="L224" i="17"/>
  <c r="Q231" i="17"/>
  <c r="L231" i="17"/>
  <c r="Q232" i="17"/>
  <c r="L232" i="17"/>
  <c r="Q239" i="17"/>
  <c r="L239" i="17"/>
  <c r="Q240" i="17"/>
  <c r="L240" i="17"/>
  <c r="Q247" i="17"/>
  <c r="L247" i="17"/>
  <c r="Q248" i="17"/>
  <c r="L248" i="17"/>
  <c r="Q255" i="17"/>
  <c r="L255" i="17"/>
  <c r="Q256" i="17"/>
  <c r="L256" i="17"/>
  <c r="Q263" i="17"/>
  <c r="L263" i="17"/>
  <c r="Q264" i="17"/>
  <c r="L264" i="17"/>
  <c r="Q271" i="17"/>
  <c r="L271" i="17"/>
  <c r="Q272" i="17"/>
  <c r="L272" i="17"/>
  <c r="Q279" i="17"/>
  <c r="L279" i="17"/>
  <c r="Q280" i="17"/>
  <c r="L280" i="17"/>
  <c r="Q287" i="17"/>
  <c r="Q288" i="17"/>
  <c r="L288" i="17"/>
  <c r="Q295" i="17"/>
  <c r="L295" i="17"/>
  <c r="Q296" i="17"/>
  <c r="L296" i="17"/>
  <c r="Q303" i="17"/>
  <c r="L303" i="17"/>
  <c r="Q304" i="17"/>
  <c r="L304" i="17"/>
  <c r="Q311" i="17"/>
  <c r="L311" i="17"/>
  <c r="Q312" i="17"/>
  <c r="L312" i="17"/>
  <c r="Q319" i="17"/>
  <c r="L319" i="17"/>
  <c r="Q320" i="17"/>
  <c r="L320" i="17"/>
  <c r="Q327" i="17"/>
  <c r="L327" i="17"/>
  <c r="Q328" i="17"/>
  <c r="L328" i="17"/>
  <c r="Q335" i="17"/>
  <c r="L335" i="17"/>
  <c r="Q336" i="17"/>
  <c r="L336" i="17"/>
  <c r="Q343" i="17"/>
  <c r="L343" i="17"/>
  <c r="Q344" i="17"/>
  <c r="L344" i="17"/>
  <c r="Q351" i="17"/>
  <c r="L351" i="17"/>
  <c r="Q352" i="17"/>
  <c r="L352" i="17"/>
  <c r="Q359" i="17"/>
  <c r="L359" i="17"/>
  <c r="Q360" i="17"/>
  <c r="L360" i="17"/>
  <c r="Q367" i="17"/>
  <c r="L367" i="17"/>
  <c r="Q368" i="17"/>
  <c r="L368" i="17"/>
  <c r="Q375" i="17"/>
  <c r="L375" i="17"/>
  <c r="Q376" i="17"/>
  <c r="L376" i="17"/>
  <c r="Q383" i="17"/>
  <c r="L383" i="17"/>
  <c r="Q384" i="17"/>
  <c r="L384" i="17"/>
  <c r="Q391" i="17"/>
  <c r="L391" i="17"/>
  <c r="Q392" i="17"/>
  <c r="L392" i="17"/>
  <c r="Q399" i="17"/>
  <c r="L399" i="17"/>
  <c r="Q400" i="17"/>
  <c r="L400" i="17"/>
  <c r="Q407" i="17"/>
  <c r="L407" i="17"/>
  <c r="Q408" i="17"/>
  <c r="L408" i="17"/>
  <c r="Q415" i="17"/>
  <c r="Q416" i="17"/>
  <c r="L416" i="17"/>
  <c r="Q423" i="17"/>
  <c r="L423" i="17"/>
  <c r="Q424" i="17"/>
  <c r="L424" i="17"/>
  <c r="Q431" i="17"/>
  <c r="L431" i="17"/>
  <c r="Q432" i="17"/>
  <c r="L432" i="17"/>
  <c r="Q439" i="17"/>
  <c r="L439" i="17"/>
  <c r="Q440" i="17"/>
  <c r="L440" i="17"/>
  <c r="Q447" i="17"/>
  <c r="L447" i="17"/>
  <c r="Q448" i="17"/>
  <c r="L448" i="17"/>
  <c r="Q455" i="17"/>
  <c r="L455" i="17"/>
  <c r="Q456" i="17"/>
  <c r="L456" i="17"/>
  <c r="Q463" i="17"/>
  <c r="L463" i="17"/>
  <c r="Q464" i="17"/>
  <c r="L464" i="17"/>
  <c r="Q471" i="17"/>
  <c r="L471" i="17"/>
  <c r="Q472" i="17"/>
  <c r="L472" i="17"/>
  <c r="Q479" i="17"/>
  <c r="L479" i="17"/>
  <c r="Q480" i="17"/>
  <c r="L480" i="17"/>
  <c r="K4" i="8"/>
  <c r="Q3" i="16"/>
  <c r="L3" i="16"/>
  <c r="Q4" i="16"/>
  <c r="L4" i="16"/>
  <c r="Q11" i="16"/>
  <c r="L11" i="16"/>
  <c r="Q12" i="16"/>
  <c r="L12" i="16"/>
  <c r="Q19" i="16"/>
  <c r="L19" i="16"/>
  <c r="Q20" i="16"/>
  <c r="L20" i="16"/>
  <c r="Q27" i="16"/>
  <c r="L27" i="16"/>
  <c r="Q28" i="16"/>
  <c r="L28" i="16"/>
  <c r="Q35" i="16"/>
  <c r="L35" i="16"/>
  <c r="Q36" i="16"/>
  <c r="L36" i="16"/>
  <c r="Q43" i="16"/>
  <c r="L43" i="16"/>
  <c r="Q44" i="16"/>
  <c r="L44" i="16"/>
  <c r="Q51" i="16"/>
  <c r="L51" i="16"/>
  <c r="Q52" i="16"/>
  <c r="L52" i="16"/>
  <c r="Q55" i="16"/>
  <c r="L55" i="16"/>
  <c r="Q59" i="16"/>
  <c r="L59" i="16"/>
  <c r="Q60" i="16"/>
  <c r="L60" i="16"/>
  <c r="Q67" i="16"/>
  <c r="L67" i="16"/>
  <c r="Q68" i="16"/>
  <c r="L68" i="16"/>
  <c r="Q75" i="16"/>
  <c r="L75" i="16"/>
  <c r="Q76" i="16"/>
  <c r="L76" i="16"/>
  <c r="Q83" i="16"/>
  <c r="L83" i="16"/>
  <c r="Q84" i="16"/>
  <c r="L84" i="16"/>
  <c r="Q91" i="16"/>
  <c r="L91" i="16"/>
  <c r="Q92" i="16"/>
  <c r="L92" i="16"/>
  <c r="Q99" i="16"/>
  <c r="L99" i="16"/>
  <c r="Q100" i="16"/>
  <c r="L100" i="16"/>
  <c r="Q107" i="16"/>
  <c r="L107" i="16"/>
  <c r="Q108" i="16"/>
  <c r="L108" i="16"/>
  <c r="Q115" i="16"/>
  <c r="L115" i="16"/>
  <c r="Q116" i="16"/>
  <c r="L116" i="16"/>
  <c r="Q119" i="16"/>
  <c r="L119" i="16"/>
  <c r="Q123" i="16"/>
  <c r="L123" i="16"/>
  <c r="Q124" i="16"/>
  <c r="L124" i="16"/>
  <c r="Q131" i="16"/>
  <c r="L131" i="16"/>
  <c r="Q132" i="16"/>
  <c r="L132" i="16"/>
  <c r="Q139" i="16"/>
  <c r="L139" i="16"/>
  <c r="Q140" i="16"/>
  <c r="L140" i="16"/>
  <c r="Q147" i="16"/>
  <c r="L147" i="16"/>
  <c r="Q148" i="16"/>
  <c r="L148" i="16"/>
  <c r="Q155" i="16"/>
  <c r="L155" i="16"/>
  <c r="Q156" i="16"/>
  <c r="L156" i="16"/>
  <c r="Q163" i="16"/>
  <c r="L163" i="16"/>
  <c r="Q164" i="16"/>
  <c r="L164" i="16"/>
  <c r="Q171" i="16"/>
  <c r="L171" i="16"/>
  <c r="Q172" i="16"/>
  <c r="L172" i="16"/>
  <c r="Q179" i="16"/>
  <c r="L179" i="16"/>
  <c r="Q180" i="16"/>
  <c r="L180" i="16"/>
  <c r="Q183" i="16"/>
  <c r="L183" i="16"/>
  <c r="Q187" i="16"/>
  <c r="L187" i="16"/>
  <c r="Q188" i="16"/>
  <c r="L188" i="16"/>
  <c r="Q195" i="16"/>
  <c r="L195" i="16"/>
  <c r="Q196" i="16"/>
  <c r="L196" i="16"/>
  <c r="Q203" i="16"/>
  <c r="L203" i="16"/>
  <c r="Q204" i="16"/>
  <c r="L204" i="16"/>
  <c r="Q211" i="16"/>
  <c r="L211" i="16"/>
  <c r="Q212" i="16"/>
  <c r="L212" i="16"/>
  <c r="Q219" i="16"/>
  <c r="L219" i="16"/>
  <c r="Q220" i="16"/>
  <c r="L220" i="16"/>
  <c r="Q227" i="16"/>
  <c r="L227" i="16"/>
  <c r="Q228" i="16"/>
  <c r="L228" i="16"/>
  <c r="Q235" i="16"/>
  <c r="L235" i="16"/>
  <c r="Q236" i="16"/>
  <c r="L236" i="16"/>
  <c r="Q243" i="16"/>
  <c r="L243" i="16"/>
  <c r="Q244" i="16"/>
  <c r="L244" i="16"/>
  <c r="Q251" i="16"/>
  <c r="L251" i="16"/>
  <c r="Q252" i="16"/>
  <c r="L252" i="16"/>
  <c r="Q259" i="16"/>
  <c r="L259" i="16"/>
  <c r="Q260" i="16"/>
  <c r="L260" i="16"/>
  <c r="Q267" i="16"/>
  <c r="L267" i="16"/>
  <c r="Q268" i="16"/>
  <c r="L268" i="16"/>
  <c r="Q275" i="16"/>
  <c r="L275" i="16"/>
  <c r="Q276" i="16"/>
  <c r="L276" i="16"/>
  <c r="Q283" i="16"/>
  <c r="L283" i="16"/>
  <c r="Q284" i="16"/>
  <c r="L284" i="16"/>
  <c r="Q291" i="16"/>
  <c r="L291" i="16"/>
  <c r="Q292" i="16"/>
  <c r="L292" i="16"/>
  <c r="Q299" i="16"/>
  <c r="L299" i="16"/>
  <c r="Q300" i="16"/>
  <c r="L300" i="16"/>
  <c r="Q307" i="16"/>
  <c r="L307" i="16"/>
  <c r="Q308" i="16"/>
  <c r="L308" i="16"/>
  <c r="Q315" i="16"/>
  <c r="L315" i="16"/>
  <c r="Q316" i="16"/>
  <c r="L316" i="16"/>
  <c r="Q323" i="16"/>
  <c r="L323" i="16"/>
  <c r="Q324" i="16"/>
  <c r="L324" i="16"/>
  <c r="Q331" i="16"/>
  <c r="L331" i="16"/>
  <c r="Q332" i="16"/>
  <c r="L332" i="16"/>
  <c r="Q339" i="16"/>
  <c r="L339" i="16"/>
  <c r="Q340" i="16"/>
  <c r="L340" i="16"/>
  <c r="Q347" i="16"/>
  <c r="L347" i="16"/>
  <c r="Q348" i="16"/>
  <c r="L348" i="16"/>
  <c r="Q355" i="16"/>
  <c r="L355" i="16"/>
  <c r="Q356" i="16"/>
  <c r="L356" i="16"/>
  <c r="Q363" i="16"/>
  <c r="L363" i="16"/>
  <c r="Q364" i="16"/>
  <c r="L364" i="16"/>
  <c r="Q371" i="16"/>
  <c r="L371" i="16"/>
  <c r="Q372" i="16"/>
  <c r="L372" i="16"/>
  <c r="Q379" i="16"/>
  <c r="L379" i="16"/>
  <c r="Q380" i="16"/>
  <c r="L380" i="16"/>
  <c r="Q387" i="16"/>
  <c r="L387" i="16"/>
  <c r="Q388" i="16"/>
  <c r="L388" i="16"/>
  <c r="Q395" i="16"/>
  <c r="L395" i="16"/>
  <c r="Q396" i="16"/>
  <c r="L396" i="16"/>
  <c r="Q403" i="16"/>
  <c r="L403" i="16"/>
  <c r="Q404" i="16"/>
  <c r="L404" i="16"/>
  <c r="Q411" i="16"/>
  <c r="L411" i="16"/>
  <c r="Q412" i="16"/>
  <c r="L412" i="16"/>
  <c r="Q419" i="16"/>
  <c r="L419" i="16"/>
  <c r="Q420" i="16"/>
  <c r="L420" i="16"/>
  <c r="Q427" i="16"/>
  <c r="L427" i="16"/>
  <c r="Q428" i="16"/>
  <c r="L428" i="16"/>
  <c r="Q435" i="16"/>
  <c r="L435" i="16"/>
  <c r="Q436" i="16"/>
  <c r="L436" i="16"/>
  <c r="Q443" i="16"/>
  <c r="L443" i="16"/>
  <c r="Q444" i="16"/>
  <c r="L444" i="16"/>
  <c r="Q451" i="16"/>
  <c r="L451" i="16"/>
  <c r="Q452" i="16"/>
  <c r="L452" i="16"/>
  <c r="Q459" i="16"/>
  <c r="L459" i="16"/>
  <c r="Q460" i="16"/>
  <c r="L460" i="16"/>
  <c r="Q467" i="16"/>
  <c r="L467" i="16"/>
  <c r="Q468" i="16"/>
  <c r="L468" i="16"/>
  <c r="Q475" i="16"/>
  <c r="L475" i="16"/>
  <c r="Q476" i="16"/>
  <c r="L476" i="16"/>
  <c r="P481" i="17"/>
  <c r="O481" i="17"/>
  <c r="N481" i="17"/>
  <c r="M481" i="17"/>
  <c r="K481" i="17"/>
  <c r="Q481" i="17"/>
  <c r="L481" i="17"/>
  <c r="J481" i="17"/>
  <c r="I481" i="17"/>
  <c r="H481" i="17"/>
  <c r="G481" i="17"/>
  <c r="F481" i="17"/>
  <c r="E481" i="17"/>
  <c r="D481" i="17"/>
  <c r="C481" i="17"/>
  <c r="B481" i="17"/>
  <c r="A481" i="17"/>
  <c r="P480" i="17"/>
  <c r="O480" i="17"/>
  <c r="N480" i="17"/>
  <c r="M480" i="17"/>
  <c r="K480" i="17"/>
  <c r="J480" i="17"/>
  <c r="I480" i="17"/>
  <c r="H480" i="17"/>
  <c r="G480" i="17"/>
  <c r="F480" i="17"/>
  <c r="E480" i="17"/>
  <c r="D480" i="17"/>
  <c r="C480" i="17"/>
  <c r="B480" i="17"/>
  <c r="A480" i="17"/>
  <c r="P479" i="17"/>
  <c r="O479" i="17"/>
  <c r="N479" i="17"/>
  <c r="M479" i="17"/>
  <c r="K479" i="17"/>
  <c r="J479" i="17"/>
  <c r="I479" i="17"/>
  <c r="H479" i="17"/>
  <c r="G479" i="17"/>
  <c r="F479" i="17"/>
  <c r="E479" i="17"/>
  <c r="D479" i="17"/>
  <c r="C479" i="17"/>
  <c r="B479" i="17"/>
  <c r="A479" i="17"/>
  <c r="P478" i="17"/>
  <c r="O478" i="17"/>
  <c r="N478" i="17"/>
  <c r="M478" i="17"/>
  <c r="K478" i="17"/>
  <c r="Q478" i="17"/>
  <c r="L478" i="17"/>
  <c r="J478" i="17"/>
  <c r="I478" i="17"/>
  <c r="H478" i="17"/>
  <c r="G478" i="17"/>
  <c r="F478" i="17"/>
  <c r="E478" i="17"/>
  <c r="D478" i="17"/>
  <c r="C478" i="17"/>
  <c r="B478" i="17"/>
  <c r="A478" i="17"/>
  <c r="P477" i="17"/>
  <c r="O477" i="17"/>
  <c r="N477" i="17"/>
  <c r="M477" i="17"/>
  <c r="K477" i="17"/>
  <c r="Q477" i="17"/>
  <c r="L477" i="17"/>
  <c r="J477" i="17"/>
  <c r="I477" i="17"/>
  <c r="H477" i="17"/>
  <c r="G477" i="17"/>
  <c r="F477" i="17"/>
  <c r="E477" i="17"/>
  <c r="D477" i="17"/>
  <c r="C477" i="17"/>
  <c r="B477" i="17"/>
  <c r="A477" i="17"/>
  <c r="P476" i="17"/>
  <c r="O476" i="17"/>
  <c r="N476" i="17"/>
  <c r="M476" i="17"/>
  <c r="K476" i="17"/>
  <c r="Q476" i="17"/>
  <c r="L476" i="17"/>
  <c r="J476" i="17"/>
  <c r="I476" i="17"/>
  <c r="H476" i="17"/>
  <c r="G476" i="17"/>
  <c r="F476" i="17"/>
  <c r="E476" i="17"/>
  <c r="D476" i="17"/>
  <c r="C476" i="17"/>
  <c r="B476" i="17"/>
  <c r="A476" i="17"/>
  <c r="P475" i="17"/>
  <c r="O475" i="17"/>
  <c r="N475" i="17"/>
  <c r="M475" i="17"/>
  <c r="K475" i="17"/>
  <c r="Q475" i="17"/>
  <c r="L475" i="17"/>
  <c r="J475" i="17"/>
  <c r="I475" i="17"/>
  <c r="H475" i="17"/>
  <c r="G475" i="17"/>
  <c r="F475" i="17"/>
  <c r="E475" i="17"/>
  <c r="D475" i="17"/>
  <c r="C475" i="17"/>
  <c r="B475" i="17"/>
  <c r="A475" i="17"/>
  <c r="P474" i="17"/>
  <c r="O474" i="17"/>
  <c r="N474" i="17"/>
  <c r="M474" i="17"/>
  <c r="K474" i="17"/>
  <c r="Q474" i="17"/>
  <c r="L474" i="17"/>
  <c r="J474" i="17"/>
  <c r="I474" i="17"/>
  <c r="H474" i="17"/>
  <c r="G474" i="17"/>
  <c r="F474" i="17"/>
  <c r="E474" i="17"/>
  <c r="D474" i="17"/>
  <c r="C474" i="17"/>
  <c r="B474" i="17"/>
  <c r="A474" i="17"/>
  <c r="P473" i="17"/>
  <c r="O473" i="17"/>
  <c r="N473" i="17"/>
  <c r="M473" i="17"/>
  <c r="K473" i="17"/>
  <c r="Q473" i="17"/>
  <c r="L473" i="17"/>
  <c r="J473" i="17"/>
  <c r="I473" i="17"/>
  <c r="H473" i="17"/>
  <c r="G473" i="17"/>
  <c r="F473" i="17"/>
  <c r="E473" i="17"/>
  <c r="D473" i="17"/>
  <c r="C473" i="17"/>
  <c r="B473" i="17"/>
  <c r="A473" i="17"/>
  <c r="P472" i="17"/>
  <c r="O472" i="17"/>
  <c r="N472" i="17"/>
  <c r="M472" i="17"/>
  <c r="K472" i="17"/>
  <c r="J472" i="17"/>
  <c r="I472" i="17"/>
  <c r="H472" i="17"/>
  <c r="G472" i="17"/>
  <c r="F472" i="17"/>
  <c r="E472" i="17"/>
  <c r="D472" i="17"/>
  <c r="C472" i="17"/>
  <c r="B472" i="17"/>
  <c r="A472" i="17"/>
  <c r="P471" i="17"/>
  <c r="O471" i="17"/>
  <c r="N471" i="17"/>
  <c r="M471" i="17"/>
  <c r="K471" i="17"/>
  <c r="J471" i="17"/>
  <c r="I471" i="17"/>
  <c r="H471" i="17"/>
  <c r="G471" i="17"/>
  <c r="F471" i="17"/>
  <c r="E471" i="17"/>
  <c r="D471" i="17"/>
  <c r="C471" i="17"/>
  <c r="B471" i="17"/>
  <c r="A471" i="17"/>
  <c r="P470" i="17"/>
  <c r="O470" i="17"/>
  <c r="N470" i="17"/>
  <c r="M470" i="17"/>
  <c r="K470" i="17"/>
  <c r="Q470" i="17"/>
  <c r="L470" i="17"/>
  <c r="J470" i="17"/>
  <c r="I470" i="17"/>
  <c r="H470" i="17"/>
  <c r="G470" i="17"/>
  <c r="F470" i="17"/>
  <c r="E470" i="17"/>
  <c r="D470" i="17"/>
  <c r="C470" i="17"/>
  <c r="B470" i="17"/>
  <c r="A470" i="17"/>
  <c r="P469" i="17"/>
  <c r="O469" i="17"/>
  <c r="N469" i="17"/>
  <c r="M469" i="17"/>
  <c r="K469" i="17"/>
  <c r="Q469" i="17"/>
  <c r="L469" i="17"/>
  <c r="J469" i="17"/>
  <c r="I469" i="17"/>
  <c r="H469" i="17"/>
  <c r="G469" i="17"/>
  <c r="F469" i="17"/>
  <c r="E469" i="17"/>
  <c r="D469" i="17"/>
  <c r="C469" i="17"/>
  <c r="B469" i="17"/>
  <c r="A469" i="17"/>
  <c r="P468" i="17"/>
  <c r="O468" i="17"/>
  <c r="N468" i="17"/>
  <c r="M468" i="17"/>
  <c r="K468" i="17"/>
  <c r="Q468" i="17"/>
  <c r="L468" i="17"/>
  <c r="J468" i="17"/>
  <c r="I468" i="17"/>
  <c r="H468" i="17"/>
  <c r="G468" i="17"/>
  <c r="F468" i="17"/>
  <c r="E468" i="17"/>
  <c r="D468" i="17"/>
  <c r="C468" i="17"/>
  <c r="B468" i="17"/>
  <c r="A468" i="17"/>
  <c r="P467" i="17"/>
  <c r="O467" i="17"/>
  <c r="N467" i="17"/>
  <c r="M467" i="17"/>
  <c r="K467" i="17"/>
  <c r="Q467" i="17"/>
  <c r="L467" i="17"/>
  <c r="J467" i="17"/>
  <c r="I467" i="17"/>
  <c r="H467" i="17"/>
  <c r="G467" i="17"/>
  <c r="F467" i="17"/>
  <c r="E467" i="17"/>
  <c r="D467" i="17"/>
  <c r="C467" i="17"/>
  <c r="B467" i="17"/>
  <c r="A467" i="17"/>
  <c r="P466" i="17"/>
  <c r="O466" i="17"/>
  <c r="N466" i="17"/>
  <c r="M466" i="17"/>
  <c r="K466" i="17"/>
  <c r="Q466" i="17"/>
  <c r="L466" i="17"/>
  <c r="J466" i="17"/>
  <c r="I466" i="17"/>
  <c r="H466" i="17"/>
  <c r="G466" i="17"/>
  <c r="F466" i="17"/>
  <c r="E466" i="17"/>
  <c r="D466" i="17"/>
  <c r="C466" i="17"/>
  <c r="B466" i="17"/>
  <c r="A466" i="17"/>
  <c r="P465" i="17"/>
  <c r="O465" i="17"/>
  <c r="N465" i="17"/>
  <c r="M465" i="17"/>
  <c r="K465" i="17"/>
  <c r="Q465" i="17"/>
  <c r="L465" i="17"/>
  <c r="J465" i="17"/>
  <c r="I465" i="17"/>
  <c r="H465" i="17"/>
  <c r="G465" i="17"/>
  <c r="F465" i="17"/>
  <c r="E465" i="17"/>
  <c r="D465" i="17"/>
  <c r="C465" i="17"/>
  <c r="B465" i="17"/>
  <c r="A465" i="17"/>
  <c r="P464" i="17"/>
  <c r="O464" i="17"/>
  <c r="N464" i="17"/>
  <c r="M464" i="17"/>
  <c r="K464" i="17"/>
  <c r="J464" i="17"/>
  <c r="I464" i="17"/>
  <c r="H464" i="17"/>
  <c r="G464" i="17"/>
  <c r="F464" i="17"/>
  <c r="E464" i="17"/>
  <c r="D464" i="17"/>
  <c r="C464" i="17"/>
  <c r="B464" i="17"/>
  <c r="A464" i="17"/>
  <c r="P463" i="17"/>
  <c r="O463" i="17"/>
  <c r="N463" i="17"/>
  <c r="M463" i="17"/>
  <c r="K463" i="17"/>
  <c r="J463" i="17"/>
  <c r="I463" i="17"/>
  <c r="H463" i="17"/>
  <c r="G463" i="17"/>
  <c r="F463" i="17"/>
  <c r="E463" i="17"/>
  <c r="D463" i="17"/>
  <c r="C463" i="17"/>
  <c r="B463" i="17"/>
  <c r="A463" i="17"/>
  <c r="P462" i="17"/>
  <c r="O462" i="17"/>
  <c r="N462" i="17"/>
  <c r="M462" i="17"/>
  <c r="K462" i="17"/>
  <c r="Q462" i="17"/>
  <c r="L462" i="17"/>
  <c r="J462" i="17"/>
  <c r="I462" i="17"/>
  <c r="H462" i="17"/>
  <c r="G462" i="17"/>
  <c r="F462" i="17"/>
  <c r="E462" i="17"/>
  <c r="D462" i="17"/>
  <c r="C462" i="17"/>
  <c r="B462" i="17"/>
  <c r="A462" i="17"/>
  <c r="P461" i="17"/>
  <c r="O461" i="17"/>
  <c r="N461" i="17"/>
  <c r="M461" i="17"/>
  <c r="K461" i="17"/>
  <c r="Q461" i="17"/>
  <c r="L461" i="17"/>
  <c r="J461" i="17"/>
  <c r="I461" i="17"/>
  <c r="H461" i="17"/>
  <c r="G461" i="17"/>
  <c r="F461" i="17"/>
  <c r="E461" i="17"/>
  <c r="D461" i="17"/>
  <c r="C461" i="17"/>
  <c r="B461" i="17"/>
  <c r="A461" i="17"/>
  <c r="P460" i="17"/>
  <c r="O460" i="17"/>
  <c r="N460" i="17"/>
  <c r="M460" i="17"/>
  <c r="K460" i="17"/>
  <c r="Q460" i="17"/>
  <c r="L460" i="17"/>
  <c r="J460" i="17"/>
  <c r="I460" i="17"/>
  <c r="H460" i="17"/>
  <c r="G460" i="17"/>
  <c r="F460" i="17"/>
  <c r="E460" i="17"/>
  <c r="D460" i="17"/>
  <c r="C460" i="17"/>
  <c r="B460" i="17"/>
  <c r="A460" i="17"/>
  <c r="P459" i="17"/>
  <c r="O459" i="17"/>
  <c r="N459" i="17"/>
  <c r="M459" i="17"/>
  <c r="K459" i="17"/>
  <c r="Q459" i="17"/>
  <c r="L459" i="17"/>
  <c r="J459" i="17"/>
  <c r="I459" i="17"/>
  <c r="H459" i="17"/>
  <c r="G459" i="17"/>
  <c r="F459" i="17"/>
  <c r="E459" i="17"/>
  <c r="D459" i="17"/>
  <c r="C459" i="17"/>
  <c r="B459" i="17"/>
  <c r="A459" i="17"/>
  <c r="P458" i="17"/>
  <c r="O458" i="17"/>
  <c r="N458" i="17"/>
  <c r="M458" i="17"/>
  <c r="K458" i="17"/>
  <c r="Q458" i="17"/>
  <c r="L458" i="17"/>
  <c r="J458" i="17"/>
  <c r="I458" i="17"/>
  <c r="H458" i="17"/>
  <c r="G458" i="17"/>
  <c r="F458" i="17"/>
  <c r="E458" i="17"/>
  <c r="D458" i="17"/>
  <c r="C458" i="17"/>
  <c r="B458" i="17"/>
  <c r="A458" i="17"/>
  <c r="P457" i="17"/>
  <c r="O457" i="17"/>
  <c r="N457" i="17"/>
  <c r="M457" i="17"/>
  <c r="K457" i="17"/>
  <c r="Q457" i="17"/>
  <c r="L457" i="17"/>
  <c r="J457" i="17"/>
  <c r="I457" i="17"/>
  <c r="H457" i="17"/>
  <c r="G457" i="17"/>
  <c r="F457" i="17"/>
  <c r="E457" i="17"/>
  <c r="D457" i="17"/>
  <c r="C457" i="17"/>
  <c r="B457" i="17"/>
  <c r="A457" i="17"/>
  <c r="P456" i="17"/>
  <c r="O456" i="17"/>
  <c r="N456" i="17"/>
  <c r="M456" i="17"/>
  <c r="K456" i="17"/>
  <c r="J456" i="17"/>
  <c r="I456" i="17"/>
  <c r="H456" i="17"/>
  <c r="G456" i="17"/>
  <c r="F456" i="17"/>
  <c r="E456" i="17"/>
  <c r="D456" i="17"/>
  <c r="C456" i="17"/>
  <c r="B456" i="17"/>
  <c r="A456" i="17"/>
  <c r="P455" i="17"/>
  <c r="O455" i="17"/>
  <c r="N455" i="17"/>
  <c r="M455" i="17"/>
  <c r="K455" i="17"/>
  <c r="J455" i="17"/>
  <c r="I455" i="17"/>
  <c r="H455" i="17"/>
  <c r="G455" i="17"/>
  <c r="F455" i="17"/>
  <c r="E455" i="17"/>
  <c r="D455" i="17"/>
  <c r="C455" i="17"/>
  <c r="B455" i="17"/>
  <c r="A455" i="17"/>
  <c r="P454" i="17"/>
  <c r="O454" i="17"/>
  <c r="N454" i="17"/>
  <c r="M454" i="17"/>
  <c r="K454" i="17"/>
  <c r="Q454" i="17"/>
  <c r="L454" i="17"/>
  <c r="J454" i="17"/>
  <c r="I454" i="17"/>
  <c r="H454" i="17"/>
  <c r="G454" i="17"/>
  <c r="F454" i="17"/>
  <c r="E454" i="17"/>
  <c r="D454" i="17"/>
  <c r="C454" i="17"/>
  <c r="B454" i="17"/>
  <c r="A454" i="17"/>
  <c r="P453" i="17"/>
  <c r="O453" i="17"/>
  <c r="N453" i="17"/>
  <c r="M453" i="17"/>
  <c r="K453" i="17"/>
  <c r="Q453" i="17"/>
  <c r="L453" i="17"/>
  <c r="J453" i="17"/>
  <c r="I453" i="17"/>
  <c r="H453" i="17"/>
  <c r="G453" i="17"/>
  <c r="F453" i="17"/>
  <c r="E453" i="17"/>
  <c r="D453" i="17"/>
  <c r="C453" i="17"/>
  <c r="B453" i="17"/>
  <c r="A453" i="17"/>
  <c r="P452" i="17"/>
  <c r="O452" i="17"/>
  <c r="N452" i="17"/>
  <c r="M452" i="17"/>
  <c r="K452" i="17"/>
  <c r="Q452" i="17"/>
  <c r="L452" i="17"/>
  <c r="J452" i="17"/>
  <c r="I452" i="17"/>
  <c r="H452" i="17"/>
  <c r="G452" i="17"/>
  <c r="F452" i="17"/>
  <c r="E452" i="17"/>
  <c r="D452" i="17"/>
  <c r="C452" i="17"/>
  <c r="B452" i="17"/>
  <c r="A452" i="17"/>
  <c r="P451" i="17"/>
  <c r="O451" i="17"/>
  <c r="N451" i="17"/>
  <c r="M451" i="17"/>
  <c r="K451" i="17"/>
  <c r="Q451" i="17"/>
  <c r="L451" i="17"/>
  <c r="J451" i="17"/>
  <c r="I451" i="17"/>
  <c r="H451" i="17"/>
  <c r="G451" i="17"/>
  <c r="F451" i="17"/>
  <c r="E451" i="17"/>
  <c r="D451" i="17"/>
  <c r="C451" i="17"/>
  <c r="B451" i="17"/>
  <c r="A451" i="17"/>
  <c r="P450" i="17"/>
  <c r="O450" i="17"/>
  <c r="N450" i="17"/>
  <c r="M450" i="17"/>
  <c r="K450" i="17"/>
  <c r="Q450" i="17"/>
  <c r="L450" i="17"/>
  <c r="J450" i="17"/>
  <c r="I450" i="17"/>
  <c r="H450" i="17"/>
  <c r="G450" i="17"/>
  <c r="F450" i="17"/>
  <c r="E450" i="17"/>
  <c r="D450" i="17"/>
  <c r="C450" i="17"/>
  <c r="B450" i="17"/>
  <c r="A450" i="17"/>
  <c r="P449" i="17"/>
  <c r="O449" i="17"/>
  <c r="N449" i="17"/>
  <c r="M449" i="17"/>
  <c r="K449" i="17"/>
  <c r="Q449" i="17"/>
  <c r="L449" i="17"/>
  <c r="J449" i="17"/>
  <c r="I449" i="17"/>
  <c r="H449" i="17"/>
  <c r="G449" i="17"/>
  <c r="F449" i="17"/>
  <c r="E449" i="17"/>
  <c r="D449" i="17"/>
  <c r="C449" i="17"/>
  <c r="B449" i="17"/>
  <c r="A449" i="17"/>
  <c r="P448" i="17"/>
  <c r="O448" i="17"/>
  <c r="N448" i="17"/>
  <c r="M448" i="17"/>
  <c r="K448" i="17"/>
  <c r="J448" i="17"/>
  <c r="I448" i="17"/>
  <c r="H448" i="17"/>
  <c r="G448" i="17"/>
  <c r="F448" i="17"/>
  <c r="E448" i="17"/>
  <c r="D448" i="17"/>
  <c r="C448" i="17"/>
  <c r="B448" i="17"/>
  <c r="A448" i="17"/>
  <c r="P447" i="17"/>
  <c r="O447" i="17"/>
  <c r="N447" i="17"/>
  <c r="M447" i="17"/>
  <c r="K447" i="17"/>
  <c r="J447" i="17"/>
  <c r="I447" i="17"/>
  <c r="H447" i="17"/>
  <c r="G447" i="17"/>
  <c r="F447" i="17"/>
  <c r="E447" i="17"/>
  <c r="D447" i="17"/>
  <c r="C447" i="17"/>
  <c r="B447" i="17"/>
  <c r="A447" i="17"/>
  <c r="P446" i="17"/>
  <c r="O446" i="17"/>
  <c r="N446" i="17"/>
  <c r="M446" i="17"/>
  <c r="K446" i="17"/>
  <c r="Q446" i="17"/>
  <c r="L446" i="17"/>
  <c r="J446" i="17"/>
  <c r="I446" i="17"/>
  <c r="H446" i="17"/>
  <c r="G446" i="17"/>
  <c r="F446" i="17"/>
  <c r="E446" i="17"/>
  <c r="D446" i="17"/>
  <c r="C446" i="17"/>
  <c r="B446" i="17"/>
  <c r="A446" i="17"/>
  <c r="P445" i="17"/>
  <c r="O445" i="17"/>
  <c r="N445" i="17"/>
  <c r="M445" i="17"/>
  <c r="K445" i="17"/>
  <c r="Q445" i="17"/>
  <c r="L445" i="17"/>
  <c r="J445" i="17"/>
  <c r="I445" i="17"/>
  <c r="H445" i="17"/>
  <c r="G445" i="17"/>
  <c r="F445" i="17"/>
  <c r="E445" i="17"/>
  <c r="D445" i="17"/>
  <c r="C445" i="17"/>
  <c r="B445" i="17"/>
  <c r="A445" i="17"/>
  <c r="P444" i="17"/>
  <c r="O444" i="17"/>
  <c r="N444" i="17"/>
  <c r="M444" i="17"/>
  <c r="K444" i="17"/>
  <c r="Q444" i="17"/>
  <c r="L444" i="17"/>
  <c r="J444" i="17"/>
  <c r="I444" i="17"/>
  <c r="H444" i="17"/>
  <c r="G444" i="17"/>
  <c r="F444" i="17"/>
  <c r="E444" i="17"/>
  <c r="D444" i="17"/>
  <c r="C444" i="17"/>
  <c r="B444" i="17"/>
  <c r="A444" i="17"/>
  <c r="P443" i="17"/>
  <c r="O443" i="17"/>
  <c r="N443" i="17"/>
  <c r="M443" i="17"/>
  <c r="K443" i="17"/>
  <c r="Q443" i="17"/>
  <c r="L443" i="17"/>
  <c r="J443" i="17"/>
  <c r="I443" i="17"/>
  <c r="H443" i="17"/>
  <c r="G443" i="17"/>
  <c r="F443" i="17"/>
  <c r="E443" i="17"/>
  <c r="D443" i="17"/>
  <c r="C443" i="17"/>
  <c r="B443" i="17"/>
  <c r="A443" i="17"/>
  <c r="P442" i="17"/>
  <c r="O442" i="17"/>
  <c r="N442" i="17"/>
  <c r="M442" i="17"/>
  <c r="K442" i="17"/>
  <c r="Q442" i="17"/>
  <c r="L442" i="17"/>
  <c r="J442" i="17"/>
  <c r="I442" i="17"/>
  <c r="H442" i="17"/>
  <c r="G442" i="17"/>
  <c r="F442" i="17"/>
  <c r="E442" i="17"/>
  <c r="D442" i="17"/>
  <c r="C442" i="17"/>
  <c r="B442" i="17"/>
  <c r="A442" i="17"/>
  <c r="P441" i="17"/>
  <c r="O441" i="17"/>
  <c r="N441" i="17"/>
  <c r="M441" i="17"/>
  <c r="K441" i="17"/>
  <c r="Q441" i="17"/>
  <c r="L441" i="17"/>
  <c r="J441" i="17"/>
  <c r="I441" i="17"/>
  <c r="H441" i="17"/>
  <c r="G441" i="17"/>
  <c r="F441" i="17"/>
  <c r="E441" i="17"/>
  <c r="D441" i="17"/>
  <c r="C441" i="17"/>
  <c r="B441" i="17"/>
  <c r="A441" i="17"/>
  <c r="P440" i="17"/>
  <c r="O440" i="17"/>
  <c r="N440" i="17"/>
  <c r="M440" i="17"/>
  <c r="K440" i="17"/>
  <c r="J440" i="17"/>
  <c r="I440" i="17"/>
  <c r="H440" i="17"/>
  <c r="G440" i="17"/>
  <c r="F440" i="17"/>
  <c r="E440" i="17"/>
  <c r="D440" i="17"/>
  <c r="C440" i="17"/>
  <c r="B440" i="17"/>
  <c r="A440" i="17"/>
  <c r="P439" i="17"/>
  <c r="O439" i="17"/>
  <c r="N439" i="17"/>
  <c r="M439" i="17"/>
  <c r="K439" i="17"/>
  <c r="J439" i="17"/>
  <c r="I439" i="17"/>
  <c r="H439" i="17"/>
  <c r="G439" i="17"/>
  <c r="F439" i="17"/>
  <c r="E439" i="17"/>
  <c r="D439" i="17"/>
  <c r="C439" i="17"/>
  <c r="B439" i="17"/>
  <c r="A439" i="17"/>
  <c r="P438" i="17"/>
  <c r="O438" i="17"/>
  <c r="N438" i="17"/>
  <c r="M438" i="17"/>
  <c r="K438" i="17"/>
  <c r="Q438" i="17"/>
  <c r="L438" i="17"/>
  <c r="J438" i="17"/>
  <c r="I438" i="17"/>
  <c r="H438" i="17"/>
  <c r="G438" i="17"/>
  <c r="F438" i="17"/>
  <c r="E438" i="17"/>
  <c r="D438" i="17"/>
  <c r="C438" i="17"/>
  <c r="B438" i="17"/>
  <c r="A438" i="17"/>
  <c r="P437" i="17"/>
  <c r="O437" i="17"/>
  <c r="N437" i="17"/>
  <c r="M437" i="17"/>
  <c r="K437" i="17"/>
  <c r="Q437" i="17"/>
  <c r="L437" i="17"/>
  <c r="J437" i="17"/>
  <c r="I437" i="17"/>
  <c r="H437" i="17"/>
  <c r="G437" i="17"/>
  <c r="F437" i="17"/>
  <c r="E437" i="17"/>
  <c r="D437" i="17"/>
  <c r="C437" i="17"/>
  <c r="B437" i="17"/>
  <c r="A437" i="17"/>
  <c r="P436" i="17"/>
  <c r="O436" i="17"/>
  <c r="N436" i="17"/>
  <c r="M436" i="17"/>
  <c r="K436" i="17"/>
  <c r="Q436" i="17"/>
  <c r="L436" i="17"/>
  <c r="J436" i="17"/>
  <c r="I436" i="17"/>
  <c r="H436" i="17"/>
  <c r="G436" i="17"/>
  <c r="F436" i="17"/>
  <c r="E436" i="17"/>
  <c r="D436" i="17"/>
  <c r="C436" i="17"/>
  <c r="B436" i="17"/>
  <c r="A436" i="17"/>
  <c r="P435" i="17"/>
  <c r="O435" i="17"/>
  <c r="N435" i="17"/>
  <c r="M435" i="17"/>
  <c r="K435" i="17"/>
  <c r="Q435" i="17"/>
  <c r="L435" i="17"/>
  <c r="J435" i="17"/>
  <c r="I435" i="17"/>
  <c r="H435" i="17"/>
  <c r="G435" i="17"/>
  <c r="F435" i="17"/>
  <c r="E435" i="17"/>
  <c r="D435" i="17"/>
  <c r="C435" i="17"/>
  <c r="B435" i="17"/>
  <c r="A435" i="17"/>
  <c r="P434" i="17"/>
  <c r="O434" i="17"/>
  <c r="N434" i="17"/>
  <c r="M434" i="17"/>
  <c r="K434" i="17"/>
  <c r="Q434" i="17"/>
  <c r="L434" i="17"/>
  <c r="J434" i="17"/>
  <c r="I434" i="17"/>
  <c r="H434" i="17"/>
  <c r="G434" i="17"/>
  <c r="F434" i="17"/>
  <c r="E434" i="17"/>
  <c r="D434" i="17"/>
  <c r="C434" i="17"/>
  <c r="B434" i="17"/>
  <c r="A434" i="17"/>
  <c r="P433" i="17"/>
  <c r="O433" i="17"/>
  <c r="N433" i="17"/>
  <c r="M433" i="17"/>
  <c r="K433" i="17"/>
  <c r="Q433" i="17"/>
  <c r="L433" i="17"/>
  <c r="J433" i="17"/>
  <c r="I433" i="17"/>
  <c r="H433" i="17"/>
  <c r="G433" i="17"/>
  <c r="F433" i="17"/>
  <c r="E433" i="17"/>
  <c r="D433" i="17"/>
  <c r="C433" i="17"/>
  <c r="B433" i="17"/>
  <c r="A433" i="17"/>
  <c r="P432" i="17"/>
  <c r="O432" i="17"/>
  <c r="N432" i="17"/>
  <c r="M432" i="17"/>
  <c r="K432" i="17"/>
  <c r="J432" i="17"/>
  <c r="I432" i="17"/>
  <c r="H432" i="17"/>
  <c r="G432" i="17"/>
  <c r="F432" i="17"/>
  <c r="E432" i="17"/>
  <c r="D432" i="17"/>
  <c r="C432" i="17"/>
  <c r="B432" i="17"/>
  <c r="A432" i="17"/>
  <c r="P431" i="17"/>
  <c r="O431" i="17"/>
  <c r="N431" i="17"/>
  <c r="M431" i="17"/>
  <c r="K431" i="17"/>
  <c r="J431" i="17"/>
  <c r="I431" i="17"/>
  <c r="H431" i="17"/>
  <c r="G431" i="17"/>
  <c r="F431" i="17"/>
  <c r="E431" i="17"/>
  <c r="D431" i="17"/>
  <c r="C431" i="17"/>
  <c r="B431" i="17"/>
  <c r="A431" i="17"/>
  <c r="P430" i="17"/>
  <c r="O430" i="17"/>
  <c r="N430" i="17"/>
  <c r="M430" i="17"/>
  <c r="K430" i="17"/>
  <c r="Q430" i="17"/>
  <c r="L430" i="17"/>
  <c r="J430" i="17"/>
  <c r="I430" i="17"/>
  <c r="H430" i="17"/>
  <c r="G430" i="17"/>
  <c r="F430" i="17"/>
  <c r="E430" i="17"/>
  <c r="D430" i="17"/>
  <c r="C430" i="17"/>
  <c r="B430" i="17"/>
  <c r="A430" i="17"/>
  <c r="P429" i="17"/>
  <c r="O429" i="17"/>
  <c r="N429" i="17"/>
  <c r="M429" i="17"/>
  <c r="K429" i="17"/>
  <c r="Q429" i="17"/>
  <c r="L429" i="17"/>
  <c r="J429" i="17"/>
  <c r="I429" i="17"/>
  <c r="H429" i="17"/>
  <c r="G429" i="17"/>
  <c r="F429" i="17"/>
  <c r="E429" i="17"/>
  <c r="D429" i="17"/>
  <c r="C429" i="17"/>
  <c r="B429" i="17"/>
  <c r="A429" i="17"/>
  <c r="P428" i="17"/>
  <c r="O428" i="17"/>
  <c r="N428" i="17"/>
  <c r="M428" i="17"/>
  <c r="K428" i="17"/>
  <c r="Q428" i="17"/>
  <c r="L428" i="17"/>
  <c r="J428" i="17"/>
  <c r="I428" i="17"/>
  <c r="H428" i="17"/>
  <c r="G428" i="17"/>
  <c r="F428" i="17"/>
  <c r="E428" i="17"/>
  <c r="D428" i="17"/>
  <c r="C428" i="17"/>
  <c r="B428" i="17"/>
  <c r="A428" i="17"/>
  <c r="P427" i="17"/>
  <c r="O427" i="17"/>
  <c r="N427" i="17"/>
  <c r="M427" i="17"/>
  <c r="K427" i="17"/>
  <c r="Q427" i="17"/>
  <c r="L427" i="17"/>
  <c r="J427" i="17"/>
  <c r="I427" i="17"/>
  <c r="H427" i="17"/>
  <c r="G427" i="17"/>
  <c r="F427" i="17"/>
  <c r="E427" i="17"/>
  <c r="D427" i="17"/>
  <c r="C427" i="17"/>
  <c r="B427" i="17"/>
  <c r="A427" i="17"/>
  <c r="P426" i="17"/>
  <c r="O426" i="17"/>
  <c r="N426" i="17"/>
  <c r="M426" i="17"/>
  <c r="K426" i="17"/>
  <c r="Q426" i="17"/>
  <c r="L426" i="17"/>
  <c r="J426" i="17"/>
  <c r="I426" i="17"/>
  <c r="H426" i="17"/>
  <c r="G426" i="17"/>
  <c r="F426" i="17"/>
  <c r="E426" i="17"/>
  <c r="D426" i="17"/>
  <c r="C426" i="17"/>
  <c r="B426" i="17"/>
  <c r="A426" i="17"/>
  <c r="P425" i="17"/>
  <c r="O425" i="17"/>
  <c r="N425" i="17"/>
  <c r="M425" i="17"/>
  <c r="K425" i="17"/>
  <c r="Q425" i="17"/>
  <c r="L425" i="17"/>
  <c r="J425" i="17"/>
  <c r="I425" i="17"/>
  <c r="H425" i="17"/>
  <c r="G425" i="17"/>
  <c r="F425" i="17"/>
  <c r="E425" i="17"/>
  <c r="D425" i="17"/>
  <c r="C425" i="17"/>
  <c r="B425" i="17"/>
  <c r="A425" i="17"/>
  <c r="P424" i="17"/>
  <c r="O424" i="17"/>
  <c r="N424" i="17"/>
  <c r="M424" i="17"/>
  <c r="K424" i="17"/>
  <c r="J424" i="17"/>
  <c r="I424" i="17"/>
  <c r="H424" i="17"/>
  <c r="G424" i="17"/>
  <c r="F424" i="17"/>
  <c r="E424" i="17"/>
  <c r="D424" i="17"/>
  <c r="C424" i="17"/>
  <c r="B424" i="17"/>
  <c r="A424" i="17"/>
  <c r="P423" i="17"/>
  <c r="O423" i="17"/>
  <c r="N423" i="17"/>
  <c r="M423" i="17"/>
  <c r="K423" i="17"/>
  <c r="J423" i="17"/>
  <c r="I423" i="17"/>
  <c r="H423" i="17"/>
  <c r="G423" i="17"/>
  <c r="F423" i="17"/>
  <c r="E423" i="17"/>
  <c r="D423" i="17"/>
  <c r="C423" i="17"/>
  <c r="B423" i="17"/>
  <c r="A423" i="17"/>
  <c r="P422" i="17"/>
  <c r="O422" i="17"/>
  <c r="N422" i="17"/>
  <c r="M422" i="17"/>
  <c r="K422" i="17"/>
  <c r="Q422" i="17"/>
  <c r="L422" i="17"/>
  <c r="J422" i="17"/>
  <c r="I422" i="17"/>
  <c r="H422" i="17"/>
  <c r="G422" i="17"/>
  <c r="F422" i="17"/>
  <c r="E422" i="17"/>
  <c r="D422" i="17"/>
  <c r="C422" i="17"/>
  <c r="B422" i="17"/>
  <c r="A422" i="17"/>
  <c r="P421" i="17"/>
  <c r="O421" i="17"/>
  <c r="N421" i="17"/>
  <c r="M421" i="17"/>
  <c r="K421" i="17"/>
  <c r="Q421" i="17"/>
  <c r="L421" i="17"/>
  <c r="J421" i="17"/>
  <c r="I421" i="17"/>
  <c r="H421" i="17"/>
  <c r="G421" i="17"/>
  <c r="F421" i="17"/>
  <c r="E421" i="17"/>
  <c r="D421" i="17"/>
  <c r="C421" i="17"/>
  <c r="B421" i="17"/>
  <c r="A421" i="17"/>
  <c r="P420" i="17"/>
  <c r="O420" i="17"/>
  <c r="N420" i="17"/>
  <c r="M420" i="17"/>
  <c r="K420" i="17"/>
  <c r="Q420" i="17"/>
  <c r="L420" i="17"/>
  <c r="J420" i="17"/>
  <c r="I420" i="17"/>
  <c r="H420" i="17"/>
  <c r="G420" i="17"/>
  <c r="F420" i="17"/>
  <c r="E420" i="17"/>
  <c r="D420" i="17"/>
  <c r="C420" i="17"/>
  <c r="B420" i="17"/>
  <c r="A420" i="17"/>
  <c r="P419" i="17"/>
  <c r="O419" i="17"/>
  <c r="N419" i="17"/>
  <c r="M419" i="17"/>
  <c r="K419" i="17"/>
  <c r="Q419" i="17"/>
  <c r="L419" i="17"/>
  <c r="J419" i="17"/>
  <c r="I419" i="17"/>
  <c r="H419" i="17"/>
  <c r="G419" i="17"/>
  <c r="F419" i="17"/>
  <c r="E419" i="17"/>
  <c r="D419" i="17"/>
  <c r="C419" i="17"/>
  <c r="B419" i="17"/>
  <c r="A419" i="17"/>
  <c r="P418" i="17"/>
  <c r="O418" i="17"/>
  <c r="N418" i="17"/>
  <c r="M418" i="17"/>
  <c r="K418" i="17"/>
  <c r="Q418" i="17"/>
  <c r="L418" i="17"/>
  <c r="J418" i="17"/>
  <c r="I418" i="17"/>
  <c r="H418" i="17"/>
  <c r="G418" i="17"/>
  <c r="F418" i="17"/>
  <c r="E418" i="17"/>
  <c r="D418" i="17"/>
  <c r="C418" i="17"/>
  <c r="B418" i="17"/>
  <c r="A418" i="17"/>
  <c r="P417" i="17"/>
  <c r="O417" i="17"/>
  <c r="N417" i="17"/>
  <c r="M417" i="17"/>
  <c r="K417" i="17"/>
  <c r="Q417" i="17"/>
  <c r="L417" i="17"/>
  <c r="J417" i="17"/>
  <c r="I417" i="17"/>
  <c r="H417" i="17"/>
  <c r="G417" i="17"/>
  <c r="F417" i="17"/>
  <c r="E417" i="17"/>
  <c r="D417" i="17"/>
  <c r="C417" i="17"/>
  <c r="B417" i="17"/>
  <c r="A417" i="17"/>
  <c r="P416" i="17"/>
  <c r="O416" i="17"/>
  <c r="N416" i="17"/>
  <c r="M416" i="17"/>
  <c r="K416" i="17"/>
  <c r="J416" i="17"/>
  <c r="I416" i="17"/>
  <c r="H416" i="17"/>
  <c r="G416" i="17"/>
  <c r="F416" i="17"/>
  <c r="E416" i="17"/>
  <c r="D416" i="17"/>
  <c r="C416" i="17"/>
  <c r="B416" i="17"/>
  <c r="A416" i="17"/>
  <c r="P415" i="17"/>
  <c r="O415" i="17"/>
  <c r="N415" i="17"/>
  <c r="M415" i="17"/>
  <c r="K415" i="17"/>
  <c r="J415" i="17"/>
  <c r="I415" i="17"/>
  <c r="H415" i="17"/>
  <c r="G415" i="17"/>
  <c r="F415" i="17"/>
  <c r="E415" i="17"/>
  <c r="D415" i="17"/>
  <c r="C415" i="17"/>
  <c r="B415" i="17"/>
  <c r="A415" i="17"/>
  <c r="P414" i="17"/>
  <c r="O414" i="17"/>
  <c r="N414" i="17"/>
  <c r="M414" i="17"/>
  <c r="K414" i="17"/>
  <c r="Q414" i="17"/>
  <c r="L414" i="17"/>
  <c r="J414" i="17"/>
  <c r="I414" i="17"/>
  <c r="H414" i="17"/>
  <c r="G414" i="17"/>
  <c r="F414" i="17"/>
  <c r="E414" i="17"/>
  <c r="D414" i="17"/>
  <c r="C414" i="17"/>
  <c r="B414" i="17"/>
  <c r="A414" i="17"/>
  <c r="P413" i="17"/>
  <c r="O413" i="17"/>
  <c r="N413" i="17"/>
  <c r="M413" i="17"/>
  <c r="K413" i="17"/>
  <c r="Q413" i="17"/>
  <c r="L413" i="17"/>
  <c r="J413" i="17"/>
  <c r="I413" i="17"/>
  <c r="H413" i="17"/>
  <c r="G413" i="17"/>
  <c r="F413" i="17"/>
  <c r="E413" i="17"/>
  <c r="D413" i="17"/>
  <c r="C413" i="17"/>
  <c r="B413" i="17"/>
  <c r="A413" i="17"/>
  <c r="P412" i="17"/>
  <c r="O412" i="17"/>
  <c r="N412" i="17"/>
  <c r="M412" i="17"/>
  <c r="K412" i="17"/>
  <c r="Q412" i="17"/>
  <c r="L412" i="17"/>
  <c r="J412" i="17"/>
  <c r="I412" i="17"/>
  <c r="H412" i="17"/>
  <c r="G412" i="17"/>
  <c r="F412" i="17"/>
  <c r="E412" i="17"/>
  <c r="D412" i="17"/>
  <c r="C412" i="17"/>
  <c r="B412" i="17"/>
  <c r="A412" i="17"/>
  <c r="P411" i="17"/>
  <c r="O411" i="17"/>
  <c r="N411" i="17"/>
  <c r="M411" i="17"/>
  <c r="K411" i="17"/>
  <c r="Q411" i="17"/>
  <c r="L411" i="17"/>
  <c r="J411" i="17"/>
  <c r="I411" i="17"/>
  <c r="H411" i="17"/>
  <c r="G411" i="17"/>
  <c r="F411" i="17"/>
  <c r="E411" i="17"/>
  <c r="D411" i="17"/>
  <c r="C411" i="17"/>
  <c r="B411" i="17"/>
  <c r="A411" i="17"/>
  <c r="P410" i="17"/>
  <c r="O410" i="17"/>
  <c r="N410" i="17"/>
  <c r="M410" i="17"/>
  <c r="K410" i="17"/>
  <c r="Q410" i="17"/>
  <c r="L410" i="17"/>
  <c r="J410" i="17"/>
  <c r="I410" i="17"/>
  <c r="H410" i="17"/>
  <c r="G410" i="17"/>
  <c r="F410" i="17"/>
  <c r="E410" i="17"/>
  <c r="D410" i="17"/>
  <c r="C410" i="17"/>
  <c r="B410" i="17"/>
  <c r="A410" i="17"/>
  <c r="P409" i="17"/>
  <c r="O409" i="17"/>
  <c r="N409" i="17"/>
  <c r="M409" i="17"/>
  <c r="K409" i="17"/>
  <c r="Q409" i="17"/>
  <c r="L409" i="17"/>
  <c r="J409" i="17"/>
  <c r="I409" i="17"/>
  <c r="H409" i="17"/>
  <c r="G409" i="17"/>
  <c r="F409" i="17"/>
  <c r="E409" i="17"/>
  <c r="D409" i="17"/>
  <c r="C409" i="17"/>
  <c r="B409" i="17"/>
  <c r="A409" i="17"/>
  <c r="P408" i="17"/>
  <c r="O408" i="17"/>
  <c r="N408" i="17"/>
  <c r="M408" i="17"/>
  <c r="K408" i="17"/>
  <c r="J408" i="17"/>
  <c r="I408" i="17"/>
  <c r="H408" i="17"/>
  <c r="G408" i="17"/>
  <c r="F408" i="17"/>
  <c r="E408" i="17"/>
  <c r="D408" i="17"/>
  <c r="C408" i="17"/>
  <c r="B408" i="17"/>
  <c r="A408" i="17"/>
  <c r="P407" i="17"/>
  <c r="O407" i="17"/>
  <c r="N407" i="17"/>
  <c r="M407" i="17"/>
  <c r="K407" i="17"/>
  <c r="J407" i="17"/>
  <c r="I407" i="17"/>
  <c r="H407" i="17"/>
  <c r="G407" i="17"/>
  <c r="F407" i="17"/>
  <c r="E407" i="17"/>
  <c r="D407" i="17"/>
  <c r="C407" i="17"/>
  <c r="B407" i="17"/>
  <c r="A407" i="17"/>
  <c r="P406" i="17"/>
  <c r="O406" i="17"/>
  <c r="N406" i="17"/>
  <c r="M406" i="17"/>
  <c r="K406" i="17"/>
  <c r="Q406" i="17"/>
  <c r="L406" i="17"/>
  <c r="J406" i="17"/>
  <c r="I406" i="17"/>
  <c r="H406" i="17"/>
  <c r="G406" i="17"/>
  <c r="F406" i="17"/>
  <c r="E406" i="17"/>
  <c r="D406" i="17"/>
  <c r="C406" i="17"/>
  <c r="B406" i="17"/>
  <c r="A406" i="17"/>
  <c r="P405" i="17"/>
  <c r="O405" i="17"/>
  <c r="N405" i="17"/>
  <c r="M405" i="17"/>
  <c r="K405" i="17"/>
  <c r="Q405" i="17"/>
  <c r="L405" i="17"/>
  <c r="J405" i="17"/>
  <c r="I405" i="17"/>
  <c r="H405" i="17"/>
  <c r="G405" i="17"/>
  <c r="F405" i="17"/>
  <c r="E405" i="17"/>
  <c r="D405" i="17"/>
  <c r="C405" i="17"/>
  <c r="B405" i="17"/>
  <c r="A405" i="17"/>
  <c r="P404" i="17"/>
  <c r="O404" i="17"/>
  <c r="N404" i="17"/>
  <c r="M404" i="17"/>
  <c r="K404" i="17"/>
  <c r="Q404" i="17"/>
  <c r="L404" i="17"/>
  <c r="J404" i="17"/>
  <c r="I404" i="17"/>
  <c r="H404" i="17"/>
  <c r="G404" i="17"/>
  <c r="F404" i="17"/>
  <c r="E404" i="17"/>
  <c r="D404" i="17"/>
  <c r="C404" i="17"/>
  <c r="B404" i="17"/>
  <c r="A404" i="17"/>
  <c r="P403" i="17"/>
  <c r="O403" i="17"/>
  <c r="N403" i="17"/>
  <c r="M403" i="17"/>
  <c r="K403" i="17"/>
  <c r="Q403" i="17"/>
  <c r="L403" i="17"/>
  <c r="J403" i="17"/>
  <c r="I403" i="17"/>
  <c r="H403" i="17"/>
  <c r="G403" i="17"/>
  <c r="F403" i="17"/>
  <c r="E403" i="17"/>
  <c r="D403" i="17"/>
  <c r="C403" i="17"/>
  <c r="B403" i="17"/>
  <c r="A403" i="17"/>
  <c r="P402" i="17"/>
  <c r="O402" i="17"/>
  <c r="N402" i="17"/>
  <c r="M402" i="17"/>
  <c r="K402" i="17"/>
  <c r="Q402" i="17"/>
  <c r="L402" i="17"/>
  <c r="J402" i="17"/>
  <c r="I402" i="17"/>
  <c r="H402" i="17"/>
  <c r="G402" i="17"/>
  <c r="F402" i="17"/>
  <c r="E402" i="17"/>
  <c r="D402" i="17"/>
  <c r="C402" i="17"/>
  <c r="B402" i="17"/>
  <c r="A402" i="17"/>
  <c r="P401" i="17"/>
  <c r="O401" i="17"/>
  <c r="N401" i="17"/>
  <c r="M401" i="17"/>
  <c r="K401" i="17"/>
  <c r="Q401" i="17"/>
  <c r="L401" i="17"/>
  <c r="J401" i="17"/>
  <c r="I401" i="17"/>
  <c r="H401" i="17"/>
  <c r="G401" i="17"/>
  <c r="F401" i="17"/>
  <c r="E401" i="17"/>
  <c r="D401" i="17"/>
  <c r="C401" i="17"/>
  <c r="B401" i="17"/>
  <c r="A401" i="17"/>
  <c r="P400" i="17"/>
  <c r="O400" i="17"/>
  <c r="N400" i="17"/>
  <c r="M400" i="17"/>
  <c r="K400" i="17"/>
  <c r="J400" i="17"/>
  <c r="I400" i="17"/>
  <c r="H400" i="17"/>
  <c r="G400" i="17"/>
  <c r="F400" i="17"/>
  <c r="E400" i="17"/>
  <c r="D400" i="17"/>
  <c r="C400" i="17"/>
  <c r="B400" i="17"/>
  <c r="A400" i="17"/>
  <c r="P399" i="17"/>
  <c r="O399" i="17"/>
  <c r="N399" i="17"/>
  <c r="M399" i="17"/>
  <c r="K399" i="17"/>
  <c r="J399" i="17"/>
  <c r="I399" i="17"/>
  <c r="H399" i="17"/>
  <c r="G399" i="17"/>
  <c r="F399" i="17"/>
  <c r="E399" i="17"/>
  <c r="D399" i="17"/>
  <c r="C399" i="17"/>
  <c r="B399" i="17"/>
  <c r="A399" i="17"/>
  <c r="P398" i="17"/>
  <c r="O398" i="17"/>
  <c r="N398" i="17"/>
  <c r="M398" i="17"/>
  <c r="K398" i="17"/>
  <c r="Q398" i="17"/>
  <c r="L398" i="17"/>
  <c r="J398" i="17"/>
  <c r="I398" i="17"/>
  <c r="H398" i="17"/>
  <c r="G398" i="17"/>
  <c r="F398" i="17"/>
  <c r="E398" i="17"/>
  <c r="D398" i="17"/>
  <c r="C398" i="17"/>
  <c r="B398" i="17"/>
  <c r="A398" i="17"/>
  <c r="P397" i="17"/>
  <c r="O397" i="17"/>
  <c r="N397" i="17"/>
  <c r="M397" i="17"/>
  <c r="K397" i="17"/>
  <c r="Q397" i="17"/>
  <c r="L397" i="17"/>
  <c r="J397" i="17"/>
  <c r="I397" i="17"/>
  <c r="H397" i="17"/>
  <c r="G397" i="17"/>
  <c r="F397" i="17"/>
  <c r="E397" i="17"/>
  <c r="D397" i="17"/>
  <c r="C397" i="17"/>
  <c r="B397" i="17"/>
  <c r="A397" i="17"/>
  <c r="P396" i="17"/>
  <c r="O396" i="17"/>
  <c r="N396" i="17"/>
  <c r="M396" i="17"/>
  <c r="K396" i="17"/>
  <c r="Q396" i="17"/>
  <c r="L396" i="17"/>
  <c r="J396" i="17"/>
  <c r="I396" i="17"/>
  <c r="H396" i="17"/>
  <c r="G396" i="17"/>
  <c r="F396" i="17"/>
  <c r="E396" i="17"/>
  <c r="D396" i="17"/>
  <c r="C396" i="17"/>
  <c r="B396" i="17"/>
  <c r="A396" i="17"/>
  <c r="P395" i="17"/>
  <c r="O395" i="17"/>
  <c r="N395" i="17"/>
  <c r="M395" i="17"/>
  <c r="K395" i="17"/>
  <c r="Q395" i="17"/>
  <c r="L395" i="17"/>
  <c r="J395" i="17"/>
  <c r="I395" i="17"/>
  <c r="H395" i="17"/>
  <c r="G395" i="17"/>
  <c r="F395" i="17"/>
  <c r="E395" i="17"/>
  <c r="D395" i="17"/>
  <c r="C395" i="17"/>
  <c r="B395" i="17"/>
  <c r="A395" i="17"/>
  <c r="P394" i="17"/>
  <c r="O394" i="17"/>
  <c r="N394" i="17"/>
  <c r="M394" i="17"/>
  <c r="K394" i="17"/>
  <c r="Q394" i="17"/>
  <c r="L394" i="17"/>
  <c r="J394" i="17"/>
  <c r="I394" i="17"/>
  <c r="H394" i="17"/>
  <c r="G394" i="17"/>
  <c r="F394" i="17"/>
  <c r="E394" i="17"/>
  <c r="D394" i="17"/>
  <c r="C394" i="17"/>
  <c r="B394" i="17"/>
  <c r="A394" i="17"/>
  <c r="P393" i="17"/>
  <c r="O393" i="17"/>
  <c r="N393" i="17"/>
  <c r="M393" i="17"/>
  <c r="K393" i="17"/>
  <c r="Q393" i="17"/>
  <c r="L393" i="17"/>
  <c r="J393" i="17"/>
  <c r="I393" i="17"/>
  <c r="H393" i="17"/>
  <c r="G393" i="17"/>
  <c r="F393" i="17"/>
  <c r="E393" i="17"/>
  <c r="D393" i="17"/>
  <c r="C393" i="17"/>
  <c r="B393" i="17"/>
  <c r="A393" i="17"/>
  <c r="P392" i="17"/>
  <c r="O392" i="17"/>
  <c r="N392" i="17"/>
  <c r="M392" i="17"/>
  <c r="K392" i="17"/>
  <c r="J392" i="17"/>
  <c r="I392" i="17"/>
  <c r="H392" i="17"/>
  <c r="G392" i="17"/>
  <c r="F392" i="17"/>
  <c r="E392" i="17"/>
  <c r="D392" i="17"/>
  <c r="C392" i="17"/>
  <c r="B392" i="17"/>
  <c r="A392" i="17"/>
  <c r="P391" i="17"/>
  <c r="O391" i="17"/>
  <c r="N391" i="17"/>
  <c r="M391" i="17"/>
  <c r="K391" i="17"/>
  <c r="J391" i="17"/>
  <c r="I391" i="17"/>
  <c r="H391" i="17"/>
  <c r="G391" i="17"/>
  <c r="F391" i="17"/>
  <c r="E391" i="17"/>
  <c r="D391" i="17"/>
  <c r="C391" i="17"/>
  <c r="B391" i="17"/>
  <c r="A391" i="17"/>
  <c r="P390" i="17"/>
  <c r="O390" i="17"/>
  <c r="N390" i="17"/>
  <c r="M390" i="17"/>
  <c r="K390" i="17"/>
  <c r="Q390" i="17"/>
  <c r="L390" i="17"/>
  <c r="J390" i="17"/>
  <c r="I390" i="17"/>
  <c r="H390" i="17"/>
  <c r="G390" i="17"/>
  <c r="F390" i="17"/>
  <c r="E390" i="17"/>
  <c r="D390" i="17"/>
  <c r="C390" i="17"/>
  <c r="B390" i="17"/>
  <c r="A390" i="17"/>
  <c r="P389" i="17"/>
  <c r="O389" i="17"/>
  <c r="N389" i="17"/>
  <c r="M389" i="17"/>
  <c r="K389" i="17"/>
  <c r="Q389" i="17"/>
  <c r="L389" i="17"/>
  <c r="J389" i="17"/>
  <c r="I389" i="17"/>
  <c r="H389" i="17"/>
  <c r="G389" i="17"/>
  <c r="F389" i="17"/>
  <c r="E389" i="17"/>
  <c r="D389" i="17"/>
  <c r="C389" i="17"/>
  <c r="B389" i="17"/>
  <c r="A389" i="17"/>
  <c r="P388" i="17"/>
  <c r="O388" i="17"/>
  <c r="N388" i="17"/>
  <c r="M388" i="17"/>
  <c r="K388" i="17"/>
  <c r="Q388" i="17"/>
  <c r="L388" i="17"/>
  <c r="J388" i="17"/>
  <c r="I388" i="17"/>
  <c r="H388" i="17"/>
  <c r="G388" i="17"/>
  <c r="F388" i="17"/>
  <c r="E388" i="17"/>
  <c r="D388" i="17"/>
  <c r="C388" i="17"/>
  <c r="B388" i="17"/>
  <c r="A388" i="17"/>
  <c r="P387" i="17"/>
  <c r="O387" i="17"/>
  <c r="N387" i="17"/>
  <c r="M387" i="17"/>
  <c r="K387" i="17"/>
  <c r="Q387" i="17"/>
  <c r="L387" i="17"/>
  <c r="J387" i="17"/>
  <c r="I387" i="17"/>
  <c r="H387" i="17"/>
  <c r="G387" i="17"/>
  <c r="F387" i="17"/>
  <c r="E387" i="17"/>
  <c r="D387" i="17"/>
  <c r="C387" i="17"/>
  <c r="B387" i="17"/>
  <c r="A387" i="17"/>
  <c r="P386" i="17"/>
  <c r="O386" i="17"/>
  <c r="N386" i="17"/>
  <c r="M386" i="17"/>
  <c r="K386" i="17"/>
  <c r="Q386" i="17"/>
  <c r="L386" i="17"/>
  <c r="J386" i="17"/>
  <c r="I386" i="17"/>
  <c r="H386" i="17"/>
  <c r="G386" i="17"/>
  <c r="F386" i="17"/>
  <c r="E386" i="17"/>
  <c r="D386" i="17"/>
  <c r="C386" i="17"/>
  <c r="B386" i="17"/>
  <c r="A386" i="17"/>
  <c r="P385" i="17"/>
  <c r="O385" i="17"/>
  <c r="N385" i="17"/>
  <c r="M385" i="17"/>
  <c r="K385" i="17"/>
  <c r="Q385" i="17"/>
  <c r="L385" i="17"/>
  <c r="J385" i="17"/>
  <c r="I385" i="17"/>
  <c r="H385" i="17"/>
  <c r="G385" i="17"/>
  <c r="F385" i="17"/>
  <c r="E385" i="17"/>
  <c r="D385" i="17"/>
  <c r="C385" i="17"/>
  <c r="B385" i="17"/>
  <c r="A385" i="17"/>
  <c r="P384" i="17"/>
  <c r="O384" i="17"/>
  <c r="N384" i="17"/>
  <c r="M384" i="17"/>
  <c r="K384" i="17"/>
  <c r="J384" i="17"/>
  <c r="I384" i="17"/>
  <c r="H384" i="17"/>
  <c r="G384" i="17"/>
  <c r="F384" i="17"/>
  <c r="E384" i="17"/>
  <c r="D384" i="17"/>
  <c r="C384" i="17"/>
  <c r="B384" i="17"/>
  <c r="A384" i="17"/>
  <c r="P383" i="17"/>
  <c r="O383" i="17"/>
  <c r="N383" i="17"/>
  <c r="M383" i="17"/>
  <c r="K383" i="17"/>
  <c r="J383" i="17"/>
  <c r="I383" i="17"/>
  <c r="H383" i="17"/>
  <c r="G383" i="17"/>
  <c r="F383" i="17"/>
  <c r="E383" i="17"/>
  <c r="D383" i="17"/>
  <c r="C383" i="17"/>
  <c r="B383" i="17"/>
  <c r="A383" i="17"/>
  <c r="P382" i="17"/>
  <c r="O382" i="17"/>
  <c r="N382" i="17"/>
  <c r="M382" i="17"/>
  <c r="K382" i="17"/>
  <c r="Q382" i="17"/>
  <c r="L382" i="17"/>
  <c r="J382" i="17"/>
  <c r="I382" i="17"/>
  <c r="H382" i="17"/>
  <c r="G382" i="17"/>
  <c r="F382" i="17"/>
  <c r="E382" i="17"/>
  <c r="D382" i="17"/>
  <c r="C382" i="17"/>
  <c r="B382" i="17"/>
  <c r="A382" i="17"/>
  <c r="P381" i="17"/>
  <c r="O381" i="17"/>
  <c r="N381" i="17"/>
  <c r="M381" i="17"/>
  <c r="K381" i="17"/>
  <c r="Q381" i="17"/>
  <c r="L381" i="17"/>
  <c r="J381" i="17"/>
  <c r="I381" i="17"/>
  <c r="H381" i="17"/>
  <c r="G381" i="17"/>
  <c r="F381" i="17"/>
  <c r="E381" i="17"/>
  <c r="D381" i="17"/>
  <c r="C381" i="17"/>
  <c r="B381" i="17"/>
  <c r="A381" i="17"/>
  <c r="P380" i="17"/>
  <c r="O380" i="17"/>
  <c r="N380" i="17"/>
  <c r="M380" i="17"/>
  <c r="K380" i="17"/>
  <c r="Q380" i="17"/>
  <c r="L380" i="17"/>
  <c r="J380" i="17"/>
  <c r="I380" i="17"/>
  <c r="H380" i="17"/>
  <c r="G380" i="17"/>
  <c r="F380" i="17"/>
  <c r="E380" i="17"/>
  <c r="D380" i="17"/>
  <c r="C380" i="17"/>
  <c r="B380" i="17"/>
  <c r="A380" i="17"/>
  <c r="P379" i="17"/>
  <c r="O379" i="17"/>
  <c r="N379" i="17"/>
  <c r="M379" i="17"/>
  <c r="K379" i="17"/>
  <c r="Q379" i="17"/>
  <c r="L379" i="17"/>
  <c r="J379" i="17"/>
  <c r="I379" i="17"/>
  <c r="H379" i="17"/>
  <c r="G379" i="17"/>
  <c r="F379" i="17"/>
  <c r="E379" i="17"/>
  <c r="D379" i="17"/>
  <c r="C379" i="17"/>
  <c r="B379" i="17"/>
  <c r="A379" i="17"/>
  <c r="P378" i="17"/>
  <c r="O378" i="17"/>
  <c r="N378" i="17"/>
  <c r="M378" i="17"/>
  <c r="K378" i="17"/>
  <c r="Q378" i="17"/>
  <c r="L378" i="17"/>
  <c r="J378" i="17"/>
  <c r="I378" i="17"/>
  <c r="H378" i="17"/>
  <c r="G378" i="17"/>
  <c r="F378" i="17"/>
  <c r="E378" i="17"/>
  <c r="D378" i="17"/>
  <c r="C378" i="17"/>
  <c r="B378" i="17"/>
  <c r="A378" i="17"/>
  <c r="P377" i="17"/>
  <c r="O377" i="17"/>
  <c r="N377" i="17"/>
  <c r="M377" i="17"/>
  <c r="K377" i="17"/>
  <c r="Q377" i="17"/>
  <c r="L377" i="17"/>
  <c r="J377" i="17"/>
  <c r="I377" i="17"/>
  <c r="H377" i="17"/>
  <c r="G377" i="17"/>
  <c r="F377" i="17"/>
  <c r="E377" i="17"/>
  <c r="D377" i="17"/>
  <c r="C377" i="17"/>
  <c r="B377" i="17"/>
  <c r="A377" i="17"/>
  <c r="P376" i="17"/>
  <c r="O376" i="17"/>
  <c r="N376" i="17"/>
  <c r="M376" i="17"/>
  <c r="K376" i="17"/>
  <c r="J376" i="17"/>
  <c r="I376" i="17"/>
  <c r="H376" i="17"/>
  <c r="G376" i="17"/>
  <c r="F376" i="17"/>
  <c r="E376" i="17"/>
  <c r="D376" i="17"/>
  <c r="C376" i="17"/>
  <c r="B376" i="17"/>
  <c r="A376" i="17"/>
  <c r="P375" i="17"/>
  <c r="O375" i="17"/>
  <c r="N375" i="17"/>
  <c r="M375" i="17"/>
  <c r="K375" i="17"/>
  <c r="J375" i="17"/>
  <c r="I375" i="17"/>
  <c r="H375" i="17"/>
  <c r="G375" i="17"/>
  <c r="F375" i="17"/>
  <c r="E375" i="17"/>
  <c r="D375" i="17"/>
  <c r="C375" i="17"/>
  <c r="B375" i="17"/>
  <c r="A375" i="17"/>
  <c r="P374" i="17"/>
  <c r="O374" i="17"/>
  <c r="N374" i="17"/>
  <c r="M374" i="17"/>
  <c r="K374" i="17"/>
  <c r="Q374" i="17"/>
  <c r="L374" i="17"/>
  <c r="J374" i="17"/>
  <c r="I374" i="17"/>
  <c r="H374" i="17"/>
  <c r="G374" i="17"/>
  <c r="F374" i="17"/>
  <c r="E374" i="17"/>
  <c r="D374" i="17"/>
  <c r="C374" i="17"/>
  <c r="B374" i="17"/>
  <c r="A374" i="17"/>
  <c r="P373" i="17"/>
  <c r="O373" i="17"/>
  <c r="N373" i="17"/>
  <c r="M373" i="17"/>
  <c r="K373" i="17"/>
  <c r="Q373" i="17"/>
  <c r="L373" i="17"/>
  <c r="J373" i="17"/>
  <c r="I373" i="17"/>
  <c r="H373" i="17"/>
  <c r="G373" i="17"/>
  <c r="F373" i="17"/>
  <c r="E373" i="17"/>
  <c r="D373" i="17"/>
  <c r="C373" i="17"/>
  <c r="B373" i="17"/>
  <c r="A373" i="17"/>
  <c r="P372" i="17"/>
  <c r="O372" i="17"/>
  <c r="N372" i="17"/>
  <c r="M372" i="17"/>
  <c r="K372" i="17"/>
  <c r="Q372" i="17"/>
  <c r="L372" i="17"/>
  <c r="J372" i="17"/>
  <c r="I372" i="17"/>
  <c r="H372" i="17"/>
  <c r="G372" i="17"/>
  <c r="F372" i="17"/>
  <c r="E372" i="17"/>
  <c r="D372" i="17"/>
  <c r="C372" i="17"/>
  <c r="B372" i="17"/>
  <c r="A372" i="17"/>
  <c r="P371" i="17"/>
  <c r="O371" i="17"/>
  <c r="N371" i="17"/>
  <c r="M371" i="17"/>
  <c r="K371" i="17"/>
  <c r="Q371" i="17"/>
  <c r="L371" i="17"/>
  <c r="J371" i="17"/>
  <c r="I371" i="17"/>
  <c r="H371" i="17"/>
  <c r="G371" i="17"/>
  <c r="F371" i="17"/>
  <c r="E371" i="17"/>
  <c r="D371" i="17"/>
  <c r="C371" i="17"/>
  <c r="B371" i="17"/>
  <c r="A371" i="17"/>
  <c r="P370" i="17"/>
  <c r="O370" i="17"/>
  <c r="N370" i="17"/>
  <c r="M370" i="17"/>
  <c r="K370" i="17"/>
  <c r="Q370" i="17"/>
  <c r="L370" i="17"/>
  <c r="J370" i="17"/>
  <c r="I370" i="17"/>
  <c r="H370" i="17"/>
  <c r="G370" i="17"/>
  <c r="F370" i="17"/>
  <c r="E370" i="17"/>
  <c r="D370" i="17"/>
  <c r="C370" i="17"/>
  <c r="B370" i="17"/>
  <c r="A370" i="17"/>
  <c r="P369" i="17"/>
  <c r="O369" i="17"/>
  <c r="N369" i="17"/>
  <c r="M369" i="17"/>
  <c r="K369" i="17"/>
  <c r="Q369" i="17"/>
  <c r="L369" i="17"/>
  <c r="J369" i="17"/>
  <c r="I369" i="17"/>
  <c r="H369" i="17"/>
  <c r="G369" i="17"/>
  <c r="F369" i="17"/>
  <c r="E369" i="17"/>
  <c r="D369" i="17"/>
  <c r="C369" i="17"/>
  <c r="B369" i="17"/>
  <c r="A369" i="17"/>
  <c r="P368" i="17"/>
  <c r="O368" i="17"/>
  <c r="N368" i="17"/>
  <c r="M368" i="17"/>
  <c r="K368" i="17"/>
  <c r="J368" i="17"/>
  <c r="I368" i="17"/>
  <c r="H368" i="17"/>
  <c r="G368" i="17"/>
  <c r="F368" i="17"/>
  <c r="E368" i="17"/>
  <c r="D368" i="17"/>
  <c r="C368" i="17"/>
  <c r="B368" i="17"/>
  <c r="A368" i="17"/>
  <c r="P367" i="17"/>
  <c r="O367" i="17"/>
  <c r="N367" i="17"/>
  <c r="M367" i="17"/>
  <c r="K367" i="17"/>
  <c r="J367" i="17"/>
  <c r="I367" i="17"/>
  <c r="H367" i="17"/>
  <c r="G367" i="17"/>
  <c r="F367" i="17"/>
  <c r="E367" i="17"/>
  <c r="D367" i="17"/>
  <c r="C367" i="17"/>
  <c r="B367" i="17"/>
  <c r="A367" i="17"/>
  <c r="P366" i="17"/>
  <c r="O366" i="17"/>
  <c r="N366" i="17"/>
  <c r="M366" i="17"/>
  <c r="K366" i="17"/>
  <c r="Q366" i="17"/>
  <c r="L366" i="17"/>
  <c r="J366" i="17"/>
  <c r="I366" i="17"/>
  <c r="H366" i="17"/>
  <c r="G366" i="17"/>
  <c r="F366" i="17"/>
  <c r="E366" i="17"/>
  <c r="D366" i="17"/>
  <c r="C366" i="17"/>
  <c r="B366" i="17"/>
  <c r="A366" i="17"/>
  <c r="P365" i="17"/>
  <c r="O365" i="17"/>
  <c r="N365" i="17"/>
  <c r="M365" i="17"/>
  <c r="K365" i="17"/>
  <c r="Q365" i="17"/>
  <c r="L365" i="17"/>
  <c r="J365" i="17"/>
  <c r="I365" i="17"/>
  <c r="H365" i="17"/>
  <c r="G365" i="17"/>
  <c r="F365" i="17"/>
  <c r="E365" i="17"/>
  <c r="D365" i="17"/>
  <c r="C365" i="17"/>
  <c r="B365" i="17"/>
  <c r="A365" i="17"/>
  <c r="P364" i="17"/>
  <c r="O364" i="17"/>
  <c r="N364" i="17"/>
  <c r="M364" i="17"/>
  <c r="K364" i="17"/>
  <c r="Q364" i="17"/>
  <c r="L364" i="17"/>
  <c r="J364" i="17"/>
  <c r="I364" i="17"/>
  <c r="H364" i="17"/>
  <c r="G364" i="17"/>
  <c r="F364" i="17"/>
  <c r="E364" i="17"/>
  <c r="D364" i="17"/>
  <c r="C364" i="17"/>
  <c r="B364" i="17"/>
  <c r="A364" i="17"/>
  <c r="P363" i="17"/>
  <c r="O363" i="17"/>
  <c r="N363" i="17"/>
  <c r="M363" i="17"/>
  <c r="K363" i="17"/>
  <c r="Q363" i="17"/>
  <c r="L363" i="17"/>
  <c r="J363" i="17"/>
  <c r="I363" i="17"/>
  <c r="H363" i="17"/>
  <c r="G363" i="17"/>
  <c r="F363" i="17"/>
  <c r="E363" i="17"/>
  <c r="D363" i="17"/>
  <c r="C363" i="17"/>
  <c r="B363" i="17"/>
  <c r="A363" i="17"/>
  <c r="P362" i="17"/>
  <c r="O362" i="17"/>
  <c r="N362" i="17"/>
  <c r="M362" i="17"/>
  <c r="K362" i="17"/>
  <c r="Q362" i="17"/>
  <c r="L362" i="17"/>
  <c r="J362" i="17"/>
  <c r="I362" i="17"/>
  <c r="H362" i="17"/>
  <c r="G362" i="17"/>
  <c r="F362" i="17"/>
  <c r="E362" i="17"/>
  <c r="D362" i="17"/>
  <c r="C362" i="17"/>
  <c r="B362" i="17"/>
  <c r="A362" i="17"/>
  <c r="P361" i="17"/>
  <c r="O361" i="17"/>
  <c r="N361" i="17"/>
  <c r="M361" i="17"/>
  <c r="K361" i="17"/>
  <c r="Q361" i="17"/>
  <c r="L361" i="17"/>
  <c r="J361" i="17"/>
  <c r="I361" i="17"/>
  <c r="H361" i="17"/>
  <c r="G361" i="17"/>
  <c r="F361" i="17"/>
  <c r="E361" i="17"/>
  <c r="D361" i="17"/>
  <c r="C361" i="17"/>
  <c r="B361" i="17"/>
  <c r="A361" i="17"/>
  <c r="P360" i="17"/>
  <c r="O360" i="17"/>
  <c r="N360" i="17"/>
  <c r="M360" i="17"/>
  <c r="K360" i="17"/>
  <c r="J360" i="17"/>
  <c r="I360" i="17"/>
  <c r="H360" i="17"/>
  <c r="G360" i="17"/>
  <c r="F360" i="17"/>
  <c r="E360" i="17"/>
  <c r="D360" i="17"/>
  <c r="C360" i="17"/>
  <c r="B360" i="17"/>
  <c r="A360" i="17"/>
  <c r="P359" i="17"/>
  <c r="O359" i="17"/>
  <c r="N359" i="17"/>
  <c r="M359" i="17"/>
  <c r="K359" i="17"/>
  <c r="J359" i="17"/>
  <c r="I359" i="17"/>
  <c r="H359" i="17"/>
  <c r="G359" i="17"/>
  <c r="F359" i="17"/>
  <c r="E359" i="17"/>
  <c r="D359" i="17"/>
  <c r="C359" i="17"/>
  <c r="B359" i="17"/>
  <c r="A359" i="17"/>
  <c r="P358" i="17"/>
  <c r="O358" i="17"/>
  <c r="N358" i="17"/>
  <c r="M358" i="17"/>
  <c r="K358" i="17"/>
  <c r="Q358" i="17"/>
  <c r="L358" i="17"/>
  <c r="J358" i="17"/>
  <c r="I358" i="17"/>
  <c r="H358" i="17"/>
  <c r="G358" i="17"/>
  <c r="F358" i="17"/>
  <c r="E358" i="17"/>
  <c r="D358" i="17"/>
  <c r="C358" i="17"/>
  <c r="B358" i="17"/>
  <c r="A358" i="17"/>
  <c r="P357" i="17"/>
  <c r="O357" i="17"/>
  <c r="N357" i="17"/>
  <c r="M357" i="17"/>
  <c r="K357" i="17"/>
  <c r="Q357" i="17"/>
  <c r="L357" i="17"/>
  <c r="J357" i="17"/>
  <c r="I357" i="17"/>
  <c r="H357" i="17"/>
  <c r="G357" i="17"/>
  <c r="F357" i="17"/>
  <c r="E357" i="17"/>
  <c r="D357" i="17"/>
  <c r="C357" i="17"/>
  <c r="B357" i="17"/>
  <c r="A357" i="17"/>
  <c r="P356" i="17"/>
  <c r="O356" i="17"/>
  <c r="N356" i="17"/>
  <c r="M356" i="17"/>
  <c r="K356" i="17"/>
  <c r="Q356" i="17"/>
  <c r="L356" i="17"/>
  <c r="J356" i="17"/>
  <c r="I356" i="17"/>
  <c r="H356" i="17"/>
  <c r="G356" i="17"/>
  <c r="F356" i="17"/>
  <c r="E356" i="17"/>
  <c r="D356" i="17"/>
  <c r="C356" i="17"/>
  <c r="B356" i="17"/>
  <c r="A356" i="17"/>
  <c r="P355" i="17"/>
  <c r="O355" i="17"/>
  <c r="N355" i="17"/>
  <c r="M355" i="17"/>
  <c r="K355" i="17"/>
  <c r="Q355" i="17"/>
  <c r="L355" i="17"/>
  <c r="J355" i="17"/>
  <c r="I355" i="17"/>
  <c r="H355" i="17"/>
  <c r="G355" i="17"/>
  <c r="F355" i="17"/>
  <c r="E355" i="17"/>
  <c r="D355" i="17"/>
  <c r="C355" i="17"/>
  <c r="B355" i="17"/>
  <c r="A355" i="17"/>
  <c r="P354" i="17"/>
  <c r="O354" i="17"/>
  <c r="N354" i="17"/>
  <c r="M354" i="17"/>
  <c r="K354" i="17"/>
  <c r="Q354" i="17"/>
  <c r="L354" i="17"/>
  <c r="J354" i="17"/>
  <c r="I354" i="17"/>
  <c r="H354" i="17"/>
  <c r="G354" i="17"/>
  <c r="F354" i="17"/>
  <c r="E354" i="17"/>
  <c r="D354" i="17"/>
  <c r="C354" i="17"/>
  <c r="B354" i="17"/>
  <c r="A354" i="17"/>
  <c r="P353" i="17"/>
  <c r="O353" i="17"/>
  <c r="N353" i="17"/>
  <c r="M353" i="17"/>
  <c r="K353" i="17"/>
  <c r="Q353" i="17"/>
  <c r="L353" i="17"/>
  <c r="J353" i="17"/>
  <c r="I353" i="17"/>
  <c r="H353" i="17"/>
  <c r="G353" i="17"/>
  <c r="F353" i="17"/>
  <c r="E353" i="17"/>
  <c r="D353" i="17"/>
  <c r="C353" i="17"/>
  <c r="B353" i="17"/>
  <c r="A353" i="17"/>
  <c r="P352" i="17"/>
  <c r="O352" i="17"/>
  <c r="N352" i="17"/>
  <c r="M352" i="17"/>
  <c r="K352" i="17"/>
  <c r="J352" i="17"/>
  <c r="I352" i="17"/>
  <c r="H352" i="17"/>
  <c r="G352" i="17"/>
  <c r="F352" i="17"/>
  <c r="E352" i="17"/>
  <c r="D352" i="17"/>
  <c r="C352" i="17"/>
  <c r="B352" i="17"/>
  <c r="A352" i="17"/>
  <c r="P351" i="17"/>
  <c r="O351" i="17"/>
  <c r="N351" i="17"/>
  <c r="M351" i="17"/>
  <c r="K351" i="17"/>
  <c r="J351" i="17"/>
  <c r="I351" i="17"/>
  <c r="H351" i="17"/>
  <c r="G351" i="17"/>
  <c r="F351" i="17"/>
  <c r="E351" i="17"/>
  <c r="D351" i="17"/>
  <c r="C351" i="17"/>
  <c r="B351" i="17"/>
  <c r="A351" i="17"/>
  <c r="P350" i="17"/>
  <c r="O350" i="17"/>
  <c r="N350" i="17"/>
  <c r="M350" i="17"/>
  <c r="K350" i="17"/>
  <c r="Q350" i="17"/>
  <c r="L350" i="17"/>
  <c r="J350" i="17"/>
  <c r="I350" i="17"/>
  <c r="H350" i="17"/>
  <c r="G350" i="17"/>
  <c r="F350" i="17"/>
  <c r="E350" i="17"/>
  <c r="D350" i="17"/>
  <c r="C350" i="17"/>
  <c r="B350" i="17"/>
  <c r="A350" i="17"/>
  <c r="P349" i="17"/>
  <c r="O349" i="17"/>
  <c r="N349" i="17"/>
  <c r="M349" i="17"/>
  <c r="K349" i="17"/>
  <c r="Q349" i="17"/>
  <c r="L349" i="17"/>
  <c r="J349" i="17"/>
  <c r="I349" i="17"/>
  <c r="H349" i="17"/>
  <c r="G349" i="17"/>
  <c r="F349" i="17"/>
  <c r="E349" i="17"/>
  <c r="D349" i="17"/>
  <c r="C349" i="17"/>
  <c r="B349" i="17"/>
  <c r="A349" i="17"/>
  <c r="P348" i="17"/>
  <c r="O348" i="17"/>
  <c r="N348" i="17"/>
  <c r="M348" i="17"/>
  <c r="K348" i="17"/>
  <c r="Q348" i="17"/>
  <c r="L348" i="17"/>
  <c r="J348" i="17"/>
  <c r="I348" i="17"/>
  <c r="H348" i="17"/>
  <c r="G348" i="17"/>
  <c r="F348" i="17"/>
  <c r="E348" i="17"/>
  <c r="D348" i="17"/>
  <c r="C348" i="17"/>
  <c r="B348" i="17"/>
  <c r="A348" i="17"/>
  <c r="P347" i="17"/>
  <c r="O347" i="17"/>
  <c r="N347" i="17"/>
  <c r="M347" i="17"/>
  <c r="K347" i="17"/>
  <c r="Q347" i="17"/>
  <c r="L347" i="17"/>
  <c r="J347" i="17"/>
  <c r="I347" i="17"/>
  <c r="H347" i="17"/>
  <c r="G347" i="17"/>
  <c r="F347" i="17"/>
  <c r="E347" i="17"/>
  <c r="D347" i="17"/>
  <c r="C347" i="17"/>
  <c r="B347" i="17"/>
  <c r="A347" i="17"/>
  <c r="P346" i="17"/>
  <c r="O346" i="17"/>
  <c r="N346" i="17"/>
  <c r="M346" i="17"/>
  <c r="K346" i="17"/>
  <c r="Q346" i="17"/>
  <c r="L346" i="17"/>
  <c r="J346" i="17"/>
  <c r="I346" i="17"/>
  <c r="H346" i="17"/>
  <c r="G346" i="17"/>
  <c r="F346" i="17"/>
  <c r="E346" i="17"/>
  <c r="D346" i="17"/>
  <c r="C346" i="17"/>
  <c r="B346" i="17"/>
  <c r="A346" i="17"/>
  <c r="P345" i="17"/>
  <c r="O345" i="17"/>
  <c r="N345" i="17"/>
  <c r="M345" i="17"/>
  <c r="K345" i="17"/>
  <c r="Q345" i="17"/>
  <c r="L345" i="17"/>
  <c r="J345" i="17"/>
  <c r="I345" i="17"/>
  <c r="H345" i="17"/>
  <c r="G345" i="17"/>
  <c r="F345" i="17"/>
  <c r="E345" i="17"/>
  <c r="D345" i="17"/>
  <c r="C345" i="17"/>
  <c r="B345" i="17"/>
  <c r="A345" i="17"/>
  <c r="P344" i="17"/>
  <c r="O344" i="17"/>
  <c r="N344" i="17"/>
  <c r="M344" i="17"/>
  <c r="K344" i="17"/>
  <c r="J344" i="17"/>
  <c r="I344" i="17"/>
  <c r="H344" i="17"/>
  <c r="G344" i="17"/>
  <c r="F344" i="17"/>
  <c r="E344" i="17"/>
  <c r="D344" i="17"/>
  <c r="C344" i="17"/>
  <c r="B344" i="17"/>
  <c r="A344" i="17"/>
  <c r="P343" i="17"/>
  <c r="O343" i="17"/>
  <c r="N343" i="17"/>
  <c r="M343" i="17"/>
  <c r="K343" i="17"/>
  <c r="J343" i="17"/>
  <c r="I343" i="17"/>
  <c r="H343" i="17"/>
  <c r="G343" i="17"/>
  <c r="F343" i="17"/>
  <c r="E343" i="17"/>
  <c r="D343" i="17"/>
  <c r="C343" i="17"/>
  <c r="B343" i="17"/>
  <c r="A343" i="17"/>
  <c r="P342" i="17"/>
  <c r="O342" i="17"/>
  <c r="N342" i="17"/>
  <c r="M342" i="17"/>
  <c r="K342" i="17"/>
  <c r="Q342" i="17"/>
  <c r="L342" i="17"/>
  <c r="J342" i="17"/>
  <c r="I342" i="17"/>
  <c r="H342" i="17"/>
  <c r="G342" i="17"/>
  <c r="F342" i="17"/>
  <c r="E342" i="17"/>
  <c r="D342" i="17"/>
  <c r="C342" i="17"/>
  <c r="B342" i="17"/>
  <c r="A342" i="17"/>
  <c r="P341" i="17"/>
  <c r="O341" i="17"/>
  <c r="N341" i="17"/>
  <c r="M341" i="17"/>
  <c r="K341" i="17"/>
  <c r="Q341" i="17"/>
  <c r="L341" i="17"/>
  <c r="J341" i="17"/>
  <c r="I341" i="17"/>
  <c r="H341" i="17"/>
  <c r="G341" i="17"/>
  <c r="F341" i="17"/>
  <c r="E341" i="17"/>
  <c r="D341" i="17"/>
  <c r="C341" i="17"/>
  <c r="B341" i="17"/>
  <c r="A341" i="17"/>
  <c r="P340" i="17"/>
  <c r="O340" i="17"/>
  <c r="N340" i="17"/>
  <c r="M340" i="17"/>
  <c r="K340" i="17"/>
  <c r="Q340" i="17"/>
  <c r="L340" i="17"/>
  <c r="J340" i="17"/>
  <c r="I340" i="17"/>
  <c r="H340" i="17"/>
  <c r="G340" i="17"/>
  <c r="F340" i="17"/>
  <c r="E340" i="17"/>
  <c r="D340" i="17"/>
  <c r="C340" i="17"/>
  <c r="B340" i="17"/>
  <c r="A340" i="17"/>
  <c r="P339" i="17"/>
  <c r="O339" i="17"/>
  <c r="N339" i="17"/>
  <c r="M339" i="17"/>
  <c r="K339" i="17"/>
  <c r="Q339" i="17"/>
  <c r="L339" i="17"/>
  <c r="J339" i="17"/>
  <c r="I339" i="17"/>
  <c r="H339" i="17"/>
  <c r="G339" i="17"/>
  <c r="F339" i="17"/>
  <c r="E339" i="17"/>
  <c r="D339" i="17"/>
  <c r="C339" i="17"/>
  <c r="B339" i="17"/>
  <c r="A339" i="17"/>
  <c r="P338" i="17"/>
  <c r="O338" i="17"/>
  <c r="N338" i="17"/>
  <c r="M338" i="17"/>
  <c r="K338" i="17"/>
  <c r="Q338" i="17"/>
  <c r="L338" i="17"/>
  <c r="J338" i="17"/>
  <c r="I338" i="17"/>
  <c r="H338" i="17"/>
  <c r="G338" i="17"/>
  <c r="F338" i="17"/>
  <c r="E338" i="17"/>
  <c r="D338" i="17"/>
  <c r="C338" i="17"/>
  <c r="B338" i="17"/>
  <c r="A338" i="17"/>
  <c r="P337" i="17"/>
  <c r="O337" i="17"/>
  <c r="N337" i="17"/>
  <c r="M337" i="17"/>
  <c r="K337" i="17"/>
  <c r="Q337" i="17"/>
  <c r="L337" i="17"/>
  <c r="J337" i="17"/>
  <c r="I337" i="17"/>
  <c r="H337" i="17"/>
  <c r="G337" i="17"/>
  <c r="F337" i="17"/>
  <c r="E337" i="17"/>
  <c r="D337" i="17"/>
  <c r="C337" i="17"/>
  <c r="B337" i="17"/>
  <c r="A337" i="17"/>
  <c r="P336" i="17"/>
  <c r="O336" i="17"/>
  <c r="N336" i="17"/>
  <c r="M336" i="17"/>
  <c r="K336" i="17"/>
  <c r="J336" i="17"/>
  <c r="I336" i="17"/>
  <c r="H336" i="17"/>
  <c r="G336" i="17"/>
  <c r="F336" i="17"/>
  <c r="E336" i="17"/>
  <c r="D336" i="17"/>
  <c r="C336" i="17"/>
  <c r="B336" i="17"/>
  <c r="A336" i="17"/>
  <c r="P335" i="17"/>
  <c r="O335" i="17"/>
  <c r="N335" i="17"/>
  <c r="M335" i="17"/>
  <c r="K335" i="17"/>
  <c r="J335" i="17"/>
  <c r="I335" i="17"/>
  <c r="H335" i="17"/>
  <c r="G335" i="17"/>
  <c r="F335" i="17"/>
  <c r="E335" i="17"/>
  <c r="D335" i="17"/>
  <c r="C335" i="17"/>
  <c r="B335" i="17"/>
  <c r="A335" i="17"/>
  <c r="P334" i="17"/>
  <c r="O334" i="17"/>
  <c r="N334" i="17"/>
  <c r="M334" i="17"/>
  <c r="K334" i="17"/>
  <c r="Q334" i="17"/>
  <c r="L334" i="17"/>
  <c r="J334" i="17"/>
  <c r="I334" i="17"/>
  <c r="H334" i="17"/>
  <c r="G334" i="17"/>
  <c r="F334" i="17"/>
  <c r="E334" i="17"/>
  <c r="D334" i="17"/>
  <c r="C334" i="17"/>
  <c r="B334" i="17"/>
  <c r="A334" i="17"/>
  <c r="P333" i="17"/>
  <c r="O333" i="17"/>
  <c r="N333" i="17"/>
  <c r="M333" i="17"/>
  <c r="K333" i="17"/>
  <c r="Q333" i="17"/>
  <c r="L333" i="17"/>
  <c r="J333" i="17"/>
  <c r="I333" i="17"/>
  <c r="H333" i="17"/>
  <c r="G333" i="17"/>
  <c r="F333" i="17"/>
  <c r="E333" i="17"/>
  <c r="D333" i="17"/>
  <c r="C333" i="17"/>
  <c r="B333" i="17"/>
  <c r="A333" i="17"/>
  <c r="P332" i="17"/>
  <c r="O332" i="17"/>
  <c r="N332" i="17"/>
  <c r="M332" i="17"/>
  <c r="K332" i="17"/>
  <c r="Q332" i="17"/>
  <c r="L332" i="17"/>
  <c r="J332" i="17"/>
  <c r="I332" i="17"/>
  <c r="H332" i="17"/>
  <c r="G332" i="17"/>
  <c r="F332" i="17"/>
  <c r="E332" i="17"/>
  <c r="D332" i="17"/>
  <c r="C332" i="17"/>
  <c r="B332" i="17"/>
  <c r="A332" i="17"/>
  <c r="P331" i="17"/>
  <c r="O331" i="17"/>
  <c r="N331" i="17"/>
  <c r="M331" i="17"/>
  <c r="K331" i="17"/>
  <c r="Q331" i="17"/>
  <c r="L331" i="17"/>
  <c r="J331" i="17"/>
  <c r="I331" i="17"/>
  <c r="H331" i="17"/>
  <c r="G331" i="17"/>
  <c r="F331" i="17"/>
  <c r="E331" i="17"/>
  <c r="D331" i="17"/>
  <c r="C331" i="17"/>
  <c r="B331" i="17"/>
  <c r="A331" i="17"/>
  <c r="P330" i="17"/>
  <c r="O330" i="17"/>
  <c r="N330" i="17"/>
  <c r="M330" i="17"/>
  <c r="K330" i="17"/>
  <c r="Q330" i="17"/>
  <c r="L330" i="17"/>
  <c r="J330" i="17"/>
  <c r="I330" i="17"/>
  <c r="H330" i="17"/>
  <c r="G330" i="17"/>
  <c r="F330" i="17"/>
  <c r="E330" i="17"/>
  <c r="D330" i="17"/>
  <c r="C330" i="17"/>
  <c r="B330" i="17"/>
  <c r="A330" i="17"/>
  <c r="P329" i="17"/>
  <c r="O329" i="17"/>
  <c r="N329" i="17"/>
  <c r="M329" i="17"/>
  <c r="K329" i="17"/>
  <c r="Q329" i="17"/>
  <c r="L329" i="17"/>
  <c r="J329" i="17"/>
  <c r="I329" i="17"/>
  <c r="H329" i="17"/>
  <c r="G329" i="17"/>
  <c r="F329" i="17"/>
  <c r="E329" i="17"/>
  <c r="D329" i="17"/>
  <c r="C329" i="17"/>
  <c r="B329" i="17"/>
  <c r="A329" i="17"/>
  <c r="P328" i="17"/>
  <c r="O328" i="17"/>
  <c r="N328" i="17"/>
  <c r="M328" i="17"/>
  <c r="K328" i="17"/>
  <c r="J328" i="17"/>
  <c r="I328" i="17"/>
  <c r="H328" i="17"/>
  <c r="G328" i="17"/>
  <c r="F328" i="17"/>
  <c r="E328" i="17"/>
  <c r="D328" i="17"/>
  <c r="C328" i="17"/>
  <c r="B328" i="17"/>
  <c r="A328" i="17"/>
  <c r="P327" i="17"/>
  <c r="O327" i="17"/>
  <c r="N327" i="17"/>
  <c r="M327" i="17"/>
  <c r="K327" i="17"/>
  <c r="J327" i="17"/>
  <c r="I327" i="17"/>
  <c r="H327" i="17"/>
  <c r="G327" i="17"/>
  <c r="F327" i="17"/>
  <c r="E327" i="17"/>
  <c r="D327" i="17"/>
  <c r="C327" i="17"/>
  <c r="B327" i="17"/>
  <c r="A327" i="17"/>
  <c r="P326" i="17"/>
  <c r="O326" i="17"/>
  <c r="N326" i="17"/>
  <c r="M326" i="17"/>
  <c r="K326" i="17"/>
  <c r="Q326" i="17"/>
  <c r="L326" i="17"/>
  <c r="J326" i="17"/>
  <c r="I326" i="17"/>
  <c r="H326" i="17"/>
  <c r="G326" i="17"/>
  <c r="F326" i="17"/>
  <c r="E326" i="17"/>
  <c r="D326" i="17"/>
  <c r="C326" i="17"/>
  <c r="B326" i="17"/>
  <c r="A326" i="17"/>
  <c r="P325" i="17"/>
  <c r="O325" i="17"/>
  <c r="N325" i="17"/>
  <c r="M325" i="17"/>
  <c r="K325" i="17"/>
  <c r="Q325" i="17"/>
  <c r="L325" i="17"/>
  <c r="J325" i="17"/>
  <c r="I325" i="17"/>
  <c r="H325" i="17"/>
  <c r="G325" i="17"/>
  <c r="F325" i="17"/>
  <c r="E325" i="17"/>
  <c r="D325" i="17"/>
  <c r="C325" i="17"/>
  <c r="B325" i="17"/>
  <c r="A325" i="17"/>
  <c r="P324" i="17"/>
  <c r="O324" i="17"/>
  <c r="N324" i="17"/>
  <c r="M324" i="17"/>
  <c r="K324" i="17"/>
  <c r="Q324" i="17"/>
  <c r="L324" i="17"/>
  <c r="J324" i="17"/>
  <c r="I324" i="17"/>
  <c r="H324" i="17"/>
  <c r="G324" i="17"/>
  <c r="F324" i="17"/>
  <c r="E324" i="17"/>
  <c r="D324" i="17"/>
  <c r="C324" i="17"/>
  <c r="B324" i="17"/>
  <c r="A324" i="17"/>
  <c r="P323" i="17"/>
  <c r="O323" i="17"/>
  <c r="N323" i="17"/>
  <c r="M323" i="17"/>
  <c r="K323" i="17"/>
  <c r="Q323" i="17"/>
  <c r="L323" i="17"/>
  <c r="J323" i="17"/>
  <c r="I323" i="17"/>
  <c r="H323" i="17"/>
  <c r="G323" i="17"/>
  <c r="F323" i="17"/>
  <c r="E323" i="17"/>
  <c r="D323" i="17"/>
  <c r="C323" i="17"/>
  <c r="B323" i="17"/>
  <c r="A323" i="17"/>
  <c r="P322" i="17"/>
  <c r="O322" i="17"/>
  <c r="N322" i="17"/>
  <c r="M322" i="17"/>
  <c r="K322" i="17"/>
  <c r="Q322" i="17"/>
  <c r="L322" i="17"/>
  <c r="J322" i="17"/>
  <c r="I322" i="17"/>
  <c r="H322" i="17"/>
  <c r="G322" i="17"/>
  <c r="F322" i="17"/>
  <c r="E322" i="17"/>
  <c r="D322" i="17"/>
  <c r="C322" i="17"/>
  <c r="B322" i="17"/>
  <c r="A322" i="17"/>
  <c r="P321" i="17"/>
  <c r="O321" i="17"/>
  <c r="N321" i="17"/>
  <c r="M321" i="17"/>
  <c r="K321" i="17"/>
  <c r="Q321" i="17"/>
  <c r="L321" i="17"/>
  <c r="J321" i="17"/>
  <c r="I321" i="17"/>
  <c r="H321" i="17"/>
  <c r="G321" i="17"/>
  <c r="F321" i="17"/>
  <c r="E321" i="17"/>
  <c r="D321" i="17"/>
  <c r="C321" i="17"/>
  <c r="B321" i="17"/>
  <c r="A321" i="17"/>
  <c r="P320" i="17"/>
  <c r="O320" i="17"/>
  <c r="N320" i="17"/>
  <c r="M320" i="17"/>
  <c r="K320" i="17"/>
  <c r="J320" i="17"/>
  <c r="I320" i="17"/>
  <c r="H320" i="17"/>
  <c r="G320" i="17"/>
  <c r="F320" i="17"/>
  <c r="E320" i="17"/>
  <c r="D320" i="17"/>
  <c r="C320" i="17"/>
  <c r="B320" i="17"/>
  <c r="A320" i="17"/>
  <c r="P319" i="17"/>
  <c r="O319" i="17"/>
  <c r="N319" i="17"/>
  <c r="M319" i="17"/>
  <c r="K319" i="17"/>
  <c r="J319" i="17"/>
  <c r="I319" i="17"/>
  <c r="H319" i="17"/>
  <c r="G319" i="17"/>
  <c r="F319" i="17"/>
  <c r="E319" i="17"/>
  <c r="D319" i="17"/>
  <c r="C319" i="17"/>
  <c r="B319" i="17"/>
  <c r="A319" i="17"/>
  <c r="P318" i="17"/>
  <c r="O318" i="17"/>
  <c r="N318" i="17"/>
  <c r="M318" i="17"/>
  <c r="K318" i="17"/>
  <c r="Q318" i="17"/>
  <c r="L318" i="17"/>
  <c r="J318" i="17"/>
  <c r="I318" i="17"/>
  <c r="H318" i="17"/>
  <c r="G318" i="17"/>
  <c r="F318" i="17"/>
  <c r="E318" i="17"/>
  <c r="D318" i="17"/>
  <c r="C318" i="17"/>
  <c r="B318" i="17"/>
  <c r="A318" i="17"/>
  <c r="P317" i="17"/>
  <c r="O317" i="17"/>
  <c r="N317" i="17"/>
  <c r="M317" i="17"/>
  <c r="K317" i="17"/>
  <c r="Q317" i="17"/>
  <c r="L317" i="17"/>
  <c r="J317" i="17"/>
  <c r="I317" i="17"/>
  <c r="H317" i="17"/>
  <c r="G317" i="17"/>
  <c r="F317" i="17"/>
  <c r="E317" i="17"/>
  <c r="D317" i="17"/>
  <c r="C317" i="17"/>
  <c r="B317" i="17"/>
  <c r="A317" i="17"/>
  <c r="P316" i="17"/>
  <c r="O316" i="17"/>
  <c r="N316" i="17"/>
  <c r="M316" i="17"/>
  <c r="K316" i="17"/>
  <c r="Q316" i="17"/>
  <c r="L316" i="17"/>
  <c r="J316" i="17"/>
  <c r="I316" i="17"/>
  <c r="H316" i="17"/>
  <c r="G316" i="17"/>
  <c r="F316" i="17"/>
  <c r="E316" i="17"/>
  <c r="D316" i="17"/>
  <c r="C316" i="17"/>
  <c r="B316" i="17"/>
  <c r="A316" i="17"/>
  <c r="P315" i="17"/>
  <c r="O315" i="17"/>
  <c r="N315" i="17"/>
  <c r="M315" i="17"/>
  <c r="K315" i="17"/>
  <c r="Q315" i="17"/>
  <c r="L315" i="17"/>
  <c r="J315" i="17"/>
  <c r="I315" i="17"/>
  <c r="H315" i="17"/>
  <c r="G315" i="17"/>
  <c r="F315" i="17"/>
  <c r="E315" i="17"/>
  <c r="D315" i="17"/>
  <c r="C315" i="17"/>
  <c r="B315" i="17"/>
  <c r="A315" i="17"/>
  <c r="P314" i="17"/>
  <c r="O314" i="17"/>
  <c r="N314" i="17"/>
  <c r="M314" i="17"/>
  <c r="K314" i="17"/>
  <c r="Q314" i="17"/>
  <c r="L314" i="17"/>
  <c r="J314" i="17"/>
  <c r="I314" i="17"/>
  <c r="H314" i="17"/>
  <c r="G314" i="17"/>
  <c r="F314" i="17"/>
  <c r="E314" i="17"/>
  <c r="D314" i="17"/>
  <c r="C314" i="17"/>
  <c r="B314" i="17"/>
  <c r="A314" i="17"/>
  <c r="P313" i="17"/>
  <c r="O313" i="17"/>
  <c r="N313" i="17"/>
  <c r="M313" i="17"/>
  <c r="K313" i="17"/>
  <c r="Q313" i="17"/>
  <c r="L313" i="17"/>
  <c r="J313" i="17"/>
  <c r="I313" i="17"/>
  <c r="H313" i="17"/>
  <c r="G313" i="17"/>
  <c r="F313" i="17"/>
  <c r="E313" i="17"/>
  <c r="D313" i="17"/>
  <c r="C313" i="17"/>
  <c r="B313" i="17"/>
  <c r="A313" i="17"/>
  <c r="P312" i="17"/>
  <c r="O312" i="17"/>
  <c r="N312" i="17"/>
  <c r="M312" i="17"/>
  <c r="K312" i="17"/>
  <c r="J312" i="17"/>
  <c r="I312" i="17"/>
  <c r="H312" i="17"/>
  <c r="G312" i="17"/>
  <c r="F312" i="17"/>
  <c r="E312" i="17"/>
  <c r="D312" i="17"/>
  <c r="C312" i="17"/>
  <c r="B312" i="17"/>
  <c r="A312" i="17"/>
  <c r="P311" i="17"/>
  <c r="O311" i="17"/>
  <c r="N311" i="17"/>
  <c r="M311" i="17"/>
  <c r="K311" i="17"/>
  <c r="J311" i="17"/>
  <c r="I311" i="17"/>
  <c r="H311" i="17"/>
  <c r="G311" i="17"/>
  <c r="F311" i="17"/>
  <c r="E311" i="17"/>
  <c r="D311" i="17"/>
  <c r="C311" i="17"/>
  <c r="B311" i="17"/>
  <c r="A311" i="17"/>
  <c r="P310" i="17"/>
  <c r="O310" i="17"/>
  <c r="N310" i="17"/>
  <c r="M310" i="17"/>
  <c r="K310" i="17"/>
  <c r="Q310" i="17"/>
  <c r="L310" i="17"/>
  <c r="J310" i="17"/>
  <c r="I310" i="17"/>
  <c r="H310" i="17"/>
  <c r="G310" i="17"/>
  <c r="F310" i="17"/>
  <c r="E310" i="17"/>
  <c r="D310" i="17"/>
  <c r="C310" i="17"/>
  <c r="B310" i="17"/>
  <c r="A310" i="17"/>
  <c r="P309" i="17"/>
  <c r="O309" i="17"/>
  <c r="N309" i="17"/>
  <c r="M309" i="17"/>
  <c r="K309" i="17"/>
  <c r="Q309" i="17"/>
  <c r="L309" i="17"/>
  <c r="J309" i="17"/>
  <c r="I309" i="17"/>
  <c r="H309" i="17"/>
  <c r="G309" i="17"/>
  <c r="F309" i="17"/>
  <c r="E309" i="17"/>
  <c r="D309" i="17"/>
  <c r="C309" i="17"/>
  <c r="B309" i="17"/>
  <c r="A309" i="17"/>
  <c r="P308" i="17"/>
  <c r="O308" i="17"/>
  <c r="N308" i="17"/>
  <c r="M308" i="17"/>
  <c r="K308" i="17"/>
  <c r="Q308" i="17"/>
  <c r="L308" i="17"/>
  <c r="J308" i="17"/>
  <c r="I308" i="17"/>
  <c r="H308" i="17"/>
  <c r="G308" i="17"/>
  <c r="F308" i="17"/>
  <c r="E308" i="17"/>
  <c r="D308" i="17"/>
  <c r="C308" i="17"/>
  <c r="B308" i="17"/>
  <c r="A308" i="17"/>
  <c r="P307" i="17"/>
  <c r="O307" i="17"/>
  <c r="N307" i="17"/>
  <c r="M307" i="17"/>
  <c r="K307" i="17"/>
  <c r="Q307" i="17"/>
  <c r="L307" i="17"/>
  <c r="J307" i="17"/>
  <c r="I307" i="17"/>
  <c r="H307" i="17"/>
  <c r="G307" i="17"/>
  <c r="F307" i="17"/>
  <c r="E307" i="17"/>
  <c r="D307" i="17"/>
  <c r="C307" i="17"/>
  <c r="B307" i="17"/>
  <c r="A307" i="17"/>
  <c r="P306" i="17"/>
  <c r="O306" i="17"/>
  <c r="N306" i="17"/>
  <c r="M306" i="17"/>
  <c r="K306" i="17"/>
  <c r="Q306" i="17"/>
  <c r="L306" i="17"/>
  <c r="J306" i="17"/>
  <c r="I306" i="17"/>
  <c r="H306" i="17"/>
  <c r="G306" i="17"/>
  <c r="F306" i="17"/>
  <c r="E306" i="17"/>
  <c r="D306" i="17"/>
  <c r="C306" i="17"/>
  <c r="B306" i="17"/>
  <c r="A306" i="17"/>
  <c r="P305" i="17"/>
  <c r="O305" i="17"/>
  <c r="N305" i="17"/>
  <c r="M305" i="17"/>
  <c r="K305" i="17"/>
  <c r="Q305" i="17"/>
  <c r="L305" i="17"/>
  <c r="J305" i="17"/>
  <c r="I305" i="17"/>
  <c r="H305" i="17"/>
  <c r="G305" i="17"/>
  <c r="F305" i="17"/>
  <c r="E305" i="17"/>
  <c r="D305" i="17"/>
  <c r="C305" i="17"/>
  <c r="B305" i="17"/>
  <c r="A305" i="17"/>
  <c r="P304" i="17"/>
  <c r="O304" i="17"/>
  <c r="N304" i="17"/>
  <c r="M304" i="17"/>
  <c r="K304" i="17"/>
  <c r="J304" i="17"/>
  <c r="I304" i="17"/>
  <c r="H304" i="17"/>
  <c r="G304" i="17"/>
  <c r="F304" i="17"/>
  <c r="E304" i="17"/>
  <c r="D304" i="17"/>
  <c r="C304" i="17"/>
  <c r="B304" i="17"/>
  <c r="A304" i="17"/>
  <c r="P303" i="17"/>
  <c r="O303" i="17"/>
  <c r="N303" i="17"/>
  <c r="M303" i="17"/>
  <c r="K303" i="17"/>
  <c r="J303" i="17"/>
  <c r="I303" i="17"/>
  <c r="H303" i="17"/>
  <c r="G303" i="17"/>
  <c r="F303" i="17"/>
  <c r="E303" i="17"/>
  <c r="D303" i="17"/>
  <c r="C303" i="17"/>
  <c r="B303" i="17"/>
  <c r="A303" i="17"/>
  <c r="P302" i="17"/>
  <c r="O302" i="17"/>
  <c r="N302" i="17"/>
  <c r="M302" i="17"/>
  <c r="K302" i="17"/>
  <c r="Q302" i="17"/>
  <c r="L302" i="17"/>
  <c r="J302" i="17"/>
  <c r="I302" i="17"/>
  <c r="H302" i="17"/>
  <c r="G302" i="17"/>
  <c r="F302" i="17"/>
  <c r="E302" i="17"/>
  <c r="D302" i="17"/>
  <c r="C302" i="17"/>
  <c r="B302" i="17"/>
  <c r="A302" i="17"/>
  <c r="P301" i="17"/>
  <c r="O301" i="17"/>
  <c r="N301" i="17"/>
  <c r="M301" i="17"/>
  <c r="K301" i="17"/>
  <c r="Q301" i="17"/>
  <c r="L301" i="17"/>
  <c r="J301" i="17"/>
  <c r="I301" i="17"/>
  <c r="H301" i="17"/>
  <c r="G301" i="17"/>
  <c r="F301" i="17"/>
  <c r="E301" i="17"/>
  <c r="D301" i="17"/>
  <c r="C301" i="17"/>
  <c r="B301" i="17"/>
  <c r="A301" i="17"/>
  <c r="P300" i="17"/>
  <c r="O300" i="17"/>
  <c r="N300" i="17"/>
  <c r="M300" i="17"/>
  <c r="K300" i="17"/>
  <c r="Q300" i="17"/>
  <c r="L300" i="17"/>
  <c r="J300" i="17"/>
  <c r="I300" i="17"/>
  <c r="H300" i="17"/>
  <c r="G300" i="17"/>
  <c r="F300" i="17"/>
  <c r="E300" i="17"/>
  <c r="D300" i="17"/>
  <c r="C300" i="17"/>
  <c r="B300" i="17"/>
  <c r="A300" i="17"/>
  <c r="P299" i="17"/>
  <c r="O299" i="17"/>
  <c r="N299" i="17"/>
  <c r="M299" i="17"/>
  <c r="K299" i="17"/>
  <c r="Q299" i="17"/>
  <c r="L299" i="17"/>
  <c r="J299" i="17"/>
  <c r="I299" i="17"/>
  <c r="H299" i="17"/>
  <c r="G299" i="17"/>
  <c r="F299" i="17"/>
  <c r="E299" i="17"/>
  <c r="D299" i="17"/>
  <c r="C299" i="17"/>
  <c r="B299" i="17"/>
  <c r="A299" i="17"/>
  <c r="P298" i="17"/>
  <c r="O298" i="17"/>
  <c r="N298" i="17"/>
  <c r="M298" i="17"/>
  <c r="K298" i="17"/>
  <c r="Q298" i="17"/>
  <c r="L298" i="17"/>
  <c r="J298" i="17"/>
  <c r="I298" i="17"/>
  <c r="H298" i="17"/>
  <c r="G298" i="17"/>
  <c r="F298" i="17"/>
  <c r="E298" i="17"/>
  <c r="D298" i="17"/>
  <c r="C298" i="17"/>
  <c r="B298" i="17"/>
  <c r="A298" i="17"/>
  <c r="P297" i="17"/>
  <c r="O297" i="17"/>
  <c r="N297" i="17"/>
  <c r="M297" i="17"/>
  <c r="K297" i="17"/>
  <c r="Q297" i="17"/>
  <c r="L297" i="17"/>
  <c r="J297" i="17"/>
  <c r="I297" i="17"/>
  <c r="H297" i="17"/>
  <c r="G297" i="17"/>
  <c r="F297" i="17"/>
  <c r="E297" i="17"/>
  <c r="D297" i="17"/>
  <c r="C297" i="17"/>
  <c r="B297" i="17"/>
  <c r="A297" i="17"/>
  <c r="P296" i="17"/>
  <c r="O296" i="17"/>
  <c r="N296" i="17"/>
  <c r="M296" i="17"/>
  <c r="K296" i="17"/>
  <c r="J296" i="17"/>
  <c r="I296" i="17"/>
  <c r="H296" i="17"/>
  <c r="G296" i="17"/>
  <c r="F296" i="17"/>
  <c r="E296" i="17"/>
  <c r="D296" i="17"/>
  <c r="C296" i="17"/>
  <c r="B296" i="17"/>
  <c r="A296" i="17"/>
  <c r="P295" i="17"/>
  <c r="O295" i="17"/>
  <c r="N295" i="17"/>
  <c r="M295" i="17"/>
  <c r="K295" i="17"/>
  <c r="J295" i="17"/>
  <c r="I295" i="17"/>
  <c r="H295" i="17"/>
  <c r="G295" i="17"/>
  <c r="F295" i="17"/>
  <c r="E295" i="17"/>
  <c r="D295" i="17"/>
  <c r="C295" i="17"/>
  <c r="B295" i="17"/>
  <c r="A295" i="17"/>
  <c r="P294" i="17"/>
  <c r="O294" i="17"/>
  <c r="N294" i="17"/>
  <c r="M294" i="17"/>
  <c r="K294" i="17"/>
  <c r="Q294" i="17"/>
  <c r="L294" i="17"/>
  <c r="J294" i="17"/>
  <c r="I294" i="17"/>
  <c r="H294" i="17"/>
  <c r="G294" i="17"/>
  <c r="F294" i="17"/>
  <c r="E294" i="17"/>
  <c r="D294" i="17"/>
  <c r="C294" i="17"/>
  <c r="B294" i="17"/>
  <c r="A294" i="17"/>
  <c r="P293" i="17"/>
  <c r="O293" i="17"/>
  <c r="N293" i="17"/>
  <c r="M293" i="17"/>
  <c r="K293" i="17"/>
  <c r="Q293" i="17"/>
  <c r="L293" i="17"/>
  <c r="J293" i="17"/>
  <c r="I293" i="17"/>
  <c r="H293" i="17"/>
  <c r="G293" i="17"/>
  <c r="F293" i="17"/>
  <c r="E293" i="17"/>
  <c r="D293" i="17"/>
  <c r="C293" i="17"/>
  <c r="B293" i="17"/>
  <c r="A293" i="17"/>
  <c r="P292" i="17"/>
  <c r="O292" i="17"/>
  <c r="N292" i="17"/>
  <c r="M292" i="17"/>
  <c r="K292" i="17"/>
  <c r="Q292" i="17"/>
  <c r="L292" i="17"/>
  <c r="J292" i="17"/>
  <c r="I292" i="17"/>
  <c r="H292" i="17"/>
  <c r="G292" i="17"/>
  <c r="F292" i="17"/>
  <c r="E292" i="17"/>
  <c r="D292" i="17"/>
  <c r="C292" i="17"/>
  <c r="B292" i="17"/>
  <c r="A292" i="17"/>
  <c r="P291" i="17"/>
  <c r="O291" i="17"/>
  <c r="N291" i="17"/>
  <c r="M291" i="17"/>
  <c r="K291" i="17"/>
  <c r="Q291" i="17"/>
  <c r="L291" i="17"/>
  <c r="J291" i="17"/>
  <c r="I291" i="17"/>
  <c r="H291" i="17"/>
  <c r="G291" i="17"/>
  <c r="F291" i="17"/>
  <c r="E291" i="17"/>
  <c r="D291" i="17"/>
  <c r="C291" i="17"/>
  <c r="B291" i="17"/>
  <c r="A291" i="17"/>
  <c r="P290" i="17"/>
  <c r="O290" i="17"/>
  <c r="N290" i="17"/>
  <c r="M290" i="17"/>
  <c r="K290" i="17"/>
  <c r="Q290" i="17"/>
  <c r="L290" i="17"/>
  <c r="J290" i="17"/>
  <c r="I290" i="17"/>
  <c r="H290" i="17"/>
  <c r="G290" i="17"/>
  <c r="F290" i="17"/>
  <c r="E290" i="17"/>
  <c r="D290" i="17"/>
  <c r="C290" i="17"/>
  <c r="B290" i="17"/>
  <c r="A290" i="17"/>
  <c r="P289" i="17"/>
  <c r="O289" i="17"/>
  <c r="N289" i="17"/>
  <c r="M289" i="17"/>
  <c r="K289" i="17"/>
  <c r="Q289" i="17"/>
  <c r="L289" i="17"/>
  <c r="J289" i="17"/>
  <c r="I289" i="17"/>
  <c r="H289" i="17"/>
  <c r="G289" i="17"/>
  <c r="F289" i="17"/>
  <c r="E289" i="17"/>
  <c r="D289" i="17"/>
  <c r="C289" i="17"/>
  <c r="B289" i="17"/>
  <c r="A289" i="17"/>
  <c r="P288" i="17"/>
  <c r="O288" i="17"/>
  <c r="N288" i="17"/>
  <c r="M288" i="17"/>
  <c r="K288" i="17"/>
  <c r="J288" i="17"/>
  <c r="I288" i="17"/>
  <c r="H288" i="17"/>
  <c r="G288" i="17"/>
  <c r="F288" i="17"/>
  <c r="E288" i="17"/>
  <c r="D288" i="17"/>
  <c r="C288" i="17"/>
  <c r="B288" i="17"/>
  <c r="A288" i="17"/>
  <c r="P287" i="17"/>
  <c r="O287" i="17"/>
  <c r="N287" i="17"/>
  <c r="M287" i="17"/>
  <c r="K287" i="17"/>
  <c r="J287" i="17"/>
  <c r="I287" i="17"/>
  <c r="H287" i="17"/>
  <c r="G287" i="17"/>
  <c r="F287" i="17"/>
  <c r="E287" i="17"/>
  <c r="D287" i="17"/>
  <c r="C287" i="17"/>
  <c r="B287" i="17"/>
  <c r="A287" i="17"/>
  <c r="P286" i="17"/>
  <c r="O286" i="17"/>
  <c r="N286" i="17"/>
  <c r="M286" i="17"/>
  <c r="K286" i="17"/>
  <c r="Q286" i="17"/>
  <c r="L286" i="17"/>
  <c r="J286" i="17"/>
  <c r="I286" i="17"/>
  <c r="H286" i="17"/>
  <c r="G286" i="17"/>
  <c r="F286" i="17"/>
  <c r="E286" i="17"/>
  <c r="D286" i="17"/>
  <c r="C286" i="17"/>
  <c r="B286" i="17"/>
  <c r="A286" i="17"/>
  <c r="P285" i="17"/>
  <c r="O285" i="17"/>
  <c r="N285" i="17"/>
  <c r="M285" i="17"/>
  <c r="K285" i="17"/>
  <c r="Q285" i="17"/>
  <c r="L285" i="17"/>
  <c r="J285" i="17"/>
  <c r="I285" i="17"/>
  <c r="H285" i="17"/>
  <c r="G285" i="17"/>
  <c r="F285" i="17"/>
  <c r="E285" i="17"/>
  <c r="D285" i="17"/>
  <c r="C285" i="17"/>
  <c r="B285" i="17"/>
  <c r="A285" i="17"/>
  <c r="P284" i="17"/>
  <c r="O284" i="17"/>
  <c r="N284" i="17"/>
  <c r="M284" i="17"/>
  <c r="K284" i="17"/>
  <c r="Q284" i="17"/>
  <c r="L284" i="17"/>
  <c r="J284" i="17"/>
  <c r="I284" i="17"/>
  <c r="H284" i="17"/>
  <c r="G284" i="17"/>
  <c r="F284" i="17"/>
  <c r="E284" i="17"/>
  <c r="D284" i="17"/>
  <c r="C284" i="17"/>
  <c r="B284" i="17"/>
  <c r="A284" i="17"/>
  <c r="P283" i="17"/>
  <c r="O283" i="17"/>
  <c r="N283" i="17"/>
  <c r="M283" i="17"/>
  <c r="K283" i="17"/>
  <c r="Q283" i="17"/>
  <c r="L283" i="17"/>
  <c r="J283" i="17"/>
  <c r="I283" i="17"/>
  <c r="H283" i="17"/>
  <c r="G283" i="17"/>
  <c r="F283" i="17"/>
  <c r="E283" i="17"/>
  <c r="D283" i="17"/>
  <c r="C283" i="17"/>
  <c r="B283" i="17"/>
  <c r="A283" i="17"/>
  <c r="P282" i="17"/>
  <c r="O282" i="17"/>
  <c r="N282" i="17"/>
  <c r="M282" i="17"/>
  <c r="K282" i="17"/>
  <c r="Q282" i="17"/>
  <c r="L282" i="17"/>
  <c r="J282" i="17"/>
  <c r="I282" i="17"/>
  <c r="H282" i="17"/>
  <c r="G282" i="17"/>
  <c r="F282" i="17"/>
  <c r="E282" i="17"/>
  <c r="D282" i="17"/>
  <c r="C282" i="17"/>
  <c r="B282" i="17"/>
  <c r="A282" i="17"/>
  <c r="P281" i="17"/>
  <c r="O281" i="17"/>
  <c r="N281" i="17"/>
  <c r="M281" i="17"/>
  <c r="K281" i="17"/>
  <c r="Q281" i="17"/>
  <c r="L281" i="17"/>
  <c r="J281" i="17"/>
  <c r="I281" i="17"/>
  <c r="H281" i="17"/>
  <c r="G281" i="17"/>
  <c r="F281" i="17"/>
  <c r="E281" i="17"/>
  <c r="D281" i="17"/>
  <c r="C281" i="17"/>
  <c r="B281" i="17"/>
  <c r="A281" i="17"/>
  <c r="P280" i="17"/>
  <c r="O280" i="17"/>
  <c r="N280" i="17"/>
  <c r="M280" i="17"/>
  <c r="K280" i="17"/>
  <c r="J280" i="17"/>
  <c r="I280" i="17"/>
  <c r="H280" i="17"/>
  <c r="G280" i="17"/>
  <c r="F280" i="17"/>
  <c r="E280" i="17"/>
  <c r="D280" i="17"/>
  <c r="C280" i="17"/>
  <c r="B280" i="17"/>
  <c r="A280" i="17"/>
  <c r="P279" i="17"/>
  <c r="O279" i="17"/>
  <c r="N279" i="17"/>
  <c r="M279" i="17"/>
  <c r="K279" i="17"/>
  <c r="J279" i="17"/>
  <c r="I279" i="17"/>
  <c r="H279" i="17"/>
  <c r="G279" i="17"/>
  <c r="F279" i="17"/>
  <c r="E279" i="17"/>
  <c r="D279" i="17"/>
  <c r="C279" i="17"/>
  <c r="B279" i="17"/>
  <c r="A279" i="17"/>
  <c r="P278" i="17"/>
  <c r="O278" i="17"/>
  <c r="N278" i="17"/>
  <c r="M278" i="17"/>
  <c r="K278" i="17"/>
  <c r="Q278" i="17"/>
  <c r="L278" i="17"/>
  <c r="J278" i="17"/>
  <c r="I278" i="17"/>
  <c r="H278" i="17"/>
  <c r="G278" i="17"/>
  <c r="F278" i="17"/>
  <c r="E278" i="17"/>
  <c r="D278" i="17"/>
  <c r="C278" i="17"/>
  <c r="B278" i="17"/>
  <c r="A278" i="17"/>
  <c r="P277" i="17"/>
  <c r="O277" i="17"/>
  <c r="N277" i="17"/>
  <c r="M277" i="17"/>
  <c r="K277" i="17"/>
  <c r="Q277" i="17"/>
  <c r="L277" i="17"/>
  <c r="J277" i="17"/>
  <c r="I277" i="17"/>
  <c r="H277" i="17"/>
  <c r="G277" i="17"/>
  <c r="F277" i="17"/>
  <c r="E277" i="17"/>
  <c r="D277" i="17"/>
  <c r="C277" i="17"/>
  <c r="B277" i="17"/>
  <c r="A277" i="17"/>
  <c r="P276" i="17"/>
  <c r="O276" i="17"/>
  <c r="N276" i="17"/>
  <c r="M276" i="17"/>
  <c r="K276" i="17"/>
  <c r="Q276" i="17"/>
  <c r="L276" i="17"/>
  <c r="J276" i="17"/>
  <c r="I276" i="17"/>
  <c r="H276" i="17"/>
  <c r="G276" i="17"/>
  <c r="F276" i="17"/>
  <c r="E276" i="17"/>
  <c r="D276" i="17"/>
  <c r="C276" i="17"/>
  <c r="B276" i="17"/>
  <c r="A276" i="17"/>
  <c r="P275" i="17"/>
  <c r="O275" i="17"/>
  <c r="N275" i="17"/>
  <c r="M275" i="17"/>
  <c r="K275" i="17"/>
  <c r="Q275" i="17"/>
  <c r="L275" i="17"/>
  <c r="J275" i="17"/>
  <c r="I275" i="17"/>
  <c r="H275" i="17"/>
  <c r="G275" i="17"/>
  <c r="F275" i="17"/>
  <c r="E275" i="17"/>
  <c r="D275" i="17"/>
  <c r="C275" i="17"/>
  <c r="B275" i="17"/>
  <c r="A275" i="17"/>
  <c r="P274" i="17"/>
  <c r="O274" i="17"/>
  <c r="N274" i="17"/>
  <c r="M274" i="17"/>
  <c r="K274" i="17"/>
  <c r="Q274" i="17"/>
  <c r="L274" i="17"/>
  <c r="J274" i="17"/>
  <c r="I274" i="17"/>
  <c r="H274" i="17"/>
  <c r="G274" i="17"/>
  <c r="F274" i="17"/>
  <c r="E274" i="17"/>
  <c r="D274" i="17"/>
  <c r="C274" i="17"/>
  <c r="B274" i="17"/>
  <c r="A274" i="17"/>
  <c r="P273" i="17"/>
  <c r="O273" i="17"/>
  <c r="N273" i="17"/>
  <c r="M273" i="17"/>
  <c r="K273" i="17"/>
  <c r="Q273" i="17"/>
  <c r="L273" i="17"/>
  <c r="J273" i="17"/>
  <c r="I273" i="17"/>
  <c r="H273" i="17"/>
  <c r="G273" i="17"/>
  <c r="F273" i="17"/>
  <c r="E273" i="17"/>
  <c r="D273" i="17"/>
  <c r="C273" i="17"/>
  <c r="B273" i="17"/>
  <c r="A273" i="17"/>
  <c r="P272" i="17"/>
  <c r="O272" i="17"/>
  <c r="N272" i="17"/>
  <c r="M272" i="17"/>
  <c r="K272" i="17"/>
  <c r="J272" i="17"/>
  <c r="I272" i="17"/>
  <c r="H272" i="17"/>
  <c r="G272" i="17"/>
  <c r="F272" i="17"/>
  <c r="E272" i="17"/>
  <c r="D272" i="17"/>
  <c r="C272" i="17"/>
  <c r="B272" i="17"/>
  <c r="A272" i="17"/>
  <c r="P271" i="17"/>
  <c r="O271" i="17"/>
  <c r="N271" i="17"/>
  <c r="M271" i="17"/>
  <c r="K271" i="17"/>
  <c r="J271" i="17"/>
  <c r="I271" i="17"/>
  <c r="H271" i="17"/>
  <c r="G271" i="17"/>
  <c r="F271" i="17"/>
  <c r="E271" i="17"/>
  <c r="D271" i="17"/>
  <c r="C271" i="17"/>
  <c r="B271" i="17"/>
  <c r="A271" i="17"/>
  <c r="P270" i="17"/>
  <c r="O270" i="17"/>
  <c r="N270" i="17"/>
  <c r="M270" i="17"/>
  <c r="K270" i="17"/>
  <c r="Q270" i="17"/>
  <c r="L270" i="17"/>
  <c r="J270" i="17"/>
  <c r="I270" i="17"/>
  <c r="H270" i="17"/>
  <c r="G270" i="17"/>
  <c r="F270" i="17"/>
  <c r="E270" i="17"/>
  <c r="D270" i="17"/>
  <c r="C270" i="17"/>
  <c r="B270" i="17"/>
  <c r="A270" i="17"/>
  <c r="P269" i="17"/>
  <c r="O269" i="17"/>
  <c r="N269" i="17"/>
  <c r="M269" i="17"/>
  <c r="K269" i="17"/>
  <c r="Q269" i="17"/>
  <c r="L269" i="17"/>
  <c r="J269" i="17"/>
  <c r="I269" i="17"/>
  <c r="H269" i="17"/>
  <c r="G269" i="17"/>
  <c r="F269" i="17"/>
  <c r="E269" i="17"/>
  <c r="D269" i="17"/>
  <c r="C269" i="17"/>
  <c r="B269" i="17"/>
  <c r="A269" i="17"/>
  <c r="P268" i="17"/>
  <c r="O268" i="17"/>
  <c r="N268" i="17"/>
  <c r="M268" i="17"/>
  <c r="K268" i="17"/>
  <c r="Q268" i="17"/>
  <c r="L268" i="17"/>
  <c r="J268" i="17"/>
  <c r="I268" i="17"/>
  <c r="H268" i="17"/>
  <c r="G268" i="17"/>
  <c r="F268" i="17"/>
  <c r="E268" i="17"/>
  <c r="D268" i="17"/>
  <c r="C268" i="17"/>
  <c r="B268" i="17"/>
  <c r="A268" i="17"/>
  <c r="P267" i="17"/>
  <c r="O267" i="17"/>
  <c r="N267" i="17"/>
  <c r="M267" i="17"/>
  <c r="K267" i="17"/>
  <c r="Q267" i="17"/>
  <c r="L267" i="17"/>
  <c r="J267" i="17"/>
  <c r="I267" i="17"/>
  <c r="H267" i="17"/>
  <c r="G267" i="17"/>
  <c r="F267" i="17"/>
  <c r="E267" i="17"/>
  <c r="D267" i="17"/>
  <c r="C267" i="17"/>
  <c r="B267" i="17"/>
  <c r="A267" i="17"/>
  <c r="P266" i="17"/>
  <c r="O266" i="17"/>
  <c r="N266" i="17"/>
  <c r="M266" i="17"/>
  <c r="K266" i="17"/>
  <c r="Q266" i="17"/>
  <c r="L266" i="17"/>
  <c r="J266" i="17"/>
  <c r="I266" i="17"/>
  <c r="H266" i="17"/>
  <c r="G266" i="17"/>
  <c r="F266" i="17"/>
  <c r="E266" i="17"/>
  <c r="D266" i="17"/>
  <c r="C266" i="17"/>
  <c r="B266" i="17"/>
  <c r="A266" i="17"/>
  <c r="P265" i="17"/>
  <c r="O265" i="17"/>
  <c r="N265" i="17"/>
  <c r="M265" i="17"/>
  <c r="K265" i="17"/>
  <c r="Q265" i="17"/>
  <c r="L265" i="17"/>
  <c r="J265" i="17"/>
  <c r="I265" i="17"/>
  <c r="H265" i="17"/>
  <c r="G265" i="17"/>
  <c r="F265" i="17"/>
  <c r="E265" i="17"/>
  <c r="D265" i="17"/>
  <c r="C265" i="17"/>
  <c r="B265" i="17"/>
  <c r="A265" i="17"/>
  <c r="P264" i="17"/>
  <c r="O264" i="17"/>
  <c r="N264" i="17"/>
  <c r="M264" i="17"/>
  <c r="K264" i="17"/>
  <c r="J264" i="17"/>
  <c r="I264" i="17"/>
  <c r="H264" i="17"/>
  <c r="G264" i="17"/>
  <c r="F264" i="17"/>
  <c r="E264" i="17"/>
  <c r="D264" i="17"/>
  <c r="C264" i="17"/>
  <c r="B264" i="17"/>
  <c r="A264" i="17"/>
  <c r="P263" i="17"/>
  <c r="O263" i="17"/>
  <c r="N263" i="17"/>
  <c r="M263" i="17"/>
  <c r="K263" i="17"/>
  <c r="J263" i="17"/>
  <c r="I263" i="17"/>
  <c r="H263" i="17"/>
  <c r="G263" i="17"/>
  <c r="F263" i="17"/>
  <c r="E263" i="17"/>
  <c r="D263" i="17"/>
  <c r="C263" i="17"/>
  <c r="B263" i="17"/>
  <c r="A263" i="17"/>
  <c r="P262" i="17"/>
  <c r="O262" i="17"/>
  <c r="N262" i="17"/>
  <c r="M262" i="17"/>
  <c r="K262" i="17"/>
  <c r="Q262" i="17"/>
  <c r="L262" i="17"/>
  <c r="J262" i="17"/>
  <c r="I262" i="17"/>
  <c r="H262" i="17"/>
  <c r="G262" i="17"/>
  <c r="F262" i="17"/>
  <c r="E262" i="17"/>
  <c r="D262" i="17"/>
  <c r="C262" i="17"/>
  <c r="B262" i="17"/>
  <c r="A262" i="17"/>
  <c r="P261" i="17"/>
  <c r="O261" i="17"/>
  <c r="N261" i="17"/>
  <c r="M261" i="17"/>
  <c r="K261" i="17"/>
  <c r="Q261" i="17"/>
  <c r="L261" i="17"/>
  <c r="J261" i="17"/>
  <c r="I261" i="17"/>
  <c r="H261" i="17"/>
  <c r="G261" i="17"/>
  <c r="F261" i="17"/>
  <c r="E261" i="17"/>
  <c r="D261" i="17"/>
  <c r="C261" i="17"/>
  <c r="B261" i="17"/>
  <c r="A261" i="17"/>
  <c r="P260" i="17"/>
  <c r="O260" i="17"/>
  <c r="N260" i="17"/>
  <c r="M260" i="17"/>
  <c r="K260" i="17"/>
  <c r="Q260" i="17"/>
  <c r="L260" i="17"/>
  <c r="J260" i="17"/>
  <c r="I260" i="17"/>
  <c r="H260" i="17"/>
  <c r="G260" i="17"/>
  <c r="F260" i="17"/>
  <c r="E260" i="17"/>
  <c r="D260" i="17"/>
  <c r="C260" i="17"/>
  <c r="B260" i="17"/>
  <c r="A260" i="17"/>
  <c r="P259" i="17"/>
  <c r="O259" i="17"/>
  <c r="N259" i="17"/>
  <c r="M259" i="17"/>
  <c r="K259" i="17"/>
  <c r="Q259" i="17"/>
  <c r="L259" i="17"/>
  <c r="J259" i="17"/>
  <c r="I259" i="17"/>
  <c r="H259" i="17"/>
  <c r="G259" i="17"/>
  <c r="F259" i="17"/>
  <c r="E259" i="17"/>
  <c r="D259" i="17"/>
  <c r="C259" i="17"/>
  <c r="B259" i="17"/>
  <c r="A259" i="17"/>
  <c r="P258" i="17"/>
  <c r="O258" i="17"/>
  <c r="N258" i="17"/>
  <c r="M258" i="17"/>
  <c r="K258" i="17"/>
  <c r="Q258" i="17"/>
  <c r="L258" i="17"/>
  <c r="J258" i="17"/>
  <c r="I258" i="17"/>
  <c r="H258" i="17"/>
  <c r="G258" i="17"/>
  <c r="F258" i="17"/>
  <c r="E258" i="17"/>
  <c r="D258" i="17"/>
  <c r="C258" i="17"/>
  <c r="B258" i="17"/>
  <c r="A258" i="17"/>
  <c r="P257" i="17"/>
  <c r="O257" i="17"/>
  <c r="N257" i="17"/>
  <c r="M257" i="17"/>
  <c r="K257" i="17"/>
  <c r="Q257" i="17"/>
  <c r="L257" i="17"/>
  <c r="J257" i="17"/>
  <c r="I257" i="17"/>
  <c r="H257" i="17"/>
  <c r="G257" i="17"/>
  <c r="F257" i="17"/>
  <c r="E257" i="17"/>
  <c r="D257" i="17"/>
  <c r="C257" i="17"/>
  <c r="B257" i="17"/>
  <c r="A257" i="17"/>
  <c r="P256" i="17"/>
  <c r="O256" i="17"/>
  <c r="N256" i="17"/>
  <c r="M256" i="17"/>
  <c r="K256" i="17"/>
  <c r="J256" i="17"/>
  <c r="I256" i="17"/>
  <c r="H256" i="17"/>
  <c r="G256" i="17"/>
  <c r="F256" i="17"/>
  <c r="E256" i="17"/>
  <c r="D256" i="17"/>
  <c r="C256" i="17"/>
  <c r="B256" i="17"/>
  <c r="A256" i="17"/>
  <c r="P255" i="17"/>
  <c r="O255" i="17"/>
  <c r="N255" i="17"/>
  <c r="M255" i="17"/>
  <c r="K255" i="17"/>
  <c r="J255" i="17"/>
  <c r="I255" i="17"/>
  <c r="H255" i="17"/>
  <c r="G255" i="17"/>
  <c r="F255" i="17"/>
  <c r="E255" i="17"/>
  <c r="D255" i="17"/>
  <c r="C255" i="17"/>
  <c r="B255" i="17"/>
  <c r="A255" i="17"/>
  <c r="P254" i="17"/>
  <c r="O254" i="17"/>
  <c r="N254" i="17"/>
  <c r="M254" i="17"/>
  <c r="K254" i="17"/>
  <c r="Q254" i="17"/>
  <c r="L254" i="17"/>
  <c r="J254" i="17"/>
  <c r="I254" i="17"/>
  <c r="H254" i="17"/>
  <c r="G254" i="17"/>
  <c r="F254" i="17"/>
  <c r="E254" i="17"/>
  <c r="D254" i="17"/>
  <c r="C254" i="17"/>
  <c r="B254" i="17"/>
  <c r="A254" i="17"/>
  <c r="P253" i="17"/>
  <c r="O253" i="17"/>
  <c r="N253" i="17"/>
  <c r="M253" i="17"/>
  <c r="K253" i="17"/>
  <c r="Q253" i="17"/>
  <c r="L253" i="17"/>
  <c r="J253" i="17"/>
  <c r="I253" i="17"/>
  <c r="H253" i="17"/>
  <c r="G253" i="17"/>
  <c r="F253" i="17"/>
  <c r="E253" i="17"/>
  <c r="D253" i="17"/>
  <c r="C253" i="17"/>
  <c r="B253" i="17"/>
  <c r="A253" i="17"/>
  <c r="P252" i="17"/>
  <c r="O252" i="17"/>
  <c r="N252" i="17"/>
  <c r="M252" i="17"/>
  <c r="K252" i="17"/>
  <c r="Q252" i="17"/>
  <c r="L252" i="17"/>
  <c r="J252" i="17"/>
  <c r="I252" i="17"/>
  <c r="H252" i="17"/>
  <c r="G252" i="17"/>
  <c r="F252" i="17"/>
  <c r="E252" i="17"/>
  <c r="D252" i="17"/>
  <c r="C252" i="17"/>
  <c r="B252" i="17"/>
  <c r="A252" i="17"/>
  <c r="P251" i="17"/>
  <c r="O251" i="17"/>
  <c r="N251" i="17"/>
  <c r="M251" i="17"/>
  <c r="K251" i="17"/>
  <c r="Q251" i="17"/>
  <c r="L251" i="17"/>
  <c r="J251" i="17"/>
  <c r="I251" i="17"/>
  <c r="H251" i="17"/>
  <c r="G251" i="17"/>
  <c r="F251" i="17"/>
  <c r="E251" i="17"/>
  <c r="D251" i="17"/>
  <c r="C251" i="17"/>
  <c r="B251" i="17"/>
  <c r="A251" i="17"/>
  <c r="P250" i="17"/>
  <c r="O250" i="17"/>
  <c r="N250" i="17"/>
  <c r="M250" i="17"/>
  <c r="K250" i="17"/>
  <c r="Q250" i="17"/>
  <c r="L250" i="17"/>
  <c r="J250" i="17"/>
  <c r="I250" i="17"/>
  <c r="H250" i="17"/>
  <c r="G250" i="17"/>
  <c r="F250" i="17"/>
  <c r="E250" i="17"/>
  <c r="D250" i="17"/>
  <c r="C250" i="17"/>
  <c r="B250" i="17"/>
  <c r="A250" i="17"/>
  <c r="P249" i="17"/>
  <c r="O249" i="17"/>
  <c r="N249" i="17"/>
  <c r="M249" i="17"/>
  <c r="K249" i="17"/>
  <c r="Q249" i="17"/>
  <c r="L249" i="17"/>
  <c r="J249" i="17"/>
  <c r="I249" i="17"/>
  <c r="H249" i="17"/>
  <c r="G249" i="17"/>
  <c r="F249" i="17"/>
  <c r="E249" i="17"/>
  <c r="D249" i="17"/>
  <c r="C249" i="17"/>
  <c r="B249" i="17"/>
  <c r="A249" i="17"/>
  <c r="P248" i="17"/>
  <c r="O248" i="17"/>
  <c r="N248" i="17"/>
  <c r="M248" i="17"/>
  <c r="K248" i="17"/>
  <c r="J248" i="17"/>
  <c r="I248" i="17"/>
  <c r="H248" i="17"/>
  <c r="G248" i="17"/>
  <c r="F248" i="17"/>
  <c r="E248" i="17"/>
  <c r="D248" i="17"/>
  <c r="C248" i="17"/>
  <c r="B248" i="17"/>
  <c r="A248" i="17"/>
  <c r="P247" i="17"/>
  <c r="O247" i="17"/>
  <c r="N247" i="17"/>
  <c r="M247" i="17"/>
  <c r="K247" i="17"/>
  <c r="J247" i="17"/>
  <c r="I247" i="17"/>
  <c r="H247" i="17"/>
  <c r="G247" i="17"/>
  <c r="F247" i="17"/>
  <c r="E247" i="17"/>
  <c r="D247" i="17"/>
  <c r="C247" i="17"/>
  <c r="B247" i="17"/>
  <c r="A247" i="17"/>
  <c r="P246" i="17"/>
  <c r="O246" i="17"/>
  <c r="N246" i="17"/>
  <c r="M246" i="17"/>
  <c r="K246" i="17"/>
  <c r="Q246" i="17"/>
  <c r="L246" i="17"/>
  <c r="J246" i="17"/>
  <c r="I246" i="17"/>
  <c r="H246" i="17"/>
  <c r="G246" i="17"/>
  <c r="F246" i="17"/>
  <c r="E246" i="17"/>
  <c r="D246" i="17"/>
  <c r="C246" i="17"/>
  <c r="B246" i="17"/>
  <c r="A246" i="17"/>
  <c r="P245" i="17"/>
  <c r="O245" i="17"/>
  <c r="N245" i="17"/>
  <c r="M245" i="17"/>
  <c r="K245" i="17"/>
  <c r="Q245" i="17"/>
  <c r="L245" i="17"/>
  <c r="J245" i="17"/>
  <c r="I245" i="17"/>
  <c r="H245" i="17"/>
  <c r="G245" i="17"/>
  <c r="F245" i="17"/>
  <c r="E245" i="17"/>
  <c r="D245" i="17"/>
  <c r="C245" i="17"/>
  <c r="B245" i="17"/>
  <c r="A245" i="17"/>
  <c r="P244" i="17"/>
  <c r="O244" i="17"/>
  <c r="N244" i="17"/>
  <c r="M244" i="17"/>
  <c r="K244" i="17"/>
  <c r="Q244" i="17"/>
  <c r="L244" i="17"/>
  <c r="J244" i="17"/>
  <c r="I244" i="17"/>
  <c r="H244" i="17"/>
  <c r="G244" i="17"/>
  <c r="F244" i="17"/>
  <c r="E244" i="17"/>
  <c r="D244" i="17"/>
  <c r="C244" i="17"/>
  <c r="B244" i="17"/>
  <c r="A244" i="17"/>
  <c r="P243" i="17"/>
  <c r="O243" i="17"/>
  <c r="N243" i="17"/>
  <c r="M243" i="17"/>
  <c r="K243" i="17"/>
  <c r="Q243" i="17"/>
  <c r="L243" i="17"/>
  <c r="J243" i="17"/>
  <c r="I243" i="17"/>
  <c r="H243" i="17"/>
  <c r="G243" i="17"/>
  <c r="F243" i="17"/>
  <c r="E243" i="17"/>
  <c r="D243" i="17"/>
  <c r="C243" i="17"/>
  <c r="B243" i="17"/>
  <c r="A243" i="17"/>
  <c r="P242" i="17"/>
  <c r="O242" i="17"/>
  <c r="N242" i="17"/>
  <c r="M242" i="17"/>
  <c r="K242" i="17"/>
  <c r="Q242" i="17"/>
  <c r="L242" i="17"/>
  <c r="J242" i="17"/>
  <c r="I242" i="17"/>
  <c r="H242" i="17"/>
  <c r="G242" i="17"/>
  <c r="F242" i="17"/>
  <c r="E242" i="17"/>
  <c r="D242" i="17"/>
  <c r="C242" i="17"/>
  <c r="B242" i="17"/>
  <c r="A242" i="17"/>
  <c r="P241" i="17"/>
  <c r="O241" i="17"/>
  <c r="N241" i="17"/>
  <c r="M241" i="17"/>
  <c r="K241" i="17"/>
  <c r="Q241" i="17"/>
  <c r="L241" i="17"/>
  <c r="J241" i="17"/>
  <c r="I241" i="17"/>
  <c r="H241" i="17"/>
  <c r="G241" i="17"/>
  <c r="F241" i="17"/>
  <c r="E241" i="17"/>
  <c r="D241" i="17"/>
  <c r="C241" i="17"/>
  <c r="B241" i="17"/>
  <c r="A241" i="17"/>
  <c r="P240" i="17"/>
  <c r="O240" i="17"/>
  <c r="N240" i="17"/>
  <c r="M240" i="17"/>
  <c r="K240" i="17"/>
  <c r="J240" i="17"/>
  <c r="I240" i="17"/>
  <c r="H240" i="17"/>
  <c r="G240" i="17"/>
  <c r="F240" i="17"/>
  <c r="E240" i="17"/>
  <c r="D240" i="17"/>
  <c r="C240" i="17"/>
  <c r="B240" i="17"/>
  <c r="A240" i="17"/>
  <c r="P239" i="17"/>
  <c r="O239" i="17"/>
  <c r="N239" i="17"/>
  <c r="M239" i="17"/>
  <c r="K239" i="17"/>
  <c r="J239" i="17"/>
  <c r="I239" i="17"/>
  <c r="H239" i="17"/>
  <c r="G239" i="17"/>
  <c r="F239" i="17"/>
  <c r="E239" i="17"/>
  <c r="D239" i="17"/>
  <c r="C239" i="17"/>
  <c r="B239" i="17"/>
  <c r="A239" i="17"/>
  <c r="P238" i="17"/>
  <c r="O238" i="17"/>
  <c r="N238" i="17"/>
  <c r="M238" i="17"/>
  <c r="K238" i="17"/>
  <c r="Q238" i="17"/>
  <c r="L238" i="17"/>
  <c r="J238" i="17"/>
  <c r="I238" i="17"/>
  <c r="H238" i="17"/>
  <c r="G238" i="17"/>
  <c r="F238" i="17"/>
  <c r="E238" i="17"/>
  <c r="D238" i="17"/>
  <c r="C238" i="17"/>
  <c r="B238" i="17"/>
  <c r="A238" i="17"/>
  <c r="P237" i="17"/>
  <c r="O237" i="17"/>
  <c r="N237" i="17"/>
  <c r="M237" i="17"/>
  <c r="K237" i="17"/>
  <c r="Q237" i="17"/>
  <c r="L237" i="17"/>
  <c r="J237" i="17"/>
  <c r="I237" i="17"/>
  <c r="H237" i="17"/>
  <c r="G237" i="17"/>
  <c r="F237" i="17"/>
  <c r="E237" i="17"/>
  <c r="D237" i="17"/>
  <c r="C237" i="17"/>
  <c r="B237" i="17"/>
  <c r="A237" i="17"/>
  <c r="P236" i="17"/>
  <c r="O236" i="17"/>
  <c r="N236" i="17"/>
  <c r="M236" i="17"/>
  <c r="K236" i="17"/>
  <c r="Q236" i="17"/>
  <c r="L236" i="17"/>
  <c r="J236" i="17"/>
  <c r="I236" i="17"/>
  <c r="H236" i="17"/>
  <c r="G236" i="17"/>
  <c r="F236" i="17"/>
  <c r="E236" i="17"/>
  <c r="D236" i="17"/>
  <c r="C236" i="17"/>
  <c r="B236" i="17"/>
  <c r="A236" i="17"/>
  <c r="P235" i="17"/>
  <c r="O235" i="17"/>
  <c r="N235" i="17"/>
  <c r="M235" i="17"/>
  <c r="K235" i="17"/>
  <c r="Q235" i="17"/>
  <c r="L235" i="17"/>
  <c r="J235" i="17"/>
  <c r="I235" i="17"/>
  <c r="H235" i="17"/>
  <c r="G235" i="17"/>
  <c r="F235" i="17"/>
  <c r="E235" i="17"/>
  <c r="D235" i="17"/>
  <c r="C235" i="17"/>
  <c r="B235" i="17"/>
  <c r="A235" i="17"/>
  <c r="P234" i="17"/>
  <c r="O234" i="17"/>
  <c r="N234" i="17"/>
  <c r="M234" i="17"/>
  <c r="K234" i="17"/>
  <c r="Q234" i="17"/>
  <c r="L234" i="17"/>
  <c r="J234" i="17"/>
  <c r="I234" i="17"/>
  <c r="H234" i="17"/>
  <c r="G234" i="17"/>
  <c r="F234" i="17"/>
  <c r="E234" i="17"/>
  <c r="D234" i="17"/>
  <c r="C234" i="17"/>
  <c r="B234" i="17"/>
  <c r="A234" i="17"/>
  <c r="P233" i="17"/>
  <c r="O233" i="17"/>
  <c r="N233" i="17"/>
  <c r="M233" i="17"/>
  <c r="K233" i="17"/>
  <c r="Q233" i="17"/>
  <c r="L233" i="17"/>
  <c r="J233" i="17"/>
  <c r="I233" i="17"/>
  <c r="H233" i="17"/>
  <c r="G233" i="17"/>
  <c r="F233" i="17"/>
  <c r="E233" i="17"/>
  <c r="D233" i="17"/>
  <c r="C233" i="17"/>
  <c r="B233" i="17"/>
  <c r="A233" i="17"/>
  <c r="P232" i="17"/>
  <c r="O232" i="17"/>
  <c r="N232" i="17"/>
  <c r="M232" i="17"/>
  <c r="K232" i="17"/>
  <c r="J232" i="17"/>
  <c r="I232" i="17"/>
  <c r="H232" i="17"/>
  <c r="G232" i="17"/>
  <c r="F232" i="17"/>
  <c r="E232" i="17"/>
  <c r="D232" i="17"/>
  <c r="C232" i="17"/>
  <c r="B232" i="17"/>
  <c r="A232" i="17"/>
  <c r="P231" i="17"/>
  <c r="O231" i="17"/>
  <c r="N231" i="17"/>
  <c r="M231" i="17"/>
  <c r="K231" i="17"/>
  <c r="J231" i="17"/>
  <c r="I231" i="17"/>
  <c r="H231" i="17"/>
  <c r="G231" i="17"/>
  <c r="F231" i="17"/>
  <c r="E231" i="17"/>
  <c r="D231" i="17"/>
  <c r="C231" i="17"/>
  <c r="B231" i="17"/>
  <c r="A231" i="17"/>
  <c r="P230" i="17"/>
  <c r="O230" i="17"/>
  <c r="N230" i="17"/>
  <c r="M230" i="17"/>
  <c r="K230" i="17"/>
  <c r="Q230" i="17"/>
  <c r="L230" i="17"/>
  <c r="J230" i="17"/>
  <c r="I230" i="17"/>
  <c r="H230" i="17"/>
  <c r="G230" i="17"/>
  <c r="F230" i="17"/>
  <c r="E230" i="17"/>
  <c r="D230" i="17"/>
  <c r="C230" i="17"/>
  <c r="B230" i="17"/>
  <c r="A230" i="17"/>
  <c r="P229" i="17"/>
  <c r="O229" i="17"/>
  <c r="N229" i="17"/>
  <c r="M229" i="17"/>
  <c r="K229" i="17"/>
  <c r="Q229" i="17"/>
  <c r="L229" i="17"/>
  <c r="J229" i="17"/>
  <c r="I229" i="17"/>
  <c r="H229" i="17"/>
  <c r="G229" i="17"/>
  <c r="F229" i="17"/>
  <c r="E229" i="17"/>
  <c r="D229" i="17"/>
  <c r="C229" i="17"/>
  <c r="B229" i="17"/>
  <c r="A229" i="17"/>
  <c r="P228" i="17"/>
  <c r="O228" i="17"/>
  <c r="N228" i="17"/>
  <c r="M228" i="17"/>
  <c r="K228" i="17"/>
  <c r="Q228" i="17"/>
  <c r="L228" i="17"/>
  <c r="J228" i="17"/>
  <c r="I228" i="17"/>
  <c r="H228" i="17"/>
  <c r="G228" i="17"/>
  <c r="F228" i="17"/>
  <c r="E228" i="17"/>
  <c r="D228" i="17"/>
  <c r="C228" i="17"/>
  <c r="B228" i="17"/>
  <c r="A228" i="17"/>
  <c r="P227" i="17"/>
  <c r="O227" i="17"/>
  <c r="N227" i="17"/>
  <c r="M227" i="17"/>
  <c r="K227" i="17"/>
  <c r="Q227" i="17"/>
  <c r="L227" i="17"/>
  <c r="J227" i="17"/>
  <c r="I227" i="17"/>
  <c r="H227" i="17"/>
  <c r="G227" i="17"/>
  <c r="F227" i="17"/>
  <c r="E227" i="17"/>
  <c r="D227" i="17"/>
  <c r="C227" i="17"/>
  <c r="B227" i="17"/>
  <c r="A227" i="17"/>
  <c r="P226" i="17"/>
  <c r="O226" i="17"/>
  <c r="N226" i="17"/>
  <c r="M226" i="17"/>
  <c r="K226" i="17"/>
  <c r="Q226" i="17"/>
  <c r="L226" i="17"/>
  <c r="J226" i="17"/>
  <c r="I226" i="17"/>
  <c r="H226" i="17"/>
  <c r="G226" i="17"/>
  <c r="E226" i="17"/>
  <c r="D226" i="17"/>
  <c r="C226" i="17"/>
  <c r="B226" i="17"/>
  <c r="A226" i="17"/>
  <c r="P225" i="17"/>
  <c r="O225" i="17"/>
  <c r="N225" i="17"/>
  <c r="M225" i="17"/>
  <c r="K225" i="17"/>
  <c r="Q225" i="17"/>
  <c r="L225" i="17"/>
  <c r="J225" i="17"/>
  <c r="I225" i="17"/>
  <c r="H225" i="17"/>
  <c r="G225" i="17"/>
  <c r="F225" i="17"/>
  <c r="E225" i="17"/>
  <c r="D225" i="17"/>
  <c r="C225" i="17"/>
  <c r="B225" i="17"/>
  <c r="A225" i="17"/>
  <c r="P224" i="17"/>
  <c r="O224" i="17"/>
  <c r="N224" i="17"/>
  <c r="M224" i="17"/>
  <c r="K224" i="17"/>
  <c r="J224" i="17"/>
  <c r="I224" i="17"/>
  <c r="H224" i="17"/>
  <c r="G224" i="17"/>
  <c r="F224" i="17"/>
  <c r="E224" i="17"/>
  <c r="D224" i="17"/>
  <c r="C224" i="17"/>
  <c r="B224" i="17"/>
  <c r="A224" i="17"/>
  <c r="P223" i="17"/>
  <c r="O223" i="17"/>
  <c r="N223" i="17"/>
  <c r="M223" i="17"/>
  <c r="K223" i="17"/>
  <c r="Q223" i="17"/>
  <c r="L223" i="17"/>
  <c r="J223" i="17"/>
  <c r="I223" i="17"/>
  <c r="H223" i="17"/>
  <c r="G223" i="17"/>
  <c r="F223" i="17"/>
  <c r="E223" i="17"/>
  <c r="D223" i="17"/>
  <c r="C223" i="17"/>
  <c r="B223" i="17"/>
  <c r="A223" i="17"/>
  <c r="P222" i="17"/>
  <c r="O222" i="17"/>
  <c r="N222" i="17"/>
  <c r="M222" i="17"/>
  <c r="K222" i="17"/>
  <c r="Q222" i="17"/>
  <c r="L222" i="17"/>
  <c r="J222" i="17"/>
  <c r="I222" i="17"/>
  <c r="H222" i="17"/>
  <c r="G222" i="17"/>
  <c r="F222" i="17"/>
  <c r="E222" i="17"/>
  <c r="D222" i="17"/>
  <c r="C222" i="17"/>
  <c r="B222" i="17"/>
  <c r="A222" i="17"/>
  <c r="P221" i="17"/>
  <c r="O221" i="17"/>
  <c r="N221" i="17"/>
  <c r="M221" i="17"/>
  <c r="K221" i="17"/>
  <c r="Q221" i="17"/>
  <c r="L221" i="17"/>
  <c r="J221" i="17"/>
  <c r="I221" i="17"/>
  <c r="H221" i="17"/>
  <c r="G221" i="17"/>
  <c r="F221" i="17"/>
  <c r="E221" i="17"/>
  <c r="D221" i="17"/>
  <c r="C221" i="17"/>
  <c r="B221" i="17"/>
  <c r="A221" i="17"/>
  <c r="P220" i="17"/>
  <c r="O220" i="17"/>
  <c r="N220" i="17"/>
  <c r="M220" i="17"/>
  <c r="K220" i="17"/>
  <c r="Q220" i="17"/>
  <c r="L220" i="17"/>
  <c r="J220" i="17"/>
  <c r="I220" i="17"/>
  <c r="H220" i="17"/>
  <c r="G220" i="17"/>
  <c r="F220" i="17"/>
  <c r="E220" i="17"/>
  <c r="D220" i="17"/>
  <c r="C220" i="17"/>
  <c r="B220" i="17"/>
  <c r="A220" i="17"/>
  <c r="P219" i="17"/>
  <c r="O219" i="17"/>
  <c r="N219" i="17"/>
  <c r="M219" i="17"/>
  <c r="K219" i="17"/>
  <c r="Q219" i="17"/>
  <c r="L219" i="17"/>
  <c r="J219" i="17"/>
  <c r="I219" i="17"/>
  <c r="H219" i="17"/>
  <c r="G219" i="17"/>
  <c r="F219" i="17"/>
  <c r="E219" i="17"/>
  <c r="D219" i="17"/>
  <c r="C219" i="17"/>
  <c r="B219" i="17"/>
  <c r="A219" i="17"/>
  <c r="P218" i="17"/>
  <c r="O218" i="17"/>
  <c r="N218" i="17"/>
  <c r="M218" i="17"/>
  <c r="K218" i="17"/>
  <c r="Q218" i="17"/>
  <c r="L218" i="17"/>
  <c r="J218" i="17"/>
  <c r="I218" i="17"/>
  <c r="H218" i="17"/>
  <c r="G218" i="17"/>
  <c r="F218" i="17"/>
  <c r="E218" i="17"/>
  <c r="D218" i="17"/>
  <c r="C218" i="17"/>
  <c r="B218" i="17"/>
  <c r="A218" i="17"/>
  <c r="P217" i="17"/>
  <c r="O217" i="17"/>
  <c r="N217" i="17"/>
  <c r="M217" i="17"/>
  <c r="K217" i="17"/>
  <c r="Q217" i="17"/>
  <c r="L217" i="17"/>
  <c r="J217" i="17"/>
  <c r="I217" i="17"/>
  <c r="H217" i="17"/>
  <c r="G217" i="17"/>
  <c r="F217" i="17"/>
  <c r="E217" i="17"/>
  <c r="D217" i="17"/>
  <c r="C217" i="17"/>
  <c r="B217" i="17"/>
  <c r="A217" i="17"/>
  <c r="P216" i="17"/>
  <c r="O216" i="17"/>
  <c r="N216" i="17"/>
  <c r="M216" i="17"/>
  <c r="K216" i="17"/>
  <c r="J216" i="17"/>
  <c r="I216" i="17"/>
  <c r="H216" i="17"/>
  <c r="G216" i="17"/>
  <c r="F216" i="17"/>
  <c r="E216" i="17"/>
  <c r="D216" i="17"/>
  <c r="C216" i="17"/>
  <c r="B216" i="17"/>
  <c r="A216" i="17"/>
  <c r="P215" i="17"/>
  <c r="O215" i="17"/>
  <c r="N215" i="17"/>
  <c r="M215" i="17"/>
  <c r="K215" i="17"/>
  <c r="Q215" i="17"/>
  <c r="L215" i="17"/>
  <c r="J215" i="17"/>
  <c r="I215" i="17"/>
  <c r="H215" i="17"/>
  <c r="G215" i="17"/>
  <c r="F215" i="17"/>
  <c r="E215" i="17"/>
  <c r="D215" i="17"/>
  <c r="C215" i="17"/>
  <c r="B215" i="17"/>
  <c r="A215" i="17"/>
  <c r="P214" i="17"/>
  <c r="O214" i="17"/>
  <c r="N214" i="17"/>
  <c r="M214" i="17"/>
  <c r="K214" i="17"/>
  <c r="Q214" i="17"/>
  <c r="L214" i="17"/>
  <c r="J214" i="17"/>
  <c r="I214" i="17"/>
  <c r="H214" i="17"/>
  <c r="G214" i="17"/>
  <c r="F214" i="17"/>
  <c r="E214" i="17"/>
  <c r="D214" i="17"/>
  <c r="C214" i="17"/>
  <c r="B214" i="17"/>
  <c r="A214" i="17"/>
  <c r="P213" i="17"/>
  <c r="O213" i="17"/>
  <c r="N213" i="17"/>
  <c r="M213" i="17"/>
  <c r="K213" i="17"/>
  <c r="Q213" i="17"/>
  <c r="L213" i="17"/>
  <c r="J213" i="17"/>
  <c r="I213" i="17"/>
  <c r="H213" i="17"/>
  <c r="G213" i="17"/>
  <c r="F213" i="17"/>
  <c r="E213" i="17"/>
  <c r="D213" i="17"/>
  <c r="C213" i="17"/>
  <c r="B213" i="17"/>
  <c r="A213" i="17"/>
  <c r="P212" i="17"/>
  <c r="O212" i="17"/>
  <c r="N212" i="17"/>
  <c r="M212" i="17"/>
  <c r="K212" i="17"/>
  <c r="Q212" i="17"/>
  <c r="L212" i="17"/>
  <c r="J212" i="17"/>
  <c r="I212" i="17"/>
  <c r="H212" i="17"/>
  <c r="G212" i="17"/>
  <c r="F212" i="17"/>
  <c r="E212" i="17"/>
  <c r="D212" i="17"/>
  <c r="C212" i="17"/>
  <c r="B212" i="17"/>
  <c r="A212" i="17"/>
  <c r="P211" i="17"/>
  <c r="O211" i="17"/>
  <c r="N211" i="17"/>
  <c r="M211" i="17"/>
  <c r="K211" i="17"/>
  <c r="Q211" i="17"/>
  <c r="L211" i="17"/>
  <c r="J211" i="17"/>
  <c r="I211" i="17"/>
  <c r="H211" i="17"/>
  <c r="G211" i="17"/>
  <c r="F211" i="17"/>
  <c r="E211" i="17"/>
  <c r="D211" i="17"/>
  <c r="C211" i="17"/>
  <c r="B211" i="17"/>
  <c r="A211" i="17"/>
  <c r="P210" i="17"/>
  <c r="O210" i="17"/>
  <c r="N210" i="17"/>
  <c r="M210" i="17"/>
  <c r="K210" i="17"/>
  <c r="Q210" i="17"/>
  <c r="L210" i="17"/>
  <c r="J210" i="17"/>
  <c r="I210" i="17"/>
  <c r="H210" i="17"/>
  <c r="G210" i="17"/>
  <c r="F210" i="17"/>
  <c r="E210" i="17"/>
  <c r="D210" i="17"/>
  <c r="C210" i="17"/>
  <c r="B210" i="17"/>
  <c r="A210" i="17"/>
  <c r="P209" i="17"/>
  <c r="O209" i="17"/>
  <c r="N209" i="17"/>
  <c r="M209" i="17"/>
  <c r="K209" i="17"/>
  <c r="Q209" i="17"/>
  <c r="L209" i="17"/>
  <c r="J209" i="17"/>
  <c r="I209" i="17"/>
  <c r="H209" i="17"/>
  <c r="G209" i="17"/>
  <c r="F209" i="17"/>
  <c r="E209" i="17"/>
  <c r="D209" i="17"/>
  <c r="C209" i="17"/>
  <c r="B209" i="17"/>
  <c r="A209" i="17"/>
  <c r="P208" i="17"/>
  <c r="O208" i="17"/>
  <c r="N208" i="17"/>
  <c r="M208" i="17"/>
  <c r="K208" i="17"/>
  <c r="J208" i="17"/>
  <c r="I208" i="17"/>
  <c r="H208" i="17"/>
  <c r="G208" i="17"/>
  <c r="F208" i="17"/>
  <c r="E208" i="17"/>
  <c r="D208" i="17"/>
  <c r="C208" i="17"/>
  <c r="B208" i="17"/>
  <c r="A208" i="17"/>
  <c r="P207" i="17"/>
  <c r="O207" i="17"/>
  <c r="N207" i="17"/>
  <c r="M207" i="17"/>
  <c r="K207" i="17"/>
  <c r="Q207" i="17"/>
  <c r="L207" i="17"/>
  <c r="J207" i="17"/>
  <c r="I207" i="17"/>
  <c r="H207" i="17"/>
  <c r="G207" i="17"/>
  <c r="F207" i="17"/>
  <c r="E207" i="17"/>
  <c r="D207" i="17"/>
  <c r="C207" i="17"/>
  <c r="B207" i="17"/>
  <c r="A207" i="17"/>
  <c r="P206" i="17"/>
  <c r="O206" i="17"/>
  <c r="N206" i="17"/>
  <c r="M206" i="17"/>
  <c r="K206" i="17"/>
  <c r="Q206" i="17"/>
  <c r="L206" i="17"/>
  <c r="J206" i="17"/>
  <c r="I206" i="17"/>
  <c r="H206" i="17"/>
  <c r="G206" i="17"/>
  <c r="F206" i="17"/>
  <c r="E206" i="17"/>
  <c r="D206" i="17"/>
  <c r="C206" i="17"/>
  <c r="B206" i="17"/>
  <c r="A206" i="17"/>
  <c r="P205" i="17"/>
  <c r="O205" i="17"/>
  <c r="N205" i="17"/>
  <c r="M205" i="17"/>
  <c r="K205" i="17"/>
  <c r="Q205" i="17"/>
  <c r="L205" i="17"/>
  <c r="J205" i="17"/>
  <c r="I205" i="17"/>
  <c r="H205" i="17"/>
  <c r="G205" i="17"/>
  <c r="F205" i="17"/>
  <c r="E205" i="17"/>
  <c r="D205" i="17"/>
  <c r="C205" i="17"/>
  <c r="B205" i="17"/>
  <c r="A205" i="17"/>
  <c r="P204" i="17"/>
  <c r="O204" i="17"/>
  <c r="N204" i="17"/>
  <c r="M204" i="17"/>
  <c r="K204" i="17"/>
  <c r="Q204" i="17"/>
  <c r="L204" i="17"/>
  <c r="J204" i="17"/>
  <c r="I204" i="17"/>
  <c r="H204" i="17"/>
  <c r="G204" i="17"/>
  <c r="F204" i="17"/>
  <c r="E204" i="17"/>
  <c r="D204" i="17"/>
  <c r="C204" i="17"/>
  <c r="B204" i="17"/>
  <c r="A204" i="17"/>
  <c r="P203" i="17"/>
  <c r="O203" i="17"/>
  <c r="N203" i="17"/>
  <c r="M203" i="17"/>
  <c r="K203" i="17"/>
  <c r="Q203" i="17"/>
  <c r="L203" i="17"/>
  <c r="J203" i="17"/>
  <c r="I203" i="17"/>
  <c r="H203" i="17"/>
  <c r="G203" i="17"/>
  <c r="F203" i="17"/>
  <c r="E203" i="17"/>
  <c r="D203" i="17"/>
  <c r="C203" i="17"/>
  <c r="B203" i="17"/>
  <c r="A203" i="17"/>
  <c r="P202" i="17"/>
  <c r="O202" i="17"/>
  <c r="N202" i="17"/>
  <c r="M202" i="17"/>
  <c r="K202" i="17"/>
  <c r="Q202" i="17"/>
  <c r="L202" i="17"/>
  <c r="J202" i="17"/>
  <c r="I202" i="17"/>
  <c r="H202" i="17"/>
  <c r="G202" i="17"/>
  <c r="F202" i="17"/>
  <c r="E202" i="17"/>
  <c r="D202" i="17"/>
  <c r="C202" i="17"/>
  <c r="B202" i="17"/>
  <c r="A202" i="17"/>
  <c r="P201" i="17"/>
  <c r="O201" i="17"/>
  <c r="N201" i="17"/>
  <c r="M201" i="17"/>
  <c r="K201" i="17"/>
  <c r="Q201" i="17"/>
  <c r="L201" i="17"/>
  <c r="J201" i="17"/>
  <c r="I201" i="17"/>
  <c r="H201" i="17"/>
  <c r="G201" i="17"/>
  <c r="F201" i="17"/>
  <c r="E201" i="17"/>
  <c r="D201" i="17"/>
  <c r="C201" i="17"/>
  <c r="B201" i="17"/>
  <c r="A201" i="17"/>
  <c r="P200" i="17"/>
  <c r="O200" i="17"/>
  <c r="N200" i="17"/>
  <c r="M200" i="17"/>
  <c r="K200" i="17"/>
  <c r="J200" i="17"/>
  <c r="I200" i="17"/>
  <c r="H200" i="17"/>
  <c r="G200" i="17"/>
  <c r="F200" i="17"/>
  <c r="E200" i="17"/>
  <c r="D200" i="17"/>
  <c r="C200" i="17"/>
  <c r="B200" i="17"/>
  <c r="A200" i="17"/>
  <c r="P199" i="17"/>
  <c r="O199" i="17"/>
  <c r="N199" i="17"/>
  <c r="M199" i="17"/>
  <c r="K199" i="17"/>
  <c r="Q199" i="17"/>
  <c r="L199" i="17"/>
  <c r="J199" i="17"/>
  <c r="I199" i="17"/>
  <c r="H199" i="17"/>
  <c r="G199" i="17"/>
  <c r="F199" i="17"/>
  <c r="E199" i="17"/>
  <c r="D199" i="17"/>
  <c r="C199" i="17"/>
  <c r="B199" i="17"/>
  <c r="A199" i="17"/>
  <c r="P198" i="17"/>
  <c r="O198" i="17"/>
  <c r="N198" i="17"/>
  <c r="M198" i="17"/>
  <c r="K198" i="17"/>
  <c r="Q198" i="17"/>
  <c r="L198" i="17"/>
  <c r="J198" i="17"/>
  <c r="I198" i="17"/>
  <c r="H198" i="17"/>
  <c r="G198" i="17"/>
  <c r="F198" i="17"/>
  <c r="E198" i="17"/>
  <c r="D198" i="17"/>
  <c r="C198" i="17"/>
  <c r="B198" i="17"/>
  <c r="A198" i="17"/>
  <c r="P197" i="17"/>
  <c r="O197" i="17"/>
  <c r="N197" i="17"/>
  <c r="M197" i="17"/>
  <c r="K197" i="17"/>
  <c r="Q197" i="17"/>
  <c r="L197" i="17"/>
  <c r="J197" i="17"/>
  <c r="I197" i="17"/>
  <c r="H197" i="17"/>
  <c r="G197" i="17"/>
  <c r="F197" i="17"/>
  <c r="E197" i="17"/>
  <c r="D197" i="17"/>
  <c r="C197" i="17"/>
  <c r="B197" i="17"/>
  <c r="A197" i="17"/>
  <c r="P196" i="17"/>
  <c r="O196" i="17"/>
  <c r="N196" i="17"/>
  <c r="M196" i="17"/>
  <c r="K196" i="17"/>
  <c r="Q196" i="17"/>
  <c r="L196" i="17"/>
  <c r="J196" i="17"/>
  <c r="I196" i="17"/>
  <c r="H196" i="17"/>
  <c r="G196" i="17"/>
  <c r="F196" i="17"/>
  <c r="E196" i="17"/>
  <c r="D196" i="17"/>
  <c r="C196" i="17"/>
  <c r="B196" i="17"/>
  <c r="A196" i="17"/>
  <c r="P195" i="17"/>
  <c r="O195" i="17"/>
  <c r="N195" i="17"/>
  <c r="M195" i="17"/>
  <c r="K195" i="17"/>
  <c r="Q195" i="17"/>
  <c r="L195" i="17"/>
  <c r="J195" i="17"/>
  <c r="I195" i="17"/>
  <c r="H195" i="17"/>
  <c r="G195" i="17"/>
  <c r="F195" i="17"/>
  <c r="E195" i="17"/>
  <c r="D195" i="17"/>
  <c r="C195" i="17"/>
  <c r="B195" i="17"/>
  <c r="A195" i="17"/>
  <c r="P194" i="17"/>
  <c r="O194" i="17"/>
  <c r="N194" i="17"/>
  <c r="M194" i="17"/>
  <c r="K194" i="17"/>
  <c r="Q194" i="17"/>
  <c r="L194" i="17"/>
  <c r="J194" i="17"/>
  <c r="I194" i="17"/>
  <c r="H194" i="17"/>
  <c r="G194" i="17"/>
  <c r="F194" i="17"/>
  <c r="E194" i="17"/>
  <c r="D194" i="17"/>
  <c r="C194" i="17"/>
  <c r="B194" i="17"/>
  <c r="A194" i="17"/>
  <c r="P193" i="17"/>
  <c r="O193" i="17"/>
  <c r="N193" i="17"/>
  <c r="M193" i="17"/>
  <c r="K193" i="17"/>
  <c r="Q193" i="17"/>
  <c r="L193" i="17"/>
  <c r="J193" i="17"/>
  <c r="I193" i="17"/>
  <c r="H193" i="17"/>
  <c r="G193" i="17"/>
  <c r="F193" i="17"/>
  <c r="E193" i="17"/>
  <c r="D193" i="17"/>
  <c r="C193" i="17"/>
  <c r="B193" i="17"/>
  <c r="A193" i="17"/>
  <c r="P192" i="17"/>
  <c r="O192" i="17"/>
  <c r="N192" i="17"/>
  <c r="M192" i="17"/>
  <c r="K192" i="17"/>
  <c r="J192" i="17"/>
  <c r="I192" i="17"/>
  <c r="H192" i="17"/>
  <c r="G192" i="17"/>
  <c r="F192" i="17"/>
  <c r="E192" i="17"/>
  <c r="D192" i="17"/>
  <c r="C192" i="17"/>
  <c r="B192" i="17"/>
  <c r="A192" i="17"/>
  <c r="P191" i="17"/>
  <c r="O191" i="17"/>
  <c r="N191" i="17"/>
  <c r="M191" i="17"/>
  <c r="K191" i="17"/>
  <c r="Q191" i="17"/>
  <c r="L191" i="17"/>
  <c r="J191" i="17"/>
  <c r="I191" i="17"/>
  <c r="H191" i="17"/>
  <c r="G191" i="17"/>
  <c r="F191" i="17"/>
  <c r="E191" i="17"/>
  <c r="D191" i="17"/>
  <c r="C191" i="17"/>
  <c r="B191" i="17"/>
  <c r="A191" i="17"/>
  <c r="P190" i="17"/>
  <c r="O190" i="17"/>
  <c r="N190" i="17"/>
  <c r="M190" i="17"/>
  <c r="K190" i="17"/>
  <c r="Q190" i="17"/>
  <c r="L190" i="17"/>
  <c r="J190" i="17"/>
  <c r="I190" i="17"/>
  <c r="H190" i="17"/>
  <c r="G190" i="17"/>
  <c r="F190" i="17"/>
  <c r="E190" i="17"/>
  <c r="D190" i="17"/>
  <c r="C190" i="17"/>
  <c r="B190" i="17"/>
  <c r="A190" i="17"/>
  <c r="P189" i="17"/>
  <c r="O189" i="17"/>
  <c r="N189" i="17"/>
  <c r="M189" i="17"/>
  <c r="K189" i="17"/>
  <c r="Q189" i="17"/>
  <c r="L189" i="17"/>
  <c r="J189" i="17"/>
  <c r="I189" i="17"/>
  <c r="H189" i="17"/>
  <c r="G189" i="17"/>
  <c r="F189" i="17"/>
  <c r="E189" i="17"/>
  <c r="D189" i="17"/>
  <c r="C189" i="17"/>
  <c r="B189" i="17"/>
  <c r="A189" i="17"/>
  <c r="P188" i="17"/>
  <c r="O188" i="17"/>
  <c r="N188" i="17"/>
  <c r="M188" i="17"/>
  <c r="K188" i="17"/>
  <c r="Q188" i="17"/>
  <c r="L188" i="17"/>
  <c r="J188" i="17"/>
  <c r="I188" i="17"/>
  <c r="H188" i="17"/>
  <c r="G188" i="17"/>
  <c r="F188" i="17"/>
  <c r="E188" i="17"/>
  <c r="D188" i="17"/>
  <c r="C188" i="17"/>
  <c r="B188" i="17"/>
  <c r="A188" i="17"/>
  <c r="P187" i="17"/>
  <c r="O187" i="17"/>
  <c r="N187" i="17"/>
  <c r="M187" i="17"/>
  <c r="K187" i="17"/>
  <c r="Q187" i="17"/>
  <c r="L187" i="17"/>
  <c r="J187" i="17"/>
  <c r="I187" i="17"/>
  <c r="H187" i="17"/>
  <c r="G187" i="17"/>
  <c r="F187" i="17"/>
  <c r="E187" i="17"/>
  <c r="D187" i="17"/>
  <c r="C187" i="17"/>
  <c r="B187" i="17"/>
  <c r="A187" i="17"/>
  <c r="P186" i="17"/>
  <c r="O186" i="17"/>
  <c r="N186" i="17"/>
  <c r="M186" i="17"/>
  <c r="K186" i="17"/>
  <c r="Q186" i="17"/>
  <c r="L186" i="17"/>
  <c r="J186" i="17"/>
  <c r="I186" i="17"/>
  <c r="H186" i="17"/>
  <c r="G186" i="17"/>
  <c r="F186" i="17"/>
  <c r="E186" i="17"/>
  <c r="D186" i="17"/>
  <c r="C186" i="17"/>
  <c r="B186" i="17"/>
  <c r="A186" i="17"/>
  <c r="P185" i="17"/>
  <c r="O185" i="17"/>
  <c r="N185" i="17"/>
  <c r="M185" i="17"/>
  <c r="K185" i="17"/>
  <c r="Q185" i="17"/>
  <c r="L185" i="17"/>
  <c r="J185" i="17"/>
  <c r="I185" i="17"/>
  <c r="H185" i="17"/>
  <c r="G185" i="17"/>
  <c r="F185" i="17"/>
  <c r="E185" i="17"/>
  <c r="D185" i="17"/>
  <c r="C185" i="17"/>
  <c r="B185" i="17"/>
  <c r="A185" i="17"/>
  <c r="P184" i="17"/>
  <c r="O184" i="17"/>
  <c r="N184" i="17"/>
  <c r="M184" i="17"/>
  <c r="K184" i="17"/>
  <c r="J184" i="17"/>
  <c r="I184" i="17"/>
  <c r="H184" i="17"/>
  <c r="G184" i="17"/>
  <c r="F184" i="17"/>
  <c r="E184" i="17"/>
  <c r="D184" i="17"/>
  <c r="C184" i="17"/>
  <c r="B184" i="17"/>
  <c r="A184" i="17"/>
  <c r="P183" i="17"/>
  <c r="O183" i="17"/>
  <c r="N183" i="17"/>
  <c r="M183" i="17"/>
  <c r="K183" i="17"/>
  <c r="Q183" i="17"/>
  <c r="L183" i="17"/>
  <c r="J183" i="17"/>
  <c r="I183" i="17"/>
  <c r="H183" i="17"/>
  <c r="G183" i="17"/>
  <c r="F183" i="17"/>
  <c r="E183" i="17"/>
  <c r="D183" i="17"/>
  <c r="C183" i="17"/>
  <c r="B183" i="17"/>
  <c r="A183" i="17"/>
  <c r="P182" i="17"/>
  <c r="O182" i="17"/>
  <c r="N182" i="17"/>
  <c r="M182" i="17"/>
  <c r="K182" i="17"/>
  <c r="Q182" i="17"/>
  <c r="L182" i="17"/>
  <c r="J182" i="17"/>
  <c r="I182" i="17"/>
  <c r="H182" i="17"/>
  <c r="G182" i="17"/>
  <c r="F182" i="17"/>
  <c r="E182" i="17"/>
  <c r="D182" i="17"/>
  <c r="C182" i="17"/>
  <c r="B182" i="17"/>
  <c r="A182" i="17"/>
  <c r="P181" i="17"/>
  <c r="O181" i="17"/>
  <c r="N181" i="17"/>
  <c r="M181" i="17"/>
  <c r="K181" i="17"/>
  <c r="Q181" i="17"/>
  <c r="L181" i="17"/>
  <c r="J181" i="17"/>
  <c r="I181" i="17"/>
  <c r="H181" i="17"/>
  <c r="G181" i="17"/>
  <c r="F181" i="17"/>
  <c r="E181" i="17"/>
  <c r="D181" i="17"/>
  <c r="C181" i="17"/>
  <c r="B181" i="17"/>
  <c r="A181" i="17"/>
  <c r="P180" i="17"/>
  <c r="O180" i="17"/>
  <c r="N180" i="17"/>
  <c r="M180" i="17"/>
  <c r="K180" i="17"/>
  <c r="Q180" i="17"/>
  <c r="L180" i="17"/>
  <c r="J180" i="17"/>
  <c r="I180" i="17"/>
  <c r="H180" i="17"/>
  <c r="G180" i="17"/>
  <c r="F180" i="17"/>
  <c r="E180" i="17"/>
  <c r="D180" i="17"/>
  <c r="C180" i="17"/>
  <c r="B180" i="17"/>
  <c r="A180" i="17"/>
  <c r="P179" i="17"/>
  <c r="O179" i="17"/>
  <c r="N179" i="17"/>
  <c r="M179" i="17"/>
  <c r="K179" i="17"/>
  <c r="Q179" i="17"/>
  <c r="L179" i="17"/>
  <c r="J179" i="17"/>
  <c r="I179" i="17"/>
  <c r="H179" i="17"/>
  <c r="G179" i="17"/>
  <c r="F179" i="17"/>
  <c r="E179" i="17"/>
  <c r="D179" i="17"/>
  <c r="C179" i="17"/>
  <c r="B179" i="17"/>
  <c r="A179" i="17"/>
  <c r="P178" i="17"/>
  <c r="O178" i="17"/>
  <c r="N178" i="17"/>
  <c r="M178" i="17"/>
  <c r="K178" i="17"/>
  <c r="Q178" i="17"/>
  <c r="L178" i="17"/>
  <c r="J178" i="17"/>
  <c r="I178" i="17"/>
  <c r="H178" i="17"/>
  <c r="G178" i="17"/>
  <c r="F178" i="17"/>
  <c r="E178" i="17"/>
  <c r="D178" i="17"/>
  <c r="C178" i="17"/>
  <c r="B178" i="17"/>
  <c r="A178" i="17"/>
  <c r="P177" i="17"/>
  <c r="O177" i="17"/>
  <c r="N177" i="17"/>
  <c r="M177" i="17"/>
  <c r="K177" i="17"/>
  <c r="Q177" i="17"/>
  <c r="L177" i="17"/>
  <c r="J177" i="17"/>
  <c r="I177" i="17"/>
  <c r="H177" i="17"/>
  <c r="G177" i="17"/>
  <c r="F177" i="17"/>
  <c r="E177" i="17"/>
  <c r="D177" i="17"/>
  <c r="C177" i="17"/>
  <c r="B177" i="17"/>
  <c r="A177" i="17"/>
  <c r="P176" i="17"/>
  <c r="O176" i="17"/>
  <c r="N176" i="17"/>
  <c r="M176" i="17"/>
  <c r="K176" i="17"/>
  <c r="J176" i="17"/>
  <c r="I176" i="17"/>
  <c r="H176" i="17"/>
  <c r="G176" i="17"/>
  <c r="F176" i="17"/>
  <c r="E176" i="17"/>
  <c r="D176" i="17"/>
  <c r="C176" i="17"/>
  <c r="B176" i="17"/>
  <c r="A176" i="17"/>
  <c r="P175" i="17"/>
  <c r="O175" i="17"/>
  <c r="N175" i="17"/>
  <c r="M175" i="17"/>
  <c r="K175" i="17"/>
  <c r="Q175" i="17"/>
  <c r="L175" i="17"/>
  <c r="J175" i="17"/>
  <c r="I175" i="17"/>
  <c r="H175" i="17"/>
  <c r="G175" i="17"/>
  <c r="F175" i="17"/>
  <c r="E175" i="17"/>
  <c r="D175" i="17"/>
  <c r="C175" i="17"/>
  <c r="B175" i="17"/>
  <c r="A175" i="17"/>
  <c r="P174" i="17"/>
  <c r="O174" i="17"/>
  <c r="N174" i="17"/>
  <c r="M174" i="17"/>
  <c r="K174" i="17"/>
  <c r="Q174" i="17"/>
  <c r="L174" i="17"/>
  <c r="J174" i="17"/>
  <c r="I174" i="17"/>
  <c r="H174" i="17"/>
  <c r="G174" i="17"/>
  <c r="F174" i="17"/>
  <c r="E174" i="17"/>
  <c r="D174" i="17"/>
  <c r="C174" i="17"/>
  <c r="B174" i="17"/>
  <c r="A174" i="17"/>
  <c r="P173" i="17"/>
  <c r="O173" i="17"/>
  <c r="N173" i="17"/>
  <c r="M173" i="17"/>
  <c r="K173" i="17"/>
  <c r="Q173" i="17"/>
  <c r="J173" i="17"/>
  <c r="I173" i="17"/>
  <c r="H173" i="17"/>
  <c r="G173" i="17"/>
  <c r="F173" i="17"/>
  <c r="E173" i="17"/>
  <c r="D173" i="17"/>
  <c r="C173" i="17"/>
  <c r="B173" i="17"/>
  <c r="A173" i="17"/>
  <c r="P172" i="17"/>
  <c r="O172" i="17"/>
  <c r="N172" i="17"/>
  <c r="M172" i="17"/>
  <c r="K172" i="17"/>
  <c r="Q172" i="17"/>
  <c r="L172" i="17"/>
  <c r="J172" i="17"/>
  <c r="I172" i="17"/>
  <c r="H172" i="17"/>
  <c r="G172" i="17"/>
  <c r="F172" i="17"/>
  <c r="E172" i="17"/>
  <c r="D172" i="17"/>
  <c r="C172" i="17"/>
  <c r="B172" i="17"/>
  <c r="A172" i="17"/>
  <c r="P171" i="17"/>
  <c r="O171" i="17"/>
  <c r="N171" i="17"/>
  <c r="M171" i="17"/>
  <c r="K171" i="17"/>
  <c r="Q171" i="17"/>
  <c r="L171" i="17"/>
  <c r="J171" i="17"/>
  <c r="I171" i="17"/>
  <c r="H171" i="17"/>
  <c r="G171" i="17"/>
  <c r="F171" i="17"/>
  <c r="E171" i="17"/>
  <c r="D171" i="17"/>
  <c r="C171" i="17"/>
  <c r="B171" i="17"/>
  <c r="A171" i="17"/>
  <c r="P170" i="17"/>
  <c r="O170" i="17"/>
  <c r="N170" i="17"/>
  <c r="M170" i="17"/>
  <c r="K170" i="17"/>
  <c r="Q170" i="17"/>
  <c r="L170" i="17"/>
  <c r="J170" i="17"/>
  <c r="I170" i="17"/>
  <c r="H170" i="17"/>
  <c r="G170" i="17"/>
  <c r="F170" i="17"/>
  <c r="E170" i="17"/>
  <c r="D170" i="17"/>
  <c r="C170" i="17"/>
  <c r="B170" i="17"/>
  <c r="A170" i="17"/>
  <c r="P169" i="17"/>
  <c r="O169" i="17"/>
  <c r="N169" i="17"/>
  <c r="M169" i="17"/>
  <c r="K169" i="17"/>
  <c r="Q169" i="17"/>
  <c r="L169" i="17"/>
  <c r="J169" i="17"/>
  <c r="I169" i="17"/>
  <c r="H169" i="17"/>
  <c r="G169" i="17"/>
  <c r="F169" i="17"/>
  <c r="E169" i="17"/>
  <c r="D169" i="17"/>
  <c r="C169" i="17"/>
  <c r="B169" i="17"/>
  <c r="A169" i="17"/>
  <c r="P168" i="17"/>
  <c r="O168" i="17"/>
  <c r="N168" i="17"/>
  <c r="M168" i="17"/>
  <c r="K168" i="17"/>
  <c r="J168" i="17"/>
  <c r="I168" i="17"/>
  <c r="H168" i="17"/>
  <c r="G168" i="17"/>
  <c r="F168" i="17"/>
  <c r="E168" i="17"/>
  <c r="D168" i="17"/>
  <c r="C168" i="17"/>
  <c r="B168" i="17"/>
  <c r="A168" i="17"/>
  <c r="P167" i="17"/>
  <c r="O167" i="17"/>
  <c r="N167" i="17"/>
  <c r="M167" i="17"/>
  <c r="K167" i="17"/>
  <c r="Q167" i="17"/>
  <c r="L167" i="17"/>
  <c r="J167" i="17"/>
  <c r="I167" i="17"/>
  <c r="H167" i="17"/>
  <c r="G167" i="17"/>
  <c r="F167" i="17"/>
  <c r="E167" i="17"/>
  <c r="D167" i="17"/>
  <c r="C167" i="17"/>
  <c r="B167" i="17"/>
  <c r="A167" i="17"/>
  <c r="P166" i="17"/>
  <c r="O166" i="17"/>
  <c r="N166" i="17"/>
  <c r="M166" i="17"/>
  <c r="K166" i="17"/>
  <c r="Q166" i="17"/>
  <c r="L166" i="17"/>
  <c r="J166" i="17"/>
  <c r="I166" i="17"/>
  <c r="H166" i="17"/>
  <c r="G166" i="17"/>
  <c r="F166" i="17"/>
  <c r="E166" i="17"/>
  <c r="D166" i="17"/>
  <c r="C166" i="17"/>
  <c r="B166" i="17"/>
  <c r="A166" i="17"/>
  <c r="P165" i="17"/>
  <c r="O165" i="17"/>
  <c r="N165" i="17"/>
  <c r="M165" i="17"/>
  <c r="K165" i="17"/>
  <c r="Q165" i="17"/>
  <c r="J165" i="17"/>
  <c r="I165" i="17"/>
  <c r="H165" i="17"/>
  <c r="G165" i="17"/>
  <c r="F165" i="17"/>
  <c r="E165" i="17"/>
  <c r="D165" i="17"/>
  <c r="C165" i="17"/>
  <c r="B165" i="17"/>
  <c r="A165" i="17"/>
  <c r="P164" i="17"/>
  <c r="O164" i="17"/>
  <c r="N164" i="17"/>
  <c r="M164" i="17"/>
  <c r="K164" i="17"/>
  <c r="Q164" i="17"/>
  <c r="L164" i="17"/>
  <c r="J164" i="17"/>
  <c r="I164" i="17"/>
  <c r="H164" i="17"/>
  <c r="G164" i="17"/>
  <c r="F164" i="17"/>
  <c r="E164" i="17"/>
  <c r="D164" i="17"/>
  <c r="C164" i="17"/>
  <c r="B164" i="17"/>
  <c r="A164" i="17"/>
  <c r="P163" i="17"/>
  <c r="O163" i="17"/>
  <c r="N163" i="17"/>
  <c r="M163" i="17"/>
  <c r="K163" i="17"/>
  <c r="Q163" i="17"/>
  <c r="L163" i="17"/>
  <c r="J163" i="17"/>
  <c r="I163" i="17"/>
  <c r="H163" i="17"/>
  <c r="G163" i="17"/>
  <c r="F163" i="17"/>
  <c r="E163" i="17"/>
  <c r="D163" i="17"/>
  <c r="C163" i="17"/>
  <c r="B163" i="17"/>
  <c r="A163" i="17"/>
  <c r="P162" i="17"/>
  <c r="O162" i="17"/>
  <c r="N162" i="17"/>
  <c r="M162" i="17"/>
  <c r="K162" i="17"/>
  <c r="Q162" i="17"/>
  <c r="L162" i="17"/>
  <c r="J162" i="17"/>
  <c r="I162" i="17"/>
  <c r="H162" i="17"/>
  <c r="G162" i="17"/>
  <c r="F162" i="17"/>
  <c r="E162" i="17"/>
  <c r="D162" i="17"/>
  <c r="C162" i="17"/>
  <c r="B162" i="17"/>
  <c r="A162" i="17"/>
  <c r="P161" i="17"/>
  <c r="O161" i="17"/>
  <c r="N161" i="17"/>
  <c r="M161" i="17"/>
  <c r="K161" i="17"/>
  <c r="Q161" i="17"/>
  <c r="L161" i="17"/>
  <c r="J161" i="17"/>
  <c r="I161" i="17"/>
  <c r="H161" i="17"/>
  <c r="G161" i="17"/>
  <c r="F161" i="17"/>
  <c r="E161" i="17"/>
  <c r="D161" i="17"/>
  <c r="C161" i="17"/>
  <c r="B161" i="17"/>
  <c r="A161" i="17"/>
  <c r="P160" i="17"/>
  <c r="O160" i="17"/>
  <c r="N160" i="17"/>
  <c r="M160" i="17"/>
  <c r="K160" i="17"/>
  <c r="J160" i="17"/>
  <c r="I160" i="17"/>
  <c r="H160" i="17"/>
  <c r="G160" i="17"/>
  <c r="F160" i="17"/>
  <c r="E160" i="17"/>
  <c r="D160" i="17"/>
  <c r="C160" i="17"/>
  <c r="B160" i="17"/>
  <c r="A160" i="17"/>
  <c r="P159" i="17"/>
  <c r="O159" i="17"/>
  <c r="N159" i="17"/>
  <c r="M159" i="17"/>
  <c r="K159" i="17"/>
  <c r="Q159" i="17"/>
  <c r="L159" i="17"/>
  <c r="J159" i="17"/>
  <c r="I159" i="17"/>
  <c r="H159" i="17"/>
  <c r="G159" i="17"/>
  <c r="F159" i="17"/>
  <c r="E159" i="17"/>
  <c r="D159" i="17"/>
  <c r="C159" i="17"/>
  <c r="B159" i="17"/>
  <c r="A159" i="17"/>
  <c r="P158" i="17"/>
  <c r="O158" i="17"/>
  <c r="N158" i="17"/>
  <c r="M158" i="17"/>
  <c r="K158" i="17"/>
  <c r="Q158" i="17"/>
  <c r="L158" i="17"/>
  <c r="J158" i="17"/>
  <c r="I158" i="17"/>
  <c r="H158" i="17"/>
  <c r="G158" i="17"/>
  <c r="F158" i="17"/>
  <c r="E158" i="17"/>
  <c r="D158" i="17"/>
  <c r="C158" i="17"/>
  <c r="B158" i="17"/>
  <c r="A158" i="17"/>
  <c r="P157" i="17"/>
  <c r="O157" i="17"/>
  <c r="N157" i="17"/>
  <c r="M157" i="17"/>
  <c r="K157" i="17"/>
  <c r="Q157" i="17"/>
  <c r="L157" i="17"/>
  <c r="J157" i="17"/>
  <c r="I157" i="17"/>
  <c r="H157" i="17"/>
  <c r="G157" i="17"/>
  <c r="F157" i="17"/>
  <c r="E157" i="17"/>
  <c r="D157" i="17"/>
  <c r="C157" i="17"/>
  <c r="B157" i="17"/>
  <c r="A157" i="17"/>
  <c r="P156" i="17"/>
  <c r="O156" i="17"/>
  <c r="N156" i="17"/>
  <c r="M156" i="17"/>
  <c r="K156" i="17"/>
  <c r="Q156" i="17"/>
  <c r="L156" i="17"/>
  <c r="J156" i="17"/>
  <c r="I156" i="17"/>
  <c r="H156" i="17"/>
  <c r="G156" i="17"/>
  <c r="F156" i="17"/>
  <c r="E156" i="17"/>
  <c r="D156" i="17"/>
  <c r="C156" i="17"/>
  <c r="B156" i="17"/>
  <c r="A156" i="17"/>
  <c r="P155" i="17"/>
  <c r="O155" i="17"/>
  <c r="N155" i="17"/>
  <c r="M155" i="17"/>
  <c r="K155" i="17"/>
  <c r="Q155" i="17"/>
  <c r="L155" i="17"/>
  <c r="J155" i="17"/>
  <c r="I155" i="17"/>
  <c r="H155" i="17"/>
  <c r="G155" i="17"/>
  <c r="F155" i="17"/>
  <c r="E155" i="17"/>
  <c r="D155" i="17"/>
  <c r="C155" i="17"/>
  <c r="B155" i="17"/>
  <c r="A155" i="17"/>
  <c r="P154" i="17"/>
  <c r="O154" i="17"/>
  <c r="N154" i="17"/>
  <c r="M154" i="17"/>
  <c r="K154" i="17"/>
  <c r="Q154" i="17"/>
  <c r="L154" i="17"/>
  <c r="J154" i="17"/>
  <c r="I154" i="17"/>
  <c r="H154" i="17"/>
  <c r="G154" i="17"/>
  <c r="F154" i="17"/>
  <c r="E154" i="17"/>
  <c r="D154" i="17"/>
  <c r="C154" i="17"/>
  <c r="B154" i="17"/>
  <c r="A154" i="17"/>
  <c r="P153" i="17"/>
  <c r="O153" i="17"/>
  <c r="N153" i="17"/>
  <c r="M153" i="17"/>
  <c r="K153" i="17"/>
  <c r="Q153" i="17"/>
  <c r="L153" i="17"/>
  <c r="J153" i="17"/>
  <c r="I153" i="17"/>
  <c r="H153" i="17"/>
  <c r="G153" i="17"/>
  <c r="F153" i="17"/>
  <c r="E153" i="17"/>
  <c r="D153" i="17"/>
  <c r="C153" i="17"/>
  <c r="B153" i="17"/>
  <c r="A153" i="17"/>
  <c r="P152" i="17"/>
  <c r="O152" i="17"/>
  <c r="N152" i="17"/>
  <c r="M152" i="17"/>
  <c r="K152" i="17"/>
  <c r="J152" i="17"/>
  <c r="I152" i="17"/>
  <c r="H152" i="17"/>
  <c r="G152" i="17"/>
  <c r="F152" i="17"/>
  <c r="E152" i="17"/>
  <c r="D152" i="17"/>
  <c r="C152" i="17"/>
  <c r="B152" i="17"/>
  <c r="A152" i="17"/>
  <c r="P151" i="17"/>
  <c r="O151" i="17"/>
  <c r="N151" i="17"/>
  <c r="M151" i="17"/>
  <c r="K151" i="17"/>
  <c r="Q151" i="17"/>
  <c r="L151" i="17"/>
  <c r="J151" i="17"/>
  <c r="I151" i="17"/>
  <c r="H151" i="17"/>
  <c r="G151" i="17"/>
  <c r="F151" i="17"/>
  <c r="E151" i="17"/>
  <c r="D151" i="17"/>
  <c r="C151" i="17"/>
  <c r="B151" i="17"/>
  <c r="A151" i="17"/>
  <c r="P150" i="17"/>
  <c r="O150" i="17"/>
  <c r="N150" i="17"/>
  <c r="M150" i="17"/>
  <c r="K150" i="17"/>
  <c r="Q150" i="17"/>
  <c r="L150" i="17"/>
  <c r="J150" i="17"/>
  <c r="I150" i="17"/>
  <c r="H150" i="17"/>
  <c r="G150" i="17"/>
  <c r="F150" i="17"/>
  <c r="E150" i="17"/>
  <c r="D150" i="17"/>
  <c r="C150" i="17"/>
  <c r="B150" i="17"/>
  <c r="A150" i="17"/>
  <c r="P149" i="17"/>
  <c r="O149" i="17"/>
  <c r="N149" i="17"/>
  <c r="M149" i="17"/>
  <c r="K149" i="17"/>
  <c r="Q149" i="17"/>
  <c r="L149" i="17"/>
  <c r="J149" i="17"/>
  <c r="I149" i="17"/>
  <c r="H149" i="17"/>
  <c r="G149" i="17"/>
  <c r="F149" i="17"/>
  <c r="E149" i="17"/>
  <c r="D149" i="17"/>
  <c r="C149" i="17"/>
  <c r="B149" i="17"/>
  <c r="A149" i="17"/>
  <c r="P148" i="17"/>
  <c r="O148" i="17"/>
  <c r="N148" i="17"/>
  <c r="M148" i="17"/>
  <c r="K148" i="17"/>
  <c r="Q148" i="17"/>
  <c r="L148" i="17"/>
  <c r="J148" i="17"/>
  <c r="I148" i="17"/>
  <c r="H148" i="17"/>
  <c r="G148" i="17"/>
  <c r="F148" i="17"/>
  <c r="E148" i="17"/>
  <c r="D148" i="17"/>
  <c r="C148" i="17"/>
  <c r="B148" i="17"/>
  <c r="A148" i="17"/>
  <c r="P147" i="17"/>
  <c r="O147" i="17"/>
  <c r="N147" i="17"/>
  <c r="M147" i="17"/>
  <c r="K147" i="17"/>
  <c r="Q147" i="17"/>
  <c r="L147" i="17"/>
  <c r="J147" i="17"/>
  <c r="I147" i="17"/>
  <c r="H147" i="17"/>
  <c r="G147" i="17"/>
  <c r="F147" i="17"/>
  <c r="E147" i="17"/>
  <c r="D147" i="17"/>
  <c r="C147" i="17"/>
  <c r="B147" i="17"/>
  <c r="A147" i="17"/>
  <c r="P146" i="17"/>
  <c r="O146" i="17"/>
  <c r="N146" i="17"/>
  <c r="M146" i="17"/>
  <c r="K146" i="17"/>
  <c r="Q146" i="17"/>
  <c r="L146" i="17"/>
  <c r="J146" i="17"/>
  <c r="I146" i="17"/>
  <c r="H146" i="17"/>
  <c r="G146" i="17"/>
  <c r="F146" i="17"/>
  <c r="E146" i="17"/>
  <c r="D146" i="17"/>
  <c r="C146" i="17"/>
  <c r="B146" i="17"/>
  <c r="A146" i="17"/>
  <c r="P145" i="17"/>
  <c r="O145" i="17"/>
  <c r="N145" i="17"/>
  <c r="M145" i="17"/>
  <c r="K145" i="17"/>
  <c r="Q145" i="17"/>
  <c r="L145" i="17"/>
  <c r="J145" i="17"/>
  <c r="I145" i="17"/>
  <c r="H145" i="17"/>
  <c r="G145" i="17"/>
  <c r="F145" i="17"/>
  <c r="E145" i="17"/>
  <c r="D145" i="17"/>
  <c r="C145" i="17"/>
  <c r="B145" i="17"/>
  <c r="A145" i="17"/>
  <c r="P144" i="17"/>
  <c r="O144" i="17"/>
  <c r="N144" i="17"/>
  <c r="M144" i="17"/>
  <c r="K144" i="17"/>
  <c r="J144" i="17"/>
  <c r="I144" i="17"/>
  <c r="H144" i="17"/>
  <c r="G144" i="17"/>
  <c r="F144" i="17"/>
  <c r="E144" i="17"/>
  <c r="D144" i="17"/>
  <c r="C144" i="17"/>
  <c r="B144" i="17"/>
  <c r="A144" i="17"/>
  <c r="P143" i="17"/>
  <c r="O143" i="17"/>
  <c r="N143" i="17"/>
  <c r="M143" i="17"/>
  <c r="K143" i="17"/>
  <c r="Q143" i="17"/>
  <c r="L143" i="17"/>
  <c r="J143" i="17"/>
  <c r="I143" i="17"/>
  <c r="H143" i="17"/>
  <c r="G143" i="17"/>
  <c r="F143" i="17"/>
  <c r="E143" i="17"/>
  <c r="D143" i="17"/>
  <c r="C143" i="17"/>
  <c r="B143" i="17"/>
  <c r="A143" i="17"/>
  <c r="P142" i="17"/>
  <c r="O142" i="17"/>
  <c r="N142" i="17"/>
  <c r="M142" i="17"/>
  <c r="K142" i="17"/>
  <c r="Q142" i="17"/>
  <c r="L142" i="17"/>
  <c r="J142" i="17"/>
  <c r="I142" i="17"/>
  <c r="H142" i="17"/>
  <c r="G142" i="17"/>
  <c r="F142" i="17"/>
  <c r="E142" i="17"/>
  <c r="D142" i="17"/>
  <c r="C142" i="17"/>
  <c r="B142" i="17"/>
  <c r="A142" i="17"/>
  <c r="P141" i="17"/>
  <c r="O141" i="17"/>
  <c r="N141" i="17"/>
  <c r="M141" i="17"/>
  <c r="K141" i="17"/>
  <c r="Q141" i="17"/>
  <c r="L141" i="17"/>
  <c r="J141" i="17"/>
  <c r="I141" i="17"/>
  <c r="H141" i="17"/>
  <c r="G141" i="17"/>
  <c r="F141" i="17"/>
  <c r="E141" i="17"/>
  <c r="D141" i="17"/>
  <c r="C141" i="17"/>
  <c r="B141" i="17"/>
  <c r="A141" i="17"/>
  <c r="P140" i="17"/>
  <c r="O140" i="17"/>
  <c r="N140" i="17"/>
  <c r="M140" i="17"/>
  <c r="K140" i="17"/>
  <c r="Q140" i="17"/>
  <c r="L140" i="17"/>
  <c r="J140" i="17"/>
  <c r="I140" i="17"/>
  <c r="H140" i="17"/>
  <c r="G140" i="17"/>
  <c r="F140" i="17"/>
  <c r="E140" i="17"/>
  <c r="D140" i="17"/>
  <c r="C140" i="17"/>
  <c r="B140" i="17"/>
  <c r="A140" i="17"/>
  <c r="P139" i="17"/>
  <c r="O139" i="17"/>
  <c r="N139" i="17"/>
  <c r="M139" i="17"/>
  <c r="K139" i="17"/>
  <c r="Q139" i="17"/>
  <c r="L139" i="17"/>
  <c r="J139" i="17"/>
  <c r="I139" i="17"/>
  <c r="H139" i="17"/>
  <c r="G139" i="17"/>
  <c r="F139" i="17"/>
  <c r="E139" i="17"/>
  <c r="D139" i="17"/>
  <c r="C139" i="17"/>
  <c r="B139" i="17"/>
  <c r="A139" i="17"/>
  <c r="P138" i="17"/>
  <c r="O138" i="17"/>
  <c r="N138" i="17"/>
  <c r="M138" i="17"/>
  <c r="K138" i="17"/>
  <c r="Q138" i="17"/>
  <c r="L138" i="17"/>
  <c r="J138" i="17"/>
  <c r="I138" i="17"/>
  <c r="H138" i="17"/>
  <c r="G138" i="17"/>
  <c r="F138" i="17"/>
  <c r="E138" i="17"/>
  <c r="D138" i="17"/>
  <c r="C138" i="17"/>
  <c r="B138" i="17"/>
  <c r="A138" i="17"/>
  <c r="P137" i="17"/>
  <c r="O137" i="17"/>
  <c r="N137" i="17"/>
  <c r="M137" i="17"/>
  <c r="K137" i="17"/>
  <c r="Q137" i="17"/>
  <c r="L137" i="17"/>
  <c r="J137" i="17"/>
  <c r="I137" i="17"/>
  <c r="H137" i="17"/>
  <c r="G137" i="17"/>
  <c r="F137" i="17"/>
  <c r="E137" i="17"/>
  <c r="D137" i="17"/>
  <c r="C137" i="17"/>
  <c r="B137" i="17"/>
  <c r="A137" i="17"/>
  <c r="P136" i="17"/>
  <c r="O136" i="17"/>
  <c r="N136" i="17"/>
  <c r="M136" i="17"/>
  <c r="K136" i="17"/>
  <c r="J136" i="17"/>
  <c r="I136" i="17"/>
  <c r="H136" i="17"/>
  <c r="G136" i="17"/>
  <c r="F136" i="17"/>
  <c r="E136" i="17"/>
  <c r="D136" i="17"/>
  <c r="C136" i="17"/>
  <c r="B136" i="17"/>
  <c r="A136" i="17"/>
  <c r="P135" i="17"/>
  <c r="O135" i="17"/>
  <c r="N135" i="17"/>
  <c r="M135" i="17"/>
  <c r="K135" i="17"/>
  <c r="Q135" i="17"/>
  <c r="L135" i="17"/>
  <c r="J135" i="17"/>
  <c r="I135" i="17"/>
  <c r="H135" i="17"/>
  <c r="G135" i="17"/>
  <c r="F135" i="17"/>
  <c r="E135" i="17"/>
  <c r="D135" i="17"/>
  <c r="C135" i="17"/>
  <c r="B135" i="17"/>
  <c r="A135" i="17"/>
  <c r="P134" i="17"/>
  <c r="O134" i="17"/>
  <c r="N134" i="17"/>
  <c r="M134" i="17"/>
  <c r="K134" i="17"/>
  <c r="Q134" i="17"/>
  <c r="L134" i="17"/>
  <c r="J134" i="17"/>
  <c r="I134" i="17"/>
  <c r="H134" i="17"/>
  <c r="G134" i="17"/>
  <c r="F134" i="17"/>
  <c r="E134" i="17"/>
  <c r="D134" i="17"/>
  <c r="C134" i="17"/>
  <c r="B134" i="17"/>
  <c r="A134" i="17"/>
  <c r="P133" i="17"/>
  <c r="O133" i="17"/>
  <c r="N133" i="17"/>
  <c r="M133" i="17"/>
  <c r="K133" i="17"/>
  <c r="Q133" i="17"/>
  <c r="L133" i="17"/>
  <c r="J133" i="17"/>
  <c r="I133" i="17"/>
  <c r="H133" i="17"/>
  <c r="G133" i="17"/>
  <c r="F133" i="17"/>
  <c r="E133" i="17"/>
  <c r="D133" i="17"/>
  <c r="C133" i="17"/>
  <c r="B133" i="17"/>
  <c r="A133" i="17"/>
  <c r="P132" i="17"/>
  <c r="O132" i="17"/>
  <c r="N132" i="17"/>
  <c r="M132" i="17"/>
  <c r="K132" i="17"/>
  <c r="Q132" i="17"/>
  <c r="L132" i="17"/>
  <c r="J132" i="17"/>
  <c r="I132" i="17"/>
  <c r="H132" i="17"/>
  <c r="G132" i="17"/>
  <c r="F132" i="17"/>
  <c r="E132" i="17"/>
  <c r="D132" i="17"/>
  <c r="C132" i="17"/>
  <c r="B132" i="17"/>
  <c r="A132" i="17"/>
  <c r="P131" i="17"/>
  <c r="O131" i="17"/>
  <c r="N131" i="17"/>
  <c r="M131" i="17"/>
  <c r="K131" i="17"/>
  <c r="Q131" i="17"/>
  <c r="L131" i="17"/>
  <c r="J131" i="17"/>
  <c r="I131" i="17"/>
  <c r="H131" i="17"/>
  <c r="G131" i="17"/>
  <c r="F131" i="17"/>
  <c r="E131" i="17"/>
  <c r="D131" i="17"/>
  <c r="C131" i="17"/>
  <c r="B131" i="17"/>
  <c r="A131" i="17"/>
  <c r="P130" i="17"/>
  <c r="O130" i="17"/>
  <c r="N130" i="17"/>
  <c r="M130" i="17"/>
  <c r="K130" i="17"/>
  <c r="Q130" i="17"/>
  <c r="L130" i="17"/>
  <c r="J130" i="17"/>
  <c r="I130" i="17"/>
  <c r="H130" i="17"/>
  <c r="G130" i="17"/>
  <c r="F130" i="17"/>
  <c r="E130" i="17"/>
  <c r="D130" i="17"/>
  <c r="C130" i="17"/>
  <c r="B130" i="17"/>
  <c r="A130" i="17"/>
  <c r="P129" i="17"/>
  <c r="O129" i="17"/>
  <c r="N129" i="17"/>
  <c r="M129" i="17"/>
  <c r="K129" i="17"/>
  <c r="Q129" i="17"/>
  <c r="L129" i="17"/>
  <c r="J129" i="17"/>
  <c r="I129" i="17"/>
  <c r="H129" i="17"/>
  <c r="G129" i="17"/>
  <c r="F129" i="17"/>
  <c r="E129" i="17"/>
  <c r="D129" i="17"/>
  <c r="C129" i="17"/>
  <c r="B129" i="17"/>
  <c r="A129" i="17"/>
  <c r="P128" i="17"/>
  <c r="O128" i="17"/>
  <c r="N128" i="17"/>
  <c r="M128" i="17"/>
  <c r="K128" i="17"/>
  <c r="J128" i="17"/>
  <c r="I128" i="17"/>
  <c r="H128" i="17"/>
  <c r="G128" i="17"/>
  <c r="F128" i="17"/>
  <c r="E128" i="17"/>
  <c r="D128" i="17"/>
  <c r="C128" i="17"/>
  <c r="B128" i="17"/>
  <c r="A128" i="17"/>
  <c r="P127" i="17"/>
  <c r="O127" i="17"/>
  <c r="N127" i="17"/>
  <c r="M127" i="17"/>
  <c r="K127" i="17"/>
  <c r="Q127" i="17"/>
  <c r="L127" i="17"/>
  <c r="J127" i="17"/>
  <c r="I127" i="17"/>
  <c r="H127" i="17"/>
  <c r="G127" i="17"/>
  <c r="F127" i="17"/>
  <c r="E127" i="17"/>
  <c r="D127" i="17"/>
  <c r="C127" i="17"/>
  <c r="B127" i="17"/>
  <c r="A127" i="17"/>
  <c r="P126" i="17"/>
  <c r="O126" i="17"/>
  <c r="N126" i="17"/>
  <c r="M126" i="17"/>
  <c r="K126" i="17"/>
  <c r="Q126" i="17"/>
  <c r="L126" i="17"/>
  <c r="J126" i="17"/>
  <c r="I126" i="17"/>
  <c r="H126" i="17"/>
  <c r="G126" i="17"/>
  <c r="F126" i="17"/>
  <c r="E126" i="17"/>
  <c r="D126" i="17"/>
  <c r="C126" i="17"/>
  <c r="B126" i="17"/>
  <c r="A126" i="17"/>
  <c r="P125" i="17"/>
  <c r="O125" i="17"/>
  <c r="N125" i="17"/>
  <c r="M125" i="17"/>
  <c r="K125" i="17"/>
  <c r="Q125" i="17"/>
  <c r="L125" i="17"/>
  <c r="J125" i="17"/>
  <c r="I125" i="17"/>
  <c r="H125" i="17"/>
  <c r="G125" i="17"/>
  <c r="F125" i="17"/>
  <c r="E125" i="17"/>
  <c r="D125" i="17"/>
  <c r="C125" i="17"/>
  <c r="B125" i="17"/>
  <c r="A125" i="17"/>
  <c r="P124" i="17"/>
  <c r="O124" i="17"/>
  <c r="N124" i="17"/>
  <c r="M124" i="17"/>
  <c r="K124" i="17"/>
  <c r="Q124" i="17"/>
  <c r="L124" i="17"/>
  <c r="J124" i="17"/>
  <c r="I124" i="17"/>
  <c r="H124" i="17"/>
  <c r="G124" i="17"/>
  <c r="F124" i="17"/>
  <c r="E124" i="17"/>
  <c r="D124" i="17"/>
  <c r="C124" i="17"/>
  <c r="B124" i="17"/>
  <c r="A124" i="17"/>
  <c r="P123" i="17"/>
  <c r="O123" i="17"/>
  <c r="N123" i="17"/>
  <c r="M123" i="17"/>
  <c r="K123" i="17"/>
  <c r="Q123" i="17"/>
  <c r="L123" i="17"/>
  <c r="J123" i="17"/>
  <c r="I123" i="17"/>
  <c r="H123" i="17"/>
  <c r="G123" i="17"/>
  <c r="F123" i="17"/>
  <c r="E123" i="17"/>
  <c r="D123" i="17"/>
  <c r="C123" i="17"/>
  <c r="B123" i="17"/>
  <c r="A123" i="17"/>
  <c r="P122" i="17"/>
  <c r="O122" i="17"/>
  <c r="N122" i="17"/>
  <c r="M122" i="17"/>
  <c r="K122" i="17"/>
  <c r="Q122" i="17"/>
  <c r="L122" i="17"/>
  <c r="J122" i="17"/>
  <c r="I122" i="17"/>
  <c r="H122" i="17"/>
  <c r="G122" i="17"/>
  <c r="F122" i="17"/>
  <c r="E122" i="17"/>
  <c r="D122" i="17"/>
  <c r="C122" i="17"/>
  <c r="B122" i="17"/>
  <c r="A122" i="17"/>
  <c r="P121" i="17"/>
  <c r="O121" i="17"/>
  <c r="N121" i="17"/>
  <c r="M121" i="17"/>
  <c r="K121" i="17"/>
  <c r="Q121" i="17"/>
  <c r="L121" i="17"/>
  <c r="J121" i="17"/>
  <c r="I121" i="17"/>
  <c r="H121" i="17"/>
  <c r="G121" i="17"/>
  <c r="F121" i="17"/>
  <c r="E121" i="17"/>
  <c r="D121" i="17"/>
  <c r="C121" i="17"/>
  <c r="B121" i="17"/>
  <c r="A121" i="17"/>
  <c r="P120" i="17"/>
  <c r="O120" i="17"/>
  <c r="N120" i="17"/>
  <c r="M120" i="17"/>
  <c r="K120" i="17"/>
  <c r="J120" i="17"/>
  <c r="I120" i="17"/>
  <c r="H120" i="17"/>
  <c r="G120" i="17"/>
  <c r="F120" i="17"/>
  <c r="E120" i="17"/>
  <c r="D120" i="17"/>
  <c r="C120" i="17"/>
  <c r="B120" i="17"/>
  <c r="A120" i="17"/>
  <c r="P119" i="17"/>
  <c r="O119" i="17"/>
  <c r="N119" i="17"/>
  <c r="M119" i="17"/>
  <c r="K119" i="17"/>
  <c r="Q119" i="17"/>
  <c r="L119" i="17"/>
  <c r="J119" i="17"/>
  <c r="I119" i="17"/>
  <c r="H119" i="17"/>
  <c r="G119" i="17"/>
  <c r="F119" i="17"/>
  <c r="E119" i="17"/>
  <c r="D119" i="17"/>
  <c r="C119" i="17"/>
  <c r="B119" i="17"/>
  <c r="A119" i="17"/>
  <c r="P118" i="17"/>
  <c r="O118" i="17"/>
  <c r="N118" i="17"/>
  <c r="M118" i="17"/>
  <c r="K118" i="17"/>
  <c r="Q118" i="17"/>
  <c r="L118" i="17"/>
  <c r="J118" i="17"/>
  <c r="I118" i="17"/>
  <c r="H118" i="17"/>
  <c r="G118" i="17"/>
  <c r="F118" i="17"/>
  <c r="E118" i="17"/>
  <c r="D118" i="17"/>
  <c r="C118" i="17"/>
  <c r="B118" i="17"/>
  <c r="A118" i="17"/>
  <c r="P117" i="17"/>
  <c r="O117" i="17"/>
  <c r="N117" i="17"/>
  <c r="M117" i="17"/>
  <c r="K117" i="17"/>
  <c r="Q117" i="17"/>
  <c r="L117" i="17"/>
  <c r="J117" i="17"/>
  <c r="I117" i="17"/>
  <c r="H117" i="17"/>
  <c r="G117" i="17"/>
  <c r="F117" i="17"/>
  <c r="E117" i="17"/>
  <c r="D117" i="17"/>
  <c r="C117" i="17"/>
  <c r="B117" i="17"/>
  <c r="A117" i="17"/>
  <c r="P116" i="17"/>
  <c r="O116" i="17"/>
  <c r="N116" i="17"/>
  <c r="M116" i="17"/>
  <c r="K116" i="17"/>
  <c r="Q116" i="17"/>
  <c r="L116" i="17"/>
  <c r="J116" i="17"/>
  <c r="I116" i="17"/>
  <c r="H116" i="17"/>
  <c r="G116" i="17"/>
  <c r="F116" i="17"/>
  <c r="E116" i="17"/>
  <c r="D116" i="17"/>
  <c r="C116" i="17"/>
  <c r="B116" i="17"/>
  <c r="A116" i="17"/>
  <c r="P115" i="17"/>
  <c r="O115" i="17"/>
  <c r="N115" i="17"/>
  <c r="M115" i="17"/>
  <c r="K115" i="17"/>
  <c r="Q115" i="17"/>
  <c r="L115" i="17"/>
  <c r="J115" i="17"/>
  <c r="I115" i="17"/>
  <c r="H115" i="17"/>
  <c r="G115" i="17"/>
  <c r="F115" i="17"/>
  <c r="E115" i="17"/>
  <c r="D115" i="17"/>
  <c r="C115" i="17"/>
  <c r="B115" i="17"/>
  <c r="A115" i="17"/>
  <c r="P114" i="17"/>
  <c r="O114" i="17"/>
  <c r="N114" i="17"/>
  <c r="M114" i="17"/>
  <c r="K114" i="17"/>
  <c r="Q114" i="17"/>
  <c r="L114" i="17"/>
  <c r="J114" i="17"/>
  <c r="I114" i="17"/>
  <c r="H114" i="17"/>
  <c r="G114" i="17"/>
  <c r="F114" i="17"/>
  <c r="E114" i="17"/>
  <c r="D114" i="17"/>
  <c r="C114" i="17"/>
  <c r="B114" i="17"/>
  <c r="A114" i="17"/>
  <c r="P113" i="17"/>
  <c r="O113" i="17"/>
  <c r="N113" i="17"/>
  <c r="M113" i="17"/>
  <c r="K113" i="17"/>
  <c r="Q113" i="17"/>
  <c r="L113" i="17"/>
  <c r="J113" i="17"/>
  <c r="I113" i="17"/>
  <c r="H113" i="17"/>
  <c r="G113" i="17"/>
  <c r="F113" i="17"/>
  <c r="E113" i="17"/>
  <c r="D113" i="17"/>
  <c r="C113" i="17"/>
  <c r="B113" i="17"/>
  <c r="A113" i="17"/>
  <c r="P112" i="17"/>
  <c r="O112" i="17"/>
  <c r="N112" i="17"/>
  <c r="M112" i="17"/>
  <c r="K112" i="17"/>
  <c r="J112" i="17"/>
  <c r="I112" i="17"/>
  <c r="H112" i="17"/>
  <c r="G112" i="17"/>
  <c r="F112" i="17"/>
  <c r="E112" i="17"/>
  <c r="D112" i="17"/>
  <c r="C112" i="17"/>
  <c r="B112" i="17"/>
  <c r="A112" i="17"/>
  <c r="P111" i="17"/>
  <c r="O111" i="17"/>
  <c r="N111" i="17"/>
  <c r="M111" i="17"/>
  <c r="K111" i="17"/>
  <c r="Q111" i="17"/>
  <c r="L111" i="17"/>
  <c r="J111" i="17"/>
  <c r="I111" i="17"/>
  <c r="H111" i="17"/>
  <c r="G111" i="17"/>
  <c r="F111" i="17"/>
  <c r="E111" i="17"/>
  <c r="D111" i="17"/>
  <c r="C111" i="17"/>
  <c r="B111" i="17"/>
  <c r="A111" i="17"/>
  <c r="P110" i="17"/>
  <c r="O110" i="17"/>
  <c r="N110" i="17"/>
  <c r="M110" i="17"/>
  <c r="K110" i="17"/>
  <c r="Q110" i="17"/>
  <c r="L110" i="17"/>
  <c r="J110" i="17"/>
  <c r="I110" i="17"/>
  <c r="H110" i="17"/>
  <c r="G110" i="17"/>
  <c r="F110" i="17"/>
  <c r="E110" i="17"/>
  <c r="D110" i="17"/>
  <c r="C110" i="17"/>
  <c r="B110" i="17"/>
  <c r="A110" i="17"/>
  <c r="P109" i="17"/>
  <c r="O109" i="17"/>
  <c r="N109" i="17"/>
  <c r="M109" i="17"/>
  <c r="K109" i="17"/>
  <c r="Q109" i="17"/>
  <c r="L109" i="17"/>
  <c r="J109" i="17"/>
  <c r="I109" i="17"/>
  <c r="H109" i="17"/>
  <c r="G109" i="17"/>
  <c r="F109" i="17"/>
  <c r="E109" i="17"/>
  <c r="D109" i="17"/>
  <c r="C109" i="17"/>
  <c r="B109" i="17"/>
  <c r="A109" i="17"/>
  <c r="P108" i="17"/>
  <c r="O108" i="17"/>
  <c r="N108" i="17"/>
  <c r="M108" i="17"/>
  <c r="K108" i="17"/>
  <c r="Q108" i="17"/>
  <c r="L108" i="17"/>
  <c r="J108" i="17"/>
  <c r="I108" i="17"/>
  <c r="H108" i="17"/>
  <c r="G108" i="17"/>
  <c r="F108" i="17"/>
  <c r="E108" i="17"/>
  <c r="D108" i="17"/>
  <c r="C108" i="17"/>
  <c r="B108" i="17"/>
  <c r="A108" i="17"/>
  <c r="P107" i="17"/>
  <c r="O107" i="17"/>
  <c r="N107" i="17"/>
  <c r="M107" i="17"/>
  <c r="K107" i="17"/>
  <c r="Q107" i="17"/>
  <c r="L107" i="17"/>
  <c r="J107" i="17"/>
  <c r="I107" i="17"/>
  <c r="H107" i="17"/>
  <c r="G107" i="17"/>
  <c r="F107" i="17"/>
  <c r="E107" i="17"/>
  <c r="D107" i="17"/>
  <c r="C107" i="17"/>
  <c r="B107" i="17"/>
  <c r="A107" i="17"/>
  <c r="P106" i="17"/>
  <c r="O106" i="17"/>
  <c r="N106" i="17"/>
  <c r="M106" i="17"/>
  <c r="K106" i="17"/>
  <c r="Q106" i="17"/>
  <c r="L106" i="17"/>
  <c r="J106" i="17"/>
  <c r="I106" i="17"/>
  <c r="H106" i="17"/>
  <c r="G106" i="17"/>
  <c r="F106" i="17"/>
  <c r="E106" i="17"/>
  <c r="D106" i="17"/>
  <c r="C106" i="17"/>
  <c r="B106" i="17"/>
  <c r="A106" i="17"/>
  <c r="P105" i="17"/>
  <c r="O105" i="17"/>
  <c r="N105" i="17"/>
  <c r="M105" i="17"/>
  <c r="K105" i="17"/>
  <c r="Q105" i="17"/>
  <c r="L105" i="17"/>
  <c r="J105" i="17"/>
  <c r="I105" i="17"/>
  <c r="H105" i="17"/>
  <c r="G105" i="17"/>
  <c r="F105" i="17"/>
  <c r="E105" i="17"/>
  <c r="D105" i="17"/>
  <c r="C105" i="17"/>
  <c r="B105" i="17"/>
  <c r="A105" i="17"/>
  <c r="P104" i="17"/>
  <c r="O104" i="17"/>
  <c r="N104" i="17"/>
  <c r="M104" i="17"/>
  <c r="K104" i="17"/>
  <c r="J104" i="17"/>
  <c r="I104" i="17"/>
  <c r="H104" i="17"/>
  <c r="G104" i="17"/>
  <c r="F104" i="17"/>
  <c r="E104" i="17"/>
  <c r="D104" i="17"/>
  <c r="C104" i="17"/>
  <c r="B104" i="17"/>
  <c r="A104" i="17"/>
  <c r="P103" i="17"/>
  <c r="O103" i="17"/>
  <c r="N103" i="17"/>
  <c r="M103" i="17"/>
  <c r="K103" i="17"/>
  <c r="Q103" i="17"/>
  <c r="L103" i="17"/>
  <c r="J103" i="17"/>
  <c r="I103" i="17"/>
  <c r="H103" i="17"/>
  <c r="G103" i="17"/>
  <c r="F103" i="17"/>
  <c r="E103" i="17"/>
  <c r="D103" i="17"/>
  <c r="C103" i="17"/>
  <c r="B103" i="17"/>
  <c r="A103" i="17"/>
  <c r="P102" i="17"/>
  <c r="O102" i="17"/>
  <c r="N102" i="17"/>
  <c r="M102" i="17"/>
  <c r="K102" i="17"/>
  <c r="Q102" i="17"/>
  <c r="L102" i="17"/>
  <c r="J102" i="17"/>
  <c r="I102" i="17"/>
  <c r="H102" i="17"/>
  <c r="G102" i="17"/>
  <c r="F102" i="17"/>
  <c r="E102" i="17"/>
  <c r="D102" i="17"/>
  <c r="C102" i="17"/>
  <c r="B102" i="17"/>
  <c r="A102" i="17"/>
  <c r="P101" i="17"/>
  <c r="O101" i="17"/>
  <c r="N101" i="17"/>
  <c r="M101" i="17"/>
  <c r="K101" i="17"/>
  <c r="Q101" i="17"/>
  <c r="L101" i="17"/>
  <c r="J101" i="17"/>
  <c r="I101" i="17"/>
  <c r="H101" i="17"/>
  <c r="G101" i="17"/>
  <c r="F101" i="17"/>
  <c r="E101" i="17"/>
  <c r="D101" i="17"/>
  <c r="C101" i="17"/>
  <c r="B101" i="17"/>
  <c r="A101" i="17"/>
  <c r="P100" i="17"/>
  <c r="O100" i="17"/>
  <c r="N100" i="17"/>
  <c r="M100" i="17"/>
  <c r="K100" i="17"/>
  <c r="Q100" i="17"/>
  <c r="L100" i="17"/>
  <c r="J100" i="17"/>
  <c r="I100" i="17"/>
  <c r="H100" i="17"/>
  <c r="G100" i="17"/>
  <c r="F100" i="17"/>
  <c r="E100" i="17"/>
  <c r="D100" i="17"/>
  <c r="C100" i="17"/>
  <c r="B100" i="17"/>
  <c r="A100" i="17"/>
  <c r="P99" i="17"/>
  <c r="O99" i="17"/>
  <c r="N99" i="17"/>
  <c r="M99" i="17"/>
  <c r="K99" i="17"/>
  <c r="Q99" i="17"/>
  <c r="L99" i="17"/>
  <c r="J99" i="17"/>
  <c r="I99" i="17"/>
  <c r="H99" i="17"/>
  <c r="G99" i="17"/>
  <c r="F99" i="17"/>
  <c r="E99" i="17"/>
  <c r="D99" i="17"/>
  <c r="C99" i="17"/>
  <c r="B99" i="17"/>
  <c r="A99" i="17"/>
  <c r="P98" i="17"/>
  <c r="O98" i="17"/>
  <c r="N98" i="17"/>
  <c r="M98" i="17"/>
  <c r="K98" i="17"/>
  <c r="Q98" i="17"/>
  <c r="L98" i="17"/>
  <c r="J98" i="17"/>
  <c r="I98" i="17"/>
  <c r="H98" i="17"/>
  <c r="G98" i="17"/>
  <c r="F98" i="17"/>
  <c r="E98" i="17"/>
  <c r="D98" i="17"/>
  <c r="C98" i="17"/>
  <c r="B98" i="17"/>
  <c r="A98" i="17"/>
  <c r="P97" i="17"/>
  <c r="O97" i="17"/>
  <c r="N97" i="17"/>
  <c r="M97" i="17"/>
  <c r="K97" i="17"/>
  <c r="Q97" i="17"/>
  <c r="L97" i="17"/>
  <c r="J97" i="17"/>
  <c r="I97" i="17"/>
  <c r="H97" i="17"/>
  <c r="G97" i="17"/>
  <c r="F97" i="17"/>
  <c r="E97" i="17"/>
  <c r="D97" i="17"/>
  <c r="C97" i="17"/>
  <c r="B97" i="17"/>
  <c r="A97" i="17"/>
  <c r="P96" i="17"/>
  <c r="O96" i="17"/>
  <c r="N96" i="17"/>
  <c r="M96" i="17"/>
  <c r="K96" i="17"/>
  <c r="J96" i="17"/>
  <c r="I96" i="17"/>
  <c r="H96" i="17"/>
  <c r="G96" i="17"/>
  <c r="F96" i="17"/>
  <c r="E96" i="17"/>
  <c r="D96" i="17"/>
  <c r="C96" i="17"/>
  <c r="B96" i="17"/>
  <c r="A96" i="17"/>
  <c r="P95" i="17"/>
  <c r="O95" i="17"/>
  <c r="N95" i="17"/>
  <c r="M95" i="17"/>
  <c r="K95" i="17"/>
  <c r="Q95" i="17"/>
  <c r="L95" i="17"/>
  <c r="J95" i="17"/>
  <c r="I95" i="17"/>
  <c r="H95" i="17"/>
  <c r="G95" i="17"/>
  <c r="F95" i="17"/>
  <c r="E95" i="17"/>
  <c r="D95" i="17"/>
  <c r="C95" i="17"/>
  <c r="B95" i="17"/>
  <c r="A95" i="17"/>
  <c r="P94" i="17"/>
  <c r="O94" i="17"/>
  <c r="N94" i="17"/>
  <c r="M94" i="17"/>
  <c r="K94" i="17"/>
  <c r="Q94" i="17"/>
  <c r="L94" i="17"/>
  <c r="J94" i="17"/>
  <c r="I94" i="17"/>
  <c r="H94" i="17"/>
  <c r="G94" i="17"/>
  <c r="F94" i="17"/>
  <c r="E94" i="17"/>
  <c r="D94" i="17"/>
  <c r="C94" i="17"/>
  <c r="B94" i="17"/>
  <c r="A94" i="17"/>
  <c r="P93" i="17"/>
  <c r="O93" i="17"/>
  <c r="N93" i="17"/>
  <c r="M93" i="17"/>
  <c r="K93" i="17"/>
  <c r="Q93" i="17"/>
  <c r="L93" i="17"/>
  <c r="J93" i="17"/>
  <c r="I93" i="17"/>
  <c r="H93" i="17"/>
  <c r="G93" i="17"/>
  <c r="F93" i="17"/>
  <c r="E93" i="17"/>
  <c r="D93" i="17"/>
  <c r="C93" i="17"/>
  <c r="B93" i="17"/>
  <c r="A93" i="17"/>
  <c r="P92" i="17"/>
  <c r="O92" i="17"/>
  <c r="N92" i="17"/>
  <c r="M92" i="17"/>
  <c r="K92" i="17"/>
  <c r="Q92" i="17"/>
  <c r="L92" i="17"/>
  <c r="J92" i="17"/>
  <c r="I92" i="17"/>
  <c r="H92" i="17"/>
  <c r="G92" i="17"/>
  <c r="F92" i="17"/>
  <c r="E92" i="17"/>
  <c r="D92" i="17"/>
  <c r="C92" i="17"/>
  <c r="B92" i="17"/>
  <c r="A92" i="17"/>
  <c r="P91" i="17"/>
  <c r="O91" i="17"/>
  <c r="N91" i="17"/>
  <c r="M91" i="17"/>
  <c r="K91" i="17"/>
  <c r="Q91" i="17"/>
  <c r="L91" i="17"/>
  <c r="J91" i="17"/>
  <c r="I91" i="17"/>
  <c r="H91" i="17"/>
  <c r="G91" i="17"/>
  <c r="F91" i="17"/>
  <c r="E91" i="17"/>
  <c r="D91" i="17"/>
  <c r="C91" i="17"/>
  <c r="B91" i="17"/>
  <c r="A91" i="17"/>
  <c r="P90" i="17"/>
  <c r="O90" i="17"/>
  <c r="N90" i="17"/>
  <c r="M90" i="17"/>
  <c r="K90" i="17"/>
  <c r="Q90" i="17"/>
  <c r="L90" i="17"/>
  <c r="J90" i="17"/>
  <c r="I90" i="17"/>
  <c r="H90" i="17"/>
  <c r="G90" i="17"/>
  <c r="F90" i="17"/>
  <c r="E90" i="17"/>
  <c r="D90" i="17"/>
  <c r="C90" i="17"/>
  <c r="B90" i="17"/>
  <c r="A90" i="17"/>
  <c r="P89" i="17"/>
  <c r="O89" i="17"/>
  <c r="N89" i="17"/>
  <c r="M89" i="17"/>
  <c r="K89" i="17"/>
  <c r="Q89" i="17"/>
  <c r="J89" i="17"/>
  <c r="I89" i="17"/>
  <c r="H89" i="17"/>
  <c r="G89" i="17"/>
  <c r="F89" i="17"/>
  <c r="E89" i="17"/>
  <c r="D89" i="17"/>
  <c r="C89" i="17"/>
  <c r="B89" i="17"/>
  <c r="A89" i="17"/>
  <c r="P88" i="17"/>
  <c r="O88" i="17"/>
  <c r="N88" i="17"/>
  <c r="M88" i="17"/>
  <c r="K88" i="17"/>
  <c r="J88" i="17"/>
  <c r="I88" i="17"/>
  <c r="H88" i="17"/>
  <c r="G88" i="17"/>
  <c r="F88" i="17"/>
  <c r="E88" i="17"/>
  <c r="D88" i="17"/>
  <c r="C88" i="17"/>
  <c r="B88" i="17"/>
  <c r="A88" i="17"/>
  <c r="P87" i="17"/>
  <c r="O87" i="17"/>
  <c r="N87" i="17"/>
  <c r="M87" i="17"/>
  <c r="K87" i="17"/>
  <c r="Q87" i="17"/>
  <c r="L87" i="17"/>
  <c r="J87" i="17"/>
  <c r="I87" i="17"/>
  <c r="H87" i="17"/>
  <c r="G87" i="17"/>
  <c r="F87" i="17"/>
  <c r="D87" i="17"/>
  <c r="C87" i="17"/>
  <c r="B87" i="17"/>
  <c r="A87" i="17"/>
  <c r="P86" i="17"/>
  <c r="O86" i="17"/>
  <c r="N86" i="17"/>
  <c r="M86" i="17"/>
  <c r="K86" i="17"/>
  <c r="Q86" i="17"/>
  <c r="L86" i="17"/>
  <c r="J86" i="17"/>
  <c r="I86" i="17"/>
  <c r="H86" i="17"/>
  <c r="G86" i="17"/>
  <c r="F86" i="17"/>
  <c r="E86" i="17"/>
  <c r="D86" i="17"/>
  <c r="C86" i="17"/>
  <c r="B86" i="17"/>
  <c r="A86" i="17"/>
  <c r="P85" i="17"/>
  <c r="O85" i="17"/>
  <c r="N85" i="17"/>
  <c r="M85" i="17"/>
  <c r="K85" i="17"/>
  <c r="Q85" i="17"/>
  <c r="L85" i="17"/>
  <c r="J85" i="17"/>
  <c r="I85" i="17"/>
  <c r="H85" i="17"/>
  <c r="G85" i="17"/>
  <c r="F85" i="17"/>
  <c r="E85" i="17"/>
  <c r="D85" i="17"/>
  <c r="C85" i="17"/>
  <c r="B85" i="17"/>
  <c r="A85" i="17"/>
  <c r="P84" i="17"/>
  <c r="O84" i="17"/>
  <c r="N84" i="17"/>
  <c r="M84" i="17"/>
  <c r="K84" i="17"/>
  <c r="Q84" i="17"/>
  <c r="L84" i="17"/>
  <c r="J84" i="17"/>
  <c r="I84" i="17"/>
  <c r="H84" i="17"/>
  <c r="G84" i="17"/>
  <c r="F84" i="17"/>
  <c r="E84" i="17"/>
  <c r="D84" i="17"/>
  <c r="C84" i="17"/>
  <c r="B84" i="17"/>
  <c r="A84" i="17"/>
  <c r="P83" i="17"/>
  <c r="O83" i="17"/>
  <c r="N83" i="17"/>
  <c r="M83" i="17"/>
  <c r="K83" i="17"/>
  <c r="Q83" i="17"/>
  <c r="L83" i="17"/>
  <c r="J83" i="17"/>
  <c r="I83" i="17"/>
  <c r="H83" i="17"/>
  <c r="G83" i="17"/>
  <c r="F83" i="17"/>
  <c r="E83" i="17"/>
  <c r="D83" i="17"/>
  <c r="C83" i="17"/>
  <c r="B83" i="17"/>
  <c r="A83" i="17"/>
  <c r="P82" i="17"/>
  <c r="O82" i="17"/>
  <c r="N82" i="17"/>
  <c r="M82" i="17"/>
  <c r="K82" i="17"/>
  <c r="Q82" i="17"/>
  <c r="L82" i="17"/>
  <c r="J82" i="17"/>
  <c r="I82" i="17"/>
  <c r="H82" i="17"/>
  <c r="G82" i="17"/>
  <c r="F82" i="17"/>
  <c r="E82" i="17"/>
  <c r="D82" i="17"/>
  <c r="C82" i="17"/>
  <c r="B82" i="17"/>
  <c r="A82" i="17"/>
  <c r="P81" i="17"/>
  <c r="O81" i="17"/>
  <c r="N81" i="17"/>
  <c r="M81" i="17"/>
  <c r="K81" i="17"/>
  <c r="Q81" i="17"/>
  <c r="L81" i="17"/>
  <c r="J81" i="17"/>
  <c r="I81" i="17"/>
  <c r="H81" i="17"/>
  <c r="G81" i="17"/>
  <c r="F81" i="17"/>
  <c r="E81" i="17"/>
  <c r="D81" i="17"/>
  <c r="C81" i="17"/>
  <c r="B81" i="17"/>
  <c r="A81" i="17"/>
  <c r="P80" i="17"/>
  <c r="O80" i="17"/>
  <c r="N80" i="17"/>
  <c r="M80" i="17"/>
  <c r="K80" i="17"/>
  <c r="J80" i="17"/>
  <c r="I80" i="17"/>
  <c r="H80" i="17"/>
  <c r="G80" i="17"/>
  <c r="F80" i="17"/>
  <c r="E80" i="17"/>
  <c r="D80" i="17"/>
  <c r="C80" i="17"/>
  <c r="B80" i="17"/>
  <c r="A80" i="17"/>
  <c r="P79" i="17"/>
  <c r="O79" i="17"/>
  <c r="N79" i="17"/>
  <c r="M79" i="17"/>
  <c r="K79" i="17"/>
  <c r="Q79" i="17"/>
  <c r="L79" i="17"/>
  <c r="J79" i="17"/>
  <c r="I79" i="17"/>
  <c r="H79" i="17"/>
  <c r="G79" i="17"/>
  <c r="F79" i="17"/>
  <c r="E79" i="17"/>
  <c r="D79" i="17"/>
  <c r="C79" i="17"/>
  <c r="B79" i="17"/>
  <c r="A79" i="17"/>
  <c r="P78" i="17"/>
  <c r="O78" i="17"/>
  <c r="N78" i="17"/>
  <c r="M78" i="17"/>
  <c r="K78" i="17"/>
  <c r="Q78" i="17"/>
  <c r="L78" i="17"/>
  <c r="J78" i="17"/>
  <c r="I78" i="17"/>
  <c r="H78" i="17"/>
  <c r="G78" i="17"/>
  <c r="F78" i="17"/>
  <c r="E78" i="17"/>
  <c r="D78" i="17"/>
  <c r="C78" i="17"/>
  <c r="B78" i="17"/>
  <c r="A78" i="17"/>
  <c r="P77" i="17"/>
  <c r="O77" i="17"/>
  <c r="N77" i="17"/>
  <c r="M77" i="17"/>
  <c r="K77" i="17"/>
  <c r="Q77" i="17"/>
  <c r="L77" i="17"/>
  <c r="J77" i="17"/>
  <c r="I77" i="17"/>
  <c r="H77" i="17"/>
  <c r="G77" i="17"/>
  <c r="F77" i="17"/>
  <c r="E77" i="17"/>
  <c r="D77" i="17"/>
  <c r="C77" i="17"/>
  <c r="B77" i="17"/>
  <c r="A77" i="17"/>
  <c r="P76" i="17"/>
  <c r="O76" i="17"/>
  <c r="N76" i="17"/>
  <c r="M76" i="17"/>
  <c r="K76" i="17"/>
  <c r="Q76" i="17"/>
  <c r="L76" i="17"/>
  <c r="J76" i="17"/>
  <c r="I76" i="17"/>
  <c r="H76" i="17"/>
  <c r="G76" i="17"/>
  <c r="F76" i="17"/>
  <c r="E76" i="17"/>
  <c r="D76" i="17"/>
  <c r="C76" i="17"/>
  <c r="B76" i="17"/>
  <c r="A76" i="17"/>
  <c r="P75" i="17"/>
  <c r="O75" i="17"/>
  <c r="N75" i="17"/>
  <c r="M75" i="17"/>
  <c r="K75" i="17"/>
  <c r="Q75" i="17"/>
  <c r="L75" i="17"/>
  <c r="J75" i="17"/>
  <c r="I75" i="17"/>
  <c r="H75" i="17"/>
  <c r="G75" i="17"/>
  <c r="F75" i="17"/>
  <c r="E75" i="17"/>
  <c r="D75" i="17"/>
  <c r="C75" i="17"/>
  <c r="B75" i="17"/>
  <c r="A75" i="17"/>
  <c r="P74" i="17"/>
  <c r="O74" i="17"/>
  <c r="N74" i="17"/>
  <c r="M74" i="17"/>
  <c r="K74" i="17"/>
  <c r="Q74" i="17"/>
  <c r="L74" i="17"/>
  <c r="J74" i="17"/>
  <c r="I74" i="17"/>
  <c r="H74" i="17"/>
  <c r="G74" i="17"/>
  <c r="F74" i="17"/>
  <c r="E74" i="17"/>
  <c r="D74" i="17"/>
  <c r="C74" i="17"/>
  <c r="B74" i="17"/>
  <c r="A74" i="17"/>
  <c r="P73" i="17"/>
  <c r="O73" i="17"/>
  <c r="N73" i="17"/>
  <c r="M73" i="17"/>
  <c r="K73" i="17"/>
  <c r="Q73" i="17"/>
  <c r="L73" i="17"/>
  <c r="J73" i="17"/>
  <c r="I73" i="17"/>
  <c r="H73" i="17"/>
  <c r="G73" i="17"/>
  <c r="F73" i="17"/>
  <c r="E73" i="17"/>
  <c r="D73" i="17"/>
  <c r="C73" i="17"/>
  <c r="B73" i="17"/>
  <c r="A73" i="17"/>
  <c r="P72" i="17"/>
  <c r="O72" i="17"/>
  <c r="N72" i="17"/>
  <c r="M72" i="17"/>
  <c r="K72" i="17"/>
  <c r="J72" i="17"/>
  <c r="I72" i="17"/>
  <c r="H72" i="17"/>
  <c r="G72" i="17"/>
  <c r="F72" i="17"/>
  <c r="E72" i="17"/>
  <c r="D72" i="17"/>
  <c r="C72" i="17"/>
  <c r="B72" i="17"/>
  <c r="A72" i="17"/>
  <c r="P71" i="17"/>
  <c r="O71" i="17"/>
  <c r="N71" i="17"/>
  <c r="M71" i="17"/>
  <c r="K71" i="17"/>
  <c r="Q71" i="17"/>
  <c r="L71" i="17"/>
  <c r="J71" i="17"/>
  <c r="I71" i="17"/>
  <c r="H71" i="17"/>
  <c r="G71" i="17"/>
  <c r="F71" i="17"/>
  <c r="E71" i="17"/>
  <c r="D71" i="17"/>
  <c r="C71" i="17"/>
  <c r="B71" i="17"/>
  <c r="A71" i="17"/>
  <c r="P70" i="17"/>
  <c r="O70" i="17"/>
  <c r="N70" i="17"/>
  <c r="M70" i="17"/>
  <c r="K70" i="17"/>
  <c r="Q70" i="17"/>
  <c r="L70" i="17"/>
  <c r="J70" i="17"/>
  <c r="I70" i="17"/>
  <c r="H70" i="17"/>
  <c r="G70" i="17"/>
  <c r="F70" i="17"/>
  <c r="E70" i="17"/>
  <c r="D70" i="17"/>
  <c r="C70" i="17"/>
  <c r="B70" i="17"/>
  <c r="A70" i="17"/>
  <c r="P69" i="17"/>
  <c r="O69" i="17"/>
  <c r="N69" i="17"/>
  <c r="M69" i="17"/>
  <c r="K69" i="17"/>
  <c r="Q69" i="17"/>
  <c r="L69" i="17"/>
  <c r="J69" i="17"/>
  <c r="I69" i="17"/>
  <c r="H69" i="17"/>
  <c r="G69" i="17"/>
  <c r="F69" i="17"/>
  <c r="E69" i="17"/>
  <c r="D69" i="17"/>
  <c r="C69" i="17"/>
  <c r="B69" i="17"/>
  <c r="A69" i="17"/>
  <c r="P68" i="17"/>
  <c r="O68" i="17"/>
  <c r="N68" i="17"/>
  <c r="M68" i="17"/>
  <c r="K68" i="17"/>
  <c r="Q68" i="17"/>
  <c r="L68" i="17"/>
  <c r="J68" i="17"/>
  <c r="I68" i="17"/>
  <c r="H68" i="17"/>
  <c r="G68" i="17"/>
  <c r="F68" i="17"/>
  <c r="E68" i="17"/>
  <c r="D68" i="17"/>
  <c r="C68" i="17"/>
  <c r="B68" i="17"/>
  <c r="A68" i="17"/>
  <c r="P67" i="17"/>
  <c r="O67" i="17"/>
  <c r="N67" i="17"/>
  <c r="M67" i="17"/>
  <c r="K67" i="17"/>
  <c r="Q67" i="17"/>
  <c r="L67" i="17"/>
  <c r="J67" i="17"/>
  <c r="I67" i="17"/>
  <c r="H67" i="17"/>
  <c r="G67" i="17"/>
  <c r="F67" i="17"/>
  <c r="E67" i="17"/>
  <c r="D67" i="17"/>
  <c r="C67" i="17"/>
  <c r="B67" i="17"/>
  <c r="A67" i="17"/>
  <c r="P66" i="17"/>
  <c r="O66" i="17"/>
  <c r="N66" i="17"/>
  <c r="M66" i="17"/>
  <c r="K66" i="17"/>
  <c r="Q66" i="17"/>
  <c r="L66" i="17"/>
  <c r="J66" i="17"/>
  <c r="I66" i="17"/>
  <c r="H66" i="17"/>
  <c r="G66" i="17"/>
  <c r="F66" i="17"/>
  <c r="E66" i="17"/>
  <c r="D66" i="17"/>
  <c r="C66" i="17"/>
  <c r="B66" i="17"/>
  <c r="A66" i="17"/>
  <c r="P65" i="17"/>
  <c r="O65" i="17"/>
  <c r="N65" i="17"/>
  <c r="M65" i="17"/>
  <c r="K65" i="17"/>
  <c r="Q65" i="17"/>
  <c r="L65" i="17"/>
  <c r="J65" i="17"/>
  <c r="I65" i="17"/>
  <c r="H65" i="17"/>
  <c r="G65" i="17"/>
  <c r="F65" i="17"/>
  <c r="E65" i="17"/>
  <c r="D65" i="17"/>
  <c r="C65" i="17"/>
  <c r="B65" i="17"/>
  <c r="A65" i="17"/>
  <c r="P64" i="17"/>
  <c r="O64" i="17"/>
  <c r="N64" i="17"/>
  <c r="M64" i="17"/>
  <c r="K64" i="17"/>
  <c r="J64" i="17"/>
  <c r="I64" i="17"/>
  <c r="H64" i="17"/>
  <c r="G64" i="17"/>
  <c r="F64" i="17"/>
  <c r="E64" i="17"/>
  <c r="D64" i="17"/>
  <c r="C64" i="17"/>
  <c r="B64" i="17"/>
  <c r="A64" i="17"/>
  <c r="P63" i="17"/>
  <c r="O63" i="17"/>
  <c r="N63" i="17"/>
  <c r="M63" i="17"/>
  <c r="K63" i="17"/>
  <c r="Q63" i="17"/>
  <c r="L63" i="17"/>
  <c r="J63" i="17"/>
  <c r="I63" i="17"/>
  <c r="H63" i="17"/>
  <c r="G63" i="17"/>
  <c r="F63" i="17"/>
  <c r="E63" i="17"/>
  <c r="D63" i="17"/>
  <c r="C63" i="17"/>
  <c r="B63" i="17"/>
  <c r="A63" i="17"/>
  <c r="P62" i="17"/>
  <c r="O62" i="17"/>
  <c r="N62" i="17"/>
  <c r="M62" i="17"/>
  <c r="K62" i="17"/>
  <c r="Q62" i="17"/>
  <c r="L62" i="17"/>
  <c r="J62" i="17"/>
  <c r="I62" i="17"/>
  <c r="H62" i="17"/>
  <c r="G62" i="17"/>
  <c r="F62" i="17"/>
  <c r="E62" i="17"/>
  <c r="D62" i="17"/>
  <c r="C62" i="17"/>
  <c r="B62" i="17"/>
  <c r="A62" i="17"/>
  <c r="P61" i="17"/>
  <c r="O61" i="17"/>
  <c r="N61" i="17"/>
  <c r="M61" i="17"/>
  <c r="K61" i="17"/>
  <c r="Q61" i="17"/>
  <c r="L61" i="17"/>
  <c r="J61" i="17"/>
  <c r="I61" i="17"/>
  <c r="H61" i="17"/>
  <c r="G61" i="17"/>
  <c r="F61" i="17"/>
  <c r="E61" i="17"/>
  <c r="D61" i="17"/>
  <c r="C61" i="17"/>
  <c r="B61" i="17"/>
  <c r="A61" i="17"/>
  <c r="P60" i="17"/>
  <c r="O60" i="17"/>
  <c r="N60" i="17"/>
  <c r="M60" i="17"/>
  <c r="K60" i="17"/>
  <c r="Q60" i="17"/>
  <c r="L60" i="17"/>
  <c r="J60" i="17"/>
  <c r="I60" i="17"/>
  <c r="H60" i="17"/>
  <c r="G60" i="17"/>
  <c r="F60" i="17"/>
  <c r="E60" i="17"/>
  <c r="D60" i="17"/>
  <c r="C60" i="17"/>
  <c r="B60" i="17"/>
  <c r="A60" i="17"/>
  <c r="P59" i="17"/>
  <c r="O59" i="17"/>
  <c r="N59" i="17"/>
  <c r="M59" i="17"/>
  <c r="K59" i="17"/>
  <c r="Q59" i="17"/>
  <c r="L59" i="17"/>
  <c r="J59" i="17"/>
  <c r="I59" i="17"/>
  <c r="H59" i="17"/>
  <c r="G59" i="17"/>
  <c r="F59" i="17"/>
  <c r="E59" i="17"/>
  <c r="D59" i="17"/>
  <c r="C59" i="17"/>
  <c r="B59" i="17"/>
  <c r="A59" i="17"/>
  <c r="P58" i="17"/>
  <c r="O58" i="17"/>
  <c r="N58" i="17"/>
  <c r="M58" i="17"/>
  <c r="K58" i="17"/>
  <c r="Q58" i="17"/>
  <c r="L58" i="17"/>
  <c r="J58" i="17"/>
  <c r="I58" i="17"/>
  <c r="H58" i="17"/>
  <c r="G58" i="17"/>
  <c r="F58" i="17"/>
  <c r="E58" i="17"/>
  <c r="D58" i="17"/>
  <c r="C58" i="17"/>
  <c r="B58" i="17"/>
  <c r="A58" i="17"/>
  <c r="P57" i="17"/>
  <c r="O57" i="17"/>
  <c r="N57" i="17"/>
  <c r="M57" i="17"/>
  <c r="K57" i="17"/>
  <c r="Q57" i="17"/>
  <c r="L57" i="17"/>
  <c r="J57" i="17"/>
  <c r="I57" i="17"/>
  <c r="H57" i="17"/>
  <c r="G57" i="17"/>
  <c r="F57" i="17"/>
  <c r="E57" i="17"/>
  <c r="D57" i="17"/>
  <c r="C57" i="17"/>
  <c r="B57" i="17"/>
  <c r="A57" i="17"/>
  <c r="P56" i="17"/>
  <c r="O56" i="17"/>
  <c r="N56" i="17"/>
  <c r="M56" i="17"/>
  <c r="K56" i="17"/>
  <c r="J56" i="17"/>
  <c r="I56" i="17"/>
  <c r="H56" i="17"/>
  <c r="G56" i="17"/>
  <c r="F56" i="17"/>
  <c r="E56" i="17"/>
  <c r="D56" i="17"/>
  <c r="C56" i="17"/>
  <c r="B56" i="17"/>
  <c r="A56" i="17"/>
  <c r="P55" i="17"/>
  <c r="O55" i="17"/>
  <c r="N55" i="17"/>
  <c r="M55" i="17"/>
  <c r="K55" i="17"/>
  <c r="Q55" i="17"/>
  <c r="L55" i="17"/>
  <c r="J55" i="17"/>
  <c r="I55" i="17"/>
  <c r="H55" i="17"/>
  <c r="G55" i="17"/>
  <c r="F55" i="17"/>
  <c r="E55" i="17"/>
  <c r="D55" i="17"/>
  <c r="C55" i="17"/>
  <c r="B55" i="17"/>
  <c r="A55" i="17"/>
  <c r="P54" i="17"/>
  <c r="O54" i="17"/>
  <c r="N54" i="17"/>
  <c r="M54" i="17"/>
  <c r="K54" i="17"/>
  <c r="Q54" i="17"/>
  <c r="L54" i="17"/>
  <c r="J54" i="17"/>
  <c r="I54" i="17"/>
  <c r="H54" i="17"/>
  <c r="G54" i="17"/>
  <c r="F54" i="17"/>
  <c r="E54" i="17"/>
  <c r="D54" i="17"/>
  <c r="C54" i="17"/>
  <c r="B54" i="17"/>
  <c r="A54" i="17"/>
  <c r="P53" i="17"/>
  <c r="O53" i="17"/>
  <c r="N53" i="17"/>
  <c r="M53" i="17"/>
  <c r="K53" i="17"/>
  <c r="Q53" i="17"/>
  <c r="L53" i="17"/>
  <c r="J53" i="17"/>
  <c r="I53" i="17"/>
  <c r="H53" i="17"/>
  <c r="G53" i="17"/>
  <c r="F53" i="17"/>
  <c r="E53" i="17"/>
  <c r="D53" i="17"/>
  <c r="C53" i="17"/>
  <c r="B53" i="17"/>
  <c r="A53" i="17"/>
  <c r="P52" i="17"/>
  <c r="O52" i="17"/>
  <c r="N52" i="17"/>
  <c r="M52" i="17"/>
  <c r="K52" i="17"/>
  <c r="Q52" i="17"/>
  <c r="L52" i="17"/>
  <c r="J52" i="17"/>
  <c r="I52" i="17"/>
  <c r="H52" i="17"/>
  <c r="G52" i="17"/>
  <c r="F52" i="17"/>
  <c r="E52" i="17"/>
  <c r="D52" i="17"/>
  <c r="C52" i="17"/>
  <c r="B52" i="17"/>
  <c r="A52" i="17"/>
  <c r="P51" i="17"/>
  <c r="O51" i="17"/>
  <c r="N51" i="17"/>
  <c r="M51" i="17"/>
  <c r="K51" i="17"/>
  <c r="Q51" i="17"/>
  <c r="L51" i="17"/>
  <c r="J51" i="17"/>
  <c r="I51" i="17"/>
  <c r="H51" i="17"/>
  <c r="G51" i="17"/>
  <c r="F51" i="17"/>
  <c r="E51" i="17"/>
  <c r="D51" i="17"/>
  <c r="C51" i="17"/>
  <c r="B51" i="17"/>
  <c r="A51" i="17"/>
  <c r="P50" i="17"/>
  <c r="O50" i="17"/>
  <c r="N50" i="17"/>
  <c r="M50" i="17"/>
  <c r="K50" i="17"/>
  <c r="Q50" i="17"/>
  <c r="L50" i="17"/>
  <c r="J50" i="17"/>
  <c r="I50" i="17"/>
  <c r="H50" i="17"/>
  <c r="G50" i="17"/>
  <c r="F50" i="17"/>
  <c r="E50" i="17"/>
  <c r="D50" i="17"/>
  <c r="C50" i="17"/>
  <c r="B50" i="17"/>
  <c r="A50" i="17"/>
  <c r="P49" i="17"/>
  <c r="O49" i="17"/>
  <c r="N49" i="17"/>
  <c r="M49" i="17"/>
  <c r="K49" i="17"/>
  <c r="Q49" i="17"/>
  <c r="L49" i="17"/>
  <c r="J49" i="17"/>
  <c r="I49" i="17"/>
  <c r="H49" i="17"/>
  <c r="G49" i="17"/>
  <c r="F49" i="17"/>
  <c r="E49" i="17"/>
  <c r="D49" i="17"/>
  <c r="C49" i="17"/>
  <c r="B49" i="17"/>
  <c r="A49" i="17"/>
  <c r="P48" i="17"/>
  <c r="O48" i="17"/>
  <c r="N48" i="17"/>
  <c r="M48" i="17"/>
  <c r="K48" i="17"/>
  <c r="J48" i="17"/>
  <c r="I48" i="17"/>
  <c r="H48" i="17"/>
  <c r="G48" i="17"/>
  <c r="F48" i="17"/>
  <c r="E48" i="17"/>
  <c r="D48" i="17"/>
  <c r="C48" i="17"/>
  <c r="B48" i="17"/>
  <c r="A48" i="17"/>
  <c r="P47" i="17"/>
  <c r="O47" i="17"/>
  <c r="N47" i="17"/>
  <c r="M47" i="17"/>
  <c r="K47" i="17"/>
  <c r="Q47" i="17"/>
  <c r="L47" i="17"/>
  <c r="J47" i="17"/>
  <c r="I47" i="17"/>
  <c r="H47" i="17"/>
  <c r="G47" i="17"/>
  <c r="F47" i="17"/>
  <c r="E47" i="17"/>
  <c r="D47" i="17"/>
  <c r="C47" i="17"/>
  <c r="B47" i="17"/>
  <c r="A47" i="17"/>
  <c r="P46" i="17"/>
  <c r="O46" i="17"/>
  <c r="N46" i="17"/>
  <c r="M46" i="17"/>
  <c r="K46" i="17"/>
  <c r="Q46" i="17"/>
  <c r="L46" i="17"/>
  <c r="J46" i="17"/>
  <c r="I46" i="17"/>
  <c r="H46" i="17"/>
  <c r="G46" i="17"/>
  <c r="F46" i="17"/>
  <c r="E46" i="17"/>
  <c r="D46" i="17"/>
  <c r="C46" i="17"/>
  <c r="B46" i="17"/>
  <c r="A46" i="17"/>
  <c r="P45" i="17"/>
  <c r="O45" i="17"/>
  <c r="N45" i="17"/>
  <c r="M45" i="17"/>
  <c r="K45" i="17"/>
  <c r="Q45" i="17"/>
  <c r="L45" i="17"/>
  <c r="J45" i="17"/>
  <c r="I45" i="17"/>
  <c r="H45" i="17"/>
  <c r="G45" i="17"/>
  <c r="F45" i="17"/>
  <c r="E45" i="17"/>
  <c r="D45" i="17"/>
  <c r="C45" i="17"/>
  <c r="B45" i="17"/>
  <c r="A45" i="17"/>
  <c r="P44" i="17"/>
  <c r="O44" i="17"/>
  <c r="N44" i="17"/>
  <c r="M44" i="17"/>
  <c r="K44" i="17"/>
  <c r="Q44" i="17"/>
  <c r="L44" i="17"/>
  <c r="J44" i="17"/>
  <c r="I44" i="17"/>
  <c r="H44" i="17"/>
  <c r="G44" i="17"/>
  <c r="F44" i="17"/>
  <c r="E44" i="17"/>
  <c r="D44" i="17"/>
  <c r="C44" i="17"/>
  <c r="B44" i="17"/>
  <c r="A44" i="17"/>
  <c r="P43" i="17"/>
  <c r="O43" i="17"/>
  <c r="N43" i="17"/>
  <c r="M43" i="17"/>
  <c r="K43" i="17"/>
  <c r="Q43" i="17"/>
  <c r="L43" i="17"/>
  <c r="J43" i="17"/>
  <c r="I43" i="17"/>
  <c r="H43" i="17"/>
  <c r="G43" i="17"/>
  <c r="F43" i="17"/>
  <c r="E43" i="17"/>
  <c r="D43" i="17"/>
  <c r="C43" i="17"/>
  <c r="B43" i="17"/>
  <c r="A43" i="17"/>
  <c r="P42" i="17"/>
  <c r="O42" i="17"/>
  <c r="N42" i="17"/>
  <c r="M42" i="17"/>
  <c r="K42" i="17"/>
  <c r="Q42" i="17"/>
  <c r="L42" i="17"/>
  <c r="J42" i="17"/>
  <c r="I42" i="17"/>
  <c r="H42" i="17"/>
  <c r="G42" i="17"/>
  <c r="F42" i="17"/>
  <c r="E42" i="17"/>
  <c r="D42" i="17"/>
  <c r="C42" i="17"/>
  <c r="B42" i="17"/>
  <c r="A42" i="17"/>
  <c r="P41" i="17"/>
  <c r="O41" i="17"/>
  <c r="N41" i="17"/>
  <c r="M41" i="17"/>
  <c r="K41" i="17"/>
  <c r="Q41" i="17"/>
  <c r="J41" i="17"/>
  <c r="I41" i="17"/>
  <c r="H41" i="17"/>
  <c r="G41" i="17"/>
  <c r="F41" i="17"/>
  <c r="E41" i="17"/>
  <c r="D41" i="17"/>
  <c r="C41" i="17"/>
  <c r="B41" i="17"/>
  <c r="A41" i="17"/>
  <c r="P40" i="17"/>
  <c r="O40" i="17"/>
  <c r="N40" i="17"/>
  <c r="M40" i="17"/>
  <c r="K40" i="17"/>
  <c r="J40" i="17"/>
  <c r="I40" i="17"/>
  <c r="H40" i="17"/>
  <c r="G40" i="17"/>
  <c r="F40" i="17"/>
  <c r="E40" i="17"/>
  <c r="D40" i="17"/>
  <c r="C40" i="17"/>
  <c r="B40" i="17"/>
  <c r="A40" i="17"/>
  <c r="P39" i="17"/>
  <c r="O39" i="17"/>
  <c r="N39" i="17"/>
  <c r="M39" i="17"/>
  <c r="K39" i="17"/>
  <c r="Q39" i="17"/>
  <c r="L39" i="17"/>
  <c r="J39" i="17"/>
  <c r="I39" i="17"/>
  <c r="H39" i="17"/>
  <c r="G39" i="17"/>
  <c r="F39" i="17"/>
  <c r="E39" i="17"/>
  <c r="D39" i="17"/>
  <c r="C39" i="17"/>
  <c r="B39" i="17"/>
  <c r="A39" i="17"/>
  <c r="P38" i="17"/>
  <c r="O38" i="17"/>
  <c r="N38" i="17"/>
  <c r="M38" i="17"/>
  <c r="K38" i="17"/>
  <c r="Q38" i="17"/>
  <c r="L38" i="17"/>
  <c r="J38" i="17"/>
  <c r="I38" i="17"/>
  <c r="H38" i="17"/>
  <c r="G38" i="17"/>
  <c r="F38" i="17"/>
  <c r="E38" i="17"/>
  <c r="D38" i="17"/>
  <c r="C38" i="17"/>
  <c r="B38" i="17"/>
  <c r="A38" i="17"/>
  <c r="P37" i="17"/>
  <c r="O37" i="17"/>
  <c r="N37" i="17"/>
  <c r="M37" i="17"/>
  <c r="K37" i="17"/>
  <c r="Q37" i="17"/>
  <c r="J37" i="17"/>
  <c r="I37" i="17"/>
  <c r="H37" i="17"/>
  <c r="G37" i="17"/>
  <c r="F37" i="17"/>
  <c r="E37" i="17"/>
  <c r="D37" i="17"/>
  <c r="C37" i="17"/>
  <c r="B37" i="17"/>
  <c r="A37" i="17"/>
  <c r="P36" i="17"/>
  <c r="O36" i="17"/>
  <c r="N36" i="17"/>
  <c r="M36" i="17"/>
  <c r="K36" i="17"/>
  <c r="Q36" i="17"/>
  <c r="L36" i="17"/>
  <c r="J36" i="17"/>
  <c r="I36" i="17"/>
  <c r="H36" i="17"/>
  <c r="G36" i="17"/>
  <c r="F36" i="17"/>
  <c r="E36" i="17"/>
  <c r="D36" i="17"/>
  <c r="C36" i="17"/>
  <c r="B36" i="17"/>
  <c r="A36" i="17"/>
  <c r="P35" i="17"/>
  <c r="O35" i="17"/>
  <c r="N35" i="17"/>
  <c r="M35" i="17"/>
  <c r="K35" i="17"/>
  <c r="Q35" i="17"/>
  <c r="L35" i="17"/>
  <c r="J35" i="17"/>
  <c r="I35" i="17"/>
  <c r="H35" i="17"/>
  <c r="G35" i="17"/>
  <c r="F35" i="17"/>
  <c r="E35" i="17"/>
  <c r="D35" i="17"/>
  <c r="C35" i="17"/>
  <c r="B35" i="17"/>
  <c r="A35" i="17"/>
  <c r="P34" i="17"/>
  <c r="O34" i="17"/>
  <c r="N34" i="17"/>
  <c r="M34" i="17"/>
  <c r="K34" i="17"/>
  <c r="Q34" i="17"/>
  <c r="L34" i="17"/>
  <c r="J34" i="17"/>
  <c r="I34" i="17"/>
  <c r="H34" i="17"/>
  <c r="G34" i="17"/>
  <c r="F34" i="17"/>
  <c r="E34" i="17"/>
  <c r="D34" i="17"/>
  <c r="C34" i="17"/>
  <c r="B34" i="17"/>
  <c r="A34" i="17"/>
  <c r="P33" i="17"/>
  <c r="O33" i="17"/>
  <c r="N33" i="17"/>
  <c r="M33" i="17"/>
  <c r="K33" i="17"/>
  <c r="Q33" i="17"/>
  <c r="L33" i="17"/>
  <c r="J33" i="17"/>
  <c r="I33" i="17"/>
  <c r="H33" i="17"/>
  <c r="G33" i="17"/>
  <c r="F33" i="17"/>
  <c r="E33" i="17"/>
  <c r="D33" i="17"/>
  <c r="C33" i="17"/>
  <c r="B33" i="17"/>
  <c r="A33" i="17"/>
  <c r="P32" i="17"/>
  <c r="O32" i="17"/>
  <c r="N32" i="17"/>
  <c r="M32" i="17"/>
  <c r="K32" i="17"/>
  <c r="J32" i="17"/>
  <c r="I32" i="17"/>
  <c r="H32" i="17"/>
  <c r="G32" i="17"/>
  <c r="F32" i="17"/>
  <c r="E32" i="17"/>
  <c r="D32" i="17"/>
  <c r="C32" i="17"/>
  <c r="B32" i="17"/>
  <c r="A32" i="17"/>
  <c r="P31" i="17"/>
  <c r="O31" i="17"/>
  <c r="N31" i="17"/>
  <c r="M31" i="17"/>
  <c r="K31" i="17"/>
  <c r="Q31" i="17"/>
  <c r="L31" i="17"/>
  <c r="J31" i="17"/>
  <c r="I31" i="17"/>
  <c r="H31" i="17"/>
  <c r="G31" i="17"/>
  <c r="F31" i="17"/>
  <c r="E31" i="17"/>
  <c r="D31" i="17"/>
  <c r="C31" i="17"/>
  <c r="B31" i="17"/>
  <c r="A31" i="17"/>
  <c r="P30" i="17"/>
  <c r="O30" i="17"/>
  <c r="N30" i="17"/>
  <c r="M30" i="17"/>
  <c r="K30" i="17"/>
  <c r="Q30" i="17"/>
  <c r="L30" i="17"/>
  <c r="J30" i="17"/>
  <c r="I30" i="17"/>
  <c r="H30" i="17"/>
  <c r="G30" i="17"/>
  <c r="F30" i="17"/>
  <c r="E30" i="17"/>
  <c r="D30" i="17"/>
  <c r="C30" i="17"/>
  <c r="B30" i="17"/>
  <c r="A30" i="17"/>
  <c r="P29" i="17"/>
  <c r="O29" i="17"/>
  <c r="N29" i="17"/>
  <c r="M29" i="17"/>
  <c r="K29" i="17"/>
  <c r="Q29" i="17"/>
  <c r="L29" i="17"/>
  <c r="J29" i="17"/>
  <c r="I29" i="17"/>
  <c r="H29" i="17"/>
  <c r="G29" i="17"/>
  <c r="F29" i="17"/>
  <c r="E29" i="17"/>
  <c r="D29" i="17"/>
  <c r="C29" i="17"/>
  <c r="B29" i="17"/>
  <c r="A29" i="17"/>
  <c r="P28" i="17"/>
  <c r="O28" i="17"/>
  <c r="N28" i="17"/>
  <c r="M28" i="17"/>
  <c r="K28" i="17"/>
  <c r="Q28" i="17"/>
  <c r="L28" i="17"/>
  <c r="J28" i="17"/>
  <c r="I28" i="17"/>
  <c r="H28" i="17"/>
  <c r="G28" i="17"/>
  <c r="F28" i="17"/>
  <c r="E28" i="17"/>
  <c r="D28" i="17"/>
  <c r="C28" i="17"/>
  <c r="B28" i="17"/>
  <c r="A28" i="17"/>
  <c r="P27" i="17"/>
  <c r="O27" i="17"/>
  <c r="N27" i="17"/>
  <c r="M27" i="17"/>
  <c r="K27" i="17"/>
  <c r="Q27" i="17"/>
  <c r="L27" i="17"/>
  <c r="J27" i="17"/>
  <c r="I27" i="17"/>
  <c r="H27" i="17"/>
  <c r="G27" i="17"/>
  <c r="F27" i="17"/>
  <c r="E27" i="17"/>
  <c r="D27" i="17"/>
  <c r="C27" i="17"/>
  <c r="B27" i="17"/>
  <c r="A27" i="17"/>
  <c r="P26" i="17"/>
  <c r="O26" i="17"/>
  <c r="N26" i="17"/>
  <c r="M26" i="17"/>
  <c r="K26" i="17"/>
  <c r="Q26" i="17"/>
  <c r="L26" i="17"/>
  <c r="J26" i="17"/>
  <c r="I26" i="17"/>
  <c r="H26" i="17"/>
  <c r="G26" i="17"/>
  <c r="F26" i="17"/>
  <c r="E26" i="17"/>
  <c r="D26" i="17"/>
  <c r="C26" i="17"/>
  <c r="B26" i="17"/>
  <c r="A26" i="17"/>
  <c r="P25" i="17"/>
  <c r="O25" i="17"/>
  <c r="N25" i="17"/>
  <c r="M25" i="17"/>
  <c r="K25" i="17"/>
  <c r="Q25" i="17"/>
  <c r="L25" i="17"/>
  <c r="J25" i="17"/>
  <c r="I25" i="17"/>
  <c r="H25" i="17"/>
  <c r="G25" i="17"/>
  <c r="F25" i="17"/>
  <c r="E25" i="17"/>
  <c r="D25" i="17"/>
  <c r="C25" i="17"/>
  <c r="B25" i="17"/>
  <c r="A25" i="17"/>
  <c r="P24" i="17"/>
  <c r="O24" i="17"/>
  <c r="N24" i="17"/>
  <c r="M24" i="17"/>
  <c r="K24" i="17"/>
  <c r="J24" i="17"/>
  <c r="I24" i="17"/>
  <c r="H24" i="17"/>
  <c r="G24" i="17"/>
  <c r="F24" i="17"/>
  <c r="E24" i="17"/>
  <c r="D24" i="17"/>
  <c r="C24" i="17"/>
  <c r="B24" i="17"/>
  <c r="A24" i="17"/>
  <c r="P23" i="17"/>
  <c r="O23" i="17"/>
  <c r="N23" i="17"/>
  <c r="M23" i="17"/>
  <c r="K23" i="17"/>
  <c r="Q23" i="17"/>
  <c r="L23" i="17"/>
  <c r="J23" i="17"/>
  <c r="I23" i="17"/>
  <c r="H23" i="17"/>
  <c r="G23" i="17"/>
  <c r="F23" i="17"/>
  <c r="E23" i="17"/>
  <c r="D23" i="17"/>
  <c r="C23" i="17"/>
  <c r="B23" i="17"/>
  <c r="A23" i="17"/>
  <c r="P22" i="17"/>
  <c r="O22" i="17"/>
  <c r="N22" i="17"/>
  <c r="M22" i="17"/>
  <c r="K22" i="17"/>
  <c r="Q22" i="17"/>
  <c r="L22" i="17"/>
  <c r="J22" i="17"/>
  <c r="I22" i="17"/>
  <c r="H22" i="17"/>
  <c r="G22" i="17"/>
  <c r="F22" i="17"/>
  <c r="E22" i="17"/>
  <c r="D22" i="17"/>
  <c r="C22" i="17"/>
  <c r="B22" i="17"/>
  <c r="A22" i="17"/>
  <c r="P21" i="17"/>
  <c r="O21" i="17"/>
  <c r="N21" i="17"/>
  <c r="M21" i="17"/>
  <c r="K21" i="17"/>
  <c r="Q21" i="17"/>
  <c r="L21" i="17"/>
  <c r="J21" i="17"/>
  <c r="I21" i="17"/>
  <c r="H21" i="17"/>
  <c r="G21" i="17"/>
  <c r="F21" i="17"/>
  <c r="E21" i="17"/>
  <c r="D21" i="17"/>
  <c r="C21" i="17"/>
  <c r="B21" i="17"/>
  <c r="A21" i="17"/>
  <c r="P20" i="17"/>
  <c r="O20" i="17"/>
  <c r="N20" i="17"/>
  <c r="M20" i="17"/>
  <c r="K20" i="17"/>
  <c r="Q20" i="17"/>
  <c r="L20" i="17"/>
  <c r="J20" i="17"/>
  <c r="I20" i="17"/>
  <c r="H20" i="17"/>
  <c r="G20" i="17"/>
  <c r="F20" i="17"/>
  <c r="E20" i="17"/>
  <c r="D20" i="17"/>
  <c r="C20" i="17"/>
  <c r="B20" i="17"/>
  <c r="A20" i="17"/>
  <c r="P19" i="17"/>
  <c r="O19" i="17"/>
  <c r="N19" i="17"/>
  <c r="M19" i="17"/>
  <c r="K19" i="17"/>
  <c r="Q19" i="17"/>
  <c r="L19" i="17"/>
  <c r="J19" i="17"/>
  <c r="I19" i="17"/>
  <c r="H19" i="17"/>
  <c r="G19" i="17"/>
  <c r="F19" i="17"/>
  <c r="E19" i="17"/>
  <c r="D19" i="17"/>
  <c r="C19" i="17"/>
  <c r="B19" i="17"/>
  <c r="A19" i="17"/>
  <c r="P18" i="17"/>
  <c r="O18" i="17"/>
  <c r="N18" i="17"/>
  <c r="M18" i="17"/>
  <c r="K18" i="17"/>
  <c r="Q18" i="17"/>
  <c r="L18" i="17"/>
  <c r="J18" i="17"/>
  <c r="I18" i="17"/>
  <c r="H18" i="17"/>
  <c r="G18" i="17"/>
  <c r="F18" i="17"/>
  <c r="E18" i="17"/>
  <c r="D18" i="17"/>
  <c r="C18" i="17"/>
  <c r="B18" i="17"/>
  <c r="A18" i="17"/>
  <c r="P17" i="17"/>
  <c r="O17" i="17"/>
  <c r="N17" i="17"/>
  <c r="M17" i="17"/>
  <c r="K17" i="17"/>
  <c r="Q17" i="17"/>
  <c r="L17" i="17"/>
  <c r="J17" i="17"/>
  <c r="I17" i="17"/>
  <c r="H17" i="17"/>
  <c r="G17" i="17"/>
  <c r="F17" i="17"/>
  <c r="E17" i="17"/>
  <c r="D17" i="17"/>
  <c r="C17" i="17"/>
  <c r="B17" i="17"/>
  <c r="A17" i="17"/>
  <c r="P16" i="17"/>
  <c r="O16" i="17"/>
  <c r="N16" i="17"/>
  <c r="M16" i="17"/>
  <c r="K16" i="17"/>
  <c r="J16" i="17"/>
  <c r="I16" i="17"/>
  <c r="H16" i="17"/>
  <c r="G16" i="17"/>
  <c r="F16" i="17"/>
  <c r="E16" i="17"/>
  <c r="D16" i="17"/>
  <c r="C16" i="17"/>
  <c r="B16" i="17"/>
  <c r="A16" i="17"/>
  <c r="P15" i="17"/>
  <c r="O15" i="17"/>
  <c r="N15" i="17"/>
  <c r="M15" i="17"/>
  <c r="K15" i="17"/>
  <c r="Q15" i="17"/>
  <c r="L15" i="17"/>
  <c r="J15" i="17"/>
  <c r="I15" i="17"/>
  <c r="H15" i="17"/>
  <c r="G15" i="17"/>
  <c r="F15" i="17"/>
  <c r="E15" i="17"/>
  <c r="D15" i="17"/>
  <c r="C15" i="17"/>
  <c r="B15" i="17"/>
  <c r="A15" i="17"/>
  <c r="P14" i="17"/>
  <c r="O14" i="17"/>
  <c r="N14" i="17"/>
  <c r="M14" i="17"/>
  <c r="K14" i="17"/>
  <c r="Q14" i="17"/>
  <c r="L14" i="17"/>
  <c r="J14" i="17"/>
  <c r="I14" i="17"/>
  <c r="H14" i="17"/>
  <c r="G14" i="17"/>
  <c r="F14" i="17"/>
  <c r="E14" i="17"/>
  <c r="D14" i="17"/>
  <c r="C14" i="17"/>
  <c r="B14" i="17"/>
  <c r="A14" i="17"/>
  <c r="P13" i="17"/>
  <c r="O13" i="17"/>
  <c r="N13" i="17"/>
  <c r="M13" i="17"/>
  <c r="K13" i="17"/>
  <c r="Q13" i="17"/>
  <c r="L13" i="17"/>
  <c r="J13" i="17"/>
  <c r="I13" i="17"/>
  <c r="H13" i="17"/>
  <c r="G13" i="17"/>
  <c r="F13" i="17"/>
  <c r="E13" i="17"/>
  <c r="D13" i="17"/>
  <c r="C13" i="17"/>
  <c r="B13" i="17"/>
  <c r="A13" i="17"/>
  <c r="P12" i="17"/>
  <c r="O12" i="17"/>
  <c r="N12" i="17"/>
  <c r="M12" i="17"/>
  <c r="K12" i="17"/>
  <c r="Q12" i="17"/>
  <c r="L12" i="17"/>
  <c r="J12" i="17"/>
  <c r="I12" i="17"/>
  <c r="H12" i="17"/>
  <c r="G12" i="17"/>
  <c r="F12" i="17"/>
  <c r="E12" i="17"/>
  <c r="D12" i="17"/>
  <c r="C12" i="17"/>
  <c r="B12" i="17"/>
  <c r="A12" i="17"/>
  <c r="P11" i="17"/>
  <c r="O11" i="17"/>
  <c r="N11" i="17"/>
  <c r="M11" i="17"/>
  <c r="K11" i="17"/>
  <c r="Q11" i="17"/>
  <c r="L11" i="17"/>
  <c r="J11" i="17"/>
  <c r="I11" i="17"/>
  <c r="H11" i="17"/>
  <c r="G11" i="17"/>
  <c r="F11" i="17"/>
  <c r="E11" i="17"/>
  <c r="D11" i="17"/>
  <c r="C11" i="17"/>
  <c r="B11" i="17"/>
  <c r="A11" i="17"/>
  <c r="P10" i="17"/>
  <c r="O10" i="17"/>
  <c r="N10" i="17"/>
  <c r="M10" i="17"/>
  <c r="K10" i="17"/>
  <c r="Q10" i="17"/>
  <c r="L10" i="17"/>
  <c r="J10" i="17"/>
  <c r="I10" i="17"/>
  <c r="H10" i="17"/>
  <c r="G10" i="17"/>
  <c r="F10" i="17"/>
  <c r="E10" i="17"/>
  <c r="D10" i="17"/>
  <c r="C10" i="17"/>
  <c r="B10" i="17"/>
  <c r="A10" i="17"/>
  <c r="P9" i="17"/>
  <c r="O9" i="17"/>
  <c r="N9" i="17"/>
  <c r="M9" i="17"/>
  <c r="K9" i="17"/>
  <c r="Q9" i="17"/>
  <c r="L9" i="17"/>
  <c r="J9" i="17"/>
  <c r="I9" i="17"/>
  <c r="H9" i="17"/>
  <c r="G9" i="17"/>
  <c r="F9" i="17"/>
  <c r="E9" i="17"/>
  <c r="D9" i="17"/>
  <c r="C9" i="17"/>
  <c r="B9" i="17"/>
  <c r="A9" i="17"/>
  <c r="P8" i="17"/>
  <c r="O8" i="17"/>
  <c r="N8" i="17"/>
  <c r="M8" i="17"/>
  <c r="K8" i="17"/>
  <c r="J8" i="17"/>
  <c r="I8" i="17"/>
  <c r="H8" i="17"/>
  <c r="G8" i="17"/>
  <c r="F8" i="17"/>
  <c r="E8" i="17"/>
  <c r="D8" i="17"/>
  <c r="C8" i="17"/>
  <c r="B8" i="17"/>
  <c r="A8" i="17"/>
  <c r="P7" i="17"/>
  <c r="O7" i="17"/>
  <c r="N7" i="17"/>
  <c r="M7" i="17"/>
  <c r="K7" i="17"/>
  <c r="Q7" i="17"/>
  <c r="L7" i="17"/>
  <c r="J7" i="17"/>
  <c r="I7" i="17"/>
  <c r="H7" i="17"/>
  <c r="G7" i="17"/>
  <c r="F7" i="17"/>
  <c r="E7" i="17"/>
  <c r="D7" i="17"/>
  <c r="C7" i="17"/>
  <c r="B7" i="17"/>
  <c r="A7" i="17"/>
  <c r="P6" i="17"/>
  <c r="O6" i="17"/>
  <c r="N6" i="17"/>
  <c r="M6" i="17"/>
  <c r="K6" i="17"/>
  <c r="Q6" i="17"/>
  <c r="L6" i="17"/>
  <c r="J6" i="17"/>
  <c r="I6" i="17"/>
  <c r="H6" i="17"/>
  <c r="G6" i="17"/>
  <c r="F6" i="17"/>
  <c r="E6" i="17"/>
  <c r="D6" i="17"/>
  <c r="C6" i="17"/>
  <c r="B6" i="17"/>
  <c r="A6" i="17"/>
  <c r="P5" i="17"/>
  <c r="O5" i="17"/>
  <c r="N5" i="17"/>
  <c r="M5" i="17"/>
  <c r="K5" i="17"/>
  <c r="Q5" i="17"/>
  <c r="L5" i="17"/>
  <c r="J5" i="17"/>
  <c r="I5" i="17"/>
  <c r="H5" i="17"/>
  <c r="G5" i="17"/>
  <c r="F5" i="17"/>
  <c r="E5" i="17"/>
  <c r="D5" i="17"/>
  <c r="C5" i="17"/>
  <c r="B5" i="17"/>
  <c r="A5" i="17"/>
  <c r="P4" i="17"/>
  <c r="O4" i="17"/>
  <c r="N4" i="17"/>
  <c r="M4" i="17"/>
  <c r="K4" i="17"/>
  <c r="Q4" i="17"/>
  <c r="L4" i="17"/>
  <c r="J4" i="17"/>
  <c r="I4" i="17"/>
  <c r="H4" i="17"/>
  <c r="G4" i="17"/>
  <c r="F4" i="17"/>
  <c r="E4" i="17"/>
  <c r="D4" i="17"/>
  <c r="C4" i="17"/>
  <c r="B4" i="17"/>
  <c r="A4" i="17"/>
  <c r="P3" i="17"/>
  <c r="O3" i="17"/>
  <c r="N3" i="17"/>
  <c r="M3" i="17"/>
  <c r="K3" i="17"/>
  <c r="Q3" i="17"/>
  <c r="L3" i="17"/>
  <c r="J3" i="17"/>
  <c r="I3" i="17"/>
  <c r="H3" i="17"/>
  <c r="G3" i="17"/>
  <c r="F3" i="17"/>
  <c r="E3" i="17"/>
  <c r="D3" i="17"/>
  <c r="C3" i="17"/>
  <c r="B3" i="17"/>
  <c r="A3" i="17"/>
  <c r="P2" i="17"/>
  <c r="O2" i="17"/>
  <c r="N2" i="17"/>
  <c r="M2" i="17"/>
  <c r="K2" i="17"/>
  <c r="Q2" i="17"/>
  <c r="L2" i="17"/>
  <c r="H2" i="17"/>
  <c r="G2" i="17"/>
  <c r="F2" i="17"/>
  <c r="E2" i="17"/>
  <c r="D2" i="17"/>
  <c r="C2" i="17"/>
  <c r="B2" i="17"/>
  <c r="A2" i="17"/>
  <c r="P481" i="16"/>
  <c r="O481" i="16"/>
  <c r="N481" i="16"/>
  <c r="M481" i="16"/>
  <c r="K481" i="16"/>
  <c r="Q481" i="16"/>
  <c r="L481" i="16"/>
  <c r="J481" i="16"/>
  <c r="I481" i="16"/>
  <c r="H481" i="16"/>
  <c r="G481" i="16"/>
  <c r="F481" i="16"/>
  <c r="E481" i="16"/>
  <c r="D481" i="16"/>
  <c r="C481" i="16"/>
  <c r="B481" i="16"/>
  <c r="A481" i="16"/>
  <c r="P480" i="16"/>
  <c r="O480" i="16"/>
  <c r="N480" i="16"/>
  <c r="M480" i="16"/>
  <c r="K480" i="16"/>
  <c r="Q480" i="16"/>
  <c r="L480" i="16"/>
  <c r="J480" i="16"/>
  <c r="I480" i="16"/>
  <c r="H480" i="16"/>
  <c r="G480" i="16"/>
  <c r="F480" i="16"/>
  <c r="E480" i="16"/>
  <c r="D480" i="16"/>
  <c r="C480" i="16"/>
  <c r="B480" i="16"/>
  <c r="A480" i="16"/>
  <c r="P479" i="16"/>
  <c r="O479" i="16"/>
  <c r="N479" i="16"/>
  <c r="M479" i="16"/>
  <c r="K479" i="16"/>
  <c r="Q479" i="16"/>
  <c r="L479" i="16"/>
  <c r="J479" i="16"/>
  <c r="I479" i="16"/>
  <c r="H479" i="16"/>
  <c r="G479" i="16"/>
  <c r="F479" i="16"/>
  <c r="E479" i="16"/>
  <c r="D479" i="16"/>
  <c r="C479" i="16"/>
  <c r="B479" i="16"/>
  <c r="A479" i="16"/>
  <c r="P478" i="16"/>
  <c r="O478" i="16"/>
  <c r="N478" i="16"/>
  <c r="M478" i="16"/>
  <c r="K478" i="16"/>
  <c r="Q478" i="16"/>
  <c r="J478" i="16"/>
  <c r="I478" i="16"/>
  <c r="H478" i="16"/>
  <c r="G478" i="16"/>
  <c r="F478" i="16"/>
  <c r="E478" i="16"/>
  <c r="D478" i="16"/>
  <c r="C478" i="16"/>
  <c r="B478" i="16"/>
  <c r="A478" i="16"/>
  <c r="P477" i="16"/>
  <c r="O477" i="16"/>
  <c r="N477" i="16"/>
  <c r="M477" i="16"/>
  <c r="K477" i="16"/>
  <c r="Q477" i="16"/>
  <c r="L477" i="16"/>
  <c r="J477" i="16"/>
  <c r="I477" i="16"/>
  <c r="H477" i="16"/>
  <c r="G477" i="16"/>
  <c r="F477" i="16"/>
  <c r="E477" i="16"/>
  <c r="D477" i="16"/>
  <c r="C477" i="16"/>
  <c r="B477" i="16"/>
  <c r="A477" i="16"/>
  <c r="P476" i="16"/>
  <c r="O476" i="16"/>
  <c r="N476" i="16"/>
  <c r="M476" i="16"/>
  <c r="K476" i="16"/>
  <c r="J476" i="16"/>
  <c r="I476" i="16"/>
  <c r="H476" i="16"/>
  <c r="G476" i="16"/>
  <c r="F476" i="16"/>
  <c r="E476" i="16"/>
  <c r="D476" i="16"/>
  <c r="C476" i="16"/>
  <c r="B476" i="16"/>
  <c r="A476" i="16"/>
  <c r="P475" i="16"/>
  <c r="O475" i="16"/>
  <c r="N475" i="16"/>
  <c r="M475" i="16"/>
  <c r="K475" i="16"/>
  <c r="J475" i="16"/>
  <c r="I475" i="16"/>
  <c r="H475" i="16"/>
  <c r="G475" i="16"/>
  <c r="F475" i="16"/>
  <c r="E475" i="16"/>
  <c r="D475" i="16"/>
  <c r="C475" i="16"/>
  <c r="B475" i="16"/>
  <c r="A475" i="16"/>
  <c r="P474" i="16"/>
  <c r="O474" i="16"/>
  <c r="N474" i="16"/>
  <c r="M474" i="16"/>
  <c r="K474" i="16"/>
  <c r="Q474" i="16"/>
  <c r="L474" i="16"/>
  <c r="J474" i="16"/>
  <c r="I474" i="16"/>
  <c r="H474" i="16"/>
  <c r="G474" i="16"/>
  <c r="F474" i="16"/>
  <c r="E474" i="16"/>
  <c r="D474" i="16"/>
  <c r="C474" i="16"/>
  <c r="B474" i="16"/>
  <c r="A474" i="16"/>
  <c r="P473" i="16"/>
  <c r="O473" i="16"/>
  <c r="N473" i="16"/>
  <c r="M473" i="16"/>
  <c r="K473" i="16"/>
  <c r="Q473" i="16"/>
  <c r="J473" i="16"/>
  <c r="I473" i="16"/>
  <c r="H473" i="16"/>
  <c r="G473" i="16"/>
  <c r="F473" i="16"/>
  <c r="E473" i="16"/>
  <c r="D473" i="16"/>
  <c r="C473" i="16"/>
  <c r="B473" i="16"/>
  <c r="A473" i="16"/>
  <c r="P472" i="16"/>
  <c r="O472" i="16"/>
  <c r="N472" i="16"/>
  <c r="M472" i="16"/>
  <c r="K472" i="16"/>
  <c r="Q472" i="16"/>
  <c r="J472" i="16"/>
  <c r="I472" i="16"/>
  <c r="H472" i="16"/>
  <c r="G472" i="16"/>
  <c r="F472" i="16"/>
  <c r="E472" i="16"/>
  <c r="D472" i="16"/>
  <c r="C472" i="16"/>
  <c r="B472" i="16"/>
  <c r="A472" i="16"/>
  <c r="P471" i="16"/>
  <c r="O471" i="16"/>
  <c r="N471" i="16"/>
  <c r="M471" i="16"/>
  <c r="K471" i="16"/>
  <c r="Q471" i="16"/>
  <c r="L471" i="16"/>
  <c r="J471" i="16"/>
  <c r="I471" i="16"/>
  <c r="H471" i="16"/>
  <c r="G471" i="16"/>
  <c r="F471" i="16"/>
  <c r="E471" i="16"/>
  <c r="D471" i="16"/>
  <c r="C471" i="16"/>
  <c r="B471" i="16"/>
  <c r="A471" i="16"/>
  <c r="P470" i="16"/>
  <c r="O470" i="16"/>
  <c r="N470" i="16"/>
  <c r="M470" i="16"/>
  <c r="K470" i="16"/>
  <c r="Q470" i="16"/>
  <c r="L470" i="16"/>
  <c r="J470" i="16"/>
  <c r="I470" i="16"/>
  <c r="H470" i="16"/>
  <c r="G470" i="16"/>
  <c r="F470" i="16"/>
  <c r="E470" i="16"/>
  <c r="D470" i="16"/>
  <c r="C470" i="16"/>
  <c r="B470" i="16"/>
  <c r="A470" i="16"/>
  <c r="P469" i="16"/>
  <c r="O469" i="16"/>
  <c r="N469" i="16"/>
  <c r="M469" i="16"/>
  <c r="K469" i="16"/>
  <c r="Q469" i="16"/>
  <c r="L469" i="16"/>
  <c r="J469" i="16"/>
  <c r="I469" i="16"/>
  <c r="H469" i="16"/>
  <c r="G469" i="16"/>
  <c r="F469" i="16"/>
  <c r="E469" i="16"/>
  <c r="D469" i="16"/>
  <c r="C469" i="16"/>
  <c r="B469" i="16"/>
  <c r="A469" i="16"/>
  <c r="P468" i="16"/>
  <c r="O468" i="16"/>
  <c r="N468" i="16"/>
  <c r="M468" i="16"/>
  <c r="K468" i="16"/>
  <c r="J468" i="16"/>
  <c r="I468" i="16"/>
  <c r="H468" i="16"/>
  <c r="G468" i="16"/>
  <c r="F468" i="16"/>
  <c r="E468" i="16"/>
  <c r="D468" i="16"/>
  <c r="C468" i="16"/>
  <c r="B468" i="16"/>
  <c r="A468" i="16"/>
  <c r="P467" i="16"/>
  <c r="O467" i="16"/>
  <c r="N467" i="16"/>
  <c r="M467" i="16"/>
  <c r="K467" i="16"/>
  <c r="J467" i="16"/>
  <c r="I467" i="16"/>
  <c r="H467" i="16"/>
  <c r="G467" i="16"/>
  <c r="F467" i="16"/>
  <c r="E467" i="16"/>
  <c r="D467" i="16"/>
  <c r="C467" i="16"/>
  <c r="B467" i="16"/>
  <c r="A467" i="16"/>
  <c r="P466" i="16"/>
  <c r="O466" i="16"/>
  <c r="N466" i="16"/>
  <c r="M466" i="16"/>
  <c r="K466" i="16"/>
  <c r="Q466" i="16"/>
  <c r="L466" i="16"/>
  <c r="J466" i="16"/>
  <c r="I466" i="16"/>
  <c r="H466" i="16"/>
  <c r="G466" i="16"/>
  <c r="F466" i="16"/>
  <c r="E466" i="16"/>
  <c r="D466" i="16"/>
  <c r="C466" i="16"/>
  <c r="B466" i="16"/>
  <c r="A466" i="16"/>
  <c r="P465" i="16"/>
  <c r="O465" i="16"/>
  <c r="N465" i="16"/>
  <c r="M465" i="16"/>
  <c r="K465" i="16"/>
  <c r="Q465" i="16"/>
  <c r="L465" i="16"/>
  <c r="J465" i="16"/>
  <c r="I465" i="16"/>
  <c r="H465" i="16"/>
  <c r="G465" i="16"/>
  <c r="F465" i="16"/>
  <c r="E465" i="16"/>
  <c r="D465" i="16"/>
  <c r="C465" i="16"/>
  <c r="B465" i="16"/>
  <c r="A465" i="16"/>
  <c r="P464" i="16"/>
  <c r="O464" i="16"/>
  <c r="N464" i="16"/>
  <c r="M464" i="16"/>
  <c r="K464" i="16"/>
  <c r="Q464" i="16"/>
  <c r="L464" i="16"/>
  <c r="J464" i="16"/>
  <c r="I464" i="16"/>
  <c r="H464" i="16"/>
  <c r="G464" i="16"/>
  <c r="F464" i="16"/>
  <c r="E464" i="16"/>
  <c r="D464" i="16"/>
  <c r="C464" i="16"/>
  <c r="B464" i="16"/>
  <c r="A464" i="16"/>
  <c r="P463" i="16"/>
  <c r="O463" i="16"/>
  <c r="N463" i="16"/>
  <c r="M463" i="16"/>
  <c r="K463" i="16"/>
  <c r="Q463" i="16"/>
  <c r="L463" i="16"/>
  <c r="J463" i="16"/>
  <c r="I463" i="16"/>
  <c r="H463" i="16"/>
  <c r="G463" i="16"/>
  <c r="F463" i="16"/>
  <c r="E463" i="16"/>
  <c r="D463" i="16"/>
  <c r="C463" i="16"/>
  <c r="B463" i="16"/>
  <c r="A463" i="16"/>
  <c r="P462" i="16"/>
  <c r="O462" i="16"/>
  <c r="N462" i="16"/>
  <c r="M462" i="16"/>
  <c r="K462" i="16"/>
  <c r="Q462" i="16"/>
  <c r="J462" i="16"/>
  <c r="I462" i="16"/>
  <c r="H462" i="16"/>
  <c r="G462" i="16"/>
  <c r="F462" i="16"/>
  <c r="E462" i="16"/>
  <c r="D462" i="16"/>
  <c r="C462" i="16"/>
  <c r="B462" i="16"/>
  <c r="A462" i="16"/>
  <c r="P461" i="16"/>
  <c r="O461" i="16"/>
  <c r="N461" i="16"/>
  <c r="M461" i="16"/>
  <c r="K461" i="16"/>
  <c r="Q461" i="16"/>
  <c r="L461" i="16"/>
  <c r="J461" i="16"/>
  <c r="I461" i="16"/>
  <c r="H461" i="16"/>
  <c r="G461" i="16"/>
  <c r="F461" i="16"/>
  <c r="E461" i="16"/>
  <c r="D461" i="16"/>
  <c r="C461" i="16"/>
  <c r="B461" i="16"/>
  <c r="A461" i="16"/>
  <c r="P460" i="16"/>
  <c r="O460" i="16"/>
  <c r="N460" i="16"/>
  <c r="M460" i="16"/>
  <c r="K460" i="16"/>
  <c r="J460" i="16"/>
  <c r="I460" i="16"/>
  <c r="H460" i="16"/>
  <c r="G460" i="16"/>
  <c r="F460" i="16"/>
  <c r="E460" i="16"/>
  <c r="D460" i="16"/>
  <c r="C460" i="16"/>
  <c r="B460" i="16"/>
  <c r="A460" i="16"/>
  <c r="P459" i="16"/>
  <c r="O459" i="16"/>
  <c r="N459" i="16"/>
  <c r="M459" i="16"/>
  <c r="K459" i="16"/>
  <c r="J459" i="16"/>
  <c r="I459" i="16"/>
  <c r="H459" i="16"/>
  <c r="G459" i="16"/>
  <c r="F459" i="16"/>
  <c r="E459" i="16"/>
  <c r="D459" i="16"/>
  <c r="C459" i="16"/>
  <c r="B459" i="16"/>
  <c r="A459" i="16"/>
  <c r="P458" i="16"/>
  <c r="O458" i="16"/>
  <c r="N458" i="16"/>
  <c r="M458" i="16"/>
  <c r="K458" i="16"/>
  <c r="Q458" i="16"/>
  <c r="L458" i="16"/>
  <c r="J458" i="16"/>
  <c r="I458" i="16"/>
  <c r="H458" i="16"/>
  <c r="G458" i="16"/>
  <c r="F458" i="16"/>
  <c r="E458" i="16"/>
  <c r="D458" i="16"/>
  <c r="C458" i="16"/>
  <c r="B458" i="16"/>
  <c r="A458" i="16"/>
  <c r="P457" i="16"/>
  <c r="O457" i="16"/>
  <c r="N457" i="16"/>
  <c r="M457" i="16"/>
  <c r="K457" i="16"/>
  <c r="Q457" i="16"/>
  <c r="J457" i="16"/>
  <c r="I457" i="16"/>
  <c r="H457" i="16"/>
  <c r="G457" i="16"/>
  <c r="F457" i="16"/>
  <c r="E457" i="16"/>
  <c r="D457" i="16"/>
  <c r="C457" i="16"/>
  <c r="B457" i="16"/>
  <c r="A457" i="16"/>
  <c r="P456" i="16"/>
  <c r="O456" i="16"/>
  <c r="N456" i="16"/>
  <c r="M456" i="16"/>
  <c r="K456" i="16"/>
  <c r="Q456" i="16"/>
  <c r="J456" i="16"/>
  <c r="I456" i="16"/>
  <c r="H456" i="16"/>
  <c r="G456" i="16"/>
  <c r="F456" i="16"/>
  <c r="E456" i="16"/>
  <c r="D456" i="16"/>
  <c r="C456" i="16"/>
  <c r="B456" i="16"/>
  <c r="A456" i="16"/>
  <c r="P455" i="16"/>
  <c r="O455" i="16"/>
  <c r="N455" i="16"/>
  <c r="M455" i="16"/>
  <c r="K455" i="16"/>
  <c r="Q455" i="16"/>
  <c r="L455" i="16"/>
  <c r="J455" i="16"/>
  <c r="I455" i="16"/>
  <c r="H455" i="16"/>
  <c r="G455" i="16"/>
  <c r="F455" i="16"/>
  <c r="E455" i="16"/>
  <c r="D455" i="16"/>
  <c r="C455" i="16"/>
  <c r="B455" i="16"/>
  <c r="A455" i="16"/>
  <c r="P454" i="16"/>
  <c r="O454" i="16"/>
  <c r="N454" i="16"/>
  <c r="M454" i="16"/>
  <c r="K454" i="16"/>
  <c r="Q454" i="16"/>
  <c r="L454" i="16"/>
  <c r="J454" i="16"/>
  <c r="I454" i="16"/>
  <c r="H454" i="16"/>
  <c r="G454" i="16"/>
  <c r="F454" i="16"/>
  <c r="E454" i="16"/>
  <c r="D454" i="16"/>
  <c r="C454" i="16"/>
  <c r="B454" i="16"/>
  <c r="A454" i="16"/>
  <c r="P453" i="16"/>
  <c r="O453" i="16"/>
  <c r="N453" i="16"/>
  <c r="M453" i="16"/>
  <c r="K453" i="16"/>
  <c r="Q453" i="16"/>
  <c r="L453" i="16"/>
  <c r="J453" i="16"/>
  <c r="I453" i="16"/>
  <c r="H453" i="16"/>
  <c r="G453" i="16"/>
  <c r="F453" i="16"/>
  <c r="E453" i="16"/>
  <c r="D453" i="16"/>
  <c r="C453" i="16"/>
  <c r="B453" i="16"/>
  <c r="A453" i="16"/>
  <c r="P452" i="16"/>
  <c r="O452" i="16"/>
  <c r="N452" i="16"/>
  <c r="M452" i="16"/>
  <c r="K452" i="16"/>
  <c r="J452" i="16"/>
  <c r="I452" i="16"/>
  <c r="H452" i="16"/>
  <c r="G452" i="16"/>
  <c r="F452" i="16"/>
  <c r="E452" i="16"/>
  <c r="D452" i="16"/>
  <c r="C452" i="16"/>
  <c r="B452" i="16"/>
  <c r="A452" i="16"/>
  <c r="P451" i="16"/>
  <c r="O451" i="16"/>
  <c r="N451" i="16"/>
  <c r="M451" i="16"/>
  <c r="K451" i="16"/>
  <c r="J451" i="16"/>
  <c r="I451" i="16"/>
  <c r="H451" i="16"/>
  <c r="G451" i="16"/>
  <c r="F451" i="16"/>
  <c r="E451" i="16"/>
  <c r="D451" i="16"/>
  <c r="C451" i="16"/>
  <c r="B451" i="16"/>
  <c r="A451" i="16"/>
  <c r="P450" i="16"/>
  <c r="O450" i="16"/>
  <c r="N450" i="16"/>
  <c r="M450" i="16"/>
  <c r="K450" i="16"/>
  <c r="Q450" i="16"/>
  <c r="L450" i="16"/>
  <c r="J450" i="16"/>
  <c r="I450" i="16"/>
  <c r="H450" i="16"/>
  <c r="G450" i="16"/>
  <c r="F450" i="16"/>
  <c r="E450" i="16"/>
  <c r="D450" i="16"/>
  <c r="C450" i="16"/>
  <c r="B450" i="16"/>
  <c r="A450" i="16"/>
  <c r="P449" i="16"/>
  <c r="O449" i="16"/>
  <c r="N449" i="16"/>
  <c r="M449" i="16"/>
  <c r="K449" i="16"/>
  <c r="Q449" i="16"/>
  <c r="L449" i="16"/>
  <c r="J449" i="16"/>
  <c r="I449" i="16"/>
  <c r="H449" i="16"/>
  <c r="G449" i="16"/>
  <c r="F449" i="16"/>
  <c r="E449" i="16"/>
  <c r="D449" i="16"/>
  <c r="C449" i="16"/>
  <c r="B449" i="16"/>
  <c r="A449" i="16"/>
  <c r="P448" i="16"/>
  <c r="O448" i="16"/>
  <c r="N448" i="16"/>
  <c r="M448" i="16"/>
  <c r="K448" i="16"/>
  <c r="Q448" i="16"/>
  <c r="L448" i="16"/>
  <c r="J448" i="16"/>
  <c r="I448" i="16"/>
  <c r="H448" i="16"/>
  <c r="G448" i="16"/>
  <c r="F448" i="16"/>
  <c r="E448" i="16"/>
  <c r="D448" i="16"/>
  <c r="C448" i="16"/>
  <c r="B448" i="16"/>
  <c r="A448" i="16"/>
  <c r="P447" i="16"/>
  <c r="O447" i="16"/>
  <c r="N447" i="16"/>
  <c r="M447" i="16"/>
  <c r="K447" i="16"/>
  <c r="Q447" i="16"/>
  <c r="L447" i="16"/>
  <c r="J447" i="16"/>
  <c r="I447" i="16"/>
  <c r="H447" i="16"/>
  <c r="G447" i="16"/>
  <c r="F447" i="16"/>
  <c r="E447" i="16"/>
  <c r="D447" i="16"/>
  <c r="C447" i="16"/>
  <c r="B447" i="16"/>
  <c r="A447" i="16"/>
  <c r="P446" i="16"/>
  <c r="O446" i="16"/>
  <c r="N446" i="16"/>
  <c r="M446" i="16"/>
  <c r="K446" i="16"/>
  <c r="Q446" i="16"/>
  <c r="J446" i="16"/>
  <c r="I446" i="16"/>
  <c r="H446" i="16"/>
  <c r="G446" i="16"/>
  <c r="F446" i="16"/>
  <c r="E446" i="16"/>
  <c r="D446" i="16"/>
  <c r="C446" i="16"/>
  <c r="B446" i="16"/>
  <c r="A446" i="16"/>
  <c r="P445" i="16"/>
  <c r="O445" i="16"/>
  <c r="N445" i="16"/>
  <c r="M445" i="16"/>
  <c r="K445" i="16"/>
  <c r="Q445" i="16"/>
  <c r="L445" i="16"/>
  <c r="J445" i="16"/>
  <c r="I445" i="16"/>
  <c r="H445" i="16"/>
  <c r="G445" i="16"/>
  <c r="F445" i="16"/>
  <c r="E445" i="16"/>
  <c r="D445" i="16"/>
  <c r="C445" i="16"/>
  <c r="B445" i="16"/>
  <c r="A445" i="16"/>
  <c r="P444" i="16"/>
  <c r="O444" i="16"/>
  <c r="N444" i="16"/>
  <c r="M444" i="16"/>
  <c r="K444" i="16"/>
  <c r="J444" i="16"/>
  <c r="I444" i="16"/>
  <c r="H444" i="16"/>
  <c r="G444" i="16"/>
  <c r="F444" i="16"/>
  <c r="E444" i="16"/>
  <c r="D444" i="16"/>
  <c r="C444" i="16"/>
  <c r="B444" i="16"/>
  <c r="A444" i="16"/>
  <c r="P443" i="16"/>
  <c r="O443" i="16"/>
  <c r="N443" i="16"/>
  <c r="M443" i="16"/>
  <c r="K443" i="16"/>
  <c r="J443" i="16"/>
  <c r="I443" i="16"/>
  <c r="H443" i="16"/>
  <c r="G443" i="16"/>
  <c r="F443" i="16"/>
  <c r="E443" i="16"/>
  <c r="D443" i="16"/>
  <c r="C443" i="16"/>
  <c r="B443" i="16"/>
  <c r="A443" i="16"/>
  <c r="P442" i="16"/>
  <c r="O442" i="16"/>
  <c r="N442" i="16"/>
  <c r="M442" i="16"/>
  <c r="K442" i="16"/>
  <c r="Q442" i="16"/>
  <c r="L442" i="16"/>
  <c r="J442" i="16"/>
  <c r="I442" i="16"/>
  <c r="H442" i="16"/>
  <c r="G442" i="16"/>
  <c r="F442" i="16"/>
  <c r="E442" i="16"/>
  <c r="D442" i="16"/>
  <c r="C442" i="16"/>
  <c r="B442" i="16"/>
  <c r="A442" i="16"/>
  <c r="P441" i="16"/>
  <c r="O441" i="16"/>
  <c r="N441" i="16"/>
  <c r="M441" i="16"/>
  <c r="K441" i="16"/>
  <c r="Q441" i="16"/>
  <c r="J441" i="16"/>
  <c r="I441" i="16"/>
  <c r="H441" i="16"/>
  <c r="G441" i="16"/>
  <c r="F441" i="16"/>
  <c r="E441" i="16"/>
  <c r="D441" i="16"/>
  <c r="C441" i="16"/>
  <c r="B441" i="16"/>
  <c r="A441" i="16"/>
  <c r="P440" i="16"/>
  <c r="O440" i="16"/>
  <c r="N440" i="16"/>
  <c r="M440" i="16"/>
  <c r="K440" i="16"/>
  <c r="Q440" i="16"/>
  <c r="J440" i="16"/>
  <c r="I440" i="16"/>
  <c r="H440" i="16"/>
  <c r="G440" i="16"/>
  <c r="F440" i="16"/>
  <c r="E440" i="16"/>
  <c r="D440" i="16"/>
  <c r="C440" i="16"/>
  <c r="B440" i="16"/>
  <c r="A440" i="16"/>
  <c r="P439" i="16"/>
  <c r="O439" i="16"/>
  <c r="N439" i="16"/>
  <c r="M439" i="16"/>
  <c r="K439" i="16"/>
  <c r="Q439" i="16"/>
  <c r="L439" i="16"/>
  <c r="J439" i="16"/>
  <c r="I439" i="16"/>
  <c r="H439" i="16"/>
  <c r="G439" i="16"/>
  <c r="F439" i="16"/>
  <c r="E439" i="16"/>
  <c r="D439" i="16"/>
  <c r="C439" i="16"/>
  <c r="B439" i="16"/>
  <c r="A439" i="16"/>
  <c r="P438" i="16"/>
  <c r="O438" i="16"/>
  <c r="N438" i="16"/>
  <c r="M438" i="16"/>
  <c r="K438" i="16"/>
  <c r="Q438" i="16"/>
  <c r="L438" i="16"/>
  <c r="J438" i="16"/>
  <c r="I438" i="16"/>
  <c r="H438" i="16"/>
  <c r="G438" i="16"/>
  <c r="F438" i="16"/>
  <c r="E438" i="16"/>
  <c r="D438" i="16"/>
  <c r="C438" i="16"/>
  <c r="B438" i="16"/>
  <c r="A438" i="16"/>
  <c r="P437" i="16"/>
  <c r="O437" i="16"/>
  <c r="N437" i="16"/>
  <c r="M437" i="16"/>
  <c r="K437" i="16"/>
  <c r="Q437" i="16"/>
  <c r="L437" i="16"/>
  <c r="J437" i="16"/>
  <c r="I437" i="16"/>
  <c r="H437" i="16"/>
  <c r="G437" i="16"/>
  <c r="F437" i="16"/>
  <c r="E437" i="16"/>
  <c r="D437" i="16"/>
  <c r="C437" i="16"/>
  <c r="B437" i="16"/>
  <c r="A437" i="16"/>
  <c r="P436" i="16"/>
  <c r="O436" i="16"/>
  <c r="N436" i="16"/>
  <c r="M436" i="16"/>
  <c r="K436" i="16"/>
  <c r="J436" i="16"/>
  <c r="I436" i="16"/>
  <c r="H436" i="16"/>
  <c r="G436" i="16"/>
  <c r="F436" i="16"/>
  <c r="E436" i="16"/>
  <c r="D436" i="16"/>
  <c r="C436" i="16"/>
  <c r="B436" i="16"/>
  <c r="A436" i="16"/>
  <c r="P435" i="16"/>
  <c r="O435" i="16"/>
  <c r="N435" i="16"/>
  <c r="M435" i="16"/>
  <c r="K435" i="16"/>
  <c r="J435" i="16"/>
  <c r="I435" i="16"/>
  <c r="H435" i="16"/>
  <c r="G435" i="16"/>
  <c r="F435" i="16"/>
  <c r="E435" i="16"/>
  <c r="D435" i="16"/>
  <c r="C435" i="16"/>
  <c r="B435" i="16"/>
  <c r="A435" i="16"/>
  <c r="P434" i="16"/>
  <c r="O434" i="16"/>
  <c r="N434" i="16"/>
  <c r="M434" i="16"/>
  <c r="K434" i="16"/>
  <c r="Q434" i="16"/>
  <c r="L434" i="16"/>
  <c r="J434" i="16"/>
  <c r="I434" i="16"/>
  <c r="H434" i="16"/>
  <c r="G434" i="16"/>
  <c r="F434" i="16"/>
  <c r="E434" i="16"/>
  <c r="D434" i="16"/>
  <c r="C434" i="16"/>
  <c r="B434" i="16"/>
  <c r="A434" i="16"/>
  <c r="P433" i="16"/>
  <c r="O433" i="16"/>
  <c r="N433" i="16"/>
  <c r="M433" i="16"/>
  <c r="K433" i="16"/>
  <c r="Q433" i="16"/>
  <c r="L433" i="16"/>
  <c r="J433" i="16"/>
  <c r="I433" i="16"/>
  <c r="H433" i="16"/>
  <c r="G433" i="16"/>
  <c r="F433" i="16"/>
  <c r="E433" i="16"/>
  <c r="D433" i="16"/>
  <c r="C433" i="16"/>
  <c r="B433" i="16"/>
  <c r="A433" i="16"/>
  <c r="P432" i="16"/>
  <c r="O432" i="16"/>
  <c r="N432" i="16"/>
  <c r="M432" i="16"/>
  <c r="K432" i="16"/>
  <c r="Q432" i="16"/>
  <c r="L432" i="16"/>
  <c r="J432" i="16"/>
  <c r="I432" i="16"/>
  <c r="H432" i="16"/>
  <c r="G432" i="16"/>
  <c r="F432" i="16"/>
  <c r="E432" i="16"/>
  <c r="D432" i="16"/>
  <c r="C432" i="16"/>
  <c r="B432" i="16"/>
  <c r="A432" i="16"/>
  <c r="P431" i="16"/>
  <c r="O431" i="16"/>
  <c r="N431" i="16"/>
  <c r="M431" i="16"/>
  <c r="K431" i="16"/>
  <c r="Q431" i="16"/>
  <c r="L431" i="16"/>
  <c r="J431" i="16"/>
  <c r="I431" i="16"/>
  <c r="H431" i="16"/>
  <c r="G431" i="16"/>
  <c r="F431" i="16"/>
  <c r="E431" i="16"/>
  <c r="D431" i="16"/>
  <c r="C431" i="16"/>
  <c r="B431" i="16"/>
  <c r="A431" i="16"/>
  <c r="P430" i="16"/>
  <c r="O430" i="16"/>
  <c r="N430" i="16"/>
  <c r="M430" i="16"/>
  <c r="K430" i="16"/>
  <c r="Q430" i="16"/>
  <c r="J430" i="16"/>
  <c r="I430" i="16"/>
  <c r="H430" i="16"/>
  <c r="G430" i="16"/>
  <c r="F430" i="16"/>
  <c r="E430" i="16"/>
  <c r="D430" i="16"/>
  <c r="C430" i="16"/>
  <c r="B430" i="16"/>
  <c r="A430" i="16"/>
  <c r="P429" i="16"/>
  <c r="O429" i="16"/>
  <c r="N429" i="16"/>
  <c r="M429" i="16"/>
  <c r="K429" i="16"/>
  <c r="Q429" i="16"/>
  <c r="L429" i="16"/>
  <c r="J429" i="16"/>
  <c r="I429" i="16"/>
  <c r="H429" i="16"/>
  <c r="G429" i="16"/>
  <c r="F429" i="16"/>
  <c r="E429" i="16"/>
  <c r="D429" i="16"/>
  <c r="C429" i="16"/>
  <c r="B429" i="16"/>
  <c r="A429" i="16"/>
  <c r="P428" i="16"/>
  <c r="O428" i="16"/>
  <c r="N428" i="16"/>
  <c r="M428" i="16"/>
  <c r="K428" i="16"/>
  <c r="J428" i="16"/>
  <c r="I428" i="16"/>
  <c r="H428" i="16"/>
  <c r="G428" i="16"/>
  <c r="F428" i="16"/>
  <c r="E428" i="16"/>
  <c r="D428" i="16"/>
  <c r="C428" i="16"/>
  <c r="B428" i="16"/>
  <c r="A428" i="16"/>
  <c r="P427" i="16"/>
  <c r="O427" i="16"/>
  <c r="N427" i="16"/>
  <c r="M427" i="16"/>
  <c r="K427" i="16"/>
  <c r="J427" i="16"/>
  <c r="I427" i="16"/>
  <c r="H427" i="16"/>
  <c r="G427" i="16"/>
  <c r="F427" i="16"/>
  <c r="E427" i="16"/>
  <c r="D427" i="16"/>
  <c r="C427" i="16"/>
  <c r="B427" i="16"/>
  <c r="A427" i="16"/>
  <c r="P426" i="16"/>
  <c r="O426" i="16"/>
  <c r="N426" i="16"/>
  <c r="M426" i="16"/>
  <c r="K426" i="16"/>
  <c r="Q426" i="16"/>
  <c r="L426" i="16"/>
  <c r="J426" i="16"/>
  <c r="I426" i="16"/>
  <c r="H426" i="16"/>
  <c r="G426" i="16"/>
  <c r="F426" i="16"/>
  <c r="E426" i="16"/>
  <c r="D426" i="16"/>
  <c r="C426" i="16"/>
  <c r="B426" i="16"/>
  <c r="A426" i="16"/>
  <c r="P425" i="16"/>
  <c r="O425" i="16"/>
  <c r="N425" i="16"/>
  <c r="M425" i="16"/>
  <c r="K425" i="16"/>
  <c r="Q425" i="16"/>
  <c r="J425" i="16"/>
  <c r="I425" i="16"/>
  <c r="H425" i="16"/>
  <c r="G425" i="16"/>
  <c r="F425" i="16"/>
  <c r="E425" i="16"/>
  <c r="D425" i="16"/>
  <c r="C425" i="16"/>
  <c r="B425" i="16"/>
  <c r="A425" i="16"/>
  <c r="P424" i="16"/>
  <c r="O424" i="16"/>
  <c r="N424" i="16"/>
  <c r="M424" i="16"/>
  <c r="K424" i="16"/>
  <c r="Q424" i="16"/>
  <c r="J424" i="16"/>
  <c r="I424" i="16"/>
  <c r="H424" i="16"/>
  <c r="G424" i="16"/>
  <c r="F424" i="16"/>
  <c r="E424" i="16"/>
  <c r="D424" i="16"/>
  <c r="C424" i="16"/>
  <c r="B424" i="16"/>
  <c r="A424" i="16"/>
  <c r="P423" i="16"/>
  <c r="O423" i="16"/>
  <c r="N423" i="16"/>
  <c r="M423" i="16"/>
  <c r="K423" i="16"/>
  <c r="Q423" i="16"/>
  <c r="L423" i="16"/>
  <c r="J423" i="16"/>
  <c r="I423" i="16"/>
  <c r="H423" i="16"/>
  <c r="G423" i="16"/>
  <c r="F423" i="16"/>
  <c r="E423" i="16"/>
  <c r="D423" i="16"/>
  <c r="C423" i="16"/>
  <c r="B423" i="16"/>
  <c r="A423" i="16"/>
  <c r="P422" i="16"/>
  <c r="O422" i="16"/>
  <c r="N422" i="16"/>
  <c r="M422" i="16"/>
  <c r="K422" i="16"/>
  <c r="Q422" i="16"/>
  <c r="L422" i="16"/>
  <c r="J422" i="16"/>
  <c r="I422" i="16"/>
  <c r="H422" i="16"/>
  <c r="G422" i="16"/>
  <c r="F422" i="16"/>
  <c r="E422" i="16"/>
  <c r="D422" i="16"/>
  <c r="C422" i="16"/>
  <c r="B422" i="16"/>
  <c r="A422" i="16"/>
  <c r="P421" i="16"/>
  <c r="O421" i="16"/>
  <c r="N421" i="16"/>
  <c r="M421" i="16"/>
  <c r="K421" i="16"/>
  <c r="Q421" i="16"/>
  <c r="L421" i="16"/>
  <c r="J421" i="16"/>
  <c r="I421" i="16"/>
  <c r="H421" i="16"/>
  <c r="G421" i="16"/>
  <c r="F421" i="16"/>
  <c r="E421" i="16"/>
  <c r="D421" i="16"/>
  <c r="C421" i="16"/>
  <c r="B421" i="16"/>
  <c r="A421" i="16"/>
  <c r="P420" i="16"/>
  <c r="O420" i="16"/>
  <c r="N420" i="16"/>
  <c r="M420" i="16"/>
  <c r="K420" i="16"/>
  <c r="J420" i="16"/>
  <c r="I420" i="16"/>
  <c r="H420" i="16"/>
  <c r="G420" i="16"/>
  <c r="F420" i="16"/>
  <c r="E420" i="16"/>
  <c r="D420" i="16"/>
  <c r="C420" i="16"/>
  <c r="B420" i="16"/>
  <c r="A420" i="16"/>
  <c r="P419" i="16"/>
  <c r="O419" i="16"/>
  <c r="N419" i="16"/>
  <c r="M419" i="16"/>
  <c r="K419" i="16"/>
  <c r="J419" i="16"/>
  <c r="I419" i="16"/>
  <c r="H419" i="16"/>
  <c r="G419" i="16"/>
  <c r="F419" i="16"/>
  <c r="E419" i="16"/>
  <c r="D419" i="16"/>
  <c r="C419" i="16"/>
  <c r="B419" i="16"/>
  <c r="A419" i="16"/>
  <c r="P418" i="16"/>
  <c r="O418" i="16"/>
  <c r="N418" i="16"/>
  <c r="M418" i="16"/>
  <c r="K418" i="16"/>
  <c r="Q418" i="16"/>
  <c r="L418" i="16"/>
  <c r="J418" i="16"/>
  <c r="I418" i="16"/>
  <c r="H418" i="16"/>
  <c r="G418" i="16"/>
  <c r="F418" i="16"/>
  <c r="E418" i="16"/>
  <c r="D418" i="16"/>
  <c r="C418" i="16"/>
  <c r="B418" i="16"/>
  <c r="A418" i="16"/>
  <c r="P417" i="16"/>
  <c r="O417" i="16"/>
  <c r="N417" i="16"/>
  <c r="M417" i="16"/>
  <c r="K417" i="16"/>
  <c r="Q417" i="16"/>
  <c r="L417" i="16"/>
  <c r="J417" i="16"/>
  <c r="I417" i="16"/>
  <c r="H417" i="16"/>
  <c r="G417" i="16"/>
  <c r="F417" i="16"/>
  <c r="E417" i="16"/>
  <c r="D417" i="16"/>
  <c r="C417" i="16"/>
  <c r="B417" i="16"/>
  <c r="A417" i="16"/>
  <c r="P416" i="16"/>
  <c r="O416" i="16"/>
  <c r="N416" i="16"/>
  <c r="M416" i="16"/>
  <c r="K416" i="16"/>
  <c r="Q416" i="16"/>
  <c r="L416" i="16"/>
  <c r="J416" i="16"/>
  <c r="I416" i="16"/>
  <c r="H416" i="16"/>
  <c r="G416" i="16"/>
  <c r="F416" i="16"/>
  <c r="E416" i="16"/>
  <c r="D416" i="16"/>
  <c r="C416" i="16"/>
  <c r="B416" i="16"/>
  <c r="A416" i="16"/>
  <c r="P415" i="16"/>
  <c r="O415" i="16"/>
  <c r="N415" i="16"/>
  <c r="M415" i="16"/>
  <c r="K415" i="16"/>
  <c r="Q415" i="16"/>
  <c r="L415" i="16"/>
  <c r="J415" i="16"/>
  <c r="I415" i="16"/>
  <c r="H415" i="16"/>
  <c r="G415" i="16"/>
  <c r="F415" i="16"/>
  <c r="E415" i="16"/>
  <c r="D415" i="16"/>
  <c r="C415" i="16"/>
  <c r="B415" i="16"/>
  <c r="A415" i="16"/>
  <c r="P414" i="16"/>
  <c r="O414" i="16"/>
  <c r="N414" i="16"/>
  <c r="M414" i="16"/>
  <c r="K414" i="16"/>
  <c r="Q414" i="16"/>
  <c r="J414" i="16"/>
  <c r="I414" i="16"/>
  <c r="H414" i="16"/>
  <c r="G414" i="16"/>
  <c r="F414" i="16"/>
  <c r="E414" i="16"/>
  <c r="D414" i="16"/>
  <c r="C414" i="16"/>
  <c r="B414" i="16"/>
  <c r="A414" i="16"/>
  <c r="P413" i="16"/>
  <c r="O413" i="16"/>
  <c r="N413" i="16"/>
  <c r="M413" i="16"/>
  <c r="K413" i="16"/>
  <c r="Q413" i="16"/>
  <c r="L413" i="16"/>
  <c r="J413" i="16"/>
  <c r="I413" i="16"/>
  <c r="H413" i="16"/>
  <c r="G413" i="16"/>
  <c r="F413" i="16"/>
  <c r="E413" i="16"/>
  <c r="D413" i="16"/>
  <c r="C413" i="16"/>
  <c r="B413" i="16"/>
  <c r="A413" i="16"/>
  <c r="P412" i="16"/>
  <c r="O412" i="16"/>
  <c r="N412" i="16"/>
  <c r="M412" i="16"/>
  <c r="K412" i="16"/>
  <c r="J412" i="16"/>
  <c r="I412" i="16"/>
  <c r="H412" i="16"/>
  <c r="G412" i="16"/>
  <c r="F412" i="16"/>
  <c r="E412" i="16"/>
  <c r="D412" i="16"/>
  <c r="C412" i="16"/>
  <c r="B412" i="16"/>
  <c r="A412" i="16"/>
  <c r="P411" i="16"/>
  <c r="O411" i="16"/>
  <c r="N411" i="16"/>
  <c r="M411" i="16"/>
  <c r="K411" i="16"/>
  <c r="J411" i="16"/>
  <c r="I411" i="16"/>
  <c r="H411" i="16"/>
  <c r="G411" i="16"/>
  <c r="F411" i="16"/>
  <c r="E411" i="16"/>
  <c r="D411" i="16"/>
  <c r="C411" i="16"/>
  <c r="B411" i="16"/>
  <c r="A411" i="16"/>
  <c r="P410" i="16"/>
  <c r="O410" i="16"/>
  <c r="N410" i="16"/>
  <c r="M410" i="16"/>
  <c r="K410" i="16"/>
  <c r="Q410" i="16"/>
  <c r="L410" i="16"/>
  <c r="J410" i="16"/>
  <c r="I410" i="16"/>
  <c r="H410" i="16"/>
  <c r="G410" i="16"/>
  <c r="F410" i="16"/>
  <c r="E410" i="16"/>
  <c r="D410" i="16"/>
  <c r="C410" i="16"/>
  <c r="B410" i="16"/>
  <c r="A410" i="16"/>
  <c r="P409" i="16"/>
  <c r="O409" i="16"/>
  <c r="N409" i="16"/>
  <c r="M409" i="16"/>
  <c r="K409" i="16"/>
  <c r="Q409" i="16"/>
  <c r="J409" i="16"/>
  <c r="I409" i="16"/>
  <c r="H409" i="16"/>
  <c r="G409" i="16"/>
  <c r="F409" i="16"/>
  <c r="E409" i="16"/>
  <c r="D409" i="16"/>
  <c r="C409" i="16"/>
  <c r="B409" i="16"/>
  <c r="A409" i="16"/>
  <c r="P408" i="16"/>
  <c r="O408" i="16"/>
  <c r="N408" i="16"/>
  <c r="M408" i="16"/>
  <c r="K408" i="16"/>
  <c r="Q408" i="16"/>
  <c r="J408" i="16"/>
  <c r="I408" i="16"/>
  <c r="H408" i="16"/>
  <c r="G408" i="16"/>
  <c r="F408" i="16"/>
  <c r="E408" i="16"/>
  <c r="D408" i="16"/>
  <c r="C408" i="16"/>
  <c r="B408" i="16"/>
  <c r="A408" i="16"/>
  <c r="P407" i="16"/>
  <c r="O407" i="16"/>
  <c r="N407" i="16"/>
  <c r="M407" i="16"/>
  <c r="K407" i="16"/>
  <c r="Q407" i="16"/>
  <c r="L407" i="16"/>
  <c r="J407" i="16"/>
  <c r="I407" i="16"/>
  <c r="H407" i="16"/>
  <c r="G407" i="16"/>
  <c r="F407" i="16"/>
  <c r="E407" i="16"/>
  <c r="D407" i="16"/>
  <c r="C407" i="16"/>
  <c r="B407" i="16"/>
  <c r="A407" i="16"/>
  <c r="P406" i="16"/>
  <c r="O406" i="16"/>
  <c r="N406" i="16"/>
  <c r="M406" i="16"/>
  <c r="K406" i="16"/>
  <c r="Q406" i="16"/>
  <c r="L406" i="16"/>
  <c r="J406" i="16"/>
  <c r="I406" i="16"/>
  <c r="H406" i="16"/>
  <c r="G406" i="16"/>
  <c r="F406" i="16"/>
  <c r="E406" i="16"/>
  <c r="D406" i="16"/>
  <c r="C406" i="16"/>
  <c r="B406" i="16"/>
  <c r="A406" i="16"/>
  <c r="P405" i="16"/>
  <c r="O405" i="16"/>
  <c r="N405" i="16"/>
  <c r="M405" i="16"/>
  <c r="K405" i="16"/>
  <c r="Q405" i="16"/>
  <c r="L405" i="16"/>
  <c r="J405" i="16"/>
  <c r="I405" i="16"/>
  <c r="H405" i="16"/>
  <c r="G405" i="16"/>
  <c r="F405" i="16"/>
  <c r="E405" i="16"/>
  <c r="D405" i="16"/>
  <c r="C405" i="16"/>
  <c r="B405" i="16"/>
  <c r="A405" i="16"/>
  <c r="P404" i="16"/>
  <c r="O404" i="16"/>
  <c r="N404" i="16"/>
  <c r="M404" i="16"/>
  <c r="K404" i="16"/>
  <c r="J404" i="16"/>
  <c r="I404" i="16"/>
  <c r="H404" i="16"/>
  <c r="G404" i="16"/>
  <c r="F404" i="16"/>
  <c r="E404" i="16"/>
  <c r="D404" i="16"/>
  <c r="C404" i="16"/>
  <c r="B404" i="16"/>
  <c r="A404" i="16"/>
  <c r="P403" i="16"/>
  <c r="O403" i="16"/>
  <c r="N403" i="16"/>
  <c r="M403" i="16"/>
  <c r="K403" i="16"/>
  <c r="J403" i="16"/>
  <c r="I403" i="16"/>
  <c r="H403" i="16"/>
  <c r="G403" i="16"/>
  <c r="F403" i="16"/>
  <c r="E403" i="16"/>
  <c r="D403" i="16"/>
  <c r="C403" i="16"/>
  <c r="B403" i="16"/>
  <c r="A403" i="16"/>
  <c r="P402" i="16"/>
  <c r="O402" i="16"/>
  <c r="N402" i="16"/>
  <c r="M402" i="16"/>
  <c r="K402" i="16"/>
  <c r="Q402" i="16"/>
  <c r="L402" i="16"/>
  <c r="J402" i="16"/>
  <c r="I402" i="16"/>
  <c r="H402" i="16"/>
  <c r="G402" i="16"/>
  <c r="F402" i="16"/>
  <c r="E402" i="16"/>
  <c r="D402" i="16"/>
  <c r="C402" i="16"/>
  <c r="B402" i="16"/>
  <c r="A402" i="16"/>
  <c r="P401" i="16"/>
  <c r="O401" i="16"/>
  <c r="N401" i="16"/>
  <c r="M401" i="16"/>
  <c r="K401" i="16"/>
  <c r="Q401" i="16"/>
  <c r="L401" i="16"/>
  <c r="J401" i="16"/>
  <c r="I401" i="16"/>
  <c r="H401" i="16"/>
  <c r="G401" i="16"/>
  <c r="F401" i="16"/>
  <c r="E401" i="16"/>
  <c r="D401" i="16"/>
  <c r="C401" i="16"/>
  <c r="B401" i="16"/>
  <c r="A401" i="16"/>
  <c r="P400" i="16"/>
  <c r="O400" i="16"/>
  <c r="N400" i="16"/>
  <c r="M400" i="16"/>
  <c r="K400" i="16"/>
  <c r="Q400" i="16"/>
  <c r="L400" i="16"/>
  <c r="J400" i="16"/>
  <c r="I400" i="16"/>
  <c r="H400" i="16"/>
  <c r="G400" i="16"/>
  <c r="F400" i="16"/>
  <c r="E400" i="16"/>
  <c r="D400" i="16"/>
  <c r="C400" i="16"/>
  <c r="B400" i="16"/>
  <c r="A400" i="16"/>
  <c r="P399" i="16"/>
  <c r="O399" i="16"/>
  <c r="N399" i="16"/>
  <c r="M399" i="16"/>
  <c r="K399" i="16"/>
  <c r="Q399" i="16"/>
  <c r="L399" i="16"/>
  <c r="J399" i="16"/>
  <c r="I399" i="16"/>
  <c r="H399" i="16"/>
  <c r="G399" i="16"/>
  <c r="F399" i="16"/>
  <c r="E399" i="16"/>
  <c r="D399" i="16"/>
  <c r="C399" i="16"/>
  <c r="B399" i="16"/>
  <c r="A399" i="16"/>
  <c r="P398" i="16"/>
  <c r="O398" i="16"/>
  <c r="N398" i="16"/>
  <c r="M398" i="16"/>
  <c r="K398" i="16"/>
  <c r="Q398" i="16"/>
  <c r="J398" i="16"/>
  <c r="I398" i="16"/>
  <c r="H398" i="16"/>
  <c r="G398" i="16"/>
  <c r="F398" i="16"/>
  <c r="E398" i="16"/>
  <c r="D398" i="16"/>
  <c r="C398" i="16"/>
  <c r="B398" i="16"/>
  <c r="A398" i="16"/>
  <c r="P397" i="16"/>
  <c r="O397" i="16"/>
  <c r="N397" i="16"/>
  <c r="M397" i="16"/>
  <c r="K397" i="16"/>
  <c r="Q397" i="16"/>
  <c r="L397" i="16"/>
  <c r="J397" i="16"/>
  <c r="I397" i="16"/>
  <c r="H397" i="16"/>
  <c r="G397" i="16"/>
  <c r="F397" i="16"/>
  <c r="E397" i="16"/>
  <c r="D397" i="16"/>
  <c r="C397" i="16"/>
  <c r="B397" i="16"/>
  <c r="A397" i="16"/>
  <c r="P396" i="16"/>
  <c r="O396" i="16"/>
  <c r="N396" i="16"/>
  <c r="M396" i="16"/>
  <c r="K396" i="16"/>
  <c r="J396" i="16"/>
  <c r="I396" i="16"/>
  <c r="H396" i="16"/>
  <c r="G396" i="16"/>
  <c r="F396" i="16"/>
  <c r="E396" i="16"/>
  <c r="D396" i="16"/>
  <c r="C396" i="16"/>
  <c r="B396" i="16"/>
  <c r="A396" i="16"/>
  <c r="P395" i="16"/>
  <c r="O395" i="16"/>
  <c r="N395" i="16"/>
  <c r="M395" i="16"/>
  <c r="K395" i="16"/>
  <c r="J395" i="16"/>
  <c r="I395" i="16"/>
  <c r="H395" i="16"/>
  <c r="G395" i="16"/>
  <c r="F395" i="16"/>
  <c r="E395" i="16"/>
  <c r="D395" i="16"/>
  <c r="C395" i="16"/>
  <c r="B395" i="16"/>
  <c r="A395" i="16"/>
  <c r="P394" i="16"/>
  <c r="O394" i="16"/>
  <c r="N394" i="16"/>
  <c r="M394" i="16"/>
  <c r="K394" i="16"/>
  <c r="Q394" i="16"/>
  <c r="L394" i="16"/>
  <c r="J394" i="16"/>
  <c r="I394" i="16"/>
  <c r="H394" i="16"/>
  <c r="G394" i="16"/>
  <c r="F394" i="16"/>
  <c r="E394" i="16"/>
  <c r="D394" i="16"/>
  <c r="C394" i="16"/>
  <c r="B394" i="16"/>
  <c r="A394" i="16"/>
  <c r="P393" i="16"/>
  <c r="O393" i="16"/>
  <c r="N393" i="16"/>
  <c r="M393" i="16"/>
  <c r="K393" i="16"/>
  <c r="Q393" i="16"/>
  <c r="J393" i="16"/>
  <c r="I393" i="16"/>
  <c r="H393" i="16"/>
  <c r="G393" i="16"/>
  <c r="F393" i="16"/>
  <c r="E393" i="16"/>
  <c r="D393" i="16"/>
  <c r="C393" i="16"/>
  <c r="B393" i="16"/>
  <c r="A393" i="16"/>
  <c r="P392" i="16"/>
  <c r="O392" i="16"/>
  <c r="N392" i="16"/>
  <c r="M392" i="16"/>
  <c r="K392" i="16"/>
  <c r="Q392" i="16"/>
  <c r="J392" i="16"/>
  <c r="I392" i="16"/>
  <c r="H392" i="16"/>
  <c r="G392" i="16"/>
  <c r="F392" i="16"/>
  <c r="E392" i="16"/>
  <c r="D392" i="16"/>
  <c r="C392" i="16"/>
  <c r="B392" i="16"/>
  <c r="A392" i="16"/>
  <c r="P391" i="16"/>
  <c r="O391" i="16"/>
  <c r="N391" i="16"/>
  <c r="M391" i="16"/>
  <c r="K391" i="16"/>
  <c r="Q391" i="16"/>
  <c r="L391" i="16"/>
  <c r="J391" i="16"/>
  <c r="I391" i="16"/>
  <c r="H391" i="16"/>
  <c r="G391" i="16"/>
  <c r="F391" i="16"/>
  <c r="E391" i="16"/>
  <c r="D391" i="16"/>
  <c r="C391" i="16"/>
  <c r="B391" i="16"/>
  <c r="A391" i="16"/>
  <c r="P390" i="16"/>
  <c r="O390" i="16"/>
  <c r="N390" i="16"/>
  <c r="M390" i="16"/>
  <c r="K390" i="16"/>
  <c r="Q390" i="16"/>
  <c r="L390" i="16"/>
  <c r="J390" i="16"/>
  <c r="I390" i="16"/>
  <c r="H390" i="16"/>
  <c r="G390" i="16"/>
  <c r="F390" i="16"/>
  <c r="E390" i="16"/>
  <c r="D390" i="16"/>
  <c r="C390" i="16"/>
  <c r="B390" i="16"/>
  <c r="A390" i="16"/>
  <c r="P389" i="16"/>
  <c r="O389" i="16"/>
  <c r="N389" i="16"/>
  <c r="M389" i="16"/>
  <c r="K389" i="16"/>
  <c r="Q389" i="16"/>
  <c r="L389" i="16"/>
  <c r="J389" i="16"/>
  <c r="I389" i="16"/>
  <c r="H389" i="16"/>
  <c r="G389" i="16"/>
  <c r="F389" i="16"/>
  <c r="E389" i="16"/>
  <c r="D389" i="16"/>
  <c r="C389" i="16"/>
  <c r="B389" i="16"/>
  <c r="A389" i="16"/>
  <c r="P388" i="16"/>
  <c r="O388" i="16"/>
  <c r="N388" i="16"/>
  <c r="M388" i="16"/>
  <c r="K388" i="16"/>
  <c r="J388" i="16"/>
  <c r="I388" i="16"/>
  <c r="H388" i="16"/>
  <c r="G388" i="16"/>
  <c r="F388" i="16"/>
  <c r="E388" i="16"/>
  <c r="D388" i="16"/>
  <c r="C388" i="16"/>
  <c r="B388" i="16"/>
  <c r="A388" i="16"/>
  <c r="P387" i="16"/>
  <c r="O387" i="16"/>
  <c r="N387" i="16"/>
  <c r="M387" i="16"/>
  <c r="K387" i="16"/>
  <c r="J387" i="16"/>
  <c r="I387" i="16"/>
  <c r="H387" i="16"/>
  <c r="G387" i="16"/>
  <c r="F387" i="16"/>
  <c r="E387" i="16"/>
  <c r="D387" i="16"/>
  <c r="C387" i="16"/>
  <c r="B387" i="16"/>
  <c r="A387" i="16"/>
  <c r="P386" i="16"/>
  <c r="O386" i="16"/>
  <c r="N386" i="16"/>
  <c r="M386" i="16"/>
  <c r="K386" i="16"/>
  <c r="Q386" i="16"/>
  <c r="L386" i="16"/>
  <c r="J386" i="16"/>
  <c r="I386" i="16"/>
  <c r="H386" i="16"/>
  <c r="G386" i="16"/>
  <c r="F386" i="16"/>
  <c r="E386" i="16"/>
  <c r="D386" i="16"/>
  <c r="C386" i="16"/>
  <c r="B386" i="16"/>
  <c r="A386" i="16"/>
  <c r="P385" i="16"/>
  <c r="O385" i="16"/>
  <c r="N385" i="16"/>
  <c r="M385" i="16"/>
  <c r="K385" i="16"/>
  <c r="Q385" i="16"/>
  <c r="L385" i="16"/>
  <c r="J385" i="16"/>
  <c r="I385" i="16"/>
  <c r="H385" i="16"/>
  <c r="G385" i="16"/>
  <c r="F385" i="16"/>
  <c r="E385" i="16"/>
  <c r="D385" i="16"/>
  <c r="C385" i="16"/>
  <c r="B385" i="16"/>
  <c r="A385" i="16"/>
  <c r="P384" i="16"/>
  <c r="O384" i="16"/>
  <c r="N384" i="16"/>
  <c r="M384" i="16"/>
  <c r="K384" i="16"/>
  <c r="Q384" i="16"/>
  <c r="L384" i="16"/>
  <c r="J384" i="16"/>
  <c r="I384" i="16"/>
  <c r="H384" i="16"/>
  <c r="G384" i="16"/>
  <c r="F384" i="16"/>
  <c r="E384" i="16"/>
  <c r="D384" i="16"/>
  <c r="C384" i="16"/>
  <c r="B384" i="16"/>
  <c r="A384" i="16"/>
  <c r="P383" i="16"/>
  <c r="O383" i="16"/>
  <c r="N383" i="16"/>
  <c r="M383" i="16"/>
  <c r="K383" i="16"/>
  <c r="Q383" i="16"/>
  <c r="L383" i="16"/>
  <c r="J383" i="16"/>
  <c r="I383" i="16"/>
  <c r="H383" i="16"/>
  <c r="G383" i="16"/>
  <c r="F383" i="16"/>
  <c r="E383" i="16"/>
  <c r="D383" i="16"/>
  <c r="C383" i="16"/>
  <c r="B383" i="16"/>
  <c r="A383" i="16"/>
  <c r="P382" i="16"/>
  <c r="O382" i="16"/>
  <c r="N382" i="16"/>
  <c r="M382" i="16"/>
  <c r="K382" i="16"/>
  <c r="Q382" i="16"/>
  <c r="J382" i="16"/>
  <c r="I382" i="16"/>
  <c r="H382" i="16"/>
  <c r="G382" i="16"/>
  <c r="F382" i="16"/>
  <c r="E382" i="16"/>
  <c r="D382" i="16"/>
  <c r="C382" i="16"/>
  <c r="B382" i="16"/>
  <c r="A382" i="16"/>
  <c r="P381" i="16"/>
  <c r="O381" i="16"/>
  <c r="N381" i="16"/>
  <c r="M381" i="16"/>
  <c r="K381" i="16"/>
  <c r="Q381" i="16"/>
  <c r="L381" i="16"/>
  <c r="J381" i="16"/>
  <c r="I381" i="16"/>
  <c r="H381" i="16"/>
  <c r="G381" i="16"/>
  <c r="F381" i="16"/>
  <c r="E381" i="16"/>
  <c r="D381" i="16"/>
  <c r="C381" i="16"/>
  <c r="B381" i="16"/>
  <c r="A381" i="16"/>
  <c r="P380" i="16"/>
  <c r="O380" i="16"/>
  <c r="N380" i="16"/>
  <c r="M380" i="16"/>
  <c r="K380" i="16"/>
  <c r="J380" i="16"/>
  <c r="I380" i="16"/>
  <c r="H380" i="16"/>
  <c r="G380" i="16"/>
  <c r="F380" i="16"/>
  <c r="E380" i="16"/>
  <c r="D380" i="16"/>
  <c r="C380" i="16"/>
  <c r="B380" i="16"/>
  <c r="A380" i="16"/>
  <c r="P379" i="16"/>
  <c r="O379" i="16"/>
  <c r="N379" i="16"/>
  <c r="M379" i="16"/>
  <c r="K379" i="16"/>
  <c r="J379" i="16"/>
  <c r="I379" i="16"/>
  <c r="H379" i="16"/>
  <c r="G379" i="16"/>
  <c r="F379" i="16"/>
  <c r="E379" i="16"/>
  <c r="D379" i="16"/>
  <c r="C379" i="16"/>
  <c r="B379" i="16"/>
  <c r="A379" i="16"/>
  <c r="P378" i="16"/>
  <c r="O378" i="16"/>
  <c r="N378" i="16"/>
  <c r="M378" i="16"/>
  <c r="K378" i="16"/>
  <c r="Q378" i="16"/>
  <c r="L378" i="16"/>
  <c r="J378" i="16"/>
  <c r="I378" i="16"/>
  <c r="H378" i="16"/>
  <c r="G378" i="16"/>
  <c r="F378" i="16"/>
  <c r="E378" i="16"/>
  <c r="D378" i="16"/>
  <c r="C378" i="16"/>
  <c r="B378" i="16"/>
  <c r="A378" i="16"/>
  <c r="P377" i="16"/>
  <c r="O377" i="16"/>
  <c r="N377" i="16"/>
  <c r="M377" i="16"/>
  <c r="K377" i="16"/>
  <c r="Q377" i="16"/>
  <c r="J377" i="16"/>
  <c r="I377" i="16"/>
  <c r="H377" i="16"/>
  <c r="G377" i="16"/>
  <c r="F377" i="16"/>
  <c r="E377" i="16"/>
  <c r="D377" i="16"/>
  <c r="C377" i="16"/>
  <c r="B377" i="16"/>
  <c r="A377" i="16"/>
  <c r="P376" i="16"/>
  <c r="O376" i="16"/>
  <c r="N376" i="16"/>
  <c r="M376" i="16"/>
  <c r="K376" i="16"/>
  <c r="Q376" i="16"/>
  <c r="J376" i="16"/>
  <c r="I376" i="16"/>
  <c r="H376" i="16"/>
  <c r="G376" i="16"/>
  <c r="F376" i="16"/>
  <c r="E376" i="16"/>
  <c r="D376" i="16"/>
  <c r="C376" i="16"/>
  <c r="B376" i="16"/>
  <c r="A376" i="16"/>
  <c r="P375" i="16"/>
  <c r="O375" i="16"/>
  <c r="N375" i="16"/>
  <c r="M375" i="16"/>
  <c r="K375" i="16"/>
  <c r="Q375" i="16"/>
  <c r="L375" i="16"/>
  <c r="J375" i="16"/>
  <c r="I375" i="16"/>
  <c r="H375" i="16"/>
  <c r="G375" i="16"/>
  <c r="F375" i="16"/>
  <c r="E375" i="16"/>
  <c r="D375" i="16"/>
  <c r="C375" i="16"/>
  <c r="B375" i="16"/>
  <c r="A375" i="16"/>
  <c r="P374" i="16"/>
  <c r="O374" i="16"/>
  <c r="N374" i="16"/>
  <c r="M374" i="16"/>
  <c r="K374" i="16"/>
  <c r="Q374" i="16"/>
  <c r="L374" i="16"/>
  <c r="J374" i="16"/>
  <c r="I374" i="16"/>
  <c r="H374" i="16"/>
  <c r="G374" i="16"/>
  <c r="F374" i="16"/>
  <c r="E374" i="16"/>
  <c r="D374" i="16"/>
  <c r="C374" i="16"/>
  <c r="B374" i="16"/>
  <c r="A374" i="16"/>
  <c r="P373" i="16"/>
  <c r="O373" i="16"/>
  <c r="N373" i="16"/>
  <c r="M373" i="16"/>
  <c r="K373" i="16"/>
  <c r="Q373" i="16"/>
  <c r="L373" i="16"/>
  <c r="J373" i="16"/>
  <c r="I373" i="16"/>
  <c r="H373" i="16"/>
  <c r="G373" i="16"/>
  <c r="F373" i="16"/>
  <c r="E373" i="16"/>
  <c r="D373" i="16"/>
  <c r="C373" i="16"/>
  <c r="B373" i="16"/>
  <c r="A373" i="16"/>
  <c r="P372" i="16"/>
  <c r="O372" i="16"/>
  <c r="N372" i="16"/>
  <c r="M372" i="16"/>
  <c r="K372" i="16"/>
  <c r="J372" i="16"/>
  <c r="I372" i="16"/>
  <c r="H372" i="16"/>
  <c r="G372" i="16"/>
  <c r="F372" i="16"/>
  <c r="E372" i="16"/>
  <c r="D372" i="16"/>
  <c r="C372" i="16"/>
  <c r="B372" i="16"/>
  <c r="A372" i="16"/>
  <c r="P371" i="16"/>
  <c r="O371" i="16"/>
  <c r="N371" i="16"/>
  <c r="M371" i="16"/>
  <c r="K371" i="16"/>
  <c r="J371" i="16"/>
  <c r="I371" i="16"/>
  <c r="H371" i="16"/>
  <c r="G371" i="16"/>
  <c r="F371" i="16"/>
  <c r="E371" i="16"/>
  <c r="D371" i="16"/>
  <c r="C371" i="16"/>
  <c r="B371" i="16"/>
  <c r="A371" i="16"/>
  <c r="P370" i="16"/>
  <c r="O370" i="16"/>
  <c r="N370" i="16"/>
  <c r="M370" i="16"/>
  <c r="K370" i="16"/>
  <c r="Q370" i="16"/>
  <c r="L370" i="16"/>
  <c r="J370" i="16"/>
  <c r="I370" i="16"/>
  <c r="H370" i="16"/>
  <c r="G370" i="16"/>
  <c r="F370" i="16"/>
  <c r="E370" i="16"/>
  <c r="D370" i="16"/>
  <c r="C370" i="16"/>
  <c r="B370" i="16"/>
  <c r="A370" i="16"/>
  <c r="P369" i="16"/>
  <c r="O369" i="16"/>
  <c r="N369" i="16"/>
  <c r="M369" i="16"/>
  <c r="K369" i="16"/>
  <c r="Q369" i="16"/>
  <c r="L369" i="16"/>
  <c r="J369" i="16"/>
  <c r="I369" i="16"/>
  <c r="H369" i="16"/>
  <c r="G369" i="16"/>
  <c r="F369" i="16"/>
  <c r="E369" i="16"/>
  <c r="D369" i="16"/>
  <c r="C369" i="16"/>
  <c r="B369" i="16"/>
  <c r="A369" i="16"/>
  <c r="P368" i="16"/>
  <c r="O368" i="16"/>
  <c r="N368" i="16"/>
  <c r="M368" i="16"/>
  <c r="K368" i="16"/>
  <c r="Q368" i="16"/>
  <c r="L368" i="16"/>
  <c r="J368" i="16"/>
  <c r="I368" i="16"/>
  <c r="H368" i="16"/>
  <c r="G368" i="16"/>
  <c r="F368" i="16"/>
  <c r="E368" i="16"/>
  <c r="D368" i="16"/>
  <c r="C368" i="16"/>
  <c r="B368" i="16"/>
  <c r="A368" i="16"/>
  <c r="P367" i="16"/>
  <c r="O367" i="16"/>
  <c r="N367" i="16"/>
  <c r="M367" i="16"/>
  <c r="K367" i="16"/>
  <c r="Q367" i="16"/>
  <c r="L367" i="16"/>
  <c r="J367" i="16"/>
  <c r="I367" i="16"/>
  <c r="H367" i="16"/>
  <c r="G367" i="16"/>
  <c r="F367" i="16"/>
  <c r="E367" i="16"/>
  <c r="D367" i="16"/>
  <c r="C367" i="16"/>
  <c r="B367" i="16"/>
  <c r="A367" i="16"/>
  <c r="P366" i="16"/>
  <c r="O366" i="16"/>
  <c r="N366" i="16"/>
  <c r="M366" i="16"/>
  <c r="K366" i="16"/>
  <c r="Q366" i="16"/>
  <c r="J366" i="16"/>
  <c r="I366" i="16"/>
  <c r="H366" i="16"/>
  <c r="G366" i="16"/>
  <c r="F366" i="16"/>
  <c r="E366" i="16"/>
  <c r="D366" i="16"/>
  <c r="C366" i="16"/>
  <c r="B366" i="16"/>
  <c r="A366" i="16"/>
  <c r="P365" i="16"/>
  <c r="O365" i="16"/>
  <c r="N365" i="16"/>
  <c r="M365" i="16"/>
  <c r="K365" i="16"/>
  <c r="Q365" i="16"/>
  <c r="L365" i="16"/>
  <c r="J365" i="16"/>
  <c r="I365" i="16"/>
  <c r="H365" i="16"/>
  <c r="G365" i="16"/>
  <c r="F365" i="16"/>
  <c r="E365" i="16"/>
  <c r="D365" i="16"/>
  <c r="C365" i="16"/>
  <c r="B365" i="16"/>
  <c r="A365" i="16"/>
  <c r="P364" i="16"/>
  <c r="O364" i="16"/>
  <c r="N364" i="16"/>
  <c r="M364" i="16"/>
  <c r="K364" i="16"/>
  <c r="J364" i="16"/>
  <c r="I364" i="16"/>
  <c r="H364" i="16"/>
  <c r="G364" i="16"/>
  <c r="F364" i="16"/>
  <c r="E364" i="16"/>
  <c r="D364" i="16"/>
  <c r="C364" i="16"/>
  <c r="B364" i="16"/>
  <c r="A364" i="16"/>
  <c r="P363" i="16"/>
  <c r="O363" i="16"/>
  <c r="N363" i="16"/>
  <c r="M363" i="16"/>
  <c r="K363" i="16"/>
  <c r="J363" i="16"/>
  <c r="I363" i="16"/>
  <c r="H363" i="16"/>
  <c r="G363" i="16"/>
  <c r="F363" i="16"/>
  <c r="E363" i="16"/>
  <c r="D363" i="16"/>
  <c r="C363" i="16"/>
  <c r="B363" i="16"/>
  <c r="A363" i="16"/>
  <c r="P362" i="16"/>
  <c r="O362" i="16"/>
  <c r="N362" i="16"/>
  <c r="M362" i="16"/>
  <c r="K362" i="16"/>
  <c r="Q362" i="16"/>
  <c r="L362" i="16"/>
  <c r="J362" i="16"/>
  <c r="I362" i="16"/>
  <c r="H362" i="16"/>
  <c r="G362" i="16"/>
  <c r="F362" i="16"/>
  <c r="E362" i="16"/>
  <c r="D362" i="16"/>
  <c r="C362" i="16"/>
  <c r="B362" i="16"/>
  <c r="A362" i="16"/>
  <c r="P361" i="16"/>
  <c r="O361" i="16"/>
  <c r="N361" i="16"/>
  <c r="M361" i="16"/>
  <c r="K361" i="16"/>
  <c r="Q361" i="16"/>
  <c r="J361" i="16"/>
  <c r="I361" i="16"/>
  <c r="H361" i="16"/>
  <c r="G361" i="16"/>
  <c r="F361" i="16"/>
  <c r="E361" i="16"/>
  <c r="D361" i="16"/>
  <c r="C361" i="16"/>
  <c r="B361" i="16"/>
  <c r="A361" i="16"/>
  <c r="P360" i="16"/>
  <c r="O360" i="16"/>
  <c r="N360" i="16"/>
  <c r="M360" i="16"/>
  <c r="K360" i="16"/>
  <c r="Q360" i="16"/>
  <c r="J360" i="16"/>
  <c r="I360" i="16"/>
  <c r="H360" i="16"/>
  <c r="G360" i="16"/>
  <c r="F360" i="16"/>
  <c r="E360" i="16"/>
  <c r="D360" i="16"/>
  <c r="C360" i="16"/>
  <c r="B360" i="16"/>
  <c r="A360" i="16"/>
  <c r="P359" i="16"/>
  <c r="O359" i="16"/>
  <c r="N359" i="16"/>
  <c r="M359" i="16"/>
  <c r="K359" i="16"/>
  <c r="Q359" i="16"/>
  <c r="L359" i="16"/>
  <c r="J359" i="16"/>
  <c r="I359" i="16"/>
  <c r="H359" i="16"/>
  <c r="G359" i="16"/>
  <c r="F359" i="16"/>
  <c r="E359" i="16"/>
  <c r="D359" i="16"/>
  <c r="C359" i="16"/>
  <c r="B359" i="16"/>
  <c r="A359" i="16"/>
  <c r="P358" i="16"/>
  <c r="O358" i="16"/>
  <c r="N358" i="16"/>
  <c r="M358" i="16"/>
  <c r="K358" i="16"/>
  <c r="Q358" i="16"/>
  <c r="L358" i="16"/>
  <c r="J358" i="16"/>
  <c r="I358" i="16"/>
  <c r="H358" i="16"/>
  <c r="G358" i="16"/>
  <c r="F358" i="16"/>
  <c r="E358" i="16"/>
  <c r="D358" i="16"/>
  <c r="C358" i="16"/>
  <c r="B358" i="16"/>
  <c r="A358" i="16"/>
  <c r="P357" i="16"/>
  <c r="O357" i="16"/>
  <c r="N357" i="16"/>
  <c r="M357" i="16"/>
  <c r="K357" i="16"/>
  <c r="Q357" i="16"/>
  <c r="L357" i="16"/>
  <c r="J357" i="16"/>
  <c r="I357" i="16"/>
  <c r="H357" i="16"/>
  <c r="G357" i="16"/>
  <c r="F357" i="16"/>
  <c r="E357" i="16"/>
  <c r="D357" i="16"/>
  <c r="C357" i="16"/>
  <c r="B357" i="16"/>
  <c r="A357" i="16"/>
  <c r="P356" i="16"/>
  <c r="O356" i="16"/>
  <c r="N356" i="16"/>
  <c r="M356" i="16"/>
  <c r="K356" i="16"/>
  <c r="J356" i="16"/>
  <c r="I356" i="16"/>
  <c r="H356" i="16"/>
  <c r="G356" i="16"/>
  <c r="F356" i="16"/>
  <c r="E356" i="16"/>
  <c r="D356" i="16"/>
  <c r="C356" i="16"/>
  <c r="B356" i="16"/>
  <c r="A356" i="16"/>
  <c r="P355" i="16"/>
  <c r="O355" i="16"/>
  <c r="N355" i="16"/>
  <c r="M355" i="16"/>
  <c r="K355" i="16"/>
  <c r="J355" i="16"/>
  <c r="I355" i="16"/>
  <c r="H355" i="16"/>
  <c r="G355" i="16"/>
  <c r="F355" i="16"/>
  <c r="E355" i="16"/>
  <c r="D355" i="16"/>
  <c r="C355" i="16"/>
  <c r="B355" i="16"/>
  <c r="A355" i="16"/>
  <c r="P354" i="16"/>
  <c r="O354" i="16"/>
  <c r="N354" i="16"/>
  <c r="M354" i="16"/>
  <c r="K354" i="16"/>
  <c r="Q354" i="16"/>
  <c r="L354" i="16"/>
  <c r="J354" i="16"/>
  <c r="I354" i="16"/>
  <c r="H354" i="16"/>
  <c r="G354" i="16"/>
  <c r="F354" i="16"/>
  <c r="E354" i="16"/>
  <c r="D354" i="16"/>
  <c r="C354" i="16"/>
  <c r="B354" i="16"/>
  <c r="A354" i="16"/>
  <c r="P353" i="16"/>
  <c r="O353" i="16"/>
  <c r="N353" i="16"/>
  <c r="M353" i="16"/>
  <c r="K353" i="16"/>
  <c r="Q353" i="16"/>
  <c r="L353" i="16"/>
  <c r="J353" i="16"/>
  <c r="I353" i="16"/>
  <c r="H353" i="16"/>
  <c r="G353" i="16"/>
  <c r="F353" i="16"/>
  <c r="E353" i="16"/>
  <c r="D353" i="16"/>
  <c r="C353" i="16"/>
  <c r="B353" i="16"/>
  <c r="A353" i="16"/>
  <c r="P352" i="16"/>
  <c r="O352" i="16"/>
  <c r="N352" i="16"/>
  <c r="M352" i="16"/>
  <c r="K352" i="16"/>
  <c r="Q352" i="16"/>
  <c r="L352" i="16"/>
  <c r="J352" i="16"/>
  <c r="I352" i="16"/>
  <c r="H352" i="16"/>
  <c r="G352" i="16"/>
  <c r="F352" i="16"/>
  <c r="E352" i="16"/>
  <c r="D352" i="16"/>
  <c r="C352" i="16"/>
  <c r="B352" i="16"/>
  <c r="A352" i="16"/>
  <c r="P351" i="16"/>
  <c r="O351" i="16"/>
  <c r="N351" i="16"/>
  <c r="M351" i="16"/>
  <c r="K351" i="16"/>
  <c r="Q351" i="16"/>
  <c r="L351" i="16"/>
  <c r="J351" i="16"/>
  <c r="I351" i="16"/>
  <c r="H351" i="16"/>
  <c r="G351" i="16"/>
  <c r="F351" i="16"/>
  <c r="E351" i="16"/>
  <c r="D351" i="16"/>
  <c r="C351" i="16"/>
  <c r="B351" i="16"/>
  <c r="A351" i="16"/>
  <c r="P350" i="16"/>
  <c r="O350" i="16"/>
  <c r="N350" i="16"/>
  <c r="M350" i="16"/>
  <c r="K350" i="16"/>
  <c r="Q350" i="16"/>
  <c r="J350" i="16"/>
  <c r="I350" i="16"/>
  <c r="H350" i="16"/>
  <c r="G350" i="16"/>
  <c r="F350" i="16"/>
  <c r="E350" i="16"/>
  <c r="D350" i="16"/>
  <c r="C350" i="16"/>
  <c r="B350" i="16"/>
  <c r="A350" i="16"/>
  <c r="P349" i="16"/>
  <c r="O349" i="16"/>
  <c r="N349" i="16"/>
  <c r="M349" i="16"/>
  <c r="K349" i="16"/>
  <c r="Q349" i="16"/>
  <c r="L349" i="16"/>
  <c r="J349" i="16"/>
  <c r="I349" i="16"/>
  <c r="H349" i="16"/>
  <c r="G349" i="16"/>
  <c r="F349" i="16"/>
  <c r="E349" i="16"/>
  <c r="D349" i="16"/>
  <c r="C349" i="16"/>
  <c r="B349" i="16"/>
  <c r="A349" i="16"/>
  <c r="P348" i="16"/>
  <c r="O348" i="16"/>
  <c r="N348" i="16"/>
  <c r="M348" i="16"/>
  <c r="K348" i="16"/>
  <c r="J348" i="16"/>
  <c r="I348" i="16"/>
  <c r="H348" i="16"/>
  <c r="G348" i="16"/>
  <c r="F348" i="16"/>
  <c r="E348" i="16"/>
  <c r="D348" i="16"/>
  <c r="C348" i="16"/>
  <c r="B348" i="16"/>
  <c r="A348" i="16"/>
  <c r="P347" i="16"/>
  <c r="O347" i="16"/>
  <c r="N347" i="16"/>
  <c r="M347" i="16"/>
  <c r="K347" i="16"/>
  <c r="J347" i="16"/>
  <c r="I347" i="16"/>
  <c r="H347" i="16"/>
  <c r="G347" i="16"/>
  <c r="F347" i="16"/>
  <c r="E347" i="16"/>
  <c r="D347" i="16"/>
  <c r="C347" i="16"/>
  <c r="B347" i="16"/>
  <c r="A347" i="16"/>
  <c r="P346" i="16"/>
  <c r="O346" i="16"/>
  <c r="N346" i="16"/>
  <c r="M346" i="16"/>
  <c r="K346" i="16"/>
  <c r="Q346" i="16"/>
  <c r="L346" i="16"/>
  <c r="J346" i="16"/>
  <c r="I346" i="16"/>
  <c r="H346" i="16"/>
  <c r="G346" i="16"/>
  <c r="F346" i="16"/>
  <c r="E346" i="16"/>
  <c r="D346" i="16"/>
  <c r="C346" i="16"/>
  <c r="B346" i="16"/>
  <c r="A346" i="16"/>
  <c r="P345" i="16"/>
  <c r="O345" i="16"/>
  <c r="N345" i="16"/>
  <c r="M345" i="16"/>
  <c r="K345" i="16"/>
  <c r="Q345" i="16"/>
  <c r="J345" i="16"/>
  <c r="I345" i="16"/>
  <c r="H345" i="16"/>
  <c r="G345" i="16"/>
  <c r="F345" i="16"/>
  <c r="E345" i="16"/>
  <c r="D345" i="16"/>
  <c r="C345" i="16"/>
  <c r="B345" i="16"/>
  <c r="A345" i="16"/>
  <c r="P344" i="16"/>
  <c r="O344" i="16"/>
  <c r="N344" i="16"/>
  <c r="M344" i="16"/>
  <c r="K344" i="16"/>
  <c r="Q344" i="16"/>
  <c r="J344" i="16"/>
  <c r="I344" i="16"/>
  <c r="H344" i="16"/>
  <c r="G344" i="16"/>
  <c r="F344" i="16"/>
  <c r="E344" i="16"/>
  <c r="D344" i="16"/>
  <c r="C344" i="16"/>
  <c r="B344" i="16"/>
  <c r="A344" i="16"/>
  <c r="P343" i="16"/>
  <c r="O343" i="16"/>
  <c r="N343" i="16"/>
  <c r="M343" i="16"/>
  <c r="K343" i="16"/>
  <c r="Q343" i="16"/>
  <c r="L343" i="16"/>
  <c r="J343" i="16"/>
  <c r="I343" i="16"/>
  <c r="H343" i="16"/>
  <c r="G343" i="16"/>
  <c r="F343" i="16"/>
  <c r="E343" i="16"/>
  <c r="D343" i="16"/>
  <c r="C343" i="16"/>
  <c r="B343" i="16"/>
  <c r="A343" i="16"/>
  <c r="P342" i="16"/>
  <c r="O342" i="16"/>
  <c r="N342" i="16"/>
  <c r="M342" i="16"/>
  <c r="K342" i="16"/>
  <c r="Q342" i="16"/>
  <c r="L342" i="16"/>
  <c r="J342" i="16"/>
  <c r="I342" i="16"/>
  <c r="H342" i="16"/>
  <c r="G342" i="16"/>
  <c r="F342" i="16"/>
  <c r="E342" i="16"/>
  <c r="D342" i="16"/>
  <c r="C342" i="16"/>
  <c r="B342" i="16"/>
  <c r="A342" i="16"/>
  <c r="P341" i="16"/>
  <c r="O341" i="16"/>
  <c r="N341" i="16"/>
  <c r="M341" i="16"/>
  <c r="K341" i="16"/>
  <c r="Q341" i="16"/>
  <c r="L341" i="16"/>
  <c r="J341" i="16"/>
  <c r="I341" i="16"/>
  <c r="H341" i="16"/>
  <c r="G341" i="16"/>
  <c r="F341" i="16"/>
  <c r="E341" i="16"/>
  <c r="D341" i="16"/>
  <c r="C341" i="16"/>
  <c r="B341" i="16"/>
  <c r="A341" i="16"/>
  <c r="P340" i="16"/>
  <c r="O340" i="16"/>
  <c r="N340" i="16"/>
  <c r="M340" i="16"/>
  <c r="K340" i="16"/>
  <c r="J340" i="16"/>
  <c r="I340" i="16"/>
  <c r="H340" i="16"/>
  <c r="G340" i="16"/>
  <c r="F340" i="16"/>
  <c r="E340" i="16"/>
  <c r="D340" i="16"/>
  <c r="C340" i="16"/>
  <c r="B340" i="16"/>
  <c r="A340" i="16"/>
  <c r="P339" i="16"/>
  <c r="O339" i="16"/>
  <c r="N339" i="16"/>
  <c r="M339" i="16"/>
  <c r="K339" i="16"/>
  <c r="J339" i="16"/>
  <c r="I339" i="16"/>
  <c r="H339" i="16"/>
  <c r="G339" i="16"/>
  <c r="F339" i="16"/>
  <c r="E339" i="16"/>
  <c r="D339" i="16"/>
  <c r="C339" i="16"/>
  <c r="B339" i="16"/>
  <c r="A339" i="16"/>
  <c r="P338" i="16"/>
  <c r="O338" i="16"/>
  <c r="N338" i="16"/>
  <c r="M338" i="16"/>
  <c r="K338" i="16"/>
  <c r="Q338" i="16"/>
  <c r="L338" i="16"/>
  <c r="J338" i="16"/>
  <c r="I338" i="16"/>
  <c r="H338" i="16"/>
  <c r="G338" i="16"/>
  <c r="F338" i="16"/>
  <c r="E338" i="16"/>
  <c r="D338" i="16"/>
  <c r="C338" i="16"/>
  <c r="B338" i="16"/>
  <c r="A338" i="16"/>
  <c r="P337" i="16"/>
  <c r="O337" i="16"/>
  <c r="N337" i="16"/>
  <c r="M337" i="16"/>
  <c r="K337" i="16"/>
  <c r="Q337" i="16"/>
  <c r="L337" i="16"/>
  <c r="J337" i="16"/>
  <c r="I337" i="16"/>
  <c r="H337" i="16"/>
  <c r="G337" i="16"/>
  <c r="F337" i="16"/>
  <c r="E337" i="16"/>
  <c r="D337" i="16"/>
  <c r="C337" i="16"/>
  <c r="B337" i="16"/>
  <c r="A337" i="16"/>
  <c r="P336" i="16"/>
  <c r="O336" i="16"/>
  <c r="N336" i="16"/>
  <c r="M336" i="16"/>
  <c r="K336" i="16"/>
  <c r="Q336" i="16"/>
  <c r="L336" i="16"/>
  <c r="J336" i="16"/>
  <c r="I336" i="16"/>
  <c r="H336" i="16"/>
  <c r="G336" i="16"/>
  <c r="F336" i="16"/>
  <c r="E336" i="16"/>
  <c r="D336" i="16"/>
  <c r="C336" i="16"/>
  <c r="B336" i="16"/>
  <c r="A336" i="16"/>
  <c r="P335" i="16"/>
  <c r="O335" i="16"/>
  <c r="N335" i="16"/>
  <c r="M335" i="16"/>
  <c r="K335" i="16"/>
  <c r="Q335" i="16"/>
  <c r="L335" i="16"/>
  <c r="J335" i="16"/>
  <c r="I335" i="16"/>
  <c r="H335" i="16"/>
  <c r="G335" i="16"/>
  <c r="F335" i="16"/>
  <c r="E335" i="16"/>
  <c r="D335" i="16"/>
  <c r="C335" i="16"/>
  <c r="B335" i="16"/>
  <c r="A335" i="16"/>
  <c r="P334" i="16"/>
  <c r="O334" i="16"/>
  <c r="N334" i="16"/>
  <c r="M334" i="16"/>
  <c r="K334" i="16"/>
  <c r="Q334" i="16"/>
  <c r="J334" i="16"/>
  <c r="I334" i="16"/>
  <c r="H334" i="16"/>
  <c r="G334" i="16"/>
  <c r="F334" i="16"/>
  <c r="E334" i="16"/>
  <c r="D334" i="16"/>
  <c r="C334" i="16"/>
  <c r="B334" i="16"/>
  <c r="A334" i="16"/>
  <c r="P333" i="16"/>
  <c r="O333" i="16"/>
  <c r="N333" i="16"/>
  <c r="M333" i="16"/>
  <c r="K333" i="16"/>
  <c r="Q333" i="16"/>
  <c r="L333" i="16"/>
  <c r="J333" i="16"/>
  <c r="I333" i="16"/>
  <c r="H333" i="16"/>
  <c r="G333" i="16"/>
  <c r="F333" i="16"/>
  <c r="E333" i="16"/>
  <c r="D333" i="16"/>
  <c r="C333" i="16"/>
  <c r="B333" i="16"/>
  <c r="A333" i="16"/>
  <c r="P332" i="16"/>
  <c r="O332" i="16"/>
  <c r="N332" i="16"/>
  <c r="M332" i="16"/>
  <c r="K332" i="16"/>
  <c r="J332" i="16"/>
  <c r="I332" i="16"/>
  <c r="H332" i="16"/>
  <c r="G332" i="16"/>
  <c r="F332" i="16"/>
  <c r="E332" i="16"/>
  <c r="D332" i="16"/>
  <c r="C332" i="16"/>
  <c r="B332" i="16"/>
  <c r="A332" i="16"/>
  <c r="P331" i="16"/>
  <c r="O331" i="16"/>
  <c r="N331" i="16"/>
  <c r="M331" i="16"/>
  <c r="K331" i="16"/>
  <c r="J331" i="16"/>
  <c r="I331" i="16"/>
  <c r="H331" i="16"/>
  <c r="G331" i="16"/>
  <c r="F331" i="16"/>
  <c r="E331" i="16"/>
  <c r="D331" i="16"/>
  <c r="C331" i="16"/>
  <c r="B331" i="16"/>
  <c r="A331" i="16"/>
  <c r="P330" i="16"/>
  <c r="O330" i="16"/>
  <c r="N330" i="16"/>
  <c r="M330" i="16"/>
  <c r="K330" i="16"/>
  <c r="Q330" i="16"/>
  <c r="L330" i="16"/>
  <c r="J330" i="16"/>
  <c r="I330" i="16"/>
  <c r="H330" i="16"/>
  <c r="G330" i="16"/>
  <c r="F330" i="16"/>
  <c r="E330" i="16"/>
  <c r="D330" i="16"/>
  <c r="C330" i="16"/>
  <c r="B330" i="16"/>
  <c r="A330" i="16"/>
  <c r="P329" i="16"/>
  <c r="O329" i="16"/>
  <c r="N329" i="16"/>
  <c r="M329" i="16"/>
  <c r="K329" i="16"/>
  <c r="Q329" i="16"/>
  <c r="J329" i="16"/>
  <c r="I329" i="16"/>
  <c r="H329" i="16"/>
  <c r="G329" i="16"/>
  <c r="F329" i="16"/>
  <c r="E329" i="16"/>
  <c r="D329" i="16"/>
  <c r="C329" i="16"/>
  <c r="B329" i="16"/>
  <c r="A329" i="16"/>
  <c r="P328" i="16"/>
  <c r="O328" i="16"/>
  <c r="N328" i="16"/>
  <c r="M328" i="16"/>
  <c r="K328" i="16"/>
  <c r="Q328" i="16"/>
  <c r="J328" i="16"/>
  <c r="I328" i="16"/>
  <c r="H328" i="16"/>
  <c r="G328" i="16"/>
  <c r="F328" i="16"/>
  <c r="E328" i="16"/>
  <c r="D328" i="16"/>
  <c r="C328" i="16"/>
  <c r="B328" i="16"/>
  <c r="A328" i="16"/>
  <c r="P327" i="16"/>
  <c r="O327" i="16"/>
  <c r="N327" i="16"/>
  <c r="M327" i="16"/>
  <c r="K327" i="16"/>
  <c r="Q327" i="16"/>
  <c r="L327" i="16"/>
  <c r="J327" i="16"/>
  <c r="I327" i="16"/>
  <c r="H327" i="16"/>
  <c r="G327" i="16"/>
  <c r="F327" i="16"/>
  <c r="E327" i="16"/>
  <c r="D327" i="16"/>
  <c r="C327" i="16"/>
  <c r="B327" i="16"/>
  <c r="A327" i="16"/>
  <c r="P326" i="16"/>
  <c r="O326" i="16"/>
  <c r="N326" i="16"/>
  <c r="M326" i="16"/>
  <c r="K326" i="16"/>
  <c r="Q326" i="16"/>
  <c r="L326" i="16"/>
  <c r="J326" i="16"/>
  <c r="I326" i="16"/>
  <c r="H326" i="16"/>
  <c r="G326" i="16"/>
  <c r="F326" i="16"/>
  <c r="E326" i="16"/>
  <c r="D326" i="16"/>
  <c r="C326" i="16"/>
  <c r="B326" i="16"/>
  <c r="A326" i="16"/>
  <c r="P325" i="16"/>
  <c r="O325" i="16"/>
  <c r="N325" i="16"/>
  <c r="M325" i="16"/>
  <c r="K325" i="16"/>
  <c r="Q325" i="16"/>
  <c r="L325" i="16"/>
  <c r="J325" i="16"/>
  <c r="I325" i="16"/>
  <c r="H325" i="16"/>
  <c r="G325" i="16"/>
  <c r="F325" i="16"/>
  <c r="E325" i="16"/>
  <c r="D325" i="16"/>
  <c r="C325" i="16"/>
  <c r="B325" i="16"/>
  <c r="A325" i="16"/>
  <c r="P324" i="16"/>
  <c r="O324" i="16"/>
  <c r="N324" i="16"/>
  <c r="M324" i="16"/>
  <c r="K324" i="16"/>
  <c r="J324" i="16"/>
  <c r="I324" i="16"/>
  <c r="H324" i="16"/>
  <c r="G324" i="16"/>
  <c r="F324" i="16"/>
  <c r="E324" i="16"/>
  <c r="D324" i="16"/>
  <c r="C324" i="16"/>
  <c r="B324" i="16"/>
  <c r="A324" i="16"/>
  <c r="P323" i="16"/>
  <c r="O323" i="16"/>
  <c r="N323" i="16"/>
  <c r="M323" i="16"/>
  <c r="K323" i="16"/>
  <c r="J323" i="16"/>
  <c r="I323" i="16"/>
  <c r="H323" i="16"/>
  <c r="G323" i="16"/>
  <c r="F323" i="16"/>
  <c r="E323" i="16"/>
  <c r="D323" i="16"/>
  <c r="C323" i="16"/>
  <c r="B323" i="16"/>
  <c r="A323" i="16"/>
  <c r="P322" i="16"/>
  <c r="O322" i="16"/>
  <c r="N322" i="16"/>
  <c r="M322" i="16"/>
  <c r="K322" i="16"/>
  <c r="Q322" i="16"/>
  <c r="L322" i="16"/>
  <c r="J322" i="16"/>
  <c r="I322" i="16"/>
  <c r="H322" i="16"/>
  <c r="G322" i="16"/>
  <c r="F322" i="16"/>
  <c r="E322" i="16"/>
  <c r="D322" i="16"/>
  <c r="C322" i="16"/>
  <c r="B322" i="16"/>
  <c r="A322" i="16"/>
  <c r="P321" i="16"/>
  <c r="O321" i="16"/>
  <c r="N321" i="16"/>
  <c r="M321" i="16"/>
  <c r="K321" i="16"/>
  <c r="Q321" i="16"/>
  <c r="L321" i="16"/>
  <c r="J321" i="16"/>
  <c r="I321" i="16"/>
  <c r="H321" i="16"/>
  <c r="G321" i="16"/>
  <c r="F321" i="16"/>
  <c r="E321" i="16"/>
  <c r="D321" i="16"/>
  <c r="C321" i="16"/>
  <c r="B321" i="16"/>
  <c r="A321" i="16"/>
  <c r="P320" i="16"/>
  <c r="O320" i="16"/>
  <c r="N320" i="16"/>
  <c r="M320" i="16"/>
  <c r="K320" i="16"/>
  <c r="Q320" i="16"/>
  <c r="L320" i="16"/>
  <c r="J320" i="16"/>
  <c r="I320" i="16"/>
  <c r="H320" i="16"/>
  <c r="G320" i="16"/>
  <c r="F320" i="16"/>
  <c r="E320" i="16"/>
  <c r="D320" i="16"/>
  <c r="C320" i="16"/>
  <c r="B320" i="16"/>
  <c r="A320" i="16"/>
  <c r="P319" i="16"/>
  <c r="O319" i="16"/>
  <c r="N319" i="16"/>
  <c r="M319" i="16"/>
  <c r="K319" i="16"/>
  <c r="Q319" i="16"/>
  <c r="L319" i="16"/>
  <c r="J319" i="16"/>
  <c r="I319" i="16"/>
  <c r="H319" i="16"/>
  <c r="G319" i="16"/>
  <c r="F319" i="16"/>
  <c r="E319" i="16"/>
  <c r="D319" i="16"/>
  <c r="C319" i="16"/>
  <c r="B319" i="16"/>
  <c r="A319" i="16"/>
  <c r="P318" i="16"/>
  <c r="O318" i="16"/>
  <c r="N318" i="16"/>
  <c r="M318" i="16"/>
  <c r="K318" i="16"/>
  <c r="Q318" i="16"/>
  <c r="J318" i="16"/>
  <c r="I318" i="16"/>
  <c r="H318" i="16"/>
  <c r="G318" i="16"/>
  <c r="F318" i="16"/>
  <c r="E318" i="16"/>
  <c r="D318" i="16"/>
  <c r="C318" i="16"/>
  <c r="B318" i="16"/>
  <c r="A318" i="16"/>
  <c r="P317" i="16"/>
  <c r="O317" i="16"/>
  <c r="N317" i="16"/>
  <c r="M317" i="16"/>
  <c r="K317" i="16"/>
  <c r="Q317" i="16"/>
  <c r="L317" i="16"/>
  <c r="J317" i="16"/>
  <c r="I317" i="16"/>
  <c r="H317" i="16"/>
  <c r="G317" i="16"/>
  <c r="F317" i="16"/>
  <c r="E317" i="16"/>
  <c r="D317" i="16"/>
  <c r="C317" i="16"/>
  <c r="B317" i="16"/>
  <c r="A317" i="16"/>
  <c r="P316" i="16"/>
  <c r="O316" i="16"/>
  <c r="N316" i="16"/>
  <c r="M316" i="16"/>
  <c r="K316" i="16"/>
  <c r="J316" i="16"/>
  <c r="I316" i="16"/>
  <c r="H316" i="16"/>
  <c r="G316" i="16"/>
  <c r="F316" i="16"/>
  <c r="E316" i="16"/>
  <c r="D316" i="16"/>
  <c r="C316" i="16"/>
  <c r="B316" i="16"/>
  <c r="A316" i="16"/>
  <c r="P315" i="16"/>
  <c r="O315" i="16"/>
  <c r="N315" i="16"/>
  <c r="M315" i="16"/>
  <c r="K315" i="16"/>
  <c r="J315" i="16"/>
  <c r="I315" i="16"/>
  <c r="H315" i="16"/>
  <c r="G315" i="16"/>
  <c r="F315" i="16"/>
  <c r="E315" i="16"/>
  <c r="D315" i="16"/>
  <c r="C315" i="16"/>
  <c r="B315" i="16"/>
  <c r="A315" i="16"/>
  <c r="P314" i="16"/>
  <c r="O314" i="16"/>
  <c r="N314" i="16"/>
  <c r="M314" i="16"/>
  <c r="K314" i="16"/>
  <c r="Q314" i="16"/>
  <c r="L314" i="16"/>
  <c r="J314" i="16"/>
  <c r="I314" i="16"/>
  <c r="H314" i="16"/>
  <c r="G314" i="16"/>
  <c r="F314" i="16"/>
  <c r="E314" i="16"/>
  <c r="D314" i="16"/>
  <c r="C314" i="16"/>
  <c r="B314" i="16"/>
  <c r="A314" i="16"/>
  <c r="P313" i="16"/>
  <c r="O313" i="16"/>
  <c r="N313" i="16"/>
  <c r="M313" i="16"/>
  <c r="K313" i="16"/>
  <c r="Q313" i="16"/>
  <c r="J313" i="16"/>
  <c r="I313" i="16"/>
  <c r="H313" i="16"/>
  <c r="G313" i="16"/>
  <c r="F313" i="16"/>
  <c r="E313" i="16"/>
  <c r="D313" i="16"/>
  <c r="C313" i="16"/>
  <c r="B313" i="16"/>
  <c r="A313" i="16"/>
  <c r="P312" i="16"/>
  <c r="O312" i="16"/>
  <c r="N312" i="16"/>
  <c r="M312" i="16"/>
  <c r="K312" i="16"/>
  <c r="Q312" i="16"/>
  <c r="J312" i="16"/>
  <c r="I312" i="16"/>
  <c r="H312" i="16"/>
  <c r="G312" i="16"/>
  <c r="F312" i="16"/>
  <c r="E312" i="16"/>
  <c r="D312" i="16"/>
  <c r="C312" i="16"/>
  <c r="B312" i="16"/>
  <c r="A312" i="16"/>
  <c r="P311" i="16"/>
  <c r="O311" i="16"/>
  <c r="N311" i="16"/>
  <c r="M311" i="16"/>
  <c r="K311" i="16"/>
  <c r="Q311" i="16"/>
  <c r="L311" i="16"/>
  <c r="J311" i="16"/>
  <c r="I311" i="16"/>
  <c r="H311" i="16"/>
  <c r="G311" i="16"/>
  <c r="F311" i="16"/>
  <c r="E311" i="16"/>
  <c r="D311" i="16"/>
  <c r="C311" i="16"/>
  <c r="B311" i="16"/>
  <c r="A311" i="16"/>
  <c r="P310" i="16"/>
  <c r="O310" i="16"/>
  <c r="N310" i="16"/>
  <c r="M310" i="16"/>
  <c r="K310" i="16"/>
  <c r="Q310" i="16"/>
  <c r="L310" i="16"/>
  <c r="J310" i="16"/>
  <c r="I310" i="16"/>
  <c r="H310" i="16"/>
  <c r="G310" i="16"/>
  <c r="F310" i="16"/>
  <c r="E310" i="16"/>
  <c r="D310" i="16"/>
  <c r="C310" i="16"/>
  <c r="B310" i="16"/>
  <c r="A310" i="16"/>
  <c r="P309" i="16"/>
  <c r="O309" i="16"/>
  <c r="N309" i="16"/>
  <c r="M309" i="16"/>
  <c r="K309" i="16"/>
  <c r="Q309" i="16"/>
  <c r="L309" i="16"/>
  <c r="J309" i="16"/>
  <c r="I309" i="16"/>
  <c r="H309" i="16"/>
  <c r="G309" i="16"/>
  <c r="F309" i="16"/>
  <c r="E309" i="16"/>
  <c r="D309" i="16"/>
  <c r="C309" i="16"/>
  <c r="B309" i="16"/>
  <c r="A309" i="16"/>
  <c r="P308" i="16"/>
  <c r="O308" i="16"/>
  <c r="N308" i="16"/>
  <c r="M308" i="16"/>
  <c r="K308" i="16"/>
  <c r="J308" i="16"/>
  <c r="I308" i="16"/>
  <c r="H308" i="16"/>
  <c r="G308" i="16"/>
  <c r="F308" i="16"/>
  <c r="E308" i="16"/>
  <c r="D308" i="16"/>
  <c r="C308" i="16"/>
  <c r="B308" i="16"/>
  <c r="A308" i="16"/>
  <c r="P307" i="16"/>
  <c r="O307" i="16"/>
  <c r="N307" i="16"/>
  <c r="M307" i="16"/>
  <c r="K307" i="16"/>
  <c r="J307" i="16"/>
  <c r="I307" i="16"/>
  <c r="H307" i="16"/>
  <c r="G307" i="16"/>
  <c r="F307" i="16"/>
  <c r="E307" i="16"/>
  <c r="D307" i="16"/>
  <c r="C307" i="16"/>
  <c r="B307" i="16"/>
  <c r="A307" i="16"/>
  <c r="P306" i="16"/>
  <c r="O306" i="16"/>
  <c r="N306" i="16"/>
  <c r="M306" i="16"/>
  <c r="K306" i="16"/>
  <c r="Q306" i="16"/>
  <c r="L306" i="16"/>
  <c r="J306" i="16"/>
  <c r="I306" i="16"/>
  <c r="H306" i="16"/>
  <c r="G306" i="16"/>
  <c r="F306" i="16"/>
  <c r="E306" i="16"/>
  <c r="D306" i="16"/>
  <c r="C306" i="16"/>
  <c r="B306" i="16"/>
  <c r="A306" i="16"/>
  <c r="P305" i="16"/>
  <c r="O305" i="16"/>
  <c r="N305" i="16"/>
  <c r="M305" i="16"/>
  <c r="K305" i="16"/>
  <c r="Q305" i="16"/>
  <c r="L305" i="16"/>
  <c r="J305" i="16"/>
  <c r="I305" i="16"/>
  <c r="H305" i="16"/>
  <c r="G305" i="16"/>
  <c r="F305" i="16"/>
  <c r="E305" i="16"/>
  <c r="D305" i="16"/>
  <c r="C305" i="16"/>
  <c r="B305" i="16"/>
  <c r="A305" i="16"/>
  <c r="P304" i="16"/>
  <c r="O304" i="16"/>
  <c r="N304" i="16"/>
  <c r="M304" i="16"/>
  <c r="K304" i="16"/>
  <c r="Q304" i="16"/>
  <c r="L304" i="16"/>
  <c r="J304" i="16"/>
  <c r="I304" i="16"/>
  <c r="H304" i="16"/>
  <c r="G304" i="16"/>
  <c r="F304" i="16"/>
  <c r="E304" i="16"/>
  <c r="D304" i="16"/>
  <c r="C304" i="16"/>
  <c r="B304" i="16"/>
  <c r="A304" i="16"/>
  <c r="P303" i="16"/>
  <c r="O303" i="16"/>
  <c r="N303" i="16"/>
  <c r="M303" i="16"/>
  <c r="K303" i="16"/>
  <c r="Q303" i="16"/>
  <c r="L303" i="16"/>
  <c r="J303" i="16"/>
  <c r="I303" i="16"/>
  <c r="H303" i="16"/>
  <c r="G303" i="16"/>
  <c r="F303" i="16"/>
  <c r="E303" i="16"/>
  <c r="D303" i="16"/>
  <c r="C303" i="16"/>
  <c r="B303" i="16"/>
  <c r="A303" i="16"/>
  <c r="P302" i="16"/>
  <c r="O302" i="16"/>
  <c r="N302" i="16"/>
  <c r="M302" i="16"/>
  <c r="K302" i="16"/>
  <c r="Q302" i="16"/>
  <c r="J302" i="16"/>
  <c r="I302" i="16"/>
  <c r="H302" i="16"/>
  <c r="G302" i="16"/>
  <c r="F302" i="16"/>
  <c r="E302" i="16"/>
  <c r="D302" i="16"/>
  <c r="C302" i="16"/>
  <c r="B302" i="16"/>
  <c r="A302" i="16"/>
  <c r="P301" i="16"/>
  <c r="O301" i="16"/>
  <c r="N301" i="16"/>
  <c r="M301" i="16"/>
  <c r="K301" i="16"/>
  <c r="Q301" i="16"/>
  <c r="L301" i="16"/>
  <c r="J301" i="16"/>
  <c r="I301" i="16"/>
  <c r="H301" i="16"/>
  <c r="G301" i="16"/>
  <c r="F301" i="16"/>
  <c r="E301" i="16"/>
  <c r="D301" i="16"/>
  <c r="C301" i="16"/>
  <c r="B301" i="16"/>
  <c r="A301" i="16"/>
  <c r="P300" i="16"/>
  <c r="O300" i="16"/>
  <c r="N300" i="16"/>
  <c r="M300" i="16"/>
  <c r="K300" i="16"/>
  <c r="J300" i="16"/>
  <c r="I300" i="16"/>
  <c r="H300" i="16"/>
  <c r="G300" i="16"/>
  <c r="F300" i="16"/>
  <c r="E300" i="16"/>
  <c r="D300" i="16"/>
  <c r="C300" i="16"/>
  <c r="B300" i="16"/>
  <c r="A300" i="16"/>
  <c r="P299" i="16"/>
  <c r="O299" i="16"/>
  <c r="N299" i="16"/>
  <c r="M299" i="16"/>
  <c r="K299" i="16"/>
  <c r="J299" i="16"/>
  <c r="I299" i="16"/>
  <c r="H299" i="16"/>
  <c r="G299" i="16"/>
  <c r="F299" i="16"/>
  <c r="E299" i="16"/>
  <c r="D299" i="16"/>
  <c r="C299" i="16"/>
  <c r="B299" i="16"/>
  <c r="A299" i="16"/>
  <c r="P298" i="16"/>
  <c r="O298" i="16"/>
  <c r="N298" i="16"/>
  <c r="M298" i="16"/>
  <c r="K298" i="16"/>
  <c r="Q298" i="16"/>
  <c r="L298" i="16"/>
  <c r="J298" i="16"/>
  <c r="I298" i="16"/>
  <c r="H298" i="16"/>
  <c r="G298" i="16"/>
  <c r="F298" i="16"/>
  <c r="E298" i="16"/>
  <c r="D298" i="16"/>
  <c r="C298" i="16"/>
  <c r="B298" i="16"/>
  <c r="A298" i="16"/>
  <c r="P297" i="16"/>
  <c r="O297" i="16"/>
  <c r="N297" i="16"/>
  <c r="M297" i="16"/>
  <c r="K297" i="16"/>
  <c r="Q297" i="16"/>
  <c r="J297" i="16"/>
  <c r="I297" i="16"/>
  <c r="H297" i="16"/>
  <c r="G297" i="16"/>
  <c r="F297" i="16"/>
  <c r="E297" i="16"/>
  <c r="D297" i="16"/>
  <c r="C297" i="16"/>
  <c r="B297" i="16"/>
  <c r="A297" i="16"/>
  <c r="P296" i="16"/>
  <c r="O296" i="16"/>
  <c r="N296" i="16"/>
  <c r="M296" i="16"/>
  <c r="K296" i="16"/>
  <c r="Q296" i="16"/>
  <c r="J296" i="16"/>
  <c r="I296" i="16"/>
  <c r="H296" i="16"/>
  <c r="G296" i="16"/>
  <c r="F296" i="16"/>
  <c r="E296" i="16"/>
  <c r="D296" i="16"/>
  <c r="C296" i="16"/>
  <c r="B296" i="16"/>
  <c r="A296" i="16"/>
  <c r="P295" i="16"/>
  <c r="O295" i="16"/>
  <c r="N295" i="16"/>
  <c r="M295" i="16"/>
  <c r="K295" i="16"/>
  <c r="Q295" i="16"/>
  <c r="L295" i="16"/>
  <c r="J295" i="16"/>
  <c r="I295" i="16"/>
  <c r="H295" i="16"/>
  <c r="G295" i="16"/>
  <c r="F295" i="16"/>
  <c r="E295" i="16"/>
  <c r="D295" i="16"/>
  <c r="C295" i="16"/>
  <c r="B295" i="16"/>
  <c r="A295" i="16"/>
  <c r="P294" i="16"/>
  <c r="O294" i="16"/>
  <c r="N294" i="16"/>
  <c r="M294" i="16"/>
  <c r="K294" i="16"/>
  <c r="Q294" i="16"/>
  <c r="L294" i="16"/>
  <c r="J294" i="16"/>
  <c r="I294" i="16"/>
  <c r="H294" i="16"/>
  <c r="G294" i="16"/>
  <c r="F294" i="16"/>
  <c r="E294" i="16"/>
  <c r="D294" i="16"/>
  <c r="C294" i="16"/>
  <c r="B294" i="16"/>
  <c r="A294" i="16"/>
  <c r="P293" i="16"/>
  <c r="O293" i="16"/>
  <c r="N293" i="16"/>
  <c r="M293" i="16"/>
  <c r="K293" i="16"/>
  <c r="Q293" i="16"/>
  <c r="L293" i="16"/>
  <c r="J293" i="16"/>
  <c r="I293" i="16"/>
  <c r="H293" i="16"/>
  <c r="G293" i="16"/>
  <c r="F293" i="16"/>
  <c r="E293" i="16"/>
  <c r="D293" i="16"/>
  <c r="C293" i="16"/>
  <c r="B293" i="16"/>
  <c r="A293" i="16"/>
  <c r="P292" i="16"/>
  <c r="O292" i="16"/>
  <c r="N292" i="16"/>
  <c r="M292" i="16"/>
  <c r="K292" i="16"/>
  <c r="J292" i="16"/>
  <c r="I292" i="16"/>
  <c r="H292" i="16"/>
  <c r="G292" i="16"/>
  <c r="F292" i="16"/>
  <c r="E292" i="16"/>
  <c r="D292" i="16"/>
  <c r="C292" i="16"/>
  <c r="B292" i="16"/>
  <c r="A292" i="16"/>
  <c r="P291" i="16"/>
  <c r="O291" i="16"/>
  <c r="N291" i="16"/>
  <c r="M291" i="16"/>
  <c r="K291" i="16"/>
  <c r="J291" i="16"/>
  <c r="I291" i="16"/>
  <c r="H291" i="16"/>
  <c r="G291" i="16"/>
  <c r="F291" i="16"/>
  <c r="E291" i="16"/>
  <c r="D291" i="16"/>
  <c r="C291" i="16"/>
  <c r="B291" i="16"/>
  <c r="A291" i="16"/>
  <c r="P290" i="16"/>
  <c r="O290" i="16"/>
  <c r="N290" i="16"/>
  <c r="M290" i="16"/>
  <c r="K290" i="16"/>
  <c r="Q290" i="16"/>
  <c r="L290" i="16"/>
  <c r="J290" i="16"/>
  <c r="I290" i="16"/>
  <c r="H290" i="16"/>
  <c r="G290" i="16"/>
  <c r="F290" i="16"/>
  <c r="E290" i="16"/>
  <c r="D290" i="16"/>
  <c r="C290" i="16"/>
  <c r="B290" i="16"/>
  <c r="A290" i="16"/>
  <c r="P289" i="16"/>
  <c r="O289" i="16"/>
  <c r="N289" i="16"/>
  <c r="M289" i="16"/>
  <c r="K289" i="16"/>
  <c r="Q289" i="16"/>
  <c r="L289" i="16"/>
  <c r="J289" i="16"/>
  <c r="I289" i="16"/>
  <c r="H289" i="16"/>
  <c r="G289" i="16"/>
  <c r="F289" i="16"/>
  <c r="E289" i="16"/>
  <c r="D289" i="16"/>
  <c r="C289" i="16"/>
  <c r="B289" i="16"/>
  <c r="A289" i="16"/>
  <c r="P288" i="16"/>
  <c r="O288" i="16"/>
  <c r="N288" i="16"/>
  <c r="M288" i="16"/>
  <c r="K288" i="16"/>
  <c r="Q288" i="16"/>
  <c r="L288" i="16"/>
  <c r="J288" i="16"/>
  <c r="I288" i="16"/>
  <c r="H288" i="16"/>
  <c r="G288" i="16"/>
  <c r="F288" i="16"/>
  <c r="E288" i="16"/>
  <c r="D288" i="16"/>
  <c r="C288" i="16"/>
  <c r="B288" i="16"/>
  <c r="A288" i="16"/>
  <c r="P287" i="16"/>
  <c r="O287" i="16"/>
  <c r="N287" i="16"/>
  <c r="M287" i="16"/>
  <c r="K287" i="16"/>
  <c r="Q287" i="16"/>
  <c r="L287" i="16"/>
  <c r="J287" i="16"/>
  <c r="I287" i="16"/>
  <c r="H287" i="16"/>
  <c r="G287" i="16"/>
  <c r="F287" i="16"/>
  <c r="E287" i="16"/>
  <c r="D287" i="16"/>
  <c r="C287" i="16"/>
  <c r="B287" i="16"/>
  <c r="A287" i="16"/>
  <c r="P286" i="16"/>
  <c r="O286" i="16"/>
  <c r="N286" i="16"/>
  <c r="M286" i="16"/>
  <c r="K286" i="16"/>
  <c r="Q286" i="16"/>
  <c r="J286" i="16"/>
  <c r="I286" i="16"/>
  <c r="H286" i="16"/>
  <c r="G286" i="16"/>
  <c r="F286" i="16"/>
  <c r="E286" i="16"/>
  <c r="D286" i="16"/>
  <c r="C286" i="16"/>
  <c r="B286" i="16"/>
  <c r="A286" i="16"/>
  <c r="P285" i="16"/>
  <c r="O285" i="16"/>
  <c r="N285" i="16"/>
  <c r="M285" i="16"/>
  <c r="K285" i="16"/>
  <c r="Q285" i="16"/>
  <c r="L285" i="16"/>
  <c r="J285" i="16"/>
  <c r="I285" i="16"/>
  <c r="H285" i="16"/>
  <c r="G285" i="16"/>
  <c r="F285" i="16"/>
  <c r="E285" i="16"/>
  <c r="D285" i="16"/>
  <c r="C285" i="16"/>
  <c r="B285" i="16"/>
  <c r="A285" i="16"/>
  <c r="P284" i="16"/>
  <c r="O284" i="16"/>
  <c r="N284" i="16"/>
  <c r="M284" i="16"/>
  <c r="K284" i="16"/>
  <c r="J284" i="16"/>
  <c r="I284" i="16"/>
  <c r="H284" i="16"/>
  <c r="G284" i="16"/>
  <c r="F284" i="16"/>
  <c r="E284" i="16"/>
  <c r="D284" i="16"/>
  <c r="C284" i="16"/>
  <c r="B284" i="16"/>
  <c r="A284" i="16"/>
  <c r="P283" i="16"/>
  <c r="O283" i="16"/>
  <c r="N283" i="16"/>
  <c r="M283" i="16"/>
  <c r="K283" i="16"/>
  <c r="J283" i="16"/>
  <c r="I283" i="16"/>
  <c r="H283" i="16"/>
  <c r="G283" i="16"/>
  <c r="F283" i="16"/>
  <c r="E283" i="16"/>
  <c r="D283" i="16"/>
  <c r="C283" i="16"/>
  <c r="B283" i="16"/>
  <c r="A283" i="16"/>
  <c r="P282" i="16"/>
  <c r="O282" i="16"/>
  <c r="N282" i="16"/>
  <c r="M282" i="16"/>
  <c r="K282" i="16"/>
  <c r="Q282" i="16"/>
  <c r="L282" i="16"/>
  <c r="J282" i="16"/>
  <c r="I282" i="16"/>
  <c r="H282" i="16"/>
  <c r="G282" i="16"/>
  <c r="F282" i="16"/>
  <c r="E282" i="16"/>
  <c r="D282" i="16"/>
  <c r="C282" i="16"/>
  <c r="B282" i="16"/>
  <c r="A282" i="16"/>
  <c r="P281" i="16"/>
  <c r="O281" i="16"/>
  <c r="N281" i="16"/>
  <c r="M281" i="16"/>
  <c r="K281" i="16"/>
  <c r="Q281" i="16"/>
  <c r="J281" i="16"/>
  <c r="I281" i="16"/>
  <c r="H281" i="16"/>
  <c r="G281" i="16"/>
  <c r="F281" i="16"/>
  <c r="E281" i="16"/>
  <c r="D281" i="16"/>
  <c r="C281" i="16"/>
  <c r="B281" i="16"/>
  <c r="A281" i="16"/>
  <c r="P280" i="16"/>
  <c r="O280" i="16"/>
  <c r="N280" i="16"/>
  <c r="M280" i="16"/>
  <c r="K280" i="16"/>
  <c r="Q280" i="16"/>
  <c r="J280" i="16"/>
  <c r="I280" i="16"/>
  <c r="H280" i="16"/>
  <c r="G280" i="16"/>
  <c r="F280" i="16"/>
  <c r="E280" i="16"/>
  <c r="D280" i="16"/>
  <c r="C280" i="16"/>
  <c r="B280" i="16"/>
  <c r="A280" i="16"/>
  <c r="P279" i="16"/>
  <c r="O279" i="16"/>
  <c r="N279" i="16"/>
  <c r="M279" i="16"/>
  <c r="K279" i="16"/>
  <c r="Q279" i="16"/>
  <c r="L279" i="16"/>
  <c r="J279" i="16"/>
  <c r="I279" i="16"/>
  <c r="H279" i="16"/>
  <c r="G279" i="16"/>
  <c r="F279" i="16"/>
  <c r="E279" i="16"/>
  <c r="D279" i="16"/>
  <c r="C279" i="16"/>
  <c r="B279" i="16"/>
  <c r="A279" i="16"/>
  <c r="P278" i="16"/>
  <c r="O278" i="16"/>
  <c r="N278" i="16"/>
  <c r="M278" i="16"/>
  <c r="K278" i="16"/>
  <c r="Q278" i="16"/>
  <c r="L278" i="16"/>
  <c r="J278" i="16"/>
  <c r="I278" i="16"/>
  <c r="H278" i="16"/>
  <c r="G278" i="16"/>
  <c r="F278" i="16"/>
  <c r="E278" i="16"/>
  <c r="D278" i="16"/>
  <c r="C278" i="16"/>
  <c r="B278" i="16"/>
  <c r="A278" i="16"/>
  <c r="P277" i="16"/>
  <c r="O277" i="16"/>
  <c r="N277" i="16"/>
  <c r="M277" i="16"/>
  <c r="K277" i="16"/>
  <c r="Q277" i="16"/>
  <c r="L277" i="16"/>
  <c r="J277" i="16"/>
  <c r="I277" i="16"/>
  <c r="H277" i="16"/>
  <c r="G277" i="16"/>
  <c r="F277" i="16"/>
  <c r="E277" i="16"/>
  <c r="D277" i="16"/>
  <c r="C277" i="16"/>
  <c r="B277" i="16"/>
  <c r="A277" i="16"/>
  <c r="P276" i="16"/>
  <c r="O276" i="16"/>
  <c r="N276" i="16"/>
  <c r="M276" i="16"/>
  <c r="K276" i="16"/>
  <c r="J276" i="16"/>
  <c r="I276" i="16"/>
  <c r="H276" i="16"/>
  <c r="G276" i="16"/>
  <c r="F276" i="16"/>
  <c r="E276" i="16"/>
  <c r="D276" i="16"/>
  <c r="C276" i="16"/>
  <c r="B276" i="16"/>
  <c r="A276" i="16"/>
  <c r="P275" i="16"/>
  <c r="O275" i="16"/>
  <c r="N275" i="16"/>
  <c r="M275" i="16"/>
  <c r="K275" i="16"/>
  <c r="J275" i="16"/>
  <c r="I275" i="16"/>
  <c r="H275" i="16"/>
  <c r="G275" i="16"/>
  <c r="F275" i="16"/>
  <c r="E275" i="16"/>
  <c r="D275" i="16"/>
  <c r="C275" i="16"/>
  <c r="B275" i="16"/>
  <c r="A275" i="16"/>
  <c r="P274" i="16"/>
  <c r="O274" i="16"/>
  <c r="N274" i="16"/>
  <c r="M274" i="16"/>
  <c r="K274" i="16"/>
  <c r="Q274" i="16"/>
  <c r="L274" i="16"/>
  <c r="J274" i="16"/>
  <c r="I274" i="16"/>
  <c r="H274" i="16"/>
  <c r="G274" i="16"/>
  <c r="F274" i="16"/>
  <c r="E274" i="16"/>
  <c r="D274" i="16"/>
  <c r="C274" i="16"/>
  <c r="B274" i="16"/>
  <c r="A274" i="16"/>
  <c r="P273" i="16"/>
  <c r="O273" i="16"/>
  <c r="N273" i="16"/>
  <c r="M273" i="16"/>
  <c r="K273" i="16"/>
  <c r="Q273" i="16"/>
  <c r="L273" i="16"/>
  <c r="J273" i="16"/>
  <c r="I273" i="16"/>
  <c r="H273" i="16"/>
  <c r="G273" i="16"/>
  <c r="F273" i="16"/>
  <c r="E273" i="16"/>
  <c r="D273" i="16"/>
  <c r="C273" i="16"/>
  <c r="B273" i="16"/>
  <c r="A273" i="16"/>
  <c r="P272" i="16"/>
  <c r="O272" i="16"/>
  <c r="N272" i="16"/>
  <c r="M272" i="16"/>
  <c r="K272" i="16"/>
  <c r="Q272" i="16"/>
  <c r="L272" i="16"/>
  <c r="J272" i="16"/>
  <c r="I272" i="16"/>
  <c r="H272" i="16"/>
  <c r="G272" i="16"/>
  <c r="F272" i="16"/>
  <c r="E272" i="16"/>
  <c r="D272" i="16"/>
  <c r="C272" i="16"/>
  <c r="B272" i="16"/>
  <c r="A272" i="16"/>
  <c r="P271" i="16"/>
  <c r="O271" i="16"/>
  <c r="N271" i="16"/>
  <c r="M271" i="16"/>
  <c r="K271" i="16"/>
  <c r="Q271" i="16"/>
  <c r="L271" i="16"/>
  <c r="J271" i="16"/>
  <c r="I271" i="16"/>
  <c r="H271" i="16"/>
  <c r="G271" i="16"/>
  <c r="F271" i="16"/>
  <c r="E271" i="16"/>
  <c r="D271" i="16"/>
  <c r="C271" i="16"/>
  <c r="B271" i="16"/>
  <c r="A271" i="16"/>
  <c r="P270" i="16"/>
  <c r="O270" i="16"/>
  <c r="N270" i="16"/>
  <c r="M270" i="16"/>
  <c r="K270" i="16"/>
  <c r="Q270" i="16"/>
  <c r="J270" i="16"/>
  <c r="I270" i="16"/>
  <c r="H270" i="16"/>
  <c r="G270" i="16"/>
  <c r="F270" i="16"/>
  <c r="E270" i="16"/>
  <c r="D270" i="16"/>
  <c r="C270" i="16"/>
  <c r="B270" i="16"/>
  <c r="A270" i="16"/>
  <c r="P269" i="16"/>
  <c r="O269" i="16"/>
  <c r="N269" i="16"/>
  <c r="M269" i="16"/>
  <c r="K269" i="16"/>
  <c r="Q269" i="16"/>
  <c r="L269" i="16"/>
  <c r="J269" i="16"/>
  <c r="I269" i="16"/>
  <c r="H269" i="16"/>
  <c r="G269" i="16"/>
  <c r="F269" i="16"/>
  <c r="E269" i="16"/>
  <c r="D269" i="16"/>
  <c r="C269" i="16"/>
  <c r="B269" i="16"/>
  <c r="A269" i="16"/>
  <c r="P268" i="16"/>
  <c r="O268" i="16"/>
  <c r="N268" i="16"/>
  <c r="M268" i="16"/>
  <c r="K268" i="16"/>
  <c r="J268" i="16"/>
  <c r="I268" i="16"/>
  <c r="H268" i="16"/>
  <c r="G268" i="16"/>
  <c r="F268" i="16"/>
  <c r="E268" i="16"/>
  <c r="D268" i="16"/>
  <c r="C268" i="16"/>
  <c r="B268" i="16"/>
  <c r="A268" i="16"/>
  <c r="P267" i="16"/>
  <c r="O267" i="16"/>
  <c r="N267" i="16"/>
  <c r="M267" i="16"/>
  <c r="K267" i="16"/>
  <c r="J267" i="16"/>
  <c r="I267" i="16"/>
  <c r="H267" i="16"/>
  <c r="G267" i="16"/>
  <c r="F267" i="16"/>
  <c r="E267" i="16"/>
  <c r="D267" i="16"/>
  <c r="C267" i="16"/>
  <c r="B267" i="16"/>
  <c r="A267" i="16"/>
  <c r="P266" i="16"/>
  <c r="O266" i="16"/>
  <c r="N266" i="16"/>
  <c r="M266" i="16"/>
  <c r="K266" i="16"/>
  <c r="Q266" i="16"/>
  <c r="L266" i="16"/>
  <c r="J266" i="16"/>
  <c r="I266" i="16"/>
  <c r="H266" i="16"/>
  <c r="G266" i="16"/>
  <c r="F266" i="16"/>
  <c r="E266" i="16"/>
  <c r="D266" i="16"/>
  <c r="C266" i="16"/>
  <c r="B266" i="16"/>
  <c r="A266" i="16"/>
  <c r="P265" i="16"/>
  <c r="O265" i="16"/>
  <c r="N265" i="16"/>
  <c r="M265" i="16"/>
  <c r="K265" i="16"/>
  <c r="Q265" i="16"/>
  <c r="J265" i="16"/>
  <c r="I265" i="16"/>
  <c r="H265" i="16"/>
  <c r="G265" i="16"/>
  <c r="F265" i="16"/>
  <c r="E265" i="16"/>
  <c r="D265" i="16"/>
  <c r="C265" i="16"/>
  <c r="B265" i="16"/>
  <c r="A265" i="16"/>
  <c r="P264" i="16"/>
  <c r="O264" i="16"/>
  <c r="N264" i="16"/>
  <c r="M264" i="16"/>
  <c r="K264" i="16"/>
  <c r="Q264" i="16"/>
  <c r="J264" i="16"/>
  <c r="I264" i="16"/>
  <c r="H264" i="16"/>
  <c r="G264" i="16"/>
  <c r="F264" i="16"/>
  <c r="E264" i="16"/>
  <c r="D264" i="16"/>
  <c r="C264" i="16"/>
  <c r="B264" i="16"/>
  <c r="A264" i="16"/>
  <c r="P263" i="16"/>
  <c r="O263" i="16"/>
  <c r="N263" i="16"/>
  <c r="M263" i="16"/>
  <c r="K263" i="16"/>
  <c r="Q263" i="16"/>
  <c r="L263" i="16"/>
  <c r="J263" i="16"/>
  <c r="I263" i="16"/>
  <c r="H263" i="16"/>
  <c r="G263" i="16"/>
  <c r="F263" i="16"/>
  <c r="E263" i="16"/>
  <c r="D263" i="16"/>
  <c r="C263" i="16"/>
  <c r="B263" i="16"/>
  <c r="A263" i="16"/>
  <c r="P262" i="16"/>
  <c r="O262" i="16"/>
  <c r="N262" i="16"/>
  <c r="M262" i="16"/>
  <c r="K262" i="16"/>
  <c r="Q262" i="16"/>
  <c r="L262" i="16"/>
  <c r="J262" i="16"/>
  <c r="I262" i="16"/>
  <c r="H262" i="16"/>
  <c r="G262" i="16"/>
  <c r="F262" i="16"/>
  <c r="E262" i="16"/>
  <c r="D262" i="16"/>
  <c r="C262" i="16"/>
  <c r="B262" i="16"/>
  <c r="A262" i="16"/>
  <c r="P261" i="16"/>
  <c r="O261" i="16"/>
  <c r="N261" i="16"/>
  <c r="M261" i="16"/>
  <c r="K261" i="16"/>
  <c r="Q261" i="16"/>
  <c r="L261" i="16"/>
  <c r="J261" i="16"/>
  <c r="I261" i="16"/>
  <c r="H261" i="16"/>
  <c r="G261" i="16"/>
  <c r="F261" i="16"/>
  <c r="E261" i="16"/>
  <c r="D261" i="16"/>
  <c r="C261" i="16"/>
  <c r="B261" i="16"/>
  <c r="A261" i="16"/>
  <c r="P260" i="16"/>
  <c r="O260" i="16"/>
  <c r="N260" i="16"/>
  <c r="M260" i="16"/>
  <c r="K260" i="16"/>
  <c r="J260" i="16"/>
  <c r="I260" i="16"/>
  <c r="H260" i="16"/>
  <c r="G260" i="16"/>
  <c r="F260" i="16"/>
  <c r="E260" i="16"/>
  <c r="D260" i="16"/>
  <c r="C260" i="16"/>
  <c r="B260" i="16"/>
  <c r="A260" i="16"/>
  <c r="P259" i="16"/>
  <c r="O259" i="16"/>
  <c r="N259" i="16"/>
  <c r="M259" i="16"/>
  <c r="K259" i="16"/>
  <c r="J259" i="16"/>
  <c r="I259" i="16"/>
  <c r="H259" i="16"/>
  <c r="G259" i="16"/>
  <c r="F259" i="16"/>
  <c r="E259" i="16"/>
  <c r="D259" i="16"/>
  <c r="C259" i="16"/>
  <c r="B259" i="16"/>
  <c r="A259" i="16"/>
  <c r="P258" i="16"/>
  <c r="O258" i="16"/>
  <c r="N258" i="16"/>
  <c r="M258" i="16"/>
  <c r="K258" i="16"/>
  <c r="Q258" i="16"/>
  <c r="L258" i="16"/>
  <c r="J258" i="16"/>
  <c r="I258" i="16"/>
  <c r="H258" i="16"/>
  <c r="G258" i="16"/>
  <c r="F258" i="16"/>
  <c r="E258" i="16"/>
  <c r="D258" i="16"/>
  <c r="C258" i="16"/>
  <c r="B258" i="16"/>
  <c r="A258" i="16"/>
  <c r="P257" i="16"/>
  <c r="O257" i="16"/>
  <c r="N257" i="16"/>
  <c r="M257" i="16"/>
  <c r="K257" i="16"/>
  <c r="Q257" i="16"/>
  <c r="L257" i="16"/>
  <c r="J257" i="16"/>
  <c r="I257" i="16"/>
  <c r="H257" i="16"/>
  <c r="G257" i="16"/>
  <c r="F257" i="16"/>
  <c r="E257" i="16"/>
  <c r="D257" i="16"/>
  <c r="C257" i="16"/>
  <c r="B257" i="16"/>
  <c r="A257" i="16"/>
  <c r="P256" i="16"/>
  <c r="O256" i="16"/>
  <c r="N256" i="16"/>
  <c r="M256" i="16"/>
  <c r="K256" i="16"/>
  <c r="Q256" i="16"/>
  <c r="L256" i="16"/>
  <c r="J256" i="16"/>
  <c r="I256" i="16"/>
  <c r="H256" i="16"/>
  <c r="G256" i="16"/>
  <c r="F256" i="16"/>
  <c r="E256" i="16"/>
  <c r="D256" i="16"/>
  <c r="C256" i="16"/>
  <c r="B256" i="16"/>
  <c r="A256" i="16"/>
  <c r="P255" i="16"/>
  <c r="O255" i="16"/>
  <c r="N255" i="16"/>
  <c r="M255" i="16"/>
  <c r="K255" i="16"/>
  <c r="Q255" i="16"/>
  <c r="L255" i="16"/>
  <c r="J255" i="16"/>
  <c r="I255" i="16"/>
  <c r="H255" i="16"/>
  <c r="G255" i="16"/>
  <c r="F255" i="16"/>
  <c r="E255" i="16"/>
  <c r="D255" i="16"/>
  <c r="C255" i="16"/>
  <c r="B255" i="16"/>
  <c r="A255" i="16"/>
  <c r="P254" i="16"/>
  <c r="O254" i="16"/>
  <c r="N254" i="16"/>
  <c r="M254" i="16"/>
  <c r="K254" i="16"/>
  <c r="Q254" i="16"/>
  <c r="J254" i="16"/>
  <c r="I254" i="16"/>
  <c r="H254" i="16"/>
  <c r="G254" i="16"/>
  <c r="F254" i="16"/>
  <c r="E254" i="16"/>
  <c r="D254" i="16"/>
  <c r="C254" i="16"/>
  <c r="B254" i="16"/>
  <c r="A254" i="16"/>
  <c r="P253" i="16"/>
  <c r="O253" i="16"/>
  <c r="N253" i="16"/>
  <c r="M253" i="16"/>
  <c r="K253" i="16"/>
  <c r="Q253" i="16"/>
  <c r="L253" i="16"/>
  <c r="J253" i="16"/>
  <c r="I253" i="16"/>
  <c r="H253" i="16"/>
  <c r="G253" i="16"/>
  <c r="F253" i="16"/>
  <c r="E253" i="16"/>
  <c r="D253" i="16"/>
  <c r="C253" i="16"/>
  <c r="B253" i="16"/>
  <c r="A253" i="16"/>
  <c r="P252" i="16"/>
  <c r="O252" i="16"/>
  <c r="N252" i="16"/>
  <c r="M252" i="16"/>
  <c r="K252" i="16"/>
  <c r="J252" i="16"/>
  <c r="I252" i="16"/>
  <c r="H252" i="16"/>
  <c r="G252" i="16"/>
  <c r="F252" i="16"/>
  <c r="E252" i="16"/>
  <c r="D252" i="16"/>
  <c r="C252" i="16"/>
  <c r="B252" i="16"/>
  <c r="A252" i="16"/>
  <c r="P251" i="16"/>
  <c r="O251" i="16"/>
  <c r="N251" i="16"/>
  <c r="M251" i="16"/>
  <c r="K251" i="16"/>
  <c r="J251" i="16"/>
  <c r="I251" i="16"/>
  <c r="H251" i="16"/>
  <c r="G251" i="16"/>
  <c r="F251" i="16"/>
  <c r="E251" i="16"/>
  <c r="D251" i="16"/>
  <c r="C251" i="16"/>
  <c r="B251" i="16"/>
  <c r="A251" i="16"/>
  <c r="P250" i="16"/>
  <c r="O250" i="16"/>
  <c r="N250" i="16"/>
  <c r="M250" i="16"/>
  <c r="K250" i="16"/>
  <c r="Q250" i="16"/>
  <c r="L250" i="16"/>
  <c r="J250" i="16"/>
  <c r="I250" i="16"/>
  <c r="H250" i="16"/>
  <c r="G250" i="16"/>
  <c r="F250" i="16"/>
  <c r="E250" i="16"/>
  <c r="D250" i="16"/>
  <c r="C250" i="16"/>
  <c r="B250" i="16"/>
  <c r="A250" i="16"/>
  <c r="P249" i="16"/>
  <c r="O249" i="16"/>
  <c r="N249" i="16"/>
  <c r="M249" i="16"/>
  <c r="K249" i="16"/>
  <c r="Q249" i="16"/>
  <c r="J249" i="16"/>
  <c r="I249" i="16"/>
  <c r="H249" i="16"/>
  <c r="G249" i="16"/>
  <c r="F249" i="16"/>
  <c r="E249" i="16"/>
  <c r="D249" i="16"/>
  <c r="C249" i="16"/>
  <c r="B249" i="16"/>
  <c r="A249" i="16"/>
  <c r="P248" i="16"/>
  <c r="O248" i="16"/>
  <c r="N248" i="16"/>
  <c r="M248" i="16"/>
  <c r="K248" i="16"/>
  <c r="Q248" i="16"/>
  <c r="J248" i="16"/>
  <c r="I248" i="16"/>
  <c r="H248" i="16"/>
  <c r="G248" i="16"/>
  <c r="F248" i="16"/>
  <c r="E248" i="16"/>
  <c r="D248" i="16"/>
  <c r="C248" i="16"/>
  <c r="B248" i="16"/>
  <c r="A248" i="16"/>
  <c r="P247" i="16"/>
  <c r="O247" i="16"/>
  <c r="N247" i="16"/>
  <c r="M247" i="16"/>
  <c r="K247" i="16"/>
  <c r="Q247" i="16"/>
  <c r="L247" i="16"/>
  <c r="J247" i="16"/>
  <c r="I247" i="16"/>
  <c r="H247" i="16"/>
  <c r="G247" i="16"/>
  <c r="F247" i="16"/>
  <c r="E247" i="16"/>
  <c r="D247" i="16"/>
  <c r="C247" i="16"/>
  <c r="B247" i="16"/>
  <c r="A247" i="16"/>
  <c r="P246" i="16"/>
  <c r="O246" i="16"/>
  <c r="N246" i="16"/>
  <c r="M246" i="16"/>
  <c r="K246" i="16"/>
  <c r="Q246" i="16"/>
  <c r="L246" i="16"/>
  <c r="J246" i="16"/>
  <c r="I246" i="16"/>
  <c r="H246" i="16"/>
  <c r="G246" i="16"/>
  <c r="F246" i="16"/>
  <c r="E246" i="16"/>
  <c r="D246" i="16"/>
  <c r="C246" i="16"/>
  <c r="B246" i="16"/>
  <c r="A246" i="16"/>
  <c r="P245" i="16"/>
  <c r="O245" i="16"/>
  <c r="N245" i="16"/>
  <c r="M245" i="16"/>
  <c r="K245" i="16"/>
  <c r="Q245" i="16"/>
  <c r="L245" i="16"/>
  <c r="J245" i="16"/>
  <c r="I245" i="16"/>
  <c r="H245" i="16"/>
  <c r="G245" i="16"/>
  <c r="F245" i="16"/>
  <c r="E245" i="16"/>
  <c r="D245" i="16"/>
  <c r="C245" i="16"/>
  <c r="B245" i="16"/>
  <c r="A245" i="16"/>
  <c r="P244" i="16"/>
  <c r="O244" i="16"/>
  <c r="N244" i="16"/>
  <c r="M244" i="16"/>
  <c r="K244" i="16"/>
  <c r="J244" i="16"/>
  <c r="I244" i="16"/>
  <c r="H244" i="16"/>
  <c r="G244" i="16"/>
  <c r="F244" i="16"/>
  <c r="E244" i="16"/>
  <c r="D244" i="16"/>
  <c r="C244" i="16"/>
  <c r="B244" i="16"/>
  <c r="A244" i="16"/>
  <c r="P243" i="16"/>
  <c r="O243" i="16"/>
  <c r="N243" i="16"/>
  <c r="M243" i="16"/>
  <c r="K243" i="16"/>
  <c r="J243" i="16"/>
  <c r="I243" i="16"/>
  <c r="H243" i="16"/>
  <c r="G243" i="16"/>
  <c r="F243" i="16"/>
  <c r="E243" i="16"/>
  <c r="D243" i="16"/>
  <c r="C243" i="16"/>
  <c r="B243" i="16"/>
  <c r="A243" i="16"/>
  <c r="P242" i="16"/>
  <c r="O242" i="16"/>
  <c r="N242" i="16"/>
  <c r="M242" i="16"/>
  <c r="K242" i="16"/>
  <c r="Q242" i="16"/>
  <c r="L242" i="16"/>
  <c r="J242" i="16"/>
  <c r="I242" i="16"/>
  <c r="H242" i="16"/>
  <c r="G242" i="16"/>
  <c r="F242" i="16"/>
  <c r="E242" i="16"/>
  <c r="D242" i="16"/>
  <c r="C242" i="16"/>
  <c r="B242" i="16"/>
  <c r="A242" i="16"/>
  <c r="P241" i="16"/>
  <c r="O241" i="16"/>
  <c r="N241" i="16"/>
  <c r="M241" i="16"/>
  <c r="K241" i="16"/>
  <c r="Q241" i="16"/>
  <c r="L241" i="16"/>
  <c r="J241" i="16"/>
  <c r="I241" i="16"/>
  <c r="H241" i="16"/>
  <c r="G241" i="16"/>
  <c r="F241" i="16"/>
  <c r="E241" i="16"/>
  <c r="D241" i="16"/>
  <c r="C241" i="16"/>
  <c r="B241" i="16"/>
  <c r="A241" i="16"/>
  <c r="P240" i="16"/>
  <c r="O240" i="16"/>
  <c r="N240" i="16"/>
  <c r="M240" i="16"/>
  <c r="K240" i="16"/>
  <c r="Q240" i="16"/>
  <c r="L240" i="16"/>
  <c r="J240" i="16"/>
  <c r="I240" i="16"/>
  <c r="H240" i="16"/>
  <c r="G240" i="16"/>
  <c r="F240" i="16"/>
  <c r="E240" i="16"/>
  <c r="D240" i="16"/>
  <c r="C240" i="16"/>
  <c r="B240" i="16"/>
  <c r="A240" i="16"/>
  <c r="P239" i="16"/>
  <c r="O239" i="16"/>
  <c r="N239" i="16"/>
  <c r="M239" i="16"/>
  <c r="K239" i="16"/>
  <c r="Q239" i="16"/>
  <c r="L239" i="16"/>
  <c r="J239" i="16"/>
  <c r="I239" i="16"/>
  <c r="H239" i="16"/>
  <c r="G239" i="16"/>
  <c r="F239" i="16"/>
  <c r="E239" i="16"/>
  <c r="D239" i="16"/>
  <c r="C239" i="16"/>
  <c r="B239" i="16"/>
  <c r="A239" i="16"/>
  <c r="P238" i="16"/>
  <c r="O238" i="16"/>
  <c r="N238" i="16"/>
  <c r="M238" i="16"/>
  <c r="K238" i="16"/>
  <c r="Q238" i="16"/>
  <c r="J238" i="16"/>
  <c r="I238" i="16"/>
  <c r="H238" i="16"/>
  <c r="G238" i="16"/>
  <c r="F238" i="16"/>
  <c r="E238" i="16"/>
  <c r="D238" i="16"/>
  <c r="C238" i="16"/>
  <c r="B238" i="16"/>
  <c r="A238" i="16"/>
  <c r="P237" i="16"/>
  <c r="O237" i="16"/>
  <c r="N237" i="16"/>
  <c r="M237" i="16"/>
  <c r="K237" i="16"/>
  <c r="Q237" i="16"/>
  <c r="L237" i="16"/>
  <c r="J237" i="16"/>
  <c r="I237" i="16"/>
  <c r="H237" i="16"/>
  <c r="G237" i="16"/>
  <c r="F237" i="16"/>
  <c r="E237" i="16"/>
  <c r="D237" i="16"/>
  <c r="C237" i="16"/>
  <c r="B237" i="16"/>
  <c r="A237" i="16"/>
  <c r="P236" i="16"/>
  <c r="O236" i="16"/>
  <c r="N236" i="16"/>
  <c r="M236" i="16"/>
  <c r="K236" i="16"/>
  <c r="J236" i="16"/>
  <c r="I236" i="16"/>
  <c r="H236" i="16"/>
  <c r="G236" i="16"/>
  <c r="F236" i="16"/>
  <c r="E236" i="16"/>
  <c r="D236" i="16"/>
  <c r="C236" i="16"/>
  <c r="B236" i="16"/>
  <c r="A236" i="16"/>
  <c r="P235" i="16"/>
  <c r="O235" i="16"/>
  <c r="N235" i="16"/>
  <c r="M235" i="16"/>
  <c r="K235" i="16"/>
  <c r="J235" i="16"/>
  <c r="I235" i="16"/>
  <c r="H235" i="16"/>
  <c r="G235" i="16"/>
  <c r="F235" i="16"/>
  <c r="E235" i="16"/>
  <c r="D235" i="16"/>
  <c r="C235" i="16"/>
  <c r="B235" i="16"/>
  <c r="A235" i="16"/>
  <c r="P234" i="16"/>
  <c r="O234" i="16"/>
  <c r="N234" i="16"/>
  <c r="M234" i="16"/>
  <c r="K234" i="16"/>
  <c r="Q234" i="16"/>
  <c r="L234" i="16"/>
  <c r="J234" i="16"/>
  <c r="I234" i="16"/>
  <c r="H234" i="16"/>
  <c r="G234" i="16"/>
  <c r="F234" i="16"/>
  <c r="E234" i="16"/>
  <c r="D234" i="16"/>
  <c r="C234" i="16"/>
  <c r="B234" i="16"/>
  <c r="A234" i="16"/>
  <c r="P233" i="16"/>
  <c r="O233" i="16"/>
  <c r="N233" i="16"/>
  <c r="M233" i="16"/>
  <c r="K233" i="16"/>
  <c r="Q233" i="16"/>
  <c r="L233" i="16"/>
  <c r="J233" i="16"/>
  <c r="I233" i="16"/>
  <c r="H233" i="16"/>
  <c r="G233" i="16"/>
  <c r="F233" i="16"/>
  <c r="E233" i="16"/>
  <c r="D233" i="16"/>
  <c r="C233" i="16"/>
  <c r="B233" i="16"/>
  <c r="A233" i="16"/>
  <c r="P232" i="16"/>
  <c r="O232" i="16"/>
  <c r="N232" i="16"/>
  <c r="M232" i="16"/>
  <c r="K232" i="16"/>
  <c r="Q232" i="16"/>
  <c r="J232" i="16"/>
  <c r="I232" i="16"/>
  <c r="H232" i="16"/>
  <c r="G232" i="16"/>
  <c r="F232" i="16"/>
  <c r="E232" i="16"/>
  <c r="D232" i="16"/>
  <c r="C232" i="16"/>
  <c r="B232" i="16"/>
  <c r="A232" i="16"/>
  <c r="P231" i="16"/>
  <c r="O231" i="16"/>
  <c r="N231" i="16"/>
  <c r="M231" i="16"/>
  <c r="K231" i="16"/>
  <c r="Q231" i="16"/>
  <c r="L231" i="16"/>
  <c r="J231" i="16"/>
  <c r="I231" i="16"/>
  <c r="H231" i="16"/>
  <c r="G231" i="16"/>
  <c r="F231" i="16"/>
  <c r="E231" i="16"/>
  <c r="D231" i="16"/>
  <c r="C231" i="16"/>
  <c r="B231" i="16"/>
  <c r="A231" i="16"/>
  <c r="P230" i="16"/>
  <c r="O230" i="16"/>
  <c r="N230" i="16"/>
  <c r="M230" i="16"/>
  <c r="K230" i="16"/>
  <c r="Q230" i="16"/>
  <c r="J230" i="16"/>
  <c r="I230" i="16"/>
  <c r="H230" i="16"/>
  <c r="G230" i="16"/>
  <c r="F230" i="16"/>
  <c r="E230" i="16"/>
  <c r="D230" i="16"/>
  <c r="C230" i="16"/>
  <c r="B230" i="16"/>
  <c r="A230" i="16"/>
  <c r="P229" i="16"/>
  <c r="O229" i="16"/>
  <c r="N229" i="16"/>
  <c r="M229" i="16"/>
  <c r="K229" i="16"/>
  <c r="Q229" i="16"/>
  <c r="L229" i="16"/>
  <c r="J229" i="16"/>
  <c r="I229" i="16"/>
  <c r="H229" i="16"/>
  <c r="G229" i="16"/>
  <c r="F229" i="16"/>
  <c r="E229" i="16"/>
  <c r="D229" i="16"/>
  <c r="C229" i="16"/>
  <c r="B229" i="16"/>
  <c r="A229" i="16"/>
  <c r="P228" i="16"/>
  <c r="O228" i="16"/>
  <c r="N228" i="16"/>
  <c r="M228" i="16"/>
  <c r="K228" i="16"/>
  <c r="J228" i="16"/>
  <c r="I228" i="16"/>
  <c r="H228" i="16"/>
  <c r="G228" i="16"/>
  <c r="F228" i="16"/>
  <c r="E228" i="16"/>
  <c r="D228" i="16"/>
  <c r="C228" i="16"/>
  <c r="B228" i="16"/>
  <c r="A228" i="16"/>
  <c r="P227" i="16"/>
  <c r="O227" i="16"/>
  <c r="N227" i="16"/>
  <c r="M227" i="16"/>
  <c r="K227" i="16"/>
  <c r="J227" i="16"/>
  <c r="I227" i="16"/>
  <c r="H227" i="16"/>
  <c r="G227" i="16"/>
  <c r="F227" i="16"/>
  <c r="E227" i="16"/>
  <c r="D227" i="16"/>
  <c r="C227" i="16"/>
  <c r="B227" i="16"/>
  <c r="A227" i="16"/>
  <c r="P226" i="16"/>
  <c r="O226" i="16"/>
  <c r="N226" i="16"/>
  <c r="M226" i="16"/>
  <c r="K226" i="16"/>
  <c r="Q226" i="16"/>
  <c r="L226" i="16"/>
  <c r="J226" i="16"/>
  <c r="I226" i="16"/>
  <c r="H226" i="16"/>
  <c r="G226" i="16"/>
  <c r="F226" i="16"/>
  <c r="E226" i="16"/>
  <c r="D226" i="16"/>
  <c r="C226" i="16"/>
  <c r="B226" i="16"/>
  <c r="A226" i="16"/>
  <c r="P225" i="16"/>
  <c r="O225" i="16"/>
  <c r="N225" i="16"/>
  <c r="M225" i="16"/>
  <c r="K225" i="16"/>
  <c r="Q225" i="16"/>
  <c r="L225" i="16"/>
  <c r="J225" i="16"/>
  <c r="I225" i="16"/>
  <c r="H225" i="16"/>
  <c r="G225" i="16"/>
  <c r="F225" i="16"/>
  <c r="E225" i="16"/>
  <c r="D225" i="16"/>
  <c r="C225" i="16"/>
  <c r="B225" i="16"/>
  <c r="A225" i="16"/>
  <c r="P224" i="16"/>
  <c r="O224" i="16"/>
  <c r="N224" i="16"/>
  <c r="M224" i="16"/>
  <c r="K224" i="16"/>
  <c r="Q224" i="16"/>
  <c r="L224" i="16"/>
  <c r="J224" i="16"/>
  <c r="I224" i="16"/>
  <c r="H224" i="16"/>
  <c r="G224" i="16"/>
  <c r="F224" i="16"/>
  <c r="E224" i="16"/>
  <c r="D224" i="16"/>
  <c r="C224" i="16"/>
  <c r="B224" i="16"/>
  <c r="A224" i="16"/>
  <c r="P223" i="16"/>
  <c r="O223" i="16"/>
  <c r="N223" i="16"/>
  <c r="M223" i="16"/>
  <c r="K223" i="16"/>
  <c r="Q223" i="16"/>
  <c r="L223" i="16"/>
  <c r="J223" i="16"/>
  <c r="I223" i="16"/>
  <c r="H223" i="16"/>
  <c r="G223" i="16"/>
  <c r="F223" i="16"/>
  <c r="E223" i="16"/>
  <c r="D223" i="16"/>
  <c r="C223" i="16"/>
  <c r="B223" i="16"/>
  <c r="A223" i="16"/>
  <c r="P222" i="16"/>
  <c r="O222" i="16"/>
  <c r="N222" i="16"/>
  <c r="M222" i="16"/>
  <c r="K222" i="16"/>
  <c r="Q222" i="16"/>
  <c r="L222" i="16"/>
  <c r="J222" i="16"/>
  <c r="I222" i="16"/>
  <c r="H222" i="16"/>
  <c r="G222" i="16"/>
  <c r="F222" i="16"/>
  <c r="E222" i="16"/>
  <c r="D222" i="16"/>
  <c r="C222" i="16"/>
  <c r="B222" i="16"/>
  <c r="A222" i="16"/>
  <c r="P221" i="16"/>
  <c r="O221" i="16"/>
  <c r="N221" i="16"/>
  <c r="M221" i="16"/>
  <c r="K221" i="16"/>
  <c r="Q221" i="16"/>
  <c r="L221" i="16"/>
  <c r="J221" i="16"/>
  <c r="I221" i="16"/>
  <c r="H221" i="16"/>
  <c r="G221" i="16"/>
  <c r="F221" i="16"/>
  <c r="E221" i="16"/>
  <c r="D221" i="16"/>
  <c r="C221" i="16"/>
  <c r="B221" i="16"/>
  <c r="A221" i="16"/>
  <c r="P220" i="16"/>
  <c r="O220" i="16"/>
  <c r="N220" i="16"/>
  <c r="M220" i="16"/>
  <c r="K220" i="16"/>
  <c r="J220" i="16"/>
  <c r="I220" i="16"/>
  <c r="H220" i="16"/>
  <c r="G220" i="16"/>
  <c r="F220" i="16"/>
  <c r="E220" i="16"/>
  <c r="D220" i="16"/>
  <c r="C220" i="16"/>
  <c r="B220" i="16"/>
  <c r="A220" i="16"/>
  <c r="P219" i="16"/>
  <c r="O219" i="16"/>
  <c r="N219" i="16"/>
  <c r="M219" i="16"/>
  <c r="K219" i="16"/>
  <c r="J219" i="16"/>
  <c r="I219" i="16"/>
  <c r="H219" i="16"/>
  <c r="G219" i="16"/>
  <c r="F219" i="16"/>
  <c r="E219" i="16"/>
  <c r="D219" i="16"/>
  <c r="C219" i="16"/>
  <c r="B219" i="16"/>
  <c r="A219" i="16"/>
  <c r="P218" i="16"/>
  <c r="O218" i="16"/>
  <c r="N218" i="16"/>
  <c r="M218" i="16"/>
  <c r="K218" i="16"/>
  <c r="Q218" i="16"/>
  <c r="L218" i="16"/>
  <c r="J218" i="16"/>
  <c r="I218" i="16"/>
  <c r="H218" i="16"/>
  <c r="G218" i="16"/>
  <c r="F218" i="16"/>
  <c r="E218" i="16"/>
  <c r="D218" i="16"/>
  <c r="C218" i="16"/>
  <c r="B218" i="16"/>
  <c r="A218" i="16"/>
  <c r="P217" i="16"/>
  <c r="O217" i="16"/>
  <c r="N217" i="16"/>
  <c r="M217" i="16"/>
  <c r="K217" i="16"/>
  <c r="Q217" i="16"/>
  <c r="J217" i="16"/>
  <c r="I217" i="16"/>
  <c r="H217" i="16"/>
  <c r="G217" i="16"/>
  <c r="F217" i="16"/>
  <c r="E217" i="16"/>
  <c r="D217" i="16"/>
  <c r="C217" i="16"/>
  <c r="B217" i="16"/>
  <c r="A217" i="16"/>
  <c r="P216" i="16"/>
  <c r="O216" i="16"/>
  <c r="N216" i="16"/>
  <c r="M216" i="16"/>
  <c r="K216" i="16"/>
  <c r="Q216" i="16"/>
  <c r="L216" i="16"/>
  <c r="J216" i="16"/>
  <c r="I216" i="16"/>
  <c r="H216" i="16"/>
  <c r="G216" i="16"/>
  <c r="F216" i="16"/>
  <c r="E216" i="16"/>
  <c r="D216" i="16"/>
  <c r="C216" i="16"/>
  <c r="B216" i="16"/>
  <c r="A216" i="16"/>
  <c r="P215" i="16"/>
  <c r="O215" i="16"/>
  <c r="N215" i="16"/>
  <c r="M215" i="16"/>
  <c r="K215" i="16"/>
  <c r="Q215" i="16"/>
  <c r="L215" i="16"/>
  <c r="J215" i="16"/>
  <c r="I215" i="16"/>
  <c r="H215" i="16"/>
  <c r="G215" i="16"/>
  <c r="F215" i="16"/>
  <c r="E215" i="16"/>
  <c r="D215" i="16"/>
  <c r="C215" i="16"/>
  <c r="B215" i="16"/>
  <c r="A215" i="16"/>
  <c r="P214" i="16"/>
  <c r="O214" i="16"/>
  <c r="N214" i="16"/>
  <c r="M214" i="16"/>
  <c r="K214" i="16"/>
  <c r="Q214" i="16"/>
  <c r="J214" i="16"/>
  <c r="I214" i="16"/>
  <c r="H214" i="16"/>
  <c r="G214" i="16"/>
  <c r="F214" i="16"/>
  <c r="E214" i="16"/>
  <c r="D214" i="16"/>
  <c r="C214" i="16"/>
  <c r="B214" i="16"/>
  <c r="A214" i="16"/>
  <c r="P213" i="16"/>
  <c r="O213" i="16"/>
  <c r="N213" i="16"/>
  <c r="M213" i="16"/>
  <c r="K213" i="16"/>
  <c r="Q213" i="16"/>
  <c r="L213" i="16"/>
  <c r="J213" i="16"/>
  <c r="I213" i="16"/>
  <c r="H213" i="16"/>
  <c r="G213" i="16"/>
  <c r="F213" i="16"/>
  <c r="E213" i="16"/>
  <c r="D213" i="16"/>
  <c r="C213" i="16"/>
  <c r="B213" i="16"/>
  <c r="A213" i="16"/>
  <c r="P212" i="16"/>
  <c r="O212" i="16"/>
  <c r="N212" i="16"/>
  <c r="M212" i="16"/>
  <c r="K212" i="16"/>
  <c r="J212" i="16"/>
  <c r="I212" i="16"/>
  <c r="H212" i="16"/>
  <c r="G212" i="16"/>
  <c r="F212" i="16"/>
  <c r="E212" i="16"/>
  <c r="D212" i="16"/>
  <c r="C212" i="16"/>
  <c r="B212" i="16"/>
  <c r="A212" i="16"/>
  <c r="P211" i="16"/>
  <c r="O211" i="16"/>
  <c r="N211" i="16"/>
  <c r="M211" i="16"/>
  <c r="K211" i="16"/>
  <c r="J211" i="16"/>
  <c r="I211" i="16"/>
  <c r="H211" i="16"/>
  <c r="G211" i="16"/>
  <c r="F211" i="16"/>
  <c r="E211" i="16"/>
  <c r="D211" i="16"/>
  <c r="C211" i="16"/>
  <c r="B211" i="16"/>
  <c r="A211" i="16"/>
  <c r="P210" i="16"/>
  <c r="O210" i="16"/>
  <c r="N210" i="16"/>
  <c r="M210" i="16"/>
  <c r="K210" i="16"/>
  <c r="Q210" i="16"/>
  <c r="L210" i="16"/>
  <c r="J210" i="16"/>
  <c r="I210" i="16"/>
  <c r="H210" i="16"/>
  <c r="G210" i="16"/>
  <c r="F210" i="16"/>
  <c r="E210" i="16"/>
  <c r="D210" i="16"/>
  <c r="C210" i="16"/>
  <c r="B210" i="16"/>
  <c r="A210" i="16"/>
  <c r="P209" i="16"/>
  <c r="O209" i="16"/>
  <c r="N209" i="16"/>
  <c r="M209" i="16"/>
  <c r="K209" i="16"/>
  <c r="Q209" i="16"/>
  <c r="J209" i="16"/>
  <c r="I209" i="16"/>
  <c r="H209" i="16"/>
  <c r="G209" i="16"/>
  <c r="F209" i="16"/>
  <c r="E209" i="16"/>
  <c r="D209" i="16"/>
  <c r="C209" i="16"/>
  <c r="B209" i="16"/>
  <c r="A209" i="16"/>
  <c r="P208" i="16"/>
  <c r="O208" i="16"/>
  <c r="N208" i="16"/>
  <c r="M208" i="16"/>
  <c r="K208" i="16"/>
  <c r="Q208" i="16"/>
  <c r="L208" i="16"/>
  <c r="J208" i="16"/>
  <c r="I208" i="16"/>
  <c r="H208" i="16"/>
  <c r="G208" i="16"/>
  <c r="F208" i="16"/>
  <c r="E208" i="16"/>
  <c r="D208" i="16"/>
  <c r="C208" i="16"/>
  <c r="B208" i="16"/>
  <c r="A208" i="16"/>
  <c r="P207" i="16"/>
  <c r="O207" i="16"/>
  <c r="N207" i="16"/>
  <c r="M207" i="16"/>
  <c r="K207" i="16"/>
  <c r="Q207" i="16"/>
  <c r="L207" i="16"/>
  <c r="J207" i="16"/>
  <c r="I207" i="16"/>
  <c r="H207" i="16"/>
  <c r="G207" i="16"/>
  <c r="F207" i="16"/>
  <c r="E207" i="16"/>
  <c r="D207" i="16"/>
  <c r="C207" i="16"/>
  <c r="B207" i="16"/>
  <c r="A207" i="16"/>
  <c r="P206" i="16"/>
  <c r="O206" i="16"/>
  <c r="N206" i="16"/>
  <c r="M206" i="16"/>
  <c r="K206" i="16"/>
  <c r="Q206" i="16"/>
  <c r="L206" i="16"/>
  <c r="J206" i="16"/>
  <c r="I206" i="16"/>
  <c r="H206" i="16"/>
  <c r="G206" i="16"/>
  <c r="F206" i="16"/>
  <c r="E206" i="16"/>
  <c r="D206" i="16"/>
  <c r="C206" i="16"/>
  <c r="B206" i="16"/>
  <c r="A206" i="16"/>
  <c r="P205" i="16"/>
  <c r="O205" i="16"/>
  <c r="N205" i="16"/>
  <c r="M205" i="16"/>
  <c r="K205" i="16"/>
  <c r="Q205" i="16"/>
  <c r="L205" i="16"/>
  <c r="J205" i="16"/>
  <c r="I205" i="16"/>
  <c r="H205" i="16"/>
  <c r="G205" i="16"/>
  <c r="F205" i="16"/>
  <c r="E205" i="16"/>
  <c r="D205" i="16"/>
  <c r="C205" i="16"/>
  <c r="B205" i="16"/>
  <c r="A205" i="16"/>
  <c r="P204" i="16"/>
  <c r="O204" i="16"/>
  <c r="N204" i="16"/>
  <c r="M204" i="16"/>
  <c r="K204" i="16"/>
  <c r="J204" i="16"/>
  <c r="I204" i="16"/>
  <c r="H204" i="16"/>
  <c r="G204" i="16"/>
  <c r="F204" i="16"/>
  <c r="E204" i="16"/>
  <c r="D204" i="16"/>
  <c r="C204" i="16"/>
  <c r="B204" i="16"/>
  <c r="A204" i="16"/>
  <c r="P203" i="16"/>
  <c r="O203" i="16"/>
  <c r="N203" i="16"/>
  <c r="M203" i="16"/>
  <c r="K203" i="16"/>
  <c r="J203" i="16"/>
  <c r="I203" i="16"/>
  <c r="H203" i="16"/>
  <c r="G203" i="16"/>
  <c r="F203" i="16"/>
  <c r="E203" i="16"/>
  <c r="D203" i="16"/>
  <c r="C203" i="16"/>
  <c r="B203" i="16"/>
  <c r="A203" i="16"/>
  <c r="P202" i="16"/>
  <c r="O202" i="16"/>
  <c r="N202" i="16"/>
  <c r="M202" i="16"/>
  <c r="K202" i="16"/>
  <c r="Q202" i="16"/>
  <c r="L202" i="16"/>
  <c r="J202" i="16"/>
  <c r="I202" i="16"/>
  <c r="H202" i="16"/>
  <c r="G202" i="16"/>
  <c r="F202" i="16"/>
  <c r="E202" i="16"/>
  <c r="D202" i="16"/>
  <c r="C202" i="16"/>
  <c r="B202" i="16"/>
  <c r="A202" i="16"/>
  <c r="P201" i="16"/>
  <c r="O201" i="16"/>
  <c r="N201" i="16"/>
  <c r="M201" i="16"/>
  <c r="K201" i="16"/>
  <c r="Q201" i="16"/>
  <c r="L201" i="16"/>
  <c r="J201" i="16"/>
  <c r="I201" i="16"/>
  <c r="H201" i="16"/>
  <c r="G201" i="16"/>
  <c r="F201" i="16"/>
  <c r="E201" i="16"/>
  <c r="D201" i="16"/>
  <c r="C201" i="16"/>
  <c r="B201" i="16"/>
  <c r="A201" i="16"/>
  <c r="P200" i="16"/>
  <c r="O200" i="16"/>
  <c r="N200" i="16"/>
  <c r="M200" i="16"/>
  <c r="K200" i="16"/>
  <c r="Q200" i="16"/>
  <c r="L200" i="16"/>
  <c r="J200" i="16"/>
  <c r="I200" i="16"/>
  <c r="H200" i="16"/>
  <c r="G200" i="16"/>
  <c r="F200" i="16"/>
  <c r="E200" i="16"/>
  <c r="D200" i="16"/>
  <c r="C200" i="16"/>
  <c r="B200" i="16"/>
  <c r="A200" i="16"/>
  <c r="P199" i="16"/>
  <c r="O199" i="16"/>
  <c r="N199" i="16"/>
  <c r="M199" i="16"/>
  <c r="K199" i="16"/>
  <c r="Q199" i="16"/>
  <c r="L199" i="16"/>
  <c r="J199" i="16"/>
  <c r="I199" i="16"/>
  <c r="H199" i="16"/>
  <c r="G199" i="16"/>
  <c r="F199" i="16"/>
  <c r="E199" i="16"/>
  <c r="D199" i="16"/>
  <c r="C199" i="16"/>
  <c r="B199" i="16"/>
  <c r="A199" i="16"/>
  <c r="P198" i="16"/>
  <c r="O198" i="16"/>
  <c r="N198" i="16"/>
  <c r="M198" i="16"/>
  <c r="K198" i="16"/>
  <c r="Q198" i="16"/>
  <c r="L198" i="16"/>
  <c r="J198" i="16"/>
  <c r="I198" i="16"/>
  <c r="H198" i="16"/>
  <c r="G198" i="16"/>
  <c r="F198" i="16"/>
  <c r="E198" i="16"/>
  <c r="D198" i="16"/>
  <c r="C198" i="16"/>
  <c r="B198" i="16"/>
  <c r="A198" i="16"/>
  <c r="P197" i="16"/>
  <c r="O197" i="16"/>
  <c r="N197" i="16"/>
  <c r="M197" i="16"/>
  <c r="K197" i="16"/>
  <c r="Q197" i="16"/>
  <c r="L197" i="16"/>
  <c r="J197" i="16"/>
  <c r="I197" i="16"/>
  <c r="H197" i="16"/>
  <c r="G197" i="16"/>
  <c r="F197" i="16"/>
  <c r="E197" i="16"/>
  <c r="D197" i="16"/>
  <c r="C197" i="16"/>
  <c r="B197" i="16"/>
  <c r="A197" i="16"/>
  <c r="P196" i="16"/>
  <c r="O196" i="16"/>
  <c r="N196" i="16"/>
  <c r="M196" i="16"/>
  <c r="K196" i="16"/>
  <c r="J196" i="16"/>
  <c r="I196" i="16"/>
  <c r="H196" i="16"/>
  <c r="G196" i="16"/>
  <c r="F196" i="16"/>
  <c r="E196" i="16"/>
  <c r="D196" i="16"/>
  <c r="C196" i="16"/>
  <c r="B196" i="16"/>
  <c r="A196" i="16"/>
  <c r="P195" i="16"/>
  <c r="O195" i="16"/>
  <c r="N195" i="16"/>
  <c r="M195" i="16"/>
  <c r="K195" i="16"/>
  <c r="J195" i="16"/>
  <c r="I195" i="16"/>
  <c r="H195" i="16"/>
  <c r="G195" i="16"/>
  <c r="F195" i="16"/>
  <c r="E195" i="16"/>
  <c r="D195" i="16"/>
  <c r="C195" i="16"/>
  <c r="B195" i="16"/>
  <c r="A195" i="16"/>
  <c r="P194" i="16"/>
  <c r="O194" i="16"/>
  <c r="N194" i="16"/>
  <c r="M194" i="16"/>
  <c r="K194" i="16"/>
  <c r="Q194" i="16"/>
  <c r="L194" i="16"/>
  <c r="J194" i="16"/>
  <c r="I194" i="16"/>
  <c r="H194" i="16"/>
  <c r="G194" i="16"/>
  <c r="F194" i="16"/>
  <c r="E194" i="16"/>
  <c r="D194" i="16"/>
  <c r="C194" i="16"/>
  <c r="B194" i="16"/>
  <c r="A194" i="16"/>
  <c r="P193" i="16"/>
  <c r="O193" i="16"/>
  <c r="N193" i="16"/>
  <c r="M193" i="16"/>
  <c r="K193" i="16"/>
  <c r="Q193" i="16"/>
  <c r="J193" i="16"/>
  <c r="I193" i="16"/>
  <c r="H193" i="16"/>
  <c r="G193" i="16"/>
  <c r="F193" i="16"/>
  <c r="E193" i="16"/>
  <c r="D193" i="16"/>
  <c r="C193" i="16"/>
  <c r="B193" i="16"/>
  <c r="A193" i="16"/>
  <c r="P192" i="16"/>
  <c r="O192" i="16"/>
  <c r="N192" i="16"/>
  <c r="M192" i="16"/>
  <c r="K192" i="16"/>
  <c r="Q192" i="16"/>
  <c r="L192" i="16"/>
  <c r="J192" i="16"/>
  <c r="I192" i="16"/>
  <c r="H192" i="16"/>
  <c r="G192" i="16"/>
  <c r="F192" i="16"/>
  <c r="E192" i="16"/>
  <c r="D192" i="16"/>
  <c r="C192" i="16"/>
  <c r="B192" i="16"/>
  <c r="A192" i="16"/>
  <c r="P191" i="16"/>
  <c r="O191" i="16"/>
  <c r="N191" i="16"/>
  <c r="M191" i="16"/>
  <c r="K191" i="16"/>
  <c r="Q191" i="16"/>
  <c r="L191" i="16"/>
  <c r="J191" i="16"/>
  <c r="I191" i="16"/>
  <c r="H191" i="16"/>
  <c r="G191" i="16"/>
  <c r="F191" i="16"/>
  <c r="E191" i="16"/>
  <c r="D191" i="16"/>
  <c r="C191" i="16"/>
  <c r="B191" i="16"/>
  <c r="A191" i="16"/>
  <c r="P190" i="16"/>
  <c r="O190" i="16"/>
  <c r="N190" i="16"/>
  <c r="M190" i="16"/>
  <c r="K190" i="16"/>
  <c r="Q190" i="16"/>
  <c r="L190" i="16"/>
  <c r="J190" i="16"/>
  <c r="I190" i="16"/>
  <c r="H190" i="16"/>
  <c r="G190" i="16"/>
  <c r="F190" i="16"/>
  <c r="E190" i="16"/>
  <c r="D190" i="16"/>
  <c r="C190" i="16"/>
  <c r="B190" i="16"/>
  <c r="A190" i="16"/>
  <c r="P189" i="16"/>
  <c r="O189" i="16"/>
  <c r="N189" i="16"/>
  <c r="M189" i="16"/>
  <c r="K189" i="16"/>
  <c r="Q189" i="16"/>
  <c r="L189" i="16"/>
  <c r="J189" i="16"/>
  <c r="I189" i="16"/>
  <c r="H189" i="16"/>
  <c r="G189" i="16"/>
  <c r="F189" i="16"/>
  <c r="E189" i="16"/>
  <c r="D189" i="16"/>
  <c r="C189" i="16"/>
  <c r="B189" i="16"/>
  <c r="A189" i="16"/>
  <c r="P188" i="16"/>
  <c r="O188" i="16"/>
  <c r="N188" i="16"/>
  <c r="M188" i="16"/>
  <c r="K188" i="16"/>
  <c r="J188" i="16"/>
  <c r="I188" i="16"/>
  <c r="H188" i="16"/>
  <c r="G188" i="16"/>
  <c r="F188" i="16"/>
  <c r="E188" i="16"/>
  <c r="D188" i="16"/>
  <c r="C188" i="16"/>
  <c r="B188" i="16"/>
  <c r="A188" i="16"/>
  <c r="P187" i="16"/>
  <c r="O187" i="16"/>
  <c r="N187" i="16"/>
  <c r="M187" i="16"/>
  <c r="K187" i="16"/>
  <c r="J187" i="16"/>
  <c r="I187" i="16"/>
  <c r="H187" i="16"/>
  <c r="G187" i="16"/>
  <c r="F187" i="16"/>
  <c r="E187" i="16"/>
  <c r="D187" i="16"/>
  <c r="C187" i="16"/>
  <c r="B187" i="16"/>
  <c r="A187" i="16"/>
  <c r="P186" i="16"/>
  <c r="O186" i="16"/>
  <c r="N186" i="16"/>
  <c r="M186" i="16"/>
  <c r="K186" i="16"/>
  <c r="Q186" i="16"/>
  <c r="L186" i="16"/>
  <c r="J186" i="16"/>
  <c r="I186" i="16"/>
  <c r="H186" i="16"/>
  <c r="G186" i="16"/>
  <c r="F186" i="16"/>
  <c r="E186" i="16"/>
  <c r="D186" i="16"/>
  <c r="C186" i="16"/>
  <c r="B186" i="16"/>
  <c r="A186" i="16"/>
  <c r="P185" i="16"/>
  <c r="O185" i="16"/>
  <c r="N185" i="16"/>
  <c r="M185" i="16"/>
  <c r="K185" i="16"/>
  <c r="Q185" i="16"/>
  <c r="J185" i="16"/>
  <c r="I185" i="16"/>
  <c r="H185" i="16"/>
  <c r="G185" i="16"/>
  <c r="F185" i="16"/>
  <c r="E185" i="16"/>
  <c r="D185" i="16"/>
  <c r="C185" i="16"/>
  <c r="B185" i="16"/>
  <c r="A185" i="16"/>
  <c r="P184" i="16"/>
  <c r="O184" i="16"/>
  <c r="N184" i="16"/>
  <c r="M184" i="16"/>
  <c r="K184" i="16"/>
  <c r="Q184" i="16"/>
  <c r="L184" i="16"/>
  <c r="J184" i="16"/>
  <c r="I184" i="16"/>
  <c r="H184" i="16"/>
  <c r="G184" i="16"/>
  <c r="F184" i="16"/>
  <c r="E184" i="16"/>
  <c r="D184" i="16"/>
  <c r="C184" i="16"/>
  <c r="B184" i="16"/>
  <c r="A184" i="16"/>
  <c r="P183" i="16"/>
  <c r="O183" i="16"/>
  <c r="N183" i="16"/>
  <c r="M183" i="16"/>
  <c r="K183" i="16"/>
  <c r="J183" i="16"/>
  <c r="I183" i="16"/>
  <c r="H183" i="16"/>
  <c r="G183" i="16"/>
  <c r="F183" i="16"/>
  <c r="E183" i="16"/>
  <c r="D183" i="16"/>
  <c r="C183" i="16"/>
  <c r="B183" i="16"/>
  <c r="A183" i="16"/>
  <c r="P182" i="16"/>
  <c r="O182" i="16"/>
  <c r="N182" i="16"/>
  <c r="M182" i="16"/>
  <c r="K182" i="16"/>
  <c r="Q182" i="16"/>
  <c r="J182" i="16"/>
  <c r="I182" i="16"/>
  <c r="H182" i="16"/>
  <c r="G182" i="16"/>
  <c r="F182" i="16"/>
  <c r="E182" i="16"/>
  <c r="D182" i="16"/>
  <c r="C182" i="16"/>
  <c r="B182" i="16"/>
  <c r="A182" i="16"/>
  <c r="P181" i="16"/>
  <c r="O181" i="16"/>
  <c r="N181" i="16"/>
  <c r="M181" i="16"/>
  <c r="K181" i="16"/>
  <c r="Q181" i="16"/>
  <c r="L181" i="16"/>
  <c r="J181" i="16"/>
  <c r="I181" i="16"/>
  <c r="H181" i="16"/>
  <c r="G181" i="16"/>
  <c r="F181" i="16"/>
  <c r="E181" i="16"/>
  <c r="D181" i="16"/>
  <c r="C181" i="16"/>
  <c r="B181" i="16"/>
  <c r="A181" i="16"/>
  <c r="P180" i="16"/>
  <c r="O180" i="16"/>
  <c r="N180" i="16"/>
  <c r="M180" i="16"/>
  <c r="K180" i="16"/>
  <c r="J180" i="16"/>
  <c r="I180" i="16"/>
  <c r="H180" i="16"/>
  <c r="G180" i="16"/>
  <c r="F180" i="16"/>
  <c r="E180" i="16"/>
  <c r="D180" i="16"/>
  <c r="C180" i="16"/>
  <c r="B180" i="16"/>
  <c r="A180" i="16"/>
  <c r="P179" i="16"/>
  <c r="O179" i="16"/>
  <c r="N179" i="16"/>
  <c r="M179" i="16"/>
  <c r="K179" i="16"/>
  <c r="J179" i="16"/>
  <c r="I179" i="16"/>
  <c r="H179" i="16"/>
  <c r="G179" i="16"/>
  <c r="F179" i="16"/>
  <c r="E179" i="16"/>
  <c r="D179" i="16"/>
  <c r="C179" i="16"/>
  <c r="B179" i="16"/>
  <c r="A179" i="16"/>
  <c r="P178" i="16"/>
  <c r="O178" i="16"/>
  <c r="N178" i="16"/>
  <c r="M178" i="16"/>
  <c r="K178" i="16"/>
  <c r="Q178" i="16"/>
  <c r="L178" i="16"/>
  <c r="J178" i="16"/>
  <c r="I178" i="16"/>
  <c r="H178" i="16"/>
  <c r="G178" i="16"/>
  <c r="F178" i="16"/>
  <c r="E178" i="16"/>
  <c r="D178" i="16"/>
  <c r="C178" i="16"/>
  <c r="B178" i="16"/>
  <c r="A178" i="16"/>
  <c r="P177" i="16"/>
  <c r="O177" i="16"/>
  <c r="N177" i="16"/>
  <c r="M177" i="16"/>
  <c r="K177" i="16"/>
  <c r="Q177" i="16"/>
  <c r="L177" i="16"/>
  <c r="J177" i="16"/>
  <c r="I177" i="16"/>
  <c r="H177" i="16"/>
  <c r="G177" i="16"/>
  <c r="F177" i="16"/>
  <c r="E177" i="16"/>
  <c r="D177" i="16"/>
  <c r="C177" i="16"/>
  <c r="B177" i="16"/>
  <c r="A177" i="16"/>
  <c r="P176" i="16"/>
  <c r="O176" i="16"/>
  <c r="N176" i="16"/>
  <c r="M176" i="16"/>
  <c r="K176" i="16"/>
  <c r="Q176" i="16"/>
  <c r="L176" i="16"/>
  <c r="J176" i="16"/>
  <c r="I176" i="16"/>
  <c r="H176" i="16"/>
  <c r="G176" i="16"/>
  <c r="F176" i="16"/>
  <c r="E176" i="16"/>
  <c r="D176" i="16"/>
  <c r="C176" i="16"/>
  <c r="B176" i="16"/>
  <c r="A176" i="16"/>
  <c r="P175" i="16"/>
  <c r="O175" i="16"/>
  <c r="N175" i="16"/>
  <c r="M175" i="16"/>
  <c r="K175" i="16"/>
  <c r="Q175" i="16"/>
  <c r="L175" i="16"/>
  <c r="J175" i="16"/>
  <c r="I175" i="16"/>
  <c r="H175" i="16"/>
  <c r="G175" i="16"/>
  <c r="F175" i="16"/>
  <c r="E175" i="16"/>
  <c r="D175" i="16"/>
  <c r="C175" i="16"/>
  <c r="B175" i="16"/>
  <c r="A175" i="16"/>
  <c r="P174" i="16"/>
  <c r="O174" i="16"/>
  <c r="N174" i="16"/>
  <c r="M174" i="16"/>
  <c r="K174" i="16"/>
  <c r="Q174" i="16"/>
  <c r="L174" i="16"/>
  <c r="J174" i="16"/>
  <c r="I174" i="16"/>
  <c r="H174" i="16"/>
  <c r="G174" i="16"/>
  <c r="F174" i="16"/>
  <c r="E174" i="16"/>
  <c r="D174" i="16"/>
  <c r="C174" i="16"/>
  <c r="B174" i="16"/>
  <c r="A174" i="16"/>
  <c r="P173" i="16"/>
  <c r="O173" i="16"/>
  <c r="N173" i="16"/>
  <c r="M173" i="16"/>
  <c r="K173" i="16"/>
  <c r="Q173" i="16"/>
  <c r="L173" i="16"/>
  <c r="J173" i="16"/>
  <c r="I173" i="16"/>
  <c r="H173" i="16"/>
  <c r="G173" i="16"/>
  <c r="F173" i="16"/>
  <c r="E173" i="16"/>
  <c r="D173" i="16"/>
  <c r="C173" i="16"/>
  <c r="B173" i="16"/>
  <c r="A173" i="16"/>
  <c r="P172" i="16"/>
  <c r="O172" i="16"/>
  <c r="N172" i="16"/>
  <c r="M172" i="16"/>
  <c r="K172" i="16"/>
  <c r="J172" i="16"/>
  <c r="I172" i="16"/>
  <c r="H172" i="16"/>
  <c r="G172" i="16"/>
  <c r="F172" i="16"/>
  <c r="E172" i="16"/>
  <c r="D172" i="16"/>
  <c r="C172" i="16"/>
  <c r="B172" i="16"/>
  <c r="A172" i="16"/>
  <c r="P171" i="16"/>
  <c r="O171" i="16"/>
  <c r="N171" i="16"/>
  <c r="M171" i="16"/>
  <c r="K171" i="16"/>
  <c r="J171" i="16"/>
  <c r="I171" i="16"/>
  <c r="H171" i="16"/>
  <c r="G171" i="16"/>
  <c r="F171" i="16"/>
  <c r="E171" i="16"/>
  <c r="D171" i="16"/>
  <c r="C171" i="16"/>
  <c r="B171" i="16"/>
  <c r="A171" i="16"/>
  <c r="P170" i="16"/>
  <c r="O170" i="16"/>
  <c r="N170" i="16"/>
  <c r="M170" i="16"/>
  <c r="K170" i="16"/>
  <c r="Q170" i="16"/>
  <c r="L170" i="16"/>
  <c r="J170" i="16"/>
  <c r="I170" i="16"/>
  <c r="H170" i="16"/>
  <c r="G170" i="16"/>
  <c r="F170" i="16"/>
  <c r="E170" i="16"/>
  <c r="D170" i="16"/>
  <c r="C170" i="16"/>
  <c r="B170" i="16"/>
  <c r="A170" i="16"/>
  <c r="P169" i="16"/>
  <c r="O169" i="16"/>
  <c r="N169" i="16"/>
  <c r="M169" i="16"/>
  <c r="K169" i="16"/>
  <c r="Q169" i="16"/>
  <c r="L169" i="16"/>
  <c r="J169" i="16"/>
  <c r="I169" i="16"/>
  <c r="H169" i="16"/>
  <c r="G169" i="16"/>
  <c r="F169" i="16"/>
  <c r="E169" i="16"/>
  <c r="D169" i="16"/>
  <c r="C169" i="16"/>
  <c r="B169" i="16"/>
  <c r="A169" i="16"/>
  <c r="P168" i="16"/>
  <c r="O168" i="16"/>
  <c r="N168" i="16"/>
  <c r="M168" i="16"/>
  <c r="K168" i="16"/>
  <c r="Q168" i="16"/>
  <c r="L168" i="16"/>
  <c r="J168" i="16"/>
  <c r="I168" i="16"/>
  <c r="H168" i="16"/>
  <c r="G168" i="16"/>
  <c r="F168" i="16"/>
  <c r="E168" i="16"/>
  <c r="D168" i="16"/>
  <c r="C168" i="16"/>
  <c r="B168" i="16"/>
  <c r="A168" i="16"/>
  <c r="P167" i="16"/>
  <c r="O167" i="16"/>
  <c r="N167" i="16"/>
  <c r="M167" i="16"/>
  <c r="K167" i="16"/>
  <c r="Q167" i="16"/>
  <c r="L167" i="16"/>
  <c r="J167" i="16"/>
  <c r="I167" i="16"/>
  <c r="H167" i="16"/>
  <c r="G167" i="16"/>
  <c r="F167" i="16"/>
  <c r="E167" i="16"/>
  <c r="D167" i="16"/>
  <c r="C167" i="16"/>
  <c r="B167" i="16"/>
  <c r="A167" i="16"/>
  <c r="P166" i="16"/>
  <c r="O166" i="16"/>
  <c r="N166" i="16"/>
  <c r="M166" i="16"/>
  <c r="K166" i="16"/>
  <c r="Q166" i="16"/>
  <c r="L166" i="16"/>
  <c r="J166" i="16"/>
  <c r="I166" i="16"/>
  <c r="H166" i="16"/>
  <c r="G166" i="16"/>
  <c r="F166" i="16"/>
  <c r="E166" i="16"/>
  <c r="D166" i="16"/>
  <c r="C166" i="16"/>
  <c r="B166" i="16"/>
  <c r="A166" i="16"/>
  <c r="P165" i="16"/>
  <c r="O165" i="16"/>
  <c r="N165" i="16"/>
  <c r="M165" i="16"/>
  <c r="K165" i="16"/>
  <c r="Q165" i="16"/>
  <c r="L165" i="16"/>
  <c r="J165" i="16"/>
  <c r="I165" i="16"/>
  <c r="H165" i="16"/>
  <c r="G165" i="16"/>
  <c r="F165" i="16"/>
  <c r="E165" i="16"/>
  <c r="D165" i="16"/>
  <c r="C165" i="16"/>
  <c r="B165" i="16"/>
  <c r="A165" i="16"/>
  <c r="P164" i="16"/>
  <c r="O164" i="16"/>
  <c r="N164" i="16"/>
  <c r="M164" i="16"/>
  <c r="K164" i="16"/>
  <c r="J164" i="16"/>
  <c r="I164" i="16"/>
  <c r="H164" i="16"/>
  <c r="G164" i="16"/>
  <c r="F164" i="16"/>
  <c r="E164" i="16"/>
  <c r="D164" i="16"/>
  <c r="C164" i="16"/>
  <c r="B164" i="16"/>
  <c r="A164" i="16"/>
  <c r="P163" i="16"/>
  <c r="O163" i="16"/>
  <c r="N163" i="16"/>
  <c r="M163" i="16"/>
  <c r="K163" i="16"/>
  <c r="J163" i="16"/>
  <c r="I163" i="16"/>
  <c r="H163" i="16"/>
  <c r="G163" i="16"/>
  <c r="F163" i="16"/>
  <c r="E163" i="16"/>
  <c r="D163" i="16"/>
  <c r="C163" i="16"/>
  <c r="B163" i="16"/>
  <c r="A163" i="16"/>
  <c r="P162" i="16"/>
  <c r="O162" i="16"/>
  <c r="N162" i="16"/>
  <c r="M162" i="16"/>
  <c r="K162" i="16"/>
  <c r="Q162" i="16"/>
  <c r="L162" i="16"/>
  <c r="J162" i="16"/>
  <c r="I162" i="16"/>
  <c r="H162" i="16"/>
  <c r="G162" i="16"/>
  <c r="F162" i="16"/>
  <c r="E162" i="16"/>
  <c r="D162" i="16"/>
  <c r="C162" i="16"/>
  <c r="B162" i="16"/>
  <c r="A162" i="16"/>
  <c r="P161" i="16"/>
  <c r="O161" i="16"/>
  <c r="N161" i="16"/>
  <c r="M161" i="16"/>
  <c r="K161" i="16"/>
  <c r="Q161" i="16"/>
  <c r="J161" i="16"/>
  <c r="I161" i="16"/>
  <c r="H161" i="16"/>
  <c r="G161" i="16"/>
  <c r="F161" i="16"/>
  <c r="E161" i="16"/>
  <c r="D161" i="16"/>
  <c r="C161" i="16"/>
  <c r="B161" i="16"/>
  <c r="A161" i="16"/>
  <c r="P160" i="16"/>
  <c r="O160" i="16"/>
  <c r="N160" i="16"/>
  <c r="M160" i="16"/>
  <c r="K160" i="16"/>
  <c r="Q160" i="16"/>
  <c r="L160" i="16"/>
  <c r="J160" i="16"/>
  <c r="I160" i="16"/>
  <c r="H160" i="16"/>
  <c r="G160" i="16"/>
  <c r="F160" i="16"/>
  <c r="E160" i="16"/>
  <c r="D160" i="16"/>
  <c r="C160" i="16"/>
  <c r="B160" i="16"/>
  <c r="A160" i="16"/>
  <c r="P159" i="16"/>
  <c r="O159" i="16"/>
  <c r="N159" i="16"/>
  <c r="M159" i="16"/>
  <c r="K159" i="16"/>
  <c r="Q159" i="16"/>
  <c r="L159" i="16"/>
  <c r="J159" i="16"/>
  <c r="I159" i="16"/>
  <c r="H159" i="16"/>
  <c r="G159" i="16"/>
  <c r="F159" i="16"/>
  <c r="E159" i="16"/>
  <c r="D159" i="16"/>
  <c r="C159" i="16"/>
  <c r="B159" i="16"/>
  <c r="A159" i="16"/>
  <c r="P158" i="16"/>
  <c r="O158" i="16"/>
  <c r="N158" i="16"/>
  <c r="M158" i="16"/>
  <c r="K158" i="16"/>
  <c r="Q158" i="16"/>
  <c r="L158" i="16"/>
  <c r="J158" i="16"/>
  <c r="I158" i="16"/>
  <c r="H158" i="16"/>
  <c r="G158" i="16"/>
  <c r="F158" i="16"/>
  <c r="E158" i="16"/>
  <c r="D158" i="16"/>
  <c r="C158" i="16"/>
  <c r="B158" i="16"/>
  <c r="A158" i="16"/>
  <c r="P157" i="16"/>
  <c r="O157" i="16"/>
  <c r="N157" i="16"/>
  <c r="M157" i="16"/>
  <c r="K157" i="16"/>
  <c r="Q157" i="16"/>
  <c r="L157" i="16"/>
  <c r="J157" i="16"/>
  <c r="I157" i="16"/>
  <c r="H157" i="16"/>
  <c r="G157" i="16"/>
  <c r="F157" i="16"/>
  <c r="E157" i="16"/>
  <c r="D157" i="16"/>
  <c r="C157" i="16"/>
  <c r="B157" i="16"/>
  <c r="A157" i="16"/>
  <c r="P156" i="16"/>
  <c r="O156" i="16"/>
  <c r="N156" i="16"/>
  <c r="M156" i="16"/>
  <c r="K156" i="16"/>
  <c r="J156" i="16"/>
  <c r="I156" i="16"/>
  <c r="H156" i="16"/>
  <c r="G156" i="16"/>
  <c r="F156" i="16"/>
  <c r="E156" i="16"/>
  <c r="D156" i="16"/>
  <c r="C156" i="16"/>
  <c r="B156" i="16"/>
  <c r="A156" i="16"/>
  <c r="P155" i="16"/>
  <c r="O155" i="16"/>
  <c r="N155" i="16"/>
  <c r="M155" i="16"/>
  <c r="K155" i="16"/>
  <c r="J155" i="16"/>
  <c r="I155" i="16"/>
  <c r="H155" i="16"/>
  <c r="G155" i="16"/>
  <c r="F155" i="16"/>
  <c r="E155" i="16"/>
  <c r="D155" i="16"/>
  <c r="C155" i="16"/>
  <c r="B155" i="16"/>
  <c r="A155" i="16"/>
  <c r="P154" i="16"/>
  <c r="O154" i="16"/>
  <c r="N154" i="16"/>
  <c r="M154" i="16"/>
  <c r="K154" i="16"/>
  <c r="Q154" i="16"/>
  <c r="L154" i="16"/>
  <c r="J154" i="16"/>
  <c r="I154" i="16"/>
  <c r="H154" i="16"/>
  <c r="G154" i="16"/>
  <c r="F154" i="16"/>
  <c r="E154" i="16"/>
  <c r="D154" i="16"/>
  <c r="C154" i="16"/>
  <c r="B154" i="16"/>
  <c r="A154" i="16"/>
  <c r="P153" i="16"/>
  <c r="O153" i="16"/>
  <c r="N153" i="16"/>
  <c r="M153" i="16"/>
  <c r="K153" i="16"/>
  <c r="Q153" i="16"/>
  <c r="J153" i="16"/>
  <c r="I153" i="16"/>
  <c r="H153" i="16"/>
  <c r="G153" i="16"/>
  <c r="F153" i="16"/>
  <c r="E153" i="16"/>
  <c r="D153" i="16"/>
  <c r="C153" i="16"/>
  <c r="B153" i="16"/>
  <c r="A153" i="16"/>
  <c r="P152" i="16"/>
  <c r="O152" i="16"/>
  <c r="N152" i="16"/>
  <c r="M152" i="16"/>
  <c r="K152" i="16"/>
  <c r="Q152" i="16"/>
  <c r="L152" i="16"/>
  <c r="J152" i="16"/>
  <c r="I152" i="16"/>
  <c r="H152" i="16"/>
  <c r="G152" i="16"/>
  <c r="F152" i="16"/>
  <c r="E152" i="16"/>
  <c r="D152" i="16"/>
  <c r="C152" i="16"/>
  <c r="B152" i="16"/>
  <c r="A152" i="16"/>
  <c r="P151" i="16"/>
  <c r="O151" i="16"/>
  <c r="N151" i="16"/>
  <c r="M151" i="16"/>
  <c r="K151" i="16"/>
  <c r="Q151" i="16"/>
  <c r="L151" i="16"/>
  <c r="J151" i="16"/>
  <c r="I151" i="16"/>
  <c r="H151" i="16"/>
  <c r="G151" i="16"/>
  <c r="F151" i="16"/>
  <c r="E151" i="16"/>
  <c r="D151" i="16"/>
  <c r="C151" i="16"/>
  <c r="B151" i="16"/>
  <c r="A151" i="16"/>
  <c r="P150" i="16"/>
  <c r="O150" i="16"/>
  <c r="N150" i="16"/>
  <c r="M150" i="16"/>
  <c r="K150" i="16"/>
  <c r="Q150" i="16"/>
  <c r="J150" i="16"/>
  <c r="I150" i="16"/>
  <c r="H150" i="16"/>
  <c r="G150" i="16"/>
  <c r="F150" i="16"/>
  <c r="E150" i="16"/>
  <c r="D150" i="16"/>
  <c r="C150" i="16"/>
  <c r="B150" i="16"/>
  <c r="A150" i="16"/>
  <c r="P149" i="16"/>
  <c r="O149" i="16"/>
  <c r="N149" i="16"/>
  <c r="M149" i="16"/>
  <c r="K149" i="16"/>
  <c r="Q149" i="16"/>
  <c r="L149" i="16"/>
  <c r="J149" i="16"/>
  <c r="I149" i="16"/>
  <c r="H149" i="16"/>
  <c r="G149" i="16"/>
  <c r="F149" i="16"/>
  <c r="E149" i="16"/>
  <c r="D149" i="16"/>
  <c r="C149" i="16"/>
  <c r="B149" i="16"/>
  <c r="A149" i="16"/>
  <c r="P148" i="16"/>
  <c r="O148" i="16"/>
  <c r="N148" i="16"/>
  <c r="M148" i="16"/>
  <c r="K148" i="16"/>
  <c r="J148" i="16"/>
  <c r="I148" i="16"/>
  <c r="H148" i="16"/>
  <c r="G148" i="16"/>
  <c r="F148" i="16"/>
  <c r="E148" i="16"/>
  <c r="D148" i="16"/>
  <c r="C148" i="16"/>
  <c r="B148" i="16"/>
  <c r="A148" i="16"/>
  <c r="P147" i="16"/>
  <c r="O147" i="16"/>
  <c r="N147" i="16"/>
  <c r="M147" i="16"/>
  <c r="K147" i="16"/>
  <c r="J147" i="16"/>
  <c r="I147" i="16"/>
  <c r="H147" i="16"/>
  <c r="G147" i="16"/>
  <c r="F147" i="16"/>
  <c r="E147" i="16"/>
  <c r="D147" i="16"/>
  <c r="C147" i="16"/>
  <c r="B147" i="16"/>
  <c r="A147" i="16"/>
  <c r="P146" i="16"/>
  <c r="O146" i="16"/>
  <c r="N146" i="16"/>
  <c r="M146" i="16"/>
  <c r="K146" i="16"/>
  <c r="Q146" i="16"/>
  <c r="L146" i="16"/>
  <c r="J146" i="16"/>
  <c r="I146" i="16"/>
  <c r="H146" i="16"/>
  <c r="G146" i="16"/>
  <c r="F146" i="16"/>
  <c r="E146" i="16"/>
  <c r="D146" i="16"/>
  <c r="C146" i="16"/>
  <c r="B146" i="16"/>
  <c r="A146" i="16"/>
  <c r="P145" i="16"/>
  <c r="O145" i="16"/>
  <c r="N145" i="16"/>
  <c r="M145" i="16"/>
  <c r="K145" i="16"/>
  <c r="Q145" i="16"/>
  <c r="L145" i="16"/>
  <c r="J145" i="16"/>
  <c r="I145" i="16"/>
  <c r="H145" i="16"/>
  <c r="G145" i="16"/>
  <c r="F145" i="16"/>
  <c r="E145" i="16"/>
  <c r="D145" i="16"/>
  <c r="C145" i="16"/>
  <c r="B145" i="16"/>
  <c r="A145" i="16"/>
  <c r="P144" i="16"/>
  <c r="O144" i="16"/>
  <c r="N144" i="16"/>
  <c r="M144" i="16"/>
  <c r="K144" i="16"/>
  <c r="Q144" i="16"/>
  <c r="L144" i="16"/>
  <c r="J144" i="16"/>
  <c r="I144" i="16"/>
  <c r="H144" i="16"/>
  <c r="G144" i="16"/>
  <c r="F144" i="16"/>
  <c r="E144" i="16"/>
  <c r="D144" i="16"/>
  <c r="C144" i="16"/>
  <c r="B144" i="16"/>
  <c r="A144" i="16"/>
  <c r="P143" i="16"/>
  <c r="O143" i="16"/>
  <c r="N143" i="16"/>
  <c r="M143" i="16"/>
  <c r="K143" i="16"/>
  <c r="Q143" i="16"/>
  <c r="L143" i="16"/>
  <c r="J143" i="16"/>
  <c r="I143" i="16"/>
  <c r="H143" i="16"/>
  <c r="G143" i="16"/>
  <c r="F143" i="16"/>
  <c r="E143" i="16"/>
  <c r="D143" i="16"/>
  <c r="C143" i="16"/>
  <c r="B143" i="16"/>
  <c r="A143" i="16"/>
  <c r="P142" i="16"/>
  <c r="O142" i="16"/>
  <c r="N142" i="16"/>
  <c r="M142" i="16"/>
  <c r="K142" i="16"/>
  <c r="Q142" i="16"/>
  <c r="L142" i="16"/>
  <c r="J142" i="16"/>
  <c r="I142" i="16"/>
  <c r="H142" i="16"/>
  <c r="G142" i="16"/>
  <c r="F142" i="16"/>
  <c r="E142" i="16"/>
  <c r="D142" i="16"/>
  <c r="C142" i="16"/>
  <c r="B142" i="16"/>
  <c r="A142" i="16"/>
  <c r="P141" i="16"/>
  <c r="O141" i="16"/>
  <c r="N141" i="16"/>
  <c r="M141" i="16"/>
  <c r="K141" i="16"/>
  <c r="Q141" i="16"/>
  <c r="L141" i="16"/>
  <c r="J141" i="16"/>
  <c r="I141" i="16"/>
  <c r="H141" i="16"/>
  <c r="G141" i="16"/>
  <c r="F141" i="16"/>
  <c r="E141" i="16"/>
  <c r="D141" i="16"/>
  <c r="C141" i="16"/>
  <c r="B141" i="16"/>
  <c r="A141" i="16"/>
  <c r="P140" i="16"/>
  <c r="O140" i="16"/>
  <c r="N140" i="16"/>
  <c r="M140" i="16"/>
  <c r="K140" i="16"/>
  <c r="J140" i="16"/>
  <c r="I140" i="16"/>
  <c r="H140" i="16"/>
  <c r="G140" i="16"/>
  <c r="F140" i="16"/>
  <c r="E140" i="16"/>
  <c r="D140" i="16"/>
  <c r="C140" i="16"/>
  <c r="B140" i="16"/>
  <c r="A140" i="16"/>
  <c r="P139" i="16"/>
  <c r="O139" i="16"/>
  <c r="N139" i="16"/>
  <c r="M139" i="16"/>
  <c r="K139" i="16"/>
  <c r="J139" i="16"/>
  <c r="I139" i="16"/>
  <c r="H139" i="16"/>
  <c r="G139" i="16"/>
  <c r="F139" i="16"/>
  <c r="E139" i="16"/>
  <c r="D139" i="16"/>
  <c r="C139" i="16"/>
  <c r="B139" i="16"/>
  <c r="A139" i="16"/>
  <c r="P138" i="16"/>
  <c r="O138" i="16"/>
  <c r="N138" i="16"/>
  <c r="M138" i="16"/>
  <c r="K138" i="16"/>
  <c r="Q138" i="16"/>
  <c r="L138" i="16"/>
  <c r="J138" i="16"/>
  <c r="I138" i="16"/>
  <c r="H138" i="16"/>
  <c r="G138" i="16"/>
  <c r="F138" i="16"/>
  <c r="E138" i="16"/>
  <c r="D138" i="16"/>
  <c r="C138" i="16"/>
  <c r="B138" i="16"/>
  <c r="A138" i="16"/>
  <c r="P137" i="16"/>
  <c r="O137" i="16"/>
  <c r="N137" i="16"/>
  <c r="M137" i="16"/>
  <c r="K137" i="16"/>
  <c r="Q137" i="16"/>
  <c r="L137" i="16"/>
  <c r="J137" i="16"/>
  <c r="I137" i="16"/>
  <c r="H137" i="16"/>
  <c r="G137" i="16"/>
  <c r="F137" i="16"/>
  <c r="E137" i="16"/>
  <c r="D137" i="16"/>
  <c r="C137" i="16"/>
  <c r="B137" i="16"/>
  <c r="A137" i="16"/>
  <c r="P136" i="16"/>
  <c r="O136" i="16"/>
  <c r="N136" i="16"/>
  <c r="M136" i="16"/>
  <c r="K136" i="16"/>
  <c r="Q136" i="16"/>
  <c r="L136" i="16"/>
  <c r="J136" i="16"/>
  <c r="I136" i="16"/>
  <c r="H136" i="16"/>
  <c r="G136" i="16"/>
  <c r="F136" i="16"/>
  <c r="E136" i="16"/>
  <c r="D136" i="16"/>
  <c r="C136" i="16"/>
  <c r="B136" i="16"/>
  <c r="A136" i="16"/>
  <c r="P135" i="16"/>
  <c r="O135" i="16"/>
  <c r="N135" i="16"/>
  <c r="M135" i="16"/>
  <c r="K135" i="16"/>
  <c r="Q135" i="16"/>
  <c r="L135" i="16"/>
  <c r="J135" i="16"/>
  <c r="I135" i="16"/>
  <c r="H135" i="16"/>
  <c r="G135" i="16"/>
  <c r="F135" i="16"/>
  <c r="E135" i="16"/>
  <c r="D135" i="16"/>
  <c r="C135" i="16"/>
  <c r="B135" i="16"/>
  <c r="A135" i="16"/>
  <c r="P134" i="16"/>
  <c r="O134" i="16"/>
  <c r="N134" i="16"/>
  <c r="M134" i="16"/>
  <c r="K134" i="16"/>
  <c r="Q134" i="16"/>
  <c r="L134" i="16"/>
  <c r="J134" i="16"/>
  <c r="I134" i="16"/>
  <c r="H134" i="16"/>
  <c r="G134" i="16"/>
  <c r="F134" i="16"/>
  <c r="E134" i="16"/>
  <c r="D134" i="16"/>
  <c r="C134" i="16"/>
  <c r="B134" i="16"/>
  <c r="A134" i="16"/>
  <c r="P133" i="16"/>
  <c r="O133" i="16"/>
  <c r="N133" i="16"/>
  <c r="M133" i="16"/>
  <c r="K133" i="16"/>
  <c r="Q133" i="16"/>
  <c r="L133" i="16"/>
  <c r="J133" i="16"/>
  <c r="I133" i="16"/>
  <c r="H133" i="16"/>
  <c r="G133" i="16"/>
  <c r="F133" i="16"/>
  <c r="E133" i="16"/>
  <c r="D133" i="16"/>
  <c r="C133" i="16"/>
  <c r="B133" i="16"/>
  <c r="A133" i="16"/>
  <c r="P132" i="16"/>
  <c r="O132" i="16"/>
  <c r="N132" i="16"/>
  <c r="M132" i="16"/>
  <c r="K132" i="16"/>
  <c r="J132" i="16"/>
  <c r="I132" i="16"/>
  <c r="H132" i="16"/>
  <c r="G132" i="16"/>
  <c r="F132" i="16"/>
  <c r="E132" i="16"/>
  <c r="D132" i="16"/>
  <c r="C132" i="16"/>
  <c r="B132" i="16"/>
  <c r="A132" i="16"/>
  <c r="P131" i="16"/>
  <c r="O131" i="16"/>
  <c r="N131" i="16"/>
  <c r="M131" i="16"/>
  <c r="K131" i="16"/>
  <c r="J131" i="16"/>
  <c r="I131" i="16"/>
  <c r="H131" i="16"/>
  <c r="G131" i="16"/>
  <c r="F131" i="16"/>
  <c r="E131" i="16"/>
  <c r="D131" i="16"/>
  <c r="C131" i="16"/>
  <c r="B131" i="16"/>
  <c r="A131" i="16"/>
  <c r="P130" i="16"/>
  <c r="O130" i="16"/>
  <c r="N130" i="16"/>
  <c r="M130" i="16"/>
  <c r="K130" i="16"/>
  <c r="Q130" i="16"/>
  <c r="L130" i="16"/>
  <c r="J130" i="16"/>
  <c r="I130" i="16"/>
  <c r="H130" i="16"/>
  <c r="G130" i="16"/>
  <c r="F130" i="16"/>
  <c r="E130" i="16"/>
  <c r="D130" i="16"/>
  <c r="C130" i="16"/>
  <c r="B130" i="16"/>
  <c r="A130" i="16"/>
  <c r="P129" i="16"/>
  <c r="O129" i="16"/>
  <c r="N129" i="16"/>
  <c r="M129" i="16"/>
  <c r="K129" i="16"/>
  <c r="Q129" i="16"/>
  <c r="J129" i="16"/>
  <c r="I129" i="16"/>
  <c r="H129" i="16"/>
  <c r="G129" i="16"/>
  <c r="F129" i="16"/>
  <c r="E129" i="16"/>
  <c r="D129" i="16"/>
  <c r="C129" i="16"/>
  <c r="B129" i="16"/>
  <c r="A129" i="16"/>
  <c r="P128" i="16"/>
  <c r="O128" i="16"/>
  <c r="N128" i="16"/>
  <c r="M128" i="16"/>
  <c r="K128" i="16"/>
  <c r="Q128" i="16"/>
  <c r="L128" i="16"/>
  <c r="J128" i="16"/>
  <c r="I128" i="16"/>
  <c r="H128" i="16"/>
  <c r="G128" i="16"/>
  <c r="F128" i="16"/>
  <c r="E128" i="16"/>
  <c r="D128" i="16"/>
  <c r="C128" i="16"/>
  <c r="B128" i="16"/>
  <c r="A128" i="16"/>
  <c r="P127" i="16"/>
  <c r="O127" i="16"/>
  <c r="N127" i="16"/>
  <c r="M127" i="16"/>
  <c r="K127" i="16"/>
  <c r="Q127" i="16"/>
  <c r="L127" i="16"/>
  <c r="J127" i="16"/>
  <c r="I127" i="16"/>
  <c r="H127" i="16"/>
  <c r="G127" i="16"/>
  <c r="F127" i="16"/>
  <c r="E127" i="16"/>
  <c r="D127" i="16"/>
  <c r="C127" i="16"/>
  <c r="B127" i="16"/>
  <c r="A127" i="16"/>
  <c r="P126" i="16"/>
  <c r="O126" i="16"/>
  <c r="N126" i="16"/>
  <c r="M126" i="16"/>
  <c r="K126" i="16"/>
  <c r="Q126" i="16"/>
  <c r="L126" i="16"/>
  <c r="J126" i="16"/>
  <c r="I126" i="16"/>
  <c r="H126" i="16"/>
  <c r="G126" i="16"/>
  <c r="F126" i="16"/>
  <c r="E126" i="16"/>
  <c r="D126" i="16"/>
  <c r="C126" i="16"/>
  <c r="B126" i="16"/>
  <c r="A126" i="16"/>
  <c r="P125" i="16"/>
  <c r="O125" i="16"/>
  <c r="N125" i="16"/>
  <c r="M125" i="16"/>
  <c r="K125" i="16"/>
  <c r="Q125" i="16"/>
  <c r="L125" i="16"/>
  <c r="J125" i="16"/>
  <c r="I125" i="16"/>
  <c r="H125" i="16"/>
  <c r="G125" i="16"/>
  <c r="F125" i="16"/>
  <c r="E125" i="16"/>
  <c r="D125" i="16"/>
  <c r="C125" i="16"/>
  <c r="B125" i="16"/>
  <c r="A125" i="16"/>
  <c r="P124" i="16"/>
  <c r="O124" i="16"/>
  <c r="N124" i="16"/>
  <c r="M124" i="16"/>
  <c r="K124" i="16"/>
  <c r="J124" i="16"/>
  <c r="I124" i="16"/>
  <c r="H124" i="16"/>
  <c r="G124" i="16"/>
  <c r="F124" i="16"/>
  <c r="E124" i="16"/>
  <c r="D124" i="16"/>
  <c r="C124" i="16"/>
  <c r="B124" i="16"/>
  <c r="A124" i="16"/>
  <c r="P123" i="16"/>
  <c r="O123" i="16"/>
  <c r="N123" i="16"/>
  <c r="M123" i="16"/>
  <c r="K123" i="16"/>
  <c r="J123" i="16"/>
  <c r="I123" i="16"/>
  <c r="H123" i="16"/>
  <c r="G123" i="16"/>
  <c r="F123" i="16"/>
  <c r="E123" i="16"/>
  <c r="D123" i="16"/>
  <c r="C123" i="16"/>
  <c r="B123" i="16"/>
  <c r="A123" i="16"/>
  <c r="P122" i="16"/>
  <c r="O122" i="16"/>
  <c r="N122" i="16"/>
  <c r="M122" i="16"/>
  <c r="K122" i="16"/>
  <c r="Q122" i="16"/>
  <c r="L122" i="16"/>
  <c r="J122" i="16"/>
  <c r="I122" i="16"/>
  <c r="H122" i="16"/>
  <c r="G122" i="16"/>
  <c r="F122" i="16"/>
  <c r="E122" i="16"/>
  <c r="D122" i="16"/>
  <c r="C122" i="16"/>
  <c r="B122" i="16"/>
  <c r="A122" i="16"/>
  <c r="P121" i="16"/>
  <c r="O121" i="16"/>
  <c r="N121" i="16"/>
  <c r="M121" i="16"/>
  <c r="K121" i="16"/>
  <c r="Q121" i="16"/>
  <c r="J121" i="16"/>
  <c r="I121" i="16"/>
  <c r="H121" i="16"/>
  <c r="G121" i="16"/>
  <c r="F121" i="16"/>
  <c r="E121" i="16"/>
  <c r="D121" i="16"/>
  <c r="C121" i="16"/>
  <c r="B121" i="16"/>
  <c r="A121" i="16"/>
  <c r="P120" i="16"/>
  <c r="O120" i="16"/>
  <c r="N120" i="16"/>
  <c r="M120" i="16"/>
  <c r="K120" i="16"/>
  <c r="Q120" i="16"/>
  <c r="L120" i="16"/>
  <c r="J120" i="16"/>
  <c r="I120" i="16"/>
  <c r="H120" i="16"/>
  <c r="G120" i="16"/>
  <c r="F120" i="16"/>
  <c r="E120" i="16"/>
  <c r="D120" i="16"/>
  <c r="C120" i="16"/>
  <c r="B120" i="16"/>
  <c r="A120" i="16"/>
  <c r="P119" i="16"/>
  <c r="O119" i="16"/>
  <c r="N119" i="16"/>
  <c r="M119" i="16"/>
  <c r="K119" i="16"/>
  <c r="J119" i="16"/>
  <c r="I119" i="16"/>
  <c r="H119" i="16"/>
  <c r="G119" i="16"/>
  <c r="F119" i="16"/>
  <c r="E119" i="16"/>
  <c r="D119" i="16"/>
  <c r="C119" i="16"/>
  <c r="B119" i="16"/>
  <c r="A119" i="16"/>
  <c r="P118" i="16"/>
  <c r="O118" i="16"/>
  <c r="N118" i="16"/>
  <c r="M118" i="16"/>
  <c r="K118" i="16"/>
  <c r="Q118" i="16"/>
  <c r="J118" i="16"/>
  <c r="I118" i="16"/>
  <c r="H118" i="16"/>
  <c r="G118" i="16"/>
  <c r="F118" i="16"/>
  <c r="E118" i="16"/>
  <c r="D118" i="16"/>
  <c r="C118" i="16"/>
  <c r="B118" i="16"/>
  <c r="A118" i="16"/>
  <c r="P117" i="16"/>
  <c r="O117" i="16"/>
  <c r="N117" i="16"/>
  <c r="M117" i="16"/>
  <c r="K117" i="16"/>
  <c r="Q117" i="16"/>
  <c r="L117" i="16"/>
  <c r="J117" i="16"/>
  <c r="I117" i="16"/>
  <c r="H117" i="16"/>
  <c r="G117" i="16"/>
  <c r="F117" i="16"/>
  <c r="E117" i="16"/>
  <c r="D117" i="16"/>
  <c r="C117" i="16"/>
  <c r="B117" i="16"/>
  <c r="A117" i="16"/>
  <c r="P116" i="16"/>
  <c r="O116" i="16"/>
  <c r="N116" i="16"/>
  <c r="M116" i="16"/>
  <c r="K116" i="16"/>
  <c r="J116" i="16"/>
  <c r="I116" i="16"/>
  <c r="H116" i="16"/>
  <c r="G116" i="16"/>
  <c r="F116" i="16"/>
  <c r="E116" i="16"/>
  <c r="D116" i="16"/>
  <c r="C116" i="16"/>
  <c r="B116" i="16"/>
  <c r="A116" i="16"/>
  <c r="P115" i="16"/>
  <c r="O115" i="16"/>
  <c r="N115" i="16"/>
  <c r="M115" i="16"/>
  <c r="K115" i="16"/>
  <c r="J115" i="16"/>
  <c r="I115" i="16"/>
  <c r="H115" i="16"/>
  <c r="G115" i="16"/>
  <c r="F115" i="16"/>
  <c r="E115" i="16"/>
  <c r="D115" i="16"/>
  <c r="C115" i="16"/>
  <c r="B115" i="16"/>
  <c r="A115" i="16"/>
  <c r="P114" i="16"/>
  <c r="O114" i="16"/>
  <c r="N114" i="16"/>
  <c r="M114" i="16"/>
  <c r="K114" i="16"/>
  <c r="Q114" i="16"/>
  <c r="L114" i="16"/>
  <c r="J114" i="16"/>
  <c r="I114" i="16"/>
  <c r="H114" i="16"/>
  <c r="G114" i="16"/>
  <c r="F114" i="16"/>
  <c r="E114" i="16"/>
  <c r="D114" i="16"/>
  <c r="C114" i="16"/>
  <c r="B114" i="16"/>
  <c r="A114" i="16"/>
  <c r="P113" i="16"/>
  <c r="O113" i="16"/>
  <c r="N113" i="16"/>
  <c r="M113" i="16"/>
  <c r="K113" i="16"/>
  <c r="Q113" i="16"/>
  <c r="L113" i="16"/>
  <c r="J113" i="16"/>
  <c r="I113" i="16"/>
  <c r="H113" i="16"/>
  <c r="G113" i="16"/>
  <c r="F113" i="16"/>
  <c r="E113" i="16"/>
  <c r="D113" i="16"/>
  <c r="C113" i="16"/>
  <c r="B113" i="16"/>
  <c r="A113" i="16"/>
  <c r="P112" i="16"/>
  <c r="O112" i="16"/>
  <c r="N112" i="16"/>
  <c r="M112" i="16"/>
  <c r="K112" i="16"/>
  <c r="Q112" i="16"/>
  <c r="L112" i="16"/>
  <c r="J112" i="16"/>
  <c r="I112" i="16"/>
  <c r="H112" i="16"/>
  <c r="G112" i="16"/>
  <c r="F112" i="16"/>
  <c r="E112" i="16"/>
  <c r="D112" i="16"/>
  <c r="C112" i="16"/>
  <c r="B112" i="16"/>
  <c r="A112" i="16"/>
  <c r="P111" i="16"/>
  <c r="O111" i="16"/>
  <c r="N111" i="16"/>
  <c r="M111" i="16"/>
  <c r="K111" i="16"/>
  <c r="Q111" i="16"/>
  <c r="L111" i="16"/>
  <c r="J111" i="16"/>
  <c r="I111" i="16"/>
  <c r="H111" i="16"/>
  <c r="G111" i="16"/>
  <c r="F111" i="16"/>
  <c r="E111" i="16"/>
  <c r="D111" i="16"/>
  <c r="C111" i="16"/>
  <c r="B111" i="16"/>
  <c r="A111" i="16"/>
  <c r="P110" i="16"/>
  <c r="O110" i="16"/>
  <c r="N110" i="16"/>
  <c r="M110" i="16"/>
  <c r="K110" i="16"/>
  <c r="Q110" i="16"/>
  <c r="L110" i="16"/>
  <c r="J110" i="16"/>
  <c r="I110" i="16"/>
  <c r="H110" i="16"/>
  <c r="G110" i="16"/>
  <c r="F110" i="16"/>
  <c r="E110" i="16"/>
  <c r="D110" i="16"/>
  <c r="C110" i="16"/>
  <c r="B110" i="16"/>
  <c r="A110" i="16"/>
  <c r="P109" i="16"/>
  <c r="O109" i="16"/>
  <c r="N109" i="16"/>
  <c r="M109" i="16"/>
  <c r="K109" i="16"/>
  <c r="Q109" i="16"/>
  <c r="L109" i="16"/>
  <c r="J109" i="16"/>
  <c r="I109" i="16"/>
  <c r="H109" i="16"/>
  <c r="G109" i="16"/>
  <c r="F109" i="16"/>
  <c r="E109" i="16"/>
  <c r="D109" i="16"/>
  <c r="C109" i="16"/>
  <c r="B109" i="16"/>
  <c r="A109" i="16"/>
  <c r="P108" i="16"/>
  <c r="O108" i="16"/>
  <c r="N108" i="16"/>
  <c r="M108" i="16"/>
  <c r="K108" i="16"/>
  <c r="J108" i="16"/>
  <c r="I108" i="16"/>
  <c r="H108" i="16"/>
  <c r="G108" i="16"/>
  <c r="F108" i="16"/>
  <c r="E108" i="16"/>
  <c r="D108" i="16"/>
  <c r="C108" i="16"/>
  <c r="B108" i="16"/>
  <c r="A108" i="16"/>
  <c r="P107" i="16"/>
  <c r="O107" i="16"/>
  <c r="N107" i="16"/>
  <c r="M107" i="16"/>
  <c r="K107" i="16"/>
  <c r="J107" i="16"/>
  <c r="I107" i="16"/>
  <c r="H107" i="16"/>
  <c r="G107" i="16"/>
  <c r="F107" i="16"/>
  <c r="E107" i="16"/>
  <c r="D107" i="16"/>
  <c r="C107" i="16"/>
  <c r="B107" i="16"/>
  <c r="A107" i="16"/>
  <c r="P106" i="16"/>
  <c r="O106" i="16"/>
  <c r="N106" i="16"/>
  <c r="M106" i="16"/>
  <c r="K106" i="16"/>
  <c r="Q106" i="16"/>
  <c r="L106" i="16"/>
  <c r="J106" i="16"/>
  <c r="I106" i="16"/>
  <c r="H106" i="16"/>
  <c r="G106" i="16"/>
  <c r="F106" i="16"/>
  <c r="E106" i="16"/>
  <c r="D106" i="16"/>
  <c r="C106" i="16"/>
  <c r="B106" i="16"/>
  <c r="A106" i="16"/>
  <c r="P105" i="16"/>
  <c r="O105" i="16"/>
  <c r="N105" i="16"/>
  <c r="M105" i="16"/>
  <c r="K105" i="16"/>
  <c r="Q105" i="16"/>
  <c r="L105" i="16"/>
  <c r="J105" i="16"/>
  <c r="I105" i="16"/>
  <c r="H105" i="16"/>
  <c r="G105" i="16"/>
  <c r="F105" i="16"/>
  <c r="E105" i="16"/>
  <c r="D105" i="16"/>
  <c r="C105" i="16"/>
  <c r="B105" i="16"/>
  <c r="A105" i="16"/>
  <c r="P104" i="16"/>
  <c r="O104" i="16"/>
  <c r="N104" i="16"/>
  <c r="M104" i="16"/>
  <c r="K104" i="16"/>
  <c r="Q104" i="16"/>
  <c r="L104" i="16"/>
  <c r="J104" i="16"/>
  <c r="I104" i="16"/>
  <c r="H104" i="16"/>
  <c r="G104" i="16"/>
  <c r="F104" i="16"/>
  <c r="E104" i="16"/>
  <c r="D104" i="16"/>
  <c r="C104" i="16"/>
  <c r="B104" i="16"/>
  <c r="A104" i="16"/>
  <c r="P103" i="16"/>
  <c r="O103" i="16"/>
  <c r="N103" i="16"/>
  <c r="M103" i="16"/>
  <c r="K103" i="16"/>
  <c r="Q103" i="16"/>
  <c r="L103" i="16"/>
  <c r="J103" i="16"/>
  <c r="I103" i="16"/>
  <c r="H103" i="16"/>
  <c r="G103" i="16"/>
  <c r="F103" i="16"/>
  <c r="E103" i="16"/>
  <c r="D103" i="16"/>
  <c r="C103" i="16"/>
  <c r="B103" i="16"/>
  <c r="A103" i="16"/>
  <c r="P102" i="16"/>
  <c r="O102" i="16"/>
  <c r="N102" i="16"/>
  <c r="M102" i="16"/>
  <c r="K102" i="16"/>
  <c r="Q102" i="16"/>
  <c r="L102" i="16"/>
  <c r="J102" i="16"/>
  <c r="I102" i="16"/>
  <c r="H102" i="16"/>
  <c r="G102" i="16"/>
  <c r="F102" i="16"/>
  <c r="E102" i="16"/>
  <c r="D102" i="16"/>
  <c r="C102" i="16"/>
  <c r="B102" i="16"/>
  <c r="A102" i="16"/>
  <c r="P101" i="16"/>
  <c r="O101" i="16"/>
  <c r="N101" i="16"/>
  <c r="M101" i="16"/>
  <c r="K101" i="16"/>
  <c r="Q101" i="16"/>
  <c r="L101" i="16"/>
  <c r="J101" i="16"/>
  <c r="I101" i="16"/>
  <c r="H101" i="16"/>
  <c r="G101" i="16"/>
  <c r="F101" i="16"/>
  <c r="E101" i="16"/>
  <c r="D101" i="16"/>
  <c r="C101" i="16"/>
  <c r="B101" i="16"/>
  <c r="A101" i="16"/>
  <c r="P100" i="16"/>
  <c r="O100" i="16"/>
  <c r="N100" i="16"/>
  <c r="M100" i="16"/>
  <c r="K100" i="16"/>
  <c r="J100" i="16"/>
  <c r="I100" i="16"/>
  <c r="H100" i="16"/>
  <c r="G100" i="16"/>
  <c r="F100" i="16"/>
  <c r="E100" i="16"/>
  <c r="D100" i="16"/>
  <c r="C100" i="16"/>
  <c r="B100" i="16"/>
  <c r="A100" i="16"/>
  <c r="P99" i="16"/>
  <c r="O99" i="16"/>
  <c r="N99" i="16"/>
  <c r="M99" i="16"/>
  <c r="K99" i="16"/>
  <c r="J99" i="16"/>
  <c r="I99" i="16"/>
  <c r="H99" i="16"/>
  <c r="G99" i="16"/>
  <c r="F99" i="16"/>
  <c r="E99" i="16"/>
  <c r="D99" i="16"/>
  <c r="C99" i="16"/>
  <c r="B99" i="16"/>
  <c r="A99" i="16"/>
  <c r="P98" i="16"/>
  <c r="O98" i="16"/>
  <c r="N98" i="16"/>
  <c r="M98" i="16"/>
  <c r="K98" i="16"/>
  <c r="Q98" i="16"/>
  <c r="L98" i="16"/>
  <c r="J98" i="16"/>
  <c r="I98" i="16"/>
  <c r="H98" i="16"/>
  <c r="G98" i="16"/>
  <c r="F98" i="16"/>
  <c r="E98" i="16"/>
  <c r="D98" i="16"/>
  <c r="C98" i="16"/>
  <c r="B98" i="16"/>
  <c r="A98" i="16"/>
  <c r="P97" i="16"/>
  <c r="O97" i="16"/>
  <c r="N97" i="16"/>
  <c r="M97" i="16"/>
  <c r="K97" i="16"/>
  <c r="Q97" i="16"/>
  <c r="J97" i="16"/>
  <c r="I97" i="16"/>
  <c r="H97" i="16"/>
  <c r="G97" i="16"/>
  <c r="F97" i="16"/>
  <c r="E97" i="16"/>
  <c r="D97" i="16"/>
  <c r="C97" i="16"/>
  <c r="B97" i="16"/>
  <c r="A97" i="16"/>
  <c r="P96" i="16"/>
  <c r="O96" i="16"/>
  <c r="N96" i="16"/>
  <c r="M96" i="16"/>
  <c r="K96" i="16"/>
  <c r="Q96" i="16"/>
  <c r="L96" i="16"/>
  <c r="J96" i="16"/>
  <c r="I96" i="16"/>
  <c r="H96" i="16"/>
  <c r="G96" i="16"/>
  <c r="F96" i="16"/>
  <c r="E96" i="16"/>
  <c r="D96" i="16"/>
  <c r="C96" i="16"/>
  <c r="B96" i="16"/>
  <c r="A96" i="16"/>
  <c r="P95" i="16"/>
  <c r="O95" i="16"/>
  <c r="N95" i="16"/>
  <c r="M95" i="16"/>
  <c r="K95" i="16"/>
  <c r="Q95" i="16"/>
  <c r="L95" i="16"/>
  <c r="J95" i="16"/>
  <c r="I95" i="16"/>
  <c r="H95" i="16"/>
  <c r="G95" i="16"/>
  <c r="F95" i="16"/>
  <c r="E95" i="16"/>
  <c r="D95" i="16"/>
  <c r="C95" i="16"/>
  <c r="B95" i="16"/>
  <c r="A95" i="16"/>
  <c r="P94" i="16"/>
  <c r="O94" i="16"/>
  <c r="N94" i="16"/>
  <c r="M94" i="16"/>
  <c r="K94" i="16"/>
  <c r="Q94" i="16"/>
  <c r="L94" i="16"/>
  <c r="J94" i="16"/>
  <c r="I94" i="16"/>
  <c r="H94" i="16"/>
  <c r="G94" i="16"/>
  <c r="F94" i="16"/>
  <c r="E94" i="16"/>
  <c r="D94" i="16"/>
  <c r="C94" i="16"/>
  <c r="B94" i="16"/>
  <c r="A94" i="16"/>
  <c r="P93" i="16"/>
  <c r="O93" i="16"/>
  <c r="N93" i="16"/>
  <c r="M93" i="16"/>
  <c r="K93" i="16"/>
  <c r="Q93" i="16"/>
  <c r="L93" i="16"/>
  <c r="J93" i="16"/>
  <c r="I93" i="16"/>
  <c r="H93" i="16"/>
  <c r="G93" i="16"/>
  <c r="F93" i="16"/>
  <c r="E93" i="16"/>
  <c r="D93" i="16"/>
  <c r="C93" i="16"/>
  <c r="B93" i="16"/>
  <c r="A93" i="16"/>
  <c r="P92" i="16"/>
  <c r="O92" i="16"/>
  <c r="N92" i="16"/>
  <c r="M92" i="16"/>
  <c r="K92" i="16"/>
  <c r="J92" i="16"/>
  <c r="I92" i="16"/>
  <c r="H92" i="16"/>
  <c r="G92" i="16"/>
  <c r="F92" i="16"/>
  <c r="E92" i="16"/>
  <c r="D92" i="16"/>
  <c r="C92" i="16"/>
  <c r="B92" i="16"/>
  <c r="A92" i="16"/>
  <c r="P91" i="16"/>
  <c r="O91" i="16"/>
  <c r="N91" i="16"/>
  <c r="M91" i="16"/>
  <c r="K91" i="16"/>
  <c r="J91" i="16"/>
  <c r="I91" i="16"/>
  <c r="H91" i="16"/>
  <c r="G91" i="16"/>
  <c r="F91" i="16"/>
  <c r="E91" i="16"/>
  <c r="D91" i="16"/>
  <c r="C91" i="16"/>
  <c r="B91" i="16"/>
  <c r="A91" i="16"/>
  <c r="P90" i="16"/>
  <c r="O90" i="16"/>
  <c r="N90" i="16"/>
  <c r="M90" i="16"/>
  <c r="K90" i="16"/>
  <c r="Q90" i="16"/>
  <c r="L90" i="16"/>
  <c r="J90" i="16"/>
  <c r="I90" i="16"/>
  <c r="H90" i="16"/>
  <c r="G90" i="16"/>
  <c r="F90" i="16"/>
  <c r="E90" i="16"/>
  <c r="D90" i="16"/>
  <c r="C90" i="16"/>
  <c r="B90" i="16"/>
  <c r="A90" i="16"/>
  <c r="P89" i="16"/>
  <c r="O89" i="16"/>
  <c r="N89" i="16"/>
  <c r="M89" i="16"/>
  <c r="K89" i="16"/>
  <c r="Q89" i="16"/>
  <c r="J89" i="16"/>
  <c r="I89" i="16"/>
  <c r="H89" i="16"/>
  <c r="G89" i="16"/>
  <c r="F89" i="16"/>
  <c r="E89" i="16"/>
  <c r="D89" i="16"/>
  <c r="C89" i="16"/>
  <c r="B89" i="16"/>
  <c r="A89" i="16"/>
  <c r="P88" i="16"/>
  <c r="O88" i="16"/>
  <c r="N88" i="16"/>
  <c r="M88" i="16"/>
  <c r="K88" i="16"/>
  <c r="Q88" i="16"/>
  <c r="L88" i="16"/>
  <c r="J88" i="16"/>
  <c r="I88" i="16"/>
  <c r="H88" i="16"/>
  <c r="G88" i="16"/>
  <c r="F88" i="16"/>
  <c r="E88" i="16"/>
  <c r="D88" i="16"/>
  <c r="C88" i="16"/>
  <c r="B88" i="16"/>
  <c r="A88" i="16"/>
  <c r="P87" i="16"/>
  <c r="O87" i="16"/>
  <c r="N87" i="16"/>
  <c r="M87" i="16"/>
  <c r="K87" i="16"/>
  <c r="Q87" i="16"/>
  <c r="L87" i="16"/>
  <c r="J87" i="16"/>
  <c r="I87" i="16"/>
  <c r="H87" i="16"/>
  <c r="G87" i="16"/>
  <c r="F87" i="16"/>
  <c r="E87" i="16"/>
  <c r="D87" i="16"/>
  <c r="C87" i="16"/>
  <c r="B87" i="16"/>
  <c r="A87" i="16"/>
  <c r="P86" i="16"/>
  <c r="O86" i="16"/>
  <c r="N86" i="16"/>
  <c r="M86" i="16"/>
  <c r="K86" i="16"/>
  <c r="Q86" i="16"/>
  <c r="J86" i="16"/>
  <c r="I86" i="16"/>
  <c r="H86" i="16"/>
  <c r="G86" i="16"/>
  <c r="F86" i="16"/>
  <c r="E86" i="16"/>
  <c r="D86" i="16"/>
  <c r="C86" i="16"/>
  <c r="B86" i="16"/>
  <c r="A86" i="16"/>
  <c r="P85" i="16"/>
  <c r="O85" i="16"/>
  <c r="N85" i="16"/>
  <c r="M85" i="16"/>
  <c r="K85" i="16"/>
  <c r="Q85" i="16"/>
  <c r="L85" i="16"/>
  <c r="J85" i="16"/>
  <c r="I85" i="16"/>
  <c r="H85" i="16"/>
  <c r="G85" i="16"/>
  <c r="F85" i="16"/>
  <c r="E85" i="16"/>
  <c r="D85" i="16"/>
  <c r="C85" i="16"/>
  <c r="B85" i="16"/>
  <c r="A85" i="16"/>
  <c r="P84" i="16"/>
  <c r="O84" i="16"/>
  <c r="N84" i="16"/>
  <c r="M84" i="16"/>
  <c r="K84" i="16"/>
  <c r="J84" i="16"/>
  <c r="I84" i="16"/>
  <c r="H84" i="16"/>
  <c r="G84" i="16"/>
  <c r="F84" i="16"/>
  <c r="E84" i="16"/>
  <c r="D84" i="16"/>
  <c r="C84" i="16"/>
  <c r="B84" i="16"/>
  <c r="A84" i="16"/>
  <c r="P83" i="16"/>
  <c r="O83" i="16"/>
  <c r="N83" i="16"/>
  <c r="M83" i="16"/>
  <c r="K83" i="16"/>
  <c r="J83" i="16"/>
  <c r="I83" i="16"/>
  <c r="H83" i="16"/>
  <c r="G83" i="16"/>
  <c r="F83" i="16"/>
  <c r="E83" i="16"/>
  <c r="D83" i="16"/>
  <c r="C83" i="16"/>
  <c r="B83" i="16"/>
  <c r="A83" i="16"/>
  <c r="P82" i="16"/>
  <c r="O82" i="16"/>
  <c r="N82" i="16"/>
  <c r="M82" i="16"/>
  <c r="K82" i="16"/>
  <c r="Q82" i="16"/>
  <c r="L82" i="16"/>
  <c r="J82" i="16"/>
  <c r="I82" i="16"/>
  <c r="H82" i="16"/>
  <c r="G82" i="16"/>
  <c r="F82" i="16"/>
  <c r="E82" i="16"/>
  <c r="D82" i="16"/>
  <c r="C82" i="16"/>
  <c r="B82" i="16"/>
  <c r="A82" i="16"/>
  <c r="P81" i="16"/>
  <c r="O81" i="16"/>
  <c r="N81" i="16"/>
  <c r="M81" i="16"/>
  <c r="K81" i="16"/>
  <c r="Q81" i="16"/>
  <c r="L81" i="16"/>
  <c r="J81" i="16"/>
  <c r="I81" i="16"/>
  <c r="H81" i="16"/>
  <c r="G81" i="16"/>
  <c r="F81" i="16"/>
  <c r="E81" i="16"/>
  <c r="D81" i="16"/>
  <c r="C81" i="16"/>
  <c r="B81" i="16"/>
  <c r="A81" i="16"/>
  <c r="P80" i="16"/>
  <c r="O80" i="16"/>
  <c r="N80" i="16"/>
  <c r="M80" i="16"/>
  <c r="K80" i="16"/>
  <c r="Q80" i="16"/>
  <c r="L80" i="16"/>
  <c r="J80" i="16"/>
  <c r="I80" i="16"/>
  <c r="H80" i="16"/>
  <c r="G80" i="16"/>
  <c r="F80" i="16"/>
  <c r="E80" i="16"/>
  <c r="D80" i="16"/>
  <c r="C80" i="16"/>
  <c r="B80" i="16"/>
  <c r="A80" i="16"/>
  <c r="P79" i="16"/>
  <c r="O79" i="16"/>
  <c r="N79" i="16"/>
  <c r="M79" i="16"/>
  <c r="K79" i="16"/>
  <c r="Q79" i="16"/>
  <c r="L79" i="16"/>
  <c r="J79" i="16"/>
  <c r="I79" i="16"/>
  <c r="H79" i="16"/>
  <c r="G79" i="16"/>
  <c r="F79" i="16"/>
  <c r="E79" i="16"/>
  <c r="D79" i="16"/>
  <c r="C79" i="16"/>
  <c r="B79" i="16"/>
  <c r="A79" i="16"/>
  <c r="P78" i="16"/>
  <c r="O78" i="16"/>
  <c r="N78" i="16"/>
  <c r="M78" i="16"/>
  <c r="K78" i="16"/>
  <c r="Q78" i="16"/>
  <c r="L78" i="16"/>
  <c r="J78" i="16"/>
  <c r="I78" i="16"/>
  <c r="H78" i="16"/>
  <c r="G78" i="16"/>
  <c r="F78" i="16"/>
  <c r="E78" i="16"/>
  <c r="D78" i="16"/>
  <c r="C78" i="16"/>
  <c r="B78" i="16"/>
  <c r="A78" i="16"/>
  <c r="P77" i="16"/>
  <c r="O77" i="16"/>
  <c r="N77" i="16"/>
  <c r="M77" i="16"/>
  <c r="K77" i="16"/>
  <c r="Q77" i="16"/>
  <c r="L77" i="16"/>
  <c r="J77" i="16"/>
  <c r="I77" i="16"/>
  <c r="H77" i="16"/>
  <c r="G77" i="16"/>
  <c r="F77" i="16"/>
  <c r="E77" i="16"/>
  <c r="D77" i="16"/>
  <c r="C77" i="16"/>
  <c r="B77" i="16"/>
  <c r="A77" i="16"/>
  <c r="P76" i="16"/>
  <c r="O76" i="16"/>
  <c r="N76" i="16"/>
  <c r="M76" i="16"/>
  <c r="K76" i="16"/>
  <c r="J76" i="16"/>
  <c r="I76" i="16"/>
  <c r="H76" i="16"/>
  <c r="G76" i="16"/>
  <c r="F76" i="16"/>
  <c r="E76" i="16"/>
  <c r="D76" i="16"/>
  <c r="C76" i="16"/>
  <c r="B76" i="16"/>
  <c r="A76" i="16"/>
  <c r="P75" i="16"/>
  <c r="O75" i="16"/>
  <c r="N75" i="16"/>
  <c r="M75" i="16"/>
  <c r="K75" i="16"/>
  <c r="J75" i="16"/>
  <c r="I75" i="16"/>
  <c r="H75" i="16"/>
  <c r="G75" i="16"/>
  <c r="F75" i="16"/>
  <c r="E75" i="16"/>
  <c r="D75" i="16"/>
  <c r="C75" i="16"/>
  <c r="B75" i="16"/>
  <c r="A75" i="16"/>
  <c r="P74" i="16"/>
  <c r="O74" i="16"/>
  <c r="N74" i="16"/>
  <c r="M74" i="16"/>
  <c r="K74" i="16"/>
  <c r="Q74" i="16"/>
  <c r="L74" i="16"/>
  <c r="J74" i="16"/>
  <c r="I74" i="16"/>
  <c r="H74" i="16"/>
  <c r="G74" i="16"/>
  <c r="F74" i="16"/>
  <c r="E74" i="16"/>
  <c r="D74" i="16"/>
  <c r="C74" i="16"/>
  <c r="B74" i="16"/>
  <c r="A74" i="16"/>
  <c r="P73" i="16"/>
  <c r="O73" i="16"/>
  <c r="N73" i="16"/>
  <c r="M73" i="16"/>
  <c r="K73" i="16"/>
  <c r="Q73" i="16"/>
  <c r="L73" i="16"/>
  <c r="J73" i="16"/>
  <c r="I73" i="16"/>
  <c r="H73" i="16"/>
  <c r="G73" i="16"/>
  <c r="F73" i="16"/>
  <c r="E73" i="16"/>
  <c r="D73" i="16"/>
  <c r="C73" i="16"/>
  <c r="B73" i="16"/>
  <c r="A73" i="16"/>
  <c r="P72" i="16"/>
  <c r="O72" i="16"/>
  <c r="N72" i="16"/>
  <c r="M72" i="16"/>
  <c r="K72" i="16"/>
  <c r="Q72" i="16"/>
  <c r="L72" i="16"/>
  <c r="J72" i="16"/>
  <c r="I72" i="16"/>
  <c r="H72" i="16"/>
  <c r="G72" i="16"/>
  <c r="F72" i="16"/>
  <c r="E72" i="16"/>
  <c r="D72" i="16"/>
  <c r="C72" i="16"/>
  <c r="B72" i="16"/>
  <c r="A72" i="16"/>
  <c r="P71" i="16"/>
  <c r="O71" i="16"/>
  <c r="N71" i="16"/>
  <c r="M71" i="16"/>
  <c r="K71" i="16"/>
  <c r="Q71" i="16"/>
  <c r="L71" i="16"/>
  <c r="J71" i="16"/>
  <c r="I71" i="16"/>
  <c r="H71" i="16"/>
  <c r="G71" i="16"/>
  <c r="F71" i="16"/>
  <c r="E71" i="16"/>
  <c r="D71" i="16"/>
  <c r="C71" i="16"/>
  <c r="B71" i="16"/>
  <c r="A71" i="16"/>
  <c r="P70" i="16"/>
  <c r="O70" i="16"/>
  <c r="N70" i="16"/>
  <c r="M70" i="16"/>
  <c r="K70" i="16"/>
  <c r="Q70" i="16"/>
  <c r="L70" i="16"/>
  <c r="J70" i="16"/>
  <c r="I70" i="16"/>
  <c r="H70" i="16"/>
  <c r="G70" i="16"/>
  <c r="F70" i="16"/>
  <c r="E70" i="16"/>
  <c r="D70" i="16"/>
  <c r="C70" i="16"/>
  <c r="B70" i="16"/>
  <c r="A70" i="16"/>
  <c r="P69" i="16"/>
  <c r="O69" i="16"/>
  <c r="N69" i="16"/>
  <c r="M69" i="16"/>
  <c r="K69" i="16"/>
  <c r="Q69" i="16"/>
  <c r="L69" i="16"/>
  <c r="J69" i="16"/>
  <c r="I69" i="16"/>
  <c r="H69" i="16"/>
  <c r="G69" i="16"/>
  <c r="F69" i="16"/>
  <c r="E69" i="16"/>
  <c r="D69" i="16"/>
  <c r="C69" i="16"/>
  <c r="B69" i="16"/>
  <c r="A69" i="16"/>
  <c r="P68" i="16"/>
  <c r="O68" i="16"/>
  <c r="N68" i="16"/>
  <c r="M68" i="16"/>
  <c r="K68" i="16"/>
  <c r="J68" i="16"/>
  <c r="I68" i="16"/>
  <c r="H68" i="16"/>
  <c r="G68" i="16"/>
  <c r="F68" i="16"/>
  <c r="E68" i="16"/>
  <c r="D68" i="16"/>
  <c r="C68" i="16"/>
  <c r="B68" i="16"/>
  <c r="A68" i="16"/>
  <c r="P67" i="16"/>
  <c r="O67" i="16"/>
  <c r="N67" i="16"/>
  <c r="M67" i="16"/>
  <c r="K67" i="16"/>
  <c r="J67" i="16"/>
  <c r="I67" i="16"/>
  <c r="H67" i="16"/>
  <c r="G67" i="16"/>
  <c r="F67" i="16"/>
  <c r="E67" i="16"/>
  <c r="D67" i="16"/>
  <c r="C67" i="16"/>
  <c r="B67" i="16"/>
  <c r="A67" i="16"/>
  <c r="P66" i="16"/>
  <c r="O66" i="16"/>
  <c r="N66" i="16"/>
  <c r="M66" i="16"/>
  <c r="K66" i="16"/>
  <c r="Q66" i="16"/>
  <c r="L66" i="16"/>
  <c r="J66" i="16"/>
  <c r="I66" i="16"/>
  <c r="H66" i="16"/>
  <c r="G66" i="16"/>
  <c r="F66" i="16"/>
  <c r="E66" i="16"/>
  <c r="D66" i="16"/>
  <c r="C66" i="16"/>
  <c r="B66" i="16"/>
  <c r="A66" i="16"/>
  <c r="P65" i="16"/>
  <c r="O65" i="16"/>
  <c r="N65" i="16"/>
  <c r="M65" i="16"/>
  <c r="K65" i="16"/>
  <c r="Q65" i="16"/>
  <c r="J65" i="16"/>
  <c r="I65" i="16"/>
  <c r="H65" i="16"/>
  <c r="G65" i="16"/>
  <c r="F65" i="16"/>
  <c r="E65" i="16"/>
  <c r="D65" i="16"/>
  <c r="C65" i="16"/>
  <c r="B65" i="16"/>
  <c r="A65" i="16"/>
  <c r="P64" i="16"/>
  <c r="O64" i="16"/>
  <c r="N64" i="16"/>
  <c r="M64" i="16"/>
  <c r="K64" i="16"/>
  <c r="Q64" i="16"/>
  <c r="L64" i="16"/>
  <c r="J64" i="16"/>
  <c r="I64" i="16"/>
  <c r="H64" i="16"/>
  <c r="G64" i="16"/>
  <c r="F64" i="16"/>
  <c r="E64" i="16"/>
  <c r="D64" i="16"/>
  <c r="C64" i="16"/>
  <c r="B64" i="16"/>
  <c r="A64" i="16"/>
  <c r="P63" i="16"/>
  <c r="O63" i="16"/>
  <c r="N63" i="16"/>
  <c r="M63" i="16"/>
  <c r="K63" i="16"/>
  <c r="Q63" i="16"/>
  <c r="L63" i="16"/>
  <c r="J63" i="16"/>
  <c r="I63" i="16"/>
  <c r="H63" i="16"/>
  <c r="G63" i="16"/>
  <c r="F63" i="16"/>
  <c r="E63" i="16"/>
  <c r="D63" i="16"/>
  <c r="C63" i="16"/>
  <c r="B63" i="16"/>
  <c r="A63" i="16"/>
  <c r="P62" i="16"/>
  <c r="O62" i="16"/>
  <c r="N62" i="16"/>
  <c r="M62" i="16"/>
  <c r="K62" i="16"/>
  <c r="Q62" i="16"/>
  <c r="L62" i="16"/>
  <c r="J62" i="16"/>
  <c r="I62" i="16"/>
  <c r="H62" i="16"/>
  <c r="G62" i="16"/>
  <c r="F62" i="16"/>
  <c r="E62" i="16"/>
  <c r="D62" i="16"/>
  <c r="C62" i="16"/>
  <c r="B62" i="16"/>
  <c r="A62" i="16"/>
  <c r="P61" i="16"/>
  <c r="O61" i="16"/>
  <c r="N61" i="16"/>
  <c r="M61" i="16"/>
  <c r="K61" i="16"/>
  <c r="Q61" i="16"/>
  <c r="L61" i="16"/>
  <c r="J61" i="16"/>
  <c r="I61" i="16"/>
  <c r="H61" i="16"/>
  <c r="G61" i="16"/>
  <c r="F61" i="16"/>
  <c r="E61" i="16"/>
  <c r="D61" i="16"/>
  <c r="C61" i="16"/>
  <c r="B61" i="16"/>
  <c r="A61" i="16"/>
  <c r="P60" i="16"/>
  <c r="O60" i="16"/>
  <c r="N60" i="16"/>
  <c r="M60" i="16"/>
  <c r="K60" i="16"/>
  <c r="J60" i="16"/>
  <c r="I60" i="16"/>
  <c r="H60" i="16"/>
  <c r="G60" i="16"/>
  <c r="F60" i="16"/>
  <c r="E60" i="16"/>
  <c r="D60" i="16"/>
  <c r="C60" i="16"/>
  <c r="B60" i="16"/>
  <c r="A60" i="16"/>
  <c r="P59" i="16"/>
  <c r="O59" i="16"/>
  <c r="N59" i="16"/>
  <c r="M59" i="16"/>
  <c r="K59" i="16"/>
  <c r="J59" i="16"/>
  <c r="I59" i="16"/>
  <c r="H59" i="16"/>
  <c r="G59" i="16"/>
  <c r="F59" i="16"/>
  <c r="E59" i="16"/>
  <c r="D59" i="16"/>
  <c r="C59" i="16"/>
  <c r="B59" i="16"/>
  <c r="A59" i="16"/>
  <c r="P58" i="16"/>
  <c r="O58" i="16"/>
  <c r="N58" i="16"/>
  <c r="M58" i="16"/>
  <c r="K58" i="16"/>
  <c r="Q58" i="16"/>
  <c r="L58" i="16"/>
  <c r="J58" i="16"/>
  <c r="I58" i="16"/>
  <c r="H58" i="16"/>
  <c r="G58" i="16"/>
  <c r="F58" i="16"/>
  <c r="E58" i="16"/>
  <c r="D58" i="16"/>
  <c r="C58" i="16"/>
  <c r="B58" i="16"/>
  <c r="A58" i="16"/>
  <c r="P57" i="16"/>
  <c r="O57" i="16"/>
  <c r="N57" i="16"/>
  <c r="M57" i="16"/>
  <c r="K57" i="16"/>
  <c r="Q57" i="16"/>
  <c r="J57" i="16"/>
  <c r="I57" i="16"/>
  <c r="H57" i="16"/>
  <c r="G57" i="16"/>
  <c r="F57" i="16"/>
  <c r="E57" i="16"/>
  <c r="D57" i="16"/>
  <c r="C57" i="16"/>
  <c r="B57" i="16"/>
  <c r="A57" i="16"/>
  <c r="P56" i="16"/>
  <c r="O56" i="16"/>
  <c r="N56" i="16"/>
  <c r="M56" i="16"/>
  <c r="K56" i="16"/>
  <c r="Q56" i="16"/>
  <c r="L56" i="16"/>
  <c r="J56" i="16"/>
  <c r="I56" i="16"/>
  <c r="H56" i="16"/>
  <c r="G56" i="16"/>
  <c r="F56" i="16"/>
  <c r="E56" i="16"/>
  <c r="D56" i="16"/>
  <c r="C56" i="16"/>
  <c r="B56" i="16"/>
  <c r="A56" i="16"/>
  <c r="P55" i="16"/>
  <c r="O55" i="16"/>
  <c r="N55" i="16"/>
  <c r="M55" i="16"/>
  <c r="K55" i="16"/>
  <c r="J55" i="16"/>
  <c r="I55" i="16"/>
  <c r="H55" i="16"/>
  <c r="G55" i="16"/>
  <c r="F55" i="16"/>
  <c r="E55" i="16"/>
  <c r="D55" i="16"/>
  <c r="C55" i="16"/>
  <c r="B55" i="16"/>
  <c r="A55" i="16"/>
  <c r="P54" i="16"/>
  <c r="O54" i="16"/>
  <c r="N54" i="16"/>
  <c r="M54" i="16"/>
  <c r="K54" i="16"/>
  <c r="Q54" i="16"/>
  <c r="J54" i="16"/>
  <c r="I54" i="16"/>
  <c r="H54" i="16"/>
  <c r="G54" i="16"/>
  <c r="F54" i="16"/>
  <c r="E54" i="16"/>
  <c r="D54" i="16"/>
  <c r="C54" i="16"/>
  <c r="B54" i="16"/>
  <c r="A54" i="16"/>
  <c r="P53" i="16"/>
  <c r="O53" i="16"/>
  <c r="N53" i="16"/>
  <c r="M53" i="16"/>
  <c r="K53" i="16"/>
  <c r="Q53" i="16"/>
  <c r="L53" i="16"/>
  <c r="J53" i="16"/>
  <c r="I53" i="16"/>
  <c r="H53" i="16"/>
  <c r="G53" i="16"/>
  <c r="F53" i="16"/>
  <c r="E53" i="16"/>
  <c r="D53" i="16"/>
  <c r="C53" i="16"/>
  <c r="B53" i="16"/>
  <c r="A53" i="16"/>
  <c r="P52" i="16"/>
  <c r="O52" i="16"/>
  <c r="N52" i="16"/>
  <c r="M52" i="16"/>
  <c r="K52" i="16"/>
  <c r="J52" i="16"/>
  <c r="I52" i="16"/>
  <c r="H52" i="16"/>
  <c r="G52" i="16"/>
  <c r="F52" i="16"/>
  <c r="E52" i="16"/>
  <c r="D52" i="16"/>
  <c r="C52" i="16"/>
  <c r="B52" i="16"/>
  <c r="A52" i="16"/>
  <c r="P51" i="16"/>
  <c r="O51" i="16"/>
  <c r="N51" i="16"/>
  <c r="M51" i="16"/>
  <c r="K51" i="16"/>
  <c r="J51" i="16"/>
  <c r="I51" i="16"/>
  <c r="H51" i="16"/>
  <c r="G51" i="16"/>
  <c r="F51" i="16"/>
  <c r="E51" i="16"/>
  <c r="D51" i="16"/>
  <c r="C51" i="16"/>
  <c r="B51" i="16"/>
  <c r="A51" i="16"/>
  <c r="P50" i="16"/>
  <c r="O50" i="16"/>
  <c r="N50" i="16"/>
  <c r="M50" i="16"/>
  <c r="K50" i="16"/>
  <c r="Q50" i="16"/>
  <c r="L50" i="16"/>
  <c r="J50" i="16"/>
  <c r="I50" i="16"/>
  <c r="H50" i="16"/>
  <c r="G50" i="16"/>
  <c r="F50" i="16"/>
  <c r="E50" i="16"/>
  <c r="D50" i="16"/>
  <c r="C50" i="16"/>
  <c r="B50" i="16"/>
  <c r="A50" i="16"/>
  <c r="P49" i="16"/>
  <c r="O49" i="16"/>
  <c r="N49" i="16"/>
  <c r="M49" i="16"/>
  <c r="K49" i="16"/>
  <c r="Q49" i="16"/>
  <c r="L49" i="16"/>
  <c r="J49" i="16"/>
  <c r="I49" i="16"/>
  <c r="H49" i="16"/>
  <c r="G49" i="16"/>
  <c r="F49" i="16"/>
  <c r="E49" i="16"/>
  <c r="D49" i="16"/>
  <c r="C49" i="16"/>
  <c r="B49" i="16"/>
  <c r="A49" i="16"/>
  <c r="P48" i="16"/>
  <c r="O48" i="16"/>
  <c r="N48" i="16"/>
  <c r="M48" i="16"/>
  <c r="K48" i="16"/>
  <c r="Q48" i="16"/>
  <c r="L48" i="16"/>
  <c r="J48" i="16"/>
  <c r="I48" i="16"/>
  <c r="H48" i="16"/>
  <c r="G48" i="16"/>
  <c r="F48" i="16"/>
  <c r="E48" i="16"/>
  <c r="D48" i="16"/>
  <c r="C48" i="16"/>
  <c r="B48" i="16"/>
  <c r="A48" i="16"/>
  <c r="P47" i="16"/>
  <c r="O47" i="16"/>
  <c r="N47" i="16"/>
  <c r="M47" i="16"/>
  <c r="K47" i="16"/>
  <c r="Q47" i="16"/>
  <c r="L47" i="16"/>
  <c r="J47" i="16"/>
  <c r="I47" i="16"/>
  <c r="H47" i="16"/>
  <c r="G47" i="16"/>
  <c r="F47" i="16"/>
  <c r="E47" i="16"/>
  <c r="D47" i="16"/>
  <c r="C47" i="16"/>
  <c r="B47" i="16"/>
  <c r="A47" i="16"/>
  <c r="P46" i="16"/>
  <c r="O46" i="16"/>
  <c r="N46" i="16"/>
  <c r="M46" i="16"/>
  <c r="K46" i="16"/>
  <c r="Q46" i="16"/>
  <c r="L46" i="16"/>
  <c r="J46" i="16"/>
  <c r="I46" i="16"/>
  <c r="H46" i="16"/>
  <c r="G46" i="16"/>
  <c r="F46" i="16"/>
  <c r="E46" i="16"/>
  <c r="D46" i="16"/>
  <c r="C46" i="16"/>
  <c r="B46" i="16"/>
  <c r="A46" i="16"/>
  <c r="P45" i="16"/>
  <c r="O45" i="16"/>
  <c r="N45" i="16"/>
  <c r="M45" i="16"/>
  <c r="K45" i="16"/>
  <c r="Q45" i="16"/>
  <c r="L45" i="16"/>
  <c r="J45" i="16"/>
  <c r="I45" i="16"/>
  <c r="H45" i="16"/>
  <c r="G45" i="16"/>
  <c r="F45" i="16"/>
  <c r="E45" i="16"/>
  <c r="D45" i="16"/>
  <c r="C45" i="16"/>
  <c r="B45" i="16"/>
  <c r="A45" i="16"/>
  <c r="P44" i="16"/>
  <c r="O44" i="16"/>
  <c r="N44" i="16"/>
  <c r="M44" i="16"/>
  <c r="K44" i="16"/>
  <c r="J44" i="16"/>
  <c r="I44" i="16"/>
  <c r="H44" i="16"/>
  <c r="G44" i="16"/>
  <c r="F44" i="16"/>
  <c r="E44" i="16"/>
  <c r="D44" i="16"/>
  <c r="C44" i="16"/>
  <c r="B44" i="16"/>
  <c r="A44" i="16"/>
  <c r="P43" i="16"/>
  <c r="O43" i="16"/>
  <c r="N43" i="16"/>
  <c r="M43" i="16"/>
  <c r="K43" i="16"/>
  <c r="J43" i="16"/>
  <c r="I43" i="16"/>
  <c r="H43" i="16"/>
  <c r="G43" i="16"/>
  <c r="F43" i="16"/>
  <c r="E43" i="16"/>
  <c r="D43" i="16"/>
  <c r="C43" i="16"/>
  <c r="B43" i="16"/>
  <c r="A43" i="16"/>
  <c r="P42" i="16"/>
  <c r="O42" i="16"/>
  <c r="N42" i="16"/>
  <c r="M42" i="16"/>
  <c r="K42" i="16"/>
  <c r="Q42" i="16"/>
  <c r="L42" i="16"/>
  <c r="J42" i="16"/>
  <c r="I42" i="16"/>
  <c r="H42" i="16"/>
  <c r="G42" i="16"/>
  <c r="F42" i="16"/>
  <c r="E42" i="16"/>
  <c r="D42" i="16"/>
  <c r="C42" i="16"/>
  <c r="B42" i="16"/>
  <c r="A42" i="16"/>
  <c r="P41" i="16"/>
  <c r="O41" i="16"/>
  <c r="N41" i="16"/>
  <c r="M41" i="16"/>
  <c r="K41" i="16"/>
  <c r="Q41" i="16"/>
  <c r="L41" i="16"/>
  <c r="J41" i="16"/>
  <c r="I41" i="16"/>
  <c r="H41" i="16"/>
  <c r="G41" i="16"/>
  <c r="F41" i="16"/>
  <c r="E41" i="16"/>
  <c r="D41" i="16"/>
  <c r="C41" i="16"/>
  <c r="B41" i="16"/>
  <c r="A41" i="16"/>
  <c r="P40" i="16"/>
  <c r="O40" i="16"/>
  <c r="N40" i="16"/>
  <c r="M40" i="16"/>
  <c r="K40" i="16"/>
  <c r="Q40" i="16"/>
  <c r="L40" i="16"/>
  <c r="J40" i="16"/>
  <c r="I40" i="16"/>
  <c r="H40" i="16"/>
  <c r="G40" i="16"/>
  <c r="F40" i="16"/>
  <c r="E40" i="16"/>
  <c r="D40" i="16"/>
  <c r="C40" i="16"/>
  <c r="B40" i="16"/>
  <c r="A40" i="16"/>
  <c r="P39" i="16"/>
  <c r="O39" i="16"/>
  <c r="N39" i="16"/>
  <c r="M39" i="16"/>
  <c r="K39" i="16"/>
  <c r="Q39" i="16"/>
  <c r="L39" i="16"/>
  <c r="J39" i="16"/>
  <c r="I39" i="16"/>
  <c r="H39" i="16"/>
  <c r="G39" i="16"/>
  <c r="F39" i="16"/>
  <c r="E39" i="16"/>
  <c r="D39" i="16"/>
  <c r="C39" i="16"/>
  <c r="B39" i="16"/>
  <c r="A39" i="16"/>
  <c r="P38" i="16"/>
  <c r="O38" i="16"/>
  <c r="N38" i="16"/>
  <c r="M38" i="16"/>
  <c r="K38" i="16"/>
  <c r="Q38" i="16"/>
  <c r="L38" i="16"/>
  <c r="J38" i="16"/>
  <c r="I38" i="16"/>
  <c r="H38" i="16"/>
  <c r="G38" i="16"/>
  <c r="F38" i="16"/>
  <c r="E38" i="16"/>
  <c r="D38" i="16"/>
  <c r="C38" i="16"/>
  <c r="B38" i="16"/>
  <c r="A38" i="16"/>
  <c r="P37" i="16"/>
  <c r="O37" i="16"/>
  <c r="N37" i="16"/>
  <c r="M37" i="16"/>
  <c r="K37" i="16"/>
  <c r="Q37" i="16"/>
  <c r="L37" i="16"/>
  <c r="J37" i="16"/>
  <c r="I37" i="16"/>
  <c r="H37" i="16"/>
  <c r="G37" i="16"/>
  <c r="F37" i="16"/>
  <c r="E37" i="16"/>
  <c r="D37" i="16"/>
  <c r="C37" i="16"/>
  <c r="B37" i="16"/>
  <c r="A37" i="16"/>
  <c r="P36" i="16"/>
  <c r="O36" i="16"/>
  <c r="N36" i="16"/>
  <c r="M36" i="16"/>
  <c r="K36" i="16"/>
  <c r="J36" i="16"/>
  <c r="I36" i="16"/>
  <c r="H36" i="16"/>
  <c r="G36" i="16"/>
  <c r="F36" i="16"/>
  <c r="E36" i="16"/>
  <c r="D36" i="16"/>
  <c r="C36" i="16"/>
  <c r="B36" i="16"/>
  <c r="A36" i="16"/>
  <c r="P35" i="16"/>
  <c r="O35" i="16"/>
  <c r="N35" i="16"/>
  <c r="M35" i="16"/>
  <c r="K35" i="16"/>
  <c r="J35" i="16"/>
  <c r="I35" i="16"/>
  <c r="H35" i="16"/>
  <c r="G35" i="16"/>
  <c r="F35" i="16"/>
  <c r="E35" i="16"/>
  <c r="D35" i="16"/>
  <c r="C35" i="16"/>
  <c r="B35" i="16"/>
  <c r="A35" i="16"/>
  <c r="P34" i="16"/>
  <c r="O34" i="16"/>
  <c r="N34" i="16"/>
  <c r="M34" i="16"/>
  <c r="K34" i="16"/>
  <c r="Q34" i="16"/>
  <c r="L34" i="16"/>
  <c r="J34" i="16"/>
  <c r="I34" i="16"/>
  <c r="H34" i="16"/>
  <c r="G34" i="16"/>
  <c r="F34" i="16"/>
  <c r="E34" i="16"/>
  <c r="D34" i="16"/>
  <c r="C34" i="16"/>
  <c r="B34" i="16"/>
  <c r="A34" i="16"/>
  <c r="P33" i="16"/>
  <c r="O33" i="16"/>
  <c r="N33" i="16"/>
  <c r="M33" i="16"/>
  <c r="K33" i="16"/>
  <c r="Q33" i="16"/>
  <c r="J33" i="16"/>
  <c r="I33" i="16"/>
  <c r="H33" i="16"/>
  <c r="G33" i="16"/>
  <c r="F33" i="16"/>
  <c r="E33" i="16"/>
  <c r="D33" i="16"/>
  <c r="C33" i="16"/>
  <c r="B33" i="16"/>
  <c r="A33" i="16"/>
  <c r="P32" i="16"/>
  <c r="O32" i="16"/>
  <c r="N32" i="16"/>
  <c r="M32" i="16"/>
  <c r="K32" i="16"/>
  <c r="Q32" i="16"/>
  <c r="L32" i="16"/>
  <c r="J32" i="16"/>
  <c r="I32" i="16"/>
  <c r="H32" i="16"/>
  <c r="G32" i="16"/>
  <c r="F32" i="16"/>
  <c r="E32" i="16"/>
  <c r="D32" i="16"/>
  <c r="C32" i="16"/>
  <c r="B32" i="16"/>
  <c r="A32" i="16"/>
  <c r="P31" i="16"/>
  <c r="O31" i="16"/>
  <c r="N31" i="16"/>
  <c r="M31" i="16"/>
  <c r="K31" i="16"/>
  <c r="Q31" i="16"/>
  <c r="L31" i="16"/>
  <c r="J31" i="16"/>
  <c r="I31" i="16"/>
  <c r="H31" i="16"/>
  <c r="G31" i="16"/>
  <c r="F31" i="16"/>
  <c r="E31" i="16"/>
  <c r="D31" i="16"/>
  <c r="C31" i="16"/>
  <c r="B31" i="16"/>
  <c r="A31" i="16"/>
  <c r="P30" i="16"/>
  <c r="O30" i="16"/>
  <c r="N30" i="16"/>
  <c r="M30" i="16"/>
  <c r="K30" i="16"/>
  <c r="Q30" i="16"/>
  <c r="L30" i="16"/>
  <c r="J30" i="16"/>
  <c r="I30" i="16"/>
  <c r="H30" i="16"/>
  <c r="G30" i="16"/>
  <c r="F30" i="16"/>
  <c r="E30" i="16"/>
  <c r="D30" i="16"/>
  <c r="C30" i="16"/>
  <c r="B30" i="16"/>
  <c r="A30" i="16"/>
  <c r="P29" i="16"/>
  <c r="O29" i="16"/>
  <c r="N29" i="16"/>
  <c r="M29" i="16"/>
  <c r="K29" i="16"/>
  <c r="Q29" i="16"/>
  <c r="L29" i="16"/>
  <c r="J29" i="16"/>
  <c r="I29" i="16"/>
  <c r="H29" i="16"/>
  <c r="G29" i="16"/>
  <c r="F29" i="16"/>
  <c r="E29" i="16"/>
  <c r="D29" i="16"/>
  <c r="C29" i="16"/>
  <c r="B29" i="16"/>
  <c r="A29" i="16"/>
  <c r="P28" i="16"/>
  <c r="O28" i="16"/>
  <c r="N28" i="16"/>
  <c r="M28" i="16"/>
  <c r="K28" i="16"/>
  <c r="J28" i="16"/>
  <c r="I28" i="16"/>
  <c r="H28" i="16"/>
  <c r="G28" i="16"/>
  <c r="F28" i="16"/>
  <c r="E28" i="16"/>
  <c r="D28" i="16"/>
  <c r="C28" i="16"/>
  <c r="B28" i="16"/>
  <c r="A28" i="16"/>
  <c r="P27" i="16"/>
  <c r="O27" i="16"/>
  <c r="N27" i="16"/>
  <c r="M27" i="16"/>
  <c r="K27" i="16"/>
  <c r="J27" i="16"/>
  <c r="I27" i="16"/>
  <c r="H27" i="16"/>
  <c r="G27" i="16"/>
  <c r="F27" i="16"/>
  <c r="E27" i="16"/>
  <c r="D27" i="16"/>
  <c r="C27" i="16"/>
  <c r="B27" i="16"/>
  <c r="A27" i="16"/>
  <c r="P26" i="16"/>
  <c r="O26" i="16"/>
  <c r="N26" i="16"/>
  <c r="M26" i="16"/>
  <c r="K26" i="16"/>
  <c r="Q26" i="16"/>
  <c r="L26" i="16"/>
  <c r="J26" i="16"/>
  <c r="I26" i="16"/>
  <c r="H26" i="16"/>
  <c r="G26" i="16"/>
  <c r="F26" i="16"/>
  <c r="E26" i="16"/>
  <c r="D26" i="16"/>
  <c r="C26" i="16"/>
  <c r="B26" i="16"/>
  <c r="A26" i="16"/>
  <c r="P25" i="16"/>
  <c r="O25" i="16"/>
  <c r="N25" i="16"/>
  <c r="M25" i="16"/>
  <c r="K25" i="16"/>
  <c r="Q25" i="16"/>
  <c r="J25" i="16"/>
  <c r="I25" i="16"/>
  <c r="H25" i="16"/>
  <c r="G25" i="16"/>
  <c r="F25" i="16"/>
  <c r="E25" i="16"/>
  <c r="D25" i="16"/>
  <c r="C25" i="16"/>
  <c r="B25" i="16"/>
  <c r="A25" i="16"/>
  <c r="P24" i="16"/>
  <c r="O24" i="16"/>
  <c r="N24" i="16"/>
  <c r="M24" i="16"/>
  <c r="K24" i="16"/>
  <c r="Q24" i="16"/>
  <c r="L24" i="16"/>
  <c r="J24" i="16"/>
  <c r="I24" i="16"/>
  <c r="H24" i="16"/>
  <c r="G24" i="16"/>
  <c r="F24" i="16"/>
  <c r="E24" i="16"/>
  <c r="D24" i="16"/>
  <c r="C24" i="16"/>
  <c r="B24" i="16"/>
  <c r="A24" i="16"/>
  <c r="P23" i="16"/>
  <c r="O23" i="16"/>
  <c r="N23" i="16"/>
  <c r="M23" i="16"/>
  <c r="K23" i="16"/>
  <c r="Q23" i="16"/>
  <c r="L23" i="16"/>
  <c r="J23" i="16"/>
  <c r="I23" i="16"/>
  <c r="H23" i="16"/>
  <c r="G23" i="16"/>
  <c r="F23" i="16"/>
  <c r="E23" i="16"/>
  <c r="D23" i="16"/>
  <c r="C23" i="16"/>
  <c r="B23" i="16"/>
  <c r="A23" i="16"/>
  <c r="P22" i="16"/>
  <c r="O22" i="16"/>
  <c r="N22" i="16"/>
  <c r="M22" i="16"/>
  <c r="K22" i="16"/>
  <c r="Q22" i="16"/>
  <c r="J22" i="16"/>
  <c r="I22" i="16"/>
  <c r="H22" i="16"/>
  <c r="G22" i="16"/>
  <c r="F22" i="16"/>
  <c r="E22" i="16"/>
  <c r="D22" i="16"/>
  <c r="C22" i="16"/>
  <c r="B22" i="16"/>
  <c r="A22" i="16"/>
  <c r="P21" i="16"/>
  <c r="O21" i="16"/>
  <c r="N21" i="16"/>
  <c r="M21" i="16"/>
  <c r="K21" i="16"/>
  <c r="Q21" i="16"/>
  <c r="L21" i="16"/>
  <c r="J21" i="16"/>
  <c r="I21" i="16"/>
  <c r="H21" i="16"/>
  <c r="G21" i="16"/>
  <c r="F21" i="16"/>
  <c r="E21" i="16"/>
  <c r="D21" i="16"/>
  <c r="C21" i="16"/>
  <c r="B21" i="16"/>
  <c r="A21" i="16"/>
  <c r="P20" i="16"/>
  <c r="O20" i="16"/>
  <c r="N20" i="16"/>
  <c r="M20" i="16"/>
  <c r="K20" i="16"/>
  <c r="J20" i="16"/>
  <c r="I20" i="16"/>
  <c r="H20" i="16"/>
  <c r="G20" i="16"/>
  <c r="F20" i="16"/>
  <c r="E20" i="16"/>
  <c r="D20" i="16"/>
  <c r="C20" i="16"/>
  <c r="B20" i="16"/>
  <c r="A20" i="16"/>
  <c r="P19" i="16"/>
  <c r="O19" i="16"/>
  <c r="N19" i="16"/>
  <c r="M19" i="16"/>
  <c r="K19" i="16"/>
  <c r="J19" i="16"/>
  <c r="I19" i="16"/>
  <c r="H19" i="16"/>
  <c r="G19" i="16"/>
  <c r="F19" i="16"/>
  <c r="E19" i="16"/>
  <c r="D19" i="16"/>
  <c r="C19" i="16"/>
  <c r="B19" i="16"/>
  <c r="A19" i="16"/>
  <c r="P18" i="16"/>
  <c r="O18" i="16"/>
  <c r="N18" i="16"/>
  <c r="M18" i="16"/>
  <c r="K18" i="16"/>
  <c r="Q18" i="16"/>
  <c r="L18" i="16"/>
  <c r="J18" i="16"/>
  <c r="I18" i="16"/>
  <c r="H18" i="16"/>
  <c r="G18" i="16"/>
  <c r="F18" i="16"/>
  <c r="E18" i="16"/>
  <c r="D18" i="16"/>
  <c r="C18" i="16"/>
  <c r="B18" i="16"/>
  <c r="A18" i="16"/>
  <c r="P17" i="16"/>
  <c r="O17" i="16"/>
  <c r="N17" i="16"/>
  <c r="M17" i="16"/>
  <c r="K17" i="16"/>
  <c r="Q17" i="16"/>
  <c r="L17" i="16"/>
  <c r="J17" i="16"/>
  <c r="I17" i="16"/>
  <c r="H17" i="16"/>
  <c r="G17" i="16"/>
  <c r="F17" i="16"/>
  <c r="E17" i="16"/>
  <c r="D17" i="16"/>
  <c r="C17" i="16"/>
  <c r="B17" i="16"/>
  <c r="A17" i="16"/>
  <c r="P16" i="16"/>
  <c r="O16" i="16"/>
  <c r="N16" i="16"/>
  <c r="M16" i="16"/>
  <c r="K16" i="16"/>
  <c r="Q16" i="16"/>
  <c r="L16" i="16"/>
  <c r="J16" i="16"/>
  <c r="I16" i="16"/>
  <c r="H16" i="16"/>
  <c r="G16" i="16"/>
  <c r="F16" i="16"/>
  <c r="E16" i="16"/>
  <c r="D16" i="16"/>
  <c r="C16" i="16"/>
  <c r="B16" i="16"/>
  <c r="A16" i="16"/>
  <c r="P15" i="16"/>
  <c r="O15" i="16"/>
  <c r="N15" i="16"/>
  <c r="M15" i="16"/>
  <c r="K15" i="16"/>
  <c r="Q15" i="16"/>
  <c r="L15" i="16"/>
  <c r="J15" i="16"/>
  <c r="I15" i="16"/>
  <c r="H15" i="16"/>
  <c r="G15" i="16"/>
  <c r="F15" i="16"/>
  <c r="E15" i="16"/>
  <c r="D15" i="16"/>
  <c r="C15" i="16"/>
  <c r="B15" i="16"/>
  <c r="A15" i="16"/>
  <c r="P14" i="16"/>
  <c r="O14" i="16"/>
  <c r="N14" i="16"/>
  <c r="M14" i="16"/>
  <c r="K14" i="16"/>
  <c r="Q14" i="16"/>
  <c r="L14" i="16"/>
  <c r="J14" i="16"/>
  <c r="I14" i="16"/>
  <c r="H14" i="16"/>
  <c r="G14" i="16"/>
  <c r="F14" i="16"/>
  <c r="E14" i="16"/>
  <c r="D14" i="16"/>
  <c r="C14" i="16"/>
  <c r="B14" i="16"/>
  <c r="A14" i="16"/>
  <c r="P13" i="16"/>
  <c r="O13" i="16"/>
  <c r="N13" i="16"/>
  <c r="M13" i="16"/>
  <c r="K13" i="16"/>
  <c r="Q13" i="16"/>
  <c r="L13" i="16"/>
  <c r="J13" i="16"/>
  <c r="I13" i="16"/>
  <c r="H13" i="16"/>
  <c r="G13" i="16"/>
  <c r="F13" i="16"/>
  <c r="E13" i="16"/>
  <c r="D13" i="16"/>
  <c r="C13" i="16"/>
  <c r="B13" i="16"/>
  <c r="A13" i="16"/>
  <c r="P12" i="16"/>
  <c r="O12" i="16"/>
  <c r="N12" i="16"/>
  <c r="M12" i="16"/>
  <c r="K12" i="16"/>
  <c r="J12" i="16"/>
  <c r="I12" i="16"/>
  <c r="H12" i="16"/>
  <c r="G12" i="16"/>
  <c r="F12" i="16"/>
  <c r="E12" i="16"/>
  <c r="D12" i="16"/>
  <c r="C12" i="16"/>
  <c r="B12" i="16"/>
  <c r="A12" i="16"/>
  <c r="P11" i="16"/>
  <c r="O11" i="16"/>
  <c r="N11" i="16"/>
  <c r="M11" i="16"/>
  <c r="K11" i="16"/>
  <c r="J11" i="16"/>
  <c r="I11" i="16"/>
  <c r="H11" i="16"/>
  <c r="G11" i="16"/>
  <c r="F11" i="16"/>
  <c r="E11" i="16"/>
  <c r="D11" i="16"/>
  <c r="C11" i="16"/>
  <c r="B11" i="16"/>
  <c r="A11" i="16"/>
  <c r="P10" i="16"/>
  <c r="O10" i="16"/>
  <c r="N10" i="16"/>
  <c r="M10" i="16"/>
  <c r="K10" i="16"/>
  <c r="Q10" i="16"/>
  <c r="L10" i="16"/>
  <c r="J10" i="16"/>
  <c r="I10" i="16"/>
  <c r="H10" i="16"/>
  <c r="G10" i="16"/>
  <c r="F10" i="16"/>
  <c r="E10" i="16"/>
  <c r="D10" i="16"/>
  <c r="C10" i="16"/>
  <c r="B10" i="16"/>
  <c r="A10" i="16"/>
  <c r="P9" i="16"/>
  <c r="O9" i="16"/>
  <c r="N9" i="16"/>
  <c r="M9" i="16"/>
  <c r="K9" i="16"/>
  <c r="Q9" i="16"/>
  <c r="L9" i="16"/>
  <c r="J9" i="16"/>
  <c r="I9" i="16"/>
  <c r="H9" i="16"/>
  <c r="G9" i="16"/>
  <c r="F9" i="16"/>
  <c r="E9" i="16"/>
  <c r="D9" i="16"/>
  <c r="C9" i="16"/>
  <c r="B9" i="16"/>
  <c r="A9" i="16"/>
  <c r="P8" i="16"/>
  <c r="O8" i="16"/>
  <c r="N8" i="16"/>
  <c r="M8" i="16"/>
  <c r="K8" i="16"/>
  <c r="Q8" i="16"/>
  <c r="L8" i="16"/>
  <c r="J8" i="16"/>
  <c r="I8" i="16"/>
  <c r="H8" i="16"/>
  <c r="G8" i="16"/>
  <c r="F8" i="16"/>
  <c r="E8" i="16"/>
  <c r="D8" i="16"/>
  <c r="C8" i="16"/>
  <c r="B8" i="16"/>
  <c r="A8" i="16"/>
  <c r="P7" i="16"/>
  <c r="O7" i="16"/>
  <c r="N7" i="16"/>
  <c r="M7" i="16"/>
  <c r="K7" i="16"/>
  <c r="Q7" i="16"/>
  <c r="L7" i="16"/>
  <c r="J7" i="16"/>
  <c r="I7" i="16"/>
  <c r="H7" i="16"/>
  <c r="G7" i="16"/>
  <c r="F7" i="16"/>
  <c r="E7" i="16"/>
  <c r="D7" i="16"/>
  <c r="C7" i="16"/>
  <c r="B7" i="16"/>
  <c r="A7" i="16"/>
  <c r="P6" i="16"/>
  <c r="O6" i="16"/>
  <c r="N6" i="16"/>
  <c r="M6" i="16"/>
  <c r="K6" i="16"/>
  <c r="Q6" i="16"/>
  <c r="L6" i="16"/>
  <c r="J6" i="16"/>
  <c r="I6" i="16"/>
  <c r="H6" i="16"/>
  <c r="G6" i="16"/>
  <c r="F6" i="16"/>
  <c r="E6" i="16"/>
  <c r="D6" i="16"/>
  <c r="C6" i="16"/>
  <c r="B6" i="16"/>
  <c r="A6" i="16"/>
  <c r="P5" i="16"/>
  <c r="O5" i="16"/>
  <c r="N5" i="16"/>
  <c r="M5" i="16"/>
  <c r="K5" i="16"/>
  <c r="Q5" i="16"/>
  <c r="L5" i="16"/>
  <c r="J5" i="16"/>
  <c r="I5" i="16"/>
  <c r="H5" i="16"/>
  <c r="G5" i="16"/>
  <c r="F5" i="16"/>
  <c r="E5" i="16"/>
  <c r="D5" i="16"/>
  <c r="C5" i="16"/>
  <c r="B5" i="16"/>
  <c r="A5" i="16"/>
  <c r="P4" i="16"/>
  <c r="O4" i="16"/>
  <c r="N4" i="16"/>
  <c r="M4" i="16"/>
  <c r="K4" i="16"/>
  <c r="J4" i="16"/>
  <c r="I4" i="16"/>
  <c r="H4" i="16"/>
  <c r="G4" i="16"/>
  <c r="F4" i="16"/>
  <c r="E4" i="16"/>
  <c r="D4" i="16"/>
  <c r="C4" i="16"/>
  <c r="B4" i="16"/>
  <c r="A4" i="16"/>
  <c r="P3" i="16"/>
  <c r="O3" i="16"/>
  <c r="N3" i="16"/>
  <c r="M3" i="16"/>
  <c r="K3" i="16"/>
  <c r="J3" i="16"/>
  <c r="I3" i="16"/>
  <c r="H3" i="16"/>
  <c r="G3" i="16"/>
  <c r="F3" i="16"/>
  <c r="E3" i="16"/>
  <c r="D3" i="16"/>
  <c r="C3" i="16"/>
  <c r="B3" i="16"/>
  <c r="A3" i="16"/>
  <c r="P2" i="16"/>
  <c r="O2" i="16"/>
  <c r="N2" i="16"/>
  <c r="M2" i="16"/>
  <c r="K2" i="16"/>
  <c r="Q2" i="16"/>
  <c r="L2" i="16"/>
  <c r="H2" i="16"/>
  <c r="G2" i="16"/>
  <c r="F2" i="16"/>
  <c r="E2" i="16"/>
  <c r="D2" i="16"/>
  <c r="C2" i="16"/>
  <c r="B2" i="16"/>
  <c r="A2" i="16"/>
  <c r="K5" i="15"/>
  <c r="Q5" i="15"/>
  <c r="L5" i="15"/>
  <c r="K6" i="15"/>
  <c r="Q6" i="15"/>
  <c r="L6" i="15"/>
  <c r="K13" i="15"/>
  <c r="Q13" i="15"/>
  <c r="L13" i="15"/>
  <c r="K14" i="15"/>
  <c r="Q14" i="15"/>
  <c r="L14" i="15"/>
  <c r="K15" i="15"/>
  <c r="Q15" i="15"/>
  <c r="L15" i="15"/>
  <c r="K21" i="15"/>
  <c r="Q21" i="15"/>
  <c r="L21" i="15"/>
  <c r="K22" i="15"/>
  <c r="Q22" i="15"/>
  <c r="L22" i="15"/>
  <c r="K29" i="15"/>
  <c r="Q29" i="15"/>
  <c r="L29" i="15"/>
  <c r="K30" i="15"/>
  <c r="Q30" i="15"/>
  <c r="L30" i="15"/>
  <c r="K37" i="15"/>
  <c r="Q37" i="15"/>
  <c r="L37" i="15"/>
  <c r="K38" i="15"/>
  <c r="Q38" i="15"/>
  <c r="L38" i="15"/>
  <c r="K45" i="15"/>
  <c r="Q45" i="15"/>
  <c r="L45" i="15"/>
  <c r="K46" i="15"/>
  <c r="Q46" i="15"/>
  <c r="L46" i="15"/>
  <c r="K53" i="15"/>
  <c r="Q53" i="15"/>
  <c r="L53" i="15"/>
  <c r="K54" i="15"/>
  <c r="Q54" i="15"/>
  <c r="L54" i="15"/>
  <c r="K55" i="15"/>
  <c r="Q55" i="15"/>
  <c r="L55" i="15"/>
  <c r="K61" i="15"/>
  <c r="Q61" i="15"/>
  <c r="L61" i="15"/>
  <c r="K62" i="15"/>
  <c r="Q62" i="15"/>
  <c r="L62" i="15"/>
  <c r="K69" i="15"/>
  <c r="Q69" i="15"/>
  <c r="L69" i="15"/>
  <c r="K70" i="15"/>
  <c r="Q70" i="15"/>
  <c r="L70" i="15"/>
  <c r="K77" i="15"/>
  <c r="Q77" i="15"/>
  <c r="L77" i="15"/>
  <c r="K78" i="15"/>
  <c r="Q78" i="15"/>
  <c r="L78" i="15"/>
  <c r="K85" i="15"/>
  <c r="Q85" i="15"/>
  <c r="L85" i="15"/>
  <c r="K86" i="15"/>
  <c r="Q86" i="15"/>
  <c r="L86" i="15"/>
  <c r="K93" i="15"/>
  <c r="Q93" i="15"/>
  <c r="L93" i="15"/>
  <c r="K94" i="15"/>
  <c r="Q94" i="15"/>
  <c r="L94" i="15"/>
  <c r="K95" i="15"/>
  <c r="Q95" i="15"/>
  <c r="L95" i="15"/>
  <c r="K101" i="15"/>
  <c r="Q101" i="15"/>
  <c r="L101" i="15"/>
  <c r="K102" i="15"/>
  <c r="Q102" i="15"/>
  <c r="L102" i="15"/>
  <c r="K109" i="15"/>
  <c r="Q109" i="15"/>
  <c r="L109" i="15"/>
  <c r="K110" i="15"/>
  <c r="Q110" i="15"/>
  <c r="L110" i="15"/>
  <c r="K117" i="15"/>
  <c r="Q117" i="15"/>
  <c r="L117" i="15"/>
  <c r="K118" i="15"/>
  <c r="Q118" i="15"/>
  <c r="L118" i="15"/>
  <c r="K119" i="15"/>
  <c r="Q119" i="15"/>
  <c r="L119" i="15"/>
  <c r="K125" i="15"/>
  <c r="Q125" i="15"/>
  <c r="L125" i="15"/>
  <c r="K126" i="15"/>
  <c r="Q126" i="15"/>
  <c r="L126" i="15"/>
  <c r="K133" i="15"/>
  <c r="Q133" i="15"/>
  <c r="L133" i="15"/>
  <c r="K134" i="15"/>
  <c r="Q134" i="15"/>
  <c r="L134" i="15"/>
  <c r="K141" i="15"/>
  <c r="Q141" i="15"/>
  <c r="L141" i="15"/>
  <c r="K142" i="15"/>
  <c r="Q142" i="15"/>
  <c r="L142" i="15"/>
  <c r="K149" i="15"/>
  <c r="Q149" i="15"/>
  <c r="L149" i="15"/>
  <c r="K150" i="15"/>
  <c r="Q150" i="15"/>
  <c r="L150" i="15"/>
  <c r="K157" i="15"/>
  <c r="Q157" i="15"/>
  <c r="L157" i="15"/>
  <c r="K158" i="15"/>
  <c r="Q158" i="15"/>
  <c r="L158" i="15"/>
  <c r="K165" i="15"/>
  <c r="Q165" i="15"/>
  <c r="L165" i="15"/>
  <c r="K166" i="15"/>
  <c r="Q166" i="15"/>
  <c r="L166" i="15"/>
  <c r="K173" i="15"/>
  <c r="Q173" i="15"/>
  <c r="L173" i="15"/>
  <c r="K174" i="15"/>
  <c r="Q174" i="15"/>
  <c r="L174" i="15"/>
  <c r="K181" i="15"/>
  <c r="Q181" i="15"/>
  <c r="L181" i="15"/>
  <c r="K182" i="15"/>
  <c r="Q182" i="15"/>
  <c r="L182" i="15"/>
  <c r="K189" i="15"/>
  <c r="Q189" i="15"/>
  <c r="L189" i="15"/>
  <c r="K190" i="15"/>
  <c r="Q190" i="15"/>
  <c r="L190" i="15"/>
  <c r="K197" i="15"/>
  <c r="Q197" i="15"/>
  <c r="L197" i="15"/>
  <c r="K198" i="15"/>
  <c r="Q198" i="15"/>
  <c r="L198" i="15"/>
  <c r="K205" i="15"/>
  <c r="Q205" i="15"/>
  <c r="L205" i="15"/>
  <c r="K206" i="15"/>
  <c r="Q206" i="15"/>
  <c r="L206" i="15"/>
  <c r="K207" i="15"/>
  <c r="Q207" i="15"/>
  <c r="L207" i="15"/>
  <c r="K213" i="15"/>
  <c r="Q213" i="15"/>
  <c r="L213" i="15"/>
  <c r="K214" i="15"/>
  <c r="Q214" i="15"/>
  <c r="L214" i="15"/>
  <c r="K221" i="15"/>
  <c r="Q221" i="15"/>
  <c r="L221" i="15"/>
  <c r="K222" i="15"/>
  <c r="Q222" i="15"/>
  <c r="L222" i="15"/>
  <c r="K229" i="15"/>
  <c r="Q229" i="15"/>
  <c r="L229" i="15"/>
  <c r="K230" i="15"/>
  <c r="Q230" i="15"/>
  <c r="L230" i="15"/>
  <c r="K237" i="15"/>
  <c r="Q237" i="15"/>
  <c r="L237" i="15"/>
  <c r="K238" i="15"/>
  <c r="Q238" i="15"/>
  <c r="L238" i="15"/>
  <c r="K245" i="15"/>
  <c r="Q245" i="15"/>
  <c r="L245" i="15"/>
  <c r="K246" i="15"/>
  <c r="Q246" i="15"/>
  <c r="L246" i="15"/>
  <c r="K253" i="15"/>
  <c r="Q253" i="15"/>
  <c r="L253" i="15"/>
  <c r="K254" i="15"/>
  <c r="Q254" i="15"/>
  <c r="L254" i="15"/>
  <c r="K255" i="15"/>
  <c r="Q255" i="15"/>
  <c r="L255" i="15"/>
  <c r="K261" i="15"/>
  <c r="Q261" i="15"/>
  <c r="L261" i="15"/>
  <c r="K262" i="15"/>
  <c r="Q262" i="15"/>
  <c r="L262" i="15"/>
  <c r="K269" i="15"/>
  <c r="Q269" i="15"/>
  <c r="L269" i="15"/>
  <c r="K270" i="15"/>
  <c r="Q270" i="15"/>
  <c r="L270" i="15"/>
  <c r="K277" i="15"/>
  <c r="Q277" i="15"/>
  <c r="L277" i="15"/>
  <c r="K278" i="15"/>
  <c r="Q278" i="15"/>
  <c r="L278" i="15"/>
  <c r="K285" i="15"/>
  <c r="Q285" i="15"/>
  <c r="L285" i="15"/>
  <c r="K286" i="15"/>
  <c r="Q286" i="15"/>
  <c r="L286" i="15"/>
  <c r="K293" i="15"/>
  <c r="Q293" i="15"/>
  <c r="L293" i="15"/>
  <c r="K294" i="15"/>
  <c r="Q294" i="15"/>
  <c r="L294" i="15"/>
  <c r="K301" i="15"/>
  <c r="Q301" i="15"/>
  <c r="L301" i="15"/>
  <c r="K302" i="15"/>
  <c r="Q302" i="15"/>
  <c r="L302" i="15"/>
  <c r="K309" i="15"/>
  <c r="Q309" i="15"/>
  <c r="L309" i="15"/>
  <c r="K310" i="15"/>
  <c r="Q310" i="15"/>
  <c r="L310" i="15"/>
  <c r="K311" i="15"/>
  <c r="Q311" i="15"/>
  <c r="L311" i="15"/>
  <c r="K317" i="15"/>
  <c r="Q317" i="15"/>
  <c r="L317" i="15"/>
  <c r="K318" i="15"/>
  <c r="Q318" i="15"/>
  <c r="L318" i="15"/>
  <c r="K319" i="15"/>
  <c r="Q319" i="15"/>
  <c r="L319" i="15"/>
  <c r="K325" i="15"/>
  <c r="Q325" i="15"/>
  <c r="L325" i="15"/>
  <c r="K326" i="15"/>
  <c r="Q326" i="15"/>
  <c r="L326" i="15"/>
  <c r="K333" i="15"/>
  <c r="Q333" i="15"/>
  <c r="L333" i="15"/>
  <c r="K334" i="15"/>
  <c r="Q334" i="15"/>
  <c r="L334" i="15"/>
  <c r="K335" i="15"/>
  <c r="Q335" i="15"/>
  <c r="L335" i="15"/>
  <c r="K341" i="15"/>
  <c r="Q341" i="15"/>
  <c r="L341" i="15"/>
  <c r="K342" i="15"/>
  <c r="Q342" i="15"/>
  <c r="L342" i="15"/>
  <c r="K349" i="15"/>
  <c r="Q349" i="15"/>
  <c r="L349" i="15"/>
  <c r="K350" i="15"/>
  <c r="Q350" i="15"/>
  <c r="L350" i="15"/>
  <c r="K357" i="15"/>
  <c r="Q357" i="15"/>
  <c r="L357" i="15"/>
  <c r="K358" i="15"/>
  <c r="Q358" i="15"/>
  <c r="L358" i="15"/>
  <c r="K365" i="15"/>
  <c r="Q365" i="15"/>
  <c r="L365" i="15"/>
  <c r="K366" i="15"/>
  <c r="Q366" i="15"/>
  <c r="L366" i="15"/>
  <c r="K373" i="15"/>
  <c r="Q373" i="15"/>
  <c r="L373" i="15"/>
  <c r="K374" i="15"/>
  <c r="Q374" i="15"/>
  <c r="L374" i="15"/>
  <c r="K381" i="15"/>
  <c r="Q381" i="15"/>
  <c r="L381" i="15"/>
  <c r="K382" i="15"/>
  <c r="Q382" i="15"/>
  <c r="L382" i="15"/>
  <c r="K383" i="15"/>
  <c r="Q383" i="15"/>
  <c r="L383" i="15"/>
  <c r="K389" i="15"/>
  <c r="Q389" i="15"/>
  <c r="L389" i="15"/>
  <c r="K390" i="15"/>
  <c r="Q390" i="15"/>
  <c r="L390" i="15"/>
  <c r="K397" i="15"/>
  <c r="Q397" i="15"/>
  <c r="L397" i="15"/>
  <c r="K398" i="15"/>
  <c r="Q398" i="15"/>
  <c r="L398" i="15"/>
  <c r="K405" i="15"/>
  <c r="Q405" i="15"/>
  <c r="L405" i="15"/>
  <c r="K406" i="15"/>
  <c r="Q406" i="15"/>
  <c r="L406" i="15"/>
  <c r="K407" i="15"/>
  <c r="Q407" i="15"/>
  <c r="L407" i="15"/>
  <c r="K413" i="15"/>
  <c r="Q413" i="15"/>
  <c r="L413" i="15"/>
  <c r="K414" i="15"/>
  <c r="Q414" i="15"/>
  <c r="L414" i="15"/>
  <c r="K421" i="15"/>
  <c r="Q421" i="15"/>
  <c r="L421" i="15"/>
  <c r="K422" i="15"/>
  <c r="Q422" i="15"/>
  <c r="L422" i="15"/>
  <c r="K429" i="15"/>
  <c r="Q429" i="15"/>
  <c r="L429" i="15"/>
  <c r="K430" i="15"/>
  <c r="Q430" i="15"/>
  <c r="L430" i="15"/>
  <c r="K431" i="15"/>
  <c r="Q431" i="15"/>
  <c r="L431" i="15"/>
  <c r="K437" i="15"/>
  <c r="Q437" i="15"/>
  <c r="L437" i="15"/>
  <c r="K438" i="15"/>
  <c r="Q438" i="15"/>
  <c r="L438" i="15"/>
  <c r="K439" i="15"/>
  <c r="Q439" i="15"/>
  <c r="L439" i="15"/>
  <c r="K445" i="15"/>
  <c r="Q445" i="15"/>
  <c r="L445" i="15"/>
  <c r="K446" i="15"/>
  <c r="Q446" i="15"/>
  <c r="L446" i="15"/>
  <c r="K447" i="15"/>
  <c r="Q447" i="15"/>
  <c r="L447" i="15"/>
  <c r="K450" i="15"/>
  <c r="Q450" i="15"/>
  <c r="L450" i="15"/>
  <c r="K453" i="15"/>
  <c r="Q453" i="15"/>
  <c r="L453" i="15"/>
  <c r="K454" i="15"/>
  <c r="Q454" i="15"/>
  <c r="L454" i="15"/>
  <c r="K455" i="15"/>
  <c r="Q455" i="15"/>
  <c r="L455" i="15"/>
  <c r="K458" i="15"/>
  <c r="Q458" i="15"/>
  <c r="L458" i="15"/>
  <c r="K461" i="15"/>
  <c r="Q461" i="15"/>
  <c r="L461" i="15"/>
  <c r="K462" i="15"/>
  <c r="Q462" i="15"/>
  <c r="L462" i="15"/>
  <c r="K463" i="15"/>
  <c r="Q463" i="15"/>
  <c r="L463" i="15"/>
  <c r="K466" i="15"/>
  <c r="Q466" i="15"/>
  <c r="L466" i="15"/>
  <c r="K469" i="15"/>
  <c r="Q469" i="15"/>
  <c r="L469" i="15"/>
  <c r="K470" i="15"/>
  <c r="Q470" i="15"/>
  <c r="L470" i="15"/>
  <c r="K471" i="15"/>
  <c r="Q471" i="15"/>
  <c r="L471" i="15"/>
  <c r="K474" i="15"/>
  <c r="Q474" i="15"/>
  <c r="L474" i="15"/>
  <c r="K477" i="15"/>
  <c r="Q477" i="15"/>
  <c r="L477" i="15"/>
  <c r="K478" i="15"/>
  <c r="Q478" i="15"/>
  <c r="L478" i="15"/>
  <c r="K479" i="15"/>
  <c r="Q479" i="15"/>
  <c r="L479" i="15"/>
  <c r="K481" i="15"/>
  <c r="Q481" i="15"/>
  <c r="L481" i="15"/>
  <c r="H23" i="15"/>
  <c r="P481" i="15"/>
  <c r="O481" i="15"/>
  <c r="N481" i="15"/>
  <c r="M481" i="15"/>
  <c r="J481" i="15"/>
  <c r="I481" i="15"/>
  <c r="H481" i="15"/>
  <c r="G481" i="15"/>
  <c r="F481" i="15"/>
  <c r="E481" i="15"/>
  <c r="D481" i="15"/>
  <c r="C481" i="15"/>
  <c r="B481" i="15"/>
  <c r="A481" i="15"/>
  <c r="P480" i="15"/>
  <c r="O480" i="15"/>
  <c r="N480" i="15"/>
  <c r="M480" i="15"/>
  <c r="J480" i="15"/>
  <c r="I480" i="15"/>
  <c r="H480" i="15"/>
  <c r="G480" i="15"/>
  <c r="F480" i="15"/>
  <c r="E480" i="15"/>
  <c r="D480" i="15"/>
  <c r="C480" i="15"/>
  <c r="B480" i="15"/>
  <c r="A480" i="15"/>
  <c r="P479" i="15"/>
  <c r="O479" i="15"/>
  <c r="N479" i="15"/>
  <c r="M479" i="15"/>
  <c r="J479" i="15"/>
  <c r="I479" i="15"/>
  <c r="H479" i="15"/>
  <c r="G479" i="15"/>
  <c r="F479" i="15"/>
  <c r="E479" i="15"/>
  <c r="D479" i="15"/>
  <c r="C479" i="15"/>
  <c r="B479" i="15"/>
  <c r="A479" i="15"/>
  <c r="P478" i="15"/>
  <c r="O478" i="15"/>
  <c r="N478" i="15"/>
  <c r="M478" i="15"/>
  <c r="J478" i="15"/>
  <c r="I478" i="15"/>
  <c r="H478" i="15"/>
  <c r="G478" i="15"/>
  <c r="F478" i="15"/>
  <c r="E478" i="15"/>
  <c r="D478" i="15"/>
  <c r="C478" i="15"/>
  <c r="B478" i="15"/>
  <c r="A478" i="15"/>
  <c r="P477" i="15"/>
  <c r="O477" i="15"/>
  <c r="N477" i="15"/>
  <c r="M477" i="15"/>
  <c r="J477" i="15"/>
  <c r="I477" i="15"/>
  <c r="H477" i="15"/>
  <c r="G477" i="15"/>
  <c r="F477" i="15"/>
  <c r="E477" i="15"/>
  <c r="D477" i="15"/>
  <c r="C477" i="15"/>
  <c r="B477" i="15"/>
  <c r="A477" i="15"/>
  <c r="P476" i="15"/>
  <c r="O476" i="15"/>
  <c r="N476" i="15"/>
  <c r="M476" i="15"/>
  <c r="J476" i="15"/>
  <c r="I476" i="15"/>
  <c r="H476" i="15"/>
  <c r="G476" i="15"/>
  <c r="F476" i="15"/>
  <c r="E476" i="15"/>
  <c r="D476" i="15"/>
  <c r="C476" i="15"/>
  <c r="B476" i="15"/>
  <c r="A476" i="15"/>
  <c r="P475" i="15"/>
  <c r="O475" i="15"/>
  <c r="N475" i="15"/>
  <c r="M475" i="15"/>
  <c r="K475" i="15"/>
  <c r="Q475" i="15"/>
  <c r="L475" i="15"/>
  <c r="J475" i="15"/>
  <c r="I475" i="15"/>
  <c r="H475" i="15"/>
  <c r="G475" i="15"/>
  <c r="F475" i="15"/>
  <c r="E475" i="15"/>
  <c r="D475" i="15"/>
  <c r="C475" i="15"/>
  <c r="B475" i="15"/>
  <c r="A475" i="15"/>
  <c r="P474" i="15"/>
  <c r="O474" i="15"/>
  <c r="N474" i="15"/>
  <c r="M474" i="15"/>
  <c r="J474" i="15"/>
  <c r="I474" i="15"/>
  <c r="H474" i="15"/>
  <c r="G474" i="15"/>
  <c r="F474" i="15"/>
  <c r="E474" i="15"/>
  <c r="D474" i="15"/>
  <c r="C474" i="15"/>
  <c r="B474" i="15"/>
  <c r="A474" i="15"/>
  <c r="P473" i="15"/>
  <c r="O473" i="15"/>
  <c r="N473" i="15"/>
  <c r="M473" i="15"/>
  <c r="J473" i="15"/>
  <c r="I473" i="15"/>
  <c r="H473" i="15"/>
  <c r="G473" i="15"/>
  <c r="F473" i="15"/>
  <c r="E473" i="15"/>
  <c r="D473" i="15"/>
  <c r="C473" i="15"/>
  <c r="B473" i="15"/>
  <c r="A473" i="15"/>
  <c r="P472" i="15"/>
  <c r="O472" i="15"/>
  <c r="N472" i="15"/>
  <c r="M472" i="15"/>
  <c r="J472" i="15"/>
  <c r="I472" i="15"/>
  <c r="H472" i="15"/>
  <c r="G472" i="15"/>
  <c r="F472" i="15"/>
  <c r="E472" i="15"/>
  <c r="D472" i="15"/>
  <c r="C472" i="15"/>
  <c r="B472" i="15"/>
  <c r="A472" i="15"/>
  <c r="P471" i="15"/>
  <c r="O471" i="15"/>
  <c r="N471" i="15"/>
  <c r="M471" i="15"/>
  <c r="J471" i="15"/>
  <c r="I471" i="15"/>
  <c r="H471" i="15"/>
  <c r="G471" i="15"/>
  <c r="F471" i="15"/>
  <c r="E471" i="15"/>
  <c r="D471" i="15"/>
  <c r="C471" i="15"/>
  <c r="B471" i="15"/>
  <c r="A471" i="15"/>
  <c r="P470" i="15"/>
  <c r="O470" i="15"/>
  <c r="N470" i="15"/>
  <c r="M470" i="15"/>
  <c r="J470" i="15"/>
  <c r="I470" i="15"/>
  <c r="H470" i="15"/>
  <c r="G470" i="15"/>
  <c r="F470" i="15"/>
  <c r="E470" i="15"/>
  <c r="D470" i="15"/>
  <c r="C470" i="15"/>
  <c r="B470" i="15"/>
  <c r="A470" i="15"/>
  <c r="P469" i="15"/>
  <c r="O469" i="15"/>
  <c r="N469" i="15"/>
  <c r="M469" i="15"/>
  <c r="J469" i="15"/>
  <c r="I469" i="15"/>
  <c r="H469" i="15"/>
  <c r="G469" i="15"/>
  <c r="F469" i="15"/>
  <c r="E469" i="15"/>
  <c r="D469" i="15"/>
  <c r="C469" i="15"/>
  <c r="B469" i="15"/>
  <c r="A469" i="15"/>
  <c r="P468" i="15"/>
  <c r="O468" i="15"/>
  <c r="N468" i="15"/>
  <c r="M468" i="15"/>
  <c r="J468" i="15"/>
  <c r="I468" i="15"/>
  <c r="H468" i="15"/>
  <c r="G468" i="15"/>
  <c r="F468" i="15"/>
  <c r="E468" i="15"/>
  <c r="D468" i="15"/>
  <c r="C468" i="15"/>
  <c r="B468" i="15"/>
  <c r="A468" i="15"/>
  <c r="P467" i="15"/>
  <c r="O467" i="15"/>
  <c r="N467" i="15"/>
  <c r="M467" i="15"/>
  <c r="K467" i="15"/>
  <c r="Q467" i="15"/>
  <c r="L467" i="15"/>
  <c r="J467" i="15"/>
  <c r="I467" i="15"/>
  <c r="H467" i="15"/>
  <c r="G467" i="15"/>
  <c r="F467" i="15"/>
  <c r="E467" i="15"/>
  <c r="D467" i="15"/>
  <c r="C467" i="15"/>
  <c r="B467" i="15"/>
  <c r="A467" i="15"/>
  <c r="P466" i="15"/>
  <c r="O466" i="15"/>
  <c r="N466" i="15"/>
  <c r="M466" i="15"/>
  <c r="J466" i="15"/>
  <c r="I466" i="15"/>
  <c r="H466" i="15"/>
  <c r="G466" i="15"/>
  <c r="F466" i="15"/>
  <c r="E466" i="15"/>
  <c r="D466" i="15"/>
  <c r="C466" i="15"/>
  <c r="B466" i="15"/>
  <c r="A466" i="15"/>
  <c r="P465" i="15"/>
  <c r="O465" i="15"/>
  <c r="N465" i="15"/>
  <c r="M465" i="15"/>
  <c r="J465" i="15"/>
  <c r="I465" i="15"/>
  <c r="H465" i="15"/>
  <c r="G465" i="15"/>
  <c r="F465" i="15"/>
  <c r="E465" i="15"/>
  <c r="D465" i="15"/>
  <c r="C465" i="15"/>
  <c r="B465" i="15"/>
  <c r="A465" i="15"/>
  <c r="P464" i="15"/>
  <c r="O464" i="15"/>
  <c r="N464" i="15"/>
  <c r="M464" i="15"/>
  <c r="J464" i="15"/>
  <c r="I464" i="15"/>
  <c r="H464" i="15"/>
  <c r="G464" i="15"/>
  <c r="F464" i="15"/>
  <c r="E464" i="15"/>
  <c r="D464" i="15"/>
  <c r="C464" i="15"/>
  <c r="B464" i="15"/>
  <c r="A464" i="15"/>
  <c r="P463" i="15"/>
  <c r="O463" i="15"/>
  <c r="N463" i="15"/>
  <c r="M463" i="15"/>
  <c r="J463" i="15"/>
  <c r="I463" i="15"/>
  <c r="H463" i="15"/>
  <c r="G463" i="15"/>
  <c r="F463" i="15"/>
  <c r="E463" i="15"/>
  <c r="D463" i="15"/>
  <c r="C463" i="15"/>
  <c r="B463" i="15"/>
  <c r="A463" i="15"/>
  <c r="P462" i="15"/>
  <c r="O462" i="15"/>
  <c r="N462" i="15"/>
  <c r="M462" i="15"/>
  <c r="J462" i="15"/>
  <c r="I462" i="15"/>
  <c r="H462" i="15"/>
  <c r="G462" i="15"/>
  <c r="F462" i="15"/>
  <c r="E462" i="15"/>
  <c r="D462" i="15"/>
  <c r="C462" i="15"/>
  <c r="B462" i="15"/>
  <c r="A462" i="15"/>
  <c r="P461" i="15"/>
  <c r="O461" i="15"/>
  <c r="N461" i="15"/>
  <c r="M461" i="15"/>
  <c r="J461" i="15"/>
  <c r="I461" i="15"/>
  <c r="H461" i="15"/>
  <c r="G461" i="15"/>
  <c r="F461" i="15"/>
  <c r="E461" i="15"/>
  <c r="D461" i="15"/>
  <c r="C461" i="15"/>
  <c r="B461" i="15"/>
  <c r="A461" i="15"/>
  <c r="P460" i="15"/>
  <c r="O460" i="15"/>
  <c r="N460" i="15"/>
  <c r="M460" i="15"/>
  <c r="J460" i="15"/>
  <c r="I460" i="15"/>
  <c r="H460" i="15"/>
  <c r="G460" i="15"/>
  <c r="F460" i="15"/>
  <c r="E460" i="15"/>
  <c r="D460" i="15"/>
  <c r="C460" i="15"/>
  <c r="B460" i="15"/>
  <c r="A460" i="15"/>
  <c r="P459" i="15"/>
  <c r="O459" i="15"/>
  <c r="N459" i="15"/>
  <c r="M459" i="15"/>
  <c r="K459" i="15"/>
  <c r="Q459" i="15"/>
  <c r="L459" i="15"/>
  <c r="J459" i="15"/>
  <c r="I459" i="15"/>
  <c r="H459" i="15"/>
  <c r="G459" i="15"/>
  <c r="F459" i="15"/>
  <c r="E459" i="15"/>
  <c r="D459" i="15"/>
  <c r="C459" i="15"/>
  <c r="B459" i="15"/>
  <c r="A459" i="15"/>
  <c r="P458" i="15"/>
  <c r="O458" i="15"/>
  <c r="N458" i="15"/>
  <c r="M458" i="15"/>
  <c r="J458" i="15"/>
  <c r="I458" i="15"/>
  <c r="H458" i="15"/>
  <c r="G458" i="15"/>
  <c r="F458" i="15"/>
  <c r="E458" i="15"/>
  <c r="D458" i="15"/>
  <c r="C458" i="15"/>
  <c r="B458" i="15"/>
  <c r="A458" i="15"/>
  <c r="P457" i="15"/>
  <c r="O457" i="15"/>
  <c r="N457" i="15"/>
  <c r="M457" i="15"/>
  <c r="J457" i="15"/>
  <c r="I457" i="15"/>
  <c r="H457" i="15"/>
  <c r="G457" i="15"/>
  <c r="F457" i="15"/>
  <c r="E457" i="15"/>
  <c r="D457" i="15"/>
  <c r="C457" i="15"/>
  <c r="B457" i="15"/>
  <c r="A457" i="15"/>
  <c r="P456" i="15"/>
  <c r="O456" i="15"/>
  <c r="N456" i="15"/>
  <c r="M456" i="15"/>
  <c r="J456" i="15"/>
  <c r="I456" i="15"/>
  <c r="H456" i="15"/>
  <c r="G456" i="15"/>
  <c r="F456" i="15"/>
  <c r="E456" i="15"/>
  <c r="D456" i="15"/>
  <c r="C456" i="15"/>
  <c r="B456" i="15"/>
  <c r="A456" i="15"/>
  <c r="P455" i="15"/>
  <c r="O455" i="15"/>
  <c r="N455" i="15"/>
  <c r="M455" i="15"/>
  <c r="J455" i="15"/>
  <c r="I455" i="15"/>
  <c r="H455" i="15"/>
  <c r="G455" i="15"/>
  <c r="F455" i="15"/>
  <c r="E455" i="15"/>
  <c r="D455" i="15"/>
  <c r="C455" i="15"/>
  <c r="B455" i="15"/>
  <c r="A455" i="15"/>
  <c r="P454" i="15"/>
  <c r="O454" i="15"/>
  <c r="N454" i="15"/>
  <c r="M454" i="15"/>
  <c r="J454" i="15"/>
  <c r="I454" i="15"/>
  <c r="H454" i="15"/>
  <c r="G454" i="15"/>
  <c r="F454" i="15"/>
  <c r="E454" i="15"/>
  <c r="D454" i="15"/>
  <c r="C454" i="15"/>
  <c r="B454" i="15"/>
  <c r="A454" i="15"/>
  <c r="P453" i="15"/>
  <c r="O453" i="15"/>
  <c r="N453" i="15"/>
  <c r="M453" i="15"/>
  <c r="J453" i="15"/>
  <c r="I453" i="15"/>
  <c r="H453" i="15"/>
  <c r="G453" i="15"/>
  <c r="F453" i="15"/>
  <c r="E453" i="15"/>
  <c r="D453" i="15"/>
  <c r="C453" i="15"/>
  <c r="B453" i="15"/>
  <c r="A453" i="15"/>
  <c r="P452" i="15"/>
  <c r="O452" i="15"/>
  <c r="N452" i="15"/>
  <c r="M452" i="15"/>
  <c r="J452" i="15"/>
  <c r="I452" i="15"/>
  <c r="H452" i="15"/>
  <c r="G452" i="15"/>
  <c r="F452" i="15"/>
  <c r="E452" i="15"/>
  <c r="D452" i="15"/>
  <c r="C452" i="15"/>
  <c r="B452" i="15"/>
  <c r="A452" i="15"/>
  <c r="P451" i="15"/>
  <c r="O451" i="15"/>
  <c r="N451" i="15"/>
  <c r="M451" i="15"/>
  <c r="K451" i="15"/>
  <c r="Q451" i="15"/>
  <c r="L451" i="15"/>
  <c r="J451" i="15"/>
  <c r="I451" i="15"/>
  <c r="H451" i="15"/>
  <c r="G451" i="15"/>
  <c r="F451" i="15"/>
  <c r="E451" i="15"/>
  <c r="D451" i="15"/>
  <c r="C451" i="15"/>
  <c r="B451" i="15"/>
  <c r="A451" i="15"/>
  <c r="P450" i="15"/>
  <c r="O450" i="15"/>
  <c r="N450" i="15"/>
  <c r="M450" i="15"/>
  <c r="J450" i="15"/>
  <c r="I450" i="15"/>
  <c r="H450" i="15"/>
  <c r="G450" i="15"/>
  <c r="F450" i="15"/>
  <c r="E450" i="15"/>
  <c r="D450" i="15"/>
  <c r="C450" i="15"/>
  <c r="B450" i="15"/>
  <c r="A450" i="15"/>
  <c r="P449" i="15"/>
  <c r="O449" i="15"/>
  <c r="N449" i="15"/>
  <c r="M449" i="15"/>
  <c r="J449" i="15"/>
  <c r="I449" i="15"/>
  <c r="H449" i="15"/>
  <c r="G449" i="15"/>
  <c r="F449" i="15"/>
  <c r="E449" i="15"/>
  <c r="D449" i="15"/>
  <c r="C449" i="15"/>
  <c r="B449" i="15"/>
  <c r="A449" i="15"/>
  <c r="P448" i="15"/>
  <c r="O448" i="15"/>
  <c r="N448" i="15"/>
  <c r="M448" i="15"/>
  <c r="J448" i="15"/>
  <c r="I448" i="15"/>
  <c r="H448" i="15"/>
  <c r="G448" i="15"/>
  <c r="F448" i="15"/>
  <c r="E448" i="15"/>
  <c r="D448" i="15"/>
  <c r="C448" i="15"/>
  <c r="B448" i="15"/>
  <c r="A448" i="15"/>
  <c r="P447" i="15"/>
  <c r="O447" i="15"/>
  <c r="N447" i="15"/>
  <c r="M447" i="15"/>
  <c r="J447" i="15"/>
  <c r="I447" i="15"/>
  <c r="H447" i="15"/>
  <c r="G447" i="15"/>
  <c r="F447" i="15"/>
  <c r="E447" i="15"/>
  <c r="D447" i="15"/>
  <c r="C447" i="15"/>
  <c r="B447" i="15"/>
  <c r="A447" i="15"/>
  <c r="P446" i="15"/>
  <c r="O446" i="15"/>
  <c r="N446" i="15"/>
  <c r="M446" i="15"/>
  <c r="J446" i="15"/>
  <c r="I446" i="15"/>
  <c r="H446" i="15"/>
  <c r="G446" i="15"/>
  <c r="F446" i="15"/>
  <c r="E446" i="15"/>
  <c r="D446" i="15"/>
  <c r="C446" i="15"/>
  <c r="B446" i="15"/>
  <c r="A446" i="15"/>
  <c r="P445" i="15"/>
  <c r="O445" i="15"/>
  <c r="N445" i="15"/>
  <c r="M445" i="15"/>
  <c r="J445" i="15"/>
  <c r="I445" i="15"/>
  <c r="H445" i="15"/>
  <c r="G445" i="15"/>
  <c r="F445" i="15"/>
  <c r="E445" i="15"/>
  <c r="D445" i="15"/>
  <c r="C445" i="15"/>
  <c r="B445" i="15"/>
  <c r="A445" i="15"/>
  <c r="P444" i="15"/>
  <c r="O444" i="15"/>
  <c r="N444" i="15"/>
  <c r="M444" i="15"/>
  <c r="J444" i="15"/>
  <c r="I444" i="15"/>
  <c r="H444" i="15"/>
  <c r="G444" i="15"/>
  <c r="F444" i="15"/>
  <c r="E444" i="15"/>
  <c r="D444" i="15"/>
  <c r="C444" i="15"/>
  <c r="B444" i="15"/>
  <c r="A444" i="15"/>
  <c r="P443" i="15"/>
  <c r="O443" i="15"/>
  <c r="N443" i="15"/>
  <c r="M443" i="15"/>
  <c r="K443" i="15"/>
  <c r="Q443" i="15"/>
  <c r="L443" i="15"/>
  <c r="J443" i="15"/>
  <c r="I443" i="15"/>
  <c r="H443" i="15"/>
  <c r="G443" i="15"/>
  <c r="F443" i="15"/>
  <c r="E443" i="15"/>
  <c r="D443" i="15"/>
  <c r="C443" i="15"/>
  <c r="B443" i="15"/>
  <c r="A443" i="15"/>
  <c r="P442" i="15"/>
  <c r="O442" i="15"/>
  <c r="N442" i="15"/>
  <c r="M442" i="15"/>
  <c r="K442" i="15"/>
  <c r="Q442" i="15"/>
  <c r="L442" i="15"/>
  <c r="J442" i="15"/>
  <c r="I442" i="15"/>
  <c r="H442" i="15"/>
  <c r="G442" i="15"/>
  <c r="F442" i="15"/>
  <c r="E442" i="15"/>
  <c r="D442" i="15"/>
  <c r="C442" i="15"/>
  <c r="B442" i="15"/>
  <c r="A442" i="15"/>
  <c r="P441" i="15"/>
  <c r="O441" i="15"/>
  <c r="N441" i="15"/>
  <c r="M441" i="15"/>
  <c r="J441" i="15"/>
  <c r="I441" i="15"/>
  <c r="H441" i="15"/>
  <c r="G441" i="15"/>
  <c r="F441" i="15"/>
  <c r="E441" i="15"/>
  <c r="D441" i="15"/>
  <c r="C441" i="15"/>
  <c r="B441" i="15"/>
  <c r="A441" i="15"/>
  <c r="P440" i="15"/>
  <c r="O440" i="15"/>
  <c r="N440" i="15"/>
  <c r="M440" i="15"/>
  <c r="J440" i="15"/>
  <c r="I440" i="15"/>
  <c r="H440" i="15"/>
  <c r="G440" i="15"/>
  <c r="F440" i="15"/>
  <c r="E440" i="15"/>
  <c r="D440" i="15"/>
  <c r="C440" i="15"/>
  <c r="B440" i="15"/>
  <c r="A440" i="15"/>
  <c r="P439" i="15"/>
  <c r="O439" i="15"/>
  <c r="N439" i="15"/>
  <c r="M439" i="15"/>
  <c r="J439" i="15"/>
  <c r="I439" i="15"/>
  <c r="H439" i="15"/>
  <c r="G439" i="15"/>
  <c r="F439" i="15"/>
  <c r="E439" i="15"/>
  <c r="D439" i="15"/>
  <c r="C439" i="15"/>
  <c r="B439" i="15"/>
  <c r="A439" i="15"/>
  <c r="P438" i="15"/>
  <c r="O438" i="15"/>
  <c r="N438" i="15"/>
  <c r="M438" i="15"/>
  <c r="J438" i="15"/>
  <c r="I438" i="15"/>
  <c r="H438" i="15"/>
  <c r="G438" i="15"/>
  <c r="F438" i="15"/>
  <c r="E438" i="15"/>
  <c r="D438" i="15"/>
  <c r="C438" i="15"/>
  <c r="B438" i="15"/>
  <c r="A438" i="15"/>
  <c r="P437" i="15"/>
  <c r="O437" i="15"/>
  <c r="N437" i="15"/>
  <c r="M437" i="15"/>
  <c r="J437" i="15"/>
  <c r="I437" i="15"/>
  <c r="H437" i="15"/>
  <c r="G437" i="15"/>
  <c r="F437" i="15"/>
  <c r="E437" i="15"/>
  <c r="D437" i="15"/>
  <c r="C437" i="15"/>
  <c r="B437" i="15"/>
  <c r="A437" i="15"/>
  <c r="P436" i="15"/>
  <c r="O436" i="15"/>
  <c r="N436" i="15"/>
  <c r="M436" i="15"/>
  <c r="J436" i="15"/>
  <c r="I436" i="15"/>
  <c r="H436" i="15"/>
  <c r="G436" i="15"/>
  <c r="F436" i="15"/>
  <c r="E436" i="15"/>
  <c r="D436" i="15"/>
  <c r="C436" i="15"/>
  <c r="B436" i="15"/>
  <c r="A436" i="15"/>
  <c r="P435" i="15"/>
  <c r="O435" i="15"/>
  <c r="N435" i="15"/>
  <c r="M435" i="15"/>
  <c r="K435" i="15"/>
  <c r="Q435" i="15"/>
  <c r="L435" i="15"/>
  <c r="J435" i="15"/>
  <c r="I435" i="15"/>
  <c r="H435" i="15"/>
  <c r="G435" i="15"/>
  <c r="F435" i="15"/>
  <c r="E435" i="15"/>
  <c r="D435" i="15"/>
  <c r="C435" i="15"/>
  <c r="B435" i="15"/>
  <c r="A435" i="15"/>
  <c r="P434" i="15"/>
  <c r="O434" i="15"/>
  <c r="N434" i="15"/>
  <c r="M434" i="15"/>
  <c r="K434" i="15"/>
  <c r="Q434" i="15"/>
  <c r="L434" i="15"/>
  <c r="J434" i="15"/>
  <c r="I434" i="15"/>
  <c r="H434" i="15"/>
  <c r="G434" i="15"/>
  <c r="F434" i="15"/>
  <c r="E434" i="15"/>
  <c r="D434" i="15"/>
  <c r="C434" i="15"/>
  <c r="B434" i="15"/>
  <c r="A434" i="15"/>
  <c r="P433" i="15"/>
  <c r="O433" i="15"/>
  <c r="N433" i="15"/>
  <c r="M433" i="15"/>
  <c r="J433" i="15"/>
  <c r="I433" i="15"/>
  <c r="H433" i="15"/>
  <c r="G433" i="15"/>
  <c r="F433" i="15"/>
  <c r="E433" i="15"/>
  <c r="D433" i="15"/>
  <c r="C433" i="15"/>
  <c r="B433" i="15"/>
  <c r="A433" i="15"/>
  <c r="P432" i="15"/>
  <c r="O432" i="15"/>
  <c r="N432" i="15"/>
  <c r="M432" i="15"/>
  <c r="J432" i="15"/>
  <c r="I432" i="15"/>
  <c r="H432" i="15"/>
  <c r="G432" i="15"/>
  <c r="F432" i="15"/>
  <c r="E432" i="15"/>
  <c r="D432" i="15"/>
  <c r="C432" i="15"/>
  <c r="B432" i="15"/>
  <c r="A432" i="15"/>
  <c r="P431" i="15"/>
  <c r="O431" i="15"/>
  <c r="N431" i="15"/>
  <c r="M431" i="15"/>
  <c r="J431" i="15"/>
  <c r="I431" i="15"/>
  <c r="H431" i="15"/>
  <c r="G431" i="15"/>
  <c r="F431" i="15"/>
  <c r="E431" i="15"/>
  <c r="D431" i="15"/>
  <c r="C431" i="15"/>
  <c r="B431" i="15"/>
  <c r="A431" i="15"/>
  <c r="P430" i="15"/>
  <c r="O430" i="15"/>
  <c r="N430" i="15"/>
  <c r="M430" i="15"/>
  <c r="J430" i="15"/>
  <c r="I430" i="15"/>
  <c r="H430" i="15"/>
  <c r="G430" i="15"/>
  <c r="F430" i="15"/>
  <c r="E430" i="15"/>
  <c r="D430" i="15"/>
  <c r="C430" i="15"/>
  <c r="B430" i="15"/>
  <c r="A430" i="15"/>
  <c r="P429" i="15"/>
  <c r="O429" i="15"/>
  <c r="N429" i="15"/>
  <c r="M429" i="15"/>
  <c r="J429" i="15"/>
  <c r="I429" i="15"/>
  <c r="H429" i="15"/>
  <c r="G429" i="15"/>
  <c r="F429" i="15"/>
  <c r="E429" i="15"/>
  <c r="D429" i="15"/>
  <c r="C429" i="15"/>
  <c r="B429" i="15"/>
  <c r="A429" i="15"/>
  <c r="P428" i="15"/>
  <c r="O428" i="15"/>
  <c r="N428" i="15"/>
  <c r="M428" i="15"/>
  <c r="J428" i="15"/>
  <c r="I428" i="15"/>
  <c r="H428" i="15"/>
  <c r="G428" i="15"/>
  <c r="F428" i="15"/>
  <c r="E428" i="15"/>
  <c r="D428" i="15"/>
  <c r="C428" i="15"/>
  <c r="B428" i="15"/>
  <c r="A428" i="15"/>
  <c r="P427" i="15"/>
  <c r="O427" i="15"/>
  <c r="N427" i="15"/>
  <c r="M427" i="15"/>
  <c r="K427" i="15"/>
  <c r="Q427" i="15"/>
  <c r="L427" i="15"/>
  <c r="J427" i="15"/>
  <c r="I427" i="15"/>
  <c r="H427" i="15"/>
  <c r="G427" i="15"/>
  <c r="F427" i="15"/>
  <c r="E427" i="15"/>
  <c r="D427" i="15"/>
  <c r="C427" i="15"/>
  <c r="B427" i="15"/>
  <c r="A427" i="15"/>
  <c r="P426" i="15"/>
  <c r="O426" i="15"/>
  <c r="N426" i="15"/>
  <c r="M426" i="15"/>
  <c r="K426" i="15"/>
  <c r="Q426" i="15"/>
  <c r="L426" i="15"/>
  <c r="J426" i="15"/>
  <c r="I426" i="15"/>
  <c r="H426" i="15"/>
  <c r="G426" i="15"/>
  <c r="F426" i="15"/>
  <c r="E426" i="15"/>
  <c r="D426" i="15"/>
  <c r="C426" i="15"/>
  <c r="B426" i="15"/>
  <c r="A426" i="15"/>
  <c r="P425" i="15"/>
  <c r="O425" i="15"/>
  <c r="N425" i="15"/>
  <c r="M425" i="15"/>
  <c r="J425" i="15"/>
  <c r="I425" i="15"/>
  <c r="H425" i="15"/>
  <c r="G425" i="15"/>
  <c r="F425" i="15"/>
  <c r="E425" i="15"/>
  <c r="D425" i="15"/>
  <c r="C425" i="15"/>
  <c r="B425" i="15"/>
  <c r="A425" i="15"/>
  <c r="P424" i="15"/>
  <c r="O424" i="15"/>
  <c r="N424" i="15"/>
  <c r="M424" i="15"/>
  <c r="J424" i="15"/>
  <c r="I424" i="15"/>
  <c r="H424" i="15"/>
  <c r="G424" i="15"/>
  <c r="F424" i="15"/>
  <c r="E424" i="15"/>
  <c r="D424" i="15"/>
  <c r="C424" i="15"/>
  <c r="B424" i="15"/>
  <c r="A424" i="15"/>
  <c r="P423" i="15"/>
  <c r="O423" i="15"/>
  <c r="N423" i="15"/>
  <c r="M423" i="15"/>
  <c r="J423" i="15"/>
  <c r="I423" i="15"/>
  <c r="H423" i="15"/>
  <c r="G423" i="15"/>
  <c r="F423" i="15"/>
  <c r="E423" i="15"/>
  <c r="D423" i="15"/>
  <c r="C423" i="15"/>
  <c r="B423" i="15"/>
  <c r="A423" i="15"/>
  <c r="P422" i="15"/>
  <c r="O422" i="15"/>
  <c r="N422" i="15"/>
  <c r="M422" i="15"/>
  <c r="J422" i="15"/>
  <c r="I422" i="15"/>
  <c r="H422" i="15"/>
  <c r="G422" i="15"/>
  <c r="F422" i="15"/>
  <c r="E422" i="15"/>
  <c r="D422" i="15"/>
  <c r="C422" i="15"/>
  <c r="B422" i="15"/>
  <c r="A422" i="15"/>
  <c r="P421" i="15"/>
  <c r="O421" i="15"/>
  <c r="N421" i="15"/>
  <c r="M421" i="15"/>
  <c r="J421" i="15"/>
  <c r="I421" i="15"/>
  <c r="H421" i="15"/>
  <c r="G421" i="15"/>
  <c r="F421" i="15"/>
  <c r="E421" i="15"/>
  <c r="D421" i="15"/>
  <c r="C421" i="15"/>
  <c r="B421" i="15"/>
  <c r="A421" i="15"/>
  <c r="P420" i="15"/>
  <c r="O420" i="15"/>
  <c r="N420" i="15"/>
  <c r="M420" i="15"/>
  <c r="J420" i="15"/>
  <c r="I420" i="15"/>
  <c r="H420" i="15"/>
  <c r="G420" i="15"/>
  <c r="F420" i="15"/>
  <c r="E420" i="15"/>
  <c r="D420" i="15"/>
  <c r="C420" i="15"/>
  <c r="B420" i="15"/>
  <c r="A420" i="15"/>
  <c r="P419" i="15"/>
  <c r="O419" i="15"/>
  <c r="N419" i="15"/>
  <c r="M419" i="15"/>
  <c r="K419" i="15"/>
  <c r="Q419" i="15"/>
  <c r="L419" i="15"/>
  <c r="J419" i="15"/>
  <c r="I419" i="15"/>
  <c r="H419" i="15"/>
  <c r="G419" i="15"/>
  <c r="F419" i="15"/>
  <c r="E419" i="15"/>
  <c r="D419" i="15"/>
  <c r="C419" i="15"/>
  <c r="B419" i="15"/>
  <c r="A419" i="15"/>
  <c r="P418" i="15"/>
  <c r="O418" i="15"/>
  <c r="N418" i="15"/>
  <c r="M418" i="15"/>
  <c r="K418" i="15"/>
  <c r="Q418" i="15"/>
  <c r="L418" i="15"/>
  <c r="J418" i="15"/>
  <c r="I418" i="15"/>
  <c r="H418" i="15"/>
  <c r="G418" i="15"/>
  <c r="F418" i="15"/>
  <c r="E418" i="15"/>
  <c r="D418" i="15"/>
  <c r="C418" i="15"/>
  <c r="B418" i="15"/>
  <c r="A418" i="15"/>
  <c r="P417" i="15"/>
  <c r="O417" i="15"/>
  <c r="N417" i="15"/>
  <c r="M417" i="15"/>
  <c r="J417" i="15"/>
  <c r="I417" i="15"/>
  <c r="H417" i="15"/>
  <c r="G417" i="15"/>
  <c r="F417" i="15"/>
  <c r="E417" i="15"/>
  <c r="D417" i="15"/>
  <c r="C417" i="15"/>
  <c r="B417" i="15"/>
  <c r="A417" i="15"/>
  <c r="P416" i="15"/>
  <c r="O416" i="15"/>
  <c r="N416" i="15"/>
  <c r="M416" i="15"/>
  <c r="J416" i="15"/>
  <c r="I416" i="15"/>
  <c r="H416" i="15"/>
  <c r="G416" i="15"/>
  <c r="F416" i="15"/>
  <c r="E416" i="15"/>
  <c r="D416" i="15"/>
  <c r="C416" i="15"/>
  <c r="B416" i="15"/>
  <c r="A416" i="15"/>
  <c r="P415" i="15"/>
  <c r="O415" i="15"/>
  <c r="N415" i="15"/>
  <c r="M415" i="15"/>
  <c r="J415" i="15"/>
  <c r="I415" i="15"/>
  <c r="H415" i="15"/>
  <c r="G415" i="15"/>
  <c r="F415" i="15"/>
  <c r="E415" i="15"/>
  <c r="D415" i="15"/>
  <c r="C415" i="15"/>
  <c r="B415" i="15"/>
  <c r="A415" i="15"/>
  <c r="P414" i="15"/>
  <c r="O414" i="15"/>
  <c r="N414" i="15"/>
  <c r="M414" i="15"/>
  <c r="J414" i="15"/>
  <c r="I414" i="15"/>
  <c r="H414" i="15"/>
  <c r="G414" i="15"/>
  <c r="F414" i="15"/>
  <c r="E414" i="15"/>
  <c r="D414" i="15"/>
  <c r="C414" i="15"/>
  <c r="B414" i="15"/>
  <c r="A414" i="15"/>
  <c r="P413" i="15"/>
  <c r="O413" i="15"/>
  <c r="N413" i="15"/>
  <c r="M413" i="15"/>
  <c r="J413" i="15"/>
  <c r="I413" i="15"/>
  <c r="H413" i="15"/>
  <c r="G413" i="15"/>
  <c r="F413" i="15"/>
  <c r="E413" i="15"/>
  <c r="D413" i="15"/>
  <c r="C413" i="15"/>
  <c r="B413" i="15"/>
  <c r="A413" i="15"/>
  <c r="P412" i="15"/>
  <c r="O412" i="15"/>
  <c r="N412" i="15"/>
  <c r="M412" i="15"/>
  <c r="J412" i="15"/>
  <c r="I412" i="15"/>
  <c r="H412" i="15"/>
  <c r="G412" i="15"/>
  <c r="F412" i="15"/>
  <c r="E412" i="15"/>
  <c r="D412" i="15"/>
  <c r="C412" i="15"/>
  <c r="B412" i="15"/>
  <c r="A412" i="15"/>
  <c r="P411" i="15"/>
  <c r="O411" i="15"/>
  <c r="N411" i="15"/>
  <c r="M411" i="15"/>
  <c r="K411" i="15"/>
  <c r="Q411" i="15"/>
  <c r="L411" i="15"/>
  <c r="J411" i="15"/>
  <c r="I411" i="15"/>
  <c r="H411" i="15"/>
  <c r="G411" i="15"/>
  <c r="F411" i="15"/>
  <c r="E411" i="15"/>
  <c r="D411" i="15"/>
  <c r="C411" i="15"/>
  <c r="B411" i="15"/>
  <c r="A411" i="15"/>
  <c r="P410" i="15"/>
  <c r="O410" i="15"/>
  <c r="N410" i="15"/>
  <c r="M410" i="15"/>
  <c r="K410" i="15"/>
  <c r="Q410" i="15"/>
  <c r="L410" i="15"/>
  <c r="J410" i="15"/>
  <c r="I410" i="15"/>
  <c r="H410" i="15"/>
  <c r="G410" i="15"/>
  <c r="F410" i="15"/>
  <c r="E410" i="15"/>
  <c r="D410" i="15"/>
  <c r="C410" i="15"/>
  <c r="B410" i="15"/>
  <c r="A410" i="15"/>
  <c r="P409" i="15"/>
  <c r="O409" i="15"/>
  <c r="N409" i="15"/>
  <c r="M409" i="15"/>
  <c r="J409" i="15"/>
  <c r="I409" i="15"/>
  <c r="H409" i="15"/>
  <c r="G409" i="15"/>
  <c r="F409" i="15"/>
  <c r="E409" i="15"/>
  <c r="D409" i="15"/>
  <c r="C409" i="15"/>
  <c r="B409" i="15"/>
  <c r="A409" i="15"/>
  <c r="P408" i="15"/>
  <c r="O408" i="15"/>
  <c r="N408" i="15"/>
  <c r="M408" i="15"/>
  <c r="J408" i="15"/>
  <c r="I408" i="15"/>
  <c r="H408" i="15"/>
  <c r="G408" i="15"/>
  <c r="F408" i="15"/>
  <c r="E408" i="15"/>
  <c r="D408" i="15"/>
  <c r="C408" i="15"/>
  <c r="B408" i="15"/>
  <c r="A408" i="15"/>
  <c r="P407" i="15"/>
  <c r="O407" i="15"/>
  <c r="N407" i="15"/>
  <c r="M407" i="15"/>
  <c r="J407" i="15"/>
  <c r="I407" i="15"/>
  <c r="H407" i="15"/>
  <c r="G407" i="15"/>
  <c r="F407" i="15"/>
  <c r="E407" i="15"/>
  <c r="D407" i="15"/>
  <c r="C407" i="15"/>
  <c r="B407" i="15"/>
  <c r="A407" i="15"/>
  <c r="P406" i="15"/>
  <c r="O406" i="15"/>
  <c r="N406" i="15"/>
  <c r="M406" i="15"/>
  <c r="J406" i="15"/>
  <c r="I406" i="15"/>
  <c r="H406" i="15"/>
  <c r="G406" i="15"/>
  <c r="F406" i="15"/>
  <c r="E406" i="15"/>
  <c r="D406" i="15"/>
  <c r="C406" i="15"/>
  <c r="B406" i="15"/>
  <c r="A406" i="15"/>
  <c r="P405" i="15"/>
  <c r="O405" i="15"/>
  <c r="N405" i="15"/>
  <c r="M405" i="15"/>
  <c r="J405" i="15"/>
  <c r="I405" i="15"/>
  <c r="H405" i="15"/>
  <c r="G405" i="15"/>
  <c r="F405" i="15"/>
  <c r="E405" i="15"/>
  <c r="D405" i="15"/>
  <c r="C405" i="15"/>
  <c r="B405" i="15"/>
  <c r="A405" i="15"/>
  <c r="P404" i="15"/>
  <c r="O404" i="15"/>
  <c r="N404" i="15"/>
  <c r="M404" i="15"/>
  <c r="J404" i="15"/>
  <c r="I404" i="15"/>
  <c r="H404" i="15"/>
  <c r="G404" i="15"/>
  <c r="F404" i="15"/>
  <c r="E404" i="15"/>
  <c r="D404" i="15"/>
  <c r="C404" i="15"/>
  <c r="B404" i="15"/>
  <c r="A404" i="15"/>
  <c r="P403" i="15"/>
  <c r="O403" i="15"/>
  <c r="N403" i="15"/>
  <c r="M403" i="15"/>
  <c r="K403" i="15"/>
  <c r="Q403" i="15"/>
  <c r="L403" i="15"/>
  <c r="J403" i="15"/>
  <c r="I403" i="15"/>
  <c r="H403" i="15"/>
  <c r="G403" i="15"/>
  <c r="F403" i="15"/>
  <c r="E403" i="15"/>
  <c r="D403" i="15"/>
  <c r="C403" i="15"/>
  <c r="B403" i="15"/>
  <c r="A403" i="15"/>
  <c r="P402" i="15"/>
  <c r="O402" i="15"/>
  <c r="N402" i="15"/>
  <c r="M402" i="15"/>
  <c r="K402" i="15"/>
  <c r="Q402" i="15"/>
  <c r="L402" i="15"/>
  <c r="J402" i="15"/>
  <c r="I402" i="15"/>
  <c r="H402" i="15"/>
  <c r="G402" i="15"/>
  <c r="F402" i="15"/>
  <c r="E402" i="15"/>
  <c r="D402" i="15"/>
  <c r="C402" i="15"/>
  <c r="B402" i="15"/>
  <c r="A402" i="15"/>
  <c r="P401" i="15"/>
  <c r="O401" i="15"/>
  <c r="N401" i="15"/>
  <c r="M401" i="15"/>
  <c r="J401" i="15"/>
  <c r="I401" i="15"/>
  <c r="H401" i="15"/>
  <c r="G401" i="15"/>
  <c r="F401" i="15"/>
  <c r="E401" i="15"/>
  <c r="D401" i="15"/>
  <c r="C401" i="15"/>
  <c r="B401" i="15"/>
  <c r="A401" i="15"/>
  <c r="P400" i="15"/>
  <c r="O400" i="15"/>
  <c r="N400" i="15"/>
  <c r="M400" i="15"/>
  <c r="J400" i="15"/>
  <c r="I400" i="15"/>
  <c r="H400" i="15"/>
  <c r="G400" i="15"/>
  <c r="F400" i="15"/>
  <c r="E400" i="15"/>
  <c r="D400" i="15"/>
  <c r="C400" i="15"/>
  <c r="B400" i="15"/>
  <c r="A400" i="15"/>
  <c r="P399" i="15"/>
  <c r="O399" i="15"/>
  <c r="N399" i="15"/>
  <c r="M399" i="15"/>
  <c r="J399" i="15"/>
  <c r="I399" i="15"/>
  <c r="H399" i="15"/>
  <c r="G399" i="15"/>
  <c r="F399" i="15"/>
  <c r="E399" i="15"/>
  <c r="D399" i="15"/>
  <c r="C399" i="15"/>
  <c r="B399" i="15"/>
  <c r="A399" i="15"/>
  <c r="P398" i="15"/>
  <c r="O398" i="15"/>
  <c r="N398" i="15"/>
  <c r="M398" i="15"/>
  <c r="J398" i="15"/>
  <c r="I398" i="15"/>
  <c r="H398" i="15"/>
  <c r="G398" i="15"/>
  <c r="F398" i="15"/>
  <c r="E398" i="15"/>
  <c r="D398" i="15"/>
  <c r="C398" i="15"/>
  <c r="B398" i="15"/>
  <c r="A398" i="15"/>
  <c r="P397" i="15"/>
  <c r="O397" i="15"/>
  <c r="N397" i="15"/>
  <c r="M397" i="15"/>
  <c r="J397" i="15"/>
  <c r="I397" i="15"/>
  <c r="H397" i="15"/>
  <c r="G397" i="15"/>
  <c r="F397" i="15"/>
  <c r="E397" i="15"/>
  <c r="D397" i="15"/>
  <c r="C397" i="15"/>
  <c r="B397" i="15"/>
  <c r="A397" i="15"/>
  <c r="P396" i="15"/>
  <c r="O396" i="15"/>
  <c r="N396" i="15"/>
  <c r="M396" i="15"/>
  <c r="J396" i="15"/>
  <c r="I396" i="15"/>
  <c r="H396" i="15"/>
  <c r="G396" i="15"/>
  <c r="F396" i="15"/>
  <c r="E396" i="15"/>
  <c r="D396" i="15"/>
  <c r="C396" i="15"/>
  <c r="B396" i="15"/>
  <c r="A396" i="15"/>
  <c r="P395" i="15"/>
  <c r="O395" i="15"/>
  <c r="N395" i="15"/>
  <c r="M395" i="15"/>
  <c r="K395" i="15"/>
  <c r="Q395" i="15"/>
  <c r="L395" i="15"/>
  <c r="J395" i="15"/>
  <c r="I395" i="15"/>
  <c r="H395" i="15"/>
  <c r="G395" i="15"/>
  <c r="F395" i="15"/>
  <c r="E395" i="15"/>
  <c r="D395" i="15"/>
  <c r="C395" i="15"/>
  <c r="B395" i="15"/>
  <c r="A395" i="15"/>
  <c r="P394" i="15"/>
  <c r="O394" i="15"/>
  <c r="N394" i="15"/>
  <c r="M394" i="15"/>
  <c r="K394" i="15"/>
  <c r="Q394" i="15"/>
  <c r="L394" i="15"/>
  <c r="J394" i="15"/>
  <c r="I394" i="15"/>
  <c r="H394" i="15"/>
  <c r="G394" i="15"/>
  <c r="F394" i="15"/>
  <c r="E394" i="15"/>
  <c r="D394" i="15"/>
  <c r="C394" i="15"/>
  <c r="B394" i="15"/>
  <c r="A394" i="15"/>
  <c r="P393" i="15"/>
  <c r="O393" i="15"/>
  <c r="N393" i="15"/>
  <c r="M393" i="15"/>
  <c r="J393" i="15"/>
  <c r="I393" i="15"/>
  <c r="H393" i="15"/>
  <c r="G393" i="15"/>
  <c r="F393" i="15"/>
  <c r="E393" i="15"/>
  <c r="D393" i="15"/>
  <c r="C393" i="15"/>
  <c r="B393" i="15"/>
  <c r="A393" i="15"/>
  <c r="P392" i="15"/>
  <c r="O392" i="15"/>
  <c r="N392" i="15"/>
  <c r="M392" i="15"/>
  <c r="J392" i="15"/>
  <c r="I392" i="15"/>
  <c r="H392" i="15"/>
  <c r="G392" i="15"/>
  <c r="F392" i="15"/>
  <c r="E392" i="15"/>
  <c r="D392" i="15"/>
  <c r="C392" i="15"/>
  <c r="B392" i="15"/>
  <c r="A392" i="15"/>
  <c r="P391" i="15"/>
  <c r="O391" i="15"/>
  <c r="N391" i="15"/>
  <c r="M391" i="15"/>
  <c r="J391" i="15"/>
  <c r="I391" i="15"/>
  <c r="H391" i="15"/>
  <c r="G391" i="15"/>
  <c r="F391" i="15"/>
  <c r="E391" i="15"/>
  <c r="D391" i="15"/>
  <c r="C391" i="15"/>
  <c r="B391" i="15"/>
  <c r="A391" i="15"/>
  <c r="P390" i="15"/>
  <c r="O390" i="15"/>
  <c r="N390" i="15"/>
  <c r="M390" i="15"/>
  <c r="J390" i="15"/>
  <c r="I390" i="15"/>
  <c r="H390" i="15"/>
  <c r="G390" i="15"/>
  <c r="F390" i="15"/>
  <c r="E390" i="15"/>
  <c r="D390" i="15"/>
  <c r="C390" i="15"/>
  <c r="B390" i="15"/>
  <c r="A390" i="15"/>
  <c r="P389" i="15"/>
  <c r="O389" i="15"/>
  <c r="N389" i="15"/>
  <c r="M389" i="15"/>
  <c r="J389" i="15"/>
  <c r="I389" i="15"/>
  <c r="H389" i="15"/>
  <c r="G389" i="15"/>
  <c r="F389" i="15"/>
  <c r="E389" i="15"/>
  <c r="D389" i="15"/>
  <c r="C389" i="15"/>
  <c r="B389" i="15"/>
  <c r="A389" i="15"/>
  <c r="P388" i="15"/>
  <c r="O388" i="15"/>
  <c r="N388" i="15"/>
  <c r="M388" i="15"/>
  <c r="J388" i="15"/>
  <c r="I388" i="15"/>
  <c r="H388" i="15"/>
  <c r="G388" i="15"/>
  <c r="F388" i="15"/>
  <c r="E388" i="15"/>
  <c r="D388" i="15"/>
  <c r="C388" i="15"/>
  <c r="B388" i="15"/>
  <c r="A388" i="15"/>
  <c r="P387" i="15"/>
  <c r="O387" i="15"/>
  <c r="N387" i="15"/>
  <c r="M387" i="15"/>
  <c r="K387" i="15"/>
  <c r="Q387" i="15"/>
  <c r="L387" i="15"/>
  <c r="J387" i="15"/>
  <c r="I387" i="15"/>
  <c r="H387" i="15"/>
  <c r="G387" i="15"/>
  <c r="F387" i="15"/>
  <c r="E387" i="15"/>
  <c r="D387" i="15"/>
  <c r="C387" i="15"/>
  <c r="B387" i="15"/>
  <c r="A387" i="15"/>
  <c r="P386" i="15"/>
  <c r="O386" i="15"/>
  <c r="N386" i="15"/>
  <c r="M386" i="15"/>
  <c r="K386" i="15"/>
  <c r="Q386" i="15"/>
  <c r="L386" i="15"/>
  <c r="J386" i="15"/>
  <c r="I386" i="15"/>
  <c r="H386" i="15"/>
  <c r="G386" i="15"/>
  <c r="F386" i="15"/>
  <c r="E386" i="15"/>
  <c r="D386" i="15"/>
  <c r="C386" i="15"/>
  <c r="B386" i="15"/>
  <c r="A386" i="15"/>
  <c r="P385" i="15"/>
  <c r="O385" i="15"/>
  <c r="N385" i="15"/>
  <c r="M385" i="15"/>
  <c r="J385" i="15"/>
  <c r="I385" i="15"/>
  <c r="H385" i="15"/>
  <c r="G385" i="15"/>
  <c r="F385" i="15"/>
  <c r="E385" i="15"/>
  <c r="D385" i="15"/>
  <c r="C385" i="15"/>
  <c r="B385" i="15"/>
  <c r="A385" i="15"/>
  <c r="P384" i="15"/>
  <c r="O384" i="15"/>
  <c r="N384" i="15"/>
  <c r="M384" i="15"/>
  <c r="J384" i="15"/>
  <c r="I384" i="15"/>
  <c r="H384" i="15"/>
  <c r="G384" i="15"/>
  <c r="F384" i="15"/>
  <c r="E384" i="15"/>
  <c r="D384" i="15"/>
  <c r="C384" i="15"/>
  <c r="B384" i="15"/>
  <c r="A384" i="15"/>
  <c r="P383" i="15"/>
  <c r="O383" i="15"/>
  <c r="N383" i="15"/>
  <c r="M383" i="15"/>
  <c r="J383" i="15"/>
  <c r="I383" i="15"/>
  <c r="H383" i="15"/>
  <c r="G383" i="15"/>
  <c r="F383" i="15"/>
  <c r="E383" i="15"/>
  <c r="D383" i="15"/>
  <c r="C383" i="15"/>
  <c r="B383" i="15"/>
  <c r="A383" i="15"/>
  <c r="P382" i="15"/>
  <c r="O382" i="15"/>
  <c r="N382" i="15"/>
  <c r="M382" i="15"/>
  <c r="J382" i="15"/>
  <c r="I382" i="15"/>
  <c r="H382" i="15"/>
  <c r="G382" i="15"/>
  <c r="F382" i="15"/>
  <c r="E382" i="15"/>
  <c r="D382" i="15"/>
  <c r="C382" i="15"/>
  <c r="B382" i="15"/>
  <c r="A382" i="15"/>
  <c r="P381" i="15"/>
  <c r="O381" i="15"/>
  <c r="N381" i="15"/>
  <c r="M381" i="15"/>
  <c r="J381" i="15"/>
  <c r="I381" i="15"/>
  <c r="H381" i="15"/>
  <c r="G381" i="15"/>
  <c r="F381" i="15"/>
  <c r="E381" i="15"/>
  <c r="D381" i="15"/>
  <c r="C381" i="15"/>
  <c r="B381" i="15"/>
  <c r="A381" i="15"/>
  <c r="P380" i="15"/>
  <c r="O380" i="15"/>
  <c r="N380" i="15"/>
  <c r="M380" i="15"/>
  <c r="J380" i="15"/>
  <c r="I380" i="15"/>
  <c r="H380" i="15"/>
  <c r="G380" i="15"/>
  <c r="F380" i="15"/>
  <c r="E380" i="15"/>
  <c r="D380" i="15"/>
  <c r="C380" i="15"/>
  <c r="B380" i="15"/>
  <c r="A380" i="15"/>
  <c r="P379" i="15"/>
  <c r="O379" i="15"/>
  <c r="N379" i="15"/>
  <c r="M379" i="15"/>
  <c r="K379" i="15"/>
  <c r="Q379" i="15"/>
  <c r="L379" i="15"/>
  <c r="J379" i="15"/>
  <c r="I379" i="15"/>
  <c r="H379" i="15"/>
  <c r="G379" i="15"/>
  <c r="F379" i="15"/>
  <c r="E379" i="15"/>
  <c r="D379" i="15"/>
  <c r="C379" i="15"/>
  <c r="B379" i="15"/>
  <c r="A379" i="15"/>
  <c r="P378" i="15"/>
  <c r="O378" i="15"/>
  <c r="N378" i="15"/>
  <c r="M378" i="15"/>
  <c r="K378" i="15"/>
  <c r="Q378" i="15"/>
  <c r="L378" i="15"/>
  <c r="J378" i="15"/>
  <c r="I378" i="15"/>
  <c r="H378" i="15"/>
  <c r="G378" i="15"/>
  <c r="F378" i="15"/>
  <c r="E378" i="15"/>
  <c r="D378" i="15"/>
  <c r="C378" i="15"/>
  <c r="B378" i="15"/>
  <c r="A378" i="15"/>
  <c r="P377" i="15"/>
  <c r="O377" i="15"/>
  <c r="N377" i="15"/>
  <c r="M377" i="15"/>
  <c r="J377" i="15"/>
  <c r="I377" i="15"/>
  <c r="H377" i="15"/>
  <c r="G377" i="15"/>
  <c r="F377" i="15"/>
  <c r="E377" i="15"/>
  <c r="D377" i="15"/>
  <c r="C377" i="15"/>
  <c r="B377" i="15"/>
  <c r="A377" i="15"/>
  <c r="P376" i="15"/>
  <c r="O376" i="15"/>
  <c r="N376" i="15"/>
  <c r="M376" i="15"/>
  <c r="J376" i="15"/>
  <c r="I376" i="15"/>
  <c r="H376" i="15"/>
  <c r="G376" i="15"/>
  <c r="F376" i="15"/>
  <c r="E376" i="15"/>
  <c r="D376" i="15"/>
  <c r="C376" i="15"/>
  <c r="B376" i="15"/>
  <c r="A376" i="15"/>
  <c r="P375" i="15"/>
  <c r="O375" i="15"/>
  <c r="N375" i="15"/>
  <c r="M375" i="15"/>
  <c r="J375" i="15"/>
  <c r="I375" i="15"/>
  <c r="H375" i="15"/>
  <c r="G375" i="15"/>
  <c r="F375" i="15"/>
  <c r="E375" i="15"/>
  <c r="D375" i="15"/>
  <c r="C375" i="15"/>
  <c r="B375" i="15"/>
  <c r="A375" i="15"/>
  <c r="P374" i="15"/>
  <c r="O374" i="15"/>
  <c r="N374" i="15"/>
  <c r="M374" i="15"/>
  <c r="J374" i="15"/>
  <c r="I374" i="15"/>
  <c r="H374" i="15"/>
  <c r="G374" i="15"/>
  <c r="F374" i="15"/>
  <c r="E374" i="15"/>
  <c r="D374" i="15"/>
  <c r="C374" i="15"/>
  <c r="B374" i="15"/>
  <c r="A374" i="15"/>
  <c r="P373" i="15"/>
  <c r="O373" i="15"/>
  <c r="N373" i="15"/>
  <c r="M373" i="15"/>
  <c r="J373" i="15"/>
  <c r="I373" i="15"/>
  <c r="H373" i="15"/>
  <c r="G373" i="15"/>
  <c r="F373" i="15"/>
  <c r="E373" i="15"/>
  <c r="D373" i="15"/>
  <c r="C373" i="15"/>
  <c r="B373" i="15"/>
  <c r="A373" i="15"/>
  <c r="P372" i="15"/>
  <c r="O372" i="15"/>
  <c r="N372" i="15"/>
  <c r="M372" i="15"/>
  <c r="J372" i="15"/>
  <c r="I372" i="15"/>
  <c r="H372" i="15"/>
  <c r="G372" i="15"/>
  <c r="F372" i="15"/>
  <c r="E372" i="15"/>
  <c r="D372" i="15"/>
  <c r="C372" i="15"/>
  <c r="B372" i="15"/>
  <c r="A372" i="15"/>
  <c r="P371" i="15"/>
  <c r="O371" i="15"/>
  <c r="N371" i="15"/>
  <c r="M371" i="15"/>
  <c r="K371" i="15"/>
  <c r="Q371" i="15"/>
  <c r="L371" i="15"/>
  <c r="J371" i="15"/>
  <c r="I371" i="15"/>
  <c r="H371" i="15"/>
  <c r="G371" i="15"/>
  <c r="F371" i="15"/>
  <c r="E371" i="15"/>
  <c r="D371" i="15"/>
  <c r="C371" i="15"/>
  <c r="B371" i="15"/>
  <c r="A371" i="15"/>
  <c r="P370" i="15"/>
  <c r="O370" i="15"/>
  <c r="N370" i="15"/>
  <c r="M370" i="15"/>
  <c r="K370" i="15"/>
  <c r="Q370" i="15"/>
  <c r="L370" i="15"/>
  <c r="J370" i="15"/>
  <c r="I370" i="15"/>
  <c r="H370" i="15"/>
  <c r="G370" i="15"/>
  <c r="F370" i="15"/>
  <c r="E370" i="15"/>
  <c r="D370" i="15"/>
  <c r="C370" i="15"/>
  <c r="B370" i="15"/>
  <c r="A370" i="15"/>
  <c r="P369" i="15"/>
  <c r="O369" i="15"/>
  <c r="N369" i="15"/>
  <c r="M369" i="15"/>
  <c r="J369" i="15"/>
  <c r="I369" i="15"/>
  <c r="H369" i="15"/>
  <c r="G369" i="15"/>
  <c r="F369" i="15"/>
  <c r="E369" i="15"/>
  <c r="D369" i="15"/>
  <c r="C369" i="15"/>
  <c r="B369" i="15"/>
  <c r="A369" i="15"/>
  <c r="P368" i="15"/>
  <c r="O368" i="15"/>
  <c r="N368" i="15"/>
  <c r="M368" i="15"/>
  <c r="J368" i="15"/>
  <c r="I368" i="15"/>
  <c r="H368" i="15"/>
  <c r="G368" i="15"/>
  <c r="F368" i="15"/>
  <c r="E368" i="15"/>
  <c r="D368" i="15"/>
  <c r="C368" i="15"/>
  <c r="B368" i="15"/>
  <c r="A368" i="15"/>
  <c r="P367" i="15"/>
  <c r="O367" i="15"/>
  <c r="N367" i="15"/>
  <c r="M367" i="15"/>
  <c r="J367" i="15"/>
  <c r="I367" i="15"/>
  <c r="H367" i="15"/>
  <c r="G367" i="15"/>
  <c r="F367" i="15"/>
  <c r="E367" i="15"/>
  <c r="D367" i="15"/>
  <c r="C367" i="15"/>
  <c r="B367" i="15"/>
  <c r="A367" i="15"/>
  <c r="P366" i="15"/>
  <c r="O366" i="15"/>
  <c r="N366" i="15"/>
  <c r="M366" i="15"/>
  <c r="J366" i="15"/>
  <c r="I366" i="15"/>
  <c r="H366" i="15"/>
  <c r="G366" i="15"/>
  <c r="F366" i="15"/>
  <c r="E366" i="15"/>
  <c r="D366" i="15"/>
  <c r="C366" i="15"/>
  <c r="B366" i="15"/>
  <c r="A366" i="15"/>
  <c r="P365" i="15"/>
  <c r="O365" i="15"/>
  <c r="N365" i="15"/>
  <c r="M365" i="15"/>
  <c r="J365" i="15"/>
  <c r="I365" i="15"/>
  <c r="H365" i="15"/>
  <c r="G365" i="15"/>
  <c r="F365" i="15"/>
  <c r="E365" i="15"/>
  <c r="D365" i="15"/>
  <c r="C365" i="15"/>
  <c r="B365" i="15"/>
  <c r="A365" i="15"/>
  <c r="P364" i="15"/>
  <c r="O364" i="15"/>
  <c r="N364" i="15"/>
  <c r="M364" i="15"/>
  <c r="J364" i="15"/>
  <c r="I364" i="15"/>
  <c r="H364" i="15"/>
  <c r="G364" i="15"/>
  <c r="F364" i="15"/>
  <c r="E364" i="15"/>
  <c r="D364" i="15"/>
  <c r="C364" i="15"/>
  <c r="B364" i="15"/>
  <c r="A364" i="15"/>
  <c r="P363" i="15"/>
  <c r="O363" i="15"/>
  <c r="N363" i="15"/>
  <c r="M363" i="15"/>
  <c r="K363" i="15"/>
  <c r="Q363" i="15"/>
  <c r="L363" i="15"/>
  <c r="J363" i="15"/>
  <c r="I363" i="15"/>
  <c r="H363" i="15"/>
  <c r="G363" i="15"/>
  <c r="F363" i="15"/>
  <c r="E363" i="15"/>
  <c r="D363" i="15"/>
  <c r="C363" i="15"/>
  <c r="B363" i="15"/>
  <c r="A363" i="15"/>
  <c r="P362" i="15"/>
  <c r="O362" i="15"/>
  <c r="N362" i="15"/>
  <c r="M362" i="15"/>
  <c r="K362" i="15"/>
  <c r="Q362" i="15"/>
  <c r="L362" i="15"/>
  <c r="J362" i="15"/>
  <c r="I362" i="15"/>
  <c r="H362" i="15"/>
  <c r="G362" i="15"/>
  <c r="F362" i="15"/>
  <c r="E362" i="15"/>
  <c r="D362" i="15"/>
  <c r="C362" i="15"/>
  <c r="B362" i="15"/>
  <c r="A362" i="15"/>
  <c r="P361" i="15"/>
  <c r="O361" i="15"/>
  <c r="N361" i="15"/>
  <c r="M361" i="15"/>
  <c r="J361" i="15"/>
  <c r="I361" i="15"/>
  <c r="H361" i="15"/>
  <c r="G361" i="15"/>
  <c r="F361" i="15"/>
  <c r="E361" i="15"/>
  <c r="D361" i="15"/>
  <c r="C361" i="15"/>
  <c r="B361" i="15"/>
  <c r="A361" i="15"/>
  <c r="P360" i="15"/>
  <c r="O360" i="15"/>
  <c r="N360" i="15"/>
  <c r="M360" i="15"/>
  <c r="J360" i="15"/>
  <c r="I360" i="15"/>
  <c r="H360" i="15"/>
  <c r="G360" i="15"/>
  <c r="F360" i="15"/>
  <c r="E360" i="15"/>
  <c r="D360" i="15"/>
  <c r="C360" i="15"/>
  <c r="B360" i="15"/>
  <c r="A360" i="15"/>
  <c r="P359" i="15"/>
  <c r="O359" i="15"/>
  <c r="N359" i="15"/>
  <c r="M359" i="15"/>
  <c r="J359" i="15"/>
  <c r="I359" i="15"/>
  <c r="H359" i="15"/>
  <c r="G359" i="15"/>
  <c r="F359" i="15"/>
  <c r="E359" i="15"/>
  <c r="D359" i="15"/>
  <c r="C359" i="15"/>
  <c r="B359" i="15"/>
  <c r="A359" i="15"/>
  <c r="P358" i="15"/>
  <c r="O358" i="15"/>
  <c r="N358" i="15"/>
  <c r="M358" i="15"/>
  <c r="J358" i="15"/>
  <c r="I358" i="15"/>
  <c r="H358" i="15"/>
  <c r="G358" i="15"/>
  <c r="F358" i="15"/>
  <c r="E358" i="15"/>
  <c r="D358" i="15"/>
  <c r="C358" i="15"/>
  <c r="B358" i="15"/>
  <c r="A358" i="15"/>
  <c r="P357" i="15"/>
  <c r="O357" i="15"/>
  <c r="N357" i="15"/>
  <c r="M357" i="15"/>
  <c r="J357" i="15"/>
  <c r="I357" i="15"/>
  <c r="H357" i="15"/>
  <c r="G357" i="15"/>
  <c r="F357" i="15"/>
  <c r="E357" i="15"/>
  <c r="D357" i="15"/>
  <c r="C357" i="15"/>
  <c r="B357" i="15"/>
  <c r="A357" i="15"/>
  <c r="P356" i="15"/>
  <c r="O356" i="15"/>
  <c r="N356" i="15"/>
  <c r="M356" i="15"/>
  <c r="J356" i="15"/>
  <c r="I356" i="15"/>
  <c r="H356" i="15"/>
  <c r="G356" i="15"/>
  <c r="F356" i="15"/>
  <c r="E356" i="15"/>
  <c r="D356" i="15"/>
  <c r="C356" i="15"/>
  <c r="B356" i="15"/>
  <c r="A356" i="15"/>
  <c r="P355" i="15"/>
  <c r="O355" i="15"/>
  <c r="N355" i="15"/>
  <c r="M355" i="15"/>
  <c r="K355" i="15"/>
  <c r="Q355" i="15"/>
  <c r="L355" i="15"/>
  <c r="J355" i="15"/>
  <c r="I355" i="15"/>
  <c r="H355" i="15"/>
  <c r="G355" i="15"/>
  <c r="F355" i="15"/>
  <c r="E355" i="15"/>
  <c r="D355" i="15"/>
  <c r="C355" i="15"/>
  <c r="B355" i="15"/>
  <c r="A355" i="15"/>
  <c r="P354" i="15"/>
  <c r="O354" i="15"/>
  <c r="N354" i="15"/>
  <c r="M354" i="15"/>
  <c r="K354" i="15"/>
  <c r="Q354" i="15"/>
  <c r="L354" i="15"/>
  <c r="J354" i="15"/>
  <c r="I354" i="15"/>
  <c r="H354" i="15"/>
  <c r="G354" i="15"/>
  <c r="F354" i="15"/>
  <c r="E354" i="15"/>
  <c r="D354" i="15"/>
  <c r="C354" i="15"/>
  <c r="B354" i="15"/>
  <c r="A354" i="15"/>
  <c r="P353" i="15"/>
  <c r="O353" i="15"/>
  <c r="N353" i="15"/>
  <c r="M353" i="15"/>
  <c r="J353" i="15"/>
  <c r="I353" i="15"/>
  <c r="H353" i="15"/>
  <c r="G353" i="15"/>
  <c r="F353" i="15"/>
  <c r="E353" i="15"/>
  <c r="D353" i="15"/>
  <c r="C353" i="15"/>
  <c r="B353" i="15"/>
  <c r="A353" i="15"/>
  <c r="P352" i="15"/>
  <c r="O352" i="15"/>
  <c r="N352" i="15"/>
  <c r="M352" i="15"/>
  <c r="J352" i="15"/>
  <c r="I352" i="15"/>
  <c r="H352" i="15"/>
  <c r="G352" i="15"/>
  <c r="F352" i="15"/>
  <c r="E352" i="15"/>
  <c r="D352" i="15"/>
  <c r="C352" i="15"/>
  <c r="B352" i="15"/>
  <c r="A352" i="15"/>
  <c r="P351" i="15"/>
  <c r="O351" i="15"/>
  <c r="N351" i="15"/>
  <c r="M351" i="15"/>
  <c r="J351" i="15"/>
  <c r="I351" i="15"/>
  <c r="H351" i="15"/>
  <c r="G351" i="15"/>
  <c r="F351" i="15"/>
  <c r="E351" i="15"/>
  <c r="D351" i="15"/>
  <c r="C351" i="15"/>
  <c r="B351" i="15"/>
  <c r="A351" i="15"/>
  <c r="P350" i="15"/>
  <c r="O350" i="15"/>
  <c r="N350" i="15"/>
  <c r="M350" i="15"/>
  <c r="J350" i="15"/>
  <c r="I350" i="15"/>
  <c r="H350" i="15"/>
  <c r="G350" i="15"/>
  <c r="F350" i="15"/>
  <c r="E350" i="15"/>
  <c r="D350" i="15"/>
  <c r="C350" i="15"/>
  <c r="B350" i="15"/>
  <c r="A350" i="15"/>
  <c r="P349" i="15"/>
  <c r="O349" i="15"/>
  <c r="N349" i="15"/>
  <c r="M349" i="15"/>
  <c r="J349" i="15"/>
  <c r="I349" i="15"/>
  <c r="H349" i="15"/>
  <c r="G349" i="15"/>
  <c r="F349" i="15"/>
  <c r="E349" i="15"/>
  <c r="D349" i="15"/>
  <c r="C349" i="15"/>
  <c r="B349" i="15"/>
  <c r="A349" i="15"/>
  <c r="P348" i="15"/>
  <c r="O348" i="15"/>
  <c r="N348" i="15"/>
  <c r="M348" i="15"/>
  <c r="J348" i="15"/>
  <c r="I348" i="15"/>
  <c r="H348" i="15"/>
  <c r="G348" i="15"/>
  <c r="F348" i="15"/>
  <c r="E348" i="15"/>
  <c r="D348" i="15"/>
  <c r="C348" i="15"/>
  <c r="B348" i="15"/>
  <c r="A348" i="15"/>
  <c r="P347" i="15"/>
  <c r="O347" i="15"/>
  <c r="N347" i="15"/>
  <c r="M347" i="15"/>
  <c r="K347" i="15"/>
  <c r="Q347" i="15"/>
  <c r="L347" i="15"/>
  <c r="J347" i="15"/>
  <c r="I347" i="15"/>
  <c r="H347" i="15"/>
  <c r="G347" i="15"/>
  <c r="F347" i="15"/>
  <c r="E347" i="15"/>
  <c r="D347" i="15"/>
  <c r="C347" i="15"/>
  <c r="B347" i="15"/>
  <c r="A347" i="15"/>
  <c r="P346" i="15"/>
  <c r="O346" i="15"/>
  <c r="N346" i="15"/>
  <c r="M346" i="15"/>
  <c r="K346" i="15"/>
  <c r="Q346" i="15"/>
  <c r="L346" i="15"/>
  <c r="J346" i="15"/>
  <c r="I346" i="15"/>
  <c r="H346" i="15"/>
  <c r="G346" i="15"/>
  <c r="F346" i="15"/>
  <c r="E346" i="15"/>
  <c r="D346" i="15"/>
  <c r="C346" i="15"/>
  <c r="B346" i="15"/>
  <c r="A346" i="15"/>
  <c r="P345" i="15"/>
  <c r="O345" i="15"/>
  <c r="N345" i="15"/>
  <c r="M345" i="15"/>
  <c r="J345" i="15"/>
  <c r="I345" i="15"/>
  <c r="H345" i="15"/>
  <c r="G345" i="15"/>
  <c r="F345" i="15"/>
  <c r="E345" i="15"/>
  <c r="D345" i="15"/>
  <c r="C345" i="15"/>
  <c r="B345" i="15"/>
  <c r="A345" i="15"/>
  <c r="P344" i="15"/>
  <c r="O344" i="15"/>
  <c r="N344" i="15"/>
  <c r="M344" i="15"/>
  <c r="J344" i="15"/>
  <c r="I344" i="15"/>
  <c r="H344" i="15"/>
  <c r="G344" i="15"/>
  <c r="F344" i="15"/>
  <c r="E344" i="15"/>
  <c r="D344" i="15"/>
  <c r="C344" i="15"/>
  <c r="B344" i="15"/>
  <c r="A344" i="15"/>
  <c r="P343" i="15"/>
  <c r="O343" i="15"/>
  <c r="N343" i="15"/>
  <c r="M343" i="15"/>
  <c r="J343" i="15"/>
  <c r="I343" i="15"/>
  <c r="H343" i="15"/>
  <c r="G343" i="15"/>
  <c r="F343" i="15"/>
  <c r="E343" i="15"/>
  <c r="D343" i="15"/>
  <c r="C343" i="15"/>
  <c r="B343" i="15"/>
  <c r="A343" i="15"/>
  <c r="P342" i="15"/>
  <c r="O342" i="15"/>
  <c r="N342" i="15"/>
  <c r="M342" i="15"/>
  <c r="J342" i="15"/>
  <c r="I342" i="15"/>
  <c r="H342" i="15"/>
  <c r="G342" i="15"/>
  <c r="F342" i="15"/>
  <c r="E342" i="15"/>
  <c r="D342" i="15"/>
  <c r="C342" i="15"/>
  <c r="B342" i="15"/>
  <c r="A342" i="15"/>
  <c r="P341" i="15"/>
  <c r="O341" i="15"/>
  <c r="N341" i="15"/>
  <c r="M341" i="15"/>
  <c r="J341" i="15"/>
  <c r="I341" i="15"/>
  <c r="H341" i="15"/>
  <c r="G341" i="15"/>
  <c r="F341" i="15"/>
  <c r="E341" i="15"/>
  <c r="D341" i="15"/>
  <c r="C341" i="15"/>
  <c r="B341" i="15"/>
  <c r="A341" i="15"/>
  <c r="P340" i="15"/>
  <c r="O340" i="15"/>
  <c r="N340" i="15"/>
  <c r="M340" i="15"/>
  <c r="J340" i="15"/>
  <c r="I340" i="15"/>
  <c r="H340" i="15"/>
  <c r="G340" i="15"/>
  <c r="F340" i="15"/>
  <c r="E340" i="15"/>
  <c r="D340" i="15"/>
  <c r="C340" i="15"/>
  <c r="B340" i="15"/>
  <c r="A340" i="15"/>
  <c r="P339" i="15"/>
  <c r="O339" i="15"/>
  <c r="N339" i="15"/>
  <c r="M339" i="15"/>
  <c r="K339" i="15"/>
  <c r="Q339" i="15"/>
  <c r="L339" i="15"/>
  <c r="J339" i="15"/>
  <c r="I339" i="15"/>
  <c r="H339" i="15"/>
  <c r="G339" i="15"/>
  <c r="F339" i="15"/>
  <c r="E339" i="15"/>
  <c r="D339" i="15"/>
  <c r="C339" i="15"/>
  <c r="B339" i="15"/>
  <c r="A339" i="15"/>
  <c r="P338" i="15"/>
  <c r="O338" i="15"/>
  <c r="N338" i="15"/>
  <c r="M338" i="15"/>
  <c r="K338" i="15"/>
  <c r="Q338" i="15"/>
  <c r="L338" i="15"/>
  <c r="J338" i="15"/>
  <c r="I338" i="15"/>
  <c r="H338" i="15"/>
  <c r="G338" i="15"/>
  <c r="F338" i="15"/>
  <c r="E338" i="15"/>
  <c r="D338" i="15"/>
  <c r="C338" i="15"/>
  <c r="B338" i="15"/>
  <c r="A338" i="15"/>
  <c r="P337" i="15"/>
  <c r="O337" i="15"/>
  <c r="N337" i="15"/>
  <c r="M337" i="15"/>
  <c r="J337" i="15"/>
  <c r="I337" i="15"/>
  <c r="H337" i="15"/>
  <c r="G337" i="15"/>
  <c r="F337" i="15"/>
  <c r="E337" i="15"/>
  <c r="D337" i="15"/>
  <c r="C337" i="15"/>
  <c r="B337" i="15"/>
  <c r="A337" i="15"/>
  <c r="P336" i="15"/>
  <c r="O336" i="15"/>
  <c r="N336" i="15"/>
  <c r="M336" i="15"/>
  <c r="J336" i="15"/>
  <c r="I336" i="15"/>
  <c r="H336" i="15"/>
  <c r="G336" i="15"/>
  <c r="F336" i="15"/>
  <c r="E336" i="15"/>
  <c r="D336" i="15"/>
  <c r="C336" i="15"/>
  <c r="B336" i="15"/>
  <c r="A336" i="15"/>
  <c r="P335" i="15"/>
  <c r="O335" i="15"/>
  <c r="N335" i="15"/>
  <c r="M335" i="15"/>
  <c r="J335" i="15"/>
  <c r="I335" i="15"/>
  <c r="H335" i="15"/>
  <c r="G335" i="15"/>
  <c r="F335" i="15"/>
  <c r="E335" i="15"/>
  <c r="D335" i="15"/>
  <c r="C335" i="15"/>
  <c r="B335" i="15"/>
  <c r="A335" i="15"/>
  <c r="P334" i="15"/>
  <c r="O334" i="15"/>
  <c r="N334" i="15"/>
  <c r="M334" i="15"/>
  <c r="J334" i="15"/>
  <c r="I334" i="15"/>
  <c r="H334" i="15"/>
  <c r="G334" i="15"/>
  <c r="F334" i="15"/>
  <c r="E334" i="15"/>
  <c r="D334" i="15"/>
  <c r="C334" i="15"/>
  <c r="B334" i="15"/>
  <c r="A334" i="15"/>
  <c r="P333" i="15"/>
  <c r="O333" i="15"/>
  <c r="N333" i="15"/>
  <c r="M333" i="15"/>
  <c r="J333" i="15"/>
  <c r="I333" i="15"/>
  <c r="H333" i="15"/>
  <c r="G333" i="15"/>
  <c r="F333" i="15"/>
  <c r="E333" i="15"/>
  <c r="D333" i="15"/>
  <c r="C333" i="15"/>
  <c r="B333" i="15"/>
  <c r="A333" i="15"/>
  <c r="P332" i="15"/>
  <c r="O332" i="15"/>
  <c r="N332" i="15"/>
  <c r="M332" i="15"/>
  <c r="J332" i="15"/>
  <c r="I332" i="15"/>
  <c r="H332" i="15"/>
  <c r="G332" i="15"/>
  <c r="F332" i="15"/>
  <c r="E332" i="15"/>
  <c r="D332" i="15"/>
  <c r="C332" i="15"/>
  <c r="B332" i="15"/>
  <c r="A332" i="15"/>
  <c r="P331" i="15"/>
  <c r="O331" i="15"/>
  <c r="N331" i="15"/>
  <c r="M331" i="15"/>
  <c r="K331" i="15"/>
  <c r="Q331" i="15"/>
  <c r="L331" i="15"/>
  <c r="J331" i="15"/>
  <c r="I331" i="15"/>
  <c r="H331" i="15"/>
  <c r="G331" i="15"/>
  <c r="F331" i="15"/>
  <c r="E331" i="15"/>
  <c r="D331" i="15"/>
  <c r="C331" i="15"/>
  <c r="B331" i="15"/>
  <c r="A331" i="15"/>
  <c r="P330" i="15"/>
  <c r="O330" i="15"/>
  <c r="N330" i="15"/>
  <c r="M330" i="15"/>
  <c r="K330" i="15"/>
  <c r="Q330" i="15"/>
  <c r="L330" i="15"/>
  <c r="J330" i="15"/>
  <c r="I330" i="15"/>
  <c r="H330" i="15"/>
  <c r="G330" i="15"/>
  <c r="F330" i="15"/>
  <c r="E330" i="15"/>
  <c r="D330" i="15"/>
  <c r="C330" i="15"/>
  <c r="B330" i="15"/>
  <c r="A330" i="15"/>
  <c r="P329" i="15"/>
  <c r="O329" i="15"/>
  <c r="N329" i="15"/>
  <c r="M329" i="15"/>
  <c r="J329" i="15"/>
  <c r="I329" i="15"/>
  <c r="H329" i="15"/>
  <c r="G329" i="15"/>
  <c r="F329" i="15"/>
  <c r="E329" i="15"/>
  <c r="D329" i="15"/>
  <c r="C329" i="15"/>
  <c r="B329" i="15"/>
  <c r="A329" i="15"/>
  <c r="P328" i="15"/>
  <c r="O328" i="15"/>
  <c r="N328" i="15"/>
  <c r="M328" i="15"/>
  <c r="J328" i="15"/>
  <c r="I328" i="15"/>
  <c r="H328" i="15"/>
  <c r="G328" i="15"/>
  <c r="F328" i="15"/>
  <c r="E328" i="15"/>
  <c r="D328" i="15"/>
  <c r="C328" i="15"/>
  <c r="B328" i="15"/>
  <c r="A328" i="15"/>
  <c r="P327" i="15"/>
  <c r="O327" i="15"/>
  <c r="N327" i="15"/>
  <c r="M327" i="15"/>
  <c r="J327" i="15"/>
  <c r="I327" i="15"/>
  <c r="H327" i="15"/>
  <c r="G327" i="15"/>
  <c r="F327" i="15"/>
  <c r="E327" i="15"/>
  <c r="D327" i="15"/>
  <c r="C327" i="15"/>
  <c r="B327" i="15"/>
  <c r="A327" i="15"/>
  <c r="P326" i="15"/>
  <c r="O326" i="15"/>
  <c r="N326" i="15"/>
  <c r="M326" i="15"/>
  <c r="J326" i="15"/>
  <c r="I326" i="15"/>
  <c r="H326" i="15"/>
  <c r="G326" i="15"/>
  <c r="F326" i="15"/>
  <c r="E326" i="15"/>
  <c r="D326" i="15"/>
  <c r="C326" i="15"/>
  <c r="B326" i="15"/>
  <c r="A326" i="15"/>
  <c r="P325" i="15"/>
  <c r="O325" i="15"/>
  <c r="N325" i="15"/>
  <c r="M325" i="15"/>
  <c r="J325" i="15"/>
  <c r="I325" i="15"/>
  <c r="H325" i="15"/>
  <c r="G325" i="15"/>
  <c r="F325" i="15"/>
  <c r="E325" i="15"/>
  <c r="D325" i="15"/>
  <c r="C325" i="15"/>
  <c r="B325" i="15"/>
  <c r="A325" i="15"/>
  <c r="P324" i="15"/>
  <c r="O324" i="15"/>
  <c r="N324" i="15"/>
  <c r="M324" i="15"/>
  <c r="J324" i="15"/>
  <c r="I324" i="15"/>
  <c r="H324" i="15"/>
  <c r="G324" i="15"/>
  <c r="F324" i="15"/>
  <c r="E324" i="15"/>
  <c r="D324" i="15"/>
  <c r="C324" i="15"/>
  <c r="B324" i="15"/>
  <c r="A324" i="15"/>
  <c r="P323" i="15"/>
  <c r="O323" i="15"/>
  <c r="N323" i="15"/>
  <c r="M323" i="15"/>
  <c r="K323" i="15"/>
  <c r="Q323" i="15"/>
  <c r="L323" i="15"/>
  <c r="J323" i="15"/>
  <c r="I323" i="15"/>
  <c r="H323" i="15"/>
  <c r="G323" i="15"/>
  <c r="F323" i="15"/>
  <c r="E323" i="15"/>
  <c r="D323" i="15"/>
  <c r="C323" i="15"/>
  <c r="B323" i="15"/>
  <c r="A323" i="15"/>
  <c r="P322" i="15"/>
  <c r="O322" i="15"/>
  <c r="N322" i="15"/>
  <c r="M322" i="15"/>
  <c r="K322" i="15"/>
  <c r="Q322" i="15"/>
  <c r="L322" i="15"/>
  <c r="J322" i="15"/>
  <c r="I322" i="15"/>
  <c r="H322" i="15"/>
  <c r="G322" i="15"/>
  <c r="F322" i="15"/>
  <c r="E322" i="15"/>
  <c r="D322" i="15"/>
  <c r="C322" i="15"/>
  <c r="B322" i="15"/>
  <c r="A322" i="15"/>
  <c r="P321" i="15"/>
  <c r="O321" i="15"/>
  <c r="N321" i="15"/>
  <c r="M321" i="15"/>
  <c r="J321" i="15"/>
  <c r="I321" i="15"/>
  <c r="H321" i="15"/>
  <c r="G321" i="15"/>
  <c r="F321" i="15"/>
  <c r="E321" i="15"/>
  <c r="D321" i="15"/>
  <c r="C321" i="15"/>
  <c r="B321" i="15"/>
  <c r="A321" i="15"/>
  <c r="P320" i="15"/>
  <c r="O320" i="15"/>
  <c r="N320" i="15"/>
  <c r="M320" i="15"/>
  <c r="J320" i="15"/>
  <c r="I320" i="15"/>
  <c r="H320" i="15"/>
  <c r="G320" i="15"/>
  <c r="F320" i="15"/>
  <c r="E320" i="15"/>
  <c r="D320" i="15"/>
  <c r="C320" i="15"/>
  <c r="B320" i="15"/>
  <c r="A320" i="15"/>
  <c r="P319" i="15"/>
  <c r="O319" i="15"/>
  <c r="N319" i="15"/>
  <c r="M319" i="15"/>
  <c r="J319" i="15"/>
  <c r="I319" i="15"/>
  <c r="H319" i="15"/>
  <c r="G319" i="15"/>
  <c r="F319" i="15"/>
  <c r="E319" i="15"/>
  <c r="D319" i="15"/>
  <c r="C319" i="15"/>
  <c r="B319" i="15"/>
  <c r="A319" i="15"/>
  <c r="P318" i="15"/>
  <c r="O318" i="15"/>
  <c r="N318" i="15"/>
  <c r="M318" i="15"/>
  <c r="J318" i="15"/>
  <c r="I318" i="15"/>
  <c r="H318" i="15"/>
  <c r="G318" i="15"/>
  <c r="F318" i="15"/>
  <c r="E318" i="15"/>
  <c r="D318" i="15"/>
  <c r="C318" i="15"/>
  <c r="B318" i="15"/>
  <c r="A318" i="15"/>
  <c r="P317" i="15"/>
  <c r="O317" i="15"/>
  <c r="N317" i="15"/>
  <c r="M317" i="15"/>
  <c r="J317" i="15"/>
  <c r="I317" i="15"/>
  <c r="H317" i="15"/>
  <c r="G317" i="15"/>
  <c r="F317" i="15"/>
  <c r="E317" i="15"/>
  <c r="D317" i="15"/>
  <c r="C317" i="15"/>
  <c r="B317" i="15"/>
  <c r="A317" i="15"/>
  <c r="P316" i="15"/>
  <c r="O316" i="15"/>
  <c r="N316" i="15"/>
  <c r="M316" i="15"/>
  <c r="J316" i="15"/>
  <c r="I316" i="15"/>
  <c r="H316" i="15"/>
  <c r="G316" i="15"/>
  <c r="F316" i="15"/>
  <c r="E316" i="15"/>
  <c r="D316" i="15"/>
  <c r="C316" i="15"/>
  <c r="B316" i="15"/>
  <c r="A316" i="15"/>
  <c r="P315" i="15"/>
  <c r="O315" i="15"/>
  <c r="N315" i="15"/>
  <c r="M315" i="15"/>
  <c r="K315" i="15"/>
  <c r="Q315" i="15"/>
  <c r="L315" i="15"/>
  <c r="J315" i="15"/>
  <c r="I315" i="15"/>
  <c r="H315" i="15"/>
  <c r="G315" i="15"/>
  <c r="F315" i="15"/>
  <c r="E315" i="15"/>
  <c r="D315" i="15"/>
  <c r="C315" i="15"/>
  <c r="B315" i="15"/>
  <c r="A315" i="15"/>
  <c r="P314" i="15"/>
  <c r="O314" i="15"/>
  <c r="N314" i="15"/>
  <c r="M314" i="15"/>
  <c r="K314" i="15"/>
  <c r="Q314" i="15"/>
  <c r="L314" i="15"/>
  <c r="J314" i="15"/>
  <c r="I314" i="15"/>
  <c r="H314" i="15"/>
  <c r="G314" i="15"/>
  <c r="F314" i="15"/>
  <c r="E314" i="15"/>
  <c r="D314" i="15"/>
  <c r="C314" i="15"/>
  <c r="B314" i="15"/>
  <c r="A314" i="15"/>
  <c r="P313" i="15"/>
  <c r="O313" i="15"/>
  <c r="N313" i="15"/>
  <c r="M313" i="15"/>
  <c r="J313" i="15"/>
  <c r="I313" i="15"/>
  <c r="H313" i="15"/>
  <c r="G313" i="15"/>
  <c r="F313" i="15"/>
  <c r="E313" i="15"/>
  <c r="D313" i="15"/>
  <c r="C313" i="15"/>
  <c r="B313" i="15"/>
  <c r="A313" i="15"/>
  <c r="P312" i="15"/>
  <c r="O312" i="15"/>
  <c r="N312" i="15"/>
  <c r="M312" i="15"/>
  <c r="J312" i="15"/>
  <c r="I312" i="15"/>
  <c r="H312" i="15"/>
  <c r="G312" i="15"/>
  <c r="F312" i="15"/>
  <c r="E312" i="15"/>
  <c r="D312" i="15"/>
  <c r="C312" i="15"/>
  <c r="B312" i="15"/>
  <c r="A312" i="15"/>
  <c r="P311" i="15"/>
  <c r="O311" i="15"/>
  <c r="N311" i="15"/>
  <c r="M311" i="15"/>
  <c r="J311" i="15"/>
  <c r="I311" i="15"/>
  <c r="H311" i="15"/>
  <c r="G311" i="15"/>
  <c r="F311" i="15"/>
  <c r="E311" i="15"/>
  <c r="D311" i="15"/>
  <c r="C311" i="15"/>
  <c r="B311" i="15"/>
  <c r="A311" i="15"/>
  <c r="P310" i="15"/>
  <c r="O310" i="15"/>
  <c r="N310" i="15"/>
  <c r="M310" i="15"/>
  <c r="J310" i="15"/>
  <c r="I310" i="15"/>
  <c r="H310" i="15"/>
  <c r="G310" i="15"/>
  <c r="F310" i="15"/>
  <c r="E310" i="15"/>
  <c r="D310" i="15"/>
  <c r="C310" i="15"/>
  <c r="B310" i="15"/>
  <c r="A310" i="15"/>
  <c r="P309" i="15"/>
  <c r="O309" i="15"/>
  <c r="N309" i="15"/>
  <c r="M309" i="15"/>
  <c r="J309" i="15"/>
  <c r="I309" i="15"/>
  <c r="H309" i="15"/>
  <c r="G309" i="15"/>
  <c r="F309" i="15"/>
  <c r="E309" i="15"/>
  <c r="D309" i="15"/>
  <c r="C309" i="15"/>
  <c r="B309" i="15"/>
  <c r="A309" i="15"/>
  <c r="P308" i="15"/>
  <c r="O308" i="15"/>
  <c r="N308" i="15"/>
  <c r="M308" i="15"/>
  <c r="J308" i="15"/>
  <c r="I308" i="15"/>
  <c r="H308" i="15"/>
  <c r="G308" i="15"/>
  <c r="F308" i="15"/>
  <c r="E308" i="15"/>
  <c r="D308" i="15"/>
  <c r="C308" i="15"/>
  <c r="B308" i="15"/>
  <c r="A308" i="15"/>
  <c r="P307" i="15"/>
  <c r="O307" i="15"/>
  <c r="N307" i="15"/>
  <c r="M307" i="15"/>
  <c r="K307" i="15"/>
  <c r="Q307" i="15"/>
  <c r="L307" i="15"/>
  <c r="J307" i="15"/>
  <c r="I307" i="15"/>
  <c r="H307" i="15"/>
  <c r="G307" i="15"/>
  <c r="F307" i="15"/>
  <c r="E307" i="15"/>
  <c r="D307" i="15"/>
  <c r="C307" i="15"/>
  <c r="B307" i="15"/>
  <c r="A307" i="15"/>
  <c r="P306" i="15"/>
  <c r="O306" i="15"/>
  <c r="N306" i="15"/>
  <c r="M306" i="15"/>
  <c r="K306" i="15"/>
  <c r="Q306" i="15"/>
  <c r="L306" i="15"/>
  <c r="J306" i="15"/>
  <c r="I306" i="15"/>
  <c r="H306" i="15"/>
  <c r="G306" i="15"/>
  <c r="F306" i="15"/>
  <c r="E306" i="15"/>
  <c r="D306" i="15"/>
  <c r="C306" i="15"/>
  <c r="B306" i="15"/>
  <c r="A306" i="15"/>
  <c r="P305" i="15"/>
  <c r="O305" i="15"/>
  <c r="N305" i="15"/>
  <c r="M305" i="15"/>
  <c r="J305" i="15"/>
  <c r="I305" i="15"/>
  <c r="H305" i="15"/>
  <c r="G305" i="15"/>
  <c r="F305" i="15"/>
  <c r="E305" i="15"/>
  <c r="D305" i="15"/>
  <c r="C305" i="15"/>
  <c r="B305" i="15"/>
  <c r="A305" i="15"/>
  <c r="P304" i="15"/>
  <c r="O304" i="15"/>
  <c r="N304" i="15"/>
  <c r="M304" i="15"/>
  <c r="J304" i="15"/>
  <c r="I304" i="15"/>
  <c r="H304" i="15"/>
  <c r="G304" i="15"/>
  <c r="F304" i="15"/>
  <c r="E304" i="15"/>
  <c r="D304" i="15"/>
  <c r="C304" i="15"/>
  <c r="B304" i="15"/>
  <c r="A304" i="15"/>
  <c r="P303" i="15"/>
  <c r="O303" i="15"/>
  <c r="N303" i="15"/>
  <c r="M303" i="15"/>
  <c r="J303" i="15"/>
  <c r="I303" i="15"/>
  <c r="H303" i="15"/>
  <c r="G303" i="15"/>
  <c r="F303" i="15"/>
  <c r="E303" i="15"/>
  <c r="D303" i="15"/>
  <c r="C303" i="15"/>
  <c r="B303" i="15"/>
  <c r="A303" i="15"/>
  <c r="P302" i="15"/>
  <c r="O302" i="15"/>
  <c r="N302" i="15"/>
  <c r="M302" i="15"/>
  <c r="J302" i="15"/>
  <c r="I302" i="15"/>
  <c r="H302" i="15"/>
  <c r="G302" i="15"/>
  <c r="F302" i="15"/>
  <c r="E302" i="15"/>
  <c r="D302" i="15"/>
  <c r="C302" i="15"/>
  <c r="B302" i="15"/>
  <c r="A302" i="15"/>
  <c r="P301" i="15"/>
  <c r="O301" i="15"/>
  <c r="N301" i="15"/>
  <c r="M301" i="15"/>
  <c r="J301" i="15"/>
  <c r="I301" i="15"/>
  <c r="H301" i="15"/>
  <c r="G301" i="15"/>
  <c r="F301" i="15"/>
  <c r="E301" i="15"/>
  <c r="D301" i="15"/>
  <c r="C301" i="15"/>
  <c r="B301" i="15"/>
  <c r="A301" i="15"/>
  <c r="P300" i="15"/>
  <c r="O300" i="15"/>
  <c r="N300" i="15"/>
  <c r="M300" i="15"/>
  <c r="J300" i="15"/>
  <c r="I300" i="15"/>
  <c r="H300" i="15"/>
  <c r="G300" i="15"/>
  <c r="F300" i="15"/>
  <c r="E300" i="15"/>
  <c r="D300" i="15"/>
  <c r="C300" i="15"/>
  <c r="B300" i="15"/>
  <c r="A300" i="15"/>
  <c r="P299" i="15"/>
  <c r="O299" i="15"/>
  <c r="N299" i="15"/>
  <c r="M299" i="15"/>
  <c r="K299" i="15"/>
  <c r="Q299" i="15"/>
  <c r="L299" i="15"/>
  <c r="J299" i="15"/>
  <c r="I299" i="15"/>
  <c r="H299" i="15"/>
  <c r="G299" i="15"/>
  <c r="F299" i="15"/>
  <c r="E299" i="15"/>
  <c r="D299" i="15"/>
  <c r="C299" i="15"/>
  <c r="B299" i="15"/>
  <c r="A299" i="15"/>
  <c r="P298" i="15"/>
  <c r="O298" i="15"/>
  <c r="N298" i="15"/>
  <c r="M298" i="15"/>
  <c r="K298" i="15"/>
  <c r="Q298" i="15"/>
  <c r="L298" i="15"/>
  <c r="J298" i="15"/>
  <c r="I298" i="15"/>
  <c r="H298" i="15"/>
  <c r="G298" i="15"/>
  <c r="F298" i="15"/>
  <c r="E298" i="15"/>
  <c r="D298" i="15"/>
  <c r="C298" i="15"/>
  <c r="B298" i="15"/>
  <c r="A298" i="15"/>
  <c r="P297" i="15"/>
  <c r="O297" i="15"/>
  <c r="N297" i="15"/>
  <c r="M297" i="15"/>
  <c r="J297" i="15"/>
  <c r="I297" i="15"/>
  <c r="H297" i="15"/>
  <c r="G297" i="15"/>
  <c r="F297" i="15"/>
  <c r="E297" i="15"/>
  <c r="D297" i="15"/>
  <c r="C297" i="15"/>
  <c r="B297" i="15"/>
  <c r="A297" i="15"/>
  <c r="P296" i="15"/>
  <c r="O296" i="15"/>
  <c r="N296" i="15"/>
  <c r="M296" i="15"/>
  <c r="J296" i="15"/>
  <c r="I296" i="15"/>
  <c r="H296" i="15"/>
  <c r="G296" i="15"/>
  <c r="F296" i="15"/>
  <c r="E296" i="15"/>
  <c r="D296" i="15"/>
  <c r="C296" i="15"/>
  <c r="B296" i="15"/>
  <c r="A296" i="15"/>
  <c r="P295" i="15"/>
  <c r="O295" i="15"/>
  <c r="N295" i="15"/>
  <c r="M295" i="15"/>
  <c r="J295" i="15"/>
  <c r="I295" i="15"/>
  <c r="H295" i="15"/>
  <c r="G295" i="15"/>
  <c r="F295" i="15"/>
  <c r="E295" i="15"/>
  <c r="D295" i="15"/>
  <c r="C295" i="15"/>
  <c r="B295" i="15"/>
  <c r="A295" i="15"/>
  <c r="P294" i="15"/>
  <c r="O294" i="15"/>
  <c r="N294" i="15"/>
  <c r="M294" i="15"/>
  <c r="J294" i="15"/>
  <c r="I294" i="15"/>
  <c r="H294" i="15"/>
  <c r="G294" i="15"/>
  <c r="F294" i="15"/>
  <c r="E294" i="15"/>
  <c r="D294" i="15"/>
  <c r="C294" i="15"/>
  <c r="B294" i="15"/>
  <c r="A294" i="15"/>
  <c r="P293" i="15"/>
  <c r="O293" i="15"/>
  <c r="N293" i="15"/>
  <c r="M293" i="15"/>
  <c r="J293" i="15"/>
  <c r="I293" i="15"/>
  <c r="H293" i="15"/>
  <c r="G293" i="15"/>
  <c r="F293" i="15"/>
  <c r="E293" i="15"/>
  <c r="D293" i="15"/>
  <c r="C293" i="15"/>
  <c r="B293" i="15"/>
  <c r="A293" i="15"/>
  <c r="P292" i="15"/>
  <c r="O292" i="15"/>
  <c r="N292" i="15"/>
  <c r="M292" i="15"/>
  <c r="J292" i="15"/>
  <c r="I292" i="15"/>
  <c r="H292" i="15"/>
  <c r="G292" i="15"/>
  <c r="F292" i="15"/>
  <c r="E292" i="15"/>
  <c r="D292" i="15"/>
  <c r="C292" i="15"/>
  <c r="B292" i="15"/>
  <c r="A292" i="15"/>
  <c r="P291" i="15"/>
  <c r="O291" i="15"/>
  <c r="N291" i="15"/>
  <c r="M291" i="15"/>
  <c r="K291" i="15"/>
  <c r="Q291" i="15"/>
  <c r="L291" i="15"/>
  <c r="J291" i="15"/>
  <c r="I291" i="15"/>
  <c r="H291" i="15"/>
  <c r="G291" i="15"/>
  <c r="F291" i="15"/>
  <c r="E291" i="15"/>
  <c r="D291" i="15"/>
  <c r="C291" i="15"/>
  <c r="B291" i="15"/>
  <c r="A291" i="15"/>
  <c r="P290" i="15"/>
  <c r="O290" i="15"/>
  <c r="N290" i="15"/>
  <c r="M290" i="15"/>
  <c r="K290" i="15"/>
  <c r="Q290" i="15"/>
  <c r="L290" i="15"/>
  <c r="J290" i="15"/>
  <c r="I290" i="15"/>
  <c r="H290" i="15"/>
  <c r="G290" i="15"/>
  <c r="F290" i="15"/>
  <c r="E290" i="15"/>
  <c r="D290" i="15"/>
  <c r="C290" i="15"/>
  <c r="B290" i="15"/>
  <c r="A290" i="15"/>
  <c r="P289" i="15"/>
  <c r="O289" i="15"/>
  <c r="N289" i="15"/>
  <c r="M289" i="15"/>
  <c r="J289" i="15"/>
  <c r="I289" i="15"/>
  <c r="H289" i="15"/>
  <c r="G289" i="15"/>
  <c r="F289" i="15"/>
  <c r="E289" i="15"/>
  <c r="D289" i="15"/>
  <c r="C289" i="15"/>
  <c r="B289" i="15"/>
  <c r="A289" i="15"/>
  <c r="P288" i="15"/>
  <c r="O288" i="15"/>
  <c r="N288" i="15"/>
  <c r="M288" i="15"/>
  <c r="J288" i="15"/>
  <c r="I288" i="15"/>
  <c r="H288" i="15"/>
  <c r="G288" i="15"/>
  <c r="F288" i="15"/>
  <c r="E288" i="15"/>
  <c r="D288" i="15"/>
  <c r="C288" i="15"/>
  <c r="B288" i="15"/>
  <c r="A288" i="15"/>
  <c r="P287" i="15"/>
  <c r="O287" i="15"/>
  <c r="N287" i="15"/>
  <c r="M287" i="15"/>
  <c r="J287" i="15"/>
  <c r="I287" i="15"/>
  <c r="H287" i="15"/>
  <c r="G287" i="15"/>
  <c r="F287" i="15"/>
  <c r="E287" i="15"/>
  <c r="D287" i="15"/>
  <c r="C287" i="15"/>
  <c r="B287" i="15"/>
  <c r="A287" i="15"/>
  <c r="P286" i="15"/>
  <c r="O286" i="15"/>
  <c r="N286" i="15"/>
  <c r="M286" i="15"/>
  <c r="J286" i="15"/>
  <c r="I286" i="15"/>
  <c r="H286" i="15"/>
  <c r="G286" i="15"/>
  <c r="F286" i="15"/>
  <c r="E286" i="15"/>
  <c r="D286" i="15"/>
  <c r="C286" i="15"/>
  <c r="B286" i="15"/>
  <c r="A286" i="15"/>
  <c r="P285" i="15"/>
  <c r="O285" i="15"/>
  <c r="N285" i="15"/>
  <c r="M285" i="15"/>
  <c r="J285" i="15"/>
  <c r="I285" i="15"/>
  <c r="H285" i="15"/>
  <c r="G285" i="15"/>
  <c r="F285" i="15"/>
  <c r="E285" i="15"/>
  <c r="D285" i="15"/>
  <c r="C285" i="15"/>
  <c r="B285" i="15"/>
  <c r="A285" i="15"/>
  <c r="P284" i="15"/>
  <c r="O284" i="15"/>
  <c r="N284" i="15"/>
  <c r="M284" i="15"/>
  <c r="J284" i="15"/>
  <c r="I284" i="15"/>
  <c r="H284" i="15"/>
  <c r="G284" i="15"/>
  <c r="F284" i="15"/>
  <c r="E284" i="15"/>
  <c r="D284" i="15"/>
  <c r="C284" i="15"/>
  <c r="B284" i="15"/>
  <c r="A284" i="15"/>
  <c r="P283" i="15"/>
  <c r="O283" i="15"/>
  <c r="N283" i="15"/>
  <c r="M283" i="15"/>
  <c r="K283" i="15"/>
  <c r="Q283" i="15"/>
  <c r="L283" i="15"/>
  <c r="J283" i="15"/>
  <c r="I283" i="15"/>
  <c r="H283" i="15"/>
  <c r="G283" i="15"/>
  <c r="F283" i="15"/>
  <c r="E283" i="15"/>
  <c r="D283" i="15"/>
  <c r="C283" i="15"/>
  <c r="B283" i="15"/>
  <c r="A283" i="15"/>
  <c r="P282" i="15"/>
  <c r="O282" i="15"/>
  <c r="N282" i="15"/>
  <c r="M282" i="15"/>
  <c r="K282" i="15"/>
  <c r="Q282" i="15"/>
  <c r="L282" i="15"/>
  <c r="J282" i="15"/>
  <c r="I282" i="15"/>
  <c r="H282" i="15"/>
  <c r="G282" i="15"/>
  <c r="F282" i="15"/>
  <c r="E282" i="15"/>
  <c r="D282" i="15"/>
  <c r="C282" i="15"/>
  <c r="B282" i="15"/>
  <c r="A282" i="15"/>
  <c r="P281" i="15"/>
  <c r="O281" i="15"/>
  <c r="N281" i="15"/>
  <c r="M281" i="15"/>
  <c r="J281" i="15"/>
  <c r="I281" i="15"/>
  <c r="H281" i="15"/>
  <c r="G281" i="15"/>
  <c r="F281" i="15"/>
  <c r="E281" i="15"/>
  <c r="D281" i="15"/>
  <c r="C281" i="15"/>
  <c r="B281" i="15"/>
  <c r="A281" i="15"/>
  <c r="P280" i="15"/>
  <c r="O280" i="15"/>
  <c r="N280" i="15"/>
  <c r="M280" i="15"/>
  <c r="J280" i="15"/>
  <c r="I280" i="15"/>
  <c r="H280" i="15"/>
  <c r="G280" i="15"/>
  <c r="F280" i="15"/>
  <c r="E280" i="15"/>
  <c r="D280" i="15"/>
  <c r="C280" i="15"/>
  <c r="B280" i="15"/>
  <c r="A280" i="15"/>
  <c r="P279" i="15"/>
  <c r="O279" i="15"/>
  <c r="N279" i="15"/>
  <c r="M279" i="15"/>
  <c r="J279" i="15"/>
  <c r="I279" i="15"/>
  <c r="H279" i="15"/>
  <c r="G279" i="15"/>
  <c r="F279" i="15"/>
  <c r="E279" i="15"/>
  <c r="D279" i="15"/>
  <c r="C279" i="15"/>
  <c r="B279" i="15"/>
  <c r="A279" i="15"/>
  <c r="P278" i="15"/>
  <c r="O278" i="15"/>
  <c r="N278" i="15"/>
  <c r="M278" i="15"/>
  <c r="J278" i="15"/>
  <c r="I278" i="15"/>
  <c r="H278" i="15"/>
  <c r="G278" i="15"/>
  <c r="F278" i="15"/>
  <c r="E278" i="15"/>
  <c r="D278" i="15"/>
  <c r="C278" i="15"/>
  <c r="B278" i="15"/>
  <c r="A278" i="15"/>
  <c r="P277" i="15"/>
  <c r="O277" i="15"/>
  <c r="N277" i="15"/>
  <c r="M277" i="15"/>
  <c r="J277" i="15"/>
  <c r="I277" i="15"/>
  <c r="H277" i="15"/>
  <c r="G277" i="15"/>
  <c r="F277" i="15"/>
  <c r="E277" i="15"/>
  <c r="D277" i="15"/>
  <c r="C277" i="15"/>
  <c r="B277" i="15"/>
  <c r="A277" i="15"/>
  <c r="P276" i="15"/>
  <c r="O276" i="15"/>
  <c r="N276" i="15"/>
  <c r="M276" i="15"/>
  <c r="J276" i="15"/>
  <c r="I276" i="15"/>
  <c r="H276" i="15"/>
  <c r="G276" i="15"/>
  <c r="F276" i="15"/>
  <c r="E276" i="15"/>
  <c r="D276" i="15"/>
  <c r="C276" i="15"/>
  <c r="B276" i="15"/>
  <c r="A276" i="15"/>
  <c r="P275" i="15"/>
  <c r="O275" i="15"/>
  <c r="N275" i="15"/>
  <c r="M275" i="15"/>
  <c r="K275" i="15"/>
  <c r="Q275" i="15"/>
  <c r="L275" i="15"/>
  <c r="J275" i="15"/>
  <c r="I275" i="15"/>
  <c r="H275" i="15"/>
  <c r="G275" i="15"/>
  <c r="F275" i="15"/>
  <c r="E275" i="15"/>
  <c r="D275" i="15"/>
  <c r="C275" i="15"/>
  <c r="B275" i="15"/>
  <c r="A275" i="15"/>
  <c r="P274" i="15"/>
  <c r="O274" i="15"/>
  <c r="N274" i="15"/>
  <c r="M274" i="15"/>
  <c r="K274" i="15"/>
  <c r="Q274" i="15"/>
  <c r="L274" i="15"/>
  <c r="J274" i="15"/>
  <c r="I274" i="15"/>
  <c r="H274" i="15"/>
  <c r="G274" i="15"/>
  <c r="F274" i="15"/>
  <c r="E274" i="15"/>
  <c r="D274" i="15"/>
  <c r="C274" i="15"/>
  <c r="B274" i="15"/>
  <c r="A274" i="15"/>
  <c r="P273" i="15"/>
  <c r="O273" i="15"/>
  <c r="N273" i="15"/>
  <c r="M273" i="15"/>
  <c r="J273" i="15"/>
  <c r="I273" i="15"/>
  <c r="H273" i="15"/>
  <c r="G273" i="15"/>
  <c r="F273" i="15"/>
  <c r="E273" i="15"/>
  <c r="D273" i="15"/>
  <c r="C273" i="15"/>
  <c r="B273" i="15"/>
  <c r="A273" i="15"/>
  <c r="P272" i="15"/>
  <c r="O272" i="15"/>
  <c r="N272" i="15"/>
  <c r="M272" i="15"/>
  <c r="J272" i="15"/>
  <c r="I272" i="15"/>
  <c r="H272" i="15"/>
  <c r="G272" i="15"/>
  <c r="F272" i="15"/>
  <c r="E272" i="15"/>
  <c r="D272" i="15"/>
  <c r="C272" i="15"/>
  <c r="B272" i="15"/>
  <c r="A272" i="15"/>
  <c r="P271" i="15"/>
  <c r="O271" i="15"/>
  <c r="N271" i="15"/>
  <c r="M271" i="15"/>
  <c r="J271" i="15"/>
  <c r="I271" i="15"/>
  <c r="H271" i="15"/>
  <c r="G271" i="15"/>
  <c r="F271" i="15"/>
  <c r="E271" i="15"/>
  <c r="D271" i="15"/>
  <c r="C271" i="15"/>
  <c r="B271" i="15"/>
  <c r="A271" i="15"/>
  <c r="P270" i="15"/>
  <c r="O270" i="15"/>
  <c r="N270" i="15"/>
  <c r="M270" i="15"/>
  <c r="J270" i="15"/>
  <c r="I270" i="15"/>
  <c r="H270" i="15"/>
  <c r="G270" i="15"/>
  <c r="F270" i="15"/>
  <c r="E270" i="15"/>
  <c r="D270" i="15"/>
  <c r="C270" i="15"/>
  <c r="B270" i="15"/>
  <c r="A270" i="15"/>
  <c r="P269" i="15"/>
  <c r="O269" i="15"/>
  <c r="N269" i="15"/>
  <c r="M269" i="15"/>
  <c r="J269" i="15"/>
  <c r="I269" i="15"/>
  <c r="H269" i="15"/>
  <c r="G269" i="15"/>
  <c r="F269" i="15"/>
  <c r="E269" i="15"/>
  <c r="D269" i="15"/>
  <c r="C269" i="15"/>
  <c r="B269" i="15"/>
  <c r="A269" i="15"/>
  <c r="P268" i="15"/>
  <c r="O268" i="15"/>
  <c r="N268" i="15"/>
  <c r="M268" i="15"/>
  <c r="J268" i="15"/>
  <c r="I268" i="15"/>
  <c r="H268" i="15"/>
  <c r="G268" i="15"/>
  <c r="F268" i="15"/>
  <c r="E268" i="15"/>
  <c r="D268" i="15"/>
  <c r="C268" i="15"/>
  <c r="B268" i="15"/>
  <c r="A268" i="15"/>
  <c r="P267" i="15"/>
  <c r="O267" i="15"/>
  <c r="N267" i="15"/>
  <c r="M267" i="15"/>
  <c r="K267" i="15"/>
  <c r="Q267" i="15"/>
  <c r="L267" i="15"/>
  <c r="J267" i="15"/>
  <c r="I267" i="15"/>
  <c r="H267" i="15"/>
  <c r="G267" i="15"/>
  <c r="F267" i="15"/>
  <c r="E267" i="15"/>
  <c r="D267" i="15"/>
  <c r="C267" i="15"/>
  <c r="B267" i="15"/>
  <c r="A267" i="15"/>
  <c r="P266" i="15"/>
  <c r="O266" i="15"/>
  <c r="N266" i="15"/>
  <c r="M266" i="15"/>
  <c r="K266" i="15"/>
  <c r="Q266" i="15"/>
  <c r="L266" i="15"/>
  <c r="J266" i="15"/>
  <c r="I266" i="15"/>
  <c r="H266" i="15"/>
  <c r="G266" i="15"/>
  <c r="F266" i="15"/>
  <c r="E266" i="15"/>
  <c r="D266" i="15"/>
  <c r="C266" i="15"/>
  <c r="B266" i="15"/>
  <c r="A266" i="15"/>
  <c r="P265" i="15"/>
  <c r="O265" i="15"/>
  <c r="N265" i="15"/>
  <c r="M265" i="15"/>
  <c r="J265" i="15"/>
  <c r="I265" i="15"/>
  <c r="H265" i="15"/>
  <c r="G265" i="15"/>
  <c r="F265" i="15"/>
  <c r="E265" i="15"/>
  <c r="D265" i="15"/>
  <c r="C265" i="15"/>
  <c r="B265" i="15"/>
  <c r="A265" i="15"/>
  <c r="P264" i="15"/>
  <c r="O264" i="15"/>
  <c r="N264" i="15"/>
  <c r="M264" i="15"/>
  <c r="J264" i="15"/>
  <c r="I264" i="15"/>
  <c r="H264" i="15"/>
  <c r="G264" i="15"/>
  <c r="F264" i="15"/>
  <c r="E264" i="15"/>
  <c r="D264" i="15"/>
  <c r="C264" i="15"/>
  <c r="B264" i="15"/>
  <c r="A264" i="15"/>
  <c r="P263" i="15"/>
  <c r="O263" i="15"/>
  <c r="N263" i="15"/>
  <c r="M263" i="15"/>
  <c r="J263" i="15"/>
  <c r="I263" i="15"/>
  <c r="H263" i="15"/>
  <c r="G263" i="15"/>
  <c r="F263" i="15"/>
  <c r="E263" i="15"/>
  <c r="D263" i="15"/>
  <c r="C263" i="15"/>
  <c r="B263" i="15"/>
  <c r="A263" i="15"/>
  <c r="P262" i="15"/>
  <c r="O262" i="15"/>
  <c r="N262" i="15"/>
  <c r="M262" i="15"/>
  <c r="J262" i="15"/>
  <c r="I262" i="15"/>
  <c r="H262" i="15"/>
  <c r="G262" i="15"/>
  <c r="F262" i="15"/>
  <c r="E262" i="15"/>
  <c r="D262" i="15"/>
  <c r="C262" i="15"/>
  <c r="B262" i="15"/>
  <c r="A262" i="15"/>
  <c r="P261" i="15"/>
  <c r="O261" i="15"/>
  <c r="N261" i="15"/>
  <c r="M261" i="15"/>
  <c r="J261" i="15"/>
  <c r="I261" i="15"/>
  <c r="H261" i="15"/>
  <c r="G261" i="15"/>
  <c r="F261" i="15"/>
  <c r="E261" i="15"/>
  <c r="D261" i="15"/>
  <c r="C261" i="15"/>
  <c r="B261" i="15"/>
  <c r="A261" i="15"/>
  <c r="P260" i="15"/>
  <c r="O260" i="15"/>
  <c r="N260" i="15"/>
  <c r="M260" i="15"/>
  <c r="J260" i="15"/>
  <c r="I260" i="15"/>
  <c r="H260" i="15"/>
  <c r="G260" i="15"/>
  <c r="F260" i="15"/>
  <c r="E260" i="15"/>
  <c r="D260" i="15"/>
  <c r="C260" i="15"/>
  <c r="B260" i="15"/>
  <c r="A260" i="15"/>
  <c r="P259" i="15"/>
  <c r="O259" i="15"/>
  <c r="N259" i="15"/>
  <c r="M259" i="15"/>
  <c r="K259" i="15"/>
  <c r="Q259" i="15"/>
  <c r="L259" i="15"/>
  <c r="J259" i="15"/>
  <c r="I259" i="15"/>
  <c r="H259" i="15"/>
  <c r="G259" i="15"/>
  <c r="F259" i="15"/>
  <c r="E259" i="15"/>
  <c r="D259" i="15"/>
  <c r="C259" i="15"/>
  <c r="B259" i="15"/>
  <c r="A259" i="15"/>
  <c r="P258" i="15"/>
  <c r="O258" i="15"/>
  <c r="N258" i="15"/>
  <c r="M258" i="15"/>
  <c r="K258" i="15"/>
  <c r="Q258" i="15"/>
  <c r="L258" i="15"/>
  <c r="J258" i="15"/>
  <c r="I258" i="15"/>
  <c r="H258" i="15"/>
  <c r="G258" i="15"/>
  <c r="F258" i="15"/>
  <c r="E258" i="15"/>
  <c r="D258" i="15"/>
  <c r="C258" i="15"/>
  <c r="B258" i="15"/>
  <c r="A258" i="15"/>
  <c r="P257" i="15"/>
  <c r="O257" i="15"/>
  <c r="N257" i="15"/>
  <c r="M257" i="15"/>
  <c r="J257" i="15"/>
  <c r="I257" i="15"/>
  <c r="H257" i="15"/>
  <c r="G257" i="15"/>
  <c r="F257" i="15"/>
  <c r="E257" i="15"/>
  <c r="D257" i="15"/>
  <c r="C257" i="15"/>
  <c r="B257" i="15"/>
  <c r="A257" i="15"/>
  <c r="P256" i="15"/>
  <c r="O256" i="15"/>
  <c r="N256" i="15"/>
  <c r="M256" i="15"/>
  <c r="J256" i="15"/>
  <c r="I256" i="15"/>
  <c r="H256" i="15"/>
  <c r="G256" i="15"/>
  <c r="F256" i="15"/>
  <c r="E256" i="15"/>
  <c r="D256" i="15"/>
  <c r="C256" i="15"/>
  <c r="B256" i="15"/>
  <c r="A256" i="15"/>
  <c r="P255" i="15"/>
  <c r="O255" i="15"/>
  <c r="N255" i="15"/>
  <c r="M255" i="15"/>
  <c r="J255" i="15"/>
  <c r="I255" i="15"/>
  <c r="H255" i="15"/>
  <c r="G255" i="15"/>
  <c r="F255" i="15"/>
  <c r="E255" i="15"/>
  <c r="D255" i="15"/>
  <c r="C255" i="15"/>
  <c r="B255" i="15"/>
  <c r="A255" i="15"/>
  <c r="P254" i="15"/>
  <c r="O254" i="15"/>
  <c r="N254" i="15"/>
  <c r="M254" i="15"/>
  <c r="J254" i="15"/>
  <c r="I254" i="15"/>
  <c r="H254" i="15"/>
  <c r="G254" i="15"/>
  <c r="F254" i="15"/>
  <c r="E254" i="15"/>
  <c r="D254" i="15"/>
  <c r="C254" i="15"/>
  <c r="B254" i="15"/>
  <c r="A254" i="15"/>
  <c r="P253" i="15"/>
  <c r="O253" i="15"/>
  <c r="N253" i="15"/>
  <c r="M253" i="15"/>
  <c r="J253" i="15"/>
  <c r="I253" i="15"/>
  <c r="H253" i="15"/>
  <c r="G253" i="15"/>
  <c r="F253" i="15"/>
  <c r="E253" i="15"/>
  <c r="D253" i="15"/>
  <c r="C253" i="15"/>
  <c r="B253" i="15"/>
  <c r="A253" i="15"/>
  <c r="P252" i="15"/>
  <c r="O252" i="15"/>
  <c r="N252" i="15"/>
  <c r="M252" i="15"/>
  <c r="J252" i="15"/>
  <c r="I252" i="15"/>
  <c r="H252" i="15"/>
  <c r="G252" i="15"/>
  <c r="F252" i="15"/>
  <c r="E252" i="15"/>
  <c r="D252" i="15"/>
  <c r="C252" i="15"/>
  <c r="B252" i="15"/>
  <c r="A252" i="15"/>
  <c r="P251" i="15"/>
  <c r="O251" i="15"/>
  <c r="N251" i="15"/>
  <c r="M251" i="15"/>
  <c r="K251" i="15"/>
  <c r="Q251" i="15"/>
  <c r="L251" i="15"/>
  <c r="J251" i="15"/>
  <c r="I251" i="15"/>
  <c r="H251" i="15"/>
  <c r="G251" i="15"/>
  <c r="F251" i="15"/>
  <c r="E251" i="15"/>
  <c r="D251" i="15"/>
  <c r="C251" i="15"/>
  <c r="B251" i="15"/>
  <c r="A251" i="15"/>
  <c r="P250" i="15"/>
  <c r="O250" i="15"/>
  <c r="N250" i="15"/>
  <c r="M250" i="15"/>
  <c r="K250" i="15"/>
  <c r="Q250" i="15"/>
  <c r="L250" i="15"/>
  <c r="J250" i="15"/>
  <c r="I250" i="15"/>
  <c r="H250" i="15"/>
  <c r="G250" i="15"/>
  <c r="F250" i="15"/>
  <c r="E250" i="15"/>
  <c r="D250" i="15"/>
  <c r="C250" i="15"/>
  <c r="B250" i="15"/>
  <c r="A250" i="15"/>
  <c r="P249" i="15"/>
  <c r="O249" i="15"/>
  <c r="N249" i="15"/>
  <c r="M249" i="15"/>
  <c r="J249" i="15"/>
  <c r="I249" i="15"/>
  <c r="H249" i="15"/>
  <c r="G249" i="15"/>
  <c r="F249" i="15"/>
  <c r="E249" i="15"/>
  <c r="D249" i="15"/>
  <c r="C249" i="15"/>
  <c r="B249" i="15"/>
  <c r="A249" i="15"/>
  <c r="P248" i="15"/>
  <c r="O248" i="15"/>
  <c r="N248" i="15"/>
  <c r="M248" i="15"/>
  <c r="J248" i="15"/>
  <c r="I248" i="15"/>
  <c r="H248" i="15"/>
  <c r="G248" i="15"/>
  <c r="F248" i="15"/>
  <c r="E248" i="15"/>
  <c r="D248" i="15"/>
  <c r="C248" i="15"/>
  <c r="B248" i="15"/>
  <c r="A248" i="15"/>
  <c r="P247" i="15"/>
  <c r="O247" i="15"/>
  <c r="N247" i="15"/>
  <c r="M247" i="15"/>
  <c r="J247" i="15"/>
  <c r="I247" i="15"/>
  <c r="H247" i="15"/>
  <c r="G247" i="15"/>
  <c r="F247" i="15"/>
  <c r="E247" i="15"/>
  <c r="D247" i="15"/>
  <c r="C247" i="15"/>
  <c r="B247" i="15"/>
  <c r="A247" i="15"/>
  <c r="P246" i="15"/>
  <c r="O246" i="15"/>
  <c r="N246" i="15"/>
  <c r="M246" i="15"/>
  <c r="J246" i="15"/>
  <c r="I246" i="15"/>
  <c r="H246" i="15"/>
  <c r="G246" i="15"/>
  <c r="F246" i="15"/>
  <c r="E246" i="15"/>
  <c r="D246" i="15"/>
  <c r="C246" i="15"/>
  <c r="B246" i="15"/>
  <c r="A246" i="15"/>
  <c r="P245" i="15"/>
  <c r="O245" i="15"/>
  <c r="N245" i="15"/>
  <c r="M245" i="15"/>
  <c r="J245" i="15"/>
  <c r="I245" i="15"/>
  <c r="H245" i="15"/>
  <c r="G245" i="15"/>
  <c r="F245" i="15"/>
  <c r="E245" i="15"/>
  <c r="D245" i="15"/>
  <c r="C245" i="15"/>
  <c r="B245" i="15"/>
  <c r="A245" i="15"/>
  <c r="P244" i="15"/>
  <c r="O244" i="15"/>
  <c r="N244" i="15"/>
  <c r="M244" i="15"/>
  <c r="J244" i="15"/>
  <c r="I244" i="15"/>
  <c r="H244" i="15"/>
  <c r="G244" i="15"/>
  <c r="F244" i="15"/>
  <c r="E244" i="15"/>
  <c r="D244" i="15"/>
  <c r="C244" i="15"/>
  <c r="B244" i="15"/>
  <c r="A244" i="15"/>
  <c r="P243" i="15"/>
  <c r="O243" i="15"/>
  <c r="N243" i="15"/>
  <c r="M243" i="15"/>
  <c r="K243" i="15"/>
  <c r="Q243" i="15"/>
  <c r="L243" i="15"/>
  <c r="J243" i="15"/>
  <c r="I243" i="15"/>
  <c r="H243" i="15"/>
  <c r="G243" i="15"/>
  <c r="F243" i="15"/>
  <c r="E243" i="15"/>
  <c r="D243" i="15"/>
  <c r="C243" i="15"/>
  <c r="B243" i="15"/>
  <c r="A243" i="15"/>
  <c r="P242" i="15"/>
  <c r="O242" i="15"/>
  <c r="N242" i="15"/>
  <c r="M242" i="15"/>
  <c r="K242" i="15"/>
  <c r="Q242" i="15"/>
  <c r="L242" i="15"/>
  <c r="J242" i="15"/>
  <c r="I242" i="15"/>
  <c r="H242" i="15"/>
  <c r="G242" i="15"/>
  <c r="F242" i="15"/>
  <c r="E242" i="15"/>
  <c r="D242" i="15"/>
  <c r="C242" i="15"/>
  <c r="B242" i="15"/>
  <c r="A242" i="15"/>
  <c r="P241" i="15"/>
  <c r="O241" i="15"/>
  <c r="N241" i="15"/>
  <c r="M241" i="15"/>
  <c r="J241" i="15"/>
  <c r="I241" i="15"/>
  <c r="H241" i="15"/>
  <c r="G241" i="15"/>
  <c r="F241" i="15"/>
  <c r="E241" i="15"/>
  <c r="D241" i="15"/>
  <c r="C241" i="15"/>
  <c r="B241" i="15"/>
  <c r="A241" i="15"/>
  <c r="P240" i="15"/>
  <c r="O240" i="15"/>
  <c r="N240" i="15"/>
  <c r="M240" i="15"/>
  <c r="J240" i="15"/>
  <c r="I240" i="15"/>
  <c r="H240" i="15"/>
  <c r="G240" i="15"/>
  <c r="F240" i="15"/>
  <c r="E240" i="15"/>
  <c r="D240" i="15"/>
  <c r="C240" i="15"/>
  <c r="B240" i="15"/>
  <c r="A240" i="15"/>
  <c r="P239" i="15"/>
  <c r="O239" i="15"/>
  <c r="N239" i="15"/>
  <c r="M239" i="15"/>
  <c r="J239" i="15"/>
  <c r="I239" i="15"/>
  <c r="H239" i="15"/>
  <c r="G239" i="15"/>
  <c r="F239" i="15"/>
  <c r="E239" i="15"/>
  <c r="D239" i="15"/>
  <c r="C239" i="15"/>
  <c r="B239" i="15"/>
  <c r="A239" i="15"/>
  <c r="P238" i="15"/>
  <c r="O238" i="15"/>
  <c r="N238" i="15"/>
  <c r="M238" i="15"/>
  <c r="J238" i="15"/>
  <c r="I238" i="15"/>
  <c r="H238" i="15"/>
  <c r="G238" i="15"/>
  <c r="F238" i="15"/>
  <c r="E238" i="15"/>
  <c r="D238" i="15"/>
  <c r="C238" i="15"/>
  <c r="B238" i="15"/>
  <c r="A238" i="15"/>
  <c r="P237" i="15"/>
  <c r="O237" i="15"/>
  <c r="N237" i="15"/>
  <c r="M237" i="15"/>
  <c r="J237" i="15"/>
  <c r="I237" i="15"/>
  <c r="H237" i="15"/>
  <c r="G237" i="15"/>
  <c r="F237" i="15"/>
  <c r="E237" i="15"/>
  <c r="D237" i="15"/>
  <c r="C237" i="15"/>
  <c r="B237" i="15"/>
  <c r="A237" i="15"/>
  <c r="P236" i="15"/>
  <c r="O236" i="15"/>
  <c r="N236" i="15"/>
  <c r="M236" i="15"/>
  <c r="J236" i="15"/>
  <c r="I236" i="15"/>
  <c r="H236" i="15"/>
  <c r="G236" i="15"/>
  <c r="F236" i="15"/>
  <c r="E236" i="15"/>
  <c r="D236" i="15"/>
  <c r="C236" i="15"/>
  <c r="B236" i="15"/>
  <c r="A236" i="15"/>
  <c r="P235" i="15"/>
  <c r="O235" i="15"/>
  <c r="N235" i="15"/>
  <c r="M235" i="15"/>
  <c r="K235" i="15"/>
  <c r="Q235" i="15"/>
  <c r="L235" i="15"/>
  <c r="J235" i="15"/>
  <c r="I235" i="15"/>
  <c r="H235" i="15"/>
  <c r="G235" i="15"/>
  <c r="F235" i="15"/>
  <c r="E235" i="15"/>
  <c r="D235" i="15"/>
  <c r="C235" i="15"/>
  <c r="B235" i="15"/>
  <c r="A235" i="15"/>
  <c r="P234" i="15"/>
  <c r="O234" i="15"/>
  <c r="N234" i="15"/>
  <c r="M234" i="15"/>
  <c r="K234" i="15"/>
  <c r="Q234" i="15"/>
  <c r="L234" i="15"/>
  <c r="J234" i="15"/>
  <c r="I234" i="15"/>
  <c r="H234" i="15"/>
  <c r="G234" i="15"/>
  <c r="F234" i="15"/>
  <c r="E234" i="15"/>
  <c r="D234" i="15"/>
  <c r="C234" i="15"/>
  <c r="B234" i="15"/>
  <c r="A234" i="15"/>
  <c r="P233" i="15"/>
  <c r="O233" i="15"/>
  <c r="N233" i="15"/>
  <c r="M233" i="15"/>
  <c r="J233" i="15"/>
  <c r="I233" i="15"/>
  <c r="H233" i="15"/>
  <c r="G233" i="15"/>
  <c r="F233" i="15"/>
  <c r="E233" i="15"/>
  <c r="D233" i="15"/>
  <c r="C233" i="15"/>
  <c r="B233" i="15"/>
  <c r="A233" i="15"/>
  <c r="P232" i="15"/>
  <c r="O232" i="15"/>
  <c r="N232" i="15"/>
  <c r="M232" i="15"/>
  <c r="J232" i="15"/>
  <c r="I232" i="15"/>
  <c r="H232" i="15"/>
  <c r="G232" i="15"/>
  <c r="F232" i="15"/>
  <c r="E232" i="15"/>
  <c r="D232" i="15"/>
  <c r="C232" i="15"/>
  <c r="B232" i="15"/>
  <c r="A232" i="15"/>
  <c r="P231" i="15"/>
  <c r="O231" i="15"/>
  <c r="N231" i="15"/>
  <c r="M231" i="15"/>
  <c r="J231" i="15"/>
  <c r="I231" i="15"/>
  <c r="H231" i="15"/>
  <c r="G231" i="15"/>
  <c r="F231" i="15"/>
  <c r="E231" i="15"/>
  <c r="D231" i="15"/>
  <c r="C231" i="15"/>
  <c r="B231" i="15"/>
  <c r="A231" i="15"/>
  <c r="P230" i="15"/>
  <c r="O230" i="15"/>
  <c r="N230" i="15"/>
  <c r="M230" i="15"/>
  <c r="J230" i="15"/>
  <c r="I230" i="15"/>
  <c r="H230" i="15"/>
  <c r="G230" i="15"/>
  <c r="F230" i="15"/>
  <c r="E230" i="15"/>
  <c r="D230" i="15"/>
  <c r="C230" i="15"/>
  <c r="B230" i="15"/>
  <c r="A230" i="15"/>
  <c r="P229" i="15"/>
  <c r="O229" i="15"/>
  <c r="N229" i="15"/>
  <c r="M229" i="15"/>
  <c r="J229" i="15"/>
  <c r="I229" i="15"/>
  <c r="H229" i="15"/>
  <c r="G229" i="15"/>
  <c r="F229" i="15"/>
  <c r="E229" i="15"/>
  <c r="D229" i="15"/>
  <c r="C229" i="15"/>
  <c r="B229" i="15"/>
  <c r="A229" i="15"/>
  <c r="P228" i="15"/>
  <c r="O228" i="15"/>
  <c r="N228" i="15"/>
  <c r="M228" i="15"/>
  <c r="J228" i="15"/>
  <c r="I228" i="15"/>
  <c r="H228" i="15"/>
  <c r="G228" i="15"/>
  <c r="F228" i="15"/>
  <c r="E228" i="15"/>
  <c r="D228" i="15"/>
  <c r="C228" i="15"/>
  <c r="B228" i="15"/>
  <c r="A228" i="15"/>
  <c r="P227" i="15"/>
  <c r="O227" i="15"/>
  <c r="N227" i="15"/>
  <c r="M227" i="15"/>
  <c r="K227" i="15"/>
  <c r="Q227" i="15"/>
  <c r="L227" i="15"/>
  <c r="J227" i="15"/>
  <c r="I227" i="15"/>
  <c r="H227" i="15"/>
  <c r="G227" i="15"/>
  <c r="F227" i="15"/>
  <c r="E227" i="15"/>
  <c r="D227" i="15"/>
  <c r="C227" i="15"/>
  <c r="B227" i="15"/>
  <c r="A227" i="15"/>
  <c r="P226" i="15"/>
  <c r="O226" i="15"/>
  <c r="N226" i="15"/>
  <c r="M226" i="15"/>
  <c r="K226" i="15"/>
  <c r="Q226" i="15"/>
  <c r="L226" i="15"/>
  <c r="J226" i="15"/>
  <c r="I226" i="15"/>
  <c r="H226" i="15"/>
  <c r="G226" i="15"/>
  <c r="F226" i="15"/>
  <c r="E226" i="15"/>
  <c r="D226" i="15"/>
  <c r="C226" i="15"/>
  <c r="B226" i="15"/>
  <c r="A226" i="15"/>
  <c r="P225" i="15"/>
  <c r="O225" i="15"/>
  <c r="N225" i="15"/>
  <c r="M225" i="15"/>
  <c r="J225" i="15"/>
  <c r="I225" i="15"/>
  <c r="H225" i="15"/>
  <c r="G225" i="15"/>
  <c r="F225" i="15"/>
  <c r="E225" i="15"/>
  <c r="D225" i="15"/>
  <c r="C225" i="15"/>
  <c r="B225" i="15"/>
  <c r="A225" i="15"/>
  <c r="P224" i="15"/>
  <c r="O224" i="15"/>
  <c r="N224" i="15"/>
  <c r="M224" i="15"/>
  <c r="J224" i="15"/>
  <c r="I224" i="15"/>
  <c r="H224" i="15"/>
  <c r="G224" i="15"/>
  <c r="F224" i="15"/>
  <c r="E224" i="15"/>
  <c r="D224" i="15"/>
  <c r="C224" i="15"/>
  <c r="B224" i="15"/>
  <c r="A224" i="15"/>
  <c r="P223" i="15"/>
  <c r="O223" i="15"/>
  <c r="N223" i="15"/>
  <c r="M223" i="15"/>
  <c r="J223" i="15"/>
  <c r="I223" i="15"/>
  <c r="H223" i="15"/>
  <c r="G223" i="15"/>
  <c r="F223" i="15"/>
  <c r="E223" i="15"/>
  <c r="D223" i="15"/>
  <c r="C223" i="15"/>
  <c r="B223" i="15"/>
  <c r="A223" i="15"/>
  <c r="P222" i="15"/>
  <c r="O222" i="15"/>
  <c r="N222" i="15"/>
  <c r="M222" i="15"/>
  <c r="J222" i="15"/>
  <c r="I222" i="15"/>
  <c r="H222" i="15"/>
  <c r="G222" i="15"/>
  <c r="F222" i="15"/>
  <c r="E222" i="15"/>
  <c r="D222" i="15"/>
  <c r="C222" i="15"/>
  <c r="B222" i="15"/>
  <c r="A222" i="15"/>
  <c r="P221" i="15"/>
  <c r="O221" i="15"/>
  <c r="N221" i="15"/>
  <c r="M221" i="15"/>
  <c r="J221" i="15"/>
  <c r="I221" i="15"/>
  <c r="H221" i="15"/>
  <c r="G221" i="15"/>
  <c r="F221" i="15"/>
  <c r="E221" i="15"/>
  <c r="D221" i="15"/>
  <c r="C221" i="15"/>
  <c r="B221" i="15"/>
  <c r="A221" i="15"/>
  <c r="P220" i="15"/>
  <c r="O220" i="15"/>
  <c r="N220" i="15"/>
  <c r="M220" i="15"/>
  <c r="J220" i="15"/>
  <c r="I220" i="15"/>
  <c r="H220" i="15"/>
  <c r="G220" i="15"/>
  <c r="F220" i="15"/>
  <c r="E220" i="15"/>
  <c r="D220" i="15"/>
  <c r="C220" i="15"/>
  <c r="B220" i="15"/>
  <c r="A220" i="15"/>
  <c r="P219" i="15"/>
  <c r="O219" i="15"/>
  <c r="N219" i="15"/>
  <c r="M219" i="15"/>
  <c r="K219" i="15"/>
  <c r="Q219" i="15"/>
  <c r="L219" i="15"/>
  <c r="J219" i="15"/>
  <c r="I219" i="15"/>
  <c r="H219" i="15"/>
  <c r="G219" i="15"/>
  <c r="F219" i="15"/>
  <c r="E219" i="15"/>
  <c r="D219" i="15"/>
  <c r="C219" i="15"/>
  <c r="B219" i="15"/>
  <c r="A219" i="15"/>
  <c r="P218" i="15"/>
  <c r="O218" i="15"/>
  <c r="N218" i="15"/>
  <c r="M218" i="15"/>
  <c r="K218" i="15"/>
  <c r="Q218" i="15"/>
  <c r="L218" i="15"/>
  <c r="J218" i="15"/>
  <c r="I218" i="15"/>
  <c r="H218" i="15"/>
  <c r="G218" i="15"/>
  <c r="F218" i="15"/>
  <c r="E218" i="15"/>
  <c r="D218" i="15"/>
  <c r="C218" i="15"/>
  <c r="B218" i="15"/>
  <c r="A218" i="15"/>
  <c r="P217" i="15"/>
  <c r="O217" i="15"/>
  <c r="N217" i="15"/>
  <c r="M217" i="15"/>
  <c r="J217" i="15"/>
  <c r="I217" i="15"/>
  <c r="H217" i="15"/>
  <c r="G217" i="15"/>
  <c r="F217" i="15"/>
  <c r="E217" i="15"/>
  <c r="D217" i="15"/>
  <c r="C217" i="15"/>
  <c r="B217" i="15"/>
  <c r="A217" i="15"/>
  <c r="P216" i="15"/>
  <c r="O216" i="15"/>
  <c r="N216" i="15"/>
  <c r="M216" i="15"/>
  <c r="J216" i="15"/>
  <c r="I216" i="15"/>
  <c r="H216" i="15"/>
  <c r="G216" i="15"/>
  <c r="F216" i="15"/>
  <c r="E216" i="15"/>
  <c r="D216" i="15"/>
  <c r="C216" i="15"/>
  <c r="B216" i="15"/>
  <c r="A216" i="15"/>
  <c r="P215" i="15"/>
  <c r="O215" i="15"/>
  <c r="N215" i="15"/>
  <c r="M215" i="15"/>
  <c r="J215" i="15"/>
  <c r="I215" i="15"/>
  <c r="H215" i="15"/>
  <c r="G215" i="15"/>
  <c r="F215" i="15"/>
  <c r="E215" i="15"/>
  <c r="D215" i="15"/>
  <c r="C215" i="15"/>
  <c r="B215" i="15"/>
  <c r="A215" i="15"/>
  <c r="P214" i="15"/>
  <c r="O214" i="15"/>
  <c r="N214" i="15"/>
  <c r="M214" i="15"/>
  <c r="J214" i="15"/>
  <c r="I214" i="15"/>
  <c r="H214" i="15"/>
  <c r="G214" i="15"/>
  <c r="F214" i="15"/>
  <c r="E214" i="15"/>
  <c r="D214" i="15"/>
  <c r="C214" i="15"/>
  <c r="B214" i="15"/>
  <c r="A214" i="15"/>
  <c r="P213" i="15"/>
  <c r="O213" i="15"/>
  <c r="N213" i="15"/>
  <c r="M213" i="15"/>
  <c r="J213" i="15"/>
  <c r="I213" i="15"/>
  <c r="H213" i="15"/>
  <c r="G213" i="15"/>
  <c r="F213" i="15"/>
  <c r="E213" i="15"/>
  <c r="D213" i="15"/>
  <c r="C213" i="15"/>
  <c r="B213" i="15"/>
  <c r="A213" i="15"/>
  <c r="P212" i="15"/>
  <c r="O212" i="15"/>
  <c r="N212" i="15"/>
  <c r="M212" i="15"/>
  <c r="J212" i="15"/>
  <c r="I212" i="15"/>
  <c r="H212" i="15"/>
  <c r="G212" i="15"/>
  <c r="F212" i="15"/>
  <c r="E212" i="15"/>
  <c r="D212" i="15"/>
  <c r="C212" i="15"/>
  <c r="B212" i="15"/>
  <c r="A212" i="15"/>
  <c r="P211" i="15"/>
  <c r="O211" i="15"/>
  <c r="N211" i="15"/>
  <c r="M211" i="15"/>
  <c r="K211" i="15"/>
  <c r="Q211" i="15"/>
  <c r="L211" i="15"/>
  <c r="J211" i="15"/>
  <c r="I211" i="15"/>
  <c r="H211" i="15"/>
  <c r="G211" i="15"/>
  <c r="F211" i="15"/>
  <c r="E211" i="15"/>
  <c r="D211" i="15"/>
  <c r="C211" i="15"/>
  <c r="B211" i="15"/>
  <c r="A211" i="15"/>
  <c r="P210" i="15"/>
  <c r="O210" i="15"/>
  <c r="N210" i="15"/>
  <c r="M210" i="15"/>
  <c r="K210" i="15"/>
  <c r="Q210" i="15"/>
  <c r="L210" i="15"/>
  <c r="J210" i="15"/>
  <c r="I210" i="15"/>
  <c r="H210" i="15"/>
  <c r="G210" i="15"/>
  <c r="F210" i="15"/>
  <c r="E210" i="15"/>
  <c r="D210" i="15"/>
  <c r="C210" i="15"/>
  <c r="B210" i="15"/>
  <c r="A210" i="15"/>
  <c r="P209" i="15"/>
  <c r="O209" i="15"/>
  <c r="N209" i="15"/>
  <c r="M209" i="15"/>
  <c r="J209" i="15"/>
  <c r="I209" i="15"/>
  <c r="H209" i="15"/>
  <c r="G209" i="15"/>
  <c r="F209" i="15"/>
  <c r="E209" i="15"/>
  <c r="D209" i="15"/>
  <c r="C209" i="15"/>
  <c r="B209" i="15"/>
  <c r="A209" i="15"/>
  <c r="P208" i="15"/>
  <c r="O208" i="15"/>
  <c r="N208" i="15"/>
  <c r="M208" i="15"/>
  <c r="J208" i="15"/>
  <c r="I208" i="15"/>
  <c r="H208" i="15"/>
  <c r="G208" i="15"/>
  <c r="F208" i="15"/>
  <c r="E208" i="15"/>
  <c r="D208" i="15"/>
  <c r="C208" i="15"/>
  <c r="B208" i="15"/>
  <c r="A208" i="15"/>
  <c r="P207" i="15"/>
  <c r="O207" i="15"/>
  <c r="N207" i="15"/>
  <c r="M207" i="15"/>
  <c r="J207" i="15"/>
  <c r="I207" i="15"/>
  <c r="H207" i="15"/>
  <c r="G207" i="15"/>
  <c r="F207" i="15"/>
  <c r="E207" i="15"/>
  <c r="D207" i="15"/>
  <c r="C207" i="15"/>
  <c r="B207" i="15"/>
  <c r="A207" i="15"/>
  <c r="P206" i="15"/>
  <c r="O206" i="15"/>
  <c r="N206" i="15"/>
  <c r="M206" i="15"/>
  <c r="J206" i="15"/>
  <c r="I206" i="15"/>
  <c r="H206" i="15"/>
  <c r="G206" i="15"/>
  <c r="F206" i="15"/>
  <c r="E206" i="15"/>
  <c r="D206" i="15"/>
  <c r="C206" i="15"/>
  <c r="B206" i="15"/>
  <c r="A206" i="15"/>
  <c r="P205" i="15"/>
  <c r="O205" i="15"/>
  <c r="N205" i="15"/>
  <c r="M205" i="15"/>
  <c r="J205" i="15"/>
  <c r="I205" i="15"/>
  <c r="H205" i="15"/>
  <c r="G205" i="15"/>
  <c r="F205" i="15"/>
  <c r="E205" i="15"/>
  <c r="D205" i="15"/>
  <c r="C205" i="15"/>
  <c r="B205" i="15"/>
  <c r="A205" i="15"/>
  <c r="P204" i="15"/>
  <c r="O204" i="15"/>
  <c r="N204" i="15"/>
  <c r="M204" i="15"/>
  <c r="J204" i="15"/>
  <c r="I204" i="15"/>
  <c r="H204" i="15"/>
  <c r="G204" i="15"/>
  <c r="F204" i="15"/>
  <c r="E204" i="15"/>
  <c r="D204" i="15"/>
  <c r="C204" i="15"/>
  <c r="B204" i="15"/>
  <c r="A204" i="15"/>
  <c r="P203" i="15"/>
  <c r="O203" i="15"/>
  <c r="N203" i="15"/>
  <c r="M203" i="15"/>
  <c r="K203" i="15"/>
  <c r="Q203" i="15"/>
  <c r="L203" i="15"/>
  <c r="J203" i="15"/>
  <c r="I203" i="15"/>
  <c r="H203" i="15"/>
  <c r="G203" i="15"/>
  <c r="F203" i="15"/>
  <c r="E203" i="15"/>
  <c r="D203" i="15"/>
  <c r="C203" i="15"/>
  <c r="B203" i="15"/>
  <c r="A203" i="15"/>
  <c r="P202" i="15"/>
  <c r="O202" i="15"/>
  <c r="N202" i="15"/>
  <c r="M202" i="15"/>
  <c r="K202" i="15"/>
  <c r="Q202" i="15"/>
  <c r="L202" i="15"/>
  <c r="J202" i="15"/>
  <c r="I202" i="15"/>
  <c r="H202" i="15"/>
  <c r="G202" i="15"/>
  <c r="F202" i="15"/>
  <c r="E202" i="15"/>
  <c r="D202" i="15"/>
  <c r="C202" i="15"/>
  <c r="B202" i="15"/>
  <c r="A202" i="15"/>
  <c r="P201" i="15"/>
  <c r="O201" i="15"/>
  <c r="N201" i="15"/>
  <c r="M201" i="15"/>
  <c r="J201" i="15"/>
  <c r="I201" i="15"/>
  <c r="H201" i="15"/>
  <c r="G201" i="15"/>
  <c r="F201" i="15"/>
  <c r="E201" i="15"/>
  <c r="D201" i="15"/>
  <c r="C201" i="15"/>
  <c r="B201" i="15"/>
  <c r="A201" i="15"/>
  <c r="P200" i="15"/>
  <c r="O200" i="15"/>
  <c r="N200" i="15"/>
  <c r="M200" i="15"/>
  <c r="J200" i="15"/>
  <c r="I200" i="15"/>
  <c r="H200" i="15"/>
  <c r="G200" i="15"/>
  <c r="F200" i="15"/>
  <c r="E200" i="15"/>
  <c r="D200" i="15"/>
  <c r="C200" i="15"/>
  <c r="B200" i="15"/>
  <c r="A200" i="15"/>
  <c r="P199" i="15"/>
  <c r="O199" i="15"/>
  <c r="N199" i="15"/>
  <c r="M199" i="15"/>
  <c r="J199" i="15"/>
  <c r="I199" i="15"/>
  <c r="H199" i="15"/>
  <c r="G199" i="15"/>
  <c r="F199" i="15"/>
  <c r="E199" i="15"/>
  <c r="D199" i="15"/>
  <c r="C199" i="15"/>
  <c r="B199" i="15"/>
  <c r="A199" i="15"/>
  <c r="P198" i="15"/>
  <c r="O198" i="15"/>
  <c r="N198" i="15"/>
  <c r="M198" i="15"/>
  <c r="J198" i="15"/>
  <c r="I198" i="15"/>
  <c r="H198" i="15"/>
  <c r="G198" i="15"/>
  <c r="F198" i="15"/>
  <c r="E198" i="15"/>
  <c r="D198" i="15"/>
  <c r="C198" i="15"/>
  <c r="B198" i="15"/>
  <c r="A198" i="15"/>
  <c r="P197" i="15"/>
  <c r="O197" i="15"/>
  <c r="N197" i="15"/>
  <c r="M197" i="15"/>
  <c r="J197" i="15"/>
  <c r="I197" i="15"/>
  <c r="H197" i="15"/>
  <c r="G197" i="15"/>
  <c r="F197" i="15"/>
  <c r="E197" i="15"/>
  <c r="D197" i="15"/>
  <c r="C197" i="15"/>
  <c r="B197" i="15"/>
  <c r="A197" i="15"/>
  <c r="P196" i="15"/>
  <c r="O196" i="15"/>
  <c r="N196" i="15"/>
  <c r="M196" i="15"/>
  <c r="J196" i="15"/>
  <c r="I196" i="15"/>
  <c r="H196" i="15"/>
  <c r="G196" i="15"/>
  <c r="F196" i="15"/>
  <c r="E196" i="15"/>
  <c r="D196" i="15"/>
  <c r="C196" i="15"/>
  <c r="B196" i="15"/>
  <c r="A196" i="15"/>
  <c r="P195" i="15"/>
  <c r="O195" i="15"/>
  <c r="N195" i="15"/>
  <c r="M195" i="15"/>
  <c r="K195" i="15"/>
  <c r="Q195" i="15"/>
  <c r="L195" i="15"/>
  <c r="J195" i="15"/>
  <c r="I195" i="15"/>
  <c r="H195" i="15"/>
  <c r="G195" i="15"/>
  <c r="F195" i="15"/>
  <c r="E195" i="15"/>
  <c r="D195" i="15"/>
  <c r="C195" i="15"/>
  <c r="B195" i="15"/>
  <c r="A195" i="15"/>
  <c r="P194" i="15"/>
  <c r="O194" i="15"/>
  <c r="N194" i="15"/>
  <c r="M194" i="15"/>
  <c r="K194" i="15"/>
  <c r="Q194" i="15"/>
  <c r="L194" i="15"/>
  <c r="J194" i="15"/>
  <c r="I194" i="15"/>
  <c r="H194" i="15"/>
  <c r="G194" i="15"/>
  <c r="F194" i="15"/>
  <c r="E194" i="15"/>
  <c r="D194" i="15"/>
  <c r="C194" i="15"/>
  <c r="B194" i="15"/>
  <c r="A194" i="15"/>
  <c r="P193" i="15"/>
  <c r="O193" i="15"/>
  <c r="N193" i="15"/>
  <c r="M193" i="15"/>
  <c r="J193" i="15"/>
  <c r="I193" i="15"/>
  <c r="H193" i="15"/>
  <c r="G193" i="15"/>
  <c r="F193" i="15"/>
  <c r="E193" i="15"/>
  <c r="D193" i="15"/>
  <c r="C193" i="15"/>
  <c r="B193" i="15"/>
  <c r="A193" i="15"/>
  <c r="P192" i="15"/>
  <c r="O192" i="15"/>
  <c r="N192" i="15"/>
  <c r="M192" i="15"/>
  <c r="J192" i="15"/>
  <c r="I192" i="15"/>
  <c r="H192" i="15"/>
  <c r="G192" i="15"/>
  <c r="F192" i="15"/>
  <c r="E192" i="15"/>
  <c r="D192" i="15"/>
  <c r="C192" i="15"/>
  <c r="B192" i="15"/>
  <c r="A192" i="15"/>
  <c r="P191" i="15"/>
  <c r="O191" i="15"/>
  <c r="N191" i="15"/>
  <c r="M191" i="15"/>
  <c r="J191" i="15"/>
  <c r="I191" i="15"/>
  <c r="H191" i="15"/>
  <c r="G191" i="15"/>
  <c r="F191" i="15"/>
  <c r="E191" i="15"/>
  <c r="D191" i="15"/>
  <c r="C191" i="15"/>
  <c r="B191" i="15"/>
  <c r="A191" i="15"/>
  <c r="P190" i="15"/>
  <c r="O190" i="15"/>
  <c r="N190" i="15"/>
  <c r="M190" i="15"/>
  <c r="J190" i="15"/>
  <c r="I190" i="15"/>
  <c r="H190" i="15"/>
  <c r="G190" i="15"/>
  <c r="F190" i="15"/>
  <c r="E190" i="15"/>
  <c r="D190" i="15"/>
  <c r="C190" i="15"/>
  <c r="B190" i="15"/>
  <c r="A190" i="15"/>
  <c r="P189" i="15"/>
  <c r="O189" i="15"/>
  <c r="N189" i="15"/>
  <c r="M189" i="15"/>
  <c r="J189" i="15"/>
  <c r="I189" i="15"/>
  <c r="H189" i="15"/>
  <c r="G189" i="15"/>
  <c r="F189" i="15"/>
  <c r="E189" i="15"/>
  <c r="D189" i="15"/>
  <c r="C189" i="15"/>
  <c r="B189" i="15"/>
  <c r="A189" i="15"/>
  <c r="P188" i="15"/>
  <c r="O188" i="15"/>
  <c r="N188" i="15"/>
  <c r="M188" i="15"/>
  <c r="J188" i="15"/>
  <c r="I188" i="15"/>
  <c r="H188" i="15"/>
  <c r="G188" i="15"/>
  <c r="F188" i="15"/>
  <c r="E188" i="15"/>
  <c r="D188" i="15"/>
  <c r="C188" i="15"/>
  <c r="B188" i="15"/>
  <c r="A188" i="15"/>
  <c r="P187" i="15"/>
  <c r="O187" i="15"/>
  <c r="N187" i="15"/>
  <c r="M187" i="15"/>
  <c r="K187" i="15"/>
  <c r="Q187" i="15"/>
  <c r="L187" i="15"/>
  <c r="J187" i="15"/>
  <c r="I187" i="15"/>
  <c r="H187" i="15"/>
  <c r="G187" i="15"/>
  <c r="F187" i="15"/>
  <c r="E187" i="15"/>
  <c r="D187" i="15"/>
  <c r="C187" i="15"/>
  <c r="B187" i="15"/>
  <c r="A187" i="15"/>
  <c r="P186" i="15"/>
  <c r="O186" i="15"/>
  <c r="N186" i="15"/>
  <c r="M186" i="15"/>
  <c r="K186" i="15"/>
  <c r="Q186" i="15"/>
  <c r="L186" i="15"/>
  <c r="J186" i="15"/>
  <c r="I186" i="15"/>
  <c r="H186" i="15"/>
  <c r="G186" i="15"/>
  <c r="F186" i="15"/>
  <c r="E186" i="15"/>
  <c r="D186" i="15"/>
  <c r="C186" i="15"/>
  <c r="B186" i="15"/>
  <c r="A186" i="15"/>
  <c r="P185" i="15"/>
  <c r="O185" i="15"/>
  <c r="N185" i="15"/>
  <c r="M185" i="15"/>
  <c r="J185" i="15"/>
  <c r="I185" i="15"/>
  <c r="H185" i="15"/>
  <c r="G185" i="15"/>
  <c r="F185" i="15"/>
  <c r="E185" i="15"/>
  <c r="D185" i="15"/>
  <c r="C185" i="15"/>
  <c r="B185" i="15"/>
  <c r="A185" i="15"/>
  <c r="P184" i="15"/>
  <c r="O184" i="15"/>
  <c r="N184" i="15"/>
  <c r="M184" i="15"/>
  <c r="J184" i="15"/>
  <c r="I184" i="15"/>
  <c r="H184" i="15"/>
  <c r="G184" i="15"/>
  <c r="F184" i="15"/>
  <c r="E184" i="15"/>
  <c r="D184" i="15"/>
  <c r="C184" i="15"/>
  <c r="B184" i="15"/>
  <c r="A184" i="15"/>
  <c r="P183" i="15"/>
  <c r="O183" i="15"/>
  <c r="N183" i="15"/>
  <c r="M183" i="15"/>
  <c r="J183" i="15"/>
  <c r="I183" i="15"/>
  <c r="H183" i="15"/>
  <c r="G183" i="15"/>
  <c r="F183" i="15"/>
  <c r="E183" i="15"/>
  <c r="D183" i="15"/>
  <c r="C183" i="15"/>
  <c r="B183" i="15"/>
  <c r="A183" i="15"/>
  <c r="P182" i="15"/>
  <c r="O182" i="15"/>
  <c r="N182" i="15"/>
  <c r="M182" i="15"/>
  <c r="J182" i="15"/>
  <c r="I182" i="15"/>
  <c r="H182" i="15"/>
  <c r="G182" i="15"/>
  <c r="F182" i="15"/>
  <c r="E182" i="15"/>
  <c r="D182" i="15"/>
  <c r="C182" i="15"/>
  <c r="B182" i="15"/>
  <c r="A182" i="15"/>
  <c r="P181" i="15"/>
  <c r="O181" i="15"/>
  <c r="N181" i="15"/>
  <c r="M181" i="15"/>
  <c r="J181" i="15"/>
  <c r="I181" i="15"/>
  <c r="H181" i="15"/>
  <c r="G181" i="15"/>
  <c r="F181" i="15"/>
  <c r="E181" i="15"/>
  <c r="D181" i="15"/>
  <c r="C181" i="15"/>
  <c r="B181" i="15"/>
  <c r="A181" i="15"/>
  <c r="P180" i="15"/>
  <c r="O180" i="15"/>
  <c r="N180" i="15"/>
  <c r="M180" i="15"/>
  <c r="J180" i="15"/>
  <c r="I180" i="15"/>
  <c r="H180" i="15"/>
  <c r="G180" i="15"/>
  <c r="F180" i="15"/>
  <c r="E180" i="15"/>
  <c r="D180" i="15"/>
  <c r="C180" i="15"/>
  <c r="B180" i="15"/>
  <c r="A180" i="15"/>
  <c r="P179" i="15"/>
  <c r="O179" i="15"/>
  <c r="N179" i="15"/>
  <c r="M179" i="15"/>
  <c r="K179" i="15"/>
  <c r="Q179" i="15"/>
  <c r="L179" i="15"/>
  <c r="J179" i="15"/>
  <c r="I179" i="15"/>
  <c r="H179" i="15"/>
  <c r="G179" i="15"/>
  <c r="F179" i="15"/>
  <c r="E179" i="15"/>
  <c r="D179" i="15"/>
  <c r="C179" i="15"/>
  <c r="B179" i="15"/>
  <c r="A179" i="15"/>
  <c r="P178" i="15"/>
  <c r="O178" i="15"/>
  <c r="N178" i="15"/>
  <c r="M178" i="15"/>
  <c r="K178" i="15"/>
  <c r="Q178" i="15"/>
  <c r="L178" i="15"/>
  <c r="J178" i="15"/>
  <c r="I178" i="15"/>
  <c r="H178" i="15"/>
  <c r="G178" i="15"/>
  <c r="F178" i="15"/>
  <c r="E178" i="15"/>
  <c r="D178" i="15"/>
  <c r="C178" i="15"/>
  <c r="B178" i="15"/>
  <c r="A178" i="15"/>
  <c r="P177" i="15"/>
  <c r="O177" i="15"/>
  <c r="N177" i="15"/>
  <c r="M177" i="15"/>
  <c r="J177" i="15"/>
  <c r="I177" i="15"/>
  <c r="H177" i="15"/>
  <c r="G177" i="15"/>
  <c r="F177" i="15"/>
  <c r="E177" i="15"/>
  <c r="D177" i="15"/>
  <c r="C177" i="15"/>
  <c r="B177" i="15"/>
  <c r="A177" i="15"/>
  <c r="P176" i="15"/>
  <c r="O176" i="15"/>
  <c r="N176" i="15"/>
  <c r="M176" i="15"/>
  <c r="J176" i="15"/>
  <c r="I176" i="15"/>
  <c r="H176" i="15"/>
  <c r="G176" i="15"/>
  <c r="F176" i="15"/>
  <c r="E176" i="15"/>
  <c r="D176" i="15"/>
  <c r="C176" i="15"/>
  <c r="B176" i="15"/>
  <c r="A176" i="15"/>
  <c r="P175" i="15"/>
  <c r="O175" i="15"/>
  <c r="N175" i="15"/>
  <c r="M175" i="15"/>
  <c r="J175" i="15"/>
  <c r="I175" i="15"/>
  <c r="H175" i="15"/>
  <c r="G175" i="15"/>
  <c r="F175" i="15"/>
  <c r="E175" i="15"/>
  <c r="D175" i="15"/>
  <c r="C175" i="15"/>
  <c r="B175" i="15"/>
  <c r="A175" i="15"/>
  <c r="P174" i="15"/>
  <c r="O174" i="15"/>
  <c r="N174" i="15"/>
  <c r="M174" i="15"/>
  <c r="J174" i="15"/>
  <c r="I174" i="15"/>
  <c r="H174" i="15"/>
  <c r="G174" i="15"/>
  <c r="F174" i="15"/>
  <c r="E174" i="15"/>
  <c r="D174" i="15"/>
  <c r="C174" i="15"/>
  <c r="B174" i="15"/>
  <c r="A174" i="15"/>
  <c r="P173" i="15"/>
  <c r="O173" i="15"/>
  <c r="N173" i="15"/>
  <c r="M173" i="15"/>
  <c r="J173" i="15"/>
  <c r="I173" i="15"/>
  <c r="H173" i="15"/>
  <c r="G173" i="15"/>
  <c r="F173" i="15"/>
  <c r="E173" i="15"/>
  <c r="D173" i="15"/>
  <c r="C173" i="15"/>
  <c r="B173" i="15"/>
  <c r="A173" i="15"/>
  <c r="P172" i="15"/>
  <c r="O172" i="15"/>
  <c r="N172" i="15"/>
  <c r="M172" i="15"/>
  <c r="J172" i="15"/>
  <c r="I172" i="15"/>
  <c r="H172" i="15"/>
  <c r="G172" i="15"/>
  <c r="F172" i="15"/>
  <c r="E172" i="15"/>
  <c r="D172" i="15"/>
  <c r="C172" i="15"/>
  <c r="B172" i="15"/>
  <c r="A172" i="15"/>
  <c r="P171" i="15"/>
  <c r="O171" i="15"/>
  <c r="N171" i="15"/>
  <c r="M171" i="15"/>
  <c r="K171" i="15"/>
  <c r="Q171" i="15"/>
  <c r="L171" i="15"/>
  <c r="J171" i="15"/>
  <c r="I171" i="15"/>
  <c r="H171" i="15"/>
  <c r="G171" i="15"/>
  <c r="F171" i="15"/>
  <c r="E171" i="15"/>
  <c r="D171" i="15"/>
  <c r="C171" i="15"/>
  <c r="B171" i="15"/>
  <c r="A171" i="15"/>
  <c r="P170" i="15"/>
  <c r="O170" i="15"/>
  <c r="N170" i="15"/>
  <c r="M170" i="15"/>
  <c r="K170" i="15"/>
  <c r="Q170" i="15"/>
  <c r="L170" i="15"/>
  <c r="J170" i="15"/>
  <c r="I170" i="15"/>
  <c r="H170" i="15"/>
  <c r="G170" i="15"/>
  <c r="F170" i="15"/>
  <c r="E170" i="15"/>
  <c r="D170" i="15"/>
  <c r="C170" i="15"/>
  <c r="B170" i="15"/>
  <c r="A170" i="15"/>
  <c r="P169" i="15"/>
  <c r="O169" i="15"/>
  <c r="N169" i="15"/>
  <c r="M169" i="15"/>
  <c r="J169" i="15"/>
  <c r="I169" i="15"/>
  <c r="H169" i="15"/>
  <c r="G169" i="15"/>
  <c r="F169" i="15"/>
  <c r="E169" i="15"/>
  <c r="D169" i="15"/>
  <c r="C169" i="15"/>
  <c r="B169" i="15"/>
  <c r="A169" i="15"/>
  <c r="P168" i="15"/>
  <c r="O168" i="15"/>
  <c r="N168" i="15"/>
  <c r="M168" i="15"/>
  <c r="J168" i="15"/>
  <c r="I168" i="15"/>
  <c r="H168" i="15"/>
  <c r="G168" i="15"/>
  <c r="F168" i="15"/>
  <c r="E168" i="15"/>
  <c r="D168" i="15"/>
  <c r="C168" i="15"/>
  <c r="B168" i="15"/>
  <c r="A168" i="15"/>
  <c r="P167" i="15"/>
  <c r="O167" i="15"/>
  <c r="N167" i="15"/>
  <c r="M167" i="15"/>
  <c r="J167" i="15"/>
  <c r="I167" i="15"/>
  <c r="H167" i="15"/>
  <c r="G167" i="15"/>
  <c r="F167" i="15"/>
  <c r="E167" i="15"/>
  <c r="D167" i="15"/>
  <c r="C167" i="15"/>
  <c r="B167" i="15"/>
  <c r="A167" i="15"/>
  <c r="P166" i="15"/>
  <c r="O166" i="15"/>
  <c r="N166" i="15"/>
  <c r="M166" i="15"/>
  <c r="J166" i="15"/>
  <c r="I166" i="15"/>
  <c r="H166" i="15"/>
  <c r="G166" i="15"/>
  <c r="F166" i="15"/>
  <c r="E166" i="15"/>
  <c r="D166" i="15"/>
  <c r="C166" i="15"/>
  <c r="B166" i="15"/>
  <c r="A166" i="15"/>
  <c r="P165" i="15"/>
  <c r="O165" i="15"/>
  <c r="N165" i="15"/>
  <c r="M165" i="15"/>
  <c r="J165" i="15"/>
  <c r="I165" i="15"/>
  <c r="H165" i="15"/>
  <c r="G165" i="15"/>
  <c r="F165" i="15"/>
  <c r="E165" i="15"/>
  <c r="D165" i="15"/>
  <c r="C165" i="15"/>
  <c r="B165" i="15"/>
  <c r="A165" i="15"/>
  <c r="P164" i="15"/>
  <c r="O164" i="15"/>
  <c r="N164" i="15"/>
  <c r="M164" i="15"/>
  <c r="J164" i="15"/>
  <c r="I164" i="15"/>
  <c r="H164" i="15"/>
  <c r="G164" i="15"/>
  <c r="F164" i="15"/>
  <c r="E164" i="15"/>
  <c r="D164" i="15"/>
  <c r="C164" i="15"/>
  <c r="B164" i="15"/>
  <c r="A164" i="15"/>
  <c r="P163" i="15"/>
  <c r="O163" i="15"/>
  <c r="N163" i="15"/>
  <c r="M163" i="15"/>
  <c r="K163" i="15"/>
  <c r="Q163" i="15"/>
  <c r="L163" i="15"/>
  <c r="J163" i="15"/>
  <c r="I163" i="15"/>
  <c r="H163" i="15"/>
  <c r="G163" i="15"/>
  <c r="F163" i="15"/>
  <c r="E163" i="15"/>
  <c r="D163" i="15"/>
  <c r="C163" i="15"/>
  <c r="B163" i="15"/>
  <c r="A163" i="15"/>
  <c r="P162" i="15"/>
  <c r="O162" i="15"/>
  <c r="N162" i="15"/>
  <c r="M162" i="15"/>
  <c r="K162" i="15"/>
  <c r="Q162" i="15"/>
  <c r="L162" i="15"/>
  <c r="J162" i="15"/>
  <c r="I162" i="15"/>
  <c r="H162" i="15"/>
  <c r="G162" i="15"/>
  <c r="F162" i="15"/>
  <c r="E162" i="15"/>
  <c r="D162" i="15"/>
  <c r="C162" i="15"/>
  <c r="B162" i="15"/>
  <c r="A162" i="15"/>
  <c r="P161" i="15"/>
  <c r="O161" i="15"/>
  <c r="N161" i="15"/>
  <c r="M161" i="15"/>
  <c r="J161" i="15"/>
  <c r="I161" i="15"/>
  <c r="H161" i="15"/>
  <c r="G161" i="15"/>
  <c r="F161" i="15"/>
  <c r="E161" i="15"/>
  <c r="D161" i="15"/>
  <c r="C161" i="15"/>
  <c r="B161" i="15"/>
  <c r="A161" i="15"/>
  <c r="P160" i="15"/>
  <c r="O160" i="15"/>
  <c r="N160" i="15"/>
  <c r="M160" i="15"/>
  <c r="J160" i="15"/>
  <c r="I160" i="15"/>
  <c r="H160" i="15"/>
  <c r="G160" i="15"/>
  <c r="F160" i="15"/>
  <c r="E160" i="15"/>
  <c r="D160" i="15"/>
  <c r="C160" i="15"/>
  <c r="B160" i="15"/>
  <c r="A160" i="15"/>
  <c r="P159" i="15"/>
  <c r="O159" i="15"/>
  <c r="N159" i="15"/>
  <c r="M159" i="15"/>
  <c r="J159" i="15"/>
  <c r="I159" i="15"/>
  <c r="H159" i="15"/>
  <c r="G159" i="15"/>
  <c r="F159" i="15"/>
  <c r="E159" i="15"/>
  <c r="D159" i="15"/>
  <c r="C159" i="15"/>
  <c r="B159" i="15"/>
  <c r="A159" i="15"/>
  <c r="P158" i="15"/>
  <c r="O158" i="15"/>
  <c r="N158" i="15"/>
  <c r="M158" i="15"/>
  <c r="J158" i="15"/>
  <c r="I158" i="15"/>
  <c r="H158" i="15"/>
  <c r="G158" i="15"/>
  <c r="F158" i="15"/>
  <c r="E158" i="15"/>
  <c r="D158" i="15"/>
  <c r="C158" i="15"/>
  <c r="B158" i="15"/>
  <c r="A158" i="15"/>
  <c r="P157" i="15"/>
  <c r="O157" i="15"/>
  <c r="N157" i="15"/>
  <c r="M157" i="15"/>
  <c r="J157" i="15"/>
  <c r="I157" i="15"/>
  <c r="H157" i="15"/>
  <c r="G157" i="15"/>
  <c r="F157" i="15"/>
  <c r="E157" i="15"/>
  <c r="D157" i="15"/>
  <c r="C157" i="15"/>
  <c r="B157" i="15"/>
  <c r="A157" i="15"/>
  <c r="P156" i="15"/>
  <c r="O156" i="15"/>
  <c r="N156" i="15"/>
  <c r="M156" i="15"/>
  <c r="J156" i="15"/>
  <c r="I156" i="15"/>
  <c r="H156" i="15"/>
  <c r="G156" i="15"/>
  <c r="F156" i="15"/>
  <c r="E156" i="15"/>
  <c r="D156" i="15"/>
  <c r="C156" i="15"/>
  <c r="B156" i="15"/>
  <c r="A156" i="15"/>
  <c r="P155" i="15"/>
  <c r="O155" i="15"/>
  <c r="N155" i="15"/>
  <c r="M155" i="15"/>
  <c r="K155" i="15"/>
  <c r="Q155" i="15"/>
  <c r="L155" i="15"/>
  <c r="J155" i="15"/>
  <c r="I155" i="15"/>
  <c r="H155" i="15"/>
  <c r="G155" i="15"/>
  <c r="F155" i="15"/>
  <c r="E155" i="15"/>
  <c r="D155" i="15"/>
  <c r="C155" i="15"/>
  <c r="B155" i="15"/>
  <c r="A155" i="15"/>
  <c r="P154" i="15"/>
  <c r="O154" i="15"/>
  <c r="N154" i="15"/>
  <c r="M154" i="15"/>
  <c r="K154" i="15"/>
  <c r="Q154" i="15"/>
  <c r="L154" i="15"/>
  <c r="J154" i="15"/>
  <c r="I154" i="15"/>
  <c r="H154" i="15"/>
  <c r="G154" i="15"/>
  <c r="F154" i="15"/>
  <c r="E154" i="15"/>
  <c r="D154" i="15"/>
  <c r="C154" i="15"/>
  <c r="B154" i="15"/>
  <c r="A154" i="15"/>
  <c r="P153" i="15"/>
  <c r="O153" i="15"/>
  <c r="N153" i="15"/>
  <c r="M153" i="15"/>
  <c r="J153" i="15"/>
  <c r="I153" i="15"/>
  <c r="H153" i="15"/>
  <c r="G153" i="15"/>
  <c r="F153" i="15"/>
  <c r="E153" i="15"/>
  <c r="D153" i="15"/>
  <c r="C153" i="15"/>
  <c r="B153" i="15"/>
  <c r="A153" i="15"/>
  <c r="P152" i="15"/>
  <c r="O152" i="15"/>
  <c r="N152" i="15"/>
  <c r="M152" i="15"/>
  <c r="J152" i="15"/>
  <c r="I152" i="15"/>
  <c r="H152" i="15"/>
  <c r="G152" i="15"/>
  <c r="F152" i="15"/>
  <c r="E152" i="15"/>
  <c r="D152" i="15"/>
  <c r="C152" i="15"/>
  <c r="B152" i="15"/>
  <c r="A152" i="15"/>
  <c r="P151" i="15"/>
  <c r="O151" i="15"/>
  <c r="N151" i="15"/>
  <c r="M151" i="15"/>
  <c r="J151" i="15"/>
  <c r="I151" i="15"/>
  <c r="H151" i="15"/>
  <c r="G151" i="15"/>
  <c r="F151" i="15"/>
  <c r="E151" i="15"/>
  <c r="D151" i="15"/>
  <c r="C151" i="15"/>
  <c r="B151" i="15"/>
  <c r="A151" i="15"/>
  <c r="P150" i="15"/>
  <c r="O150" i="15"/>
  <c r="N150" i="15"/>
  <c r="M150" i="15"/>
  <c r="J150" i="15"/>
  <c r="I150" i="15"/>
  <c r="H150" i="15"/>
  <c r="G150" i="15"/>
  <c r="F150" i="15"/>
  <c r="E150" i="15"/>
  <c r="D150" i="15"/>
  <c r="C150" i="15"/>
  <c r="B150" i="15"/>
  <c r="A150" i="15"/>
  <c r="P149" i="15"/>
  <c r="O149" i="15"/>
  <c r="N149" i="15"/>
  <c r="M149" i="15"/>
  <c r="J149" i="15"/>
  <c r="I149" i="15"/>
  <c r="H149" i="15"/>
  <c r="G149" i="15"/>
  <c r="F149" i="15"/>
  <c r="E149" i="15"/>
  <c r="D149" i="15"/>
  <c r="C149" i="15"/>
  <c r="B149" i="15"/>
  <c r="A149" i="15"/>
  <c r="P148" i="15"/>
  <c r="O148" i="15"/>
  <c r="N148" i="15"/>
  <c r="M148" i="15"/>
  <c r="J148" i="15"/>
  <c r="I148" i="15"/>
  <c r="H148" i="15"/>
  <c r="G148" i="15"/>
  <c r="F148" i="15"/>
  <c r="E148" i="15"/>
  <c r="D148" i="15"/>
  <c r="C148" i="15"/>
  <c r="B148" i="15"/>
  <c r="A148" i="15"/>
  <c r="P147" i="15"/>
  <c r="O147" i="15"/>
  <c r="N147" i="15"/>
  <c r="M147" i="15"/>
  <c r="K147" i="15"/>
  <c r="Q147" i="15"/>
  <c r="L147" i="15"/>
  <c r="J147" i="15"/>
  <c r="I147" i="15"/>
  <c r="H147" i="15"/>
  <c r="G147" i="15"/>
  <c r="F147" i="15"/>
  <c r="E147" i="15"/>
  <c r="D147" i="15"/>
  <c r="C147" i="15"/>
  <c r="B147" i="15"/>
  <c r="A147" i="15"/>
  <c r="P146" i="15"/>
  <c r="O146" i="15"/>
  <c r="N146" i="15"/>
  <c r="M146" i="15"/>
  <c r="K146" i="15"/>
  <c r="Q146" i="15"/>
  <c r="L146" i="15"/>
  <c r="J146" i="15"/>
  <c r="I146" i="15"/>
  <c r="H146" i="15"/>
  <c r="G146" i="15"/>
  <c r="F146" i="15"/>
  <c r="E146" i="15"/>
  <c r="D146" i="15"/>
  <c r="C146" i="15"/>
  <c r="B146" i="15"/>
  <c r="A146" i="15"/>
  <c r="P145" i="15"/>
  <c r="O145" i="15"/>
  <c r="N145" i="15"/>
  <c r="M145" i="15"/>
  <c r="J145" i="15"/>
  <c r="I145" i="15"/>
  <c r="H145" i="15"/>
  <c r="G145" i="15"/>
  <c r="F145" i="15"/>
  <c r="E145" i="15"/>
  <c r="D145" i="15"/>
  <c r="C145" i="15"/>
  <c r="B145" i="15"/>
  <c r="A145" i="15"/>
  <c r="P144" i="15"/>
  <c r="O144" i="15"/>
  <c r="N144" i="15"/>
  <c r="M144" i="15"/>
  <c r="J144" i="15"/>
  <c r="I144" i="15"/>
  <c r="H144" i="15"/>
  <c r="G144" i="15"/>
  <c r="F144" i="15"/>
  <c r="E144" i="15"/>
  <c r="D144" i="15"/>
  <c r="C144" i="15"/>
  <c r="B144" i="15"/>
  <c r="A144" i="15"/>
  <c r="P143" i="15"/>
  <c r="O143" i="15"/>
  <c r="N143" i="15"/>
  <c r="M143" i="15"/>
  <c r="J143" i="15"/>
  <c r="I143" i="15"/>
  <c r="H143" i="15"/>
  <c r="G143" i="15"/>
  <c r="F143" i="15"/>
  <c r="E143" i="15"/>
  <c r="D143" i="15"/>
  <c r="C143" i="15"/>
  <c r="B143" i="15"/>
  <c r="A143" i="15"/>
  <c r="P142" i="15"/>
  <c r="O142" i="15"/>
  <c r="N142" i="15"/>
  <c r="M142" i="15"/>
  <c r="J142" i="15"/>
  <c r="I142" i="15"/>
  <c r="H142" i="15"/>
  <c r="G142" i="15"/>
  <c r="F142" i="15"/>
  <c r="E142" i="15"/>
  <c r="D142" i="15"/>
  <c r="C142" i="15"/>
  <c r="B142" i="15"/>
  <c r="A142" i="15"/>
  <c r="P141" i="15"/>
  <c r="O141" i="15"/>
  <c r="N141" i="15"/>
  <c r="M141" i="15"/>
  <c r="J141" i="15"/>
  <c r="I141" i="15"/>
  <c r="H141" i="15"/>
  <c r="G141" i="15"/>
  <c r="F141" i="15"/>
  <c r="E141" i="15"/>
  <c r="D141" i="15"/>
  <c r="C141" i="15"/>
  <c r="B141" i="15"/>
  <c r="A141" i="15"/>
  <c r="P140" i="15"/>
  <c r="O140" i="15"/>
  <c r="N140" i="15"/>
  <c r="M140" i="15"/>
  <c r="J140" i="15"/>
  <c r="I140" i="15"/>
  <c r="H140" i="15"/>
  <c r="G140" i="15"/>
  <c r="F140" i="15"/>
  <c r="E140" i="15"/>
  <c r="D140" i="15"/>
  <c r="C140" i="15"/>
  <c r="B140" i="15"/>
  <c r="A140" i="15"/>
  <c r="P139" i="15"/>
  <c r="O139" i="15"/>
  <c r="N139" i="15"/>
  <c r="M139" i="15"/>
  <c r="K139" i="15"/>
  <c r="Q139" i="15"/>
  <c r="L139" i="15"/>
  <c r="J139" i="15"/>
  <c r="I139" i="15"/>
  <c r="H139" i="15"/>
  <c r="G139" i="15"/>
  <c r="F139" i="15"/>
  <c r="E139" i="15"/>
  <c r="D139" i="15"/>
  <c r="C139" i="15"/>
  <c r="B139" i="15"/>
  <c r="A139" i="15"/>
  <c r="P138" i="15"/>
  <c r="O138" i="15"/>
  <c r="N138" i="15"/>
  <c r="M138" i="15"/>
  <c r="K138" i="15"/>
  <c r="Q138" i="15"/>
  <c r="L138" i="15"/>
  <c r="J138" i="15"/>
  <c r="I138" i="15"/>
  <c r="H138" i="15"/>
  <c r="G138" i="15"/>
  <c r="F138" i="15"/>
  <c r="E138" i="15"/>
  <c r="D138" i="15"/>
  <c r="C138" i="15"/>
  <c r="B138" i="15"/>
  <c r="A138" i="15"/>
  <c r="P137" i="15"/>
  <c r="O137" i="15"/>
  <c r="N137" i="15"/>
  <c r="M137" i="15"/>
  <c r="J137" i="15"/>
  <c r="I137" i="15"/>
  <c r="H137" i="15"/>
  <c r="G137" i="15"/>
  <c r="F137" i="15"/>
  <c r="E137" i="15"/>
  <c r="D137" i="15"/>
  <c r="C137" i="15"/>
  <c r="B137" i="15"/>
  <c r="A137" i="15"/>
  <c r="P136" i="15"/>
  <c r="O136" i="15"/>
  <c r="N136" i="15"/>
  <c r="M136" i="15"/>
  <c r="J136" i="15"/>
  <c r="I136" i="15"/>
  <c r="H136" i="15"/>
  <c r="G136" i="15"/>
  <c r="F136" i="15"/>
  <c r="E136" i="15"/>
  <c r="D136" i="15"/>
  <c r="C136" i="15"/>
  <c r="B136" i="15"/>
  <c r="A136" i="15"/>
  <c r="P135" i="15"/>
  <c r="O135" i="15"/>
  <c r="N135" i="15"/>
  <c r="M135" i="15"/>
  <c r="J135" i="15"/>
  <c r="I135" i="15"/>
  <c r="H135" i="15"/>
  <c r="G135" i="15"/>
  <c r="F135" i="15"/>
  <c r="E135" i="15"/>
  <c r="D135" i="15"/>
  <c r="C135" i="15"/>
  <c r="B135" i="15"/>
  <c r="A135" i="15"/>
  <c r="P134" i="15"/>
  <c r="O134" i="15"/>
  <c r="N134" i="15"/>
  <c r="M134" i="15"/>
  <c r="J134" i="15"/>
  <c r="I134" i="15"/>
  <c r="H134" i="15"/>
  <c r="G134" i="15"/>
  <c r="F134" i="15"/>
  <c r="E134" i="15"/>
  <c r="D134" i="15"/>
  <c r="C134" i="15"/>
  <c r="B134" i="15"/>
  <c r="A134" i="15"/>
  <c r="P133" i="15"/>
  <c r="O133" i="15"/>
  <c r="N133" i="15"/>
  <c r="M133" i="15"/>
  <c r="J133" i="15"/>
  <c r="I133" i="15"/>
  <c r="H133" i="15"/>
  <c r="G133" i="15"/>
  <c r="F133" i="15"/>
  <c r="E133" i="15"/>
  <c r="D133" i="15"/>
  <c r="C133" i="15"/>
  <c r="B133" i="15"/>
  <c r="A133" i="15"/>
  <c r="P132" i="15"/>
  <c r="O132" i="15"/>
  <c r="N132" i="15"/>
  <c r="M132" i="15"/>
  <c r="J132" i="15"/>
  <c r="I132" i="15"/>
  <c r="H132" i="15"/>
  <c r="G132" i="15"/>
  <c r="F132" i="15"/>
  <c r="E132" i="15"/>
  <c r="D132" i="15"/>
  <c r="C132" i="15"/>
  <c r="B132" i="15"/>
  <c r="A132" i="15"/>
  <c r="P131" i="15"/>
  <c r="O131" i="15"/>
  <c r="N131" i="15"/>
  <c r="M131" i="15"/>
  <c r="K131" i="15"/>
  <c r="Q131" i="15"/>
  <c r="L131" i="15"/>
  <c r="J131" i="15"/>
  <c r="I131" i="15"/>
  <c r="H131" i="15"/>
  <c r="G131" i="15"/>
  <c r="F131" i="15"/>
  <c r="E131" i="15"/>
  <c r="D131" i="15"/>
  <c r="C131" i="15"/>
  <c r="B131" i="15"/>
  <c r="A131" i="15"/>
  <c r="P130" i="15"/>
  <c r="O130" i="15"/>
  <c r="N130" i="15"/>
  <c r="M130" i="15"/>
  <c r="K130" i="15"/>
  <c r="Q130" i="15"/>
  <c r="L130" i="15"/>
  <c r="J130" i="15"/>
  <c r="I130" i="15"/>
  <c r="H130" i="15"/>
  <c r="G130" i="15"/>
  <c r="F130" i="15"/>
  <c r="E130" i="15"/>
  <c r="D130" i="15"/>
  <c r="C130" i="15"/>
  <c r="B130" i="15"/>
  <c r="A130" i="15"/>
  <c r="P129" i="15"/>
  <c r="O129" i="15"/>
  <c r="N129" i="15"/>
  <c r="M129" i="15"/>
  <c r="J129" i="15"/>
  <c r="I129" i="15"/>
  <c r="H129" i="15"/>
  <c r="G129" i="15"/>
  <c r="F129" i="15"/>
  <c r="E129" i="15"/>
  <c r="D129" i="15"/>
  <c r="C129" i="15"/>
  <c r="B129" i="15"/>
  <c r="A129" i="15"/>
  <c r="P128" i="15"/>
  <c r="O128" i="15"/>
  <c r="N128" i="15"/>
  <c r="M128" i="15"/>
  <c r="J128" i="15"/>
  <c r="I128" i="15"/>
  <c r="H128" i="15"/>
  <c r="G128" i="15"/>
  <c r="F128" i="15"/>
  <c r="E128" i="15"/>
  <c r="D128" i="15"/>
  <c r="C128" i="15"/>
  <c r="B128" i="15"/>
  <c r="A128" i="15"/>
  <c r="P127" i="15"/>
  <c r="O127" i="15"/>
  <c r="N127" i="15"/>
  <c r="M127" i="15"/>
  <c r="J127" i="15"/>
  <c r="I127" i="15"/>
  <c r="H127" i="15"/>
  <c r="G127" i="15"/>
  <c r="F127" i="15"/>
  <c r="E127" i="15"/>
  <c r="D127" i="15"/>
  <c r="C127" i="15"/>
  <c r="B127" i="15"/>
  <c r="A127" i="15"/>
  <c r="P126" i="15"/>
  <c r="O126" i="15"/>
  <c r="N126" i="15"/>
  <c r="M126" i="15"/>
  <c r="J126" i="15"/>
  <c r="I126" i="15"/>
  <c r="H126" i="15"/>
  <c r="G126" i="15"/>
  <c r="F126" i="15"/>
  <c r="E126" i="15"/>
  <c r="D126" i="15"/>
  <c r="C126" i="15"/>
  <c r="B126" i="15"/>
  <c r="A126" i="15"/>
  <c r="P125" i="15"/>
  <c r="O125" i="15"/>
  <c r="N125" i="15"/>
  <c r="M125" i="15"/>
  <c r="J125" i="15"/>
  <c r="I125" i="15"/>
  <c r="H125" i="15"/>
  <c r="G125" i="15"/>
  <c r="F125" i="15"/>
  <c r="E125" i="15"/>
  <c r="D125" i="15"/>
  <c r="C125" i="15"/>
  <c r="B125" i="15"/>
  <c r="A125" i="15"/>
  <c r="P124" i="15"/>
  <c r="O124" i="15"/>
  <c r="N124" i="15"/>
  <c r="M124" i="15"/>
  <c r="J124" i="15"/>
  <c r="I124" i="15"/>
  <c r="H124" i="15"/>
  <c r="G124" i="15"/>
  <c r="F124" i="15"/>
  <c r="E124" i="15"/>
  <c r="D124" i="15"/>
  <c r="C124" i="15"/>
  <c r="B124" i="15"/>
  <c r="A124" i="15"/>
  <c r="P123" i="15"/>
  <c r="O123" i="15"/>
  <c r="N123" i="15"/>
  <c r="M123" i="15"/>
  <c r="K123" i="15"/>
  <c r="Q123" i="15"/>
  <c r="L123" i="15"/>
  <c r="J123" i="15"/>
  <c r="I123" i="15"/>
  <c r="H123" i="15"/>
  <c r="G123" i="15"/>
  <c r="F123" i="15"/>
  <c r="E123" i="15"/>
  <c r="D123" i="15"/>
  <c r="C123" i="15"/>
  <c r="B123" i="15"/>
  <c r="A123" i="15"/>
  <c r="P122" i="15"/>
  <c r="O122" i="15"/>
  <c r="N122" i="15"/>
  <c r="M122" i="15"/>
  <c r="K122" i="15"/>
  <c r="Q122" i="15"/>
  <c r="L122" i="15"/>
  <c r="J122" i="15"/>
  <c r="I122" i="15"/>
  <c r="H122" i="15"/>
  <c r="G122" i="15"/>
  <c r="F122" i="15"/>
  <c r="E122" i="15"/>
  <c r="D122" i="15"/>
  <c r="C122" i="15"/>
  <c r="B122" i="15"/>
  <c r="A122" i="15"/>
  <c r="P121" i="15"/>
  <c r="O121" i="15"/>
  <c r="N121" i="15"/>
  <c r="M121" i="15"/>
  <c r="J121" i="15"/>
  <c r="I121" i="15"/>
  <c r="H121" i="15"/>
  <c r="G121" i="15"/>
  <c r="F121" i="15"/>
  <c r="E121" i="15"/>
  <c r="D121" i="15"/>
  <c r="C121" i="15"/>
  <c r="B121" i="15"/>
  <c r="A121" i="15"/>
  <c r="P120" i="15"/>
  <c r="O120" i="15"/>
  <c r="N120" i="15"/>
  <c r="M120" i="15"/>
  <c r="J120" i="15"/>
  <c r="I120" i="15"/>
  <c r="H120" i="15"/>
  <c r="G120" i="15"/>
  <c r="F120" i="15"/>
  <c r="E120" i="15"/>
  <c r="D120" i="15"/>
  <c r="C120" i="15"/>
  <c r="B120" i="15"/>
  <c r="A120" i="15"/>
  <c r="P119" i="15"/>
  <c r="O119" i="15"/>
  <c r="N119" i="15"/>
  <c r="M119" i="15"/>
  <c r="J119" i="15"/>
  <c r="I119" i="15"/>
  <c r="H119" i="15"/>
  <c r="G119" i="15"/>
  <c r="F119" i="15"/>
  <c r="E119" i="15"/>
  <c r="D119" i="15"/>
  <c r="C119" i="15"/>
  <c r="B119" i="15"/>
  <c r="A119" i="15"/>
  <c r="P118" i="15"/>
  <c r="O118" i="15"/>
  <c r="N118" i="15"/>
  <c r="M118" i="15"/>
  <c r="J118" i="15"/>
  <c r="I118" i="15"/>
  <c r="H118" i="15"/>
  <c r="G118" i="15"/>
  <c r="F118" i="15"/>
  <c r="E118" i="15"/>
  <c r="D118" i="15"/>
  <c r="C118" i="15"/>
  <c r="B118" i="15"/>
  <c r="A118" i="15"/>
  <c r="P117" i="15"/>
  <c r="O117" i="15"/>
  <c r="N117" i="15"/>
  <c r="M117" i="15"/>
  <c r="J117" i="15"/>
  <c r="I117" i="15"/>
  <c r="H117" i="15"/>
  <c r="G117" i="15"/>
  <c r="F117" i="15"/>
  <c r="E117" i="15"/>
  <c r="D117" i="15"/>
  <c r="C117" i="15"/>
  <c r="B117" i="15"/>
  <c r="A117" i="15"/>
  <c r="P116" i="15"/>
  <c r="O116" i="15"/>
  <c r="N116" i="15"/>
  <c r="M116" i="15"/>
  <c r="J116" i="15"/>
  <c r="I116" i="15"/>
  <c r="H116" i="15"/>
  <c r="G116" i="15"/>
  <c r="F116" i="15"/>
  <c r="E116" i="15"/>
  <c r="D116" i="15"/>
  <c r="C116" i="15"/>
  <c r="B116" i="15"/>
  <c r="A116" i="15"/>
  <c r="P115" i="15"/>
  <c r="O115" i="15"/>
  <c r="N115" i="15"/>
  <c r="M115" i="15"/>
  <c r="K115" i="15"/>
  <c r="Q115" i="15"/>
  <c r="L115" i="15"/>
  <c r="J115" i="15"/>
  <c r="I115" i="15"/>
  <c r="H115" i="15"/>
  <c r="G115" i="15"/>
  <c r="F115" i="15"/>
  <c r="E115" i="15"/>
  <c r="D115" i="15"/>
  <c r="C115" i="15"/>
  <c r="B115" i="15"/>
  <c r="A115" i="15"/>
  <c r="P114" i="15"/>
  <c r="O114" i="15"/>
  <c r="N114" i="15"/>
  <c r="M114" i="15"/>
  <c r="K114" i="15"/>
  <c r="Q114" i="15"/>
  <c r="L114" i="15"/>
  <c r="J114" i="15"/>
  <c r="I114" i="15"/>
  <c r="H114" i="15"/>
  <c r="G114" i="15"/>
  <c r="F114" i="15"/>
  <c r="E114" i="15"/>
  <c r="D114" i="15"/>
  <c r="C114" i="15"/>
  <c r="B114" i="15"/>
  <c r="A114" i="15"/>
  <c r="P113" i="15"/>
  <c r="O113" i="15"/>
  <c r="N113" i="15"/>
  <c r="M113" i="15"/>
  <c r="J113" i="15"/>
  <c r="I113" i="15"/>
  <c r="H113" i="15"/>
  <c r="G113" i="15"/>
  <c r="F113" i="15"/>
  <c r="E113" i="15"/>
  <c r="D113" i="15"/>
  <c r="C113" i="15"/>
  <c r="B113" i="15"/>
  <c r="A113" i="15"/>
  <c r="P112" i="15"/>
  <c r="O112" i="15"/>
  <c r="N112" i="15"/>
  <c r="M112" i="15"/>
  <c r="J112" i="15"/>
  <c r="I112" i="15"/>
  <c r="H112" i="15"/>
  <c r="G112" i="15"/>
  <c r="F112" i="15"/>
  <c r="E112" i="15"/>
  <c r="D112" i="15"/>
  <c r="C112" i="15"/>
  <c r="B112" i="15"/>
  <c r="A112" i="15"/>
  <c r="P111" i="15"/>
  <c r="O111" i="15"/>
  <c r="N111" i="15"/>
  <c r="M111" i="15"/>
  <c r="J111" i="15"/>
  <c r="I111" i="15"/>
  <c r="H111" i="15"/>
  <c r="G111" i="15"/>
  <c r="F111" i="15"/>
  <c r="E111" i="15"/>
  <c r="D111" i="15"/>
  <c r="C111" i="15"/>
  <c r="B111" i="15"/>
  <c r="A111" i="15"/>
  <c r="P110" i="15"/>
  <c r="O110" i="15"/>
  <c r="N110" i="15"/>
  <c r="M110" i="15"/>
  <c r="J110" i="15"/>
  <c r="I110" i="15"/>
  <c r="H110" i="15"/>
  <c r="G110" i="15"/>
  <c r="F110" i="15"/>
  <c r="E110" i="15"/>
  <c r="D110" i="15"/>
  <c r="C110" i="15"/>
  <c r="B110" i="15"/>
  <c r="A110" i="15"/>
  <c r="P109" i="15"/>
  <c r="O109" i="15"/>
  <c r="N109" i="15"/>
  <c r="M109" i="15"/>
  <c r="J109" i="15"/>
  <c r="I109" i="15"/>
  <c r="H109" i="15"/>
  <c r="G109" i="15"/>
  <c r="F109" i="15"/>
  <c r="E109" i="15"/>
  <c r="D109" i="15"/>
  <c r="C109" i="15"/>
  <c r="B109" i="15"/>
  <c r="A109" i="15"/>
  <c r="P108" i="15"/>
  <c r="O108" i="15"/>
  <c r="N108" i="15"/>
  <c r="M108" i="15"/>
  <c r="J108" i="15"/>
  <c r="I108" i="15"/>
  <c r="H108" i="15"/>
  <c r="G108" i="15"/>
  <c r="F108" i="15"/>
  <c r="E108" i="15"/>
  <c r="D108" i="15"/>
  <c r="C108" i="15"/>
  <c r="B108" i="15"/>
  <c r="A108" i="15"/>
  <c r="P107" i="15"/>
  <c r="O107" i="15"/>
  <c r="N107" i="15"/>
  <c r="M107" i="15"/>
  <c r="K107" i="15"/>
  <c r="Q107" i="15"/>
  <c r="L107" i="15"/>
  <c r="J107" i="15"/>
  <c r="I107" i="15"/>
  <c r="H107" i="15"/>
  <c r="G107" i="15"/>
  <c r="F107" i="15"/>
  <c r="E107" i="15"/>
  <c r="D107" i="15"/>
  <c r="C107" i="15"/>
  <c r="B107" i="15"/>
  <c r="A107" i="15"/>
  <c r="P106" i="15"/>
  <c r="O106" i="15"/>
  <c r="N106" i="15"/>
  <c r="M106" i="15"/>
  <c r="K106" i="15"/>
  <c r="Q106" i="15"/>
  <c r="L106" i="15"/>
  <c r="J106" i="15"/>
  <c r="I106" i="15"/>
  <c r="H106" i="15"/>
  <c r="G106" i="15"/>
  <c r="F106" i="15"/>
  <c r="E106" i="15"/>
  <c r="D106" i="15"/>
  <c r="C106" i="15"/>
  <c r="B106" i="15"/>
  <c r="A106" i="15"/>
  <c r="P105" i="15"/>
  <c r="O105" i="15"/>
  <c r="N105" i="15"/>
  <c r="M105" i="15"/>
  <c r="J105" i="15"/>
  <c r="I105" i="15"/>
  <c r="H105" i="15"/>
  <c r="G105" i="15"/>
  <c r="F105" i="15"/>
  <c r="E105" i="15"/>
  <c r="D105" i="15"/>
  <c r="C105" i="15"/>
  <c r="B105" i="15"/>
  <c r="A105" i="15"/>
  <c r="P104" i="15"/>
  <c r="O104" i="15"/>
  <c r="N104" i="15"/>
  <c r="M104" i="15"/>
  <c r="J104" i="15"/>
  <c r="I104" i="15"/>
  <c r="H104" i="15"/>
  <c r="G104" i="15"/>
  <c r="F104" i="15"/>
  <c r="E104" i="15"/>
  <c r="D104" i="15"/>
  <c r="C104" i="15"/>
  <c r="B104" i="15"/>
  <c r="A104" i="15"/>
  <c r="P103" i="15"/>
  <c r="O103" i="15"/>
  <c r="N103" i="15"/>
  <c r="M103" i="15"/>
  <c r="J103" i="15"/>
  <c r="I103" i="15"/>
  <c r="H103" i="15"/>
  <c r="G103" i="15"/>
  <c r="F103" i="15"/>
  <c r="E103" i="15"/>
  <c r="D103" i="15"/>
  <c r="C103" i="15"/>
  <c r="B103" i="15"/>
  <c r="A103" i="15"/>
  <c r="P102" i="15"/>
  <c r="O102" i="15"/>
  <c r="N102" i="15"/>
  <c r="M102" i="15"/>
  <c r="J102" i="15"/>
  <c r="I102" i="15"/>
  <c r="H102" i="15"/>
  <c r="G102" i="15"/>
  <c r="F102" i="15"/>
  <c r="E102" i="15"/>
  <c r="D102" i="15"/>
  <c r="C102" i="15"/>
  <c r="B102" i="15"/>
  <c r="A102" i="15"/>
  <c r="P101" i="15"/>
  <c r="O101" i="15"/>
  <c r="N101" i="15"/>
  <c r="M101" i="15"/>
  <c r="J101" i="15"/>
  <c r="I101" i="15"/>
  <c r="H101" i="15"/>
  <c r="G101" i="15"/>
  <c r="F101" i="15"/>
  <c r="E101" i="15"/>
  <c r="D101" i="15"/>
  <c r="C101" i="15"/>
  <c r="B101" i="15"/>
  <c r="A101" i="15"/>
  <c r="P100" i="15"/>
  <c r="O100" i="15"/>
  <c r="N100" i="15"/>
  <c r="M100" i="15"/>
  <c r="J100" i="15"/>
  <c r="I100" i="15"/>
  <c r="H100" i="15"/>
  <c r="G100" i="15"/>
  <c r="F100" i="15"/>
  <c r="E100" i="15"/>
  <c r="D100" i="15"/>
  <c r="C100" i="15"/>
  <c r="B100" i="15"/>
  <c r="A100" i="15"/>
  <c r="P99" i="15"/>
  <c r="O99" i="15"/>
  <c r="N99" i="15"/>
  <c r="M99" i="15"/>
  <c r="K99" i="15"/>
  <c r="Q99" i="15"/>
  <c r="L99" i="15"/>
  <c r="J99" i="15"/>
  <c r="I99" i="15"/>
  <c r="H99" i="15"/>
  <c r="G99" i="15"/>
  <c r="F99" i="15"/>
  <c r="E99" i="15"/>
  <c r="D99" i="15"/>
  <c r="C99" i="15"/>
  <c r="B99" i="15"/>
  <c r="A99" i="15"/>
  <c r="P98" i="15"/>
  <c r="O98" i="15"/>
  <c r="N98" i="15"/>
  <c r="M98" i="15"/>
  <c r="K98" i="15"/>
  <c r="Q98" i="15"/>
  <c r="L98" i="15"/>
  <c r="J98" i="15"/>
  <c r="I98" i="15"/>
  <c r="H98" i="15"/>
  <c r="G98" i="15"/>
  <c r="F98" i="15"/>
  <c r="E98" i="15"/>
  <c r="D98" i="15"/>
  <c r="C98" i="15"/>
  <c r="B98" i="15"/>
  <c r="A98" i="15"/>
  <c r="P97" i="15"/>
  <c r="O97" i="15"/>
  <c r="N97" i="15"/>
  <c r="M97" i="15"/>
  <c r="J97" i="15"/>
  <c r="I97" i="15"/>
  <c r="H97" i="15"/>
  <c r="G97" i="15"/>
  <c r="F97" i="15"/>
  <c r="E97" i="15"/>
  <c r="D97" i="15"/>
  <c r="C97" i="15"/>
  <c r="B97" i="15"/>
  <c r="A97" i="15"/>
  <c r="P96" i="15"/>
  <c r="O96" i="15"/>
  <c r="N96" i="15"/>
  <c r="M96" i="15"/>
  <c r="J96" i="15"/>
  <c r="I96" i="15"/>
  <c r="H96" i="15"/>
  <c r="G96" i="15"/>
  <c r="F96" i="15"/>
  <c r="E96" i="15"/>
  <c r="D96" i="15"/>
  <c r="C96" i="15"/>
  <c r="B96" i="15"/>
  <c r="A96" i="15"/>
  <c r="P95" i="15"/>
  <c r="O95" i="15"/>
  <c r="N95" i="15"/>
  <c r="M95" i="15"/>
  <c r="J95" i="15"/>
  <c r="I95" i="15"/>
  <c r="H95" i="15"/>
  <c r="G95" i="15"/>
  <c r="F95" i="15"/>
  <c r="E95" i="15"/>
  <c r="D95" i="15"/>
  <c r="C95" i="15"/>
  <c r="B95" i="15"/>
  <c r="A95" i="15"/>
  <c r="P94" i="15"/>
  <c r="O94" i="15"/>
  <c r="N94" i="15"/>
  <c r="M94" i="15"/>
  <c r="J94" i="15"/>
  <c r="I94" i="15"/>
  <c r="H94" i="15"/>
  <c r="G94" i="15"/>
  <c r="F94" i="15"/>
  <c r="E94" i="15"/>
  <c r="D94" i="15"/>
  <c r="C94" i="15"/>
  <c r="B94" i="15"/>
  <c r="A94" i="15"/>
  <c r="P93" i="15"/>
  <c r="O93" i="15"/>
  <c r="N93" i="15"/>
  <c r="M93" i="15"/>
  <c r="J93" i="15"/>
  <c r="I93" i="15"/>
  <c r="H93" i="15"/>
  <c r="G93" i="15"/>
  <c r="F93" i="15"/>
  <c r="E93" i="15"/>
  <c r="D93" i="15"/>
  <c r="C93" i="15"/>
  <c r="B93" i="15"/>
  <c r="A93" i="15"/>
  <c r="P92" i="15"/>
  <c r="O92" i="15"/>
  <c r="N92" i="15"/>
  <c r="M92" i="15"/>
  <c r="J92" i="15"/>
  <c r="I92" i="15"/>
  <c r="H92" i="15"/>
  <c r="G92" i="15"/>
  <c r="F92" i="15"/>
  <c r="E92" i="15"/>
  <c r="D92" i="15"/>
  <c r="C92" i="15"/>
  <c r="B92" i="15"/>
  <c r="A92" i="15"/>
  <c r="P91" i="15"/>
  <c r="O91" i="15"/>
  <c r="N91" i="15"/>
  <c r="M91" i="15"/>
  <c r="K91" i="15"/>
  <c r="Q91" i="15"/>
  <c r="L91" i="15"/>
  <c r="J91" i="15"/>
  <c r="I91" i="15"/>
  <c r="H91" i="15"/>
  <c r="G91" i="15"/>
  <c r="F91" i="15"/>
  <c r="E91" i="15"/>
  <c r="D91" i="15"/>
  <c r="C91" i="15"/>
  <c r="B91" i="15"/>
  <c r="A91" i="15"/>
  <c r="P90" i="15"/>
  <c r="O90" i="15"/>
  <c r="N90" i="15"/>
  <c r="M90" i="15"/>
  <c r="K90" i="15"/>
  <c r="Q90" i="15"/>
  <c r="L90" i="15"/>
  <c r="J90" i="15"/>
  <c r="I90" i="15"/>
  <c r="H90" i="15"/>
  <c r="G90" i="15"/>
  <c r="F90" i="15"/>
  <c r="E90" i="15"/>
  <c r="D90" i="15"/>
  <c r="C90" i="15"/>
  <c r="B90" i="15"/>
  <c r="A90" i="15"/>
  <c r="P89" i="15"/>
  <c r="O89" i="15"/>
  <c r="N89" i="15"/>
  <c r="M89" i="15"/>
  <c r="J89" i="15"/>
  <c r="I89" i="15"/>
  <c r="H89" i="15"/>
  <c r="G89" i="15"/>
  <c r="F89" i="15"/>
  <c r="E89" i="15"/>
  <c r="D89" i="15"/>
  <c r="C89" i="15"/>
  <c r="B89" i="15"/>
  <c r="A89" i="15"/>
  <c r="P88" i="15"/>
  <c r="O88" i="15"/>
  <c r="N88" i="15"/>
  <c r="M88" i="15"/>
  <c r="J88" i="15"/>
  <c r="I88" i="15"/>
  <c r="H88" i="15"/>
  <c r="G88" i="15"/>
  <c r="F88" i="15"/>
  <c r="E88" i="15"/>
  <c r="D88" i="15"/>
  <c r="C88" i="15"/>
  <c r="B88" i="15"/>
  <c r="A88" i="15"/>
  <c r="P87" i="15"/>
  <c r="O87" i="15"/>
  <c r="N87" i="15"/>
  <c r="M87" i="15"/>
  <c r="J87" i="15"/>
  <c r="I87" i="15"/>
  <c r="H87" i="15"/>
  <c r="G87" i="15"/>
  <c r="F87" i="15"/>
  <c r="E87" i="15"/>
  <c r="D87" i="15"/>
  <c r="C87" i="15"/>
  <c r="B87" i="15"/>
  <c r="A87" i="15"/>
  <c r="P86" i="15"/>
  <c r="O86" i="15"/>
  <c r="N86" i="15"/>
  <c r="M86" i="15"/>
  <c r="J86" i="15"/>
  <c r="I86" i="15"/>
  <c r="H86" i="15"/>
  <c r="G86" i="15"/>
  <c r="F86" i="15"/>
  <c r="E86" i="15"/>
  <c r="D86" i="15"/>
  <c r="C86" i="15"/>
  <c r="B86" i="15"/>
  <c r="A86" i="15"/>
  <c r="P85" i="15"/>
  <c r="O85" i="15"/>
  <c r="N85" i="15"/>
  <c r="M85" i="15"/>
  <c r="J85" i="15"/>
  <c r="I85" i="15"/>
  <c r="H85" i="15"/>
  <c r="G85" i="15"/>
  <c r="F85" i="15"/>
  <c r="E85" i="15"/>
  <c r="D85" i="15"/>
  <c r="C85" i="15"/>
  <c r="B85" i="15"/>
  <c r="A85" i="15"/>
  <c r="P84" i="15"/>
  <c r="O84" i="15"/>
  <c r="N84" i="15"/>
  <c r="M84" i="15"/>
  <c r="J84" i="15"/>
  <c r="I84" i="15"/>
  <c r="H84" i="15"/>
  <c r="G84" i="15"/>
  <c r="F84" i="15"/>
  <c r="E84" i="15"/>
  <c r="D84" i="15"/>
  <c r="C84" i="15"/>
  <c r="B84" i="15"/>
  <c r="A84" i="15"/>
  <c r="P83" i="15"/>
  <c r="O83" i="15"/>
  <c r="N83" i="15"/>
  <c r="M83" i="15"/>
  <c r="K83" i="15"/>
  <c r="Q83" i="15"/>
  <c r="L83" i="15"/>
  <c r="J83" i="15"/>
  <c r="I83" i="15"/>
  <c r="H83" i="15"/>
  <c r="G83" i="15"/>
  <c r="F83" i="15"/>
  <c r="E83" i="15"/>
  <c r="D83" i="15"/>
  <c r="C83" i="15"/>
  <c r="B83" i="15"/>
  <c r="A83" i="15"/>
  <c r="P82" i="15"/>
  <c r="O82" i="15"/>
  <c r="N82" i="15"/>
  <c r="M82" i="15"/>
  <c r="K82" i="15"/>
  <c r="Q82" i="15"/>
  <c r="L82" i="15"/>
  <c r="J82" i="15"/>
  <c r="I82" i="15"/>
  <c r="H82" i="15"/>
  <c r="G82" i="15"/>
  <c r="F82" i="15"/>
  <c r="E82" i="15"/>
  <c r="D82" i="15"/>
  <c r="C82" i="15"/>
  <c r="B82" i="15"/>
  <c r="A82" i="15"/>
  <c r="P81" i="15"/>
  <c r="O81" i="15"/>
  <c r="N81" i="15"/>
  <c r="M81" i="15"/>
  <c r="J81" i="15"/>
  <c r="I81" i="15"/>
  <c r="H81" i="15"/>
  <c r="G81" i="15"/>
  <c r="F81" i="15"/>
  <c r="E81" i="15"/>
  <c r="D81" i="15"/>
  <c r="C81" i="15"/>
  <c r="B81" i="15"/>
  <c r="A81" i="15"/>
  <c r="P80" i="15"/>
  <c r="O80" i="15"/>
  <c r="N80" i="15"/>
  <c r="M80" i="15"/>
  <c r="J80" i="15"/>
  <c r="I80" i="15"/>
  <c r="H80" i="15"/>
  <c r="G80" i="15"/>
  <c r="F80" i="15"/>
  <c r="E80" i="15"/>
  <c r="D80" i="15"/>
  <c r="C80" i="15"/>
  <c r="B80" i="15"/>
  <c r="A80" i="15"/>
  <c r="P79" i="15"/>
  <c r="O79" i="15"/>
  <c r="N79" i="15"/>
  <c r="M79" i="15"/>
  <c r="J79" i="15"/>
  <c r="I79" i="15"/>
  <c r="H79" i="15"/>
  <c r="G79" i="15"/>
  <c r="F79" i="15"/>
  <c r="E79" i="15"/>
  <c r="D79" i="15"/>
  <c r="C79" i="15"/>
  <c r="B79" i="15"/>
  <c r="A79" i="15"/>
  <c r="P78" i="15"/>
  <c r="O78" i="15"/>
  <c r="N78" i="15"/>
  <c r="M78" i="15"/>
  <c r="J78" i="15"/>
  <c r="I78" i="15"/>
  <c r="H78" i="15"/>
  <c r="G78" i="15"/>
  <c r="F78" i="15"/>
  <c r="E78" i="15"/>
  <c r="D78" i="15"/>
  <c r="C78" i="15"/>
  <c r="B78" i="15"/>
  <c r="A78" i="15"/>
  <c r="P77" i="15"/>
  <c r="O77" i="15"/>
  <c r="N77" i="15"/>
  <c r="M77" i="15"/>
  <c r="J77" i="15"/>
  <c r="I77" i="15"/>
  <c r="H77" i="15"/>
  <c r="G77" i="15"/>
  <c r="F77" i="15"/>
  <c r="E77" i="15"/>
  <c r="D77" i="15"/>
  <c r="C77" i="15"/>
  <c r="B77" i="15"/>
  <c r="A77" i="15"/>
  <c r="P76" i="15"/>
  <c r="O76" i="15"/>
  <c r="N76" i="15"/>
  <c r="M76" i="15"/>
  <c r="J76" i="15"/>
  <c r="I76" i="15"/>
  <c r="H76" i="15"/>
  <c r="G76" i="15"/>
  <c r="F76" i="15"/>
  <c r="E76" i="15"/>
  <c r="D76" i="15"/>
  <c r="C76" i="15"/>
  <c r="B76" i="15"/>
  <c r="A76" i="15"/>
  <c r="P75" i="15"/>
  <c r="O75" i="15"/>
  <c r="N75" i="15"/>
  <c r="M75" i="15"/>
  <c r="K75" i="15"/>
  <c r="Q75" i="15"/>
  <c r="L75" i="15"/>
  <c r="J75" i="15"/>
  <c r="I75" i="15"/>
  <c r="H75" i="15"/>
  <c r="G75" i="15"/>
  <c r="F75" i="15"/>
  <c r="E75" i="15"/>
  <c r="D75" i="15"/>
  <c r="C75" i="15"/>
  <c r="B75" i="15"/>
  <c r="A75" i="15"/>
  <c r="P74" i="15"/>
  <c r="O74" i="15"/>
  <c r="N74" i="15"/>
  <c r="M74" i="15"/>
  <c r="K74" i="15"/>
  <c r="Q74" i="15"/>
  <c r="L74" i="15"/>
  <c r="J74" i="15"/>
  <c r="I74" i="15"/>
  <c r="H74" i="15"/>
  <c r="G74" i="15"/>
  <c r="F74" i="15"/>
  <c r="E74" i="15"/>
  <c r="D74" i="15"/>
  <c r="C74" i="15"/>
  <c r="B74" i="15"/>
  <c r="A74" i="15"/>
  <c r="P73" i="15"/>
  <c r="O73" i="15"/>
  <c r="N73" i="15"/>
  <c r="M73" i="15"/>
  <c r="J73" i="15"/>
  <c r="I73" i="15"/>
  <c r="H73" i="15"/>
  <c r="G73" i="15"/>
  <c r="F73" i="15"/>
  <c r="E73" i="15"/>
  <c r="D73" i="15"/>
  <c r="C73" i="15"/>
  <c r="B73" i="15"/>
  <c r="A73" i="15"/>
  <c r="P72" i="15"/>
  <c r="O72" i="15"/>
  <c r="N72" i="15"/>
  <c r="M72" i="15"/>
  <c r="J72" i="15"/>
  <c r="I72" i="15"/>
  <c r="H72" i="15"/>
  <c r="G72" i="15"/>
  <c r="F72" i="15"/>
  <c r="E72" i="15"/>
  <c r="D72" i="15"/>
  <c r="C72" i="15"/>
  <c r="B72" i="15"/>
  <c r="A72" i="15"/>
  <c r="P71" i="15"/>
  <c r="O71" i="15"/>
  <c r="N71" i="15"/>
  <c r="M71" i="15"/>
  <c r="J71" i="15"/>
  <c r="I71" i="15"/>
  <c r="H71" i="15"/>
  <c r="G71" i="15"/>
  <c r="F71" i="15"/>
  <c r="E71" i="15"/>
  <c r="D71" i="15"/>
  <c r="C71" i="15"/>
  <c r="B71" i="15"/>
  <c r="A71" i="15"/>
  <c r="P70" i="15"/>
  <c r="O70" i="15"/>
  <c r="N70" i="15"/>
  <c r="M70" i="15"/>
  <c r="J70" i="15"/>
  <c r="I70" i="15"/>
  <c r="H70" i="15"/>
  <c r="G70" i="15"/>
  <c r="F70" i="15"/>
  <c r="E70" i="15"/>
  <c r="D70" i="15"/>
  <c r="C70" i="15"/>
  <c r="B70" i="15"/>
  <c r="A70" i="15"/>
  <c r="P69" i="15"/>
  <c r="O69" i="15"/>
  <c r="N69" i="15"/>
  <c r="M69" i="15"/>
  <c r="J69" i="15"/>
  <c r="I69" i="15"/>
  <c r="H69" i="15"/>
  <c r="G69" i="15"/>
  <c r="F69" i="15"/>
  <c r="E69" i="15"/>
  <c r="D69" i="15"/>
  <c r="C69" i="15"/>
  <c r="B69" i="15"/>
  <c r="A69" i="15"/>
  <c r="P68" i="15"/>
  <c r="O68" i="15"/>
  <c r="N68" i="15"/>
  <c r="M68" i="15"/>
  <c r="J68" i="15"/>
  <c r="I68" i="15"/>
  <c r="H68" i="15"/>
  <c r="G68" i="15"/>
  <c r="F68" i="15"/>
  <c r="E68" i="15"/>
  <c r="D68" i="15"/>
  <c r="C68" i="15"/>
  <c r="B68" i="15"/>
  <c r="A68" i="15"/>
  <c r="P67" i="15"/>
  <c r="O67" i="15"/>
  <c r="N67" i="15"/>
  <c r="M67" i="15"/>
  <c r="K67" i="15"/>
  <c r="Q67" i="15"/>
  <c r="L67" i="15"/>
  <c r="J67" i="15"/>
  <c r="I67" i="15"/>
  <c r="H67" i="15"/>
  <c r="G67" i="15"/>
  <c r="F67" i="15"/>
  <c r="E67" i="15"/>
  <c r="D67" i="15"/>
  <c r="C67" i="15"/>
  <c r="B67" i="15"/>
  <c r="A67" i="15"/>
  <c r="P66" i="15"/>
  <c r="O66" i="15"/>
  <c r="N66" i="15"/>
  <c r="M66" i="15"/>
  <c r="K66" i="15"/>
  <c r="Q66" i="15"/>
  <c r="L66" i="15"/>
  <c r="J66" i="15"/>
  <c r="I66" i="15"/>
  <c r="H66" i="15"/>
  <c r="G66" i="15"/>
  <c r="F66" i="15"/>
  <c r="E66" i="15"/>
  <c r="D66" i="15"/>
  <c r="C66" i="15"/>
  <c r="B66" i="15"/>
  <c r="A66" i="15"/>
  <c r="P65" i="15"/>
  <c r="O65" i="15"/>
  <c r="N65" i="15"/>
  <c r="M65" i="15"/>
  <c r="J65" i="15"/>
  <c r="I65" i="15"/>
  <c r="H65" i="15"/>
  <c r="G65" i="15"/>
  <c r="F65" i="15"/>
  <c r="E65" i="15"/>
  <c r="D65" i="15"/>
  <c r="C65" i="15"/>
  <c r="B65" i="15"/>
  <c r="A65" i="15"/>
  <c r="P64" i="15"/>
  <c r="O64" i="15"/>
  <c r="N64" i="15"/>
  <c r="M64" i="15"/>
  <c r="J64" i="15"/>
  <c r="I64" i="15"/>
  <c r="H64" i="15"/>
  <c r="G64" i="15"/>
  <c r="F64" i="15"/>
  <c r="E64" i="15"/>
  <c r="D64" i="15"/>
  <c r="C64" i="15"/>
  <c r="B64" i="15"/>
  <c r="A64" i="15"/>
  <c r="P63" i="15"/>
  <c r="O63" i="15"/>
  <c r="N63" i="15"/>
  <c r="M63" i="15"/>
  <c r="J63" i="15"/>
  <c r="I63" i="15"/>
  <c r="H63" i="15"/>
  <c r="G63" i="15"/>
  <c r="F63" i="15"/>
  <c r="E63" i="15"/>
  <c r="D63" i="15"/>
  <c r="C63" i="15"/>
  <c r="B63" i="15"/>
  <c r="A63" i="15"/>
  <c r="P62" i="15"/>
  <c r="O62" i="15"/>
  <c r="N62" i="15"/>
  <c r="M62" i="15"/>
  <c r="J62" i="15"/>
  <c r="I62" i="15"/>
  <c r="H62" i="15"/>
  <c r="G62" i="15"/>
  <c r="F62" i="15"/>
  <c r="E62" i="15"/>
  <c r="D62" i="15"/>
  <c r="C62" i="15"/>
  <c r="B62" i="15"/>
  <c r="A62" i="15"/>
  <c r="P61" i="15"/>
  <c r="O61" i="15"/>
  <c r="N61" i="15"/>
  <c r="M61" i="15"/>
  <c r="J61" i="15"/>
  <c r="I61" i="15"/>
  <c r="H61" i="15"/>
  <c r="G61" i="15"/>
  <c r="F61" i="15"/>
  <c r="E61" i="15"/>
  <c r="D61" i="15"/>
  <c r="C61" i="15"/>
  <c r="B61" i="15"/>
  <c r="A61" i="15"/>
  <c r="P60" i="15"/>
  <c r="O60" i="15"/>
  <c r="N60" i="15"/>
  <c r="M60" i="15"/>
  <c r="J60" i="15"/>
  <c r="I60" i="15"/>
  <c r="H60" i="15"/>
  <c r="G60" i="15"/>
  <c r="F60" i="15"/>
  <c r="E60" i="15"/>
  <c r="D60" i="15"/>
  <c r="C60" i="15"/>
  <c r="B60" i="15"/>
  <c r="A60" i="15"/>
  <c r="P59" i="15"/>
  <c r="O59" i="15"/>
  <c r="N59" i="15"/>
  <c r="M59" i="15"/>
  <c r="K59" i="15"/>
  <c r="Q59" i="15"/>
  <c r="L59" i="15"/>
  <c r="J59" i="15"/>
  <c r="I59" i="15"/>
  <c r="H59" i="15"/>
  <c r="G59" i="15"/>
  <c r="F59" i="15"/>
  <c r="E59" i="15"/>
  <c r="D59" i="15"/>
  <c r="C59" i="15"/>
  <c r="B59" i="15"/>
  <c r="A59" i="15"/>
  <c r="P58" i="15"/>
  <c r="O58" i="15"/>
  <c r="N58" i="15"/>
  <c r="M58" i="15"/>
  <c r="K58" i="15"/>
  <c r="Q58" i="15"/>
  <c r="L58" i="15"/>
  <c r="J58" i="15"/>
  <c r="I58" i="15"/>
  <c r="H58" i="15"/>
  <c r="G58" i="15"/>
  <c r="F58" i="15"/>
  <c r="E58" i="15"/>
  <c r="D58" i="15"/>
  <c r="C58" i="15"/>
  <c r="B58" i="15"/>
  <c r="A58" i="15"/>
  <c r="P57" i="15"/>
  <c r="O57" i="15"/>
  <c r="N57" i="15"/>
  <c r="M57" i="15"/>
  <c r="J57" i="15"/>
  <c r="I57" i="15"/>
  <c r="H57" i="15"/>
  <c r="G57" i="15"/>
  <c r="F57" i="15"/>
  <c r="E57" i="15"/>
  <c r="D57" i="15"/>
  <c r="C57" i="15"/>
  <c r="B57" i="15"/>
  <c r="A57" i="15"/>
  <c r="P56" i="15"/>
  <c r="O56" i="15"/>
  <c r="N56" i="15"/>
  <c r="M56" i="15"/>
  <c r="J56" i="15"/>
  <c r="I56" i="15"/>
  <c r="H56" i="15"/>
  <c r="G56" i="15"/>
  <c r="F56" i="15"/>
  <c r="E56" i="15"/>
  <c r="D56" i="15"/>
  <c r="C56" i="15"/>
  <c r="B56" i="15"/>
  <c r="A56" i="15"/>
  <c r="P55" i="15"/>
  <c r="O55" i="15"/>
  <c r="N55" i="15"/>
  <c r="M55" i="15"/>
  <c r="J55" i="15"/>
  <c r="I55" i="15"/>
  <c r="H55" i="15"/>
  <c r="G55" i="15"/>
  <c r="F55" i="15"/>
  <c r="E55" i="15"/>
  <c r="D55" i="15"/>
  <c r="C55" i="15"/>
  <c r="B55" i="15"/>
  <c r="A55" i="15"/>
  <c r="P54" i="15"/>
  <c r="O54" i="15"/>
  <c r="N54" i="15"/>
  <c r="M54" i="15"/>
  <c r="J54" i="15"/>
  <c r="I54" i="15"/>
  <c r="H54" i="15"/>
  <c r="G54" i="15"/>
  <c r="F54" i="15"/>
  <c r="E54" i="15"/>
  <c r="D54" i="15"/>
  <c r="C54" i="15"/>
  <c r="B54" i="15"/>
  <c r="A54" i="15"/>
  <c r="P53" i="15"/>
  <c r="O53" i="15"/>
  <c r="N53" i="15"/>
  <c r="M53" i="15"/>
  <c r="J53" i="15"/>
  <c r="I53" i="15"/>
  <c r="H53" i="15"/>
  <c r="G53" i="15"/>
  <c r="F53" i="15"/>
  <c r="E53" i="15"/>
  <c r="D53" i="15"/>
  <c r="C53" i="15"/>
  <c r="B53" i="15"/>
  <c r="A53" i="15"/>
  <c r="P52" i="15"/>
  <c r="O52" i="15"/>
  <c r="N52" i="15"/>
  <c r="M52" i="15"/>
  <c r="J52" i="15"/>
  <c r="I52" i="15"/>
  <c r="H52" i="15"/>
  <c r="G52" i="15"/>
  <c r="F52" i="15"/>
  <c r="E52" i="15"/>
  <c r="D52" i="15"/>
  <c r="C52" i="15"/>
  <c r="B52" i="15"/>
  <c r="A52" i="15"/>
  <c r="P51" i="15"/>
  <c r="O51" i="15"/>
  <c r="N51" i="15"/>
  <c r="M51" i="15"/>
  <c r="K51" i="15"/>
  <c r="Q51" i="15"/>
  <c r="L51" i="15"/>
  <c r="J51" i="15"/>
  <c r="I51" i="15"/>
  <c r="H51" i="15"/>
  <c r="G51" i="15"/>
  <c r="F51" i="15"/>
  <c r="E51" i="15"/>
  <c r="D51" i="15"/>
  <c r="C51" i="15"/>
  <c r="B51" i="15"/>
  <c r="A51" i="15"/>
  <c r="P50" i="15"/>
  <c r="O50" i="15"/>
  <c r="N50" i="15"/>
  <c r="M50" i="15"/>
  <c r="K50" i="15"/>
  <c r="Q50" i="15"/>
  <c r="L50" i="15"/>
  <c r="J50" i="15"/>
  <c r="I50" i="15"/>
  <c r="H50" i="15"/>
  <c r="G50" i="15"/>
  <c r="F50" i="15"/>
  <c r="E50" i="15"/>
  <c r="D50" i="15"/>
  <c r="C50" i="15"/>
  <c r="B50" i="15"/>
  <c r="A50" i="15"/>
  <c r="P49" i="15"/>
  <c r="O49" i="15"/>
  <c r="N49" i="15"/>
  <c r="M49" i="15"/>
  <c r="J49" i="15"/>
  <c r="I49" i="15"/>
  <c r="H49" i="15"/>
  <c r="G49" i="15"/>
  <c r="F49" i="15"/>
  <c r="E49" i="15"/>
  <c r="D49" i="15"/>
  <c r="C49" i="15"/>
  <c r="B49" i="15"/>
  <c r="A49" i="15"/>
  <c r="P48" i="15"/>
  <c r="O48" i="15"/>
  <c r="N48" i="15"/>
  <c r="M48" i="15"/>
  <c r="J48" i="15"/>
  <c r="I48" i="15"/>
  <c r="H48" i="15"/>
  <c r="G48" i="15"/>
  <c r="F48" i="15"/>
  <c r="E48" i="15"/>
  <c r="D48" i="15"/>
  <c r="C48" i="15"/>
  <c r="B48" i="15"/>
  <c r="A48" i="15"/>
  <c r="P47" i="15"/>
  <c r="O47" i="15"/>
  <c r="N47" i="15"/>
  <c r="M47" i="15"/>
  <c r="J47" i="15"/>
  <c r="I47" i="15"/>
  <c r="H47" i="15"/>
  <c r="G47" i="15"/>
  <c r="F47" i="15"/>
  <c r="E47" i="15"/>
  <c r="D47" i="15"/>
  <c r="C47" i="15"/>
  <c r="B47" i="15"/>
  <c r="A47" i="15"/>
  <c r="P46" i="15"/>
  <c r="O46" i="15"/>
  <c r="N46" i="15"/>
  <c r="M46" i="15"/>
  <c r="J46" i="15"/>
  <c r="I46" i="15"/>
  <c r="H46" i="15"/>
  <c r="G46" i="15"/>
  <c r="F46" i="15"/>
  <c r="E46" i="15"/>
  <c r="D46" i="15"/>
  <c r="C46" i="15"/>
  <c r="B46" i="15"/>
  <c r="A46" i="15"/>
  <c r="P45" i="15"/>
  <c r="O45" i="15"/>
  <c r="N45" i="15"/>
  <c r="M45" i="15"/>
  <c r="J45" i="15"/>
  <c r="I45" i="15"/>
  <c r="H45" i="15"/>
  <c r="G45" i="15"/>
  <c r="F45" i="15"/>
  <c r="E45" i="15"/>
  <c r="D45" i="15"/>
  <c r="C45" i="15"/>
  <c r="B45" i="15"/>
  <c r="A45" i="15"/>
  <c r="P44" i="15"/>
  <c r="O44" i="15"/>
  <c r="N44" i="15"/>
  <c r="M44" i="15"/>
  <c r="J44" i="15"/>
  <c r="I44" i="15"/>
  <c r="H44" i="15"/>
  <c r="G44" i="15"/>
  <c r="F44" i="15"/>
  <c r="E44" i="15"/>
  <c r="D44" i="15"/>
  <c r="C44" i="15"/>
  <c r="B44" i="15"/>
  <c r="A44" i="15"/>
  <c r="P43" i="15"/>
  <c r="O43" i="15"/>
  <c r="N43" i="15"/>
  <c r="M43" i="15"/>
  <c r="K43" i="15"/>
  <c r="Q43" i="15"/>
  <c r="L43" i="15"/>
  <c r="J43" i="15"/>
  <c r="I43" i="15"/>
  <c r="H43" i="15"/>
  <c r="G43" i="15"/>
  <c r="F43" i="15"/>
  <c r="E43" i="15"/>
  <c r="D43" i="15"/>
  <c r="C43" i="15"/>
  <c r="B43" i="15"/>
  <c r="A43" i="15"/>
  <c r="P42" i="15"/>
  <c r="O42" i="15"/>
  <c r="N42" i="15"/>
  <c r="M42" i="15"/>
  <c r="K42" i="15"/>
  <c r="Q42" i="15"/>
  <c r="L42" i="15"/>
  <c r="J42" i="15"/>
  <c r="I42" i="15"/>
  <c r="H42" i="15"/>
  <c r="G42" i="15"/>
  <c r="F42" i="15"/>
  <c r="E42" i="15"/>
  <c r="D42" i="15"/>
  <c r="C42" i="15"/>
  <c r="B42" i="15"/>
  <c r="A42" i="15"/>
  <c r="P41" i="15"/>
  <c r="O41" i="15"/>
  <c r="N41" i="15"/>
  <c r="M41" i="15"/>
  <c r="J41" i="15"/>
  <c r="I41" i="15"/>
  <c r="H41" i="15"/>
  <c r="G41" i="15"/>
  <c r="F41" i="15"/>
  <c r="E41" i="15"/>
  <c r="D41" i="15"/>
  <c r="C41" i="15"/>
  <c r="B41" i="15"/>
  <c r="A41" i="15"/>
  <c r="P40" i="15"/>
  <c r="O40" i="15"/>
  <c r="N40" i="15"/>
  <c r="M40" i="15"/>
  <c r="J40" i="15"/>
  <c r="I40" i="15"/>
  <c r="H40" i="15"/>
  <c r="G40" i="15"/>
  <c r="F40" i="15"/>
  <c r="E40" i="15"/>
  <c r="D40" i="15"/>
  <c r="C40" i="15"/>
  <c r="B40" i="15"/>
  <c r="A40" i="15"/>
  <c r="P39" i="15"/>
  <c r="O39" i="15"/>
  <c r="N39" i="15"/>
  <c r="M39" i="15"/>
  <c r="J39" i="15"/>
  <c r="I39" i="15"/>
  <c r="H39" i="15"/>
  <c r="G39" i="15"/>
  <c r="F39" i="15"/>
  <c r="E39" i="15"/>
  <c r="D39" i="15"/>
  <c r="C39" i="15"/>
  <c r="B39" i="15"/>
  <c r="A39" i="15"/>
  <c r="P38" i="15"/>
  <c r="O38" i="15"/>
  <c r="N38" i="15"/>
  <c r="M38" i="15"/>
  <c r="J38" i="15"/>
  <c r="I38" i="15"/>
  <c r="H38" i="15"/>
  <c r="G38" i="15"/>
  <c r="F38" i="15"/>
  <c r="E38" i="15"/>
  <c r="D38" i="15"/>
  <c r="C38" i="15"/>
  <c r="B38" i="15"/>
  <c r="A38" i="15"/>
  <c r="P37" i="15"/>
  <c r="O37" i="15"/>
  <c r="N37" i="15"/>
  <c r="M37" i="15"/>
  <c r="J37" i="15"/>
  <c r="I37" i="15"/>
  <c r="H37" i="15"/>
  <c r="G37" i="15"/>
  <c r="F37" i="15"/>
  <c r="E37" i="15"/>
  <c r="D37" i="15"/>
  <c r="C37" i="15"/>
  <c r="B37" i="15"/>
  <c r="A37" i="15"/>
  <c r="P36" i="15"/>
  <c r="O36" i="15"/>
  <c r="N36" i="15"/>
  <c r="M36" i="15"/>
  <c r="J36" i="15"/>
  <c r="I36" i="15"/>
  <c r="H36" i="15"/>
  <c r="G36" i="15"/>
  <c r="F36" i="15"/>
  <c r="E36" i="15"/>
  <c r="D36" i="15"/>
  <c r="C36" i="15"/>
  <c r="B36" i="15"/>
  <c r="A36" i="15"/>
  <c r="P35" i="15"/>
  <c r="O35" i="15"/>
  <c r="N35" i="15"/>
  <c r="M35" i="15"/>
  <c r="K35" i="15"/>
  <c r="Q35" i="15"/>
  <c r="L35" i="15"/>
  <c r="J35" i="15"/>
  <c r="I35" i="15"/>
  <c r="H35" i="15"/>
  <c r="G35" i="15"/>
  <c r="F35" i="15"/>
  <c r="E35" i="15"/>
  <c r="D35" i="15"/>
  <c r="C35" i="15"/>
  <c r="B35" i="15"/>
  <c r="A35" i="15"/>
  <c r="P34" i="15"/>
  <c r="O34" i="15"/>
  <c r="N34" i="15"/>
  <c r="M34" i="15"/>
  <c r="K34" i="15"/>
  <c r="Q34" i="15"/>
  <c r="L34" i="15"/>
  <c r="J34" i="15"/>
  <c r="I34" i="15"/>
  <c r="H34" i="15"/>
  <c r="G34" i="15"/>
  <c r="F34" i="15"/>
  <c r="E34" i="15"/>
  <c r="D34" i="15"/>
  <c r="C34" i="15"/>
  <c r="B34" i="15"/>
  <c r="A34" i="15"/>
  <c r="P33" i="15"/>
  <c r="O33" i="15"/>
  <c r="N33" i="15"/>
  <c r="M33" i="15"/>
  <c r="J33" i="15"/>
  <c r="I33" i="15"/>
  <c r="H33" i="15"/>
  <c r="G33" i="15"/>
  <c r="F33" i="15"/>
  <c r="E33" i="15"/>
  <c r="D33" i="15"/>
  <c r="C33" i="15"/>
  <c r="B33" i="15"/>
  <c r="A33" i="15"/>
  <c r="P32" i="15"/>
  <c r="O32" i="15"/>
  <c r="N32" i="15"/>
  <c r="M32" i="15"/>
  <c r="J32" i="15"/>
  <c r="I32" i="15"/>
  <c r="H32" i="15"/>
  <c r="G32" i="15"/>
  <c r="F32" i="15"/>
  <c r="E32" i="15"/>
  <c r="D32" i="15"/>
  <c r="C32" i="15"/>
  <c r="B32" i="15"/>
  <c r="A32" i="15"/>
  <c r="P31" i="15"/>
  <c r="O31" i="15"/>
  <c r="N31" i="15"/>
  <c r="M31" i="15"/>
  <c r="J31" i="15"/>
  <c r="I31" i="15"/>
  <c r="H31" i="15"/>
  <c r="G31" i="15"/>
  <c r="F31" i="15"/>
  <c r="E31" i="15"/>
  <c r="D31" i="15"/>
  <c r="C31" i="15"/>
  <c r="B31" i="15"/>
  <c r="A31" i="15"/>
  <c r="P30" i="15"/>
  <c r="O30" i="15"/>
  <c r="N30" i="15"/>
  <c r="M30" i="15"/>
  <c r="J30" i="15"/>
  <c r="I30" i="15"/>
  <c r="H30" i="15"/>
  <c r="G30" i="15"/>
  <c r="F30" i="15"/>
  <c r="E30" i="15"/>
  <c r="D30" i="15"/>
  <c r="C30" i="15"/>
  <c r="B30" i="15"/>
  <c r="A30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A29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B28" i="15"/>
  <c r="A28" i="15"/>
  <c r="P27" i="15"/>
  <c r="O27" i="15"/>
  <c r="N27" i="15"/>
  <c r="M27" i="15"/>
  <c r="K27" i="15"/>
  <c r="Q27" i="15"/>
  <c r="L27" i="15"/>
  <c r="J27" i="15"/>
  <c r="I27" i="15"/>
  <c r="H27" i="15"/>
  <c r="G27" i="15"/>
  <c r="F27" i="15"/>
  <c r="E27" i="15"/>
  <c r="D27" i="15"/>
  <c r="C27" i="15"/>
  <c r="B27" i="15"/>
  <c r="A27" i="15"/>
  <c r="P26" i="15"/>
  <c r="O26" i="15"/>
  <c r="N26" i="15"/>
  <c r="M26" i="15"/>
  <c r="K26" i="15"/>
  <c r="Q26" i="15"/>
  <c r="L26" i="15"/>
  <c r="J26" i="15"/>
  <c r="I26" i="15"/>
  <c r="H26" i="15"/>
  <c r="G26" i="15"/>
  <c r="F26" i="15"/>
  <c r="E26" i="15"/>
  <c r="D26" i="15"/>
  <c r="C26" i="15"/>
  <c r="B26" i="15"/>
  <c r="A26" i="15"/>
  <c r="P25" i="15"/>
  <c r="O25" i="15"/>
  <c r="N25" i="15"/>
  <c r="M25" i="15"/>
  <c r="J25" i="15"/>
  <c r="I25" i="15"/>
  <c r="H25" i="15"/>
  <c r="G25" i="15"/>
  <c r="F25" i="15"/>
  <c r="E25" i="15"/>
  <c r="D25" i="15"/>
  <c r="C25" i="15"/>
  <c r="B25" i="15"/>
  <c r="A25" i="15"/>
  <c r="P24" i="15"/>
  <c r="O24" i="15"/>
  <c r="N24" i="15"/>
  <c r="M24" i="15"/>
  <c r="J24" i="15"/>
  <c r="I24" i="15"/>
  <c r="H24" i="15"/>
  <c r="G24" i="15"/>
  <c r="F24" i="15"/>
  <c r="E24" i="15"/>
  <c r="D24" i="15"/>
  <c r="C24" i="15"/>
  <c r="B24" i="15"/>
  <c r="A24" i="15"/>
  <c r="P23" i="15"/>
  <c r="O23" i="15"/>
  <c r="N23" i="15"/>
  <c r="M23" i="15"/>
  <c r="J23" i="15"/>
  <c r="I23" i="15"/>
  <c r="G23" i="15"/>
  <c r="F23" i="15"/>
  <c r="E23" i="15"/>
  <c r="D23" i="15"/>
  <c r="C23" i="15"/>
  <c r="B23" i="15"/>
  <c r="A23" i="15"/>
  <c r="P22" i="15"/>
  <c r="O22" i="15"/>
  <c r="N22" i="15"/>
  <c r="M22" i="15"/>
  <c r="J22" i="15"/>
  <c r="I22" i="15"/>
  <c r="H22" i="15"/>
  <c r="G22" i="15"/>
  <c r="F22" i="15"/>
  <c r="E22" i="15"/>
  <c r="D22" i="15"/>
  <c r="C22" i="15"/>
  <c r="B22" i="15"/>
  <c r="A22" i="15"/>
  <c r="P21" i="15"/>
  <c r="O21" i="15"/>
  <c r="N21" i="15"/>
  <c r="M21" i="15"/>
  <c r="J21" i="15"/>
  <c r="I21" i="15"/>
  <c r="H21" i="15"/>
  <c r="G21" i="15"/>
  <c r="F21" i="15"/>
  <c r="E21" i="15"/>
  <c r="D21" i="15"/>
  <c r="C21" i="15"/>
  <c r="B21" i="15"/>
  <c r="A21" i="15"/>
  <c r="P20" i="15"/>
  <c r="O20" i="15"/>
  <c r="N20" i="15"/>
  <c r="M20" i="15"/>
  <c r="K20" i="15"/>
  <c r="Q20" i="15"/>
  <c r="L20" i="15"/>
  <c r="J20" i="15"/>
  <c r="I20" i="15"/>
  <c r="H20" i="15"/>
  <c r="G20" i="15"/>
  <c r="F20" i="15"/>
  <c r="E20" i="15"/>
  <c r="D20" i="15"/>
  <c r="C20" i="15"/>
  <c r="B20" i="15"/>
  <c r="A20" i="15"/>
  <c r="P19" i="15"/>
  <c r="O19" i="15"/>
  <c r="N19" i="15"/>
  <c r="M19" i="15"/>
  <c r="K19" i="15"/>
  <c r="Q19" i="15"/>
  <c r="L19" i="15"/>
  <c r="J19" i="15"/>
  <c r="I19" i="15"/>
  <c r="H19" i="15"/>
  <c r="G19" i="15"/>
  <c r="F19" i="15"/>
  <c r="E19" i="15"/>
  <c r="D19" i="15"/>
  <c r="C19" i="15"/>
  <c r="B19" i="15"/>
  <c r="A19" i="15"/>
  <c r="P18" i="15"/>
  <c r="O18" i="15"/>
  <c r="N18" i="15"/>
  <c r="M18" i="15"/>
  <c r="K18" i="15"/>
  <c r="Q18" i="15"/>
  <c r="L18" i="15"/>
  <c r="J18" i="15"/>
  <c r="I18" i="15"/>
  <c r="H18" i="15"/>
  <c r="G18" i="15"/>
  <c r="F18" i="15"/>
  <c r="E18" i="15"/>
  <c r="D18" i="15"/>
  <c r="C18" i="15"/>
  <c r="B18" i="15"/>
  <c r="A18" i="15"/>
  <c r="P17" i="15"/>
  <c r="O17" i="15"/>
  <c r="N17" i="15"/>
  <c r="M17" i="15"/>
  <c r="J17" i="15"/>
  <c r="I17" i="15"/>
  <c r="H17" i="15"/>
  <c r="G17" i="15"/>
  <c r="F17" i="15"/>
  <c r="E17" i="15"/>
  <c r="D17" i="15"/>
  <c r="C17" i="15"/>
  <c r="B17" i="15"/>
  <c r="A17" i="15"/>
  <c r="P16" i="15"/>
  <c r="O16" i="15"/>
  <c r="N16" i="15"/>
  <c r="M16" i="15"/>
  <c r="J16" i="15"/>
  <c r="I16" i="15"/>
  <c r="H16" i="15"/>
  <c r="G16" i="15"/>
  <c r="F16" i="15"/>
  <c r="E16" i="15"/>
  <c r="D16" i="15"/>
  <c r="C16" i="15"/>
  <c r="B16" i="15"/>
  <c r="A16" i="15"/>
  <c r="P15" i="15"/>
  <c r="O15" i="15"/>
  <c r="N15" i="15"/>
  <c r="M15" i="15"/>
  <c r="J15" i="15"/>
  <c r="I15" i="15"/>
  <c r="H15" i="15"/>
  <c r="G15" i="15"/>
  <c r="F15" i="15"/>
  <c r="E15" i="15"/>
  <c r="D15" i="15"/>
  <c r="C15" i="15"/>
  <c r="B15" i="15"/>
  <c r="A15" i="15"/>
  <c r="P14" i="15"/>
  <c r="O14" i="15"/>
  <c r="N14" i="15"/>
  <c r="M14" i="15"/>
  <c r="J14" i="15"/>
  <c r="I14" i="15"/>
  <c r="H14" i="15"/>
  <c r="G14" i="15"/>
  <c r="F14" i="15"/>
  <c r="E14" i="15"/>
  <c r="D14" i="15"/>
  <c r="C14" i="15"/>
  <c r="B14" i="15"/>
  <c r="A14" i="15"/>
  <c r="P13" i="15"/>
  <c r="O13" i="15"/>
  <c r="N13" i="15"/>
  <c r="M13" i="15"/>
  <c r="J13" i="15"/>
  <c r="I13" i="15"/>
  <c r="H13" i="15"/>
  <c r="G13" i="15"/>
  <c r="F13" i="15"/>
  <c r="E13" i="15"/>
  <c r="D13" i="15"/>
  <c r="C13" i="15"/>
  <c r="B13" i="15"/>
  <c r="A13" i="15"/>
  <c r="P12" i="15"/>
  <c r="O12" i="15"/>
  <c r="N12" i="15"/>
  <c r="M12" i="15"/>
  <c r="K12" i="15"/>
  <c r="Q12" i="15"/>
  <c r="L12" i="15"/>
  <c r="J12" i="15"/>
  <c r="I12" i="15"/>
  <c r="H12" i="15"/>
  <c r="G12" i="15"/>
  <c r="F12" i="15"/>
  <c r="E12" i="15"/>
  <c r="D12" i="15"/>
  <c r="C12" i="15"/>
  <c r="B12" i="15"/>
  <c r="A12" i="15"/>
  <c r="P11" i="15"/>
  <c r="O11" i="15"/>
  <c r="N11" i="15"/>
  <c r="M11" i="15"/>
  <c r="K11" i="15"/>
  <c r="Q11" i="15"/>
  <c r="L11" i="15"/>
  <c r="J11" i="15"/>
  <c r="I11" i="15"/>
  <c r="H11" i="15"/>
  <c r="G11" i="15"/>
  <c r="F11" i="15"/>
  <c r="E11" i="15"/>
  <c r="D11" i="15"/>
  <c r="C11" i="15"/>
  <c r="B11" i="15"/>
  <c r="A11" i="15"/>
  <c r="P10" i="15"/>
  <c r="O10" i="15"/>
  <c r="N10" i="15"/>
  <c r="M10" i="15"/>
  <c r="K10" i="15"/>
  <c r="Q10" i="15"/>
  <c r="L10" i="15"/>
  <c r="J10" i="15"/>
  <c r="I10" i="15"/>
  <c r="H10" i="15"/>
  <c r="G10" i="15"/>
  <c r="F10" i="15"/>
  <c r="E10" i="15"/>
  <c r="D10" i="15"/>
  <c r="C10" i="15"/>
  <c r="B10" i="15"/>
  <c r="A10" i="15"/>
  <c r="P9" i="15"/>
  <c r="O9" i="15"/>
  <c r="N9" i="15"/>
  <c r="M9" i="15"/>
  <c r="J9" i="15"/>
  <c r="I9" i="15"/>
  <c r="H9" i="15"/>
  <c r="G9" i="15"/>
  <c r="F9" i="15"/>
  <c r="E9" i="15"/>
  <c r="D9" i="15"/>
  <c r="C9" i="15"/>
  <c r="B9" i="15"/>
  <c r="A9" i="15"/>
  <c r="P8" i="15"/>
  <c r="O8" i="15"/>
  <c r="N8" i="15"/>
  <c r="M8" i="15"/>
  <c r="J8" i="15"/>
  <c r="I8" i="15"/>
  <c r="H8" i="15"/>
  <c r="G8" i="15"/>
  <c r="F8" i="15"/>
  <c r="E8" i="15"/>
  <c r="D8" i="15"/>
  <c r="C8" i="15"/>
  <c r="B8" i="15"/>
  <c r="A8" i="15"/>
  <c r="P7" i="15"/>
  <c r="O7" i="15"/>
  <c r="N7" i="15"/>
  <c r="M7" i="15"/>
  <c r="J7" i="15"/>
  <c r="I7" i="15"/>
  <c r="H7" i="15"/>
  <c r="G7" i="15"/>
  <c r="F7" i="15"/>
  <c r="E7" i="15"/>
  <c r="D7" i="15"/>
  <c r="C7" i="15"/>
  <c r="B7" i="15"/>
  <c r="A7" i="15"/>
  <c r="P6" i="15"/>
  <c r="O6" i="15"/>
  <c r="N6" i="15"/>
  <c r="M6" i="15"/>
  <c r="J6" i="15"/>
  <c r="I6" i="15"/>
  <c r="H6" i="15"/>
  <c r="G6" i="15"/>
  <c r="F6" i="15"/>
  <c r="E6" i="15"/>
  <c r="D6" i="15"/>
  <c r="C6" i="15"/>
  <c r="B6" i="15"/>
  <c r="A6" i="15"/>
  <c r="P5" i="15"/>
  <c r="O5" i="15"/>
  <c r="N5" i="15"/>
  <c r="M5" i="15"/>
  <c r="J5" i="15"/>
  <c r="I5" i="15"/>
  <c r="H5" i="15"/>
  <c r="G5" i="15"/>
  <c r="F5" i="15"/>
  <c r="E5" i="15"/>
  <c r="D5" i="15"/>
  <c r="C5" i="15"/>
  <c r="B5" i="15"/>
  <c r="A5" i="15"/>
  <c r="P4" i="15"/>
  <c r="O4" i="15"/>
  <c r="N4" i="15"/>
  <c r="M4" i="15"/>
  <c r="K4" i="15"/>
  <c r="Q4" i="15"/>
  <c r="L4" i="15"/>
  <c r="J4" i="15"/>
  <c r="I4" i="15"/>
  <c r="H4" i="15"/>
  <c r="G4" i="15"/>
  <c r="F4" i="15"/>
  <c r="E4" i="15"/>
  <c r="D4" i="15"/>
  <c r="C4" i="15"/>
  <c r="B4" i="15"/>
  <c r="A4" i="15"/>
  <c r="P3" i="15"/>
  <c r="O3" i="15"/>
  <c r="N3" i="15"/>
  <c r="M3" i="15"/>
  <c r="K3" i="15"/>
  <c r="Q3" i="15"/>
  <c r="L3" i="15"/>
  <c r="I3" i="15"/>
  <c r="H3" i="15"/>
  <c r="G3" i="15"/>
  <c r="F3" i="15"/>
  <c r="E3" i="15"/>
  <c r="D3" i="15"/>
  <c r="C3" i="15"/>
  <c r="B3" i="15"/>
  <c r="A3" i="15"/>
  <c r="P2" i="15"/>
  <c r="O2" i="15"/>
  <c r="N2" i="15"/>
  <c r="M2" i="15"/>
  <c r="K2" i="15"/>
  <c r="Q2" i="15"/>
  <c r="L2" i="15"/>
  <c r="H2" i="15"/>
  <c r="G2" i="15"/>
  <c r="F2" i="15"/>
  <c r="E2" i="15"/>
  <c r="D2" i="15"/>
  <c r="C2" i="15"/>
  <c r="B2" i="15"/>
  <c r="A2" i="15"/>
  <c r="B3" i="14"/>
  <c r="C3" i="14"/>
  <c r="D3" i="14"/>
  <c r="E3" i="14"/>
  <c r="F3" i="14"/>
  <c r="G3" i="14"/>
  <c r="H3" i="14"/>
  <c r="I3" i="14"/>
  <c r="N3" i="14"/>
  <c r="O3" i="14"/>
  <c r="P3" i="14"/>
  <c r="Q3" i="14"/>
  <c r="B4" i="14"/>
  <c r="C4" i="14"/>
  <c r="D4" i="14"/>
  <c r="E4" i="14"/>
  <c r="F4" i="14"/>
  <c r="G4" i="14"/>
  <c r="H4" i="14"/>
  <c r="I4" i="14"/>
  <c r="J4" i="14"/>
  <c r="N4" i="14"/>
  <c r="O4" i="14"/>
  <c r="P4" i="14"/>
  <c r="Q4" i="14"/>
  <c r="B5" i="14"/>
  <c r="C5" i="14"/>
  <c r="D5" i="14"/>
  <c r="E5" i="14"/>
  <c r="F5" i="14"/>
  <c r="G5" i="14"/>
  <c r="H5" i="14"/>
  <c r="I5" i="14"/>
  <c r="J5" i="14"/>
  <c r="N5" i="14"/>
  <c r="O5" i="14"/>
  <c r="P5" i="14"/>
  <c r="Q5" i="14"/>
  <c r="B6" i="14"/>
  <c r="C6" i="14"/>
  <c r="D6" i="14"/>
  <c r="E6" i="14"/>
  <c r="F6" i="14"/>
  <c r="G6" i="14"/>
  <c r="H6" i="14"/>
  <c r="I6" i="14"/>
  <c r="J6" i="14"/>
  <c r="N6" i="14"/>
  <c r="O6" i="14"/>
  <c r="P6" i="14"/>
  <c r="Q6" i="14"/>
  <c r="B7" i="14"/>
  <c r="C7" i="14"/>
  <c r="D7" i="14"/>
  <c r="E7" i="14"/>
  <c r="F7" i="14"/>
  <c r="G7" i="14"/>
  <c r="H7" i="14"/>
  <c r="I7" i="14"/>
  <c r="J7" i="14"/>
  <c r="N7" i="14"/>
  <c r="O7" i="14"/>
  <c r="P7" i="14"/>
  <c r="Q7" i="14"/>
  <c r="B8" i="14"/>
  <c r="C8" i="14"/>
  <c r="D8" i="14"/>
  <c r="E8" i="14"/>
  <c r="F8" i="14"/>
  <c r="G8" i="14"/>
  <c r="H8" i="14"/>
  <c r="I8" i="14"/>
  <c r="J8" i="14"/>
  <c r="N8" i="14"/>
  <c r="O8" i="14"/>
  <c r="P8" i="14"/>
  <c r="Q8" i="14"/>
  <c r="B9" i="14"/>
  <c r="C9" i="14"/>
  <c r="D9" i="14"/>
  <c r="E9" i="14"/>
  <c r="F9" i="14"/>
  <c r="G9" i="14"/>
  <c r="H9" i="14"/>
  <c r="I9" i="14"/>
  <c r="J9" i="14"/>
  <c r="N9" i="14"/>
  <c r="O9" i="14"/>
  <c r="P9" i="14"/>
  <c r="Q9" i="14"/>
  <c r="B10" i="14"/>
  <c r="C10" i="14"/>
  <c r="D10" i="14"/>
  <c r="E10" i="14"/>
  <c r="F10" i="14"/>
  <c r="G10" i="14"/>
  <c r="H10" i="14"/>
  <c r="I10" i="14"/>
  <c r="J10" i="14"/>
  <c r="N10" i="14"/>
  <c r="O10" i="14"/>
  <c r="P10" i="14"/>
  <c r="Q10" i="14"/>
  <c r="B11" i="14"/>
  <c r="C11" i="14"/>
  <c r="D11" i="14"/>
  <c r="E11" i="14"/>
  <c r="F11" i="14"/>
  <c r="G11" i="14"/>
  <c r="H11" i="14"/>
  <c r="I11" i="14"/>
  <c r="J11" i="14"/>
  <c r="N11" i="14"/>
  <c r="O11" i="14"/>
  <c r="P11" i="14"/>
  <c r="Q11" i="14"/>
  <c r="B12" i="14"/>
  <c r="C12" i="14"/>
  <c r="D12" i="14"/>
  <c r="E12" i="14"/>
  <c r="F12" i="14"/>
  <c r="G12" i="14"/>
  <c r="H12" i="14"/>
  <c r="I12" i="14"/>
  <c r="J12" i="14"/>
  <c r="N12" i="14"/>
  <c r="O12" i="14"/>
  <c r="P12" i="14"/>
  <c r="Q12" i="14"/>
  <c r="B13" i="14"/>
  <c r="C13" i="14"/>
  <c r="D13" i="14"/>
  <c r="E13" i="14"/>
  <c r="F13" i="14"/>
  <c r="G13" i="14"/>
  <c r="H13" i="14"/>
  <c r="I13" i="14"/>
  <c r="J13" i="14"/>
  <c r="N13" i="14"/>
  <c r="O13" i="14"/>
  <c r="P13" i="14"/>
  <c r="Q13" i="14"/>
  <c r="B14" i="14"/>
  <c r="C14" i="14"/>
  <c r="D14" i="14"/>
  <c r="E14" i="14"/>
  <c r="F14" i="14"/>
  <c r="G14" i="14"/>
  <c r="H14" i="14"/>
  <c r="I14" i="14"/>
  <c r="J14" i="14"/>
  <c r="N14" i="14"/>
  <c r="O14" i="14"/>
  <c r="P14" i="14"/>
  <c r="Q14" i="14"/>
  <c r="B15" i="14"/>
  <c r="C15" i="14"/>
  <c r="D15" i="14"/>
  <c r="E15" i="14"/>
  <c r="F15" i="14"/>
  <c r="G15" i="14"/>
  <c r="H15" i="14"/>
  <c r="I15" i="14"/>
  <c r="J15" i="14"/>
  <c r="N15" i="14"/>
  <c r="O15" i="14"/>
  <c r="P15" i="14"/>
  <c r="Q15" i="14"/>
  <c r="B16" i="14"/>
  <c r="C16" i="14"/>
  <c r="D16" i="14"/>
  <c r="E16" i="14"/>
  <c r="F16" i="14"/>
  <c r="G16" i="14"/>
  <c r="H16" i="14"/>
  <c r="I16" i="14"/>
  <c r="J16" i="14"/>
  <c r="N16" i="14"/>
  <c r="O16" i="14"/>
  <c r="P16" i="14"/>
  <c r="Q16" i="14"/>
  <c r="B17" i="14"/>
  <c r="C17" i="14"/>
  <c r="D17" i="14"/>
  <c r="E17" i="14"/>
  <c r="F17" i="14"/>
  <c r="G17" i="14"/>
  <c r="H17" i="14"/>
  <c r="I17" i="14"/>
  <c r="J17" i="14"/>
  <c r="N17" i="14"/>
  <c r="O17" i="14"/>
  <c r="P17" i="14"/>
  <c r="Q17" i="14"/>
  <c r="B18" i="14"/>
  <c r="C18" i="14"/>
  <c r="D18" i="14"/>
  <c r="E18" i="14"/>
  <c r="F18" i="14"/>
  <c r="G18" i="14"/>
  <c r="H18" i="14"/>
  <c r="I18" i="14"/>
  <c r="J18" i="14"/>
  <c r="N18" i="14"/>
  <c r="O18" i="14"/>
  <c r="P18" i="14"/>
  <c r="Q18" i="14"/>
  <c r="B19" i="14"/>
  <c r="C19" i="14"/>
  <c r="D19" i="14"/>
  <c r="E19" i="14"/>
  <c r="F19" i="14"/>
  <c r="G19" i="14"/>
  <c r="H19" i="14"/>
  <c r="I19" i="14"/>
  <c r="J19" i="14"/>
  <c r="N19" i="14"/>
  <c r="O19" i="14"/>
  <c r="P19" i="14"/>
  <c r="Q19" i="14"/>
  <c r="B20" i="14"/>
  <c r="C20" i="14"/>
  <c r="D20" i="14"/>
  <c r="E20" i="14"/>
  <c r="F20" i="14"/>
  <c r="G20" i="14"/>
  <c r="H20" i="14"/>
  <c r="I20" i="14"/>
  <c r="J20" i="14"/>
  <c r="N20" i="14"/>
  <c r="O20" i="14"/>
  <c r="P20" i="14"/>
  <c r="Q20" i="14"/>
  <c r="B21" i="14"/>
  <c r="C21" i="14"/>
  <c r="D21" i="14"/>
  <c r="E21" i="14"/>
  <c r="F21" i="14"/>
  <c r="G21" i="14"/>
  <c r="H21" i="14"/>
  <c r="I21" i="14"/>
  <c r="J21" i="14"/>
  <c r="N21" i="14"/>
  <c r="O21" i="14"/>
  <c r="P21" i="14"/>
  <c r="Q21" i="14"/>
  <c r="B22" i="14"/>
  <c r="C22" i="14"/>
  <c r="D22" i="14"/>
  <c r="E22" i="14"/>
  <c r="F22" i="14"/>
  <c r="G22" i="14"/>
  <c r="H22" i="14"/>
  <c r="I22" i="14"/>
  <c r="J22" i="14"/>
  <c r="N22" i="14"/>
  <c r="O22" i="14"/>
  <c r="P22" i="14"/>
  <c r="Q22" i="14"/>
  <c r="B23" i="14"/>
  <c r="C23" i="14"/>
  <c r="D23" i="14"/>
  <c r="E23" i="14"/>
  <c r="F23" i="14"/>
  <c r="G23" i="14"/>
  <c r="H23" i="14"/>
  <c r="I23" i="14"/>
  <c r="J23" i="14"/>
  <c r="N23" i="14"/>
  <c r="O23" i="14"/>
  <c r="P23" i="14"/>
  <c r="Q23" i="14"/>
  <c r="B24" i="14"/>
  <c r="C24" i="14"/>
  <c r="D24" i="14"/>
  <c r="E24" i="14"/>
  <c r="F24" i="14"/>
  <c r="G24" i="14"/>
  <c r="H24" i="14"/>
  <c r="I24" i="14"/>
  <c r="J24" i="14"/>
  <c r="N24" i="14"/>
  <c r="O24" i="14"/>
  <c r="P24" i="14"/>
  <c r="Q24" i="14"/>
  <c r="B25" i="14"/>
  <c r="C25" i="14"/>
  <c r="D25" i="14"/>
  <c r="E25" i="14"/>
  <c r="F25" i="14"/>
  <c r="G25" i="14"/>
  <c r="H25" i="14"/>
  <c r="I25" i="14"/>
  <c r="J25" i="14"/>
  <c r="N25" i="14"/>
  <c r="O25" i="14"/>
  <c r="P25" i="14"/>
  <c r="Q25" i="14"/>
  <c r="B26" i="14"/>
  <c r="C26" i="14"/>
  <c r="D26" i="14"/>
  <c r="E26" i="14"/>
  <c r="F26" i="14"/>
  <c r="G26" i="14"/>
  <c r="H26" i="14"/>
  <c r="I26" i="14"/>
  <c r="J26" i="14"/>
  <c r="N26" i="14"/>
  <c r="O26" i="14"/>
  <c r="P26" i="14"/>
  <c r="Q26" i="14"/>
  <c r="B27" i="14"/>
  <c r="C27" i="14"/>
  <c r="D27" i="14"/>
  <c r="E27" i="14"/>
  <c r="F27" i="14"/>
  <c r="G27" i="14"/>
  <c r="H27" i="14"/>
  <c r="I27" i="14"/>
  <c r="J27" i="14"/>
  <c r="N27" i="14"/>
  <c r="O27" i="14"/>
  <c r="P27" i="14"/>
  <c r="Q27" i="14"/>
  <c r="B28" i="14"/>
  <c r="C28" i="14"/>
  <c r="D28" i="14"/>
  <c r="E28" i="14"/>
  <c r="F28" i="14"/>
  <c r="G28" i="14"/>
  <c r="H28" i="14"/>
  <c r="I28" i="14"/>
  <c r="J28" i="14"/>
  <c r="N28" i="14"/>
  <c r="O28" i="14"/>
  <c r="P28" i="14"/>
  <c r="Q28" i="14"/>
  <c r="B29" i="14"/>
  <c r="C29" i="14"/>
  <c r="D29" i="14"/>
  <c r="E29" i="14"/>
  <c r="F29" i="14"/>
  <c r="G29" i="14"/>
  <c r="H29" i="14"/>
  <c r="I29" i="14"/>
  <c r="J29" i="14"/>
  <c r="N29" i="14"/>
  <c r="O29" i="14"/>
  <c r="P29" i="14"/>
  <c r="Q29" i="14"/>
  <c r="B30" i="14"/>
  <c r="C30" i="14"/>
  <c r="D30" i="14"/>
  <c r="E30" i="14"/>
  <c r="F30" i="14"/>
  <c r="G30" i="14"/>
  <c r="H30" i="14"/>
  <c r="I30" i="14"/>
  <c r="J30" i="14"/>
  <c r="N30" i="14"/>
  <c r="O30" i="14"/>
  <c r="P30" i="14"/>
  <c r="Q30" i="14"/>
  <c r="B31" i="14"/>
  <c r="C31" i="14"/>
  <c r="D31" i="14"/>
  <c r="E31" i="14"/>
  <c r="F31" i="14"/>
  <c r="G31" i="14"/>
  <c r="H31" i="14"/>
  <c r="I31" i="14"/>
  <c r="J31" i="14"/>
  <c r="N31" i="14"/>
  <c r="O31" i="14"/>
  <c r="P31" i="14"/>
  <c r="Q31" i="14"/>
  <c r="B32" i="14"/>
  <c r="C32" i="14"/>
  <c r="D32" i="14"/>
  <c r="E32" i="14"/>
  <c r="F32" i="14"/>
  <c r="G32" i="14"/>
  <c r="H32" i="14"/>
  <c r="I32" i="14"/>
  <c r="J32" i="14"/>
  <c r="N32" i="14"/>
  <c r="O32" i="14"/>
  <c r="P32" i="14"/>
  <c r="Q32" i="14"/>
  <c r="B33" i="14"/>
  <c r="C33" i="14"/>
  <c r="D33" i="14"/>
  <c r="E33" i="14"/>
  <c r="F33" i="14"/>
  <c r="G33" i="14"/>
  <c r="H33" i="14"/>
  <c r="I33" i="14"/>
  <c r="J33" i="14"/>
  <c r="N33" i="14"/>
  <c r="O33" i="14"/>
  <c r="P33" i="14"/>
  <c r="Q33" i="14"/>
  <c r="B34" i="14"/>
  <c r="C34" i="14"/>
  <c r="D34" i="14"/>
  <c r="E34" i="14"/>
  <c r="F34" i="14"/>
  <c r="G34" i="14"/>
  <c r="H34" i="14"/>
  <c r="I34" i="14"/>
  <c r="J34" i="14"/>
  <c r="N34" i="14"/>
  <c r="O34" i="14"/>
  <c r="P34" i="14"/>
  <c r="Q34" i="14"/>
  <c r="B35" i="14"/>
  <c r="C35" i="14"/>
  <c r="D35" i="14"/>
  <c r="E35" i="14"/>
  <c r="F35" i="14"/>
  <c r="G35" i="14"/>
  <c r="H35" i="14"/>
  <c r="I35" i="14"/>
  <c r="J35" i="14"/>
  <c r="N35" i="14"/>
  <c r="O35" i="14"/>
  <c r="P35" i="14"/>
  <c r="Q35" i="14"/>
  <c r="B36" i="14"/>
  <c r="C36" i="14"/>
  <c r="D36" i="14"/>
  <c r="E36" i="14"/>
  <c r="F36" i="14"/>
  <c r="G36" i="14"/>
  <c r="H36" i="14"/>
  <c r="I36" i="14"/>
  <c r="J36" i="14"/>
  <c r="N36" i="14"/>
  <c r="O36" i="14"/>
  <c r="P36" i="14"/>
  <c r="Q36" i="14"/>
  <c r="B37" i="14"/>
  <c r="C37" i="14"/>
  <c r="D37" i="14"/>
  <c r="E37" i="14"/>
  <c r="F37" i="14"/>
  <c r="G37" i="14"/>
  <c r="H37" i="14"/>
  <c r="I37" i="14"/>
  <c r="J37" i="14"/>
  <c r="N37" i="14"/>
  <c r="O37" i="14"/>
  <c r="P37" i="14"/>
  <c r="Q37" i="14"/>
  <c r="B38" i="14"/>
  <c r="C38" i="14"/>
  <c r="D38" i="14"/>
  <c r="E38" i="14"/>
  <c r="F38" i="14"/>
  <c r="G38" i="14"/>
  <c r="H38" i="14"/>
  <c r="I38" i="14"/>
  <c r="J38" i="14"/>
  <c r="N38" i="14"/>
  <c r="O38" i="14"/>
  <c r="P38" i="14"/>
  <c r="Q38" i="14"/>
  <c r="B39" i="14"/>
  <c r="C39" i="14"/>
  <c r="D39" i="14"/>
  <c r="E39" i="14"/>
  <c r="F39" i="14"/>
  <c r="G39" i="14"/>
  <c r="H39" i="14"/>
  <c r="I39" i="14"/>
  <c r="J39" i="14"/>
  <c r="N39" i="14"/>
  <c r="O39" i="14"/>
  <c r="P39" i="14"/>
  <c r="Q39" i="14"/>
  <c r="B40" i="14"/>
  <c r="C40" i="14"/>
  <c r="D40" i="14"/>
  <c r="E40" i="14"/>
  <c r="F40" i="14"/>
  <c r="G40" i="14"/>
  <c r="H40" i="14"/>
  <c r="I40" i="14"/>
  <c r="J40" i="14"/>
  <c r="N40" i="14"/>
  <c r="O40" i="14"/>
  <c r="P40" i="14"/>
  <c r="Q40" i="14"/>
  <c r="B41" i="14"/>
  <c r="C41" i="14"/>
  <c r="D41" i="14"/>
  <c r="E41" i="14"/>
  <c r="F41" i="14"/>
  <c r="G41" i="14"/>
  <c r="H41" i="14"/>
  <c r="I41" i="14"/>
  <c r="J41" i="14"/>
  <c r="N41" i="14"/>
  <c r="O41" i="14"/>
  <c r="P41" i="14"/>
  <c r="Q41" i="14"/>
  <c r="B42" i="14"/>
  <c r="C42" i="14"/>
  <c r="D42" i="14"/>
  <c r="E42" i="14"/>
  <c r="F42" i="14"/>
  <c r="G42" i="14"/>
  <c r="H42" i="14"/>
  <c r="I42" i="14"/>
  <c r="J42" i="14"/>
  <c r="N42" i="14"/>
  <c r="O42" i="14"/>
  <c r="P42" i="14"/>
  <c r="Q42" i="14"/>
  <c r="B43" i="14"/>
  <c r="C43" i="14"/>
  <c r="D43" i="14"/>
  <c r="E43" i="14"/>
  <c r="F43" i="14"/>
  <c r="G43" i="14"/>
  <c r="H43" i="14"/>
  <c r="I43" i="14"/>
  <c r="J43" i="14"/>
  <c r="N43" i="14"/>
  <c r="O43" i="14"/>
  <c r="P43" i="14"/>
  <c r="Q43" i="14"/>
  <c r="B44" i="14"/>
  <c r="C44" i="14"/>
  <c r="D44" i="14"/>
  <c r="E44" i="14"/>
  <c r="F44" i="14"/>
  <c r="G44" i="14"/>
  <c r="H44" i="14"/>
  <c r="I44" i="14"/>
  <c r="J44" i="14"/>
  <c r="N44" i="14"/>
  <c r="O44" i="14"/>
  <c r="P44" i="14"/>
  <c r="Q44" i="14"/>
  <c r="B45" i="14"/>
  <c r="C45" i="14"/>
  <c r="D45" i="14"/>
  <c r="E45" i="14"/>
  <c r="F45" i="14"/>
  <c r="G45" i="14"/>
  <c r="H45" i="14"/>
  <c r="I45" i="14"/>
  <c r="J45" i="14"/>
  <c r="N45" i="14"/>
  <c r="O45" i="14"/>
  <c r="P45" i="14"/>
  <c r="Q45" i="14"/>
  <c r="B46" i="14"/>
  <c r="C46" i="14"/>
  <c r="D46" i="14"/>
  <c r="E46" i="14"/>
  <c r="F46" i="14"/>
  <c r="G46" i="14"/>
  <c r="H46" i="14"/>
  <c r="I46" i="14"/>
  <c r="J46" i="14"/>
  <c r="N46" i="14"/>
  <c r="O46" i="14"/>
  <c r="P46" i="14"/>
  <c r="Q46" i="14"/>
  <c r="B47" i="14"/>
  <c r="C47" i="14"/>
  <c r="D47" i="14"/>
  <c r="E47" i="14"/>
  <c r="F47" i="14"/>
  <c r="G47" i="14"/>
  <c r="H47" i="14"/>
  <c r="I47" i="14"/>
  <c r="J47" i="14"/>
  <c r="N47" i="14"/>
  <c r="O47" i="14"/>
  <c r="P47" i="14"/>
  <c r="Q47" i="14"/>
  <c r="B48" i="14"/>
  <c r="C48" i="14"/>
  <c r="D48" i="14"/>
  <c r="E48" i="14"/>
  <c r="F48" i="14"/>
  <c r="G48" i="14"/>
  <c r="H48" i="14"/>
  <c r="I48" i="14"/>
  <c r="J48" i="14"/>
  <c r="N48" i="14"/>
  <c r="O48" i="14"/>
  <c r="P48" i="14"/>
  <c r="Q48" i="14"/>
  <c r="B49" i="14"/>
  <c r="C49" i="14"/>
  <c r="D49" i="14"/>
  <c r="E49" i="14"/>
  <c r="F49" i="14"/>
  <c r="G49" i="14"/>
  <c r="H49" i="14"/>
  <c r="I49" i="14"/>
  <c r="J49" i="14"/>
  <c r="N49" i="14"/>
  <c r="O49" i="14"/>
  <c r="P49" i="14"/>
  <c r="Q49" i="14"/>
  <c r="B50" i="14"/>
  <c r="C50" i="14"/>
  <c r="D50" i="14"/>
  <c r="E50" i="14"/>
  <c r="F50" i="14"/>
  <c r="G50" i="14"/>
  <c r="H50" i="14"/>
  <c r="I50" i="14"/>
  <c r="J50" i="14"/>
  <c r="N50" i="14"/>
  <c r="O50" i="14"/>
  <c r="P50" i="14"/>
  <c r="Q50" i="14"/>
  <c r="B51" i="14"/>
  <c r="C51" i="14"/>
  <c r="D51" i="14"/>
  <c r="E51" i="14"/>
  <c r="F51" i="14"/>
  <c r="G51" i="14"/>
  <c r="H51" i="14"/>
  <c r="I51" i="14"/>
  <c r="J51" i="14"/>
  <c r="N51" i="14"/>
  <c r="O51" i="14"/>
  <c r="P51" i="14"/>
  <c r="Q51" i="14"/>
  <c r="B52" i="14"/>
  <c r="C52" i="14"/>
  <c r="D52" i="14"/>
  <c r="E52" i="14"/>
  <c r="F52" i="14"/>
  <c r="G52" i="14"/>
  <c r="H52" i="14"/>
  <c r="I52" i="14"/>
  <c r="J52" i="14"/>
  <c r="N52" i="14"/>
  <c r="O52" i="14"/>
  <c r="P52" i="14"/>
  <c r="Q52" i="14"/>
  <c r="B53" i="14"/>
  <c r="C53" i="14"/>
  <c r="D53" i="14"/>
  <c r="E53" i="14"/>
  <c r="F53" i="14"/>
  <c r="G53" i="14"/>
  <c r="H53" i="14"/>
  <c r="I53" i="14"/>
  <c r="J53" i="14"/>
  <c r="N53" i="14"/>
  <c r="O53" i="14"/>
  <c r="P53" i="14"/>
  <c r="Q53" i="14"/>
  <c r="B54" i="14"/>
  <c r="C54" i="14"/>
  <c r="D54" i="14"/>
  <c r="E54" i="14"/>
  <c r="F54" i="14"/>
  <c r="G54" i="14"/>
  <c r="H54" i="14"/>
  <c r="I54" i="14"/>
  <c r="J54" i="14"/>
  <c r="N54" i="14"/>
  <c r="O54" i="14"/>
  <c r="P54" i="14"/>
  <c r="Q54" i="14"/>
  <c r="B55" i="14"/>
  <c r="C55" i="14"/>
  <c r="D55" i="14"/>
  <c r="E55" i="14"/>
  <c r="F55" i="14"/>
  <c r="G55" i="14"/>
  <c r="H55" i="14"/>
  <c r="I55" i="14"/>
  <c r="J55" i="14"/>
  <c r="N55" i="14"/>
  <c r="O55" i="14"/>
  <c r="P55" i="14"/>
  <c r="Q55" i="14"/>
  <c r="B56" i="14"/>
  <c r="C56" i="14"/>
  <c r="D56" i="14"/>
  <c r="E56" i="14"/>
  <c r="F56" i="14"/>
  <c r="G56" i="14"/>
  <c r="H56" i="14"/>
  <c r="I56" i="14"/>
  <c r="J56" i="14"/>
  <c r="N56" i="14"/>
  <c r="O56" i="14"/>
  <c r="P56" i="14"/>
  <c r="Q56" i="14"/>
  <c r="B57" i="14"/>
  <c r="C57" i="14"/>
  <c r="D57" i="14"/>
  <c r="E57" i="14"/>
  <c r="F57" i="14"/>
  <c r="G57" i="14"/>
  <c r="H57" i="14"/>
  <c r="I57" i="14"/>
  <c r="J57" i="14"/>
  <c r="N57" i="14"/>
  <c r="O57" i="14"/>
  <c r="P57" i="14"/>
  <c r="Q57" i="14"/>
  <c r="B58" i="14"/>
  <c r="C58" i="14"/>
  <c r="D58" i="14"/>
  <c r="E58" i="14"/>
  <c r="F58" i="14"/>
  <c r="G58" i="14"/>
  <c r="H58" i="14"/>
  <c r="I58" i="14"/>
  <c r="J58" i="14"/>
  <c r="N58" i="14"/>
  <c r="O58" i="14"/>
  <c r="P58" i="14"/>
  <c r="Q58" i="14"/>
  <c r="B59" i="14"/>
  <c r="C59" i="14"/>
  <c r="D59" i="14"/>
  <c r="E59" i="14"/>
  <c r="F59" i="14"/>
  <c r="G59" i="14"/>
  <c r="H59" i="14"/>
  <c r="I59" i="14"/>
  <c r="J59" i="14"/>
  <c r="N59" i="14"/>
  <c r="O59" i="14"/>
  <c r="P59" i="14"/>
  <c r="Q59" i="14"/>
  <c r="B60" i="14"/>
  <c r="C60" i="14"/>
  <c r="D60" i="14"/>
  <c r="E60" i="14"/>
  <c r="F60" i="14"/>
  <c r="G60" i="14"/>
  <c r="H60" i="14"/>
  <c r="I60" i="14"/>
  <c r="J60" i="14"/>
  <c r="N60" i="14"/>
  <c r="O60" i="14"/>
  <c r="P60" i="14"/>
  <c r="Q60" i="14"/>
  <c r="B61" i="14"/>
  <c r="C61" i="14"/>
  <c r="D61" i="14"/>
  <c r="E61" i="14"/>
  <c r="F61" i="14"/>
  <c r="G61" i="14"/>
  <c r="H61" i="14"/>
  <c r="I61" i="14"/>
  <c r="J61" i="14"/>
  <c r="N61" i="14"/>
  <c r="O61" i="14"/>
  <c r="P61" i="14"/>
  <c r="Q61" i="14"/>
  <c r="B62" i="14"/>
  <c r="C62" i="14"/>
  <c r="D62" i="14"/>
  <c r="E62" i="14"/>
  <c r="F62" i="14"/>
  <c r="G62" i="14"/>
  <c r="H62" i="14"/>
  <c r="I62" i="14"/>
  <c r="J62" i="14"/>
  <c r="N62" i="14"/>
  <c r="O62" i="14"/>
  <c r="P62" i="14"/>
  <c r="Q62" i="14"/>
  <c r="B63" i="14"/>
  <c r="C63" i="14"/>
  <c r="D63" i="14"/>
  <c r="E63" i="14"/>
  <c r="F63" i="14"/>
  <c r="G63" i="14"/>
  <c r="H63" i="14"/>
  <c r="I63" i="14"/>
  <c r="J63" i="14"/>
  <c r="N63" i="14"/>
  <c r="O63" i="14"/>
  <c r="P63" i="14"/>
  <c r="Q63" i="14"/>
  <c r="B64" i="14"/>
  <c r="C64" i="14"/>
  <c r="D64" i="14"/>
  <c r="E64" i="14"/>
  <c r="F64" i="14"/>
  <c r="G64" i="14"/>
  <c r="H64" i="14"/>
  <c r="I64" i="14"/>
  <c r="J64" i="14"/>
  <c r="N64" i="14"/>
  <c r="O64" i="14"/>
  <c r="P64" i="14"/>
  <c r="Q64" i="14"/>
  <c r="B65" i="14"/>
  <c r="C65" i="14"/>
  <c r="D65" i="14"/>
  <c r="E65" i="14"/>
  <c r="F65" i="14"/>
  <c r="G65" i="14"/>
  <c r="H65" i="14"/>
  <c r="I65" i="14"/>
  <c r="J65" i="14"/>
  <c r="N65" i="14"/>
  <c r="O65" i="14"/>
  <c r="P65" i="14"/>
  <c r="Q65" i="14"/>
  <c r="B66" i="14"/>
  <c r="C66" i="14"/>
  <c r="D66" i="14"/>
  <c r="E66" i="14"/>
  <c r="F66" i="14"/>
  <c r="G66" i="14"/>
  <c r="H66" i="14"/>
  <c r="I66" i="14"/>
  <c r="J66" i="14"/>
  <c r="N66" i="14"/>
  <c r="O66" i="14"/>
  <c r="P66" i="14"/>
  <c r="Q66" i="14"/>
  <c r="B67" i="14"/>
  <c r="C67" i="14"/>
  <c r="D67" i="14"/>
  <c r="E67" i="14"/>
  <c r="F67" i="14"/>
  <c r="G67" i="14"/>
  <c r="H67" i="14"/>
  <c r="I67" i="14"/>
  <c r="J67" i="14"/>
  <c r="N67" i="14"/>
  <c r="O67" i="14"/>
  <c r="P67" i="14"/>
  <c r="Q67" i="14"/>
  <c r="B68" i="14"/>
  <c r="C68" i="14"/>
  <c r="D68" i="14"/>
  <c r="E68" i="14"/>
  <c r="F68" i="14"/>
  <c r="G68" i="14"/>
  <c r="H68" i="14"/>
  <c r="I68" i="14"/>
  <c r="J68" i="14"/>
  <c r="N68" i="14"/>
  <c r="O68" i="14"/>
  <c r="P68" i="14"/>
  <c r="Q68" i="14"/>
  <c r="B69" i="14"/>
  <c r="C69" i="14"/>
  <c r="D69" i="14"/>
  <c r="E69" i="14"/>
  <c r="F69" i="14"/>
  <c r="G69" i="14"/>
  <c r="H69" i="14"/>
  <c r="I69" i="14"/>
  <c r="J69" i="14"/>
  <c r="N69" i="14"/>
  <c r="O69" i="14"/>
  <c r="P69" i="14"/>
  <c r="Q69" i="14"/>
  <c r="B70" i="14"/>
  <c r="C70" i="14"/>
  <c r="D70" i="14"/>
  <c r="E70" i="14"/>
  <c r="F70" i="14"/>
  <c r="G70" i="14"/>
  <c r="H70" i="14"/>
  <c r="I70" i="14"/>
  <c r="J70" i="14"/>
  <c r="N70" i="14"/>
  <c r="O70" i="14"/>
  <c r="P70" i="14"/>
  <c r="Q70" i="14"/>
  <c r="B71" i="14"/>
  <c r="C71" i="14"/>
  <c r="D71" i="14"/>
  <c r="E71" i="14"/>
  <c r="F71" i="14"/>
  <c r="G71" i="14"/>
  <c r="H71" i="14"/>
  <c r="I71" i="14"/>
  <c r="J71" i="14"/>
  <c r="N71" i="14"/>
  <c r="O71" i="14"/>
  <c r="P71" i="14"/>
  <c r="Q71" i="14"/>
  <c r="B72" i="14"/>
  <c r="C72" i="14"/>
  <c r="D72" i="14"/>
  <c r="E72" i="14"/>
  <c r="F72" i="14"/>
  <c r="G72" i="14"/>
  <c r="H72" i="14"/>
  <c r="I72" i="14"/>
  <c r="J72" i="14"/>
  <c r="N72" i="14"/>
  <c r="O72" i="14"/>
  <c r="P72" i="14"/>
  <c r="Q72" i="14"/>
  <c r="B73" i="14"/>
  <c r="C73" i="14"/>
  <c r="D73" i="14"/>
  <c r="E73" i="14"/>
  <c r="F73" i="14"/>
  <c r="G73" i="14"/>
  <c r="H73" i="14"/>
  <c r="I73" i="14"/>
  <c r="J73" i="14"/>
  <c r="N73" i="14"/>
  <c r="O73" i="14"/>
  <c r="P73" i="14"/>
  <c r="Q73" i="14"/>
  <c r="B74" i="14"/>
  <c r="C74" i="14"/>
  <c r="D74" i="14"/>
  <c r="E74" i="14"/>
  <c r="F74" i="14"/>
  <c r="G74" i="14"/>
  <c r="H74" i="14"/>
  <c r="I74" i="14"/>
  <c r="J74" i="14"/>
  <c r="N74" i="14"/>
  <c r="O74" i="14"/>
  <c r="P74" i="14"/>
  <c r="Q74" i="14"/>
  <c r="B75" i="14"/>
  <c r="C75" i="14"/>
  <c r="D75" i="14"/>
  <c r="E75" i="14"/>
  <c r="F75" i="14"/>
  <c r="G75" i="14"/>
  <c r="H75" i="14"/>
  <c r="I75" i="14"/>
  <c r="J75" i="14"/>
  <c r="N75" i="14"/>
  <c r="O75" i="14"/>
  <c r="P75" i="14"/>
  <c r="Q75" i="14"/>
  <c r="B76" i="14"/>
  <c r="C76" i="14"/>
  <c r="D76" i="14"/>
  <c r="E76" i="14"/>
  <c r="F76" i="14"/>
  <c r="G76" i="14"/>
  <c r="H76" i="14"/>
  <c r="I76" i="14"/>
  <c r="J76" i="14"/>
  <c r="N76" i="14"/>
  <c r="O76" i="14"/>
  <c r="P76" i="14"/>
  <c r="Q76" i="14"/>
  <c r="B77" i="14"/>
  <c r="C77" i="14"/>
  <c r="D77" i="14"/>
  <c r="E77" i="14"/>
  <c r="F77" i="14"/>
  <c r="G77" i="14"/>
  <c r="H77" i="14"/>
  <c r="I77" i="14"/>
  <c r="J77" i="14"/>
  <c r="N77" i="14"/>
  <c r="O77" i="14"/>
  <c r="P77" i="14"/>
  <c r="Q77" i="14"/>
  <c r="B78" i="14"/>
  <c r="C78" i="14"/>
  <c r="D78" i="14"/>
  <c r="E78" i="14"/>
  <c r="F78" i="14"/>
  <c r="G78" i="14"/>
  <c r="H78" i="14"/>
  <c r="I78" i="14"/>
  <c r="J78" i="14"/>
  <c r="N78" i="14"/>
  <c r="O78" i="14"/>
  <c r="P78" i="14"/>
  <c r="Q78" i="14"/>
  <c r="B79" i="14"/>
  <c r="C79" i="14"/>
  <c r="D79" i="14"/>
  <c r="E79" i="14"/>
  <c r="F79" i="14"/>
  <c r="G79" i="14"/>
  <c r="H79" i="14"/>
  <c r="I79" i="14"/>
  <c r="J79" i="14"/>
  <c r="N79" i="14"/>
  <c r="O79" i="14"/>
  <c r="P79" i="14"/>
  <c r="Q79" i="14"/>
  <c r="B80" i="14"/>
  <c r="C80" i="14"/>
  <c r="D80" i="14"/>
  <c r="E80" i="14"/>
  <c r="F80" i="14"/>
  <c r="G80" i="14"/>
  <c r="H80" i="14"/>
  <c r="I80" i="14"/>
  <c r="J80" i="14"/>
  <c r="N80" i="14"/>
  <c r="O80" i="14"/>
  <c r="P80" i="14"/>
  <c r="Q80" i="14"/>
  <c r="B81" i="14"/>
  <c r="C81" i="14"/>
  <c r="D81" i="14"/>
  <c r="E81" i="14"/>
  <c r="F81" i="14"/>
  <c r="G81" i="14"/>
  <c r="H81" i="14"/>
  <c r="I81" i="14"/>
  <c r="J81" i="14"/>
  <c r="N81" i="14"/>
  <c r="O81" i="14"/>
  <c r="P81" i="14"/>
  <c r="Q81" i="14"/>
  <c r="B82" i="14"/>
  <c r="C82" i="14"/>
  <c r="D82" i="14"/>
  <c r="E82" i="14"/>
  <c r="F82" i="14"/>
  <c r="G82" i="14"/>
  <c r="H82" i="14"/>
  <c r="I82" i="14"/>
  <c r="J82" i="14"/>
  <c r="N82" i="14"/>
  <c r="O82" i="14"/>
  <c r="P82" i="14"/>
  <c r="Q82" i="14"/>
  <c r="B83" i="14"/>
  <c r="C83" i="14"/>
  <c r="D83" i="14"/>
  <c r="E83" i="14"/>
  <c r="F83" i="14"/>
  <c r="G83" i="14"/>
  <c r="H83" i="14"/>
  <c r="I83" i="14"/>
  <c r="J83" i="14"/>
  <c r="N83" i="14"/>
  <c r="O83" i="14"/>
  <c r="P83" i="14"/>
  <c r="Q83" i="14"/>
  <c r="B84" i="14"/>
  <c r="C84" i="14"/>
  <c r="D84" i="14"/>
  <c r="E84" i="14"/>
  <c r="F84" i="14"/>
  <c r="G84" i="14"/>
  <c r="H84" i="14"/>
  <c r="I84" i="14"/>
  <c r="J84" i="14"/>
  <c r="N84" i="14"/>
  <c r="O84" i="14"/>
  <c r="P84" i="14"/>
  <c r="Q84" i="14"/>
  <c r="B85" i="14"/>
  <c r="C85" i="14"/>
  <c r="D85" i="14"/>
  <c r="E85" i="14"/>
  <c r="F85" i="14"/>
  <c r="G85" i="14"/>
  <c r="H85" i="14"/>
  <c r="I85" i="14"/>
  <c r="J85" i="14"/>
  <c r="N85" i="14"/>
  <c r="O85" i="14"/>
  <c r="P85" i="14"/>
  <c r="Q85" i="14"/>
  <c r="B86" i="14"/>
  <c r="C86" i="14"/>
  <c r="D86" i="14"/>
  <c r="E86" i="14"/>
  <c r="F86" i="14"/>
  <c r="G86" i="14"/>
  <c r="H86" i="14"/>
  <c r="I86" i="14"/>
  <c r="J86" i="14"/>
  <c r="N86" i="14"/>
  <c r="O86" i="14"/>
  <c r="P86" i="14"/>
  <c r="Q86" i="14"/>
  <c r="B87" i="14"/>
  <c r="C87" i="14"/>
  <c r="D87" i="14"/>
  <c r="E87" i="14"/>
  <c r="F87" i="14"/>
  <c r="G87" i="14"/>
  <c r="H87" i="14"/>
  <c r="I87" i="14"/>
  <c r="J87" i="14"/>
  <c r="N87" i="14"/>
  <c r="O87" i="14"/>
  <c r="P87" i="14"/>
  <c r="Q87" i="14"/>
  <c r="B88" i="14"/>
  <c r="C88" i="14"/>
  <c r="D88" i="14"/>
  <c r="E88" i="14"/>
  <c r="F88" i="14"/>
  <c r="G88" i="14"/>
  <c r="H88" i="14"/>
  <c r="I88" i="14"/>
  <c r="J88" i="14"/>
  <c r="N88" i="14"/>
  <c r="O88" i="14"/>
  <c r="P88" i="14"/>
  <c r="Q88" i="14"/>
  <c r="B89" i="14"/>
  <c r="C89" i="14"/>
  <c r="D89" i="14"/>
  <c r="E89" i="14"/>
  <c r="F89" i="14"/>
  <c r="G89" i="14"/>
  <c r="H89" i="14"/>
  <c r="I89" i="14"/>
  <c r="J89" i="14"/>
  <c r="N89" i="14"/>
  <c r="O89" i="14"/>
  <c r="P89" i="14"/>
  <c r="Q89" i="14"/>
  <c r="B90" i="14"/>
  <c r="C90" i="14"/>
  <c r="D90" i="14"/>
  <c r="E90" i="14"/>
  <c r="F90" i="14"/>
  <c r="G90" i="14"/>
  <c r="H90" i="14"/>
  <c r="I90" i="14"/>
  <c r="J90" i="14"/>
  <c r="N90" i="14"/>
  <c r="O90" i="14"/>
  <c r="P90" i="14"/>
  <c r="Q90" i="14"/>
  <c r="B91" i="14"/>
  <c r="C91" i="14"/>
  <c r="D91" i="14"/>
  <c r="E91" i="14"/>
  <c r="F91" i="14"/>
  <c r="G91" i="14"/>
  <c r="H91" i="14"/>
  <c r="I91" i="14"/>
  <c r="J91" i="14"/>
  <c r="N91" i="14"/>
  <c r="O91" i="14"/>
  <c r="P91" i="14"/>
  <c r="Q91" i="14"/>
  <c r="B92" i="14"/>
  <c r="C92" i="14"/>
  <c r="D92" i="14"/>
  <c r="E92" i="14"/>
  <c r="F92" i="14"/>
  <c r="G92" i="14"/>
  <c r="H92" i="14"/>
  <c r="I92" i="14"/>
  <c r="J92" i="14"/>
  <c r="N92" i="14"/>
  <c r="O92" i="14"/>
  <c r="P92" i="14"/>
  <c r="Q92" i="14"/>
  <c r="B93" i="14"/>
  <c r="C93" i="14"/>
  <c r="D93" i="14"/>
  <c r="E93" i="14"/>
  <c r="F93" i="14"/>
  <c r="G93" i="14"/>
  <c r="H93" i="14"/>
  <c r="I93" i="14"/>
  <c r="J93" i="14"/>
  <c r="N93" i="14"/>
  <c r="O93" i="14"/>
  <c r="P93" i="14"/>
  <c r="Q93" i="14"/>
  <c r="B94" i="14"/>
  <c r="C94" i="14"/>
  <c r="D94" i="14"/>
  <c r="E94" i="14"/>
  <c r="F94" i="14"/>
  <c r="G94" i="14"/>
  <c r="H94" i="14"/>
  <c r="I94" i="14"/>
  <c r="J94" i="14"/>
  <c r="N94" i="14"/>
  <c r="O94" i="14"/>
  <c r="P94" i="14"/>
  <c r="Q94" i="14"/>
  <c r="B95" i="14"/>
  <c r="C95" i="14"/>
  <c r="D95" i="14"/>
  <c r="E95" i="14"/>
  <c r="F95" i="14"/>
  <c r="G95" i="14"/>
  <c r="H95" i="14"/>
  <c r="I95" i="14"/>
  <c r="J95" i="14"/>
  <c r="N95" i="14"/>
  <c r="O95" i="14"/>
  <c r="P95" i="14"/>
  <c r="Q95" i="14"/>
  <c r="B96" i="14"/>
  <c r="C96" i="14"/>
  <c r="D96" i="14"/>
  <c r="E96" i="14"/>
  <c r="F96" i="14"/>
  <c r="G96" i="14"/>
  <c r="H96" i="14"/>
  <c r="I96" i="14"/>
  <c r="J96" i="14"/>
  <c r="N96" i="14"/>
  <c r="O96" i="14"/>
  <c r="P96" i="14"/>
  <c r="Q96" i="14"/>
  <c r="B97" i="14"/>
  <c r="C97" i="14"/>
  <c r="D97" i="14"/>
  <c r="E97" i="14"/>
  <c r="F97" i="14"/>
  <c r="G97" i="14"/>
  <c r="H97" i="14"/>
  <c r="I97" i="14"/>
  <c r="J97" i="14"/>
  <c r="N97" i="14"/>
  <c r="O97" i="14"/>
  <c r="P97" i="14"/>
  <c r="Q97" i="14"/>
  <c r="B98" i="14"/>
  <c r="C98" i="14"/>
  <c r="D98" i="14"/>
  <c r="E98" i="14"/>
  <c r="F98" i="14"/>
  <c r="G98" i="14"/>
  <c r="H98" i="14"/>
  <c r="I98" i="14"/>
  <c r="J98" i="14"/>
  <c r="N98" i="14"/>
  <c r="O98" i="14"/>
  <c r="P98" i="14"/>
  <c r="Q98" i="14"/>
  <c r="B99" i="14"/>
  <c r="C99" i="14"/>
  <c r="D99" i="14"/>
  <c r="E99" i="14"/>
  <c r="F99" i="14"/>
  <c r="G99" i="14"/>
  <c r="H99" i="14"/>
  <c r="I99" i="14"/>
  <c r="J99" i="14"/>
  <c r="N99" i="14"/>
  <c r="O99" i="14"/>
  <c r="P99" i="14"/>
  <c r="Q99" i="14"/>
  <c r="B100" i="14"/>
  <c r="C100" i="14"/>
  <c r="D100" i="14"/>
  <c r="E100" i="14"/>
  <c r="F100" i="14"/>
  <c r="G100" i="14"/>
  <c r="H100" i="14"/>
  <c r="I100" i="14"/>
  <c r="J100" i="14"/>
  <c r="N100" i="14"/>
  <c r="O100" i="14"/>
  <c r="P100" i="14"/>
  <c r="Q100" i="14"/>
  <c r="B101" i="14"/>
  <c r="C101" i="14"/>
  <c r="D101" i="14"/>
  <c r="E101" i="14"/>
  <c r="F101" i="14"/>
  <c r="G101" i="14"/>
  <c r="H101" i="14"/>
  <c r="I101" i="14"/>
  <c r="J101" i="14"/>
  <c r="N101" i="14"/>
  <c r="O101" i="14"/>
  <c r="P101" i="14"/>
  <c r="Q101" i="14"/>
  <c r="B102" i="14"/>
  <c r="C102" i="14"/>
  <c r="D102" i="14"/>
  <c r="E102" i="14"/>
  <c r="F102" i="14"/>
  <c r="G102" i="14"/>
  <c r="H102" i="14"/>
  <c r="I102" i="14"/>
  <c r="J102" i="14"/>
  <c r="N102" i="14"/>
  <c r="O102" i="14"/>
  <c r="P102" i="14"/>
  <c r="Q102" i="14"/>
  <c r="B103" i="14"/>
  <c r="C103" i="14"/>
  <c r="D103" i="14"/>
  <c r="E103" i="14"/>
  <c r="F103" i="14"/>
  <c r="G103" i="14"/>
  <c r="H103" i="14"/>
  <c r="I103" i="14"/>
  <c r="J103" i="14"/>
  <c r="N103" i="14"/>
  <c r="O103" i="14"/>
  <c r="P103" i="14"/>
  <c r="Q103" i="14"/>
  <c r="B104" i="14"/>
  <c r="C104" i="14"/>
  <c r="D104" i="14"/>
  <c r="E104" i="14"/>
  <c r="F104" i="14"/>
  <c r="G104" i="14"/>
  <c r="H104" i="14"/>
  <c r="I104" i="14"/>
  <c r="J104" i="14"/>
  <c r="N104" i="14"/>
  <c r="O104" i="14"/>
  <c r="P104" i="14"/>
  <c r="Q104" i="14"/>
  <c r="B105" i="14"/>
  <c r="C105" i="14"/>
  <c r="D105" i="14"/>
  <c r="E105" i="14"/>
  <c r="F105" i="14"/>
  <c r="G105" i="14"/>
  <c r="H105" i="14"/>
  <c r="I105" i="14"/>
  <c r="J105" i="14"/>
  <c r="N105" i="14"/>
  <c r="O105" i="14"/>
  <c r="P105" i="14"/>
  <c r="Q105" i="14"/>
  <c r="B106" i="14"/>
  <c r="C106" i="14"/>
  <c r="D106" i="14"/>
  <c r="E106" i="14"/>
  <c r="F106" i="14"/>
  <c r="G106" i="14"/>
  <c r="H106" i="14"/>
  <c r="I106" i="14"/>
  <c r="J106" i="14"/>
  <c r="N106" i="14"/>
  <c r="O106" i="14"/>
  <c r="P106" i="14"/>
  <c r="Q106" i="14"/>
  <c r="B107" i="14"/>
  <c r="C107" i="14"/>
  <c r="D107" i="14"/>
  <c r="E107" i="14"/>
  <c r="F107" i="14"/>
  <c r="G107" i="14"/>
  <c r="H107" i="14"/>
  <c r="I107" i="14"/>
  <c r="J107" i="14"/>
  <c r="N107" i="14"/>
  <c r="O107" i="14"/>
  <c r="P107" i="14"/>
  <c r="Q107" i="14"/>
  <c r="B108" i="14"/>
  <c r="C108" i="14"/>
  <c r="D108" i="14"/>
  <c r="E108" i="14"/>
  <c r="F108" i="14"/>
  <c r="G108" i="14"/>
  <c r="H108" i="14"/>
  <c r="I108" i="14"/>
  <c r="J108" i="14"/>
  <c r="N108" i="14"/>
  <c r="O108" i="14"/>
  <c r="P108" i="14"/>
  <c r="Q108" i="14"/>
  <c r="B109" i="14"/>
  <c r="C109" i="14"/>
  <c r="D109" i="14"/>
  <c r="E109" i="14"/>
  <c r="F109" i="14"/>
  <c r="G109" i="14"/>
  <c r="H109" i="14"/>
  <c r="I109" i="14"/>
  <c r="J109" i="14"/>
  <c r="N109" i="14"/>
  <c r="O109" i="14"/>
  <c r="P109" i="14"/>
  <c r="Q109" i="14"/>
  <c r="B110" i="14"/>
  <c r="C110" i="14"/>
  <c r="D110" i="14"/>
  <c r="E110" i="14"/>
  <c r="F110" i="14"/>
  <c r="G110" i="14"/>
  <c r="H110" i="14"/>
  <c r="I110" i="14"/>
  <c r="J110" i="14"/>
  <c r="N110" i="14"/>
  <c r="O110" i="14"/>
  <c r="P110" i="14"/>
  <c r="Q110" i="14"/>
  <c r="B111" i="14"/>
  <c r="C111" i="14"/>
  <c r="D111" i="14"/>
  <c r="E111" i="14"/>
  <c r="F111" i="14"/>
  <c r="G111" i="14"/>
  <c r="H111" i="14"/>
  <c r="I111" i="14"/>
  <c r="J111" i="14"/>
  <c r="N111" i="14"/>
  <c r="O111" i="14"/>
  <c r="P111" i="14"/>
  <c r="Q111" i="14"/>
  <c r="B112" i="14"/>
  <c r="C112" i="14"/>
  <c r="D112" i="14"/>
  <c r="E112" i="14"/>
  <c r="F112" i="14"/>
  <c r="G112" i="14"/>
  <c r="H112" i="14"/>
  <c r="I112" i="14"/>
  <c r="J112" i="14"/>
  <c r="N112" i="14"/>
  <c r="O112" i="14"/>
  <c r="P112" i="14"/>
  <c r="Q112" i="14"/>
  <c r="B113" i="14"/>
  <c r="C113" i="14"/>
  <c r="D113" i="14"/>
  <c r="E113" i="14"/>
  <c r="F113" i="14"/>
  <c r="G113" i="14"/>
  <c r="H113" i="14"/>
  <c r="I113" i="14"/>
  <c r="J113" i="14"/>
  <c r="N113" i="14"/>
  <c r="O113" i="14"/>
  <c r="P113" i="14"/>
  <c r="Q113" i="14"/>
  <c r="B114" i="14"/>
  <c r="C114" i="14"/>
  <c r="D114" i="14"/>
  <c r="E114" i="14"/>
  <c r="F114" i="14"/>
  <c r="G114" i="14"/>
  <c r="H114" i="14"/>
  <c r="I114" i="14"/>
  <c r="J114" i="14"/>
  <c r="N114" i="14"/>
  <c r="O114" i="14"/>
  <c r="P114" i="14"/>
  <c r="Q114" i="14"/>
  <c r="B115" i="14"/>
  <c r="C115" i="14"/>
  <c r="D115" i="14"/>
  <c r="E115" i="14"/>
  <c r="F115" i="14"/>
  <c r="G115" i="14"/>
  <c r="H115" i="14"/>
  <c r="I115" i="14"/>
  <c r="J115" i="14"/>
  <c r="N115" i="14"/>
  <c r="O115" i="14"/>
  <c r="P115" i="14"/>
  <c r="Q115" i="14"/>
  <c r="B116" i="14"/>
  <c r="C116" i="14"/>
  <c r="D116" i="14"/>
  <c r="E116" i="14"/>
  <c r="F116" i="14"/>
  <c r="G116" i="14"/>
  <c r="H116" i="14"/>
  <c r="I116" i="14"/>
  <c r="J116" i="14"/>
  <c r="N116" i="14"/>
  <c r="O116" i="14"/>
  <c r="P116" i="14"/>
  <c r="Q116" i="14"/>
  <c r="B117" i="14"/>
  <c r="C117" i="14"/>
  <c r="D117" i="14"/>
  <c r="E117" i="14"/>
  <c r="F117" i="14"/>
  <c r="G117" i="14"/>
  <c r="H117" i="14"/>
  <c r="I117" i="14"/>
  <c r="J117" i="14"/>
  <c r="N117" i="14"/>
  <c r="O117" i="14"/>
  <c r="P117" i="14"/>
  <c r="Q117" i="14"/>
  <c r="B118" i="14"/>
  <c r="C118" i="14"/>
  <c r="D118" i="14"/>
  <c r="E118" i="14"/>
  <c r="F118" i="14"/>
  <c r="G118" i="14"/>
  <c r="H118" i="14"/>
  <c r="I118" i="14"/>
  <c r="J118" i="14"/>
  <c r="N118" i="14"/>
  <c r="O118" i="14"/>
  <c r="P118" i="14"/>
  <c r="Q118" i="14"/>
  <c r="B119" i="14"/>
  <c r="C119" i="14"/>
  <c r="D119" i="14"/>
  <c r="E119" i="14"/>
  <c r="F119" i="14"/>
  <c r="G119" i="14"/>
  <c r="H119" i="14"/>
  <c r="I119" i="14"/>
  <c r="J119" i="14"/>
  <c r="N119" i="14"/>
  <c r="O119" i="14"/>
  <c r="P119" i="14"/>
  <c r="Q119" i="14"/>
  <c r="B120" i="14"/>
  <c r="C120" i="14"/>
  <c r="D120" i="14"/>
  <c r="E120" i="14"/>
  <c r="F120" i="14"/>
  <c r="G120" i="14"/>
  <c r="H120" i="14"/>
  <c r="I120" i="14"/>
  <c r="J120" i="14"/>
  <c r="N120" i="14"/>
  <c r="O120" i="14"/>
  <c r="P120" i="14"/>
  <c r="Q120" i="14"/>
  <c r="B121" i="14"/>
  <c r="C121" i="14"/>
  <c r="D121" i="14"/>
  <c r="E121" i="14"/>
  <c r="F121" i="14"/>
  <c r="G121" i="14"/>
  <c r="H121" i="14"/>
  <c r="I121" i="14"/>
  <c r="J121" i="14"/>
  <c r="N121" i="14"/>
  <c r="O121" i="14"/>
  <c r="P121" i="14"/>
  <c r="Q121" i="14"/>
  <c r="B122" i="14"/>
  <c r="C122" i="14"/>
  <c r="D122" i="14"/>
  <c r="E122" i="14"/>
  <c r="F122" i="14"/>
  <c r="G122" i="14"/>
  <c r="H122" i="14"/>
  <c r="I122" i="14"/>
  <c r="J122" i="14"/>
  <c r="N122" i="14"/>
  <c r="O122" i="14"/>
  <c r="P122" i="14"/>
  <c r="Q122" i="14"/>
  <c r="B123" i="14"/>
  <c r="C123" i="14"/>
  <c r="D123" i="14"/>
  <c r="E123" i="14"/>
  <c r="F123" i="14"/>
  <c r="G123" i="14"/>
  <c r="H123" i="14"/>
  <c r="I123" i="14"/>
  <c r="J123" i="14"/>
  <c r="N123" i="14"/>
  <c r="O123" i="14"/>
  <c r="P123" i="14"/>
  <c r="Q123" i="14"/>
  <c r="B124" i="14"/>
  <c r="C124" i="14"/>
  <c r="D124" i="14"/>
  <c r="E124" i="14"/>
  <c r="F124" i="14"/>
  <c r="G124" i="14"/>
  <c r="H124" i="14"/>
  <c r="I124" i="14"/>
  <c r="J124" i="14"/>
  <c r="N124" i="14"/>
  <c r="O124" i="14"/>
  <c r="P124" i="14"/>
  <c r="Q124" i="14"/>
  <c r="B125" i="14"/>
  <c r="C125" i="14"/>
  <c r="D125" i="14"/>
  <c r="E125" i="14"/>
  <c r="F125" i="14"/>
  <c r="G125" i="14"/>
  <c r="H125" i="14"/>
  <c r="I125" i="14"/>
  <c r="J125" i="14"/>
  <c r="N125" i="14"/>
  <c r="O125" i="14"/>
  <c r="P125" i="14"/>
  <c r="Q125" i="14"/>
  <c r="B126" i="14"/>
  <c r="C126" i="14"/>
  <c r="D126" i="14"/>
  <c r="E126" i="14"/>
  <c r="F126" i="14"/>
  <c r="G126" i="14"/>
  <c r="H126" i="14"/>
  <c r="I126" i="14"/>
  <c r="J126" i="14"/>
  <c r="N126" i="14"/>
  <c r="O126" i="14"/>
  <c r="P126" i="14"/>
  <c r="Q126" i="14"/>
  <c r="B127" i="14"/>
  <c r="C127" i="14"/>
  <c r="D127" i="14"/>
  <c r="E127" i="14"/>
  <c r="F127" i="14"/>
  <c r="G127" i="14"/>
  <c r="H127" i="14"/>
  <c r="I127" i="14"/>
  <c r="J127" i="14"/>
  <c r="N127" i="14"/>
  <c r="O127" i="14"/>
  <c r="P127" i="14"/>
  <c r="Q127" i="14"/>
  <c r="B128" i="14"/>
  <c r="C128" i="14"/>
  <c r="D128" i="14"/>
  <c r="E128" i="14"/>
  <c r="F128" i="14"/>
  <c r="G128" i="14"/>
  <c r="H128" i="14"/>
  <c r="I128" i="14"/>
  <c r="J128" i="14"/>
  <c r="N128" i="14"/>
  <c r="O128" i="14"/>
  <c r="P128" i="14"/>
  <c r="Q128" i="14"/>
  <c r="B129" i="14"/>
  <c r="C129" i="14"/>
  <c r="D129" i="14"/>
  <c r="E129" i="14"/>
  <c r="F129" i="14"/>
  <c r="G129" i="14"/>
  <c r="H129" i="14"/>
  <c r="I129" i="14"/>
  <c r="J129" i="14"/>
  <c r="N129" i="14"/>
  <c r="O129" i="14"/>
  <c r="P129" i="14"/>
  <c r="Q129" i="14"/>
  <c r="B130" i="14"/>
  <c r="C130" i="14"/>
  <c r="D130" i="14"/>
  <c r="E130" i="14"/>
  <c r="F130" i="14"/>
  <c r="G130" i="14"/>
  <c r="H130" i="14"/>
  <c r="I130" i="14"/>
  <c r="J130" i="14"/>
  <c r="N130" i="14"/>
  <c r="O130" i="14"/>
  <c r="P130" i="14"/>
  <c r="Q130" i="14"/>
  <c r="B131" i="14"/>
  <c r="C131" i="14"/>
  <c r="D131" i="14"/>
  <c r="E131" i="14"/>
  <c r="F131" i="14"/>
  <c r="G131" i="14"/>
  <c r="H131" i="14"/>
  <c r="I131" i="14"/>
  <c r="J131" i="14"/>
  <c r="N131" i="14"/>
  <c r="O131" i="14"/>
  <c r="P131" i="14"/>
  <c r="Q131" i="14"/>
  <c r="B132" i="14"/>
  <c r="C132" i="14"/>
  <c r="D132" i="14"/>
  <c r="E132" i="14"/>
  <c r="F132" i="14"/>
  <c r="G132" i="14"/>
  <c r="H132" i="14"/>
  <c r="I132" i="14"/>
  <c r="J132" i="14"/>
  <c r="N132" i="14"/>
  <c r="O132" i="14"/>
  <c r="P132" i="14"/>
  <c r="Q132" i="14"/>
  <c r="B133" i="14"/>
  <c r="C133" i="14"/>
  <c r="D133" i="14"/>
  <c r="E133" i="14"/>
  <c r="F133" i="14"/>
  <c r="G133" i="14"/>
  <c r="H133" i="14"/>
  <c r="I133" i="14"/>
  <c r="J133" i="14"/>
  <c r="N133" i="14"/>
  <c r="O133" i="14"/>
  <c r="P133" i="14"/>
  <c r="Q133" i="14"/>
  <c r="B134" i="14"/>
  <c r="C134" i="14"/>
  <c r="D134" i="14"/>
  <c r="E134" i="14"/>
  <c r="F134" i="14"/>
  <c r="G134" i="14"/>
  <c r="H134" i="14"/>
  <c r="I134" i="14"/>
  <c r="J134" i="14"/>
  <c r="N134" i="14"/>
  <c r="O134" i="14"/>
  <c r="P134" i="14"/>
  <c r="Q134" i="14"/>
  <c r="B135" i="14"/>
  <c r="C135" i="14"/>
  <c r="D135" i="14"/>
  <c r="E135" i="14"/>
  <c r="F135" i="14"/>
  <c r="G135" i="14"/>
  <c r="H135" i="14"/>
  <c r="I135" i="14"/>
  <c r="J135" i="14"/>
  <c r="N135" i="14"/>
  <c r="O135" i="14"/>
  <c r="P135" i="14"/>
  <c r="Q135" i="14"/>
  <c r="B136" i="14"/>
  <c r="C136" i="14"/>
  <c r="D136" i="14"/>
  <c r="E136" i="14"/>
  <c r="F136" i="14"/>
  <c r="G136" i="14"/>
  <c r="H136" i="14"/>
  <c r="I136" i="14"/>
  <c r="J136" i="14"/>
  <c r="N136" i="14"/>
  <c r="O136" i="14"/>
  <c r="P136" i="14"/>
  <c r="Q136" i="14"/>
  <c r="B137" i="14"/>
  <c r="C137" i="14"/>
  <c r="D137" i="14"/>
  <c r="E137" i="14"/>
  <c r="F137" i="14"/>
  <c r="G137" i="14"/>
  <c r="H137" i="14"/>
  <c r="I137" i="14"/>
  <c r="J137" i="14"/>
  <c r="N137" i="14"/>
  <c r="O137" i="14"/>
  <c r="P137" i="14"/>
  <c r="Q137" i="14"/>
  <c r="B138" i="14"/>
  <c r="C138" i="14"/>
  <c r="D138" i="14"/>
  <c r="E138" i="14"/>
  <c r="F138" i="14"/>
  <c r="G138" i="14"/>
  <c r="H138" i="14"/>
  <c r="I138" i="14"/>
  <c r="J138" i="14"/>
  <c r="N138" i="14"/>
  <c r="O138" i="14"/>
  <c r="P138" i="14"/>
  <c r="Q138" i="14"/>
  <c r="B139" i="14"/>
  <c r="C139" i="14"/>
  <c r="D139" i="14"/>
  <c r="E139" i="14"/>
  <c r="F139" i="14"/>
  <c r="G139" i="14"/>
  <c r="H139" i="14"/>
  <c r="I139" i="14"/>
  <c r="J139" i="14"/>
  <c r="N139" i="14"/>
  <c r="O139" i="14"/>
  <c r="P139" i="14"/>
  <c r="Q139" i="14"/>
  <c r="B140" i="14"/>
  <c r="C140" i="14"/>
  <c r="D140" i="14"/>
  <c r="E140" i="14"/>
  <c r="F140" i="14"/>
  <c r="G140" i="14"/>
  <c r="H140" i="14"/>
  <c r="I140" i="14"/>
  <c r="J140" i="14"/>
  <c r="N140" i="14"/>
  <c r="O140" i="14"/>
  <c r="P140" i="14"/>
  <c r="Q140" i="14"/>
  <c r="B141" i="14"/>
  <c r="C141" i="14"/>
  <c r="D141" i="14"/>
  <c r="E141" i="14"/>
  <c r="F141" i="14"/>
  <c r="G141" i="14"/>
  <c r="H141" i="14"/>
  <c r="I141" i="14"/>
  <c r="J141" i="14"/>
  <c r="N141" i="14"/>
  <c r="O141" i="14"/>
  <c r="P141" i="14"/>
  <c r="Q141" i="14"/>
  <c r="B142" i="14"/>
  <c r="C142" i="14"/>
  <c r="D142" i="14"/>
  <c r="E142" i="14"/>
  <c r="F142" i="14"/>
  <c r="G142" i="14"/>
  <c r="H142" i="14"/>
  <c r="I142" i="14"/>
  <c r="J142" i="14"/>
  <c r="N142" i="14"/>
  <c r="O142" i="14"/>
  <c r="P142" i="14"/>
  <c r="Q142" i="14"/>
  <c r="B143" i="14"/>
  <c r="C143" i="14"/>
  <c r="D143" i="14"/>
  <c r="E143" i="14"/>
  <c r="F143" i="14"/>
  <c r="G143" i="14"/>
  <c r="H143" i="14"/>
  <c r="I143" i="14"/>
  <c r="J143" i="14"/>
  <c r="N143" i="14"/>
  <c r="O143" i="14"/>
  <c r="P143" i="14"/>
  <c r="Q143" i="14"/>
  <c r="B144" i="14"/>
  <c r="C144" i="14"/>
  <c r="D144" i="14"/>
  <c r="E144" i="14"/>
  <c r="F144" i="14"/>
  <c r="G144" i="14"/>
  <c r="H144" i="14"/>
  <c r="I144" i="14"/>
  <c r="J144" i="14"/>
  <c r="N144" i="14"/>
  <c r="O144" i="14"/>
  <c r="P144" i="14"/>
  <c r="Q144" i="14"/>
  <c r="B145" i="14"/>
  <c r="C145" i="14"/>
  <c r="D145" i="14"/>
  <c r="E145" i="14"/>
  <c r="F145" i="14"/>
  <c r="G145" i="14"/>
  <c r="H145" i="14"/>
  <c r="I145" i="14"/>
  <c r="J145" i="14"/>
  <c r="N145" i="14"/>
  <c r="O145" i="14"/>
  <c r="P145" i="14"/>
  <c r="Q145" i="14"/>
  <c r="B146" i="14"/>
  <c r="C146" i="14"/>
  <c r="D146" i="14"/>
  <c r="E146" i="14"/>
  <c r="F146" i="14"/>
  <c r="G146" i="14"/>
  <c r="H146" i="14"/>
  <c r="I146" i="14"/>
  <c r="J146" i="14"/>
  <c r="N146" i="14"/>
  <c r="O146" i="14"/>
  <c r="P146" i="14"/>
  <c r="Q146" i="14"/>
  <c r="B147" i="14"/>
  <c r="C147" i="14"/>
  <c r="D147" i="14"/>
  <c r="E147" i="14"/>
  <c r="F147" i="14"/>
  <c r="G147" i="14"/>
  <c r="H147" i="14"/>
  <c r="I147" i="14"/>
  <c r="J147" i="14"/>
  <c r="N147" i="14"/>
  <c r="O147" i="14"/>
  <c r="P147" i="14"/>
  <c r="Q147" i="14"/>
  <c r="B148" i="14"/>
  <c r="C148" i="14"/>
  <c r="D148" i="14"/>
  <c r="E148" i="14"/>
  <c r="F148" i="14"/>
  <c r="G148" i="14"/>
  <c r="H148" i="14"/>
  <c r="I148" i="14"/>
  <c r="J148" i="14"/>
  <c r="N148" i="14"/>
  <c r="O148" i="14"/>
  <c r="P148" i="14"/>
  <c r="Q148" i="14"/>
  <c r="B149" i="14"/>
  <c r="C149" i="14"/>
  <c r="D149" i="14"/>
  <c r="E149" i="14"/>
  <c r="F149" i="14"/>
  <c r="G149" i="14"/>
  <c r="H149" i="14"/>
  <c r="I149" i="14"/>
  <c r="J149" i="14"/>
  <c r="N149" i="14"/>
  <c r="O149" i="14"/>
  <c r="P149" i="14"/>
  <c r="Q149" i="14"/>
  <c r="B150" i="14"/>
  <c r="C150" i="14"/>
  <c r="D150" i="14"/>
  <c r="E150" i="14"/>
  <c r="F150" i="14"/>
  <c r="G150" i="14"/>
  <c r="H150" i="14"/>
  <c r="I150" i="14"/>
  <c r="J150" i="14"/>
  <c r="N150" i="14"/>
  <c r="O150" i="14"/>
  <c r="P150" i="14"/>
  <c r="Q150" i="14"/>
  <c r="B151" i="14"/>
  <c r="C151" i="14"/>
  <c r="D151" i="14"/>
  <c r="E151" i="14"/>
  <c r="F151" i="14"/>
  <c r="G151" i="14"/>
  <c r="H151" i="14"/>
  <c r="I151" i="14"/>
  <c r="J151" i="14"/>
  <c r="N151" i="14"/>
  <c r="O151" i="14"/>
  <c r="P151" i="14"/>
  <c r="Q151" i="14"/>
  <c r="B152" i="14"/>
  <c r="C152" i="14"/>
  <c r="D152" i="14"/>
  <c r="E152" i="14"/>
  <c r="F152" i="14"/>
  <c r="G152" i="14"/>
  <c r="H152" i="14"/>
  <c r="I152" i="14"/>
  <c r="J152" i="14"/>
  <c r="N152" i="14"/>
  <c r="O152" i="14"/>
  <c r="P152" i="14"/>
  <c r="Q152" i="14"/>
  <c r="B153" i="14"/>
  <c r="C153" i="14"/>
  <c r="D153" i="14"/>
  <c r="E153" i="14"/>
  <c r="F153" i="14"/>
  <c r="G153" i="14"/>
  <c r="H153" i="14"/>
  <c r="I153" i="14"/>
  <c r="J153" i="14"/>
  <c r="N153" i="14"/>
  <c r="O153" i="14"/>
  <c r="P153" i="14"/>
  <c r="Q153" i="14"/>
  <c r="B154" i="14"/>
  <c r="C154" i="14"/>
  <c r="D154" i="14"/>
  <c r="E154" i="14"/>
  <c r="F154" i="14"/>
  <c r="G154" i="14"/>
  <c r="H154" i="14"/>
  <c r="I154" i="14"/>
  <c r="J154" i="14"/>
  <c r="N154" i="14"/>
  <c r="O154" i="14"/>
  <c r="P154" i="14"/>
  <c r="Q154" i="14"/>
  <c r="B155" i="14"/>
  <c r="C155" i="14"/>
  <c r="D155" i="14"/>
  <c r="E155" i="14"/>
  <c r="F155" i="14"/>
  <c r="G155" i="14"/>
  <c r="H155" i="14"/>
  <c r="I155" i="14"/>
  <c r="J155" i="14"/>
  <c r="N155" i="14"/>
  <c r="O155" i="14"/>
  <c r="P155" i="14"/>
  <c r="Q155" i="14"/>
  <c r="B156" i="14"/>
  <c r="C156" i="14"/>
  <c r="D156" i="14"/>
  <c r="E156" i="14"/>
  <c r="F156" i="14"/>
  <c r="G156" i="14"/>
  <c r="H156" i="14"/>
  <c r="I156" i="14"/>
  <c r="J156" i="14"/>
  <c r="N156" i="14"/>
  <c r="O156" i="14"/>
  <c r="P156" i="14"/>
  <c r="Q156" i="14"/>
  <c r="B157" i="14"/>
  <c r="C157" i="14"/>
  <c r="D157" i="14"/>
  <c r="E157" i="14"/>
  <c r="F157" i="14"/>
  <c r="G157" i="14"/>
  <c r="H157" i="14"/>
  <c r="I157" i="14"/>
  <c r="J157" i="14"/>
  <c r="N157" i="14"/>
  <c r="O157" i="14"/>
  <c r="P157" i="14"/>
  <c r="Q157" i="14"/>
  <c r="B158" i="14"/>
  <c r="C158" i="14"/>
  <c r="D158" i="14"/>
  <c r="E158" i="14"/>
  <c r="F158" i="14"/>
  <c r="G158" i="14"/>
  <c r="H158" i="14"/>
  <c r="I158" i="14"/>
  <c r="J158" i="14"/>
  <c r="N158" i="14"/>
  <c r="O158" i="14"/>
  <c r="P158" i="14"/>
  <c r="Q158" i="14"/>
  <c r="B159" i="14"/>
  <c r="C159" i="14"/>
  <c r="D159" i="14"/>
  <c r="E159" i="14"/>
  <c r="F159" i="14"/>
  <c r="G159" i="14"/>
  <c r="H159" i="14"/>
  <c r="I159" i="14"/>
  <c r="J159" i="14"/>
  <c r="N159" i="14"/>
  <c r="O159" i="14"/>
  <c r="P159" i="14"/>
  <c r="Q159" i="14"/>
  <c r="B160" i="14"/>
  <c r="C160" i="14"/>
  <c r="D160" i="14"/>
  <c r="E160" i="14"/>
  <c r="F160" i="14"/>
  <c r="G160" i="14"/>
  <c r="H160" i="14"/>
  <c r="I160" i="14"/>
  <c r="J160" i="14"/>
  <c r="N160" i="14"/>
  <c r="O160" i="14"/>
  <c r="P160" i="14"/>
  <c r="Q160" i="14"/>
  <c r="B161" i="14"/>
  <c r="C161" i="14"/>
  <c r="D161" i="14"/>
  <c r="E161" i="14"/>
  <c r="F161" i="14"/>
  <c r="G161" i="14"/>
  <c r="H161" i="14"/>
  <c r="I161" i="14"/>
  <c r="J161" i="14"/>
  <c r="N161" i="14"/>
  <c r="O161" i="14"/>
  <c r="P161" i="14"/>
  <c r="Q161" i="14"/>
  <c r="B162" i="14"/>
  <c r="C162" i="14"/>
  <c r="D162" i="14"/>
  <c r="E162" i="14"/>
  <c r="F162" i="14"/>
  <c r="G162" i="14"/>
  <c r="H162" i="14"/>
  <c r="I162" i="14"/>
  <c r="J162" i="14"/>
  <c r="N162" i="14"/>
  <c r="O162" i="14"/>
  <c r="P162" i="14"/>
  <c r="Q162" i="14"/>
  <c r="B163" i="14"/>
  <c r="C163" i="14"/>
  <c r="D163" i="14"/>
  <c r="E163" i="14"/>
  <c r="F163" i="14"/>
  <c r="G163" i="14"/>
  <c r="H163" i="14"/>
  <c r="I163" i="14"/>
  <c r="J163" i="14"/>
  <c r="N163" i="14"/>
  <c r="O163" i="14"/>
  <c r="P163" i="14"/>
  <c r="Q163" i="14"/>
  <c r="B164" i="14"/>
  <c r="C164" i="14"/>
  <c r="D164" i="14"/>
  <c r="E164" i="14"/>
  <c r="F164" i="14"/>
  <c r="G164" i="14"/>
  <c r="H164" i="14"/>
  <c r="I164" i="14"/>
  <c r="J164" i="14"/>
  <c r="N164" i="14"/>
  <c r="O164" i="14"/>
  <c r="P164" i="14"/>
  <c r="Q164" i="14"/>
  <c r="B165" i="14"/>
  <c r="C165" i="14"/>
  <c r="D165" i="14"/>
  <c r="E165" i="14"/>
  <c r="F165" i="14"/>
  <c r="G165" i="14"/>
  <c r="H165" i="14"/>
  <c r="I165" i="14"/>
  <c r="J165" i="14"/>
  <c r="N165" i="14"/>
  <c r="O165" i="14"/>
  <c r="P165" i="14"/>
  <c r="Q165" i="14"/>
  <c r="B166" i="14"/>
  <c r="C166" i="14"/>
  <c r="D166" i="14"/>
  <c r="E166" i="14"/>
  <c r="F166" i="14"/>
  <c r="G166" i="14"/>
  <c r="H166" i="14"/>
  <c r="I166" i="14"/>
  <c r="J166" i="14"/>
  <c r="N166" i="14"/>
  <c r="O166" i="14"/>
  <c r="P166" i="14"/>
  <c r="Q166" i="14"/>
  <c r="B167" i="14"/>
  <c r="C167" i="14"/>
  <c r="D167" i="14"/>
  <c r="E167" i="14"/>
  <c r="F167" i="14"/>
  <c r="G167" i="14"/>
  <c r="H167" i="14"/>
  <c r="I167" i="14"/>
  <c r="J167" i="14"/>
  <c r="N167" i="14"/>
  <c r="O167" i="14"/>
  <c r="P167" i="14"/>
  <c r="Q167" i="14"/>
  <c r="B168" i="14"/>
  <c r="C168" i="14"/>
  <c r="D168" i="14"/>
  <c r="E168" i="14"/>
  <c r="F168" i="14"/>
  <c r="G168" i="14"/>
  <c r="H168" i="14"/>
  <c r="I168" i="14"/>
  <c r="J168" i="14"/>
  <c r="N168" i="14"/>
  <c r="O168" i="14"/>
  <c r="P168" i="14"/>
  <c r="Q168" i="14"/>
  <c r="B169" i="14"/>
  <c r="C169" i="14"/>
  <c r="D169" i="14"/>
  <c r="E169" i="14"/>
  <c r="F169" i="14"/>
  <c r="G169" i="14"/>
  <c r="H169" i="14"/>
  <c r="I169" i="14"/>
  <c r="J169" i="14"/>
  <c r="N169" i="14"/>
  <c r="O169" i="14"/>
  <c r="P169" i="14"/>
  <c r="Q169" i="14"/>
  <c r="B170" i="14"/>
  <c r="C170" i="14"/>
  <c r="D170" i="14"/>
  <c r="E170" i="14"/>
  <c r="F170" i="14"/>
  <c r="G170" i="14"/>
  <c r="H170" i="14"/>
  <c r="I170" i="14"/>
  <c r="J170" i="14"/>
  <c r="N170" i="14"/>
  <c r="O170" i="14"/>
  <c r="P170" i="14"/>
  <c r="Q170" i="14"/>
  <c r="B171" i="14"/>
  <c r="C171" i="14"/>
  <c r="D171" i="14"/>
  <c r="E171" i="14"/>
  <c r="F171" i="14"/>
  <c r="G171" i="14"/>
  <c r="H171" i="14"/>
  <c r="I171" i="14"/>
  <c r="J171" i="14"/>
  <c r="N171" i="14"/>
  <c r="O171" i="14"/>
  <c r="P171" i="14"/>
  <c r="Q171" i="14"/>
  <c r="B172" i="14"/>
  <c r="C172" i="14"/>
  <c r="D172" i="14"/>
  <c r="E172" i="14"/>
  <c r="F172" i="14"/>
  <c r="G172" i="14"/>
  <c r="H172" i="14"/>
  <c r="I172" i="14"/>
  <c r="J172" i="14"/>
  <c r="N172" i="14"/>
  <c r="O172" i="14"/>
  <c r="P172" i="14"/>
  <c r="Q172" i="14"/>
  <c r="B173" i="14"/>
  <c r="C173" i="14"/>
  <c r="D173" i="14"/>
  <c r="E173" i="14"/>
  <c r="F173" i="14"/>
  <c r="G173" i="14"/>
  <c r="H173" i="14"/>
  <c r="I173" i="14"/>
  <c r="J173" i="14"/>
  <c r="N173" i="14"/>
  <c r="O173" i="14"/>
  <c r="P173" i="14"/>
  <c r="Q173" i="14"/>
  <c r="B174" i="14"/>
  <c r="C174" i="14"/>
  <c r="D174" i="14"/>
  <c r="E174" i="14"/>
  <c r="F174" i="14"/>
  <c r="G174" i="14"/>
  <c r="H174" i="14"/>
  <c r="I174" i="14"/>
  <c r="J174" i="14"/>
  <c r="N174" i="14"/>
  <c r="O174" i="14"/>
  <c r="P174" i="14"/>
  <c r="Q174" i="14"/>
  <c r="B175" i="14"/>
  <c r="C175" i="14"/>
  <c r="D175" i="14"/>
  <c r="E175" i="14"/>
  <c r="F175" i="14"/>
  <c r="G175" i="14"/>
  <c r="H175" i="14"/>
  <c r="I175" i="14"/>
  <c r="J175" i="14"/>
  <c r="N175" i="14"/>
  <c r="O175" i="14"/>
  <c r="P175" i="14"/>
  <c r="Q175" i="14"/>
  <c r="B176" i="14"/>
  <c r="C176" i="14"/>
  <c r="D176" i="14"/>
  <c r="E176" i="14"/>
  <c r="F176" i="14"/>
  <c r="G176" i="14"/>
  <c r="H176" i="14"/>
  <c r="I176" i="14"/>
  <c r="J176" i="14"/>
  <c r="N176" i="14"/>
  <c r="O176" i="14"/>
  <c r="P176" i="14"/>
  <c r="Q176" i="14"/>
  <c r="B177" i="14"/>
  <c r="C177" i="14"/>
  <c r="D177" i="14"/>
  <c r="E177" i="14"/>
  <c r="F177" i="14"/>
  <c r="G177" i="14"/>
  <c r="H177" i="14"/>
  <c r="I177" i="14"/>
  <c r="J177" i="14"/>
  <c r="N177" i="14"/>
  <c r="O177" i="14"/>
  <c r="P177" i="14"/>
  <c r="Q177" i="14"/>
  <c r="B178" i="14"/>
  <c r="C178" i="14"/>
  <c r="D178" i="14"/>
  <c r="E178" i="14"/>
  <c r="F178" i="14"/>
  <c r="G178" i="14"/>
  <c r="H178" i="14"/>
  <c r="I178" i="14"/>
  <c r="J178" i="14"/>
  <c r="N178" i="14"/>
  <c r="O178" i="14"/>
  <c r="P178" i="14"/>
  <c r="Q178" i="14"/>
  <c r="B179" i="14"/>
  <c r="C179" i="14"/>
  <c r="D179" i="14"/>
  <c r="E179" i="14"/>
  <c r="F179" i="14"/>
  <c r="G179" i="14"/>
  <c r="H179" i="14"/>
  <c r="I179" i="14"/>
  <c r="J179" i="14"/>
  <c r="N179" i="14"/>
  <c r="O179" i="14"/>
  <c r="P179" i="14"/>
  <c r="Q179" i="14"/>
  <c r="B180" i="14"/>
  <c r="C180" i="14"/>
  <c r="D180" i="14"/>
  <c r="E180" i="14"/>
  <c r="F180" i="14"/>
  <c r="G180" i="14"/>
  <c r="H180" i="14"/>
  <c r="I180" i="14"/>
  <c r="J180" i="14"/>
  <c r="N180" i="14"/>
  <c r="O180" i="14"/>
  <c r="P180" i="14"/>
  <c r="Q180" i="14"/>
  <c r="B181" i="14"/>
  <c r="C181" i="14"/>
  <c r="D181" i="14"/>
  <c r="E181" i="14"/>
  <c r="F181" i="14"/>
  <c r="G181" i="14"/>
  <c r="H181" i="14"/>
  <c r="I181" i="14"/>
  <c r="J181" i="14"/>
  <c r="N181" i="14"/>
  <c r="O181" i="14"/>
  <c r="P181" i="14"/>
  <c r="Q181" i="14"/>
  <c r="B182" i="14"/>
  <c r="C182" i="14"/>
  <c r="D182" i="14"/>
  <c r="E182" i="14"/>
  <c r="F182" i="14"/>
  <c r="G182" i="14"/>
  <c r="H182" i="14"/>
  <c r="I182" i="14"/>
  <c r="J182" i="14"/>
  <c r="N182" i="14"/>
  <c r="O182" i="14"/>
  <c r="P182" i="14"/>
  <c r="Q182" i="14"/>
  <c r="B183" i="14"/>
  <c r="C183" i="14"/>
  <c r="D183" i="14"/>
  <c r="E183" i="14"/>
  <c r="F183" i="14"/>
  <c r="G183" i="14"/>
  <c r="H183" i="14"/>
  <c r="I183" i="14"/>
  <c r="J183" i="14"/>
  <c r="N183" i="14"/>
  <c r="O183" i="14"/>
  <c r="P183" i="14"/>
  <c r="Q183" i="14"/>
  <c r="B184" i="14"/>
  <c r="C184" i="14"/>
  <c r="D184" i="14"/>
  <c r="E184" i="14"/>
  <c r="F184" i="14"/>
  <c r="G184" i="14"/>
  <c r="H184" i="14"/>
  <c r="I184" i="14"/>
  <c r="J184" i="14"/>
  <c r="N184" i="14"/>
  <c r="O184" i="14"/>
  <c r="P184" i="14"/>
  <c r="Q184" i="14"/>
  <c r="B185" i="14"/>
  <c r="C185" i="14"/>
  <c r="D185" i="14"/>
  <c r="E185" i="14"/>
  <c r="F185" i="14"/>
  <c r="G185" i="14"/>
  <c r="H185" i="14"/>
  <c r="I185" i="14"/>
  <c r="J185" i="14"/>
  <c r="N185" i="14"/>
  <c r="O185" i="14"/>
  <c r="P185" i="14"/>
  <c r="Q185" i="14"/>
  <c r="B186" i="14"/>
  <c r="C186" i="14"/>
  <c r="D186" i="14"/>
  <c r="E186" i="14"/>
  <c r="F186" i="14"/>
  <c r="G186" i="14"/>
  <c r="H186" i="14"/>
  <c r="I186" i="14"/>
  <c r="J186" i="14"/>
  <c r="N186" i="14"/>
  <c r="O186" i="14"/>
  <c r="P186" i="14"/>
  <c r="Q186" i="14"/>
  <c r="B187" i="14"/>
  <c r="C187" i="14"/>
  <c r="D187" i="14"/>
  <c r="E187" i="14"/>
  <c r="F187" i="14"/>
  <c r="G187" i="14"/>
  <c r="H187" i="14"/>
  <c r="I187" i="14"/>
  <c r="J187" i="14"/>
  <c r="N187" i="14"/>
  <c r="O187" i="14"/>
  <c r="P187" i="14"/>
  <c r="Q187" i="14"/>
  <c r="B188" i="14"/>
  <c r="C188" i="14"/>
  <c r="D188" i="14"/>
  <c r="E188" i="14"/>
  <c r="F188" i="14"/>
  <c r="G188" i="14"/>
  <c r="H188" i="14"/>
  <c r="I188" i="14"/>
  <c r="J188" i="14"/>
  <c r="N188" i="14"/>
  <c r="O188" i="14"/>
  <c r="P188" i="14"/>
  <c r="Q188" i="14"/>
  <c r="B189" i="14"/>
  <c r="C189" i="14"/>
  <c r="D189" i="14"/>
  <c r="E189" i="14"/>
  <c r="F189" i="14"/>
  <c r="G189" i="14"/>
  <c r="H189" i="14"/>
  <c r="I189" i="14"/>
  <c r="J189" i="14"/>
  <c r="N189" i="14"/>
  <c r="O189" i="14"/>
  <c r="P189" i="14"/>
  <c r="Q189" i="14"/>
  <c r="B190" i="14"/>
  <c r="C190" i="14"/>
  <c r="D190" i="14"/>
  <c r="E190" i="14"/>
  <c r="F190" i="14"/>
  <c r="G190" i="14"/>
  <c r="H190" i="14"/>
  <c r="I190" i="14"/>
  <c r="J190" i="14"/>
  <c r="N190" i="14"/>
  <c r="O190" i="14"/>
  <c r="P190" i="14"/>
  <c r="Q190" i="14"/>
  <c r="B191" i="14"/>
  <c r="C191" i="14"/>
  <c r="D191" i="14"/>
  <c r="E191" i="14"/>
  <c r="F191" i="14"/>
  <c r="G191" i="14"/>
  <c r="H191" i="14"/>
  <c r="I191" i="14"/>
  <c r="J191" i="14"/>
  <c r="N191" i="14"/>
  <c r="O191" i="14"/>
  <c r="P191" i="14"/>
  <c r="Q191" i="14"/>
  <c r="B192" i="14"/>
  <c r="C192" i="14"/>
  <c r="D192" i="14"/>
  <c r="E192" i="14"/>
  <c r="F192" i="14"/>
  <c r="G192" i="14"/>
  <c r="H192" i="14"/>
  <c r="I192" i="14"/>
  <c r="J192" i="14"/>
  <c r="N192" i="14"/>
  <c r="O192" i="14"/>
  <c r="P192" i="14"/>
  <c r="Q192" i="14"/>
  <c r="B193" i="14"/>
  <c r="C193" i="14"/>
  <c r="D193" i="14"/>
  <c r="E193" i="14"/>
  <c r="F193" i="14"/>
  <c r="G193" i="14"/>
  <c r="H193" i="14"/>
  <c r="I193" i="14"/>
  <c r="J193" i="14"/>
  <c r="N193" i="14"/>
  <c r="O193" i="14"/>
  <c r="P193" i="14"/>
  <c r="Q193" i="14"/>
  <c r="B194" i="14"/>
  <c r="C194" i="14"/>
  <c r="D194" i="14"/>
  <c r="E194" i="14"/>
  <c r="F194" i="14"/>
  <c r="G194" i="14"/>
  <c r="H194" i="14"/>
  <c r="I194" i="14"/>
  <c r="J194" i="14"/>
  <c r="N194" i="14"/>
  <c r="O194" i="14"/>
  <c r="P194" i="14"/>
  <c r="Q194" i="14"/>
  <c r="B195" i="14"/>
  <c r="C195" i="14"/>
  <c r="D195" i="14"/>
  <c r="E195" i="14"/>
  <c r="F195" i="14"/>
  <c r="G195" i="14"/>
  <c r="H195" i="14"/>
  <c r="I195" i="14"/>
  <c r="J195" i="14"/>
  <c r="N195" i="14"/>
  <c r="O195" i="14"/>
  <c r="P195" i="14"/>
  <c r="Q195" i="14"/>
  <c r="B196" i="14"/>
  <c r="C196" i="14"/>
  <c r="D196" i="14"/>
  <c r="E196" i="14"/>
  <c r="F196" i="14"/>
  <c r="G196" i="14"/>
  <c r="H196" i="14"/>
  <c r="I196" i="14"/>
  <c r="J196" i="14"/>
  <c r="N196" i="14"/>
  <c r="O196" i="14"/>
  <c r="P196" i="14"/>
  <c r="Q196" i="14"/>
  <c r="B197" i="14"/>
  <c r="C197" i="14"/>
  <c r="D197" i="14"/>
  <c r="E197" i="14"/>
  <c r="F197" i="14"/>
  <c r="G197" i="14"/>
  <c r="H197" i="14"/>
  <c r="I197" i="14"/>
  <c r="J197" i="14"/>
  <c r="N197" i="14"/>
  <c r="O197" i="14"/>
  <c r="P197" i="14"/>
  <c r="Q197" i="14"/>
  <c r="B198" i="14"/>
  <c r="C198" i="14"/>
  <c r="D198" i="14"/>
  <c r="E198" i="14"/>
  <c r="F198" i="14"/>
  <c r="G198" i="14"/>
  <c r="H198" i="14"/>
  <c r="I198" i="14"/>
  <c r="J198" i="14"/>
  <c r="N198" i="14"/>
  <c r="O198" i="14"/>
  <c r="P198" i="14"/>
  <c r="Q198" i="14"/>
  <c r="B199" i="14"/>
  <c r="C199" i="14"/>
  <c r="D199" i="14"/>
  <c r="E199" i="14"/>
  <c r="F199" i="14"/>
  <c r="G199" i="14"/>
  <c r="H199" i="14"/>
  <c r="I199" i="14"/>
  <c r="J199" i="14"/>
  <c r="N199" i="14"/>
  <c r="O199" i="14"/>
  <c r="P199" i="14"/>
  <c r="Q199" i="14"/>
  <c r="B200" i="14"/>
  <c r="C200" i="14"/>
  <c r="D200" i="14"/>
  <c r="E200" i="14"/>
  <c r="F200" i="14"/>
  <c r="G200" i="14"/>
  <c r="H200" i="14"/>
  <c r="I200" i="14"/>
  <c r="J200" i="14"/>
  <c r="N200" i="14"/>
  <c r="O200" i="14"/>
  <c r="P200" i="14"/>
  <c r="Q200" i="14"/>
  <c r="B201" i="14"/>
  <c r="C201" i="14"/>
  <c r="D201" i="14"/>
  <c r="E201" i="14"/>
  <c r="F201" i="14"/>
  <c r="G201" i="14"/>
  <c r="H201" i="14"/>
  <c r="I201" i="14"/>
  <c r="J201" i="14"/>
  <c r="N201" i="14"/>
  <c r="O201" i="14"/>
  <c r="P201" i="14"/>
  <c r="Q201" i="14"/>
  <c r="B202" i="14"/>
  <c r="C202" i="14"/>
  <c r="D202" i="14"/>
  <c r="E202" i="14"/>
  <c r="F202" i="14"/>
  <c r="G202" i="14"/>
  <c r="H202" i="14"/>
  <c r="I202" i="14"/>
  <c r="J202" i="14"/>
  <c r="N202" i="14"/>
  <c r="O202" i="14"/>
  <c r="P202" i="14"/>
  <c r="Q202" i="14"/>
  <c r="B203" i="14"/>
  <c r="C203" i="14"/>
  <c r="D203" i="14"/>
  <c r="E203" i="14"/>
  <c r="F203" i="14"/>
  <c r="G203" i="14"/>
  <c r="H203" i="14"/>
  <c r="I203" i="14"/>
  <c r="J203" i="14"/>
  <c r="N203" i="14"/>
  <c r="O203" i="14"/>
  <c r="P203" i="14"/>
  <c r="Q203" i="14"/>
  <c r="B204" i="14"/>
  <c r="C204" i="14"/>
  <c r="D204" i="14"/>
  <c r="E204" i="14"/>
  <c r="F204" i="14"/>
  <c r="G204" i="14"/>
  <c r="H204" i="14"/>
  <c r="I204" i="14"/>
  <c r="J204" i="14"/>
  <c r="N204" i="14"/>
  <c r="O204" i="14"/>
  <c r="P204" i="14"/>
  <c r="Q204" i="14"/>
  <c r="B205" i="14"/>
  <c r="C205" i="14"/>
  <c r="D205" i="14"/>
  <c r="E205" i="14"/>
  <c r="F205" i="14"/>
  <c r="G205" i="14"/>
  <c r="H205" i="14"/>
  <c r="I205" i="14"/>
  <c r="J205" i="14"/>
  <c r="N205" i="14"/>
  <c r="O205" i="14"/>
  <c r="P205" i="14"/>
  <c r="Q205" i="14"/>
  <c r="B206" i="14"/>
  <c r="C206" i="14"/>
  <c r="D206" i="14"/>
  <c r="E206" i="14"/>
  <c r="F206" i="14"/>
  <c r="G206" i="14"/>
  <c r="H206" i="14"/>
  <c r="I206" i="14"/>
  <c r="J206" i="14"/>
  <c r="N206" i="14"/>
  <c r="O206" i="14"/>
  <c r="P206" i="14"/>
  <c r="Q206" i="14"/>
  <c r="B207" i="14"/>
  <c r="C207" i="14"/>
  <c r="D207" i="14"/>
  <c r="E207" i="14"/>
  <c r="F207" i="14"/>
  <c r="G207" i="14"/>
  <c r="H207" i="14"/>
  <c r="I207" i="14"/>
  <c r="J207" i="14"/>
  <c r="N207" i="14"/>
  <c r="O207" i="14"/>
  <c r="P207" i="14"/>
  <c r="Q207" i="14"/>
  <c r="B208" i="14"/>
  <c r="C208" i="14"/>
  <c r="D208" i="14"/>
  <c r="E208" i="14"/>
  <c r="F208" i="14"/>
  <c r="G208" i="14"/>
  <c r="H208" i="14"/>
  <c r="I208" i="14"/>
  <c r="J208" i="14"/>
  <c r="N208" i="14"/>
  <c r="O208" i="14"/>
  <c r="P208" i="14"/>
  <c r="Q208" i="14"/>
  <c r="B209" i="14"/>
  <c r="C209" i="14"/>
  <c r="D209" i="14"/>
  <c r="E209" i="14"/>
  <c r="F209" i="14"/>
  <c r="G209" i="14"/>
  <c r="H209" i="14"/>
  <c r="I209" i="14"/>
  <c r="J209" i="14"/>
  <c r="N209" i="14"/>
  <c r="O209" i="14"/>
  <c r="P209" i="14"/>
  <c r="Q209" i="14"/>
  <c r="B210" i="14"/>
  <c r="C210" i="14"/>
  <c r="D210" i="14"/>
  <c r="E210" i="14"/>
  <c r="F210" i="14"/>
  <c r="G210" i="14"/>
  <c r="H210" i="14"/>
  <c r="I210" i="14"/>
  <c r="J210" i="14"/>
  <c r="N210" i="14"/>
  <c r="O210" i="14"/>
  <c r="P210" i="14"/>
  <c r="Q210" i="14"/>
  <c r="B211" i="14"/>
  <c r="C211" i="14"/>
  <c r="D211" i="14"/>
  <c r="E211" i="14"/>
  <c r="F211" i="14"/>
  <c r="G211" i="14"/>
  <c r="H211" i="14"/>
  <c r="I211" i="14"/>
  <c r="J211" i="14"/>
  <c r="N211" i="14"/>
  <c r="O211" i="14"/>
  <c r="P211" i="14"/>
  <c r="Q211" i="14"/>
  <c r="B212" i="14"/>
  <c r="C212" i="14"/>
  <c r="D212" i="14"/>
  <c r="E212" i="14"/>
  <c r="F212" i="14"/>
  <c r="G212" i="14"/>
  <c r="H212" i="14"/>
  <c r="I212" i="14"/>
  <c r="J212" i="14"/>
  <c r="N212" i="14"/>
  <c r="O212" i="14"/>
  <c r="P212" i="14"/>
  <c r="Q212" i="14"/>
  <c r="B213" i="14"/>
  <c r="C213" i="14"/>
  <c r="D213" i="14"/>
  <c r="E213" i="14"/>
  <c r="F213" i="14"/>
  <c r="G213" i="14"/>
  <c r="H213" i="14"/>
  <c r="I213" i="14"/>
  <c r="J213" i="14"/>
  <c r="N213" i="14"/>
  <c r="O213" i="14"/>
  <c r="P213" i="14"/>
  <c r="Q213" i="14"/>
  <c r="B214" i="14"/>
  <c r="C214" i="14"/>
  <c r="D214" i="14"/>
  <c r="E214" i="14"/>
  <c r="F214" i="14"/>
  <c r="G214" i="14"/>
  <c r="H214" i="14"/>
  <c r="I214" i="14"/>
  <c r="J214" i="14"/>
  <c r="N214" i="14"/>
  <c r="O214" i="14"/>
  <c r="P214" i="14"/>
  <c r="Q214" i="14"/>
  <c r="B215" i="14"/>
  <c r="C215" i="14"/>
  <c r="D215" i="14"/>
  <c r="E215" i="14"/>
  <c r="F215" i="14"/>
  <c r="G215" i="14"/>
  <c r="H215" i="14"/>
  <c r="I215" i="14"/>
  <c r="J215" i="14"/>
  <c r="N215" i="14"/>
  <c r="O215" i="14"/>
  <c r="P215" i="14"/>
  <c r="Q215" i="14"/>
  <c r="B216" i="14"/>
  <c r="C216" i="14"/>
  <c r="D216" i="14"/>
  <c r="E216" i="14"/>
  <c r="F216" i="14"/>
  <c r="G216" i="14"/>
  <c r="H216" i="14"/>
  <c r="I216" i="14"/>
  <c r="J216" i="14"/>
  <c r="N216" i="14"/>
  <c r="O216" i="14"/>
  <c r="P216" i="14"/>
  <c r="Q216" i="14"/>
  <c r="B217" i="14"/>
  <c r="C217" i="14"/>
  <c r="D217" i="14"/>
  <c r="E217" i="14"/>
  <c r="F217" i="14"/>
  <c r="G217" i="14"/>
  <c r="H217" i="14"/>
  <c r="I217" i="14"/>
  <c r="J217" i="14"/>
  <c r="N217" i="14"/>
  <c r="O217" i="14"/>
  <c r="P217" i="14"/>
  <c r="Q217" i="14"/>
  <c r="B218" i="14"/>
  <c r="C218" i="14"/>
  <c r="D218" i="14"/>
  <c r="E218" i="14"/>
  <c r="F218" i="14"/>
  <c r="G218" i="14"/>
  <c r="H218" i="14"/>
  <c r="I218" i="14"/>
  <c r="J218" i="14"/>
  <c r="N218" i="14"/>
  <c r="O218" i="14"/>
  <c r="P218" i="14"/>
  <c r="Q218" i="14"/>
  <c r="B219" i="14"/>
  <c r="C219" i="14"/>
  <c r="D219" i="14"/>
  <c r="E219" i="14"/>
  <c r="F219" i="14"/>
  <c r="G219" i="14"/>
  <c r="H219" i="14"/>
  <c r="I219" i="14"/>
  <c r="J219" i="14"/>
  <c r="N219" i="14"/>
  <c r="O219" i="14"/>
  <c r="P219" i="14"/>
  <c r="Q219" i="14"/>
  <c r="B220" i="14"/>
  <c r="C220" i="14"/>
  <c r="D220" i="14"/>
  <c r="E220" i="14"/>
  <c r="F220" i="14"/>
  <c r="G220" i="14"/>
  <c r="H220" i="14"/>
  <c r="I220" i="14"/>
  <c r="J220" i="14"/>
  <c r="N220" i="14"/>
  <c r="O220" i="14"/>
  <c r="P220" i="14"/>
  <c r="Q220" i="14"/>
  <c r="B221" i="14"/>
  <c r="C221" i="14"/>
  <c r="D221" i="14"/>
  <c r="E221" i="14"/>
  <c r="F221" i="14"/>
  <c r="G221" i="14"/>
  <c r="H221" i="14"/>
  <c r="I221" i="14"/>
  <c r="J221" i="14"/>
  <c r="N221" i="14"/>
  <c r="O221" i="14"/>
  <c r="P221" i="14"/>
  <c r="Q221" i="14"/>
  <c r="B222" i="14"/>
  <c r="C222" i="14"/>
  <c r="D222" i="14"/>
  <c r="E222" i="14"/>
  <c r="F222" i="14"/>
  <c r="G222" i="14"/>
  <c r="H222" i="14"/>
  <c r="I222" i="14"/>
  <c r="J222" i="14"/>
  <c r="N222" i="14"/>
  <c r="O222" i="14"/>
  <c r="P222" i="14"/>
  <c r="Q222" i="14"/>
  <c r="B223" i="14"/>
  <c r="C223" i="14"/>
  <c r="D223" i="14"/>
  <c r="E223" i="14"/>
  <c r="F223" i="14"/>
  <c r="G223" i="14"/>
  <c r="H223" i="14"/>
  <c r="I223" i="14"/>
  <c r="J223" i="14"/>
  <c r="N223" i="14"/>
  <c r="O223" i="14"/>
  <c r="P223" i="14"/>
  <c r="Q223" i="14"/>
  <c r="B224" i="14"/>
  <c r="C224" i="14"/>
  <c r="D224" i="14"/>
  <c r="E224" i="14"/>
  <c r="F224" i="14"/>
  <c r="G224" i="14"/>
  <c r="H224" i="14"/>
  <c r="I224" i="14"/>
  <c r="J224" i="14"/>
  <c r="N224" i="14"/>
  <c r="O224" i="14"/>
  <c r="P224" i="14"/>
  <c r="Q224" i="14"/>
  <c r="B225" i="14"/>
  <c r="C225" i="14"/>
  <c r="D225" i="14"/>
  <c r="E225" i="14"/>
  <c r="F225" i="14"/>
  <c r="G225" i="14"/>
  <c r="H225" i="14"/>
  <c r="I225" i="14"/>
  <c r="J225" i="14"/>
  <c r="N225" i="14"/>
  <c r="O225" i="14"/>
  <c r="P225" i="14"/>
  <c r="Q225" i="14"/>
  <c r="B226" i="14"/>
  <c r="C226" i="14"/>
  <c r="D226" i="14"/>
  <c r="E226" i="14"/>
  <c r="F226" i="14"/>
  <c r="G226" i="14"/>
  <c r="H226" i="14"/>
  <c r="I226" i="14"/>
  <c r="J226" i="14"/>
  <c r="N226" i="14"/>
  <c r="O226" i="14"/>
  <c r="P226" i="14"/>
  <c r="Q226" i="14"/>
  <c r="B227" i="14"/>
  <c r="C227" i="14"/>
  <c r="D227" i="14"/>
  <c r="E227" i="14"/>
  <c r="F227" i="14"/>
  <c r="G227" i="14"/>
  <c r="H227" i="14"/>
  <c r="I227" i="14"/>
  <c r="J227" i="14"/>
  <c r="N227" i="14"/>
  <c r="O227" i="14"/>
  <c r="P227" i="14"/>
  <c r="Q227" i="14"/>
  <c r="B228" i="14"/>
  <c r="C228" i="14"/>
  <c r="D228" i="14"/>
  <c r="E228" i="14"/>
  <c r="F228" i="14"/>
  <c r="G228" i="14"/>
  <c r="H228" i="14"/>
  <c r="I228" i="14"/>
  <c r="J228" i="14"/>
  <c r="N228" i="14"/>
  <c r="O228" i="14"/>
  <c r="P228" i="14"/>
  <c r="Q228" i="14"/>
  <c r="B229" i="14"/>
  <c r="C229" i="14"/>
  <c r="D229" i="14"/>
  <c r="E229" i="14"/>
  <c r="F229" i="14"/>
  <c r="G229" i="14"/>
  <c r="H229" i="14"/>
  <c r="I229" i="14"/>
  <c r="J229" i="14"/>
  <c r="N229" i="14"/>
  <c r="O229" i="14"/>
  <c r="P229" i="14"/>
  <c r="Q229" i="14"/>
  <c r="B230" i="14"/>
  <c r="C230" i="14"/>
  <c r="D230" i="14"/>
  <c r="E230" i="14"/>
  <c r="F230" i="14"/>
  <c r="G230" i="14"/>
  <c r="H230" i="14"/>
  <c r="I230" i="14"/>
  <c r="J230" i="14"/>
  <c r="N230" i="14"/>
  <c r="O230" i="14"/>
  <c r="P230" i="14"/>
  <c r="Q230" i="14"/>
  <c r="B231" i="14"/>
  <c r="C231" i="14"/>
  <c r="D231" i="14"/>
  <c r="E231" i="14"/>
  <c r="F231" i="14"/>
  <c r="G231" i="14"/>
  <c r="H231" i="14"/>
  <c r="I231" i="14"/>
  <c r="J231" i="14"/>
  <c r="N231" i="14"/>
  <c r="O231" i="14"/>
  <c r="P231" i="14"/>
  <c r="Q231" i="14"/>
  <c r="B232" i="14"/>
  <c r="C232" i="14"/>
  <c r="D232" i="14"/>
  <c r="E232" i="14"/>
  <c r="F232" i="14"/>
  <c r="G232" i="14"/>
  <c r="H232" i="14"/>
  <c r="I232" i="14"/>
  <c r="J232" i="14"/>
  <c r="N232" i="14"/>
  <c r="O232" i="14"/>
  <c r="P232" i="14"/>
  <c r="Q232" i="14"/>
  <c r="B233" i="14"/>
  <c r="C233" i="14"/>
  <c r="D233" i="14"/>
  <c r="E233" i="14"/>
  <c r="F233" i="14"/>
  <c r="G233" i="14"/>
  <c r="H233" i="14"/>
  <c r="I233" i="14"/>
  <c r="J233" i="14"/>
  <c r="N233" i="14"/>
  <c r="O233" i="14"/>
  <c r="P233" i="14"/>
  <c r="Q233" i="14"/>
  <c r="B234" i="14"/>
  <c r="C234" i="14"/>
  <c r="D234" i="14"/>
  <c r="E234" i="14"/>
  <c r="F234" i="14"/>
  <c r="G234" i="14"/>
  <c r="H234" i="14"/>
  <c r="I234" i="14"/>
  <c r="J234" i="14"/>
  <c r="N234" i="14"/>
  <c r="O234" i="14"/>
  <c r="P234" i="14"/>
  <c r="Q234" i="14"/>
  <c r="B235" i="14"/>
  <c r="C235" i="14"/>
  <c r="D235" i="14"/>
  <c r="E235" i="14"/>
  <c r="F235" i="14"/>
  <c r="G235" i="14"/>
  <c r="H235" i="14"/>
  <c r="I235" i="14"/>
  <c r="J235" i="14"/>
  <c r="N235" i="14"/>
  <c r="O235" i="14"/>
  <c r="P235" i="14"/>
  <c r="Q235" i="14"/>
  <c r="B236" i="14"/>
  <c r="C236" i="14"/>
  <c r="D236" i="14"/>
  <c r="E236" i="14"/>
  <c r="F236" i="14"/>
  <c r="G236" i="14"/>
  <c r="H236" i="14"/>
  <c r="I236" i="14"/>
  <c r="J236" i="14"/>
  <c r="N236" i="14"/>
  <c r="O236" i="14"/>
  <c r="P236" i="14"/>
  <c r="Q236" i="14"/>
  <c r="B237" i="14"/>
  <c r="C237" i="14"/>
  <c r="D237" i="14"/>
  <c r="E237" i="14"/>
  <c r="F237" i="14"/>
  <c r="G237" i="14"/>
  <c r="H237" i="14"/>
  <c r="I237" i="14"/>
  <c r="J237" i="14"/>
  <c r="N237" i="14"/>
  <c r="O237" i="14"/>
  <c r="P237" i="14"/>
  <c r="Q237" i="14"/>
  <c r="B238" i="14"/>
  <c r="C238" i="14"/>
  <c r="D238" i="14"/>
  <c r="E238" i="14"/>
  <c r="F238" i="14"/>
  <c r="G238" i="14"/>
  <c r="H238" i="14"/>
  <c r="I238" i="14"/>
  <c r="J238" i="14"/>
  <c r="N238" i="14"/>
  <c r="O238" i="14"/>
  <c r="P238" i="14"/>
  <c r="Q238" i="14"/>
  <c r="B239" i="14"/>
  <c r="C239" i="14"/>
  <c r="D239" i="14"/>
  <c r="E239" i="14"/>
  <c r="F239" i="14"/>
  <c r="G239" i="14"/>
  <c r="H239" i="14"/>
  <c r="I239" i="14"/>
  <c r="J239" i="14"/>
  <c r="N239" i="14"/>
  <c r="O239" i="14"/>
  <c r="P239" i="14"/>
  <c r="Q239" i="14"/>
  <c r="B240" i="14"/>
  <c r="C240" i="14"/>
  <c r="D240" i="14"/>
  <c r="E240" i="14"/>
  <c r="F240" i="14"/>
  <c r="G240" i="14"/>
  <c r="H240" i="14"/>
  <c r="I240" i="14"/>
  <c r="J240" i="14"/>
  <c r="N240" i="14"/>
  <c r="O240" i="14"/>
  <c r="P240" i="14"/>
  <c r="Q240" i="14"/>
  <c r="B241" i="14"/>
  <c r="C241" i="14"/>
  <c r="D241" i="14"/>
  <c r="E241" i="14"/>
  <c r="F241" i="14"/>
  <c r="G241" i="14"/>
  <c r="H241" i="14"/>
  <c r="I241" i="14"/>
  <c r="J241" i="14"/>
  <c r="N241" i="14"/>
  <c r="O241" i="14"/>
  <c r="P241" i="14"/>
  <c r="Q241" i="14"/>
  <c r="B242" i="14"/>
  <c r="C242" i="14"/>
  <c r="D242" i="14"/>
  <c r="E242" i="14"/>
  <c r="F242" i="14"/>
  <c r="G242" i="14"/>
  <c r="H242" i="14"/>
  <c r="I242" i="14"/>
  <c r="J242" i="14"/>
  <c r="N242" i="14"/>
  <c r="O242" i="14"/>
  <c r="P242" i="14"/>
  <c r="Q242" i="14"/>
  <c r="B243" i="14"/>
  <c r="C243" i="14"/>
  <c r="D243" i="14"/>
  <c r="E243" i="14"/>
  <c r="F243" i="14"/>
  <c r="G243" i="14"/>
  <c r="H243" i="14"/>
  <c r="I243" i="14"/>
  <c r="J243" i="14"/>
  <c r="N243" i="14"/>
  <c r="O243" i="14"/>
  <c r="P243" i="14"/>
  <c r="Q243" i="14"/>
  <c r="B244" i="14"/>
  <c r="C244" i="14"/>
  <c r="D244" i="14"/>
  <c r="E244" i="14"/>
  <c r="F244" i="14"/>
  <c r="G244" i="14"/>
  <c r="H244" i="14"/>
  <c r="I244" i="14"/>
  <c r="J244" i="14"/>
  <c r="N244" i="14"/>
  <c r="O244" i="14"/>
  <c r="P244" i="14"/>
  <c r="Q244" i="14"/>
  <c r="B245" i="14"/>
  <c r="C245" i="14"/>
  <c r="D245" i="14"/>
  <c r="E245" i="14"/>
  <c r="F245" i="14"/>
  <c r="G245" i="14"/>
  <c r="H245" i="14"/>
  <c r="I245" i="14"/>
  <c r="J245" i="14"/>
  <c r="N245" i="14"/>
  <c r="O245" i="14"/>
  <c r="P245" i="14"/>
  <c r="Q245" i="14"/>
  <c r="B246" i="14"/>
  <c r="C246" i="14"/>
  <c r="D246" i="14"/>
  <c r="E246" i="14"/>
  <c r="F246" i="14"/>
  <c r="G246" i="14"/>
  <c r="H246" i="14"/>
  <c r="I246" i="14"/>
  <c r="J246" i="14"/>
  <c r="N246" i="14"/>
  <c r="O246" i="14"/>
  <c r="P246" i="14"/>
  <c r="Q246" i="14"/>
  <c r="B247" i="14"/>
  <c r="C247" i="14"/>
  <c r="D247" i="14"/>
  <c r="E247" i="14"/>
  <c r="F247" i="14"/>
  <c r="G247" i="14"/>
  <c r="H247" i="14"/>
  <c r="I247" i="14"/>
  <c r="J247" i="14"/>
  <c r="N247" i="14"/>
  <c r="O247" i="14"/>
  <c r="P247" i="14"/>
  <c r="Q247" i="14"/>
  <c r="B248" i="14"/>
  <c r="C248" i="14"/>
  <c r="D248" i="14"/>
  <c r="E248" i="14"/>
  <c r="F248" i="14"/>
  <c r="G248" i="14"/>
  <c r="H248" i="14"/>
  <c r="I248" i="14"/>
  <c r="J248" i="14"/>
  <c r="N248" i="14"/>
  <c r="O248" i="14"/>
  <c r="P248" i="14"/>
  <c r="Q248" i="14"/>
  <c r="B249" i="14"/>
  <c r="C249" i="14"/>
  <c r="D249" i="14"/>
  <c r="E249" i="14"/>
  <c r="F249" i="14"/>
  <c r="G249" i="14"/>
  <c r="H249" i="14"/>
  <c r="I249" i="14"/>
  <c r="J249" i="14"/>
  <c r="N249" i="14"/>
  <c r="O249" i="14"/>
  <c r="P249" i="14"/>
  <c r="Q249" i="14"/>
  <c r="B250" i="14"/>
  <c r="C250" i="14"/>
  <c r="D250" i="14"/>
  <c r="E250" i="14"/>
  <c r="F250" i="14"/>
  <c r="G250" i="14"/>
  <c r="H250" i="14"/>
  <c r="I250" i="14"/>
  <c r="J250" i="14"/>
  <c r="N250" i="14"/>
  <c r="O250" i="14"/>
  <c r="P250" i="14"/>
  <c r="Q250" i="14"/>
  <c r="B251" i="14"/>
  <c r="C251" i="14"/>
  <c r="D251" i="14"/>
  <c r="E251" i="14"/>
  <c r="F251" i="14"/>
  <c r="G251" i="14"/>
  <c r="H251" i="14"/>
  <c r="I251" i="14"/>
  <c r="J251" i="14"/>
  <c r="N251" i="14"/>
  <c r="O251" i="14"/>
  <c r="P251" i="14"/>
  <c r="Q251" i="14"/>
  <c r="B252" i="14"/>
  <c r="C252" i="14"/>
  <c r="D252" i="14"/>
  <c r="E252" i="14"/>
  <c r="F252" i="14"/>
  <c r="G252" i="14"/>
  <c r="H252" i="14"/>
  <c r="I252" i="14"/>
  <c r="J252" i="14"/>
  <c r="N252" i="14"/>
  <c r="O252" i="14"/>
  <c r="P252" i="14"/>
  <c r="Q252" i="14"/>
  <c r="B253" i="14"/>
  <c r="C253" i="14"/>
  <c r="D253" i="14"/>
  <c r="E253" i="14"/>
  <c r="F253" i="14"/>
  <c r="G253" i="14"/>
  <c r="H253" i="14"/>
  <c r="I253" i="14"/>
  <c r="J253" i="14"/>
  <c r="N253" i="14"/>
  <c r="O253" i="14"/>
  <c r="P253" i="14"/>
  <c r="Q253" i="14"/>
  <c r="B254" i="14"/>
  <c r="C254" i="14"/>
  <c r="D254" i="14"/>
  <c r="E254" i="14"/>
  <c r="F254" i="14"/>
  <c r="G254" i="14"/>
  <c r="H254" i="14"/>
  <c r="I254" i="14"/>
  <c r="J254" i="14"/>
  <c r="N254" i="14"/>
  <c r="O254" i="14"/>
  <c r="P254" i="14"/>
  <c r="Q254" i="14"/>
  <c r="B255" i="14"/>
  <c r="C255" i="14"/>
  <c r="D255" i="14"/>
  <c r="E255" i="14"/>
  <c r="F255" i="14"/>
  <c r="G255" i="14"/>
  <c r="H255" i="14"/>
  <c r="I255" i="14"/>
  <c r="J255" i="14"/>
  <c r="N255" i="14"/>
  <c r="O255" i="14"/>
  <c r="P255" i="14"/>
  <c r="Q255" i="14"/>
  <c r="B256" i="14"/>
  <c r="C256" i="14"/>
  <c r="D256" i="14"/>
  <c r="E256" i="14"/>
  <c r="F256" i="14"/>
  <c r="G256" i="14"/>
  <c r="H256" i="14"/>
  <c r="I256" i="14"/>
  <c r="J256" i="14"/>
  <c r="N256" i="14"/>
  <c r="O256" i="14"/>
  <c r="P256" i="14"/>
  <c r="Q256" i="14"/>
  <c r="B257" i="14"/>
  <c r="C257" i="14"/>
  <c r="D257" i="14"/>
  <c r="E257" i="14"/>
  <c r="F257" i="14"/>
  <c r="G257" i="14"/>
  <c r="H257" i="14"/>
  <c r="I257" i="14"/>
  <c r="J257" i="14"/>
  <c r="N257" i="14"/>
  <c r="O257" i="14"/>
  <c r="P257" i="14"/>
  <c r="Q257" i="14"/>
  <c r="B258" i="14"/>
  <c r="C258" i="14"/>
  <c r="D258" i="14"/>
  <c r="E258" i="14"/>
  <c r="F258" i="14"/>
  <c r="G258" i="14"/>
  <c r="H258" i="14"/>
  <c r="I258" i="14"/>
  <c r="J258" i="14"/>
  <c r="N258" i="14"/>
  <c r="O258" i="14"/>
  <c r="P258" i="14"/>
  <c r="Q258" i="14"/>
  <c r="B259" i="14"/>
  <c r="C259" i="14"/>
  <c r="D259" i="14"/>
  <c r="E259" i="14"/>
  <c r="F259" i="14"/>
  <c r="G259" i="14"/>
  <c r="H259" i="14"/>
  <c r="I259" i="14"/>
  <c r="J259" i="14"/>
  <c r="N259" i="14"/>
  <c r="O259" i="14"/>
  <c r="P259" i="14"/>
  <c r="Q259" i="14"/>
  <c r="B260" i="14"/>
  <c r="C260" i="14"/>
  <c r="D260" i="14"/>
  <c r="E260" i="14"/>
  <c r="F260" i="14"/>
  <c r="G260" i="14"/>
  <c r="H260" i="14"/>
  <c r="I260" i="14"/>
  <c r="J260" i="14"/>
  <c r="N260" i="14"/>
  <c r="O260" i="14"/>
  <c r="P260" i="14"/>
  <c r="Q260" i="14"/>
  <c r="B261" i="14"/>
  <c r="C261" i="14"/>
  <c r="D261" i="14"/>
  <c r="E261" i="14"/>
  <c r="F261" i="14"/>
  <c r="G261" i="14"/>
  <c r="H261" i="14"/>
  <c r="I261" i="14"/>
  <c r="J261" i="14"/>
  <c r="N261" i="14"/>
  <c r="O261" i="14"/>
  <c r="P261" i="14"/>
  <c r="Q261" i="14"/>
  <c r="B262" i="14"/>
  <c r="C262" i="14"/>
  <c r="D262" i="14"/>
  <c r="E262" i="14"/>
  <c r="F262" i="14"/>
  <c r="G262" i="14"/>
  <c r="H262" i="14"/>
  <c r="I262" i="14"/>
  <c r="J262" i="14"/>
  <c r="N262" i="14"/>
  <c r="O262" i="14"/>
  <c r="P262" i="14"/>
  <c r="Q262" i="14"/>
  <c r="B263" i="14"/>
  <c r="C263" i="14"/>
  <c r="D263" i="14"/>
  <c r="E263" i="14"/>
  <c r="F263" i="14"/>
  <c r="G263" i="14"/>
  <c r="H263" i="14"/>
  <c r="I263" i="14"/>
  <c r="J263" i="14"/>
  <c r="N263" i="14"/>
  <c r="O263" i="14"/>
  <c r="P263" i="14"/>
  <c r="Q263" i="14"/>
  <c r="B264" i="14"/>
  <c r="C264" i="14"/>
  <c r="D264" i="14"/>
  <c r="E264" i="14"/>
  <c r="F264" i="14"/>
  <c r="G264" i="14"/>
  <c r="H264" i="14"/>
  <c r="I264" i="14"/>
  <c r="J264" i="14"/>
  <c r="N264" i="14"/>
  <c r="O264" i="14"/>
  <c r="P264" i="14"/>
  <c r="Q264" i="14"/>
  <c r="B265" i="14"/>
  <c r="C265" i="14"/>
  <c r="D265" i="14"/>
  <c r="E265" i="14"/>
  <c r="F265" i="14"/>
  <c r="G265" i="14"/>
  <c r="H265" i="14"/>
  <c r="I265" i="14"/>
  <c r="J265" i="14"/>
  <c r="N265" i="14"/>
  <c r="O265" i="14"/>
  <c r="P265" i="14"/>
  <c r="Q265" i="14"/>
  <c r="B266" i="14"/>
  <c r="C266" i="14"/>
  <c r="D266" i="14"/>
  <c r="E266" i="14"/>
  <c r="F266" i="14"/>
  <c r="G266" i="14"/>
  <c r="H266" i="14"/>
  <c r="I266" i="14"/>
  <c r="J266" i="14"/>
  <c r="N266" i="14"/>
  <c r="O266" i="14"/>
  <c r="P266" i="14"/>
  <c r="Q266" i="14"/>
  <c r="B267" i="14"/>
  <c r="C267" i="14"/>
  <c r="D267" i="14"/>
  <c r="E267" i="14"/>
  <c r="F267" i="14"/>
  <c r="G267" i="14"/>
  <c r="H267" i="14"/>
  <c r="I267" i="14"/>
  <c r="J267" i="14"/>
  <c r="N267" i="14"/>
  <c r="O267" i="14"/>
  <c r="P267" i="14"/>
  <c r="Q267" i="14"/>
  <c r="B268" i="14"/>
  <c r="C268" i="14"/>
  <c r="D268" i="14"/>
  <c r="E268" i="14"/>
  <c r="F268" i="14"/>
  <c r="G268" i="14"/>
  <c r="H268" i="14"/>
  <c r="I268" i="14"/>
  <c r="J268" i="14"/>
  <c r="N268" i="14"/>
  <c r="O268" i="14"/>
  <c r="P268" i="14"/>
  <c r="Q268" i="14"/>
  <c r="B269" i="14"/>
  <c r="C269" i="14"/>
  <c r="D269" i="14"/>
  <c r="E269" i="14"/>
  <c r="F269" i="14"/>
  <c r="G269" i="14"/>
  <c r="H269" i="14"/>
  <c r="I269" i="14"/>
  <c r="J269" i="14"/>
  <c r="N269" i="14"/>
  <c r="O269" i="14"/>
  <c r="P269" i="14"/>
  <c r="Q269" i="14"/>
  <c r="B270" i="14"/>
  <c r="C270" i="14"/>
  <c r="D270" i="14"/>
  <c r="E270" i="14"/>
  <c r="F270" i="14"/>
  <c r="G270" i="14"/>
  <c r="H270" i="14"/>
  <c r="I270" i="14"/>
  <c r="J270" i="14"/>
  <c r="N270" i="14"/>
  <c r="O270" i="14"/>
  <c r="P270" i="14"/>
  <c r="Q270" i="14"/>
  <c r="B271" i="14"/>
  <c r="C271" i="14"/>
  <c r="D271" i="14"/>
  <c r="E271" i="14"/>
  <c r="F271" i="14"/>
  <c r="G271" i="14"/>
  <c r="H271" i="14"/>
  <c r="I271" i="14"/>
  <c r="J271" i="14"/>
  <c r="N271" i="14"/>
  <c r="O271" i="14"/>
  <c r="P271" i="14"/>
  <c r="Q271" i="14"/>
  <c r="B272" i="14"/>
  <c r="C272" i="14"/>
  <c r="D272" i="14"/>
  <c r="E272" i="14"/>
  <c r="F272" i="14"/>
  <c r="G272" i="14"/>
  <c r="H272" i="14"/>
  <c r="I272" i="14"/>
  <c r="J272" i="14"/>
  <c r="N272" i="14"/>
  <c r="O272" i="14"/>
  <c r="P272" i="14"/>
  <c r="Q272" i="14"/>
  <c r="B273" i="14"/>
  <c r="C273" i="14"/>
  <c r="D273" i="14"/>
  <c r="E273" i="14"/>
  <c r="F273" i="14"/>
  <c r="G273" i="14"/>
  <c r="H273" i="14"/>
  <c r="I273" i="14"/>
  <c r="J273" i="14"/>
  <c r="N273" i="14"/>
  <c r="O273" i="14"/>
  <c r="P273" i="14"/>
  <c r="Q273" i="14"/>
  <c r="B274" i="14"/>
  <c r="C274" i="14"/>
  <c r="D274" i="14"/>
  <c r="E274" i="14"/>
  <c r="F274" i="14"/>
  <c r="G274" i="14"/>
  <c r="H274" i="14"/>
  <c r="I274" i="14"/>
  <c r="J274" i="14"/>
  <c r="N274" i="14"/>
  <c r="O274" i="14"/>
  <c r="P274" i="14"/>
  <c r="Q274" i="14"/>
  <c r="B275" i="14"/>
  <c r="C275" i="14"/>
  <c r="D275" i="14"/>
  <c r="E275" i="14"/>
  <c r="F275" i="14"/>
  <c r="G275" i="14"/>
  <c r="H275" i="14"/>
  <c r="I275" i="14"/>
  <c r="J275" i="14"/>
  <c r="N275" i="14"/>
  <c r="O275" i="14"/>
  <c r="P275" i="14"/>
  <c r="Q275" i="14"/>
  <c r="B276" i="14"/>
  <c r="C276" i="14"/>
  <c r="D276" i="14"/>
  <c r="E276" i="14"/>
  <c r="F276" i="14"/>
  <c r="G276" i="14"/>
  <c r="H276" i="14"/>
  <c r="I276" i="14"/>
  <c r="J276" i="14"/>
  <c r="N276" i="14"/>
  <c r="O276" i="14"/>
  <c r="P276" i="14"/>
  <c r="Q276" i="14"/>
  <c r="B277" i="14"/>
  <c r="C277" i="14"/>
  <c r="D277" i="14"/>
  <c r="E277" i="14"/>
  <c r="F277" i="14"/>
  <c r="G277" i="14"/>
  <c r="H277" i="14"/>
  <c r="I277" i="14"/>
  <c r="J277" i="14"/>
  <c r="N277" i="14"/>
  <c r="O277" i="14"/>
  <c r="P277" i="14"/>
  <c r="Q277" i="14"/>
  <c r="B278" i="14"/>
  <c r="C278" i="14"/>
  <c r="D278" i="14"/>
  <c r="E278" i="14"/>
  <c r="F278" i="14"/>
  <c r="G278" i="14"/>
  <c r="H278" i="14"/>
  <c r="I278" i="14"/>
  <c r="J278" i="14"/>
  <c r="N278" i="14"/>
  <c r="O278" i="14"/>
  <c r="P278" i="14"/>
  <c r="Q278" i="14"/>
  <c r="B279" i="14"/>
  <c r="C279" i="14"/>
  <c r="D279" i="14"/>
  <c r="E279" i="14"/>
  <c r="F279" i="14"/>
  <c r="G279" i="14"/>
  <c r="H279" i="14"/>
  <c r="I279" i="14"/>
  <c r="J279" i="14"/>
  <c r="N279" i="14"/>
  <c r="O279" i="14"/>
  <c r="P279" i="14"/>
  <c r="Q279" i="14"/>
  <c r="B280" i="14"/>
  <c r="C280" i="14"/>
  <c r="D280" i="14"/>
  <c r="E280" i="14"/>
  <c r="F280" i="14"/>
  <c r="G280" i="14"/>
  <c r="H280" i="14"/>
  <c r="I280" i="14"/>
  <c r="J280" i="14"/>
  <c r="N280" i="14"/>
  <c r="O280" i="14"/>
  <c r="P280" i="14"/>
  <c r="Q280" i="14"/>
  <c r="B281" i="14"/>
  <c r="C281" i="14"/>
  <c r="D281" i="14"/>
  <c r="E281" i="14"/>
  <c r="F281" i="14"/>
  <c r="G281" i="14"/>
  <c r="H281" i="14"/>
  <c r="I281" i="14"/>
  <c r="J281" i="14"/>
  <c r="N281" i="14"/>
  <c r="O281" i="14"/>
  <c r="P281" i="14"/>
  <c r="Q281" i="14"/>
  <c r="B282" i="14"/>
  <c r="C282" i="14"/>
  <c r="D282" i="14"/>
  <c r="E282" i="14"/>
  <c r="F282" i="14"/>
  <c r="G282" i="14"/>
  <c r="H282" i="14"/>
  <c r="I282" i="14"/>
  <c r="J282" i="14"/>
  <c r="N282" i="14"/>
  <c r="O282" i="14"/>
  <c r="P282" i="14"/>
  <c r="Q282" i="14"/>
  <c r="B283" i="14"/>
  <c r="C283" i="14"/>
  <c r="D283" i="14"/>
  <c r="E283" i="14"/>
  <c r="F283" i="14"/>
  <c r="G283" i="14"/>
  <c r="H283" i="14"/>
  <c r="I283" i="14"/>
  <c r="J283" i="14"/>
  <c r="N283" i="14"/>
  <c r="O283" i="14"/>
  <c r="P283" i="14"/>
  <c r="Q283" i="14"/>
  <c r="B284" i="14"/>
  <c r="C284" i="14"/>
  <c r="D284" i="14"/>
  <c r="E284" i="14"/>
  <c r="F284" i="14"/>
  <c r="G284" i="14"/>
  <c r="H284" i="14"/>
  <c r="I284" i="14"/>
  <c r="J284" i="14"/>
  <c r="N284" i="14"/>
  <c r="O284" i="14"/>
  <c r="P284" i="14"/>
  <c r="Q284" i="14"/>
  <c r="B285" i="14"/>
  <c r="C285" i="14"/>
  <c r="D285" i="14"/>
  <c r="E285" i="14"/>
  <c r="F285" i="14"/>
  <c r="G285" i="14"/>
  <c r="H285" i="14"/>
  <c r="I285" i="14"/>
  <c r="J285" i="14"/>
  <c r="N285" i="14"/>
  <c r="O285" i="14"/>
  <c r="P285" i="14"/>
  <c r="Q285" i="14"/>
  <c r="B286" i="14"/>
  <c r="C286" i="14"/>
  <c r="D286" i="14"/>
  <c r="E286" i="14"/>
  <c r="F286" i="14"/>
  <c r="G286" i="14"/>
  <c r="H286" i="14"/>
  <c r="I286" i="14"/>
  <c r="J286" i="14"/>
  <c r="N286" i="14"/>
  <c r="O286" i="14"/>
  <c r="P286" i="14"/>
  <c r="Q286" i="14"/>
  <c r="B287" i="14"/>
  <c r="C287" i="14"/>
  <c r="D287" i="14"/>
  <c r="E287" i="14"/>
  <c r="F287" i="14"/>
  <c r="G287" i="14"/>
  <c r="H287" i="14"/>
  <c r="I287" i="14"/>
  <c r="J287" i="14"/>
  <c r="N287" i="14"/>
  <c r="O287" i="14"/>
  <c r="P287" i="14"/>
  <c r="Q287" i="14"/>
  <c r="B288" i="14"/>
  <c r="C288" i="14"/>
  <c r="D288" i="14"/>
  <c r="E288" i="14"/>
  <c r="F288" i="14"/>
  <c r="G288" i="14"/>
  <c r="H288" i="14"/>
  <c r="I288" i="14"/>
  <c r="J288" i="14"/>
  <c r="N288" i="14"/>
  <c r="O288" i="14"/>
  <c r="P288" i="14"/>
  <c r="Q288" i="14"/>
  <c r="B289" i="14"/>
  <c r="C289" i="14"/>
  <c r="D289" i="14"/>
  <c r="E289" i="14"/>
  <c r="F289" i="14"/>
  <c r="G289" i="14"/>
  <c r="H289" i="14"/>
  <c r="I289" i="14"/>
  <c r="J289" i="14"/>
  <c r="N289" i="14"/>
  <c r="O289" i="14"/>
  <c r="P289" i="14"/>
  <c r="Q289" i="14"/>
  <c r="B290" i="14"/>
  <c r="C290" i="14"/>
  <c r="D290" i="14"/>
  <c r="E290" i="14"/>
  <c r="F290" i="14"/>
  <c r="G290" i="14"/>
  <c r="H290" i="14"/>
  <c r="I290" i="14"/>
  <c r="J290" i="14"/>
  <c r="N290" i="14"/>
  <c r="O290" i="14"/>
  <c r="P290" i="14"/>
  <c r="Q290" i="14"/>
  <c r="B291" i="14"/>
  <c r="C291" i="14"/>
  <c r="D291" i="14"/>
  <c r="E291" i="14"/>
  <c r="F291" i="14"/>
  <c r="G291" i="14"/>
  <c r="H291" i="14"/>
  <c r="I291" i="14"/>
  <c r="J291" i="14"/>
  <c r="N291" i="14"/>
  <c r="O291" i="14"/>
  <c r="P291" i="14"/>
  <c r="Q291" i="14"/>
  <c r="B292" i="14"/>
  <c r="C292" i="14"/>
  <c r="D292" i="14"/>
  <c r="E292" i="14"/>
  <c r="F292" i="14"/>
  <c r="G292" i="14"/>
  <c r="H292" i="14"/>
  <c r="I292" i="14"/>
  <c r="J292" i="14"/>
  <c r="N292" i="14"/>
  <c r="O292" i="14"/>
  <c r="P292" i="14"/>
  <c r="Q292" i="14"/>
  <c r="B293" i="14"/>
  <c r="C293" i="14"/>
  <c r="D293" i="14"/>
  <c r="E293" i="14"/>
  <c r="F293" i="14"/>
  <c r="G293" i="14"/>
  <c r="H293" i="14"/>
  <c r="I293" i="14"/>
  <c r="J293" i="14"/>
  <c r="N293" i="14"/>
  <c r="O293" i="14"/>
  <c r="P293" i="14"/>
  <c r="Q293" i="14"/>
  <c r="B294" i="14"/>
  <c r="C294" i="14"/>
  <c r="D294" i="14"/>
  <c r="E294" i="14"/>
  <c r="F294" i="14"/>
  <c r="G294" i="14"/>
  <c r="H294" i="14"/>
  <c r="I294" i="14"/>
  <c r="J294" i="14"/>
  <c r="N294" i="14"/>
  <c r="O294" i="14"/>
  <c r="P294" i="14"/>
  <c r="Q294" i="14"/>
  <c r="B295" i="14"/>
  <c r="C295" i="14"/>
  <c r="D295" i="14"/>
  <c r="E295" i="14"/>
  <c r="F295" i="14"/>
  <c r="G295" i="14"/>
  <c r="H295" i="14"/>
  <c r="I295" i="14"/>
  <c r="J295" i="14"/>
  <c r="N295" i="14"/>
  <c r="O295" i="14"/>
  <c r="P295" i="14"/>
  <c r="Q295" i="14"/>
  <c r="B296" i="14"/>
  <c r="C296" i="14"/>
  <c r="D296" i="14"/>
  <c r="E296" i="14"/>
  <c r="F296" i="14"/>
  <c r="G296" i="14"/>
  <c r="H296" i="14"/>
  <c r="I296" i="14"/>
  <c r="J296" i="14"/>
  <c r="N296" i="14"/>
  <c r="O296" i="14"/>
  <c r="P296" i="14"/>
  <c r="Q296" i="14"/>
  <c r="B297" i="14"/>
  <c r="C297" i="14"/>
  <c r="D297" i="14"/>
  <c r="E297" i="14"/>
  <c r="F297" i="14"/>
  <c r="G297" i="14"/>
  <c r="H297" i="14"/>
  <c r="I297" i="14"/>
  <c r="J297" i="14"/>
  <c r="N297" i="14"/>
  <c r="O297" i="14"/>
  <c r="P297" i="14"/>
  <c r="Q297" i="14"/>
  <c r="B298" i="14"/>
  <c r="C298" i="14"/>
  <c r="D298" i="14"/>
  <c r="E298" i="14"/>
  <c r="F298" i="14"/>
  <c r="G298" i="14"/>
  <c r="H298" i="14"/>
  <c r="I298" i="14"/>
  <c r="J298" i="14"/>
  <c r="N298" i="14"/>
  <c r="O298" i="14"/>
  <c r="P298" i="14"/>
  <c r="Q298" i="14"/>
  <c r="B299" i="14"/>
  <c r="C299" i="14"/>
  <c r="D299" i="14"/>
  <c r="E299" i="14"/>
  <c r="F299" i="14"/>
  <c r="G299" i="14"/>
  <c r="H299" i="14"/>
  <c r="I299" i="14"/>
  <c r="J299" i="14"/>
  <c r="N299" i="14"/>
  <c r="O299" i="14"/>
  <c r="P299" i="14"/>
  <c r="Q299" i="14"/>
  <c r="B300" i="14"/>
  <c r="C300" i="14"/>
  <c r="D300" i="14"/>
  <c r="E300" i="14"/>
  <c r="F300" i="14"/>
  <c r="G300" i="14"/>
  <c r="H300" i="14"/>
  <c r="I300" i="14"/>
  <c r="J300" i="14"/>
  <c r="N300" i="14"/>
  <c r="O300" i="14"/>
  <c r="P300" i="14"/>
  <c r="Q300" i="14"/>
  <c r="B301" i="14"/>
  <c r="C301" i="14"/>
  <c r="D301" i="14"/>
  <c r="E301" i="14"/>
  <c r="F301" i="14"/>
  <c r="G301" i="14"/>
  <c r="H301" i="14"/>
  <c r="I301" i="14"/>
  <c r="J301" i="14"/>
  <c r="N301" i="14"/>
  <c r="O301" i="14"/>
  <c r="P301" i="14"/>
  <c r="Q301" i="14"/>
  <c r="B302" i="14"/>
  <c r="C302" i="14"/>
  <c r="D302" i="14"/>
  <c r="E302" i="14"/>
  <c r="F302" i="14"/>
  <c r="G302" i="14"/>
  <c r="H302" i="14"/>
  <c r="I302" i="14"/>
  <c r="J302" i="14"/>
  <c r="N302" i="14"/>
  <c r="O302" i="14"/>
  <c r="P302" i="14"/>
  <c r="Q302" i="14"/>
  <c r="B303" i="14"/>
  <c r="C303" i="14"/>
  <c r="D303" i="14"/>
  <c r="E303" i="14"/>
  <c r="F303" i="14"/>
  <c r="G303" i="14"/>
  <c r="H303" i="14"/>
  <c r="I303" i="14"/>
  <c r="J303" i="14"/>
  <c r="N303" i="14"/>
  <c r="O303" i="14"/>
  <c r="P303" i="14"/>
  <c r="Q303" i="14"/>
  <c r="B304" i="14"/>
  <c r="C304" i="14"/>
  <c r="D304" i="14"/>
  <c r="E304" i="14"/>
  <c r="F304" i="14"/>
  <c r="G304" i="14"/>
  <c r="H304" i="14"/>
  <c r="I304" i="14"/>
  <c r="J304" i="14"/>
  <c r="N304" i="14"/>
  <c r="O304" i="14"/>
  <c r="P304" i="14"/>
  <c r="Q304" i="14"/>
  <c r="B305" i="14"/>
  <c r="C305" i="14"/>
  <c r="D305" i="14"/>
  <c r="E305" i="14"/>
  <c r="F305" i="14"/>
  <c r="G305" i="14"/>
  <c r="H305" i="14"/>
  <c r="I305" i="14"/>
  <c r="J305" i="14"/>
  <c r="N305" i="14"/>
  <c r="O305" i="14"/>
  <c r="P305" i="14"/>
  <c r="Q305" i="14"/>
  <c r="B306" i="14"/>
  <c r="C306" i="14"/>
  <c r="D306" i="14"/>
  <c r="E306" i="14"/>
  <c r="F306" i="14"/>
  <c r="G306" i="14"/>
  <c r="H306" i="14"/>
  <c r="I306" i="14"/>
  <c r="J306" i="14"/>
  <c r="N306" i="14"/>
  <c r="O306" i="14"/>
  <c r="P306" i="14"/>
  <c r="Q306" i="14"/>
  <c r="B307" i="14"/>
  <c r="C307" i="14"/>
  <c r="D307" i="14"/>
  <c r="E307" i="14"/>
  <c r="F307" i="14"/>
  <c r="G307" i="14"/>
  <c r="H307" i="14"/>
  <c r="I307" i="14"/>
  <c r="J307" i="14"/>
  <c r="N307" i="14"/>
  <c r="O307" i="14"/>
  <c r="P307" i="14"/>
  <c r="Q307" i="14"/>
  <c r="B308" i="14"/>
  <c r="C308" i="14"/>
  <c r="D308" i="14"/>
  <c r="E308" i="14"/>
  <c r="F308" i="14"/>
  <c r="G308" i="14"/>
  <c r="H308" i="14"/>
  <c r="I308" i="14"/>
  <c r="J308" i="14"/>
  <c r="N308" i="14"/>
  <c r="O308" i="14"/>
  <c r="P308" i="14"/>
  <c r="Q308" i="14"/>
  <c r="B309" i="14"/>
  <c r="C309" i="14"/>
  <c r="D309" i="14"/>
  <c r="E309" i="14"/>
  <c r="F309" i="14"/>
  <c r="G309" i="14"/>
  <c r="H309" i="14"/>
  <c r="I309" i="14"/>
  <c r="J309" i="14"/>
  <c r="N309" i="14"/>
  <c r="O309" i="14"/>
  <c r="P309" i="14"/>
  <c r="Q309" i="14"/>
  <c r="B310" i="14"/>
  <c r="C310" i="14"/>
  <c r="D310" i="14"/>
  <c r="E310" i="14"/>
  <c r="F310" i="14"/>
  <c r="G310" i="14"/>
  <c r="H310" i="14"/>
  <c r="I310" i="14"/>
  <c r="J310" i="14"/>
  <c r="N310" i="14"/>
  <c r="O310" i="14"/>
  <c r="P310" i="14"/>
  <c r="Q310" i="14"/>
  <c r="B311" i="14"/>
  <c r="C311" i="14"/>
  <c r="D311" i="14"/>
  <c r="E311" i="14"/>
  <c r="F311" i="14"/>
  <c r="G311" i="14"/>
  <c r="H311" i="14"/>
  <c r="I311" i="14"/>
  <c r="J311" i="14"/>
  <c r="N311" i="14"/>
  <c r="O311" i="14"/>
  <c r="P311" i="14"/>
  <c r="Q311" i="14"/>
  <c r="B312" i="14"/>
  <c r="C312" i="14"/>
  <c r="D312" i="14"/>
  <c r="E312" i="14"/>
  <c r="F312" i="14"/>
  <c r="G312" i="14"/>
  <c r="H312" i="14"/>
  <c r="I312" i="14"/>
  <c r="J312" i="14"/>
  <c r="N312" i="14"/>
  <c r="O312" i="14"/>
  <c r="P312" i="14"/>
  <c r="Q312" i="14"/>
  <c r="B313" i="14"/>
  <c r="C313" i="14"/>
  <c r="D313" i="14"/>
  <c r="E313" i="14"/>
  <c r="F313" i="14"/>
  <c r="G313" i="14"/>
  <c r="H313" i="14"/>
  <c r="I313" i="14"/>
  <c r="J313" i="14"/>
  <c r="N313" i="14"/>
  <c r="O313" i="14"/>
  <c r="P313" i="14"/>
  <c r="Q313" i="14"/>
  <c r="B314" i="14"/>
  <c r="C314" i="14"/>
  <c r="D314" i="14"/>
  <c r="E314" i="14"/>
  <c r="F314" i="14"/>
  <c r="G314" i="14"/>
  <c r="H314" i="14"/>
  <c r="I314" i="14"/>
  <c r="J314" i="14"/>
  <c r="N314" i="14"/>
  <c r="O314" i="14"/>
  <c r="P314" i="14"/>
  <c r="Q314" i="14"/>
  <c r="B315" i="14"/>
  <c r="C315" i="14"/>
  <c r="D315" i="14"/>
  <c r="E315" i="14"/>
  <c r="F315" i="14"/>
  <c r="G315" i="14"/>
  <c r="H315" i="14"/>
  <c r="I315" i="14"/>
  <c r="J315" i="14"/>
  <c r="N315" i="14"/>
  <c r="O315" i="14"/>
  <c r="P315" i="14"/>
  <c r="Q315" i="14"/>
  <c r="B316" i="14"/>
  <c r="C316" i="14"/>
  <c r="D316" i="14"/>
  <c r="E316" i="14"/>
  <c r="F316" i="14"/>
  <c r="G316" i="14"/>
  <c r="H316" i="14"/>
  <c r="I316" i="14"/>
  <c r="J316" i="14"/>
  <c r="N316" i="14"/>
  <c r="O316" i="14"/>
  <c r="P316" i="14"/>
  <c r="Q316" i="14"/>
  <c r="B317" i="14"/>
  <c r="C317" i="14"/>
  <c r="D317" i="14"/>
  <c r="E317" i="14"/>
  <c r="F317" i="14"/>
  <c r="G317" i="14"/>
  <c r="H317" i="14"/>
  <c r="I317" i="14"/>
  <c r="J317" i="14"/>
  <c r="N317" i="14"/>
  <c r="O317" i="14"/>
  <c r="P317" i="14"/>
  <c r="Q317" i="14"/>
  <c r="B318" i="14"/>
  <c r="C318" i="14"/>
  <c r="D318" i="14"/>
  <c r="E318" i="14"/>
  <c r="F318" i="14"/>
  <c r="G318" i="14"/>
  <c r="H318" i="14"/>
  <c r="I318" i="14"/>
  <c r="J318" i="14"/>
  <c r="N318" i="14"/>
  <c r="O318" i="14"/>
  <c r="P318" i="14"/>
  <c r="Q318" i="14"/>
  <c r="B319" i="14"/>
  <c r="C319" i="14"/>
  <c r="D319" i="14"/>
  <c r="E319" i="14"/>
  <c r="F319" i="14"/>
  <c r="G319" i="14"/>
  <c r="H319" i="14"/>
  <c r="I319" i="14"/>
  <c r="J319" i="14"/>
  <c r="N319" i="14"/>
  <c r="O319" i="14"/>
  <c r="P319" i="14"/>
  <c r="Q319" i="14"/>
  <c r="B320" i="14"/>
  <c r="C320" i="14"/>
  <c r="D320" i="14"/>
  <c r="E320" i="14"/>
  <c r="F320" i="14"/>
  <c r="G320" i="14"/>
  <c r="H320" i="14"/>
  <c r="I320" i="14"/>
  <c r="J320" i="14"/>
  <c r="N320" i="14"/>
  <c r="O320" i="14"/>
  <c r="P320" i="14"/>
  <c r="Q320" i="14"/>
  <c r="B321" i="14"/>
  <c r="C321" i="14"/>
  <c r="D321" i="14"/>
  <c r="E321" i="14"/>
  <c r="F321" i="14"/>
  <c r="G321" i="14"/>
  <c r="H321" i="14"/>
  <c r="I321" i="14"/>
  <c r="J321" i="14"/>
  <c r="N321" i="14"/>
  <c r="O321" i="14"/>
  <c r="P321" i="14"/>
  <c r="Q321" i="14"/>
  <c r="B322" i="14"/>
  <c r="C322" i="14"/>
  <c r="D322" i="14"/>
  <c r="E322" i="14"/>
  <c r="F322" i="14"/>
  <c r="G322" i="14"/>
  <c r="H322" i="14"/>
  <c r="I322" i="14"/>
  <c r="J322" i="14"/>
  <c r="N322" i="14"/>
  <c r="O322" i="14"/>
  <c r="P322" i="14"/>
  <c r="Q322" i="14"/>
  <c r="B323" i="14"/>
  <c r="C323" i="14"/>
  <c r="D323" i="14"/>
  <c r="E323" i="14"/>
  <c r="F323" i="14"/>
  <c r="G323" i="14"/>
  <c r="H323" i="14"/>
  <c r="I323" i="14"/>
  <c r="J323" i="14"/>
  <c r="N323" i="14"/>
  <c r="O323" i="14"/>
  <c r="P323" i="14"/>
  <c r="Q323" i="14"/>
  <c r="B324" i="14"/>
  <c r="C324" i="14"/>
  <c r="D324" i="14"/>
  <c r="E324" i="14"/>
  <c r="F324" i="14"/>
  <c r="G324" i="14"/>
  <c r="H324" i="14"/>
  <c r="I324" i="14"/>
  <c r="J324" i="14"/>
  <c r="N324" i="14"/>
  <c r="O324" i="14"/>
  <c r="P324" i="14"/>
  <c r="Q324" i="14"/>
  <c r="B325" i="14"/>
  <c r="C325" i="14"/>
  <c r="D325" i="14"/>
  <c r="E325" i="14"/>
  <c r="F325" i="14"/>
  <c r="G325" i="14"/>
  <c r="H325" i="14"/>
  <c r="I325" i="14"/>
  <c r="J325" i="14"/>
  <c r="N325" i="14"/>
  <c r="O325" i="14"/>
  <c r="P325" i="14"/>
  <c r="Q325" i="14"/>
  <c r="B326" i="14"/>
  <c r="C326" i="14"/>
  <c r="D326" i="14"/>
  <c r="E326" i="14"/>
  <c r="F326" i="14"/>
  <c r="G326" i="14"/>
  <c r="H326" i="14"/>
  <c r="I326" i="14"/>
  <c r="J326" i="14"/>
  <c r="N326" i="14"/>
  <c r="O326" i="14"/>
  <c r="P326" i="14"/>
  <c r="Q326" i="14"/>
  <c r="B327" i="14"/>
  <c r="C327" i="14"/>
  <c r="D327" i="14"/>
  <c r="E327" i="14"/>
  <c r="F327" i="14"/>
  <c r="G327" i="14"/>
  <c r="H327" i="14"/>
  <c r="I327" i="14"/>
  <c r="J327" i="14"/>
  <c r="N327" i="14"/>
  <c r="O327" i="14"/>
  <c r="P327" i="14"/>
  <c r="Q327" i="14"/>
  <c r="B328" i="14"/>
  <c r="C328" i="14"/>
  <c r="D328" i="14"/>
  <c r="E328" i="14"/>
  <c r="F328" i="14"/>
  <c r="G328" i="14"/>
  <c r="H328" i="14"/>
  <c r="I328" i="14"/>
  <c r="J328" i="14"/>
  <c r="N328" i="14"/>
  <c r="O328" i="14"/>
  <c r="P328" i="14"/>
  <c r="Q328" i="14"/>
  <c r="B329" i="14"/>
  <c r="C329" i="14"/>
  <c r="D329" i="14"/>
  <c r="E329" i="14"/>
  <c r="F329" i="14"/>
  <c r="G329" i="14"/>
  <c r="H329" i="14"/>
  <c r="I329" i="14"/>
  <c r="J329" i="14"/>
  <c r="N329" i="14"/>
  <c r="O329" i="14"/>
  <c r="P329" i="14"/>
  <c r="Q329" i="14"/>
  <c r="B330" i="14"/>
  <c r="C330" i="14"/>
  <c r="D330" i="14"/>
  <c r="E330" i="14"/>
  <c r="F330" i="14"/>
  <c r="G330" i="14"/>
  <c r="H330" i="14"/>
  <c r="I330" i="14"/>
  <c r="J330" i="14"/>
  <c r="N330" i="14"/>
  <c r="O330" i="14"/>
  <c r="P330" i="14"/>
  <c r="Q330" i="14"/>
  <c r="B331" i="14"/>
  <c r="C331" i="14"/>
  <c r="D331" i="14"/>
  <c r="E331" i="14"/>
  <c r="F331" i="14"/>
  <c r="G331" i="14"/>
  <c r="H331" i="14"/>
  <c r="I331" i="14"/>
  <c r="J331" i="14"/>
  <c r="N331" i="14"/>
  <c r="O331" i="14"/>
  <c r="P331" i="14"/>
  <c r="Q331" i="14"/>
  <c r="B332" i="14"/>
  <c r="C332" i="14"/>
  <c r="D332" i="14"/>
  <c r="E332" i="14"/>
  <c r="F332" i="14"/>
  <c r="G332" i="14"/>
  <c r="H332" i="14"/>
  <c r="I332" i="14"/>
  <c r="J332" i="14"/>
  <c r="N332" i="14"/>
  <c r="O332" i="14"/>
  <c r="P332" i="14"/>
  <c r="Q332" i="14"/>
  <c r="B333" i="14"/>
  <c r="C333" i="14"/>
  <c r="D333" i="14"/>
  <c r="E333" i="14"/>
  <c r="F333" i="14"/>
  <c r="G333" i="14"/>
  <c r="H333" i="14"/>
  <c r="I333" i="14"/>
  <c r="J333" i="14"/>
  <c r="N333" i="14"/>
  <c r="O333" i="14"/>
  <c r="P333" i="14"/>
  <c r="Q333" i="14"/>
  <c r="B334" i="14"/>
  <c r="C334" i="14"/>
  <c r="D334" i="14"/>
  <c r="E334" i="14"/>
  <c r="F334" i="14"/>
  <c r="G334" i="14"/>
  <c r="H334" i="14"/>
  <c r="I334" i="14"/>
  <c r="J334" i="14"/>
  <c r="N334" i="14"/>
  <c r="O334" i="14"/>
  <c r="P334" i="14"/>
  <c r="Q334" i="14"/>
  <c r="B335" i="14"/>
  <c r="C335" i="14"/>
  <c r="D335" i="14"/>
  <c r="E335" i="14"/>
  <c r="F335" i="14"/>
  <c r="G335" i="14"/>
  <c r="H335" i="14"/>
  <c r="I335" i="14"/>
  <c r="J335" i="14"/>
  <c r="N335" i="14"/>
  <c r="O335" i="14"/>
  <c r="P335" i="14"/>
  <c r="Q335" i="14"/>
  <c r="B336" i="14"/>
  <c r="C336" i="14"/>
  <c r="D336" i="14"/>
  <c r="E336" i="14"/>
  <c r="F336" i="14"/>
  <c r="G336" i="14"/>
  <c r="H336" i="14"/>
  <c r="I336" i="14"/>
  <c r="J336" i="14"/>
  <c r="N336" i="14"/>
  <c r="O336" i="14"/>
  <c r="P336" i="14"/>
  <c r="Q336" i="14"/>
  <c r="B337" i="14"/>
  <c r="C337" i="14"/>
  <c r="D337" i="14"/>
  <c r="E337" i="14"/>
  <c r="F337" i="14"/>
  <c r="G337" i="14"/>
  <c r="H337" i="14"/>
  <c r="I337" i="14"/>
  <c r="J337" i="14"/>
  <c r="N337" i="14"/>
  <c r="O337" i="14"/>
  <c r="P337" i="14"/>
  <c r="Q337" i="14"/>
  <c r="B338" i="14"/>
  <c r="C338" i="14"/>
  <c r="D338" i="14"/>
  <c r="E338" i="14"/>
  <c r="F338" i="14"/>
  <c r="G338" i="14"/>
  <c r="H338" i="14"/>
  <c r="I338" i="14"/>
  <c r="J338" i="14"/>
  <c r="N338" i="14"/>
  <c r="O338" i="14"/>
  <c r="P338" i="14"/>
  <c r="Q338" i="14"/>
  <c r="B339" i="14"/>
  <c r="C339" i="14"/>
  <c r="D339" i="14"/>
  <c r="E339" i="14"/>
  <c r="F339" i="14"/>
  <c r="G339" i="14"/>
  <c r="H339" i="14"/>
  <c r="I339" i="14"/>
  <c r="J339" i="14"/>
  <c r="N339" i="14"/>
  <c r="O339" i="14"/>
  <c r="P339" i="14"/>
  <c r="Q339" i="14"/>
  <c r="B340" i="14"/>
  <c r="C340" i="14"/>
  <c r="D340" i="14"/>
  <c r="E340" i="14"/>
  <c r="F340" i="14"/>
  <c r="G340" i="14"/>
  <c r="H340" i="14"/>
  <c r="I340" i="14"/>
  <c r="J340" i="14"/>
  <c r="N340" i="14"/>
  <c r="O340" i="14"/>
  <c r="P340" i="14"/>
  <c r="Q340" i="14"/>
  <c r="B341" i="14"/>
  <c r="C341" i="14"/>
  <c r="D341" i="14"/>
  <c r="E341" i="14"/>
  <c r="F341" i="14"/>
  <c r="G341" i="14"/>
  <c r="H341" i="14"/>
  <c r="I341" i="14"/>
  <c r="J341" i="14"/>
  <c r="N341" i="14"/>
  <c r="O341" i="14"/>
  <c r="P341" i="14"/>
  <c r="Q341" i="14"/>
  <c r="B342" i="14"/>
  <c r="C342" i="14"/>
  <c r="D342" i="14"/>
  <c r="E342" i="14"/>
  <c r="F342" i="14"/>
  <c r="G342" i="14"/>
  <c r="H342" i="14"/>
  <c r="I342" i="14"/>
  <c r="J342" i="14"/>
  <c r="N342" i="14"/>
  <c r="O342" i="14"/>
  <c r="P342" i="14"/>
  <c r="Q342" i="14"/>
  <c r="B343" i="14"/>
  <c r="C343" i="14"/>
  <c r="D343" i="14"/>
  <c r="E343" i="14"/>
  <c r="F343" i="14"/>
  <c r="G343" i="14"/>
  <c r="H343" i="14"/>
  <c r="I343" i="14"/>
  <c r="J343" i="14"/>
  <c r="N343" i="14"/>
  <c r="O343" i="14"/>
  <c r="P343" i="14"/>
  <c r="Q343" i="14"/>
  <c r="B344" i="14"/>
  <c r="C344" i="14"/>
  <c r="D344" i="14"/>
  <c r="E344" i="14"/>
  <c r="F344" i="14"/>
  <c r="G344" i="14"/>
  <c r="H344" i="14"/>
  <c r="I344" i="14"/>
  <c r="J344" i="14"/>
  <c r="N344" i="14"/>
  <c r="O344" i="14"/>
  <c r="P344" i="14"/>
  <c r="Q344" i="14"/>
  <c r="B345" i="14"/>
  <c r="C345" i="14"/>
  <c r="D345" i="14"/>
  <c r="E345" i="14"/>
  <c r="F345" i="14"/>
  <c r="G345" i="14"/>
  <c r="H345" i="14"/>
  <c r="I345" i="14"/>
  <c r="J345" i="14"/>
  <c r="N345" i="14"/>
  <c r="O345" i="14"/>
  <c r="P345" i="14"/>
  <c r="Q345" i="14"/>
  <c r="B346" i="14"/>
  <c r="C346" i="14"/>
  <c r="D346" i="14"/>
  <c r="E346" i="14"/>
  <c r="F346" i="14"/>
  <c r="G346" i="14"/>
  <c r="H346" i="14"/>
  <c r="I346" i="14"/>
  <c r="J346" i="14"/>
  <c r="N346" i="14"/>
  <c r="O346" i="14"/>
  <c r="P346" i="14"/>
  <c r="Q346" i="14"/>
  <c r="B347" i="14"/>
  <c r="C347" i="14"/>
  <c r="D347" i="14"/>
  <c r="E347" i="14"/>
  <c r="F347" i="14"/>
  <c r="G347" i="14"/>
  <c r="H347" i="14"/>
  <c r="I347" i="14"/>
  <c r="J347" i="14"/>
  <c r="N347" i="14"/>
  <c r="O347" i="14"/>
  <c r="P347" i="14"/>
  <c r="Q347" i="14"/>
  <c r="B348" i="14"/>
  <c r="C348" i="14"/>
  <c r="D348" i="14"/>
  <c r="E348" i="14"/>
  <c r="F348" i="14"/>
  <c r="G348" i="14"/>
  <c r="H348" i="14"/>
  <c r="I348" i="14"/>
  <c r="J348" i="14"/>
  <c r="N348" i="14"/>
  <c r="O348" i="14"/>
  <c r="P348" i="14"/>
  <c r="Q348" i="14"/>
  <c r="B349" i="14"/>
  <c r="C349" i="14"/>
  <c r="D349" i="14"/>
  <c r="E349" i="14"/>
  <c r="F349" i="14"/>
  <c r="G349" i="14"/>
  <c r="H349" i="14"/>
  <c r="I349" i="14"/>
  <c r="J349" i="14"/>
  <c r="N349" i="14"/>
  <c r="O349" i="14"/>
  <c r="P349" i="14"/>
  <c r="Q349" i="14"/>
  <c r="B350" i="14"/>
  <c r="C350" i="14"/>
  <c r="D350" i="14"/>
  <c r="E350" i="14"/>
  <c r="F350" i="14"/>
  <c r="G350" i="14"/>
  <c r="H350" i="14"/>
  <c r="I350" i="14"/>
  <c r="J350" i="14"/>
  <c r="N350" i="14"/>
  <c r="O350" i="14"/>
  <c r="P350" i="14"/>
  <c r="Q350" i="14"/>
  <c r="B351" i="14"/>
  <c r="C351" i="14"/>
  <c r="D351" i="14"/>
  <c r="E351" i="14"/>
  <c r="F351" i="14"/>
  <c r="G351" i="14"/>
  <c r="H351" i="14"/>
  <c r="I351" i="14"/>
  <c r="J351" i="14"/>
  <c r="N351" i="14"/>
  <c r="O351" i="14"/>
  <c r="P351" i="14"/>
  <c r="Q351" i="14"/>
  <c r="B352" i="14"/>
  <c r="C352" i="14"/>
  <c r="D352" i="14"/>
  <c r="E352" i="14"/>
  <c r="F352" i="14"/>
  <c r="G352" i="14"/>
  <c r="H352" i="14"/>
  <c r="I352" i="14"/>
  <c r="J352" i="14"/>
  <c r="N352" i="14"/>
  <c r="O352" i="14"/>
  <c r="P352" i="14"/>
  <c r="Q352" i="14"/>
  <c r="B353" i="14"/>
  <c r="C353" i="14"/>
  <c r="D353" i="14"/>
  <c r="E353" i="14"/>
  <c r="F353" i="14"/>
  <c r="G353" i="14"/>
  <c r="H353" i="14"/>
  <c r="I353" i="14"/>
  <c r="J353" i="14"/>
  <c r="N353" i="14"/>
  <c r="O353" i="14"/>
  <c r="P353" i="14"/>
  <c r="Q353" i="14"/>
  <c r="B354" i="14"/>
  <c r="C354" i="14"/>
  <c r="D354" i="14"/>
  <c r="E354" i="14"/>
  <c r="F354" i="14"/>
  <c r="G354" i="14"/>
  <c r="H354" i="14"/>
  <c r="I354" i="14"/>
  <c r="J354" i="14"/>
  <c r="N354" i="14"/>
  <c r="O354" i="14"/>
  <c r="P354" i="14"/>
  <c r="Q354" i="14"/>
  <c r="B355" i="14"/>
  <c r="C355" i="14"/>
  <c r="D355" i="14"/>
  <c r="E355" i="14"/>
  <c r="F355" i="14"/>
  <c r="G355" i="14"/>
  <c r="H355" i="14"/>
  <c r="I355" i="14"/>
  <c r="J355" i="14"/>
  <c r="N355" i="14"/>
  <c r="O355" i="14"/>
  <c r="P355" i="14"/>
  <c r="Q355" i="14"/>
  <c r="B356" i="14"/>
  <c r="C356" i="14"/>
  <c r="D356" i="14"/>
  <c r="E356" i="14"/>
  <c r="F356" i="14"/>
  <c r="G356" i="14"/>
  <c r="H356" i="14"/>
  <c r="I356" i="14"/>
  <c r="J356" i="14"/>
  <c r="N356" i="14"/>
  <c r="O356" i="14"/>
  <c r="P356" i="14"/>
  <c r="Q356" i="14"/>
  <c r="B357" i="14"/>
  <c r="C357" i="14"/>
  <c r="D357" i="14"/>
  <c r="E357" i="14"/>
  <c r="F357" i="14"/>
  <c r="G357" i="14"/>
  <c r="H357" i="14"/>
  <c r="I357" i="14"/>
  <c r="J357" i="14"/>
  <c r="N357" i="14"/>
  <c r="O357" i="14"/>
  <c r="P357" i="14"/>
  <c r="Q357" i="14"/>
  <c r="B358" i="14"/>
  <c r="C358" i="14"/>
  <c r="D358" i="14"/>
  <c r="E358" i="14"/>
  <c r="F358" i="14"/>
  <c r="G358" i="14"/>
  <c r="H358" i="14"/>
  <c r="I358" i="14"/>
  <c r="J358" i="14"/>
  <c r="N358" i="14"/>
  <c r="O358" i="14"/>
  <c r="P358" i="14"/>
  <c r="Q358" i="14"/>
  <c r="B359" i="14"/>
  <c r="C359" i="14"/>
  <c r="D359" i="14"/>
  <c r="E359" i="14"/>
  <c r="F359" i="14"/>
  <c r="G359" i="14"/>
  <c r="H359" i="14"/>
  <c r="I359" i="14"/>
  <c r="J359" i="14"/>
  <c r="N359" i="14"/>
  <c r="O359" i="14"/>
  <c r="P359" i="14"/>
  <c r="Q359" i="14"/>
  <c r="B360" i="14"/>
  <c r="C360" i="14"/>
  <c r="D360" i="14"/>
  <c r="E360" i="14"/>
  <c r="F360" i="14"/>
  <c r="G360" i="14"/>
  <c r="H360" i="14"/>
  <c r="I360" i="14"/>
  <c r="J360" i="14"/>
  <c r="N360" i="14"/>
  <c r="O360" i="14"/>
  <c r="P360" i="14"/>
  <c r="Q360" i="14"/>
  <c r="B361" i="14"/>
  <c r="C361" i="14"/>
  <c r="D361" i="14"/>
  <c r="E361" i="14"/>
  <c r="F361" i="14"/>
  <c r="G361" i="14"/>
  <c r="H361" i="14"/>
  <c r="I361" i="14"/>
  <c r="J361" i="14"/>
  <c r="N361" i="14"/>
  <c r="O361" i="14"/>
  <c r="P361" i="14"/>
  <c r="Q361" i="14"/>
  <c r="B362" i="14"/>
  <c r="C362" i="14"/>
  <c r="D362" i="14"/>
  <c r="E362" i="14"/>
  <c r="F362" i="14"/>
  <c r="G362" i="14"/>
  <c r="H362" i="14"/>
  <c r="I362" i="14"/>
  <c r="J362" i="14"/>
  <c r="N362" i="14"/>
  <c r="O362" i="14"/>
  <c r="P362" i="14"/>
  <c r="Q362" i="14"/>
  <c r="B363" i="14"/>
  <c r="C363" i="14"/>
  <c r="D363" i="14"/>
  <c r="E363" i="14"/>
  <c r="F363" i="14"/>
  <c r="G363" i="14"/>
  <c r="H363" i="14"/>
  <c r="I363" i="14"/>
  <c r="J363" i="14"/>
  <c r="N363" i="14"/>
  <c r="O363" i="14"/>
  <c r="P363" i="14"/>
  <c r="Q363" i="14"/>
  <c r="B364" i="14"/>
  <c r="C364" i="14"/>
  <c r="D364" i="14"/>
  <c r="E364" i="14"/>
  <c r="F364" i="14"/>
  <c r="G364" i="14"/>
  <c r="H364" i="14"/>
  <c r="I364" i="14"/>
  <c r="J364" i="14"/>
  <c r="N364" i="14"/>
  <c r="O364" i="14"/>
  <c r="P364" i="14"/>
  <c r="Q364" i="14"/>
  <c r="B365" i="14"/>
  <c r="C365" i="14"/>
  <c r="D365" i="14"/>
  <c r="E365" i="14"/>
  <c r="F365" i="14"/>
  <c r="G365" i="14"/>
  <c r="H365" i="14"/>
  <c r="I365" i="14"/>
  <c r="J365" i="14"/>
  <c r="N365" i="14"/>
  <c r="O365" i="14"/>
  <c r="P365" i="14"/>
  <c r="Q365" i="14"/>
  <c r="B366" i="14"/>
  <c r="C366" i="14"/>
  <c r="D366" i="14"/>
  <c r="E366" i="14"/>
  <c r="F366" i="14"/>
  <c r="G366" i="14"/>
  <c r="H366" i="14"/>
  <c r="I366" i="14"/>
  <c r="J366" i="14"/>
  <c r="N366" i="14"/>
  <c r="O366" i="14"/>
  <c r="P366" i="14"/>
  <c r="Q366" i="14"/>
  <c r="B367" i="14"/>
  <c r="C367" i="14"/>
  <c r="D367" i="14"/>
  <c r="E367" i="14"/>
  <c r="F367" i="14"/>
  <c r="G367" i="14"/>
  <c r="H367" i="14"/>
  <c r="I367" i="14"/>
  <c r="J367" i="14"/>
  <c r="N367" i="14"/>
  <c r="O367" i="14"/>
  <c r="P367" i="14"/>
  <c r="Q367" i="14"/>
  <c r="B368" i="14"/>
  <c r="C368" i="14"/>
  <c r="D368" i="14"/>
  <c r="E368" i="14"/>
  <c r="F368" i="14"/>
  <c r="G368" i="14"/>
  <c r="H368" i="14"/>
  <c r="I368" i="14"/>
  <c r="J368" i="14"/>
  <c r="N368" i="14"/>
  <c r="O368" i="14"/>
  <c r="P368" i="14"/>
  <c r="Q368" i="14"/>
  <c r="B369" i="14"/>
  <c r="C369" i="14"/>
  <c r="D369" i="14"/>
  <c r="E369" i="14"/>
  <c r="F369" i="14"/>
  <c r="G369" i="14"/>
  <c r="H369" i="14"/>
  <c r="I369" i="14"/>
  <c r="J369" i="14"/>
  <c r="N369" i="14"/>
  <c r="O369" i="14"/>
  <c r="P369" i="14"/>
  <c r="Q369" i="14"/>
  <c r="B370" i="14"/>
  <c r="C370" i="14"/>
  <c r="D370" i="14"/>
  <c r="E370" i="14"/>
  <c r="F370" i="14"/>
  <c r="G370" i="14"/>
  <c r="H370" i="14"/>
  <c r="I370" i="14"/>
  <c r="J370" i="14"/>
  <c r="N370" i="14"/>
  <c r="O370" i="14"/>
  <c r="P370" i="14"/>
  <c r="Q370" i="14"/>
  <c r="B371" i="14"/>
  <c r="C371" i="14"/>
  <c r="D371" i="14"/>
  <c r="E371" i="14"/>
  <c r="F371" i="14"/>
  <c r="G371" i="14"/>
  <c r="H371" i="14"/>
  <c r="I371" i="14"/>
  <c r="J371" i="14"/>
  <c r="N371" i="14"/>
  <c r="O371" i="14"/>
  <c r="P371" i="14"/>
  <c r="Q371" i="14"/>
  <c r="B372" i="14"/>
  <c r="C372" i="14"/>
  <c r="D372" i="14"/>
  <c r="E372" i="14"/>
  <c r="F372" i="14"/>
  <c r="G372" i="14"/>
  <c r="H372" i="14"/>
  <c r="I372" i="14"/>
  <c r="J372" i="14"/>
  <c r="N372" i="14"/>
  <c r="O372" i="14"/>
  <c r="P372" i="14"/>
  <c r="Q372" i="14"/>
  <c r="B373" i="14"/>
  <c r="C373" i="14"/>
  <c r="D373" i="14"/>
  <c r="E373" i="14"/>
  <c r="F373" i="14"/>
  <c r="G373" i="14"/>
  <c r="H373" i="14"/>
  <c r="I373" i="14"/>
  <c r="J373" i="14"/>
  <c r="N373" i="14"/>
  <c r="O373" i="14"/>
  <c r="P373" i="14"/>
  <c r="Q373" i="14"/>
  <c r="B374" i="14"/>
  <c r="C374" i="14"/>
  <c r="D374" i="14"/>
  <c r="E374" i="14"/>
  <c r="F374" i="14"/>
  <c r="G374" i="14"/>
  <c r="H374" i="14"/>
  <c r="I374" i="14"/>
  <c r="J374" i="14"/>
  <c r="N374" i="14"/>
  <c r="O374" i="14"/>
  <c r="P374" i="14"/>
  <c r="Q374" i="14"/>
  <c r="B375" i="14"/>
  <c r="C375" i="14"/>
  <c r="D375" i="14"/>
  <c r="E375" i="14"/>
  <c r="F375" i="14"/>
  <c r="G375" i="14"/>
  <c r="H375" i="14"/>
  <c r="I375" i="14"/>
  <c r="J375" i="14"/>
  <c r="N375" i="14"/>
  <c r="O375" i="14"/>
  <c r="P375" i="14"/>
  <c r="Q375" i="14"/>
  <c r="B376" i="14"/>
  <c r="C376" i="14"/>
  <c r="D376" i="14"/>
  <c r="E376" i="14"/>
  <c r="F376" i="14"/>
  <c r="G376" i="14"/>
  <c r="H376" i="14"/>
  <c r="I376" i="14"/>
  <c r="J376" i="14"/>
  <c r="N376" i="14"/>
  <c r="O376" i="14"/>
  <c r="P376" i="14"/>
  <c r="Q376" i="14"/>
  <c r="B377" i="14"/>
  <c r="C377" i="14"/>
  <c r="D377" i="14"/>
  <c r="E377" i="14"/>
  <c r="F377" i="14"/>
  <c r="G377" i="14"/>
  <c r="H377" i="14"/>
  <c r="I377" i="14"/>
  <c r="J377" i="14"/>
  <c r="N377" i="14"/>
  <c r="O377" i="14"/>
  <c r="P377" i="14"/>
  <c r="Q377" i="14"/>
  <c r="B378" i="14"/>
  <c r="C378" i="14"/>
  <c r="D378" i="14"/>
  <c r="E378" i="14"/>
  <c r="F378" i="14"/>
  <c r="G378" i="14"/>
  <c r="H378" i="14"/>
  <c r="I378" i="14"/>
  <c r="J378" i="14"/>
  <c r="N378" i="14"/>
  <c r="O378" i="14"/>
  <c r="P378" i="14"/>
  <c r="Q378" i="14"/>
  <c r="B379" i="14"/>
  <c r="C379" i="14"/>
  <c r="D379" i="14"/>
  <c r="E379" i="14"/>
  <c r="F379" i="14"/>
  <c r="G379" i="14"/>
  <c r="H379" i="14"/>
  <c r="I379" i="14"/>
  <c r="J379" i="14"/>
  <c r="N379" i="14"/>
  <c r="O379" i="14"/>
  <c r="P379" i="14"/>
  <c r="Q379" i="14"/>
  <c r="B380" i="14"/>
  <c r="C380" i="14"/>
  <c r="D380" i="14"/>
  <c r="E380" i="14"/>
  <c r="F380" i="14"/>
  <c r="G380" i="14"/>
  <c r="H380" i="14"/>
  <c r="I380" i="14"/>
  <c r="J380" i="14"/>
  <c r="N380" i="14"/>
  <c r="O380" i="14"/>
  <c r="P380" i="14"/>
  <c r="Q380" i="14"/>
  <c r="B381" i="14"/>
  <c r="C381" i="14"/>
  <c r="D381" i="14"/>
  <c r="E381" i="14"/>
  <c r="F381" i="14"/>
  <c r="G381" i="14"/>
  <c r="H381" i="14"/>
  <c r="I381" i="14"/>
  <c r="J381" i="14"/>
  <c r="N381" i="14"/>
  <c r="O381" i="14"/>
  <c r="P381" i="14"/>
  <c r="Q381" i="14"/>
  <c r="B382" i="14"/>
  <c r="C382" i="14"/>
  <c r="D382" i="14"/>
  <c r="E382" i="14"/>
  <c r="F382" i="14"/>
  <c r="G382" i="14"/>
  <c r="H382" i="14"/>
  <c r="I382" i="14"/>
  <c r="J382" i="14"/>
  <c r="N382" i="14"/>
  <c r="O382" i="14"/>
  <c r="P382" i="14"/>
  <c r="Q382" i="14"/>
  <c r="B383" i="14"/>
  <c r="C383" i="14"/>
  <c r="D383" i="14"/>
  <c r="E383" i="14"/>
  <c r="F383" i="14"/>
  <c r="G383" i="14"/>
  <c r="H383" i="14"/>
  <c r="I383" i="14"/>
  <c r="J383" i="14"/>
  <c r="N383" i="14"/>
  <c r="O383" i="14"/>
  <c r="P383" i="14"/>
  <c r="Q383" i="14"/>
  <c r="B384" i="14"/>
  <c r="C384" i="14"/>
  <c r="D384" i="14"/>
  <c r="E384" i="14"/>
  <c r="F384" i="14"/>
  <c r="G384" i="14"/>
  <c r="H384" i="14"/>
  <c r="I384" i="14"/>
  <c r="J384" i="14"/>
  <c r="N384" i="14"/>
  <c r="O384" i="14"/>
  <c r="P384" i="14"/>
  <c r="Q384" i="14"/>
  <c r="B385" i="14"/>
  <c r="C385" i="14"/>
  <c r="D385" i="14"/>
  <c r="E385" i="14"/>
  <c r="F385" i="14"/>
  <c r="G385" i="14"/>
  <c r="H385" i="14"/>
  <c r="I385" i="14"/>
  <c r="J385" i="14"/>
  <c r="N385" i="14"/>
  <c r="O385" i="14"/>
  <c r="P385" i="14"/>
  <c r="Q385" i="14"/>
  <c r="B386" i="14"/>
  <c r="C386" i="14"/>
  <c r="D386" i="14"/>
  <c r="E386" i="14"/>
  <c r="F386" i="14"/>
  <c r="G386" i="14"/>
  <c r="H386" i="14"/>
  <c r="I386" i="14"/>
  <c r="J386" i="14"/>
  <c r="N386" i="14"/>
  <c r="O386" i="14"/>
  <c r="P386" i="14"/>
  <c r="Q386" i="14"/>
  <c r="B387" i="14"/>
  <c r="C387" i="14"/>
  <c r="D387" i="14"/>
  <c r="E387" i="14"/>
  <c r="F387" i="14"/>
  <c r="G387" i="14"/>
  <c r="H387" i="14"/>
  <c r="I387" i="14"/>
  <c r="J387" i="14"/>
  <c r="N387" i="14"/>
  <c r="O387" i="14"/>
  <c r="P387" i="14"/>
  <c r="Q387" i="14"/>
  <c r="B388" i="14"/>
  <c r="C388" i="14"/>
  <c r="D388" i="14"/>
  <c r="E388" i="14"/>
  <c r="F388" i="14"/>
  <c r="G388" i="14"/>
  <c r="H388" i="14"/>
  <c r="I388" i="14"/>
  <c r="J388" i="14"/>
  <c r="N388" i="14"/>
  <c r="O388" i="14"/>
  <c r="P388" i="14"/>
  <c r="Q388" i="14"/>
  <c r="B389" i="14"/>
  <c r="C389" i="14"/>
  <c r="D389" i="14"/>
  <c r="E389" i="14"/>
  <c r="F389" i="14"/>
  <c r="G389" i="14"/>
  <c r="H389" i="14"/>
  <c r="I389" i="14"/>
  <c r="J389" i="14"/>
  <c r="N389" i="14"/>
  <c r="O389" i="14"/>
  <c r="P389" i="14"/>
  <c r="Q389" i="14"/>
  <c r="B390" i="14"/>
  <c r="C390" i="14"/>
  <c r="D390" i="14"/>
  <c r="E390" i="14"/>
  <c r="F390" i="14"/>
  <c r="G390" i="14"/>
  <c r="H390" i="14"/>
  <c r="I390" i="14"/>
  <c r="J390" i="14"/>
  <c r="N390" i="14"/>
  <c r="O390" i="14"/>
  <c r="P390" i="14"/>
  <c r="Q390" i="14"/>
  <c r="B391" i="14"/>
  <c r="C391" i="14"/>
  <c r="D391" i="14"/>
  <c r="E391" i="14"/>
  <c r="F391" i="14"/>
  <c r="G391" i="14"/>
  <c r="H391" i="14"/>
  <c r="I391" i="14"/>
  <c r="J391" i="14"/>
  <c r="N391" i="14"/>
  <c r="O391" i="14"/>
  <c r="P391" i="14"/>
  <c r="Q391" i="14"/>
  <c r="B392" i="14"/>
  <c r="C392" i="14"/>
  <c r="D392" i="14"/>
  <c r="E392" i="14"/>
  <c r="F392" i="14"/>
  <c r="G392" i="14"/>
  <c r="H392" i="14"/>
  <c r="I392" i="14"/>
  <c r="J392" i="14"/>
  <c r="N392" i="14"/>
  <c r="O392" i="14"/>
  <c r="P392" i="14"/>
  <c r="Q392" i="14"/>
  <c r="B393" i="14"/>
  <c r="C393" i="14"/>
  <c r="D393" i="14"/>
  <c r="E393" i="14"/>
  <c r="F393" i="14"/>
  <c r="G393" i="14"/>
  <c r="H393" i="14"/>
  <c r="I393" i="14"/>
  <c r="J393" i="14"/>
  <c r="N393" i="14"/>
  <c r="O393" i="14"/>
  <c r="P393" i="14"/>
  <c r="Q393" i="14"/>
  <c r="B394" i="14"/>
  <c r="C394" i="14"/>
  <c r="D394" i="14"/>
  <c r="E394" i="14"/>
  <c r="F394" i="14"/>
  <c r="G394" i="14"/>
  <c r="H394" i="14"/>
  <c r="I394" i="14"/>
  <c r="J394" i="14"/>
  <c r="N394" i="14"/>
  <c r="O394" i="14"/>
  <c r="P394" i="14"/>
  <c r="Q394" i="14"/>
  <c r="B395" i="14"/>
  <c r="C395" i="14"/>
  <c r="D395" i="14"/>
  <c r="E395" i="14"/>
  <c r="F395" i="14"/>
  <c r="G395" i="14"/>
  <c r="H395" i="14"/>
  <c r="I395" i="14"/>
  <c r="J395" i="14"/>
  <c r="N395" i="14"/>
  <c r="O395" i="14"/>
  <c r="P395" i="14"/>
  <c r="Q395" i="14"/>
  <c r="B396" i="14"/>
  <c r="C396" i="14"/>
  <c r="D396" i="14"/>
  <c r="E396" i="14"/>
  <c r="F396" i="14"/>
  <c r="G396" i="14"/>
  <c r="H396" i="14"/>
  <c r="I396" i="14"/>
  <c r="J396" i="14"/>
  <c r="N396" i="14"/>
  <c r="O396" i="14"/>
  <c r="P396" i="14"/>
  <c r="Q396" i="14"/>
  <c r="B397" i="14"/>
  <c r="C397" i="14"/>
  <c r="D397" i="14"/>
  <c r="E397" i="14"/>
  <c r="F397" i="14"/>
  <c r="G397" i="14"/>
  <c r="H397" i="14"/>
  <c r="I397" i="14"/>
  <c r="J397" i="14"/>
  <c r="N397" i="14"/>
  <c r="O397" i="14"/>
  <c r="P397" i="14"/>
  <c r="Q397" i="14"/>
  <c r="B398" i="14"/>
  <c r="C398" i="14"/>
  <c r="D398" i="14"/>
  <c r="E398" i="14"/>
  <c r="F398" i="14"/>
  <c r="G398" i="14"/>
  <c r="H398" i="14"/>
  <c r="I398" i="14"/>
  <c r="J398" i="14"/>
  <c r="N398" i="14"/>
  <c r="O398" i="14"/>
  <c r="P398" i="14"/>
  <c r="Q398" i="14"/>
  <c r="B399" i="14"/>
  <c r="C399" i="14"/>
  <c r="D399" i="14"/>
  <c r="E399" i="14"/>
  <c r="F399" i="14"/>
  <c r="G399" i="14"/>
  <c r="H399" i="14"/>
  <c r="I399" i="14"/>
  <c r="J399" i="14"/>
  <c r="N399" i="14"/>
  <c r="O399" i="14"/>
  <c r="P399" i="14"/>
  <c r="Q399" i="14"/>
  <c r="B400" i="14"/>
  <c r="C400" i="14"/>
  <c r="D400" i="14"/>
  <c r="E400" i="14"/>
  <c r="F400" i="14"/>
  <c r="G400" i="14"/>
  <c r="H400" i="14"/>
  <c r="I400" i="14"/>
  <c r="J400" i="14"/>
  <c r="N400" i="14"/>
  <c r="O400" i="14"/>
  <c r="P400" i="14"/>
  <c r="Q400" i="14"/>
  <c r="B401" i="14"/>
  <c r="C401" i="14"/>
  <c r="D401" i="14"/>
  <c r="E401" i="14"/>
  <c r="F401" i="14"/>
  <c r="G401" i="14"/>
  <c r="H401" i="14"/>
  <c r="I401" i="14"/>
  <c r="J401" i="14"/>
  <c r="N401" i="14"/>
  <c r="O401" i="14"/>
  <c r="P401" i="14"/>
  <c r="Q401" i="14"/>
  <c r="B402" i="14"/>
  <c r="C402" i="14"/>
  <c r="D402" i="14"/>
  <c r="E402" i="14"/>
  <c r="F402" i="14"/>
  <c r="G402" i="14"/>
  <c r="H402" i="14"/>
  <c r="I402" i="14"/>
  <c r="J402" i="14"/>
  <c r="N402" i="14"/>
  <c r="O402" i="14"/>
  <c r="P402" i="14"/>
  <c r="Q402" i="14"/>
  <c r="B403" i="14"/>
  <c r="C403" i="14"/>
  <c r="D403" i="14"/>
  <c r="E403" i="14"/>
  <c r="F403" i="14"/>
  <c r="G403" i="14"/>
  <c r="H403" i="14"/>
  <c r="I403" i="14"/>
  <c r="J403" i="14"/>
  <c r="N403" i="14"/>
  <c r="O403" i="14"/>
  <c r="P403" i="14"/>
  <c r="Q403" i="14"/>
  <c r="B404" i="14"/>
  <c r="C404" i="14"/>
  <c r="D404" i="14"/>
  <c r="E404" i="14"/>
  <c r="F404" i="14"/>
  <c r="G404" i="14"/>
  <c r="H404" i="14"/>
  <c r="I404" i="14"/>
  <c r="J404" i="14"/>
  <c r="N404" i="14"/>
  <c r="O404" i="14"/>
  <c r="P404" i="14"/>
  <c r="Q404" i="14"/>
  <c r="B405" i="14"/>
  <c r="C405" i="14"/>
  <c r="D405" i="14"/>
  <c r="E405" i="14"/>
  <c r="F405" i="14"/>
  <c r="G405" i="14"/>
  <c r="H405" i="14"/>
  <c r="I405" i="14"/>
  <c r="J405" i="14"/>
  <c r="N405" i="14"/>
  <c r="O405" i="14"/>
  <c r="P405" i="14"/>
  <c r="Q405" i="14"/>
  <c r="B406" i="14"/>
  <c r="C406" i="14"/>
  <c r="D406" i="14"/>
  <c r="E406" i="14"/>
  <c r="F406" i="14"/>
  <c r="G406" i="14"/>
  <c r="H406" i="14"/>
  <c r="I406" i="14"/>
  <c r="J406" i="14"/>
  <c r="N406" i="14"/>
  <c r="O406" i="14"/>
  <c r="P406" i="14"/>
  <c r="Q406" i="14"/>
  <c r="B407" i="14"/>
  <c r="C407" i="14"/>
  <c r="D407" i="14"/>
  <c r="E407" i="14"/>
  <c r="F407" i="14"/>
  <c r="G407" i="14"/>
  <c r="H407" i="14"/>
  <c r="I407" i="14"/>
  <c r="J407" i="14"/>
  <c r="N407" i="14"/>
  <c r="O407" i="14"/>
  <c r="P407" i="14"/>
  <c r="Q407" i="14"/>
  <c r="B408" i="14"/>
  <c r="C408" i="14"/>
  <c r="D408" i="14"/>
  <c r="E408" i="14"/>
  <c r="F408" i="14"/>
  <c r="G408" i="14"/>
  <c r="H408" i="14"/>
  <c r="I408" i="14"/>
  <c r="J408" i="14"/>
  <c r="N408" i="14"/>
  <c r="O408" i="14"/>
  <c r="P408" i="14"/>
  <c r="Q408" i="14"/>
  <c r="B409" i="14"/>
  <c r="C409" i="14"/>
  <c r="D409" i="14"/>
  <c r="E409" i="14"/>
  <c r="F409" i="14"/>
  <c r="G409" i="14"/>
  <c r="H409" i="14"/>
  <c r="I409" i="14"/>
  <c r="J409" i="14"/>
  <c r="N409" i="14"/>
  <c r="O409" i="14"/>
  <c r="P409" i="14"/>
  <c r="Q409" i="14"/>
  <c r="B410" i="14"/>
  <c r="C410" i="14"/>
  <c r="D410" i="14"/>
  <c r="E410" i="14"/>
  <c r="F410" i="14"/>
  <c r="G410" i="14"/>
  <c r="H410" i="14"/>
  <c r="I410" i="14"/>
  <c r="J410" i="14"/>
  <c r="N410" i="14"/>
  <c r="O410" i="14"/>
  <c r="P410" i="14"/>
  <c r="Q410" i="14"/>
  <c r="B411" i="14"/>
  <c r="C411" i="14"/>
  <c r="D411" i="14"/>
  <c r="E411" i="14"/>
  <c r="F411" i="14"/>
  <c r="G411" i="14"/>
  <c r="H411" i="14"/>
  <c r="I411" i="14"/>
  <c r="J411" i="14"/>
  <c r="N411" i="14"/>
  <c r="O411" i="14"/>
  <c r="P411" i="14"/>
  <c r="Q411" i="14"/>
  <c r="B412" i="14"/>
  <c r="C412" i="14"/>
  <c r="D412" i="14"/>
  <c r="E412" i="14"/>
  <c r="F412" i="14"/>
  <c r="G412" i="14"/>
  <c r="H412" i="14"/>
  <c r="I412" i="14"/>
  <c r="J412" i="14"/>
  <c r="N412" i="14"/>
  <c r="O412" i="14"/>
  <c r="P412" i="14"/>
  <c r="Q412" i="14"/>
  <c r="B413" i="14"/>
  <c r="C413" i="14"/>
  <c r="D413" i="14"/>
  <c r="E413" i="14"/>
  <c r="F413" i="14"/>
  <c r="G413" i="14"/>
  <c r="H413" i="14"/>
  <c r="I413" i="14"/>
  <c r="J413" i="14"/>
  <c r="N413" i="14"/>
  <c r="O413" i="14"/>
  <c r="P413" i="14"/>
  <c r="Q413" i="14"/>
  <c r="B414" i="14"/>
  <c r="C414" i="14"/>
  <c r="D414" i="14"/>
  <c r="E414" i="14"/>
  <c r="F414" i="14"/>
  <c r="G414" i="14"/>
  <c r="H414" i="14"/>
  <c r="I414" i="14"/>
  <c r="J414" i="14"/>
  <c r="N414" i="14"/>
  <c r="O414" i="14"/>
  <c r="P414" i="14"/>
  <c r="Q414" i="14"/>
  <c r="B415" i="14"/>
  <c r="C415" i="14"/>
  <c r="D415" i="14"/>
  <c r="E415" i="14"/>
  <c r="F415" i="14"/>
  <c r="G415" i="14"/>
  <c r="H415" i="14"/>
  <c r="I415" i="14"/>
  <c r="J415" i="14"/>
  <c r="N415" i="14"/>
  <c r="O415" i="14"/>
  <c r="P415" i="14"/>
  <c r="Q415" i="14"/>
  <c r="B416" i="14"/>
  <c r="C416" i="14"/>
  <c r="D416" i="14"/>
  <c r="E416" i="14"/>
  <c r="F416" i="14"/>
  <c r="G416" i="14"/>
  <c r="H416" i="14"/>
  <c r="I416" i="14"/>
  <c r="J416" i="14"/>
  <c r="N416" i="14"/>
  <c r="O416" i="14"/>
  <c r="P416" i="14"/>
  <c r="Q416" i="14"/>
  <c r="B417" i="14"/>
  <c r="C417" i="14"/>
  <c r="D417" i="14"/>
  <c r="E417" i="14"/>
  <c r="F417" i="14"/>
  <c r="G417" i="14"/>
  <c r="H417" i="14"/>
  <c r="I417" i="14"/>
  <c r="J417" i="14"/>
  <c r="N417" i="14"/>
  <c r="O417" i="14"/>
  <c r="P417" i="14"/>
  <c r="Q417" i="14"/>
  <c r="B418" i="14"/>
  <c r="C418" i="14"/>
  <c r="D418" i="14"/>
  <c r="E418" i="14"/>
  <c r="F418" i="14"/>
  <c r="G418" i="14"/>
  <c r="H418" i="14"/>
  <c r="I418" i="14"/>
  <c r="J418" i="14"/>
  <c r="N418" i="14"/>
  <c r="O418" i="14"/>
  <c r="P418" i="14"/>
  <c r="Q418" i="14"/>
  <c r="B419" i="14"/>
  <c r="C419" i="14"/>
  <c r="D419" i="14"/>
  <c r="E419" i="14"/>
  <c r="F419" i="14"/>
  <c r="G419" i="14"/>
  <c r="H419" i="14"/>
  <c r="I419" i="14"/>
  <c r="J419" i="14"/>
  <c r="N419" i="14"/>
  <c r="O419" i="14"/>
  <c r="P419" i="14"/>
  <c r="Q419" i="14"/>
  <c r="B420" i="14"/>
  <c r="C420" i="14"/>
  <c r="D420" i="14"/>
  <c r="E420" i="14"/>
  <c r="F420" i="14"/>
  <c r="G420" i="14"/>
  <c r="H420" i="14"/>
  <c r="I420" i="14"/>
  <c r="J420" i="14"/>
  <c r="N420" i="14"/>
  <c r="O420" i="14"/>
  <c r="P420" i="14"/>
  <c r="Q420" i="14"/>
  <c r="B421" i="14"/>
  <c r="C421" i="14"/>
  <c r="D421" i="14"/>
  <c r="E421" i="14"/>
  <c r="F421" i="14"/>
  <c r="G421" i="14"/>
  <c r="H421" i="14"/>
  <c r="I421" i="14"/>
  <c r="J421" i="14"/>
  <c r="N421" i="14"/>
  <c r="O421" i="14"/>
  <c r="P421" i="14"/>
  <c r="Q421" i="14"/>
  <c r="B422" i="14"/>
  <c r="C422" i="14"/>
  <c r="D422" i="14"/>
  <c r="E422" i="14"/>
  <c r="F422" i="14"/>
  <c r="G422" i="14"/>
  <c r="H422" i="14"/>
  <c r="I422" i="14"/>
  <c r="J422" i="14"/>
  <c r="N422" i="14"/>
  <c r="O422" i="14"/>
  <c r="P422" i="14"/>
  <c r="Q422" i="14"/>
  <c r="B423" i="14"/>
  <c r="C423" i="14"/>
  <c r="D423" i="14"/>
  <c r="E423" i="14"/>
  <c r="F423" i="14"/>
  <c r="G423" i="14"/>
  <c r="H423" i="14"/>
  <c r="I423" i="14"/>
  <c r="J423" i="14"/>
  <c r="N423" i="14"/>
  <c r="O423" i="14"/>
  <c r="P423" i="14"/>
  <c r="Q423" i="14"/>
  <c r="B424" i="14"/>
  <c r="C424" i="14"/>
  <c r="D424" i="14"/>
  <c r="E424" i="14"/>
  <c r="F424" i="14"/>
  <c r="G424" i="14"/>
  <c r="H424" i="14"/>
  <c r="I424" i="14"/>
  <c r="J424" i="14"/>
  <c r="N424" i="14"/>
  <c r="O424" i="14"/>
  <c r="P424" i="14"/>
  <c r="Q424" i="14"/>
  <c r="B425" i="14"/>
  <c r="C425" i="14"/>
  <c r="D425" i="14"/>
  <c r="E425" i="14"/>
  <c r="F425" i="14"/>
  <c r="G425" i="14"/>
  <c r="H425" i="14"/>
  <c r="I425" i="14"/>
  <c r="J425" i="14"/>
  <c r="N425" i="14"/>
  <c r="O425" i="14"/>
  <c r="P425" i="14"/>
  <c r="Q425" i="14"/>
  <c r="B426" i="14"/>
  <c r="C426" i="14"/>
  <c r="D426" i="14"/>
  <c r="E426" i="14"/>
  <c r="F426" i="14"/>
  <c r="G426" i="14"/>
  <c r="H426" i="14"/>
  <c r="I426" i="14"/>
  <c r="J426" i="14"/>
  <c r="N426" i="14"/>
  <c r="O426" i="14"/>
  <c r="P426" i="14"/>
  <c r="Q426" i="14"/>
  <c r="B427" i="14"/>
  <c r="C427" i="14"/>
  <c r="D427" i="14"/>
  <c r="E427" i="14"/>
  <c r="F427" i="14"/>
  <c r="G427" i="14"/>
  <c r="H427" i="14"/>
  <c r="I427" i="14"/>
  <c r="J427" i="14"/>
  <c r="N427" i="14"/>
  <c r="O427" i="14"/>
  <c r="P427" i="14"/>
  <c r="Q427" i="14"/>
  <c r="B428" i="14"/>
  <c r="C428" i="14"/>
  <c r="D428" i="14"/>
  <c r="E428" i="14"/>
  <c r="F428" i="14"/>
  <c r="G428" i="14"/>
  <c r="H428" i="14"/>
  <c r="I428" i="14"/>
  <c r="J428" i="14"/>
  <c r="N428" i="14"/>
  <c r="O428" i="14"/>
  <c r="P428" i="14"/>
  <c r="Q428" i="14"/>
  <c r="B429" i="14"/>
  <c r="C429" i="14"/>
  <c r="D429" i="14"/>
  <c r="E429" i="14"/>
  <c r="F429" i="14"/>
  <c r="G429" i="14"/>
  <c r="H429" i="14"/>
  <c r="I429" i="14"/>
  <c r="J429" i="14"/>
  <c r="N429" i="14"/>
  <c r="O429" i="14"/>
  <c r="P429" i="14"/>
  <c r="Q429" i="14"/>
  <c r="B430" i="14"/>
  <c r="C430" i="14"/>
  <c r="D430" i="14"/>
  <c r="E430" i="14"/>
  <c r="F430" i="14"/>
  <c r="G430" i="14"/>
  <c r="H430" i="14"/>
  <c r="I430" i="14"/>
  <c r="J430" i="14"/>
  <c r="N430" i="14"/>
  <c r="O430" i="14"/>
  <c r="P430" i="14"/>
  <c r="Q430" i="14"/>
  <c r="B431" i="14"/>
  <c r="C431" i="14"/>
  <c r="D431" i="14"/>
  <c r="E431" i="14"/>
  <c r="F431" i="14"/>
  <c r="G431" i="14"/>
  <c r="H431" i="14"/>
  <c r="I431" i="14"/>
  <c r="J431" i="14"/>
  <c r="N431" i="14"/>
  <c r="O431" i="14"/>
  <c r="P431" i="14"/>
  <c r="Q431" i="14"/>
  <c r="B432" i="14"/>
  <c r="C432" i="14"/>
  <c r="D432" i="14"/>
  <c r="E432" i="14"/>
  <c r="F432" i="14"/>
  <c r="G432" i="14"/>
  <c r="H432" i="14"/>
  <c r="I432" i="14"/>
  <c r="J432" i="14"/>
  <c r="N432" i="14"/>
  <c r="O432" i="14"/>
  <c r="P432" i="14"/>
  <c r="Q432" i="14"/>
  <c r="B433" i="14"/>
  <c r="C433" i="14"/>
  <c r="D433" i="14"/>
  <c r="E433" i="14"/>
  <c r="F433" i="14"/>
  <c r="G433" i="14"/>
  <c r="H433" i="14"/>
  <c r="I433" i="14"/>
  <c r="J433" i="14"/>
  <c r="N433" i="14"/>
  <c r="O433" i="14"/>
  <c r="P433" i="14"/>
  <c r="Q433" i="14"/>
  <c r="B434" i="14"/>
  <c r="C434" i="14"/>
  <c r="D434" i="14"/>
  <c r="E434" i="14"/>
  <c r="F434" i="14"/>
  <c r="G434" i="14"/>
  <c r="H434" i="14"/>
  <c r="I434" i="14"/>
  <c r="J434" i="14"/>
  <c r="N434" i="14"/>
  <c r="O434" i="14"/>
  <c r="P434" i="14"/>
  <c r="Q434" i="14"/>
  <c r="B435" i="14"/>
  <c r="C435" i="14"/>
  <c r="D435" i="14"/>
  <c r="E435" i="14"/>
  <c r="F435" i="14"/>
  <c r="G435" i="14"/>
  <c r="H435" i="14"/>
  <c r="I435" i="14"/>
  <c r="J435" i="14"/>
  <c r="N435" i="14"/>
  <c r="O435" i="14"/>
  <c r="P435" i="14"/>
  <c r="Q435" i="14"/>
  <c r="B436" i="14"/>
  <c r="C436" i="14"/>
  <c r="D436" i="14"/>
  <c r="E436" i="14"/>
  <c r="F436" i="14"/>
  <c r="G436" i="14"/>
  <c r="H436" i="14"/>
  <c r="I436" i="14"/>
  <c r="J436" i="14"/>
  <c r="N436" i="14"/>
  <c r="O436" i="14"/>
  <c r="P436" i="14"/>
  <c r="Q436" i="14"/>
  <c r="B437" i="14"/>
  <c r="C437" i="14"/>
  <c r="D437" i="14"/>
  <c r="E437" i="14"/>
  <c r="F437" i="14"/>
  <c r="G437" i="14"/>
  <c r="H437" i="14"/>
  <c r="I437" i="14"/>
  <c r="J437" i="14"/>
  <c r="N437" i="14"/>
  <c r="O437" i="14"/>
  <c r="P437" i="14"/>
  <c r="Q437" i="14"/>
  <c r="B438" i="14"/>
  <c r="C438" i="14"/>
  <c r="D438" i="14"/>
  <c r="E438" i="14"/>
  <c r="F438" i="14"/>
  <c r="G438" i="14"/>
  <c r="H438" i="14"/>
  <c r="I438" i="14"/>
  <c r="J438" i="14"/>
  <c r="N438" i="14"/>
  <c r="O438" i="14"/>
  <c r="P438" i="14"/>
  <c r="Q438" i="14"/>
  <c r="B439" i="14"/>
  <c r="C439" i="14"/>
  <c r="D439" i="14"/>
  <c r="E439" i="14"/>
  <c r="F439" i="14"/>
  <c r="G439" i="14"/>
  <c r="H439" i="14"/>
  <c r="I439" i="14"/>
  <c r="J439" i="14"/>
  <c r="N439" i="14"/>
  <c r="O439" i="14"/>
  <c r="P439" i="14"/>
  <c r="Q439" i="14"/>
  <c r="B440" i="14"/>
  <c r="C440" i="14"/>
  <c r="D440" i="14"/>
  <c r="E440" i="14"/>
  <c r="F440" i="14"/>
  <c r="G440" i="14"/>
  <c r="H440" i="14"/>
  <c r="I440" i="14"/>
  <c r="J440" i="14"/>
  <c r="N440" i="14"/>
  <c r="O440" i="14"/>
  <c r="P440" i="14"/>
  <c r="Q440" i="14"/>
  <c r="B441" i="14"/>
  <c r="C441" i="14"/>
  <c r="D441" i="14"/>
  <c r="E441" i="14"/>
  <c r="F441" i="14"/>
  <c r="G441" i="14"/>
  <c r="H441" i="14"/>
  <c r="I441" i="14"/>
  <c r="J441" i="14"/>
  <c r="N441" i="14"/>
  <c r="O441" i="14"/>
  <c r="P441" i="14"/>
  <c r="Q441" i="14"/>
  <c r="B442" i="14"/>
  <c r="C442" i="14"/>
  <c r="D442" i="14"/>
  <c r="E442" i="14"/>
  <c r="F442" i="14"/>
  <c r="G442" i="14"/>
  <c r="H442" i="14"/>
  <c r="I442" i="14"/>
  <c r="J442" i="14"/>
  <c r="N442" i="14"/>
  <c r="O442" i="14"/>
  <c r="P442" i="14"/>
  <c r="Q442" i="14"/>
  <c r="B443" i="14"/>
  <c r="C443" i="14"/>
  <c r="D443" i="14"/>
  <c r="E443" i="14"/>
  <c r="F443" i="14"/>
  <c r="G443" i="14"/>
  <c r="H443" i="14"/>
  <c r="I443" i="14"/>
  <c r="J443" i="14"/>
  <c r="N443" i="14"/>
  <c r="O443" i="14"/>
  <c r="P443" i="14"/>
  <c r="Q443" i="14"/>
  <c r="B444" i="14"/>
  <c r="C444" i="14"/>
  <c r="D444" i="14"/>
  <c r="E444" i="14"/>
  <c r="F444" i="14"/>
  <c r="G444" i="14"/>
  <c r="H444" i="14"/>
  <c r="I444" i="14"/>
  <c r="J444" i="14"/>
  <c r="N444" i="14"/>
  <c r="O444" i="14"/>
  <c r="P444" i="14"/>
  <c r="Q444" i="14"/>
  <c r="B445" i="14"/>
  <c r="C445" i="14"/>
  <c r="D445" i="14"/>
  <c r="E445" i="14"/>
  <c r="F445" i="14"/>
  <c r="G445" i="14"/>
  <c r="H445" i="14"/>
  <c r="I445" i="14"/>
  <c r="J445" i="14"/>
  <c r="N445" i="14"/>
  <c r="O445" i="14"/>
  <c r="P445" i="14"/>
  <c r="Q445" i="14"/>
  <c r="B446" i="14"/>
  <c r="C446" i="14"/>
  <c r="D446" i="14"/>
  <c r="E446" i="14"/>
  <c r="F446" i="14"/>
  <c r="G446" i="14"/>
  <c r="H446" i="14"/>
  <c r="I446" i="14"/>
  <c r="J446" i="14"/>
  <c r="N446" i="14"/>
  <c r="O446" i="14"/>
  <c r="P446" i="14"/>
  <c r="Q446" i="14"/>
  <c r="B447" i="14"/>
  <c r="C447" i="14"/>
  <c r="D447" i="14"/>
  <c r="E447" i="14"/>
  <c r="F447" i="14"/>
  <c r="G447" i="14"/>
  <c r="H447" i="14"/>
  <c r="I447" i="14"/>
  <c r="J447" i="14"/>
  <c r="N447" i="14"/>
  <c r="O447" i="14"/>
  <c r="P447" i="14"/>
  <c r="Q447" i="14"/>
  <c r="B448" i="14"/>
  <c r="C448" i="14"/>
  <c r="D448" i="14"/>
  <c r="E448" i="14"/>
  <c r="F448" i="14"/>
  <c r="G448" i="14"/>
  <c r="H448" i="14"/>
  <c r="I448" i="14"/>
  <c r="J448" i="14"/>
  <c r="N448" i="14"/>
  <c r="O448" i="14"/>
  <c r="P448" i="14"/>
  <c r="Q448" i="14"/>
  <c r="B449" i="14"/>
  <c r="C449" i="14"/>
  <c r="D449" i="14"/>
  <c r="E449" i="14"/>
  <c r="F449" i="14"/>
  <c r="G449" i="14"/>
  <c r="H449" i="14"/>
  <c r="I449" i="14"/>
  <c r="J449" i="14"/>
  <c r="N449" i="14"/>
  <c r="O449" i="14"/>
  <c r="P449" i="14"/>
  <c r="Q449" i="14"/>
  <c r="B450" i="14"/>
  <c r="C450" i="14"/>
  <c r="D450" i="14"/>
  <c r="E450" i="14"/>
  <c r="F450" i="14"/>
  <c r="G450" i="14"/>
  <c r="H450" i="14"/>
  <c r="I450" i="14"/>
  <c r="J450" i="14"/>
  <c r="N450" i="14"/>
  <c r="O450" i="14"/>
  <c r="P450" i="14"/>
  <c r="Q450" i="14"/>
  <c r="B451" i="14"/>
  <c r="C451" i="14"/>
  <c r="D451" i="14"/>
  <c r="E451" i="14"/>
  <c r="F451" i="14"/>
  <c r="G451" i="14"/>
  <c r="H451" i="14"/>
  <c r="I451" i="14"/>
  <c r="J451" i="14"/>
  <c r="N451" i="14"/>
  <c r="O451" i="14"/>
  <c r="P451" i="14"/>
  <c r="Q451" i="14"/>
  <c r="B452" i="14"/>
  <c r="C452" i="14"/>
  <c r="D452" i="14"/>
  <c r="E452" i="14"/>
  <c r="F452" i="14"/>
  <c r="G452" i="14"/>
  <c r="H452" i="14"/>
  <c r="I452" i="14"/>
  <c r="J452" i="14"/>
  <c r="N452" i="14"/>
  <c r="O452" i="14"/>
  <c r="P452" i="14"/>
  <c r="Q452" i="14"/>
  <c r="B453" i="14"/>
  <c r="C453" i="14"/>
  <c r="D453" i="14"/>
  <c r="E453" i="14"/>
  <c r="F453" i="14"/>
  <c r="G453" i="14"/>
  <c r="H453" i="14"/>
  <c r="I453" i="14"/>
  <c r="J453" i="14"/>
  <c r="N453" i="14"/>
  <c r="O453" i="14"/>
  <c r="P453" i="14"/>
  <c r="Q453" i="14"/>
  <c r="B454" i="14"/>
  <c r="C454" i="14"/>
  <c r="D454" i="14"/>
  <c r="E454" i="14"/>
  <c r="F454" i="14"/>
  <c r="G454" i="14"/>
  <c r="H454" i="14"/>
  <c r="I454" i="14"/>
  <c r="J454" i="14"/>
  <c r="N454" i="14"/>
  <c r="O454" i="14"/>
  <c r="P454" i="14"/>
  <c r="Q454" i="14"/>
  <c r="B455" i="14"/>
  <c r="C455" i="14"/>
  <c r="D455" i="14"/>
  <c r="E455" i="14"/>
  <c r="F455" i="14"/>
  <c r="G455" i="14"/>
  <c r="H455" i="14"/>
  <c r="I455" i="14"/>
  <c r="J455" i="14"/>
  <c r="N455" i="14"/>
  <c r="O455" i="14"/>
  <c r="P455" i="14"/>
  <c r="Q455" i="14"/>
  <c r="B456" i="14"/>
  <c r="C456" i="14"/>
  <c r="D456" i="14"/>
  <c r="E456" i="14"/>
  <c r="F456" i="14"/>
  <c r="G456" i="14"/>
  <c r="H456" i="14"/>
  <c r="I456" i="14"/>
  <c r="J456" i="14"/>
  <c r="N456" i="14"/>
  <c r="O456" i="14"/>
  <c r="P456" i="14"/>
  <c r="Q456" i="14"/>
  <c r="B457" i="14"/>
  <c r="C457" i="14"/>
  <c r="D457" i="14"/>
  <c r="E457" i="14"/>
  <c r="F457" i="14"/>
  <c r="G457" i="14"/>
  <c r="H457" i="14"/>
  <c r="I457" i="14"/>
  <c r="J457" i="14"/>
  <c r="N457" i="14"/>
  <c r="O457" i="14"/>
  <c r="P457" i="14"/>
  <c r="Q457" i="14"/>
  <c r="B458" i="14"/>
  <c r="C458" i="14"/>
  <c r="D458" i="14"/>
  <c r="E458" i="14"/>
  <c r="F458" i="14"/>
  <c r="G458" i="14"/>
  <c r="H458" i="14"/>
  <c r="I458" i="14"/>
  <c r="J458" i="14"/>
  <c r="N458" i="14"/>
  <c r="O458" i="14"/>
  <c r="P458" i="14"/>
  <c r="Q458" i="14"/>
  <c r="B459" i="14"/>
  <c r="C459" i="14"/>
  <c r="D459" i="14"/>
  <c r="E459" i="14"/>
  <c r="F459" i="14"/>
  <c r="G459" i="14"/>
  <c r="H459" i="14"/>
  <c r="I459" i="14"/>
  <c r="J459" i="14"/>
  <c r="N459" i="14"/>
  <c r="O459" i="14"/>
  <c r="P459" i="14"/>
  <c r="Q459" i="14"/>
  <c r="B460" i="14"/>
  <c r="C460" i="14"/>
  <c r="D460" i="14"/>
  <c r="E460" i="14"/>
  <c r="F460" i="14"/>
  <c r="G460" i="14"/>
  <c r="H460" i="14"/>
  <c r="I460" i="14"/>
  <c r="J460" i="14"/>
  <c r="N460" i="14"/>
  <c r="O460" i="14"/>
  <c r="P460" i="14"/>
  <c r="Q460" i="14"/>
  <c r="B461" i="14"/>
  <c r="C461" i="14"/>
  <c r="D461" i="14"/>
  <c r="E461" i="14"/>
  <c r="F461" i="14"/>
  <c r="G461" i="14"/>
  <c r="H461" i="14"/>
  <c r="I461" i="14"/>
  <c r="J461" i="14"/>
  <c r="N461" i="14"/>
  <c r="O461" i="14"/>
  <c r="P461" i="14"/>
  <c r="Q461" i="14"/>
  <c r="B462" i="14"/>
  <c r="C462" i="14"/>
  <c r="D462" i="14"/>
  <c r="E462" i="14"/>
  <c r="F462" i="14"/>
  <c r="G462" i="14"/>
  <c r="H462" i="14"/>
  <c r="I462" i="14"/>
  <c r="J462" i="14"/>
  <c r="N462" i="14"/>
  <c r="O462" i="14"/>
  <c r="P462" i="14"/>
  <c r="Q462" i="14"/>
  <c r="B463" i="14"/>
  <c r="C463" i="14"/>
  <c r="D463" i="14"/>
  <c r="E463" i="14"/>
  <c r="F463" i="14"/>
  <c r="G463" i="14"/>
  <c r="H463" i="14"/>
  <c r="I463" i="14"/>
  <c r="J463" i="14"/>
  <c r="N463" i="14"/>
  <c r="O463" i="14"/>
  <c r="P463" i="14"/>
  <c r="Q463" i="14"/>
  <c r="B464" i="14"/>
  <c r="C464" i="14"/>
  <c r="D464" i="14"/>
  <c r="E464" i="14"/>
  <c r="F464" i="14"/>
  <c r="G464" i="14"/>
  <c r="H464" i="14"/>
  <c r="I464" i="14"/>
  <c r="J464" i="14"/>
  <c r="N464" i="14"/>
  <c r="O464" i="14"/>
  <c r="P464" i="14"/>
  <c r="Q464" i="14"/>
  <c r="B465" i="14"/>
  <c r="C465" i="14"/>
  <c r="D465" i="14"/>
  <c r="E465" i="14"/>
  <c r="F465" i="14"/>
  <c r="G465" i="14"/>
  <c r="H465" i="14"/>
  <c r="I465" i="14"/>
  <c r="J465" i="14"/>
  <c r="N465" i="14"/>
  <c r="O465" i="14"/>
  <c r="P465" i="14"/>
  <c r="Q465" i="14"/>
  <c r="B466" i="14"/>
  <c r="C466" i="14"/>
  <c r="D466" i="14"/>
  <c r="E466" i="14"/>
  <c r="F466" i="14"/>
  <c r="G466" i="14"/>
  <c r="H466" i="14"/>
  <c r="I466" i="14"/>
  <c r="J466" i="14"/>
  <c r="N466" i="14"/>
  <c r="O466" i="14"/>
  <c r="P466" i="14"/>
  <c r="Q466" i="14"/>
  <c r="B467" i="14"/>
  <c r="C467" i="14"/>
  <c r="D467" i="14"/>
  <c r="E467" i="14"/>
  <c r="F467" i="14"/>
  <c r="G467" i="14"/>
  <c r="H467" i="14"/>
  <c r="I467" i="14"/>
  <c r="J467" i="14"/>
  <c r="N467" i="14"/>
  <c r="O467" i="14"/>
  <c r="P467" i="14"/>
  <c r="Q467" i="14"/>
  <c r="B468" i="14"/>
  <c r="C468" i="14"/>
  <c r="D468" i="14"/>
  <c r="E468" i="14"/>
  <c r="F468" i="14"/>
  <c r="G468" i="14"/>
  <c r="H468" i="14"/>
  <c r="I468" i="14"/>
  <c r="J468" i="14"/>
  <c r="N468" i="14"/>
  <c r="O468" i="14"/>
  <c r="P468" i="14"/>
  <c r="Q468" i="14"/>
  <c r="B469" i="14"/>
  <c r="C469" i="14"/>
  <c r="D469" i="14"/>
  <c r="E469" i="14"/>
  <c r="F469" i="14"/>
  <c r="G469" i="14"/>
  <c r="H469" i="14"/>
  <c r="I469" i="14"/>
  <c r="J469" i="14"/>
  <c r="N469" i="14"/>
  <c r="O469" i="14"/>
  <c r="P469" i="14"/>
  <c r="Q469" i="14"/>
  <c r="B470" i="14"/>
  <c r="C470" i="14"/>
  <c r="D470" i="14"/>
  <c r="E470" i="14"/>
  <c r="F470" i="14"/>
  <c r="G470" i="14"/>
  <c r="H470" i="14"/>
  <c r="I470" i="14"/>
  <c r="J470" i="14"/>
  <c r="N470" i="14"/>
  <c r="O470" i="14"/>
  <c r="P470" i="14"/>
  <c r="Q470" i="14"/>
  <c r="B471" i="14"/>
  <c r="C471" i="14"/>
  <c r="D471" i="14"/>
  <c r="E471" i="14"/>
  <c r="F471" i="14"/>
  <c r="G471" i="14"/>
  <c r="H471" i="14"/>
  <c r="I471" i="14"/>
  <c r="J471" i="14"/>
  <c r="N471" i="14"/>
  <c r="O471" i="14"/>
  <c r="P471" i="14"/>
  <c r="Q471" i="14"/>
  <c r="B472" i="14"/>
  <c r="C472" i="14"/>
  <c r="D472" i="14"/>
  <c r="E472" i="14"/>
  <c r="F472" i="14"/>
  <c r="G472" i="14"/>
  <c r="H472" i="14"/>
  <c r="I472" i="14"/>
  <c r="J472" i="14"/>
  <c r="N472" i="14"/>
  <c r="O472" i="14"/>
  <c r="P472" i="14"/>
  <c r="Q472" i="14"/>
  <c r="B473" i="14"/>
  <c r="C473" i="14"/>
  <c r="D473" i="14"/>
  <c r="E473" i="14"/>
  <c r="F473" i="14"/>
  <c r="G473" i="14"/>
  <c r="H473" i="14"/>
  <c r="I473" i="14"/>
  <c r="J473" i="14"/>
  <c r="N473" i="14"/>
  <c r="O473" i="14"/>
  <c r="P473" i="14"/>
  <c r="Q473" i="14"/>
  <c r="B474" i="14"/>
  <c r="C474" i="14"/>
  <c r="D474" i="14"/>
  <c r="E474" i="14"/>
  <c r="F474" i="14"/>
  <c r="G474" i="14"/>
  <c r="H474" i="14"/>
  <c r="I474" i="14"/>
  <c r="J474" i="14"/>
  <c r="N474" i="14"/>
  <c r="O474" i="14"/>
  <c r="P474" i="14"/>
  <c r="Q474" i="14"/>
  <c r="B475" i="14"/>
  <c r="C475" i="14"/>
  <c r="D475" i="14"/>
  <c r="E475" i="14"/>
  <c r="F475" i="14"/>
  <c r="G475" i="14"/>
  <c r="H475" i="14"/>
  <c r="I475" i="14"/>
  <c r="J475" i="14"/>
  <c r="N475" i="14"/>
  <c r="O475" i="14"/>
  <c r="P475" i="14"/>
  <c r="Q475" i="14"/>
  <c r="B476" i="14"/>
  <c r="C476" i="14"/>
  <c r="D476" i="14"/>
  <c r="E476" i="14"/>
  <c r="F476" i="14"/>
  <c r="G476" i="14"/>
  <c r="H476" i="14"/>
  <c r="I476" i="14"/>
  <c r="J476" i="14"/>
  <c r="N476" i="14"/>
  <c r="O476" i="14"/>
  <c r="P476" i="14"/>
  <c r="Q476" i="14"/>
  <c r="B477" i="14"/>
  <c r="C477" i="14"/>
  <c r="D477" i="14"/>
  <c r="E477" i="14"/>
  <c r="F477" i="14"/>
  <c r="G477" i="14"/>
  <c r="H477" i="14"/>
  <c r="I477" i="14"/>
  <c r="J477" i="14"/>
  <c r="N477" i="14"/>
  <c r="O477" i="14"/>
  <c r="P477" i="14"/>
  <c r="Q477" i="14"/>
  <c r="B478" i="14"/>
  <c r="C478" i="14"/>
  <c r="D478" i="14"/>
  <c r="E478" i="14"/>
  <c r="F478" i="14"/>
  <c r="G478" i="14"/>
  <c r="H478" i="14"/>
  <c r="I478" i="14"/>
  <c r="J478" i="14"/>
  <c r="N478" i="14"/>
  <c r="O478" i="14"/>
  <c r="P478" i="14"/>
  <c r="Q478" i="14"/>
  <c r="B479" i="14"/>
  <c r="C479" i="14"/>
  <c r="D479" i="14"/>
  <c r="E479" i="14"/>
  <c r="F479" i="14"/>
  <c r="G479" i="14"/>
  <c r="H479" i="14"/>
  <c r="I479" i="14"/>
  <c r="J479" i="14"/>
  <c r="N479" i="14"/>
  <c r="O479" i="14"/>
  <c r="P479" i="14"/>
  <c r="Q479" i="14"/>
  <c r="B480" i="14"/>
  <c r="C480" i="14"/>
  <c r="D480" i="14"/>
  <c r="E480" i="14"/>
  <c r="F480" i="14"/>
  <c r="G480" i="14"/>
  <c r="H480" i="14"/>
  <c r="I480" i="14"/>
  <c r="J480" i="14"/>
  <c r="N480" i="14"/>
  <c r="O480" i="14"/>
  <c r="P480" i="14"/>
  <c r="Q480" i="14"/>
  <c r="B481" i="14"/>
  <c r="C481" i="14"/>
  <c r="D481" i="14"/>
  <c r="E481" i="14"/>
  <c r="F481" i="14"/>
  <c r="G481" i="14"/>
  <c r="H481" i="14"/>
  <c r="I481" i="14"/>
  <c r="J481" i="14"/>
  <c r="N481" i="14"/>
  <c r="O481" i="14"/>
  <c r="P481" i="14"/>
  <c r="Q481" i="14"/>
  <c r="K2" i="6"/>
  <c r="B2" i="14"/>
  <c r="C2" i="14"/>
  <c r="D2" i="14"/>
  <c r="E2" i="14"/>
  <c r="F2" i="14"/>
  <c r="G2" i="14"/>
  <c r="H2" i="14"/>
  <c r="N2" i="14"/>
  <c r="O2" i="14"/>
  <c r="P2" i="14"/>
  <c r="AZ3" i="13"/>
  <c r="AZ4" i="13"/>
  <c r="AZ5" i="13"/>
  <c r="AZ6" i="13"/>
  <c r="AZ7" i="13"/>
  <c r="AZ8" i="13"/>
  <c r="AZ9" i="13"/>
  <c r="AZ10" i="13"/>
  <c r="AZ11" i="13"/>
  <c r="AZ12" i="13"/>
  <c r="AZ13" i="13"/>
  <c r="AZ14" i="13"/>
  <c r="AZ15" i="13"/>
  <c r="AZ16" i="13"/>
  <c r="AZ17" i="13"/>
  <c r="AZ18" i="13"/>
  <c r="AZ19" i="13"/>
  <c r="AZ20" i="13"/>
  <c r="AZ21" i="13"/>
  <c r="AZ22" i="13"/>
  <c r="AZ23" i="13"/>
  <c r="AZ24" i="13"/>
  <c r="AZ25" i="13"/>
  <c r="AZ26" i="13"/>
  <c r="AZ27" i="13"/>
  <c r="AZ28" i="13"/>
  <c r="AZ29" i="13"/>
  <c r="AZ30" i="13"/>
  <c r="AZ31" i="13"/>
  <c r="AZ32" i="13"/>
  <c r="AZ33" i="13"/>
  <c r="AZ34" i="13"/>
  <c r="AZ35" i="13"/>
  <c r="AZ36" i="13"/>
  <c r="AZ37" i="13"/>
  <c r="AZ38" i="13"/>
  <c r="AZ39" i="13"/>
  <c r="AZ40" i="13"/>
  <c r="AZ41" i="13"/>
  <c r="AZ42" i="13"/>
  <c r="AZ43" i="13"/>
  <c r="AZ44" i="13"/>
  <c r="AZ45" i="13"/>
  <c r="AZ46" i="13"/>
  <c r="AZ47" i="13"/>
  <c r="AZ48" i="13"/>
  <c r="AZ49" i="13"/>
  <c r="AZ50" i="13"/>
  <c r="AZ51" i="13"/>
  <c r="AZ52" i="13"/>
  <c r="AZ53" i="13"/>
  <c r="AZ54" i="13"/>
  <c r="AZ55" i="13"/>
  <c r="AZ56" i="13"/>
  <c r="AZ57" i="13"/>
  <c r="AZ58" i="13"/>
  <c r="AZ59" i="13"/>
  <c r="AZ60" i="13"/>
  <c r="AZ61" i="13"/>
  <c r="AZ62" i="13"/>
  <c r="AZ63" i="13"/>
  <c r="AZ64" i="13"/>
  <c r="AZ65" i="13"/>
  <c r="AZ66" i="13"/>
  <c r="AZ67" i="13"/>
  <c r="AZ68" i="13"/>
  <c r="AZ69" i="13"/>
  <c r="AZ70" i="13"/>
  <c r="AZ71" i="13"/>
  <c r="AZ72" i="13"/>
  <c r="AZ73" i="13"/>
  <c r="AZ74" i="13"/>
  <c r="AZ75" i="13"/>
  <c r="AZ76" i="13"/>
  <c r="AZ77" i="13"/>
  <c r="AZ78" i="13"/>
  <c r="AZ79" i="13"/>
  <c r="AZ80" i="13"/>
  <c r="AZ81" i="13"/>
  <c r="AZ82" i="13"/>
  <c r="AZ83" i="13"/>
  <c r="AZ84" i="13"/>
  <c r="AZ85" i="13"/>
  <c r="AZ86" i="13"/>
  <c r="AZ87" i="13"/>
  <c r="AZ88" i="13"/>
  <c r="AZ89" i="13"/>
  <c r="AZ90" i="13"/>
  <c r="AZ91" i="13"/>
  <c r="AZ92" i="13"/>
  <c r="AZ93" i="13"/>
  <c r="AZ94" i="13"/>
  <c r="AZ95" i="13"/>
  <c r="AZ96" i="13"/>
  <c r="AZ97" i="13"/>
  <c r="AZ98" i="13"/>
  <c r="AZ99" i="13"/>
  <c r="AZ100" i="13"/>
  <c r="AZ101" i="13"/>
  <c r="AZ102" i="13"/>
  <c r="AZ103" i="13"/>
  <c r="AZ104" i="13"/>
  <c r="AZ105" i="13"/>
  <c r="AZ106" i="13"/>
  <c r="AZ107" i="13"/>
  <c r="AZ108" i="13"/>
  <c r="AZ109" i="13"/>
  <c r="AZ110" i="13"/>
  <c r="AZ111" i="13"/>
  <c r="AZ112" i="13"/>
  <c r="AZ113" i="13"/>
  <c r="AZ114" i="13"/>
  <c r="AZ115" i="13"/>
  <c r="AZ116" i="13"/>
  <c r="AZ117" i="13"/>
  <c r="AZ118" i="13"/>
  <c r="AZ119" i="13"/>
  <c r="AZ120" i="13"/>
  <c r="AZ121" i="13"/>
  <c r="AZ122" i="13"/>
  <c r="AZ123" i="13"/>
  <c r="AZ124" i="13"/>
  <c r="AZ125" i="13"/>
  <c r="AZ126" i="13"/>
  <c r="AZ127" i="13"/>
  <c r="AZ128" i="13"/>
  <c r="AZ129" i="13"/>
  <c r="AZ130" i="13"/>
  <c r="AZ131" i="13"/>
  <c r="AZ132" i="13"/>
  <c r="AZ133" i="13"/>
  <c r="AZ134" i="13"/>
  <c r="AZ135" i="13"/>
  <c r="AZ136" i="13"/>
  <c r="AZ137" i="13"/>
  <c r="AZ138" i="13"/>
  <c r="AZ139" i="13"/>
  <c r="AZ140" i="13"/>
  <c r="AZ141" i="13"/>
  <c r="AZ142" i="13"/>
  <c r="AZ143" i="13"/>
  <c r="AZ144" i="13"/>
  <c r="AZ145" i="13"/>
  <c r="AZ146" i="13"/>
  <c r="AZ147" i="13"/>
  <c r="AZ148" i="13"/>
  <c r="AZ149" i="13"/>
  <c r="AZ150" i="13"/>
  <c r="AZ151" i="13"/>
  <c r="AZ152" i="13"/>
  <c r="AZ153" i="13"/>
  <c r="AZ154" i="13"/>
  <c r="AZ155" i="13"/>
  <c r="AZ156" i="13"/>
  <c r="AZ157" i="13"/>
  <c r="AZ158" i="13"/>
  <c r="AZ159" i="13"/>
  <c r="AZ160" i="13"/>
  <c r="AZ161" i="13"/>
  <c r="AZ162" i="13"/>
  <c r="AZ163" i="13"/>
  <c r="AZ164" i="13"/>
  <c r="AZ165" i="13"/>
  <c r="AZ166" i="13"/>
  <c r="AZ167" i="13"/>
  <c r="AZ168" i="13"/>
  <c r="AZ169" i="13"/>
  <c r="AZ170" i="13"/>
  <c r="AZ171" i="13"/>
  <c r="AZ172" i="13"/>
  <c r="AZ173" i="13"/>
  <c r="AZ174" i="13"/>
  <c r="AZ175" i="13"/>
  <c r="AZ176" i="13"/>
  <c r="AZ177" i="13"/>
  <c r="AZ178" i="13"/>
  <c r="AZ179" i="13"/>
  <c r="AZ180" i="13"/>
  <c r="AZ181" i="13"/>
  <c r="AZ182" i="13"/>
  <c r="AZ183" i="13"/>
  <c r="AZ184" i="13"/>
  <c r="AZ185" i="13"/>
  <c r="AZ186" i="13"/>
  <c r="AZ187" i="13"/>
  <c r="AZ188" i="13"/>
  <c r="AZ189" i="13"/>
  <c r="AZ190" i="13"/>
  <c r="AZ191" i="13"/>
  <c r="AZ192" i="13"/>
  <c r="AZ193" i="13"/>
  <c r="AZ194" i="13"/>
  <c r="AZ195" i="13"/>
  <c r="AZ196" i="13"/>
  <c r="AZ197" i="13"/>
  <c r="AZ198" i="13"/>
  <c r="AZ199" i="13"/>
  <c r="AZ200" i="13"/>
  <c r="AZ201" i="13"/>
  <c r="AZ202" i="13"/>
  <c r="AZ203" i="13"/>
  <c r="AZ204" i="13"/>
  <c r="AZ205" i="13"/>
  <c r="AZ206" i="13"/>
  <c r="AZ207" i="13"/>
  <c r="AZ208" i="13"/>
  <c r="AZ209" i="13"/>
  <c r="AZ210" i="13"/>
  <c r="AZ211" i="13"/>
  <c r="AZ212" i="13"/>
  <c r="AZ213" i="13"/>
  <c r="AZ214" i="13"/>
  <c r="AZ215" i="13"/>
  <c r="AZ216" i="13"/>
  <c r="AZ217" i="13"/>
  <c r="AZ218" i="13"/>
  <c r="AZ219" i="13"/>
  <c r="AZ220" i="13"/>
  <c r="AZ221" i="13"/>
  <c r="AZ222" i="13"/>
  <c r="AZ223" i="13"/>
  <c r="AZ224" i="13"/>
  <c r="AZ225" i="13"/>
  <c r="AZ226" i="13"/>
  <c r="AZ227" i="13"/>
  <c r="AZ228" i="13"/>
  <c r="AZ229" i="13"/>
  <c r="AZ230" i="13"/>
  <c r="AZ231" i="13"/>
  <c r="AZ232" i="13"/>
  <c r="AZ233" i="13"/>
  <c r="AZ234" i="13"/>
  <c r="AZ235" i="13"/>
  <c r="AZ236" i="13"/>
  <c r="AZ237" i="13"/>
  <c r="AZ238" i="13"/>
  <c r="AZ239" i="13"/>
  <c r="AZ240" i="13"/>
  <c r="AZ241" i="13"/>
  <c r="AZ242" i="13"/>
  <c r="AZ243" i="13"/>
  <c r="AZ244" i="13"/>
  <c r="AZ245" i="13"/>
  <c r="AZ246" i="13"/>
  <c r="AZ247" i="13"/>
  <c r="AZ248" i="13"/>
  <c r="AZ249" i="13"/>
  <c r="AZ250" i="13"/>
  <c r="AZ251" i="13"/>
  <c r="AZ252" i="13"/>
  <c r="AZ253" i="13"/>
  <c r="AZ254" i="13"/>
  <c r="AZ255" i="13"/>
  <c r="AZ256" i="13"/>
  <c r="AZ257" i="13"/>
  <c r="AZ258" i="13"/>
  <c r="AZ259" i="13"/>
  <c r="AZ260" i="13"/>
  <c r="AZ261" i="13"/>
  <c r="AZ262" i="13"/>
  <c r="AZ263" i="13"/>
  <c r="AZ264" i="13"/>
  <c r="AZ265" i="13"/>
  <c r="AZ266" i="13"/>
  <c r="AZ267" i="13"/>
  <c r="AZ268" i="13"/>
  <c r="AZ269" i="13"/>
  <c r="AZ270" i="13"/>
  <c r="AZ271" i="13"/>
  <c r="AZ272" i="13"/>
  <c r="AZ273" i="13"/>
  <c r="AZ274" i="13"/>
  <c r="AZ275" i="13"/>
  <c r="AZ276" i="13"/>
  <c r="AZ277" i="13"/>
  <c r="AZ278" i="13"/>
  <c r="AZ279" i="13"/>
  <c r="AZ280" i="13"/>
  <c r="AZ281" i="13"/>
  <c r="AZ282" i="13"/>
  <c r="AZ283" i="13"/>
  <c r="AZ284" i="13"/>
  <c r="AZ285" i="13"/>
  <c r="AZ286" i="13"/>
  <c r="AZ287" i="13"/>
  <c r="AZ288" i="13"/>
  <c r="AZ289" i="13"/>
  <c r="AZ290" i="13"/>
  <c r="AZ291" i="13"/>
  <c r="AZ292" i="13"/>
  <c r="AZ293" i="13"/>
  <c r="AZ294" i="13"/>
  <c r="AZ295" i="13"/>
  <c r="AZ296" i="13"/>
  <c r="AZ297" i="13"/>
  <c r="AZ298" i="13"/>
  <c r="AZ299" i="13"/>
  <c r="AZ300" i="13"/>
  <c r="AZ301" i="13"/>
  <c r="AZ302" i="13"/>
  <c r="AZ303" i="13"/>
  <c r="AZ304" i="13"/>
  <c r="AZ305" i="13"/>
  <c r="AZ306" i="13"/>
  <c r="AZ307" i="13"/>
  <c r="AZ308" i="13"/>
  <c r="AZ309" i="13"/>
  <c r="AZ310" i="13"/>
  <c r="AZ311" i="13"/>
  <c r="AZ312" i="13"/>
  <c r="AZ313" i="13"/>
  <c r="AZ314" i="13"/>
  <c r="AZ315" i="13"/>
  <c r="AZ316" i="13"/>
  <c r="AZ317" i="13"/>
  <c r="AZ318" i="13"/>
  <c r="AZ319" i="13"/>
  <c r="AZ320" i="13"/>
  <c r="AZ321" i="13"/>
  <c r="AZ322" i="13"/>
  <c r="AZ323" i="13"/>
  <c r="AZ324" i="13"/>
  <c r="AZ325" i="13"/>
  <c r="AZ326" i="13"/>
  <c r="AZ327" i="13"/>
  <c r="AZ328" i="13"/>
  <c r="AZ329" i="13"/>
  <c r="AZ330" i="13"/>
  <c r="AZ331" i="13"/>
  <c r="AZ332" i="13"/>
  <c r="AZ333" i="13"/>
  <c r="AZ334" i="13"/>
  <c r="AZ335" i="13"/>
  <c r="AZ336" i="13"/>
  <c r="AZ337" i="13"/>
  <c r="AZ338" i="13"/>
  <c r="AZ339" i="13"/>
  <c r="AZ340" i="13"/>
  <c r="AZ341" i="13"/>
  <c r="AZ342" i="13"/>
  <c r="AZ343" i="13"/>
  <c r="AZ344" i="13"/>
  <c r="AZ345" i="13"/>
  <c r="AZ346" i="13"/>
  <c r="AZ347" i="13"/>
  <c r="AZ348" i="13"/>
  <c r="AZ349" i="13"/>
  <c r="AZ350" i="13"/>
  <c r="AZ351" i="13"/>
  <c r="AZ352" i="13"/>
  <c r="AZ353" i="13"/>
  <c r="AZ354" i="13"/>
  <c r="AZ355" i="13"/>
  <c r="AZ356" i="13"/>
  <c r="AZ357" i="13"/>
  <c r="AZ358" i="13"/>
  <c r="AZ359" i="13"/>
  <c r="AZ360" i="13"/>
  <c r="AZ361" i="13"/>
  <c r="AZ362" i="13"/>
  <c r="AZ363" i="13"/>
  <c r="AZ364" i="13"/>
  <c r="AZ365" i="13"/>
  <c r="AZ366" i="13"/>
  <c r="AZ367" i="13"/>
  <c r="AZ368" i="13"/>
  <c r="AZ369" i="13"/>
  <c r="AZ370" i="13"/>
  <c r="AZ371" i="13"/>
  <c r="AZ372" i="13"/>
  <c r="AZ373" i="13"/>
  <c r="AZ374" i="13"/>
  <c r="AZ375" i="13"/>
  <c r="AZ376" i="13"/>
  <c r="AZ377" i="13"/>
  <c r="AZ378" i="13"/>
  <c r="AZ379" i="13"/>
  <c r="AZ380" i="13"/>
  <c r="AZ381" i="13"/>
  <c r="AZ382" i="13"/>
  <c r="AZ383" i="13"/>
  <c r="AZ384" i="13"/>
  <c r="AZ385" i="13"/>
  <c r="AZ386" i="13"/>
  <c r="AZ387" i="13"/>
  <c r="AZ388" i="13"/>
  <c r="AZ389" i="13"/>
  <c r="AZ390" i="13"/>
  <c r="AZ391" i="13"/>
  <c r="AZ392" i="13"/>
  <c r="AZ393" i="13"/>
  <c r="AZ394" i="13"/>
  <c r="AZ395" i="13"/>
  <c r="AZ396" i="13"/>
  <c r="AZ397" i="13"/>
  <c r="AZ398" i="13"/>
  <c r="AZ399" i="13"/>
  <c r="AZ400" i="13"/>
  <c r="AZ401" i="13"/>
  <c r="AZ402" i="13"/>
  <c r="AZ403" i="13"/>
  <c r="AZ404" i="13"/>
  <c r="AZ405" i="13"/>
  <c r="AZ406" i="13"/>
  <c r="AZ407" i="13"/>
  <c r="AZ408" i="13"/>
  <c r="AZ409" i="13"/>
  <c r="AZ410" i="13"/>
  <c r="AZ411" i="13"/>
  <c r="AZ412" i="13"/>
  <c r="AZ413" i="13"/>
  <c r="AZ414" i="13"/>
  <c r="AZ415" i="13"/>
  <c r="AZ416" i="13"/>
  <c r="AZ417" i="13"/>
  <c r="AZ418" i="13"/>
  <c r="AZ419" i="13"/>
  <c r="AZ420" i="13"/>
  <c r="AZ421" i="13"/>
  <c r="AZ422" i="13"/>
  <c r="AZ423" i="13"/>
  <c r="AZ424" i="13"/>
  <c r="AZ425" i="13"/>
  <c r="AZ426" i="13"/>
  <c r="AZ427" i="13"/>
  <c r="AZ428" i="13"/>
  <c r="AZ429" i="13"/>
  <c r="AZ430" i="13"/>
  <c r="AZ431" i="13"/>
  <c r="AZ432" i="13"/>
  <c r="AZ433" i="13"/>
  <c r="AZ434" i="13"/>
  <c r="AZ435" i="13"/>
  <c r="AZ436" i="13"/>
  <c r="AZ437" i="13"/>
  <c r="AZ438" i="13"/>
  <c r="AZ439" i="13"/>
  <c r="AZ440" i="13"/>
  <c r="AZ441" i="13"/>
  <c r="AZ442" i="13"/>
  <c r="AZ443" i="13"/>
  <c r="AZ444" i="13"/>
  <c r="AZ445" i="13"/>
  <c r="AZ446" i="13"/>
  <c r="AZ447" i="13"/>
  <c r="AZ448" i="13"/>
  <c r="AZ449" i="13"/>
  <c r="AZ450" i="13"/>
  <c r="AZ451" i="13"/>
  <c r="AZ452" i="13"/>
  <c r="AZ453" i="13"/>
  <c r="AZ454" i="13"/>
  <c r="AZ455" i="13"/>
  <c r="AZ456" i="13"/>
  <c r="AZ457" i="13"/>
  <c r="AZ458" i="13"/>
  <c r="AZ459" i="13"/>
  <c r="AZ460" i="13"/>
  <c r="AZ461" i="13"/>
  <c r="AZ462" i="13"/>
  <c r="AZ463" i="13"/>
  <c r="AZ464" i="13"/>
  <c r="AZ465" i="13"/>
  <c r="AZ466" i="13"/>
  <c r="AZ467" i="13"/>
  <c r="AZ468" i="13"/>
  <c r="AZ469" i="13"/>
  <c r="AZ470" i="13"/>
  <c r="AZ471" i="13"/>
  <c r="AZ472" i="13"/>
  <c r="AZ473" i="13"/>
  <c r="AZ474" i="13"/>
  <c r="AZ475" i="13"/>
  <c r="AZ476" i="13"/>
  <c r="AZ477" i="13"/>
  <c r="AZ478" i="13"/>
  <c r="AZ479" i="13"/>
  <c r="AZ480" i="13"/>
  <c r="AZ481" i="13"/>
  <c r="AZ2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AK108" i="13"/>
  <c r="AL108" i="13"/>
  <c r="AM108" i="13"/>
  <c r="AN108" i="13"/>
  <c r="AO108" i="13"/>
  <c r="AP108" i="13"/>
  <c r="AQ108" i="13"/>
  <c r="AR108" i="13"/>
  <c r="AS108" i="13"/>
  <c r="AT108" i="13"/>
  <c r="AU108" i="13"/>
  <c r="AV108" i="13"/>
  <c r="AW108" i="13"/>
  <c r="AX108" i="13"/>
  <c r="AY108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AK109" i="13"/>
  <c r="AL109" i="13"/>
  <c r="AM109" i="13"/>
  <c r="AN109" i="13"/>
  <c r="AO109" i="13"/>
  <c r="AP109" i="13"/>
  <c r="AQ109" i="13"/>
  <c r="AR109" i="13"/>
  <c r="AS109" i="13"/>
  <c r="AT109" i="13"/>
  <c r="AU109" i="13"/>
  <c r="AV109" i="13"/>
  <c r="AW109" i="13"/>
  <c r="AX109" i="13"/>
  <c r="AY109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AK110" i="13"/>
  <c r="AL110" i="13"/>
  <c r="AM110" i="13"/>
  <c r="AN110" i="13"/>
  <c r="AO110" i="13"/>
  <c r="AP110" i="13"/>
  <c r="AQ110" i="13"/>
  <c r="AR110" i="13"/>
  <c r="AS110" i="13"/>
  <c r="AT110" i="13"/>
  <c r="AU110" i="13"/>
  <c r="AV110" i="13"/>
  <c r="AW110" i="13"/>
  <c r="AX110" i="13"/>
  <c r="AY110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AY111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W112" i="13"/>
  <c r="AX112" i="13"/>
  <c r="AY112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W113" i="13"/>
  <c r="AX113" i="13"/>
  <c r="AY113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W114" i="13"/>
  <c r="AX114" i="13"/>
  <c r="AY114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Y115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P116" i="13"/>
  <c r="AQ116" i="13"/>
  <c r="AR116" i="13"/>
  <c r="AS116" i="13"/>
  <c r="AT116" i="13"/>
  <c r="AU116" i="13"/>
  <c r="AV116" i="13"/>
  <c r="AW116" i="13"/>
  <c r="AX116" i="13"/>
  <c r="AY116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AK117" i="13"/>
  <c r="AL117" i="13"/>
  <c r="AM117" i="13"/>
  <c r="AN117" i="13"/>
  <c r="AO117" i="13"/>
  <c r="AP117" i="13"/>
  <c r="AQ117" i="13"/>
  <c r="AR117" i="13"/>
  <c r="AS117" i="13"/>
  <c r="AT117" i="13"/>
  <c r="AU117" i="13"/>
  <c r="AV117" i="13"/>
  <c r="AW117" i="13"/>
  <c r="AX117" i="13"/>
  <c r="AY117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AK118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W118" i="13"/>
  <c r="AX118" i="13"/>
  <c r="AY118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AK119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AY119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D120" i="13"/>
  <c r="AE120" i="13"/>
  <c r="AF120" i="13"/>
  <c r="AG120" i="13"/>
  <c r="AH120" i="13"/>
  <c r="AI120" i="13"/>
  <c r="AJ120" i="13"/>
  <c r="AK120" i="13"/>
  <c r="AL120" i="13"/>
  <c r="AM120" i="13"/>
  <c r="AN120" i="13"/>
  <c r="AO120" i="13"/>
  <c r="AP120" i="13"/>
  <c r="AQ120" i="13"/>
  <c r="AR120" i="13"/>
  <c r="AS120" i="13"/>
  <c r="AT120" i="13"/>
  <c r="AU120" i="13"/>
  <c r="AV120" i="13"/>
  <c r="AW120" i="13"/>
  <c r="AX120" i="13"/>
  <c r="AY120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D121" i="13"/>
  <c r="AE121" i="13"/>
  <c r="AF121" i="13"/>
  <c r="AG121" i="13"/>
  <c r="AH121" i="13"/>
  <c r="AI121" i="13"/>
  <c r="AJ121" i="13"/>
  <c r="AK121" i="13"/>
  <c r="AL121" i="13"/>
  <c r="AM121" i="13"/>
  <c r="AN121" i="13"/>
  <c r="AO121" i="13"/>
  <c r="AP121" i="13"/>
  <c r="AQ121" i="13"/>
  <c r="AR121" i="13"/>
  <c r="AS121" i="13"/>
  <c r="AT121" i="13"/>
  <c r="AU121" i="13"/>
  <c r="AV121" i="13"/>
  <c r="AW121" i="13"/>
  <c r="AX121" i="13"/>
  <c r="AY121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AK122" i="13"/>
  <c r="AL122" i="13"/>
  <c r="AM122" i="13"/>
  <c r="AN122" i="13"/>
  <c r="AO122" i="13"/>
  <c r="AP122" i="13"/>
  <c r="AQ122" i="13"/>
  <c r="AR122" i="13"/>
  <c r="AS122" i="13"/>
  <c r="AT122" i="13"/>
  <c r="AU122" i="13"/>
  <c r="AV122" i="13"/>
  <c r="AW122" i="13"/>
  <c r="AX122" i="13"/>
  <c r="AY122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W123" i="13"/>
  <c r="AX123" i="13"/>
  <c r="AY123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AM124" i="13"/>
  <c r="AN124" i="13"/>
  <c r="AO124" i="13"/>
  <c r="AP124" i="13"/>
  <c r="AQ124" i="13"/>
  <c r="AR124" i="13"/>
  <c r="AS124" i="13"/>
  <c r="AT124" i="13"/>
  <c r="AU124" i="13"/>
  <c r="AV124" i="13"/>
  <c r="AW124" i="13"/>
  <c r="AX124" i="13"/>
  <c r="AY124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AK125" i="13"/>
  <c r="AL125" i="13"/>
  <c r="AM125" i="13"/>
  <c r="AN125" i="13"/>
  <c r="AO125" i="13"/>
  <c r="AP125" i="13"/>
  <c r="AQ125" i="13"/>
  <c r="AR125" i="13"/>
  <c r="AS125" i="13"/>
  <c r="AT125" i="13"/>
  <c r="AU125" i="13"/>
  <c r="AV125" i="13"/>
  <c r="AW125" i="13"/>
  <c r="AX125" i="13"/>
  <c r="AY125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W126" i="13"/>
  <c r="AX126" i="13"/>
  <c r="AY126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AK127" i="13"/>
  <c r="AL127" i="13"/>
  <c r="AM127" i="13"/>
  <c r="AN127" i="13"/>
  <c r="AO127" i="13"/>
  <c r="AP127" i="13"/>
  <c r="AQ127" i="13"/>
  <c r="AR127" i="13"/>
  <c r="AS127" i="13"/>
  <c r="AT127" i="13"/>
  <c r="AU127" i="13"/>
  <c r="AV127" i="13"/>
  <c r="AW127" i="13"/>
  <c r="AX127" i="13"/>
  <c r="AY127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AK128" i="13"/>
  <c r="AL128" i="13"/>
  <c r="AM128" i="13"/>
  <c r="AN128" i="13"/>
  <c r="AO128" i="13"/>
  <c r="AP128" i="13"/>
  <c r="AQ128" i="13"/>
  <c r="AR128" i="13"/>
  <c r="AS128" i="13"/>
  <c r="AT128" i="13"/>
  <c r="AU128" i="13"/>
  <c r="AV128" i="13"/>
  <c r="AW128" i="13"/>
  <c r="AX128" i="13"/>
  <c r="AY128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K129" i="13"/>
  <c r="AL129" i="13"/>
  <c r="AM129" i="13"/>
  <c r="AN129" i="13"/>
  <c r="AO129" i="13"/>
  <c r="AP129" i="13"/>
  <c r="AQ129" i="13"/>
  <c r="AR129" i="13"/>
  <c r="AS129" i="13"/>
  <c r="AT129" i="13"/>
  <c r="AU129" i="13"/>
  <c r="AV129" i="13"/>
  <c r="AW129" i="13"/>
  <c r="AX129" i="13"/>
  <c r="AY129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AK130" i="13"/>
  <c r="AL130" i="13"/>
  <c r="AM130" i="13"/>
  <c r="AN130" i="13"/>
  <c r="AO130" i="13"/>
  <c r="AP130" i="13"/>
  <c r="AQ130" i="13"/>
  <c r="AR130" i="13"/>
  <c r="AS130" i="13"/>
  <c r="AT130" i="13"/>
  <c r="AU130" i="13"/>
  <c r="AV130" i="13"/>
  <c r="AW130" i="13"/>
  <c r="AX130" i="13"/>
  <c r="AY130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W131" i="13"/>
  <c r="AX131" i="13"/>
  <c r="AY131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W132" i="13"/>
  <c r="AX132" i="13"/>
  <c r="AY132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W133" i="13"/>
  <c r="AX133" i="13"/>
  <c r="AY133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D134" i="13"/>
  <c r="AE134" i="13"/>
  <c r="AF134" i="13"/>
  <c r="AG134" i="13"/>
  <c r="AH134" i="13"/>
  <c r="AI134" i="13"/>
  <c r="AJ134" i="13"/>
  <c r="AK134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W134" i="13"/>
  <c r="AX134" i="13"/>
  <c r="AY134" i="13"/>
  <c r="P135" i="13"/>
  <c r="Q135" i="13"/>
  <c r="R135" i="13"/>
  <c r="S135" i="13"/>
  <c r="T135" i="13"/>
  <c r="U135" i="13"/>
  <c r="V135" i="13"/>
  <c r="W135" i="13"/>
  <c r="X135" i="13"/>
  <c r="Y135" i="13"/>
  <c r="Z135" i="13"/>
  <c r="AA135" i="13"/>
  <c r="AB135" i="13"/>
  <c r="AC135" i="13"/>
  <c r="AD135" i="13"/>
  <c r="AE135" i="13"/>
  <c r="AF135" i="13"/>
  <c r="AG135" i="13"/>
  <c r="AH135" i="13"/>
  <c r="AI135" i="13"/>
  <c r="AJ135" i="13"/>
  <c r="AK135" i="13"/>
  <c r="AL135" i="13"/>
  <c r="AM135" i="13"/>
  <c r="AN135" i="13"/>
  <c r="AO135" i="13"/>
  <c r="AP135" i="13"/>
  <c r="AQ135" i="13"/>
  <c r="AR135" i="13"/>
  <c r="AS135" i="13"/>
  <c r="AT135" i="13"/>
  <c r="AU135" i="13"/>
  <c r="AV135" i="13"/>
  <c r="AW135" i="13"/>
  <c r="AX135" i="13"/>
  <c r="AY135" i="13"/>
  <c r="P136" i="13"/>
  <c r="Q136" i="13"/>
  <c r="R136" i="13"/>
  <c r="S136" i="13"/>
  <c r="T136" i="13"/>
  <c r="U136" i="13"/>
  <c r="V136" i="13"/>
  <c r="W136" i="13"/>
  <c r="X136" i="13"/>
  <c r="Y136" i="13"/>
  <c r="Z136" i="13"/>
  <c r="AA136" i="13"/>
  <c r="AB136" i="13"/>
  <c r="AC136" i="13"/>
  <c r="AD136" i="13"/>
  <c r="AE136" i="13"/>
  <c r="AF136" i="13"/>
  <c r="AG136" i="13"/>
  <c r="AH136" i="13"/>
  <c r="AI136" i="13"/>
  <c r="AJ136" i="13"/>
  <c r="AK136" i="13"/>
  <c r="AL136" i="13"/>
  <c r="AM136" i="13"/>
  <c r="AN136" i="13"/>
  <c r="AO136" i="13"/>
  <c r="AP136" i="13"/>
  <c r="AQ136" i="13"/>
  <c r="AR136" i="13"/>
  <c r="AS136" i="13"/>
  <c r="AT136" i="13"/>
  <c r="AU136" i="13"/>
  <c r="AV136" i="13"/>
  <c r="AW136" i="13"/>
  <c r="AX136" i="13"/>
  <c r="AY136" i="13"/>
  <c r="P137" i="13"/>
  <c r="Q137" i="13"/>
  <c r="R137" i="13"/>
  <c r="S137" i="13"/>
  <c r="T137" i="13"/>
  <c r="U137" i="13"/>
  <c r="V137" i="13"/>
  <c r="W137" i="13"/>
  <c r="X137" i="13"/>
  <c r="Y137" i="13"/>
  <c r="Z137" i="13"/>
  <c r="AA137" i="13"/>
  <c r="AB137" i="13"/>
  <c r="AC137" i="13"/>
  <c r="AD137" i="13"/>
  <c r="AE137" i="13"/>
  <c r="AF137" i="13"/>
  <c r="AG137" i="13"/>
  <c r="AH137" i="13"/>
  <c r="AI137" i="13"/>
  <c r="AJ137" i="13"/>
  <c r="AK137" i="13"/>
  <c r="AL137" i="13"/>
  <c r="AM137" i="13"/>
  <c r="AN137" i="13"/>
  <c r="AO137" i="13"/>
  <c r="AP137" i="13"/>
  <c r="AQ137" i="13"/>
  <c r="AR137" i="13"/>
  <c r="AS137" i="13"/>
  <c r="AT137" i="13"/>
  <c r="AU137" i="13"/>
  <c r="AV137" i="13"/>
  <c r="AW137" i="13"/>
  <c r="AX137" i="13"/>
  <c r="AY137" i="13"/>
  <c r="P138" i="13"/>
  <c r="Q138" i="13"/>
  <c r="R138" i="13"/>
  <c r="S138" i="13"/>
  <c r="T138" i="13"/>
  <c r="U138" i="13"/>
  <c r="V138" i="13"/>
  <c r="W138" i="13"/>
  <c r="X138" i="13"/>
  <c r="Y138" i="13"/>
  <c r="Z138" i="13"/>
  <c r="AA138" i="13"/>
  <c r="AB138" i="13"/>
  <c r="AC138" i="13"/>
  <c r="AD138" i="13"/>
  <c r="AE138" i="13"/>
  <c r="AF138" i="13"/>
  <c r="AG138" i="13"/>
  <c r="AH138" i="13"/>
  <c r="AI138" i="13"/>
  <c r="AJ138" i="13"/>
  <c r="AK138" i="13"/>
  <c r="AL138" i="13"/>
  <c r="AM138" i="13"/>
  <c r="AN138" i="13"/>
  <c r="AO138" i="13"/>
  <c r="AP138" i="13"/>
  <c r="AQ138" i="13"/>
  <c r="AR138" i="13"/>
  <c r="AS138" i="13"/>
  <c r="AT138" i="13"/>
  <c r="AU138" i="13"/>
  <c r="AV138" i="13"/>
  <c r="AW138" i="13"/>
  <c r="AX138" i="13"/>
  <c r="AY138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AK139" i="13"/>
  <c r="AL139" i="13"/>
  <c r="AM139" i="13"/>
  <c r="AN139" i="13"/>
  <c r="AO139" i="13"/>
  <c r="AP139" i="13"/>
  <c r="AQ139" i="13"/>
  <c r="AR139" i="13"/>
  <c r="AS139" i="13"/>
  <c r="AT139" i="13"/>
  <c r="AU139" i="13"/>
  <c r="AV139" i="13"/>
  <c r="AW139" i="13"/>
  <c r="AX139" i="13"/>
  <c r="AY139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AK140" i="13"/>
  <c r="AL140" i="13"/>
  <c r="AM140" i="13"/>
  <c r="AN140" i="13"/>
  <c r="AO140" i="13"/>
  <c r="AP140" i="13"/>
  <c r="AQ140" i="13"/>
  <c r="AR140" i="13"/>
  <c r="AS140" i="13"/>
  <c r="AT140" i="13"/>
  <c r="AU140" i="13"/>
  <c r="AV140" i="13"/>
  <c r="AW140" i="13"/>
  <c r="AX140" i="13"/>
  <c r="AY140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AK141" i="13"/>
  <c r="AL141" i="13"/>
  <c r="AM141" i="13"/>
  <c r="AN141" i="13"/>
  <c r="AO141" i="13"/>
  <c r="AP141" i="13"/>
  <c r="AQ141" i="13"/>
  <c r="AR141" i="13"/>
  <c r="AS141" i="13"/>
  <c r="AT141" i="13"/>
  <c r="AU141" i="13"/>
  <c r="AV141" i="13"/>
  <c r="AW141" i="13"/>
  <c r="AX141" i="13"/>
  <c r="AY141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AK142" i="13"/>
  <c r="AL142" i="13"/>
  <c r="AM142" i="13"/>
  <c r="AN142" i="13"/>
  <c r="AO142" i="13"/>
  <c r="AP142" i="13"/>
  <c r="AQ142" i="13"/>
  <c r="AR142" i="13"/>
  <c r="AS142" i="13"/>
  <c r="AT142" i="13"/>
  <c r="AU142" i="13"/>
  <c r="AV142" i="13"/>
  <c r="AW142" i="13"/>
  <c r="AX142" i="13"/>
  <c r="AY142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AK143" i="13"/>
  <c r="AL143" i="13"/>
  <c r="AM143" i="13"/>
  <c r="AN143" i="13"/>
  <c r="AO143" i="13"/>
  <c r="AP143" i="13"/>
  <c r="AQ143" i="13"/>
  <c r="AR143" i="13"/>
  <c r="AS143" i="13"/>
  <c r="AT143" i="13"/>
  <c r="AU143" i="13"/>
  <c r="AV143" i="13"/>
  <c r="AW143" i="13"/>
  <c r="AX143" i="13"/>
  <c r="AY143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AK144" i="13"/>
  <c r="AL144" i="13"/>
  <c r="AM144" i="13"/>
  <c r="AN144" i="13"/>
  <c r="AO144" i="13"/>
  <c r="AP144" i="13"/>
  <c r="AQ144" i="13"/>
  <c r="AR144" i="13"/>
  <c r="AS144" i="13"/>
  <c r="AT144" i="13"/>
  <c r="AU144" i="13"/>
  <c r="AV144" i="13"/>
  <c r="AW144" i="13"/>
  <c r="AX144" i="13"/>
  <c r="AY144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AK145" i="13"/>
  <c r="AL145" i="13"/>
  <c r="AM145" i="13"/>
  <c r="AN145" i="13"/>
  <c r="AO145" i="13"/>
  <c r="AP145" i="13"/>
  <c r="AQ145" i="13"/>
  <c r="AR145" i="13"/>
  <c r="AS145" i="13"/>
  <c r="AT145" i="13"/>
  <c r="AU145" i="13"/>
  <c r="AV145" i="13"/>
  <c r="AW145" i="13"/>
  <c r="AX145" i="13"/>
  <c r="AY145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AK146" i="13"/>
  <c r="AL146" i="13"/>
  <c r="AM146" i="13"/>
  <c r="AN146" i="13"/>
  <c r="AO146" i="13"/>
  <c r="AP146" i="13"/>
  <c r="AQ146" i="13"/>
  <c r="AR146" i="13"/>
  <c r="AS146" i="13"/>
  <c r="AT146" i="13"/>
  <c r="AU146" i="13"/>
  <c r="AV146" i="13"/>
  <c r="AW146" i="13"/>
  <c r="AX146" i="13"/>
  <c r="AY146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AK147" i="13"/>
  <c r="AL147" i="13"/>
  <c r="AM147" i="13"/>
  <c r="AN147" i="13"/>
  <c r="AO147" i="13"/>
  <c r="AP147" i="13"/>
  <c r="AQ147" i="13"/>
  <c r="AR147" i="13"/>
  <c r="AS147" i="13"/>
  <c r="AT147" i="13"/>
  <c r="AU147" i="13"/>
  <c r="AV147" i="13"/>
  <c r="AW147" i="13"/>
  <c r="AX147" i="13"/>
  <c r="AY147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AK148" i="13"/>
  <c r="AL148" i="13"/>
  <c r="AM148" i="13"/>
  <c r="AN148" i="13"/>
  <c r="AO148" i="13"/>
  <c r="AP148" i="13"/>
  <c r="AQ148" i="13"/>
  <c r="AR148" i="13"/>
  <c r="AS148" i="13"/>
  <c r="AT148" i="13"/>
  <c r="AU148" i="13"/>
  <c r="AV148" i="13"/>
  <c r="AW148" i="13"/>
  <c r="AX148" i="13"/>
  <c r="AY148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AK149" i="13"/>
  <c r="AL149" i="13"/>
  <c r="AM149" i="13"/>
  <c r="AN149" i="13"/>
  <c r="AO149" i="13"/>
  <c r="AP149" i="13"/>
  <c r="AQ149" i="13"/>
  <c r="AR149" i="13"/>
  <c r="AS149" i="13"/>
  <c r="AT149" i="13"/>
  <c r="AU149" i="13"/>
  <c r="AV149" i="13"/>
  <c r="AW149" i="13"/>
  <c r="AX149" i="13"/>
  <c r="AY149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AK150" i="13"/>
  <c r="AL150" i="13"/>
  <c r="AM150" i="13"/>
  <c r="AN150" i="13"/>
  <c r="AO150" i="13"/>
  <c r="AP150" i="13"/>
  <c r="AQ150" i="13"/>
  <c r="AR150" i="13"/>
  <c r="AS150" i="13"/>
  <c r="AT150" i="13"/>
  <c r="AU150" i="13"/>
  <c r="AV150" i="13"/>
  <c r="AW150" i="13"/>
  <c r="AX150" i="13"/>
  <c r="AY150" i="13"/>
  <c r="P151" i="13"/>
  <c r="Q151" i="13"/>
  <c r="R151" i="13"/>
  <c r="S151" i="13"/>
  <c r="T151" i="13"/>
  <c r="U151" i="13"/>
  <c r="V151" i="13"/>
  <c r="W151" i="13"/>
  <c r="X151" i="13"/>
  <c r="Y151" i="13"/>
  <c r="Z151" i="13"/>
  <c r="AA151" i="13"/>
  <c r="AB151" i="13"/>
  <c r="AC151" i="13"/>
  <c r="AD151" i="13"/>
  <c r="AE151" i="13"/>
  <c r="AF151" i="13"/>
  <c r="AG151" i="13"/>
  <c r="AH151" i="13"/>
  <c r="AI151" i="13"/>
  <c r="AJ151" i="13"/>
  <c r="AK151" i="13"/>
  <c r="AL151" i="13"/>
  <c r="AM151" i="13"/>
  <c r="AN151" i="13"/>
  <c r="AO151" i="13"/>
  <c r="AP151" i="13"/>
  <c r="AQ151" i="13"/>
  <c r="AR151" i="13"/>
  <c r="AS151" i="13"/>
  <c r="AT151" i="13"/>
  <c r="AU151" i="13"/>
  <c r="AV151" i="13"/>
  <c r="AW151" i="13"/>
  <c r="AX151" i="13"/>
  <c r="AY151" i="13"/>
  <c r="P152" i="13"/>
  <c r="Q152" i="13"/>
  <c r="R152" i="13"/>
  <c r="S152" i="13"/>
  <c r="T152" i="13"/>
  <c r="U152" i="13"/>
  <c r="V152" i="13"/>
  <c r="W152" i="13"/>
  <c r="X152" i="13"/>
  <c r="Y152" i="13"/>
  <c r="Z152" i="13"/>
  <c r="AA152" i="13"/>
  <c r="AB152" i="13"/>
  <c r="AC152" i="13"/>
  <c r="AD152" i="13"/>
  <c r="AE152" i="13"/>
  <c r="AF152" i="13"/>
  <c r="AG152" i="13"/>
  <c r="AH152" i="13"/>
  <c r="AI152" i="13"/>
  <c r="AJ152" i="13"/>
  <c r="AK152" i="13"/>
  <c r="AL152" i="13"/>
  <c r="AM152" i="13"/>
  <c r="AN152" i="13"/>
  <c r="AO152" i="13"/>
  <c r="AP152" i="13"/>
  <c r="AQ152" i="13"/>
  <c r="AR152" i="13"/>
  <c r="AS152" i="13"/>
  <c r="AT152" i="13"/>
  <c r="AU152" i="13"/>
  <c r="AV152" i="13"/>
  <c r="AW152" i="13"/>
  <c r="AX152" i="13"/>
  <c r="AY152" i="13"/>
  <c r="P153" i="13"/>
  <c r="Q153" i="13"/>
  <c r="R153" i="13"/>
  <c r="S153" i="13"/>
  <c r="T153" i="13"/>
  <c r="U153" i="13"/>
  <c r="V153" i="13"/>
  <c r="W153" i="13"/>
  <c r="X153" i="13"/>
  <c r="Y153" i="13"/>
  <c r="Z153" i="13"/>
  <c r="AA153" i="13"/>
  <c r="AB153" i="13"/>
  <c r="AC153" i="13"/>
  <c r="AD153" i="13"/>
  <c r="AE153" i="13"/>
  <c r="AF153" i="13"/>
  <c r="AG153" i="13"/>
  <c r="AH153" i="13"/>
  <c r="AI153" i="13"/>
  <c r="AJ153" i="13"/>
  <c r="AK153" i="13"/>
  <c r="AL153" i="13"/>
  <c r="AM153" i="13"/>
  <c r="AN153" i="13"/>
  <c r="AO153" i="13"/>
  <c r="AP153" i="13"/>
  <c r="AQ153" i="13"/>
  <c r="AR153" i="13"/>
  <c r="AS153" i="13"/>
  <c r="AT153" i="13"/>
  <c r="AU153" i="13"/>
  <c r="AV153" i="13"/>
  <c r="AW153" i="13"/>
  <c r="AX153" i="13"/>
  <c r="AY153" i="13"/>
  <c r="P154" i="13"/>
  <c r="Q154" i="13"/>
  <c r="R154" i="13"/>
  <c r="S154" i="13"/>
  <c r="T154" i="13"/>
  <c r="U154" i="13"/>
  <c r="V154" i="13"/>
  <c r="W154" i="13"/>
  <c r="X154" i="13"/>
  <c r="Y154" i="13"/>
  <c r="Z154" i="13"/>
  <c r="AA154" i="13"/>
  <c r="AB154" i="13"/>
  <c r="AC154" i="13"/>
  <c r="AD154" i="13"/>
  <c r="AE154" i="13"/>
  <c r="AF154" i="13"/>
  <c r="AG154" i="13"/>
  <c r="AH154" i="13"/>
  <c r="AI154" i="13"/>
  <c r="AJ154" i="13"/>
  <c r="AK154" i="13"/>
  <c r="AL154" i="13"/>
  <c r="AM154" i="13"/>
  <c r="AN154" i="13"/>
  <c r="AO154" i="13"/>
  <c r="AP154" i="13"/>
  <c r="AQ154" i="13"/>
  <c r="AR154" i="13"/>
  <c r="AS154" i="13"/>
  <c r="AT154" i="13"/>
  <c r="AU154" i="13"/>
  <c r="AV154" i="13"/>
  <c r="AW154" i="13"/>
  <c r="AX154" i="13"/>
  <c r="AY154" i="13"/>
  <c r="P155" i="13"/>
  <c r="Q155" i="13"/>
  <c r="R155" i="13"/>
  <c r="S155" i="13"/>
  <c r="T155" i="13"/>
  <c r="U155" i="13"/>
  <c r="V155" i="13"/>
  <c r="W155" i="13"/>
  <c r="X155" i="13"/>
  <c r="Y155" i="13"/>
  <c r="Z155" i="13"/>
  <c r="AA155" i="13"/>
  <c r="AB155" i="13"/>
  <c r="AC155" i="13"/>
  <c r="AD155" i="13"/>
  <c r="AE155" i="13"/>
  <c r="AF155" i="13"/>
  <c r="AG155" i="13"/>
  <c r="AH155" i="13"/>
  <c r="AI155" i="13"/>
  <c r="AJ155" i="13"/>
  <c r="AK155" i="13"/>
  <c r="AL155" i="13"/>
  <c r="AM155" i="13"/>
  <c r="AN155" i="13"/>
  <c r="AO155" i="13"/>
  <c r="AP155" i="13"/>
  <c r="AQ155" i="13"/>
  <c r="AR155" i="13"/>
  <c r="AS155" i="13"/>
  <c r="AT155" i="13"/>
  <c r="AU155" i="13"/>
  <c r="AV155" i="13"/>
  <c r="AW155" i="13"/>
  <c r="AX155" i="13"/>
  <c r="AY155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AK156" i="13"/>
  <c r="AL156" i="13"/>
  <c r="AM156" i="13"/>
  <c r="AN156" i="13"/>
  <c r="AO156" i="13"/>
  <c r="AP156" i="13"/>
  <c r="AQ156" i="13"/>
  <c r="AR156" i="13"/>
  <c r="AS156" i="13"/>
  <c r="AT156" i="13"/>
  <c r="AU156" i="13"/>
  <c r="AV156" i="13"/>
  <c r="AW156" i="13"/>
  <c r="AX156" i="13"/>
  <c r="AY156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AK157" i="13"/>
  <c r="AL157" i="13"/>
  <c r="AM157" i="13"/>
  <c r="AN157" i="13"/>
  <c r="AO157" i="13"/>
  <c r="AP157" i="13"/>
  <c r="AQ157" i="13"/>
  <c r="AR157" i="13"/>
  <c r="AS157" i="13"/>
  <c r="AT157" i="13"/>
  <c r="AU157" i="13"/>
  <c r="AV157" i="13"/>
  <c r="AW157" i="13"/>
  <c r="AX157" i="13"/>
  <c r="AY157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AK158" i="13"/>
  <c r="AL158" i="13"/>
  <c r="AM158" i="13"/>
  <c r="AN158" i="13"/>
  <c r="AO158" i="13"/>
  <c r="AP158" i="13"/>
  <c r="AQ158" i="13"/>
  <c r="AR158" i="13"/>
  <c r="AS158" i="13"/>
  <c r="AT158" i="13"/>
  <c r="AU158" i="13"/>
  <c r="AV158" i="13"/>
  <c r="AW158" i="13"/>
  <c r="AX158" i="13"/>
  <c r="AY158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AK159" i="13"/>
  <c r="AL159" i="13"/>
  <c r="AM159" i="13"/>
  <c r="AN159" i="13"/>
  <c r="AO159" i="13"/>
  <c r="AP159" i="13"/>
  <c r="AQ159" i="13"/>
  <c r="AR159" i="13"/>
  <c r="AS159" i="13"/>
  <c r="AT159" i="13"/>
  <c r="AU159" i="13"/>
  <c r="AV159" i="13"/>
  <c r="AW159" i="13"/>
  <c r="AX159" i="13"/>
  <c r="AY159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AK160" i="13"/>
  <c r="AL160" i="13"/>
  <c r="AM160" i="13"/>
  <c r="AN160" i="13"/>
  <c r="AO160" i="13"/>
  <c r="AP160" i="13"/>
  <c r="AQ160" i="13"/>
  <c r="AR160" i="13"/>
  <c r="AS160" i="13"/>
  <c r="AT160" i="13"/>
  <c r="AU160" i="13"/>
  <c r="AV160" i="13"/>
  <c r="AW160" i="13"/>
  <c r="AX160" i="13"/>
  <c r="AY160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AI161" i="13"/>
  <c r="AJ161" i="13"/>
  <c r="AK161" i="13"/>
  <c r="AL161" i="13"/>
  <c r="AM161" i="13"/>
  <c r="AN161" i="13"/>
  <c r="AO161" i="13"/>
  <c r="AP161" i="13"/>
  <c r="AQ161" i="13"/>
  <c r="AR161" i="13"/>
  <c r="AS161" i="13"/>
  <c r="AT161" i="13"/>
  <c r="AU161" i="13"/>
  <c r="AV161" i="13"/>
  <c r="AW161" i="13"/>
  <c r="AX161" i="13"/>
  <c r="AY161" i="13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AD162" i="13"/>
  <c r="AE162" i="13"/>
  <c r="AF162" i="13"/>
  <c r="AG162" i="13"/>
  <c r="AH162" i="13"/>
  <c r="AI162" i="13"/>
  <c r="AJ162" i="13"/>
  <c r="AK162" i="13"/>
  <c r="AL162" i="13"/>
  <c r="AM162" i="13"/>
  <c r="AN162" i="13"/>
  <c r="AO162" i="13"/>
  <c r="AP162" i="13"/>
  <c r="AQ162" i="13"/>
  <c r="AR162" i="13"/>
  <c r="AS162" i="13"/>
  <c r="AT162" i="13"/>
  <c r="AU162" i="13"/>
  <c r="AV162" i="13"/>
  <c r="AW162" i="13"/>
  <c r="AX162" i="13"/>
  <c r="AY162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AB163" i="13"/>
  <c r="AC163" i="13"/>
  <c r="AD163" i="13"/>
  <c r="AE163" i="13"/>
  <c r="AF163" i="13"/>
  <c r="AG163" i="13"/>
  <c r="AH163" i="13"/>
  <c r="AI163" i="13"/>
  <c r="AJ163" i="13"/>
  <c r="AK163" i="13"/>
  <c r="AL163" i="13"/>
  <c r="AM163" i="13"/>
  <c r="AN163" i="13"/>
  <c r="AO163" i="13"/>
  <c r="AP163" i="13"/>
  <c r="AQ163" i="13"/>
  <c r="AR163" i="13"/>
  <c r="AS163" i="13"/>
  <c r="AT163" i="13"/>
  <c r="AU163" i="13"/>
  <c r="AV163" i="13"/>
  <c r="AW163" i="13"/>
  <c r="AX163" i="13"/>
  <c r="AY163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D164" i="13"/>
  <c r="AE164" i="13"/>
  <c r="AF164" i="13"/>
  <c r="AG164" i="13"/>
  <c r="AH164" i="13"/>
  <c r="AI164" i="13"/>
  <c r="AJ164" i="13"/>
  <c r="AK164" i="13"/>
  <c r="AL164" i="13"/>
  <c r="AM164" i="13"/>
  <c r="AN164" i="13"/>
  <c r="AO164" i="13"/>
  <c r="AP164" i="13"/>
  <c r="AQ164" i="13"/>
  <c r="AR164" i="13"/>
  <c r="AS164" i="13"/>
  <c r="AT164" i="13"/>
  <c r="AU164" i="13"/>
  <c r="AV164" i="13"/>
  <c r="AW164" i="13"/>
  <c r="AX164" i="13"/>
  <c r="AY164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D165" i="13"/>
  <c r="AE165" i="13"/>
  <c r="AF165" i="13"/>
  <c r="AG165" i="13"/>
  <c r="AH165" i="13"/>
  <c r="AI165" i="13"/>
  <c r="AJ165" i="13"/>
  <c r="AK165" i="13"/>
  <c r="AL165" i="13"/>
  <c r="AM165" i="13"/>
  <c r="AN165" i="13"/>
  <c r="AO165" i="13"/>
  <c r="AP165" i="13"/>
  <c r="AQ165" i="13"/>
  <c r="AR165" i="13"/>
  <c r="AS165" i="13"/>
  <c r="AT165" i="13"/>
  <c r="AU165" i="13"/>
  <c r="AV165" i="13"/>
  <c r="AW165" i="13"/>
  <c r="AX165" i="13"/>
  <c r="AY165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D166" i="13"/>
  <c r="AE166" i="13"/>
  <c r="AF166" i="13"/>
  <c r="AG166" i="13"/>
  <c r="AH166" i="13"/>
  <c r="AI166" i="13"/>
  <c r="AJ166" i="13"/>
  <c r="AK166" i="13"/>
  <c r="AL166" i="13"/>
  <c r="AM166" i="13"/>
  <c r="AN166" i="13"/>
  <c r="AO166" i="13"/>
  <c r="AP166" i="13"/>
  <c r="AQ166" i="13"/>
  <c r="AR166" i="13"/>
  <c r="AS166" i="13"/>
  <c r="AT166" i="13"/>
  <c r="AU166" i="13"/>
  <c r="AV166" i="13"/>
  <c r="AW166" i="13"/>
  <c r="AX166" i="13"/>
  <c r="AY166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D167" i="13"/>
  <c r="AE167" i="13"/>
  <c r="AF167" i="13"/>
  <c r="AG167" i="13"/>
  <c r="AH167" i="13"/>
  <c r="AI167" i="13"/>
  <c r="AJ167" i="13"/>
  <c r="AK167" i="13"/>
  <c r="AL167" i="13"/>
  <c r="AM167" i="13"/>
  <c r="AN167" i="13"/>
  <c r="AO167" i="13"/>
  <c r="AP167" i="13"/>
  <c r="AQ167" i="13"/>
  <c r="AR167" i="13"/>
  <c r="AS167" i="13"/>
  <c r="AT167" i="13"/>
  <c r="AU167" i="13"/>
  <c r="AV167" i="13"/>
  <c r="AW167" i="13"/>
  <c r="AX167" i="13"/>
  <c r="AY167" i="13"/>
  <c r="P168" i="13"/>
  <c r="Q168" i="13"/>
  <c r="R168" i="13"/>
  <c r="S168" i="13"/>
  <c r="T168" i="13"/>
  <c r="U168" i="13"/>
  <c r="V168" i="13"/>
  <c r="W168" i="13"/>
  <c r="X168" i="13"/>
  <c r="Y168" i="13"/>
  <c r="Z168" i="13"/>
  <c r="AA168" i="13"/>
  <c r="AB168" i="13"/>
  <c r="AC168" i="13"/>
  <c r="AD168" i="13"/>
  <c r="AE168" i="13"/>
  <c r="AF168" i="13"/>
  <c r="AG168" i="13"/>
  <c r="AH168" i="13"/>
  <c r="AI168" i="13"/>
  <c r="AJ168" i="13"/>
  <c r="AK168" i="13"/>
  <c r="AL168" i="13"/>
  <c r="AM168" i="13"/>
  <c r="AN168" i="13"/>
  <c r="AO168" i="13"/>
  <c r="AP168" i="13"/>
  <c r="AQ168" i="13"/>
  <c r="AR168" i="13"/>
  <c r="AS168" i="13"/>
  <c r="AT168" i="13"/>
  <c r="AU168" i="13"/>
  <c r="AV168" i="13"/>
  <c r="AW168" i="13"/>
  <c r="AX168" i="13"/>
  <c r="AY168" i="13"/>
  <c r="P169" i="13"/>
  <c r="Q169" i="13"/>
  <c r="R169" i="13"/>
  <c r="S169" i="13"/>
  <c r="T169" i="13"/>
  <c r="U169" i="13"/>
  <c r="V169" i="13"/>
  <c r="W169" i="13"/>
  <c r="X169" i="13"/>
  <c r="Y169" i="13"/>
  <c r="Z169" i="13"/>
  <c r="AA169" i="13"/>
  <c r="AB169" i="13"/>
  <c r="AC169" i="13"/>
  <c r="AD169" i="13"/>
  <c r="AE169" i="13"/>
  <c r="AF169" i="13"/>
  <c r="AG169" i="13"/>
  <c r="AH169" i="13"/>
  <c r="AI169" i="13"/>
  <c r="AJ169" i="13"/>
  <c r="AK169" i="13"/>
  <c r="AL169" i="13"/>
  <c r="AM169" i="13"/>
  <c r="AN169" i="13"/>
  <c r="AO169" i="13"/>
  <c r="AP169" i="13"/>
  <c r="AQ169" i="13"/>
  <c r="AR169" i="13"/>
  <c r="AS169" i="13"/>
  <c r="AT169" i="13"/>
  <c r="AU169" i="13"/>
  <c r="AV169" i="13"/>
  <c r="AW169" i="13"/>
  <c r="AX169" i="13"/>
  <c r="AY169" i="13"/>
  <c r="P170" i="13"/>
  <c r="Q170" i="13"/>
  <c r="R170" i="13"/>
  <c r="S170" i="13"/>
  <c r="T170" i="13"/>
  <c r="U170" i="13"/>
  <c r="V170" i="13"/>
  <c r="W170" i="13"/>
  <c r="X170" i="13"/>
  <c r="Y170" i="13"/>
  <c r="Z170" i="13"/>
  <c r="AA170" i="13"/>
  <c r="AB170" i="13"/>
  <c r="AC170" i="13"/>
  <c r="AD170" i="13"/>
  <c r="AE170" i="13"/>
  <c r="AF170" i="13"/>
  <c r="AG170" i="13"/>
  <c r="AH170" i="13"/>
  <c r="AI170" i="13"/>
  <c r="AJ170" i="13"/>
  <c r="AK170" i="13"/>
  <c r="AL170" i="13"/>
  <c r="AM170" i="13"/>
  <c r="AN170" i="13"/>
  <c r="AO170" i="13"/>
  <c r="AP170" i="13"/>
  <c r="AQ170" i="13"/>
  <c r="AR170" i="13"/>
  <c r="AS170" i="13"/>
  <c r="AT170" i="13"/>
  <c r="AU170" i="13"/>
  <c r="AV170" i="13"/>
  <c r="AW170" i="13"/>
  <c r="AX170" i="13"/>
  <c r="AY170" i="13"/>
  <c r="P171" i="13"/>
  <c r="Q171" i="13"/>
  <c r="R171" i="13"/>
  <c r="S171" i="13"/>
  <c r="T171" i="13"/>
  <c r="U171" i="13"/>
  <c r="V171" i="13"/>
  <c r="W171" i="13"/>
  <c r="X171" i="13"/>
  <c r="Y171" i="13"/>
  <c r="Z171" i="13"/>
  <c r="AA171" i="13"/>
  <c r="AB171" i="13"/>
  <c r="AC171" i="13"/>
  <c r="AD171" i="13"/>
  <c r="AE171" i="13"/>
  <c r="AF171" i="13"/>
  <c r="AG171" i="13"/>
  <c r="AH171" i="13"/>
  <c r="AI171" i="13"/>
  <c r="AJ171" i="13"/>
  <c r="AK171" i="13"/>
  <c r="AL171" i="13"/>
  <c r="AM171" i="13"/>
  <c r="AN171" i="13"/>
  <c r="AO171" i="13"/>
  <c r="AP171" i="13"/>
  <c r="AQ171" i="13"/>
  <c r="AR171" i="13"/>
  <c r="AS171" i="13"/>
  <c r="AT171" i="13"/>
  <c r="AU171" i="13"/>
  <c r="AV171" i="13"/>
  <c r="AW171" i="13"/>
  <c r="AX171" i="13"/>
  <c r="AY171" i="13"/>
  <c r="P172" i="13"/>
  <c r="Q172" i="13"/>
  <c r="R172" i="13"/>
  <c r="S172" i="13"/>
  <c r="T172" i="13"/>
  <c r="U172" i="13"/>
  <c r="V172" i="13"/>
  <c r="W172" i="13"/>
  <c r="X172" i="13"/>
  <c r="Y172" i="13"/>
  <c r="Z172" i="13"/>
  <c r="AA172" i="13"/>
  <c r="AB172" i="13"/>
  <c r="AC172" i="13"/>
  <c r="AD172" i="13"/>
  <c r="AE172" i="13"/>
  <c r="AF172" i="13"/>
  <c r="AG172" i="13"/>
  <c r="AH172" i="13"/>
  <c r="AI172" i="13"/>
  <c r="AJ172" i="13"/>
  <c r="AK172" i="13"/>
  <c r="AL172" i="13"/>
  <c r="AM172" i="13"/>
  <c r="AN172" i="13"/>
  <c r="AO172" i="13"/>
  <c r="AP172" i="13"/>
  <c r="AQ172" i="13"/>
  <c r="AR172" i="13"/>
  <c r="AS172" i="13"/>
  <c r="AT172" i="13"/>
  <c r="AU172" i="13"/>
  <c r="AV172" i="13"/>
  <c r="AW172" i="13"/>
  <c r="AX172" i="13"/>
  <c r="AY172" i="13"/>
  <c r="P173" i="13"/>
  <c r="Q173" i="13"/>
  <c r="R173" i="13"/>
  <c r="S173" i="13"/>
  <c r="T173" i="13"/>
  <c r="U173" i="13"/>
  <c r="V173" i="13"/>
  <c r="W173" i="13"/>
  <c r="X173" i="13"/>
  <c r="Y173" i="13"/>
  <c r="Z173" i="13"/>
  <c r="AA173" i="13"/>
  <c r="AB173" i="13"/>
  <c r="AC173" i="13"/>
  <c r="AD173" i="13"/>
  <c r="AE173" i="13"/>
  <c r="AF173" i="13"/>
  <c r="AG173" i="13"/>
  <c r="AH173" i="13"/>
  <c r="AI173" i="13"/>
  <c r="AJ173" i="13"/>
  <c r="AK173" i="13"/>
  <c r="AL173" i="13"/>
  <c r="AM173" i="13"/>
  <c r="AN173" i="13"/>
  <c r="AO173" i="13"/>
  <c r="AP173" i="13"/>
  <c r="AQ173" i="13"/>
  <c r="AR173" i="13"/>
  <c r="AS173" i="13"/>
  <c r="AT173" i="13"/>
  <c r="AU173" i="13"/>
  <c r="AV173" i="13"/>
  <c r="AW173" i="13"/>
  <c r="AX173" i="13"/>
  <c r="AY173" i="13"/>
  <c r="P174" i="13"/>
  <c r="Q174" i="13"/>
  <c r="R174" i="13"/>
  <c r="S174" i="13"/>
  <c r="T174" i="13"/>
  <c r="U174" i="13"/>
  <c r="V174" i="13"/>
  <c r="W174" i="13"/>
  <c r="X174" i="13"/>
  <c r="Y174" i="13"/>
  <c r="Z174" i="13"/>
  <c r="AA174" i="13"/>
  <c r="AB174" i="13"/>
  <c r="AC174" i="13"/>
  <c r="AD174" i="13"/>
  <c r="AE174" i="13"/>
  <c r="AF174" i="13"/>
  <c r="AG174" i="13"/>
  <c r="AH174" i="13"/>
  <c r="AI174" i="13"/>
  <c r="AJ174" i="13"/>
  <c r="AK174" i="13"/>
  <c r="AL174" i="13"/>
  <c r="AM174" i="13"/>
  <c r="AN174" i="13"/>
  <c r="AO174" i="13"/>
  <c r="AP174" i="13"/>
  <c r="AQ174" i="13"/>
  <c r="AR174" i="13"/>
  <c r="AS174" i="13"/>
  <c r="AT174" i="13"/>
  <c r="AU174" i="13"/>
  <c r="AV174" i="13"/>
  <c r="AW174" i="13"/>
  <c r="AX174" i="13"/>
  <c r="AY174" i="13"/>
  <c r="P175" i="13"/>
  <c r="Q175" i="13"/>
  <c r="R175" i="13"/>
  <c r="S175" i="13"/>
  <c r="T175" i="13"/>
  <c r="U175" i="13"/>
  <c r="V175" i="13"/>
  <c r="W175" i="13"/>
  <c r="X175" i="13"/>
  <c r="Y175" i="13"/>
  <c r="Z175" i="13"/>
  <c r="AA175" i="13"/>
  <c r="AB175" i="13"/>
  <c r="AC175" i="13"/>
  <c r="AD175" i="13"/>
  <c r="AE175" i="13"/>
  <c r="AF175" i="13"/>
  <c r="AG175" i="13"/>
  <c r="AH175" i="13"/>
  <c r="AI175" i="13"/>
  <c r="AJ175" i="13"/>
  <c r="AK175" i="13"/>
  <c r="AL175" i="13"/>
  <c r="AM175" i="13"/>
  <c r="AN175" i="13"/>
  <c r="AO175" i="13"/>
  <c r="AP175" i="13"/>
  <c r="AQ175" i="13"/>
  <c r="AR175" i="13"/>
  <c r="AS175" i="13"/>
  <c r="AT175" i="13"/>
  <c r="AU175" i="13"/>
  <c r="AV175" i="13"/>
  <c r="AW175" i="13"/>
  <c r="AX175" i="13"/>
  <c r="AY175" i="13"/>
  <c r="P176" i="13"/>
  <c r="Q176" i="13"/>
  <c r="R176" i="13"/>
  <c r="S176" i="13"/>
  <c r="T176" i="13"/>
  <c r="U176" i="13"/>
  <c r="V176" i="13"/>
  <c r="W176" i="13"/>
  <c r="X176" i="13"/>
  <c r="Y176" i="13"/>
  <c r="Z176" i="13"/>
  <c r="AA176" i="13"/>
  <c r="AB176" i="13"/>
  <c r="AC176" i="13"/>
  <c r="AD176" i="13"/>
  <c r="AE176" i="13"/>
  <c r="AF176" i="13"/>
  <c r="AG176" i="13"/>
  <c r="AH176" i="13"/>
  <c r="AI176" i="13"/>
  <c r="AJ176" i="13"/>
  <c r="AK176" i="13"/>
  <c r="AL176" i="13"/>
  <c r="AM176" i="13"/>
  <c r="AN176" i="13"/>
  <c r="AO176" i="13"/>
  <c r="AP176" i="13"/>
  <c r="AQ176" i="13"/>
  <c r="AR176" i="13"/>
  <c r="AS176" i="13"/>
  <c r="AT176" i="13"/>
  <c r="AU176" i="13"/>
  <c r="AV176" i="13"/>
  <c r="AW176" i="13"/>
  <c r="AX176" i="13"/>
  <c r="AY176" i="13"/>
  <c r="P177" i="13"/>
  <c r="Q177" i="13"/>
  <c r="R177" i="13"/>
  <c r="S177" i="13"/>
  <c r="T177" i="13"/>
  <c r="U177" i="13"/>
  <c r="V177" i="13"/>
  <c r="W177" i="13"/>
  <c r="X177" i="13"/>
  <c r="Y177" i="13"/>
  <c r="Z177" i="13"/>
  <c r="AA177" i="13"/>
  <c r="AB177" i="13"/>
  <c r="AC177" i="13"/>
  <c r="AD177" i="13"/>
  <c r="AE177" i="13"/>
  <c r="AF177" i="13"/>
  <c r="AG177" i="13"/>
  <c r="AH177" i="13"/>
  <c r="AI177" i="13"/>
  <c r="AJ177" i="13"/>
  <c r="AK177" i="13"/>
  <c r="AL177" i="13"/>
  <c r="AM177" i="13"/>
  <c r="AN177" i="13"/>
  <c r="AO177" i="13"/>
  <c r="AP177" i="13"/>
  <c r="AQ177" i="13"/>
  <c r="AR177" i="13"/>
  <c r="AS177" i="13"/>
  <c r="AT177" i="13"/>
  <c r="AU177" i="13"/>
  <c r="AV177" i="13"/>
  <c r="AW177" i="13"/>
  <c r="AX177" i="13"/>
  <c r="AY177" i="13"/>
  <c r="P178" i="13"/>
  <c r="Q178" i="13"/>
  <c r="R178" i="13"/>
  <c r="S178" i="13"/>
  <c r="T178" i="13"/>
  <c r="U178" i="13"/>
  <c r="V178" i="13"/>
  <c r="W178" i="13"/>
  <c r="X178" i="13"/>
  <c r="Y178" i="13"/>
  <c r="Z178" i="13"/>
  <c r="AA178" i="13"/>
  <c r="AB178" i="13"/>
  <c r="AC178" i="13"/>
  <c r="AD178" i="13"/>
  <c r="AE178" i="13"/>
  <c r="AF178" i="13"/>
  <c r="AG178" i="13"/>
  <c r="AH178" i="13"/>
  <c r="AI178" i="13"/>
  <c r="AJ178" i="13"/>
  <c r="AK178" i="13"/>
  <c r="AL178" i="13"/>
  <c r="AM178" i="13"/>
  <c r="AN178" i="13"/>
  <c r="AO178" i="13"/>
  <c r="AP178" i="13"/>
  <c r="AQ178" i="13"/>
  <c r="AR178" i="13"/>
  <c r="AS178" i="13"/>
  <c r="AT178" i="13"/>
  <c r="AU178" i="13"/>
  <c r="AV178" i="13"/>
  <c r="AW178" i="13"/>
  <c r="AX178" i="13"/>
  <c r="AY178" i="13"/>
  <c r="P179" i="13"/>
  <c r="Q179" i="13"/>
  <c r="R179" i="13"/>
  <c r="S179" i="13"/>
  <c r="T179" i="13"/>
  <c r="U179" i="13"/>
  <c r="V179" i="13"/>
  <c r="W179" i="13"/>
  <c r="X179" i="13"/>
  <c r="Y179" i="13"/>
  <c r="Z179" i="13"/>
  <c r="AA179" i="13"/>
  <c r="AB179" i="13"/>
  <c r="AC179" i="13"/>
  <c r="AD179" i="13"/>
  <c r="AE179" i="13"/>
  <c r="AF179" i="13"/>
  <c r="AG179" i="13"/>
  <c r="AH179" i="13"/>
  <c r="AI179" i="13"/>
  <c r="AJ179" i="13"/>
  <c r="AK179" i="13"/>
  <c r="AL179" i="13"/>
  <c r="AM179" i="13"/>
  <c r="AN179" i="13"/>
  <c r="AO179" i="13"/>
  <c r="AP179" i="13"/>
  <c r="AQ179" i="13"/>
  <c r="AR179" i="13"/>
  <c r="AS179" i="13"/>
  <c r="AT179" i="13"/>
  <c r="AU179" i="13"/>
  <c r="AV179" i="13"/>
  <c r="AW179" i="13"/>
  <c r="AX179" i="13"/>
  <c r="AY179" i="13"/>
  <c r="P180" i="13"/>
  <c r="Q180" i="13"/>
  <c r="R180" i="13"/>
  <c r="S180" i="13"/>
  <c r="T180" i="13"/>
  <c r="U180" i="13"/>
  <c r="V180" i="13"/>
  <c r="W180" i="13"/>
  <c r="X180" i="13"/>
  <c r="Y180" i="13"/>
  <c r="Z180" i="13"/>
  <c r="AA180" i="13"/>
  <c r="AB180" i="13"/>
  <c r="AC180" i="13"/>
  <c r="AD180" i="13"/>
  <c r="AE180" i="13"/>
  <c r="AF180" i="13"/>
  <c r="AG180" i="13"/>
  <c r="AH180" i="13"/>
  <c r="AI180" i="13"/>
  <c r="AJ180" i="13"/>
  <c r="AK180" i="13"/>
  <c r="AL180" i="13"/>
  <c r="AM180" i="13"/>
  <c r="AN180" i="13"/>
  <c r="AO180" i="13"/>
  <c r="AP180" i="13"/>
  <c r="AQ180" i="13"/>
  <c r="AR180" i="13"/>
  <c r="AS180" i="13"/>
  <c r="AT180" i="13"/>
  <c r="AU180" i="13"/>
  <c r="AV180" i="13"/>
  <c r="AW180" i="13"/>
  <c r="AX180" i="13"/>
  <c r="AY180" i="13"/>
  <c r="P181" i="13"/>
  <c r="Q181" i="13"/>
  <c r="R181" i="13"/>
  <c r="S181" i="13"/>
  <c r="T181" i="13"/>
  <c r="U181" i="13"/>
  <c r="V181" i="13"/>
  <c r="W181" i="13"/>
  <c r="X181" i="13"/>
  <c r="Y181" i="13"/>
  <c r="Z181" i="13"/>
  <c r="AA181" i="13"/>
  <c r="AB181" i="13"/>
  <c r="AC181" i="13"/>
  <c r="AD181" i="13"/>
  <c r="AE181" i="13"/>
  <c r="AF181" i="13"/>
  <c r="AG181" i="13"/>
  <c r="AH181" i="13"/>
  <c r="AI181" i="13"/>
  <c r="AJ181" i="13"/>
  <c r="AK181" i="13"/>
  <c r="AL181" i="13"/>
  <c r="AM181" i="13"/>
  <c r="AN181" i="13"/>
  <c r="AO181" i="13"/>
  <c r="AP181" i="13"/>
  <c r="AQ181" i="13"/>
  <c r="AR181" i="13"/>
  <c r="AS181" i="13"/>
  <c r="AT181" i="13"/>
  <c r="AU181" i="13"/>
  <c r="AV181" i="13"/>
  <c r="AW181" i="13"/>
  <c r="AX181" i="13"/>
  <c r="AY181" i="13"/>
  <c r="P182" i="13"/>
  <c r="Q182" i="13"/>
  <c r="R182" i="13"/>
  <c r="S182" i="13"/>
  <c r="T182" i="13"/>
  <c r="U182" i="13"/>
  <c r="V182" i="13"/>
  <c r="W182" i="13"/>
  <c r="X182" i="13"/>
  <c r="Y182" i="13"/>
  <c r="Z182" i="13"/>
  <c r="AA182" i="13"/>
  <c r="AB182" i="13"/>
  <c r="AC182" i="13"/>
  <c r="AD182" i="13"/>
  <c r="AE182" i="13"/>
  <c r="AF182" i="13"/>
  <c r="AG182" i="13"/>
  <c r="AH182" i="13"/>
  <c r="AI182" i="13"/>
  <c r="AJ182" i="13"/>
  <c r="AK182" i="13"/>
  <c r="AL182" i="13"/>
  <c r="AM182" i="13"/>
  <c r="AN182" i="13"/>
  <c r="AO182" i="13"/>
  <c r="AP182" i="13"/>
  <c r="AQ182" i="13"/>
  <c r="AR182" i="13"/>
  <c r="AS182" i="13"/>
  <c r="AT182" i="13"/>
  <c r="AU182" i="13"/>
  <c r="AV182" i="13"/>
  <c r="AW182" i="13"/>
  <c r="AX182" i="13"/>
  <c r="AY182" i="13"/>
  <c r="P183" i="13"/>
  <c r="Q183" i="13"/>
  <c r="R183" i="13"/>
  <c r="S183" i="13"/>
  <c r="T183" i="13"/>
  <c r="U183" i="13"/>
  <c r="V183" i="13"/>
  <c r="W183" i="13"/>
  <c r="X183" i="13"/>
  <c r="Y183" i="13"/>
  <c r="Z183" i="13"/>
  <c r="AA183" i="13"/>
  <c r="AB183" i="13"/>
  <c r="AC183" i="13"/>
  <c r="AD183" i="13"/>
  <c r="AE183" i="13"/>
  <c r="AF183" i="13"/>
  <c r="AG183" i="13"/>
  <c r="AH183" i="13"/>
  <c r="AI183" i="13"/>
  <c r="AJ183" i="13"/>
  <c r="AK183" i="13"/>
  <c r="AL183" i="13"/>
  <c r="AM183" i="13"/>
  <c r="AN183" i="13"/>
  <c r="AO183" i="13"/>
  <c r="AP183" i="13"/>
  <c r="AQ183" i="13"/>
  <c r="AR183" i="13"/>
  <c r="AS183" i="13"/>
  <c r="AT183" i="13"/>
  <c r="AU183" i="13"/>
  <c r="AV183" i="13"/>
  <c r="AW183" i="13"/>
  <c r="AX183" i="13"/>
  <c r="AY183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AD184" i="13"/>
  <c r="AE184" i="13"/>
  <c r="AF184" i="13"/>
  <c r="AG184" i="13"/>
  <c r="AH184" i="13"/>
  <c r="AI184" i="13"/>
  <c r="AJ184" i="13"/>
  <c r="AK184" i="13"/>
  <c r="AL184" i="13"/>
  <c r="AM184" i="13"/>
  <c r="AN184" i="13"/>
  <c r="AO184" i="13"/>
  <c r="AP184" i="13"/>
  <c r="AQ184" i="13"/>
  <c r="AR184" i="13"/>
  <c r="AS184" i="13"/>
  <c r="AT184" i="13"/>
  <c r="AU184" i="13"/>
  <c r="AV184" i="13"/>
  <c r="AW184" i="13"/>
  <c r="AX184" i="13"/>
  <c r="AY184" i="13"/>
  <c r="P185" i="13"/>
  <c r="Q185" i="13"/>
  <c r="R185" i="13"/>
  <c r="S185" i="13"/>
  <c r="T185" i="13"/>
  <c r="U185" i="13"/>
  <c r="V185" i="13"/>
  <c r="W185" i="13"/>
  <c r="X185" i="13"/>
  <c r="Y185" i="13"/>
  <c r="Z185" i="13"/>
  <c r="AA185" i="13"/>
  <c r="AB185" i="13"/>
  <c r="AC185" i="13"/>
  <c r="AD185" i="13"/>
  <c r="AE185" i="13"/>
  <c r="AF185" i="13"/>
  <c r="AG185" i="13"/>
  <c r="AH185" i="13"/>
  <c r="AI185" i="13"/>
  <c r="AJ185" i="13"/>
  <c r="AK185" i="13"/>
  <c r="AL185" i="13"/>
  <c r="AM185" i="13"/>
  <c r="AN185" i="13"/>
  <c r="AO185" i="13"/>
  <c r="AP185" i="13"/>
  <c r="AQ185" i="13"/>
  <c r="AR185" i="13"/>
  <c r="AS185" i="13"/>
  <c r="AT185" i="13"/>
  <c r="AU185" i="13"/>
  <c r="AV185" i="13"/>
  <c r="AW185" i="13"/>
  <c r="AX185" i="13"/>
  <c r="AY185" i="13"/>
  <c r="P186" i="13"/>
  <c r="Q186" i="13"/>
  <c r="R186" i="13"/>
  <c r="S186" i="13"/>
  <c r="T186" i="13"/>
  <c r="U186" i="13"/>
  <c r="V186" i="13"/>
  <c r="W186" i="13"/>
  <c r="X186" i="13"/>
  <c r="Y186" i="13"/>
  <c r="Z186" i="13"/>
  <c r="AA186" i="13"/>
  <c r="AB186" i="13"/>
  <c r="AC186" i="13"/>
  <c r="AD186" i="13"/>
  <c r="AE186" i="13"/>
  <c r="AF186" i="13"/>
  <c r="AG186" i="13"/>
  <c r="AH186" i="13"/>
  <c r="AI186" i="13"/>
  <c r="AJ186" i="13"/>
  <c r="AK186" i="13"/>
  <c r="AL186" i="13"/>
  <c r="AM186" i="13"/>
  <c r="AN186" i="13"/>
  <c r="AO186" i="13"/>
  <c r="AP186" i="13"/>
  <c r="AQ186" i="13"/>
  <c r="AR186" i="13"/>
  <c r="AS186" i="13"/>
  <c r="AT186" i="13"/>
  <c r="AU186" i="13"/>
  <c r="AV186" i="13"/>
  <c r="AW186" i="13"/>
  <c r="AX186" i="13"/>
  <c r="AY186" i="13"/>
  <c r="P187" i="13"/>
  <c r="Q187" i="13"/>
  <c r="R187" i="13"/>
  <c r="S187" i="13"/>
  <c r="T187" i="13"/>
  <c r="U187" i="13"/>
  <c r="V187" i="13"/>
  <c r="W187" i="13"/>
  <c r="X187" i="13"/>
  <c r="Y187" i="13"/>
  <c r="Z187" i="13"/>
  <c r="AA187" i="13"/>
  <c r="AB187" i="13"/>
  <c r="AC187" i="13"/>
  <c r="AD187" i="13"/>
  <c r="AE187" i="13"/>
  <c r="AF187" i="13"/>
  <c r="AG187" i="13"/>
  <c r="AH187" i="13"/>
  <c r="AI187" i="13"/>
  <c r="AJ187" i="13"/>
  <c r="AK187" i="13"/>
  <c r="AL187" i="13"/>
  <c r="AM187" i="13"/>
  <c r="AN187" i="13"/>
  <c r="AO187" i="13"/>
  <c r="AP187" i="13"/>
  <c r="AQ187" i="13"/>
  <c r="AR187" i="13"/>
  <c r="AS187" i="13"/>
  <c r="AT187" i="13"/>
  <c r="AU187" i="13"/>
  <c r="AV187" i="13"/>
  <c r="AW187" i="13"/>
  <c r="AX187" i="13"/>
  <c r="AY187" i="13"/>
  <c r="P188" i="13"/>
  <c r="Q188" i="13"/>
  <c r="R188" i="13"/>
  <c r="S188" i="13"/>
  <c r="T188" i="13"/>
  <c r="U188" i="13"/>
  <c r="V188" i="13"/>
  <c r="W188" i="13"/>
  <c r="X188" i="13"/>
  <c r="Y188" i="13"/>
  <c r="Z188" i="13"/>
  <c r="AA188" i="13"/>
  <c r="AB188" i="13"/>
  <c r="AC188" i="13"/>
  <c r="AD188" i="13"/>
  <c r="AE188" i="13"/>
  <c r="AF188" i="13"/>
  <c r="AG188" i="13"/>
  <c r="AH188" i="13"/>
  <c r="AI188" i="13"/>
  <c r="AJ188" i="13"/>
  <c r="AK188" i="13"/>
  <c r="AL188" i="13"/>
  <c r="AM188" i="13"/>
  <c r="AN188" i="13"/>
  <c r="AO188" i="13"/>
  <c r="AP188" i="13"/>
  <c r="AQ188" i="13"/>
  <c r="AR188" i="13"/>
  <c r="AS188" i="13"/>
  <c r="AT188" i="13"/>
  <c r="AU188" i="13"/>
  <c r="AV188" i="13"/>
  <c r="AW188" i="13"/>
  <c r="AX188" i="13"/>
  <c r="AY188" i="13"/>
  <c r="P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AD189" i="13"/>
  <c r="AE189" i="13"/>
  <c r="AF189" i="13"/>
  <c r="AG189" i="13"/>
  <c r="AH189" i="13"/>
  <c r="AI189" i="13"/>
  <c r="AJ189" i="13"/>
  <c r="AK189" i="13"/>
  <c r="AL189" i="13"/>
  <c r="AM189" i="13"/>
  <c r="AN189" i="13"/>
  <c r="AO189" i="13"/>
  <c r="AP189" i="13"/>
  <c r="AQ189" i="13"/>
  <c r="AR189" i="13"/>
  <c r="AS189" i="13"/>
  <c r="AT189" i="13"/>
  <c r="AU189" i="13"/>
  <c r="AV189" i="13"/>
  <c r="AW189" i="13"/>
  <c r="AX189" i="13"/>
  <c r="AY189" i="13"/>
  <c r="P190" i="13"/>
  <c r="Q190" i="13"/>
  <c r="R190" i="13"/>
  <c r="S190" i="13"/>
  <c r="T190" i="13"/>
  <c r="U190" i="13"/>
  <c r="V190" i="13"/>
  <c r="W190" i="13"/>
  <c r="X190" i="13"/>
  <c r="Y190" i="13"/>
  <c r="Z190" i="13"/>
  <c r="AA190" i="13"/>
  <c r="AB190" i="13"/>
  <c r="AC190" i="13"/>
  <c r="AD190" i="13"/>
  <c r="AE190" i="13"/>
  <c r="AF190" i="13"/>
  <c r="AG190" i="13"/>
  <c r="AH190" i="13"/>
  <c r="AI190" i="13"/>
  <c r="AJ190" i="13"/>
  <c r="AK190" i="13"/>
  <c r="AL190" i="13"/>
  <c r="AM190" i="13"/>
  <c r="AN190" i="13"/>
  <c r="AO190" i="13"/>
  <c r="AP190" i="13"/>
  <c r="AQ190" i="13"/>
  <c r="AR190" i="13"/>
  <c r="AS190" i="13"/>
  <c r="AT190" i="13"/>
  <c r="AU190" i="13"/>
  <c r="AV190" i="13"/>
  <c r="AW190" i="13"/>
  <c r="AX190" i="13"/>
  <c r="AY190" i="13"/>
  <c r="P191" i="13"/>
  <c r="Q191" i="13"/>
  <c r="R191" i="13"/>
  <c r="S191" i="13"/>
  <c r="T191" i="13"/>
  <c r="U191" i="13"/>
  <c r="V191" i="13"/>
  <c r="W191" i="13"/>
  <c r="X191" i="13"/>
  <c r="Y191" i="13"/>
  <c r="Z191" i="13"/>
  <c r="AA191" i="13"/>
  <c r="AB191" i="13"/>
  <c r="AC191" i="13"/>
  <c r="AD191" i="13"/>
  <c r="AE191" i="13"/>
  <c r="AF191" i="13"/>
  <c r="AG191" i="13"/>
  <c r="AH191" i="13"/>
  <c r="AI191" i="13"/>
  <c r="AJ191" i="13"/>
  <c r="AK191" i="13"/>
  <c r="AL191" i="13"/>
  <c r="AM191" i="13"/>
  <c r="AN191" i="13"/>
  <c r="AO191" i="13"/>
  <c r="AP191" i="13"/>
  <c r="AQ191" i="13"/>
  <c r="AR191" i="13"/>
  <c r="AS191" i="13"/>
  <c r="AT191" i="13"/>
  <c r="AU191" i="13"/>
  <c r="AV191" i="13"/>
  <c r="AW191" i="13"/>
  <c r="AX191" i="13"/>
  <c r="AY191" i="13"/>
  <c r="P192" i="13"/>
  <c r="Q192" i="13"/>
  <c r="R192" i="13"/>
  <c r="S192" i="13"/>
  <c r="T192" i="13"/>
  <c r="U192" i="13"/>
  <c r="V192" i="13"/>
  <c r="W192" i="13"/>
  <c r="X192" i="13"/>
  <c r="Y192" i="13"/>
  <c r="Z192" i="13"/>
  <c r="AA192" i="13"/>
  <c r="AB192" i="13"/>
  <c r="AC192" i="13"/>
  <c r="AD192" i="13"/>
  <c r="AE192" i="13"/>
  <c r="AF192" i="13"/>
  <c r="AG192" i="13"/>
  <c r="AH192" i="13"/>
  <c r="AI192" i="13"/>
  <c r="AJ192" i="13"/>
  <c r="AK192" i="13"/>
  <c r="AL192" i="13"/>
  <c r="AM192" i="13"/>
  <c r="AN192" i="13"/>
  <c r="AO192" i="13"/>
  <c r="AP192" i="13"/>
  <c r="AQ192" i="13"/>
  <c r="AR192" i="13"/>
  <c r="AS192" i="13"/>
  <c r="AT192" i="13"/>
  <c r="AU192" i="13"/>
  <c r="AV192" i="13"/>
  <c r="AW192" i="13"/>
  <c r="AX192" i="13"/>
  <c r="AY192" i="13"/>
  <c r="P193" i="13"/>
  <c r="Q193" i="13"/>
  <c r="R193" i="13"/>
  <c r="S193" i="13"/>
  <c r="T193" i="13"/>
  <c r="U193" i="13"/>
  <c r="V193" i="13"/>
  <c r="W193" i="13"/>
  <c r="X193" i="13"/>
  <c r="Y193" i="13"/>
  <c r="Z193" i="13"/>
  <c r="AA193" i="13"/>
  <c r="AB193" i="13"/>
  <c r="AC193" i="13"/>
  <c r="AD193" i="13"/>
  <c r="AE193" i="13"/>
  <c r="AF193" i="13"/>
  <c r="AG193" i="13"/>
  <c r="AH193" i="13"/>
  <c r="AI193" i="13"/>
  <c r="AJ193" i="13"/>
  <c r="AK193" i="13"/>
  <c r="AL193" i="13"/>
  <c r="AM193" i="13"/>
  <c r="AN193" i="13"/>
  <c r="AO193" i="13"/>
  <c r="AP193" i="13"/>
  <c r="AQ193" i="13"/>
  <c r="AR193" i="13"/>
  <c r="AS193" i="13"/>
  <c r="AT193" i="13"/>
  <c r="AU193" i="13"/>
  <c r="AV193" i="13"/>
  <c r="AW193" i="13"/>
  <c r="AX193" i="13"/>
  <c r="AY193" i="13"/>
  <c r="P194" i="13"/>
  <c r="Q194" i="13"/>
  <c r="R194" i="13"/>
  <c r="S194" i="13"/>
  <c r="T194" i="13"/>
  <c r="U194" i="13"/>
  <c r="V194" i="13"/>
  <c r="W194" i="13"/>
  <c r="X194" i="13"/>
  <c r="Y194" i="13"/>
  <c r="Z194" i="13"/>
  <c r="AA194" i="13"/>
  <c r="AB194" i="13"/>
  <c r="AC194" i="13"/>
  <c r="AD194" i="13"/>
  <c r="AE194" i="13"/>
  <c r="AF194" i="13"/>
  <c r="AG194" i="13"/>
  <c r="AH194" i="13"/>
  <c r="AI194" i="13"/>
  <c r="AJ194" i="13"/>
  <c r="AK194" i="13"/>
  <c r="AL194" i="13"/>
  <c r="AM194" i="13"/>
  <c r="AN194" i="13"/>
  <c r="AO194" i="13"/>
  <c r="AP194" i="13"/>
  <c r="AQ194" i="13"/>
  <c r="AR194" i="13"/>
  <c r="AS194" i="13"/>
  <c r="AT194" i="13"/>
  <c r="AU194" i="13"/>
  <c r="AV194" i="13"/>
  <c r="AW194" i="13"/>
  <c r="AX194" i="13"/>
  <c r="AY194" i="13"/>
  <c r="P195" i="13"/>
  <c r="Q195" i="13"/>
  <c r="R195" i="13"/>
  <c r="S195" i="13"/>
  <c r="T195" i="13"/>
  <c r="U195" i="13"/>
  <c r="V195" i="13"/>
  <c r="W195" i="13"/>
  <c r="X195" i="13"/>
  <c r="Y195" i="13"/>
  <c r="Z195" i="13"/>
  <c r="AA195" i="13"/>
  <c r="AB195" i="13"/>
  <c r="AC195" i="13"/>
  <c r="AD195" i="13"/>
  <c r="AE195" i="13"/>
  <c r="AF195" i="13"/>
  <c r="AG195" i="13"/>
  <c r="AH195" i="13"/>
  <c r="AI195" i="13"/>
  <c r="AJ195" i="13"/>
  <c r="AK195" i="13"/>
  <c r="AL195" i="13"/>
  <c r="AM195" i="13"/>
  <c r="AN195" i="13"/>
  <c r="AO195" i="13"/>
  <c r="AP195" i="13"/>
  <c r="AQ195" i="13"/>
  <c r="AR195" i="13"/>
  <c r="AS195" i="13"/>
  <c r="AT195" i="13"/>
  <c r="AU195" i="13"/>
  <c r="AV195" i="13"/>
  <c r="AW195" i="13"/>
  <c r="AX195" i="13"/>
  <c r="AY195" i="13"/>
  <c r="P196" i="13"/>
  <c r="Q196" i="13"/>
  <c r="R196" i="13"/>
  <c r="S196" i="13"/>
  <c r="T196" i="13"/>
  <c r="U196" i="13"/>
  <c r="V196" i="13"/>
  <c r="W196" i="13"/>
  <c r="X196" i="13"/>
  <c r="Y196" i="13"/>
  <c r="Z196" i="13"/>
  <c r="AA196" i="13"/>
  <c r="AB196" i="13"/>
  <c r="AC196" i="13"/>
  <c r="AD196" i="13"/>
  <c r="AE196" i="13"/>
  <c r="AF196" i="13"/>
  <c r="AG196" i="13"/>
  <c r="AH196" i="13"/>
  <c r="AI196" i="13"/>
  <c r="AJ196" i="13"/>
  <c r="AK196" i="13"/>
  <c r="AL196" i="13"/>
  <c r="AM196" i="13"/>
  <c r="AN196" i="13"/>
  <c r="AO196" i="13"/>
  <c r="AP196" i="13"/>
  <c r="AQ196" i="13"/>
  <c r="AR196" i="13"/>
  <c r="AS196" i="13"/>
  <c r="AT196" i="13"/>
  <c r="AU196" i="13"/>
  <c r="AV196" i="13"/>
  <c r="AW196" i="13"/>
  <c r="AX196" i="13"/>
  <c r="AY196" i="13"/>
  <c r="P197" i="13"/>
  <c r="Q197" i="13"/>
  <c r="R197" i="13"/>
  <c r="S197" i="13"/>
  <c r="T197" i="13"/>
  <c r="U197" i="13"/>
  <c r="V197" i="13"/>
  <c r="W197" i="13"/>
  <c r="X197" i="13"/>
  <c r="Y197" i="13"/>
  <c r="Z197" i="13"/>
  <c r="AA197" i="13"/>
  <c r="AB197" i="13"/>
  <c r="AC197" i="13"/>
  <c r="AD197" i="13"/>
  <c r="AE197" i="13"/>
  <c r="AF197" i="13"/>
  <c r="AG197" i="13"/>
  <c r="AH197" i="13"/>
  <c r="AI197" i="13"/>
  <c r="AJ197" i="13"/>
  <c r="AK197" i="13"/>
  <c r="AL197" i="13"/>
  <c r="AM197" i="13"/>
  <c r="AN197" i="13"/>
  <c r="AO197" i="13"/>
  <c r="AP197" i="13"/>
  <c r="AQ197" i="13"/>
  <c r="AR197" i="13"/>
  <c r="AS197" i="13"/>
  <c r="AT197" i="13"/>
  <c r="AU197" i="13"/>
  <c r="AV197" i="13"/>
  <c r="AW197" i="13"/>
  <c r="AX197" i="13"/>
  <c r="AY197" i="13"/>
  <c r="P198" i="13"/>
  <c r="Q198" i="13"/>
  <c r="R198" i="13"/>
  <c r="S198" i="13"/>
  <c r="T198" i="13"/>
  <c r="U198" i="13"/>
  <c r="V198" i="13"/>
  <c r="W198" i="13"/>
  <c r="X198" i="13"/>
  <c r="Y198" i="13"/>
  <c r="Z198" i="13"/>
  <c r="AA198" i="13"/>
  <c r="AB198" i="13"/>
  <c r="AC198" i="13"/>
  <c r="AD198" i="13"/>
  <c r="AE198" i="13"/>
  <c r="AF198" i="13"/>
  <c r="AG198" i="13"/>
  <c r="AH198" i="13"/>
  <c r="AI198" i="13"/>
  <c r="AJ198" i="13"/>
  <c r="AK198" i="13"/>
  <c r="AL198" i="13"/>
  <c r="AM198" i="13"/>
  <c r="AN198" i="13"/>
  <c r="AO198" i="13"/>
  <c r="AP198" i="13"/>
  <c r="AQ198" i="13"/>
  <c r="AR198" i="13"/>
  <c r="AS198" i="13"/>
  <c r="AT198" i="13"/>
  <c r="AU198" i="13"/>
  <c r="AV198" i="13"/>
  <c r="AW198" i="13"/>
  <c r="AX198" i="13"/>
  <c r="AY198" i="13"/>
  <c r="P199" i="13"/>
  <c r="Q199" i="13"/>
  <c r="R199" i="13"/>
  <c r="S199" i="13"/>
  <c r="T199" i="13"/>
  <c r="U199" i="13"/>
  <c r="V199" i="13"/>
  <c r="W199" i="13"/>
  <c r="X199" i="13"/>
  <c r="Y199" i="13"/>
  <c r="Z199" i="13"/>
  <c r="AA199" i="13"/>
  <c r="AB199" i="13"/>
  <c r="AC199" i="13"/>
  <c r="AD199" i="13"/>
  <c r="AE199" i="13"/>
  <c r="AF199" i="13"/>
  <c r="AG199" i="13"/>
  <c r="AH199" i="13"/>
  <c r="AI199" i="13"/>
  <c r="AJ199" i="13"/>
  <c r="AK199" i="13"/>
  <c r="AL199" i="13"/>
  <c r="AM199" i="13"/>
  <c r="AN199" i="13"/>
  <c r="AO199" i="13"/>
  <c r="AP199" i="13"/>
  <c r="AQ199" i="13"/>
  <c r="AR199" i="13"/>
  <c r="AS199" i="13"/>
  <c r="AT199" i="13"/>
  <c r="AU199" i="13"/>
  <c r="AV199" i="13"/>
  <c r="AW199" i="13"/>
  <c r="AX199" i="13"/>
  <c r="AY199" i="13"/>
  <c r="P200" i="13"/>
  <c r="Q200" i="13"/>
  <c r="R200" i="13"/>
  <c r="S200" i="13"/>
  <c r="T200" i="13"/>
  <c r="U200" i="13"/>
  <c r="V200" i="13"/>
  <c r="W200" i="13"/>
  <c r="X200" i="13"/>
  <c r="Y200" i="13"/>
  <c r="Z200" i="13"/>
  <c r="AA200" i="13"/>
  <c r="AB200" i="13"/>
  <c r="AC200" i="13"/>
  <c r="AD200" i="13"/>
  <c r="AE200" i="13"/>
  <c r="AF200" i="13"/>
  <c r="AG200" i="13"/>
  <c r="AH200" i="13"/>
  <c r="AI200" i="13"/>
  <c r="AJ200" i="13"/>
  <c r="AK200" i="13"/>
  <c r="AL200" i="13"/>
  <c r="AM200" i="13"/>
  <c r="AN200" i="13"/>
  <c r="AO200" i="13"/>
  <c r="AP200" i="13"/>
  <c r="AQ200" i="13"/>
  <c r="AR200" i="13"/>
  <c r="AS200" i="13"/>
  <c r="AT200" i="13"/>
  <c r="AU200" i="13"/>
  <c r="AV200" i="13"/>
  <c r="AW200" i="13"/>
  <c r="AX200" i="13"/>
  <c r="AY200" i="13"/>
  <c r="P201" i="13"/>
  <c r="Q201" i="13"/>
  <c r="R201" i="13"/>
  <c r="S201" i="13"/>
  <c r="T201" i="13"/>
  <c r="U201" i="13"/>
  <c r="V201" i="13"/>
  <c r="W201" i="13"/>
  <c r="X201" i="13"/>
  <c r="Y201" i="13"/>
  <c r="Z201" i="13"/>
  <c r="AA201" i="13"/>
  <c r="AB201" i="13"/>
  <c r="AC201" i="13"/>
  <c r="AD201" i="13"/>
  <c r="AE201" i="13"/>
  <c r="AF201" i="13"/>
  <c r="AG201" i="13"/>
  <c r="AH201" i="13"/>
  <c r="AI201" i="13"/>
  <c r="AJ201" i="13"/>
  <c r="AK201" i="13"/>
  <c r="AL201" i="13"/>
  <c r="AM201" i="13"/>
  <c r="AN201" i="13"/>
  <c r="AO201" i="13"/>
  <c r="AP201" i="13"/>
  <c r="AQ201" i="13"/>
  <c r="AR201" i="13"/>
  <c r="AS201" i="13"/>
  <c r="AT201" i="13"/>
  <c r="AU201" i="13"/>
  <c r="AV201" i="13"/>
  <c r="AW201" i="13"/>
  <c r="AX201" i="13"/>
  <c r="AY201" i="13"/>
  <c r="P202" i="13"/>
  <c r="Q202" i="13"/>
  <c r="R202" i="13"/>
  <c r="S202" i="13"/>
  <c r="T202" i="13"/>
  <c r="U202" i="13"/>
  <c r="V202" i="13"/>
  <c r="W202" i="13"/>
  <c r="X202" i="13"/>
  <c r="Y202" i="13"/>
  <c r="Z202" i="13"/>
  <c r="AA202" i="13"/>
  <c r="AB202" i="13"/>
  <c r="AC202" i="13"/>
  <c r="AD202" i="13"/>
  <c r="AE202" i="13"/>
  <c r="AF202" i="13"/>
  <c r="AG202" i="13"/>
  <c r="AH202" i="13"/>
  <c r="AI202" i="13"/>
  <c r="AJ202" i="13"/>
  <c r="AK202" i="13"/>
  <c r="AL202" i="13"/>
  <c r="AM202" i="13"/>
  <c r="AN202" i="13"/>
  <c r="AO202" i="13"/>
  <c r="AP202" i="13"/>
  <c r="AQ202" i="13"/>
  <c r="AR202" i="13"/>
  <c r="AS202" i="13"/>
  <c r="AT202" i="13"/>
  <c r="AU202" i="13"/>
  <c r="AV202" i="13"/>
  <c r="AW202" i="13"/>
  <c r="AX202" i="13"/>
  <c r="AY202" i="13"/>
  <c r="P203" i="13"/>
  <c r="Q203" i="13"/>
  <c r="R203" i="13"/>
  <c r="S203" i="13"/>
  <c r="T203" i="13"/>
  <c r="U203" i="13"/>
  <c r="V203" i="13"/>
  <c r="W203" i="13"/>
  <c r="X203" i="13"/>
  <c r="Y203" i="13"/>
  <c r="Z203" i="13"/>
  <c r="AA203" i="13"/>
  <c r="AB203" i="13"/>
  <c r="AC203" i="13"/>
  <c r="AD203" i="13"/>
  <c r="AE203" i="13"/>
  <c r="AF203" i="13"/>
  <c r="AG203" i="13"/>
  <c r="AH203" i="13"/>
  <c r="AI203" i="13"/>
  <c r="AJ203" i="13"/>
  <c r="AK203" i="13"/>
  <c r="AL203" i="13"/>
  <c r="AM203" i="13"/>
  <c r="AN203" i="13"/>
  <c r="AO203" i="13"/>
  <c r="AP203" i="13"/>
  <c r="AQ203" i="13"/>
  <c r="AR203" i="13"/>
  <c r="AS203" i="13"/>
  <c r="AT203" i="13"/>
  <c r="AU203" i="13"/>
  <c r="AV203" i="13"/>
  <c r="AW203" i="13"/>
  <c r="AX203" i="13"/>
  <c r="AY203" i="13"/>
  <c r="P204" i="13"/>
  <c r="Q204" i="13"/>
  <c r="R204" i="13"/>
  <c r="S204" i="13"/>
  <c r="T204" i="13"/>
  <c r="U204" i="13"/>
  <c r="V204" i="13"/>
  <c r="W204" i="13"/>
  <c r="X204" i="13"/>
  <c r="Y204" i="13"/>
  <c r="Z204" i="13"/>
  <c r="AA204" i="13"/>
  <c r="AB204" i="13"/>
  <c r="AC204" i="13"/>
  <c r="AD204" i="13"/>
  <c r="AE204" i="13"/>
  <c r="AF204" i="13"/>
  <c r="AG204" i="13"/>
  <c r="AH204" i="13"/>
  <c r="AI204" i="13"/>
  <c r="AJ204" i="13"/>
  <c r="AK204" i="13"/>
  <c r="AL204" i="13"/>
  <c r="AM204" i="13"/>
  <c r="AN204" i="13"/>
  <c r="AO204" i="13"/>
  <c r="AP204" i="13"/>
  <c r="AQ204" i="13"/>
  <c r="AR204" i="13"/>
  <c r="AS204" i="13"/>
  <c r="AT204" i="13"/>
  <c r="AU204" i="13"/>
  <c r="AV204" i="13"/>
  <c r="AW204" i="13"/>
  <c r="AX204" i="13"/>
  <c r="AY204" i="13"/>
  <c r="P205" i="13"/>
  <c r="Q205" i="13"/>
  <c r="R205" i="13"/>
  <c r="S205" i="13"/>
  <c r="T205" i="13"/>
  <c r="U205" i="13"/>
  <c r="V205" i="13"/>
  <c r="W205" i="13"/>
  <c r="X205" i="13"/>
  <c r="Y205" i="13"/>
  <c r="Z205" i="13"/>
  <c r="AA205" i="13"/>
  <c r="AB205" i="13"/>
  <c r="AC205" i="13"/>
  <c r="AD205" i="13"/>
  <c r="AE205" i="13"/>
  <c r="AF205" i="13"/>
  <c r="AG205" i="13"/>
  <c r="AH205" i="13"/>
  <c r="AI205" i="13"/>
  <c r="AJ205" i="13"/>
  <c r="AK205" i="13"/>
  <c r="AL205" i="13"/>
  <c r="AM205" i="13"/>
  <c r="AN205" i="13"/>
  <c r="AO205" i="13"/>
  <c r="AP205" i="13"/>
  <c r="AQ205" i="13"/>
  <c r="AR205" i="13"/>
  <c r="AS205" i="13"/>
  <c r="AT205" i="13"/>
  <c r="AU205" i="13"/>
  <c r="AV205" i="13"/>
  <c r="AW205" i="13"/>
  <c r="AX205" i="13"/>
  <c r="AY205" i="13"/>
  <c r="P206" i="13"/>
  <c r="Q206" i="13"/>
  <c r="R206" i="13"/>
  <c r="S206" i="13"/>
  <c r="T206" i="13"/>
  <c r="U206" i="13"/>
  <c r="V206" i="13"/>
  <c r="W206" i="13"/>
  <c r="X206" i="13"/>
  <c r="Y206" i="13"/>
  <c r="Z206" i="13"/>
  <c r="AA206" i="13"/>
  <c r="AB206" i="13"/>
  <c r="AC206" i="13"/>
  <c r="AD206" i="13"/>
  <c r="AE206" i="13"/>
  <c r="AF206" i="13"/>
  <c r="AG206" i="13"/>
  <c r="AH206" i="13"/>
  <c r="AI206" i="13"/>
  <c r="AJ206" i="13"/>
  <c r="AK206" i="13"/>
  <c r="AL206" i="13"/>
  <c r="AM206" i="13"/>
  <c r="AN206" i="13"/>
  <c r="AO206" i="13"/>
  <c r="AP206" i="13"/>
  <c r="AQ206" i="13"/>
  <c r="AR206" i="13"/>
  <c r="AS206" i="13"/>
  <c r="AT206" i="13"/>
  <c r="AU206" i="13"/>
  <c r="AV206" i="13"/>
  <c r="AW206" i="13"/>
  <c r="AX206" i="13"/>
  <c r="AY206" i="13"/>
  <c r="P207" i="13"/>
  <c r="Q207" i="13"/>
  <c r="R207" i="13"/>
  <c r="S207" i="13"/>
  <c r="T207" i="13"/>
  <c r="U207" i="13"/>
  <c r="V207" i="13"/>
  <c r="W207" i="13"/>
  <c r="X207" i="13"/>
  <c r="Y207" i="13"/>
  <c r="Z207" i="13"/>
  <c r="AA207" i="13"/>
  <c r="AB207" i="13"/>
  <c r="AC207" i="13"/>
  <c r="AD207" i="13"/>
  <c r="AE207" i="13"/>
  <c r="AF207" i="13"/>
  <c r="AG207" i="13"/>
  <c r="AH207" i="13"/>
  <c r="AI207" i="13"/>
  <c r="AJ207" i="13"/>
  <c r="AK207" i="13"/>
  <c r="AL207" i="13"/>
  <c r="AM207" i="13"/>
  <c r="AN207" i="13"/>
  <c r="AO207" i="13"/>
  <c r="AP207" i="13"/>
  <c r="AQ207" i="13"/>
  <c r="AR207" i="13"/>
  <c r="AS207" i="13"/>
  <c r="AT207" i="13"/>
  <c r="AU207" i="13"/>
  <c r="AV207" i="13"/>
  <c r="AW207" i="13"/>
  <c r="AX207" i="13"/>
  <c r="AY207" i="13"/>
  <c r="P208" i="13"/>
  <c r="Q208" i="13"/>
  <c r="R208" i="13"/>
  <c r="S208" i="13"/>
  <c r="T208" i="13"/>
  <c r="U208" i="13"/>
  <c r="V208" i="13"/>
  <c r="W208" i="13"/>
  <c r="X208" i="13"/>
  <c r="Y208" i="13"/>
  <c r="Z208" i="13"/>
  <c r="AA208" i="13"/>
  <c r="AB208" i="13"/>
  <c r="AC208" i="13"/>
  <c r="AD208" i="13"/>
  <c r="AE208" i="13"/>
  <c r="AF208" i="13"/>
  <c r="AG208" i="13"/>
  <c r="AH208" i="13"/>
  <c r="AI208" i="13"/>
  <c r="AJ208" i="13"/>
  <c r="AK208" i="13"/>
  <c r="AL208" i="13"/>
  <c r="AM208" i="13"/>
  <c r="AN208" i="13"/>
  <c r="AO208" i="13"/>
  <c r="AP208" i="13"/>
  <c r="AQ208" i="13"/>
  <c r="AR208" i="13"/>
  <c r="AS208" i="13"/>
  <c r="AT208" i="13"/>
  <c r="AU208" i="13"/>
  <c r="AV208" i="13"/>
  <c r="AW208" i="13"/>
  <c r="AX208" i="13"/>
  <c r="AY208" i="13"/>
  <c r="P209" i="13"/>
  <c r="Q209" i="13"/>
  <c r="R209" i="13"/>
  <c r="S209" i="13"/>
  <c r="T209" i="13"/>
  <c r="U209" i="13"/>
  <c r="V209" i="13"/>
  <c r="W209" i="13"/>
  <c r="X209" i="13"/>
  <c r="Y209" i="13"/>
  <c r="Z209" i="13"/>
  <c r="AA209" i="13"/>
  <c r="AB209" i="13"/>
  <c r="AC209" i="13"/>
  <c r="AD209" i="13"/>
  <c r="AE209" i="13"/>
  <c r="AF209" i="13"/>
  <c r="AG209" i="13"/>
  <c r="AH209" i="13"/>
  <c r="AI209" i="13"/>
  <c r="AJ209" i="13"/>
  <c r="AK209" i="13"/>
  <c r="AL209" i="13"/>
  <c r="AM209" i="13"/>
  <c r="AN209" i="13"/>
  <c r="AO209" i="13"/>
  <c r="AP209" i="13"/>
  <c r="AQ209" i="13"/>
  <c r="AR209" i="13"/>
  <c r="AS209" i="13"/>
  <c r="AT209" i="13"/>
  <c r="AU209" i="13"/>
  <c r="AV209" i="13"/>
  <c r="AW209" i="13"/>
  <c r="AX209" i="13"/>
  <c r="AY209" i="13"/>
  <c r="P210" i="13"/>
  <c r="Q210" i="13"/>
  <c r="R210" i="13"/>
  <c r="S210" i="13"/>
  <c r="T210" i="13"/>
  <c r="U210" i="13"/>
  <c r="V210" i="13"/>
  <c r="W210" i="13"/>
  <c r="X210" i="13"/>
  <c r="Y210" i="13"/>
  <c r="Z210" i="13"/>
  <c r="AA210" i="13"/>
  <c r="AB210" i="13"/>
  <c r="AC210" i="13"/>
  <c r="AD210" i="13"/>
  <c r="AE210" i="13"/>
  <c r="AF210" i="13"/>
  <c r="AG210" i="13"/>
  <c r="AH210" i="13"/>
  <c r="AI210" i="13"/>
  <c r="AJ210" i="13"/>
  <c r="AK210" i="13"/>
  <c r="AL210" i="13"/>
  <c r="AM210" i="13"/>
  <c r="AN210" i="13"/>
  <c r="AO210" i="13"/>
  <c r="AP210" i="13"/>
  <c r="AQ210" i="13"/>
  <c r="AR210" i="13"/>
  <c r="AS210" i="13"/>
  <c r="AT210" i="13"/>
  <c r="AU210" i="13"/>
  <c r="AV210" i="13"/>
  <c r="AW210" i="13"/>
  <c r="AX210" i="13"/>
  <c r="AY210" i="13"/>
  <c r="P211" i="13"/>
  <c r="Q211" i="13"/>
  <c r="R211" i="13"/>
  <c r="S211" i="13"/>
  <c r="T211" i="13"/>
  <c r="U211" i="13"/>
  <c r="V211" i="13"/>
  <c r="W211" i="13"/>
  <c r="X211" i="13"/>
  <c r="Y211" i="13"/>
  <c r="Z211" i="13"/>
  <c r="AA211" i="13"/>
  <c r="AB211" i="13"/>
  <c r="AC211" i="13"/>
  <c r="AD211" i="13"/>
  <c r="AE211" i="13"/>
  <c r="AF211" i="13"/>
  <c r="AG211" i="13"/>
  <c r="AH211" i="13"/>
  <c r="AI211" i="13"/>
  <c r="AJ211" i="13"/>
  <c r="AK211" i="13"/>
  <c r="AL211" i="13"/>
  <c r="AM211" i="13"/>
  <c r="AN211" i="13"/>
  <c r="AO211" i="13"/>
  <c r="AP211" i="13"/>
  <c r="AQ211" i="13"/>
  <c r="AR211" i="13"/>
  <c r="AS211" i="13"/>
  <c r="AT211" i="13"/>
  <c r="AU211" i="13"/>
  <c r="AV211" i="13"/>
  <c r="AW211" i="13"/>
  <c r="AX211" i="13"/>
  <c r="AY211" i="13"/>
  <c r="P212" i="13"/>
  <c r="Q212" i="13"/>
  <c r="R212" i="13"/>
  <c r="S212" i="13"/>
  <c r="T212" i="13"/>
  <c r="U212" i="13"/>
  <c r="V212" i="13"/>
  <c r="W212" i="13"/>
  <c r="X212" i="13"/>
  <c r="Y212" i="13"/>
  <c r="Z212" i="13"/>
  <c r="AA212" i="13"/>
  <c r="AB212" i="13"/>
  <c r="AC212" i="13"/>
  <c r="AD212" i="13"/>
  <c r="AE212" i="13"/>
  <c r="AF212" i="13"/>
  <c r="AG212" i="13"/>
  <c r="AH212" i="13"/>
  <c r="AI212" i="13"/>
  <c r="AJ212" i="13"/>
  <c r="AK212" i="13"/>
  <c r="AL212" i="13"/>
  <c r="AM212" i="13"/>
  <c r="AN212" i="13"/>
  <c r="AO212" i="13"/>
  <c r="AP212" i="13"/>
  <c r="AQ212" i="13"/>
  <c r="AR212" i="13"/>
  <c r="AS212" i="13"/>
  <c r="AT212" i="13"/>
  <c r="AU212" i="13"/>
  <c r="AV212" i="13"/>
  <c r="AW212" i="13"/>
  <c r="AX212" i="13"/>
  <c r="AY212" i="13"/>
  <c r="P213" i="13"/>
  <c r="Q213" i="13"/>
  <c r="R213" i="13"/>
  <c r="S213" i="13"/>
  <c r="T213" i="13"/>
  <c r="U213" i="13"/>
  <c r="V213" i="13"/>
  <c r="W213" i="13"/>
  <c r="X213" i="13"/>
  <c r="Y213" i="13"/>
  <c r="Z213" i="13"/>
  <c r="AA213" i="13"/>
  <c r="AB213" i="13"/>
  <c r="AC213" i="13"/>
  <c r="AD213" i="13"/>
  <c r="AE213" i="13"/>
  <c r="AF213" i="13"/>
  <c r="AG213" i="13"/>
  <c r="AH213" i="13"/>
  <c r="AI213" i="13"/>
  <c r="AJ213" i="13"/>
  <c r="AK213" i="13"/>
  <c r="AL213" i="13"/>
  <c r="AM213" i="13"/>
  <c r="AN213" i="13"/>
  <c r="AO213" i="13"/>
  <c r="AP213" i="13"/>
  <c r="AQ213" i="13"/>
  <c r="AR213" i="13"/>
  <c r="AS213" i="13"/>
  <c r="AT213" i="13"/>
  <c r="AU213" i="13"/>
  <c r="AV213" i="13"/>
  <c r="AW213" i="13"/>
  <c r="AX213" i="13"/>
  <c r="AY213" i="13"/>
  <c r="P214" i="13"/>
  <c r="Q214" i="13"/>
  <c r="R214" i="13"/>
  <c r="S214" i="13"/>
  <c r="T214" i="13"/>
  <c r="U214" i="13"/>
  <c r="V214" i="13"/>
  <c r="W214" i="13"/>
  <c r="X214" i="13"/>
  <c r="Y214" i="13"/>
  <c r="Z214" i="13"/>
  <c r="AA214" i="13"/>
  <c r="AB214" i="13"/>
  <c r="AC214" i="13"/>
  <c r="AD214" i="13"/>
  <c r="AE214" i="13"/>
  <c r="AF214" i="13"/>
  <c r="AG214" i="13"/>
  <c r="AH214" i="13"/>
  <c r="AI214" i="13"/>
  <c r="AJ214" i="13"/>
  <c r="AK214" i="13"/>
  <c r="AL214" i="13"/>
  <c r="AM214" i="13"/>
  <c r="AN214" i="13"/>
  <c r="AO214" i="13"/>
  <c r="AP214" i="13"/>
  <c r="AQ214" i="13"/>
  <c r="AR214" i="13"/>
  <c r="AS214" i="13"/>
  <c r="AT214" i="13"/>
  <c r="AU214" i="13"/>
  <c r="AV214" i="13"/>
  <c r="AW214" i="13"/>
  <c r="AX214" i="13"/>
  <c r="AY214" i="13"/>
  <c r="P215" i="13"/>
  <c r="Q215" i="13"/>
  <c r="R215" i="13"/>
  <c r="S215" i="13"/>
  <c r="T215" i="13"/>
  <c r="U215" i="13"/>
  <c r="V215" i="13"/>
  <c r="W215" i="13"/>
  <c r="X215" i="13"/>
  <c r="Y215" i="13"/>
  <c r="Z215" i="13"/>
  <c r="AA215" i="13"/>
  <c r="AB215" i="13"/>
  <c r="AC215" i="13"/>
  <c r="AD215" i="13"/>
  <c r="AE215" i="13"/>
  <c r="AF215" i="13"/>
  <c r="AG215" i="13"/>
  <c r="AH215" i="13"/>
  <c r="AI215" i="13"/>
  <c r="AJ215" i="13"/>
  <c r="AK215" i="13"/>
  <c r="AL215" i="13"/>
  <c r="AM215" i="13"/>
  <c r="AN215" i="13"/>
  <c r="AO215" i="13"/>
  <c r="AP215" i="13"/>
  <c r="AQ215" i="13"/>
  <c r="AR215" i="13"/>
  <c r="AS215" i="13"/>
  <c r="AT215" i="13"/>
  <c r="AU215" i="13"/>
  <c r="AV215" i="13"/>
  <c r="AW215" i="13"/>
  <c r="AX215" i="13"/>
  <c r="AY215" i="13"/>
  <c r="P216" i="13"/>
  <c r="Q216" i="13"/>
  <c r="R216" i="13"/>
  <c r="S216" i="13"/>
  <c r="T216" i="13"/>
  <c r="U216" i="13"/>
  <c r="V216" i="13"/>
  <c r="W216" i="13"/>
  <c r="X216" i="13"/>
  <c r="Y216" i="13"/>
  <c r="Z216" i="13"/>
  <c r="AA216" i="13"/>
  <c r="AB216" i="13"/>
  <c r="AC216" i="13"/>
  <c r="AD216" i="13"/>
  <c r="AE216" i="13"/>
  <c r="AF216" i="13"/>
  <c r="AG216" i="13"/>
  <c r="AH216" i="13"/>
  <c r="AI216" i="13"/>
  <c r="AJ216" i="13"/>
  <c r="AK216" i="13"/>
  <c r="AL216" i="13"/>
  <c r="AM216" i="13"/>
  <c r="AN216" i="13"/>
  <c r="AO216" i="13"/>
  <c r="AP216" i="13"/>
  <c r="AQ216" i="13"/>
  <c r="AR216" i="13"/>
  <c r="AS216" i="13"/>
  <c r="AT216" i="13"/>
  <c r="AU216" i="13"/>
  <c r="AV216" i="13"/>
  <c r="AW216" i="13"/>
  <c r="AX216" i="13"/>
  <c r="AY216" i="13"/>
  <c r="P217" i="13"/>
  <c r="Q217" i="13"/>
  <c r="R217" i="13"/>
  <c r="S217" i="13"/>
  <c r="T217" i="13"/>
  <c r="U217" i="13"/>
  <c r="V217" i="13"/>
  <c r="W217" i="13"/>
  <c r="X217" i="13"/>
  <c r="Y217" i="13"/>
  <c r="Z217" i="13"/>
  <c r="AA217" i="13"/>
  <c r="AB217" i="13"/>
  <c r="AC217" i="13"/>
  <c r="AD217" i="13"/>
  <c r="AE217" i="13"/>
  <c r="AF217" i="13"/>
  <c r="AG217" i="13"/>
  <c r="AH217" i="13"/>
  <c r="AI217" i="13"/>
  <c r="AJ217" i="13"/>
  <c r="AK217" i="13"/>
  <c r="AL217" i="13"/>
  <c r="AM217" i="13"/>
  <c r="AN217" i="13"/>
  <c r="AO217" i="13"/>
  <c r="AP217" i="13"/>
  <c r="AQ217" i="13"/>
  <c r="AR217" i="13"/>
  <c r="AS217" i="13"/>
  <c r="AT217" i="13"/>
  <c r="AU217" i="13"/>
  <c r="AV217" i="13"/>
  <c r="AW217" i="13"/>
  <c r="AX217" i="13"/>
  <c r="AY217" i="13"/>
  <c r="P218" i="13"/>
  <c r="Q218" i="13"/>
  <c r="R218" i="13"/>
  <c r="S218" i="13"/>
  <c r="T218" i="13"/>
  <c r="U218" i="13"/>
  <c r="V218" i="13"/>
  <c r="W218" i="13"/>
  <c r="X218" i="13"/>
  <c r="Y218" i="13"/>
  <c r="Z218" i="13"/>
  <c r="AA218" i="13"/>
  <c r="AB218" i="13"/>
  <c r="AC218" i="13"/>
  <c r="AD218" i="13"/>
  <c r="AE218" i="13"/>
  <c r="AF218" i="13"/>
  <c r="AG218" i="13"/>
  <c r="AH218" i="13"/>
  <c r="AI218" i="13"/>
  <c r="AJ218" i="13"/>
  <c r="AK218" i="13"/>
  <c r="AL218" i="13"/>
  <c r="AM218" i="13"/>
  <c r="AN218" i="13"/>
  <c r="AO218" i="13"/>
  <c r="AP218" i="13"/>
  <c r="AQ218" i="13"/>
  <c r="AR218" i="13"/>
  <c r="AS218" i="13"/>
  <c r="AT218" i="13"/>
  <c r="AU218" i="13"/>
  <c r="AV218" i="13"/>
  <c r="AW218" i="13"/>
  <c r="AX218" i="13"/>
  <c r="AY218" i="13"/>
  <c r="P219" i="13"/>
  <c r="Q219" i="13"/>
  <c r="R219" i="13"/>
  <c r="S219" i="13"/>
  <c r="T219" i="13"/>
  <c r="U219" i="13"/>
  <c r="V219" i="13"/>
  <c r="W219" i="13"/>
  <c r="X219" i="13"/>
  <c r="Y219" i="13"/>
  <c r="Z219" i="13"/>
  <c r="AA219" i="13"/>
  <c r="AB219" i="13"/>
  <c r="AC219" i="13"/>
  <c r="AD219" i="13"/>
  <c r="AE219" i="13"/>
  <c r="AF219" i="13"/>
  <c r="AG219" i="13"/>
  <c r="AH219" i="13"/>
  <c r="AI219" i="13"/>
  <c r="AJ219" i="13"/>
  <c r="AK219" i="13"/>
  <c r="AL219" i="13"/>
  <c r="AM219" i="13"/>
  <c r="AN219" i="13"/>
  <c r="AO219" i="13"/>
  <c r="AP219" i="13"/>
  <c r="AQ219" i="13"/>
  <c r="AR219" i="13"/>
  <c r="AS219" i="13"/>
  <c r="AT219" i="13"/>
  <c r="AU219" i="13"/>
  <c r="AV219" i="13"/>
  <c r="AW219" i="13"/>
  <c r="AX219" i="13"/>
  <c r="AY219" i="13"/>
  <c r="P220" i="13"/>
  <c r="Q220" i="13"/>
  <c r="R220" i="13"/>
  <c r="S220" i="13"/>
  <c r="T220" i="13"/>
  <c r="U220" i="13"/>
  <c r="V220" i="13"/>
  <c r="W220" i="13"/>
  <c r="X220" i="13"/>
  <c r="Y220" i="13"/>
  <c r="Z220" i="13"/>
  <c r="AA220" i="13"/>
  <c r="AB220" i="13"/>
  <c r="AC220" i="13"/>
  <c r="AD220" i="13"/>
  <c r="AE220" i="13"/>
  <c r="AF220" i="13"/>
  <c r="AG220" i="13"/>
  <c r="AH220" i="13"/>
  <c r="AI220" i="13"/>
  <c r="AJ220" i="13"/>
  <c r="AK220" i="13"/>
  <c r="AL220" i="13"/>
  <c r="AM220" i="13"/>
  <c r="AN220" i="13"/>
  <c r="AO220" i="13"/>
  <c r="AP220" i="13"/>
  <c r="AQ220" i="13"/>
  <c r="AR220" i="13"/>
  <c r="AS220" i="13"/>
  <c r="AT220" i="13"/>
  <c r="AU220" i="13"/>
  <c r="AV220" i="13"/>
  <c r="AW220" i="13"/>
  <c r="AX220" i="13"/>
  <c r="AY220" i="13"/>
  <c r="P221" i="13"/>
  <c r="Q221" i="13"/>
  <c r="R221" i="13"/>
  <c r="S221" i="13"/>
  <c r="T221" i="13"/>
  <c r="U221" i="13"/>
  <c r="V221" i="13"/>
  <c r="W221" i="13"/>
  <c r="X221" i="13"/>
  <c r="Y221" i="13"/>
  <c r="Z221" i="13"/>
  <c r="AA221" i="13"/>
  <c r="AB221" i="13"/>
  <c r="AC221" i="13"/>
  <c r="AD221" i="13"/>
  <c r="AE221" i="13"/>
  <c r="AF221" i="13"/>
  <c r="AG221" i="13"/>
  <c r="AH221" i="13"/>
  <c r="AI221" i="13"/>
  <c r="AJ221" i="13"/>
  <c r="AK221" i="13"/>
  <c r="AL221" i="13"/>
  <c r="AM221" i="13"/>
  <c r="AN221" i="13"/>
  <c r="AO221" i="13"/>
  <c r="AP221" i="13"/>
  <c r="AQ221" i="13"/>
  <c r="AR221" i="13"/>
  <c r="AS221" i="13"/>
  <c r="AT221" i="13"/>
  <c r="AU221" i="13"/>
  <c r="AV221" i="13"/>
  <c r="AW221" i="13"/>
  <c r="AX221" i="13"/>
  <c r="AY221" i="13"/>
  <c r="P222" i="13"/>
  <c r="Q222" i="13"/>
  <c r="R222" i="13"/>
  <c r="S222" i="13"/>
  <c r="T222" i="13"/>
  <c r="U222" i="13"/>
  <c r="V222" i="13"/>
  <c r="W222" i="13"/>
  <c r="X222" i="13"/>
  <c r="Y222" i="13"/>
  <c r="Z222" i="13"/>
  <c r="AA222" i="13"/>
  <c r="AB222" i="13"/>
  <c r="AC222" i="13"/>
  <c r="AD222" i="13"/>
  <c r="AE222" i="13"/>
  <c r="AF222" i="13"/>
  <c r="AG222" i="13"/>
  <c r="AH222" i="13"/>
  <c r="AI222" i="13"/>
  <c r="AJ222" i="13"/>
  <c r="AK222" i="13"/>
  <c r="AL222" i="13"/>
  <c r="AM222" i="13"/>
  <c r="AN222" i="13"/>
  <c r="AO222" i="13"/>
  <c r="AP222" i="13"/>
  <c r="AQ222" i="13"/>
  <c r="AR222" i="13"/>
  <c r="AS222" i="13"/>
  <c r="AT222" i="13"/>
  <c r="AU222" i="13"/>
  <c r="AV222" i="13"/>
  <c r="AW222" i="13"/>
  <c r="AX222" i="13"/>
  <c r="AY222" i="13"/>
  <c r="P223" i="13"/>
  <c r="Q223" i="13"/>
  <c r="R223" i="13"/>
  <c r="S223" i="13"/>
  <c r="T223" i="13"/>
  <c r="U223" i="13"/>
  <c r="V223" i="13"/>
  <c r="W223" i="13"/>
  <c r="X223" i="13"/>
  <c r="Y223" i="13"/>
  <c r="Z223" i="13"/>
  <c r="AA223" i="13"/>
  <c r="AB223" i="13"/>
  <c r="AC223" i="13"/>
  <c r="AD223" i="13"/>
  <c r="AE223" i="13"/>
  <c r="AF223" i="13"/>
  <c r="AG223" i="13"/>
  <c r="AH223" i="13"/>
  <c r="AI223" i="13"/>
  <c r="AJ223" i="13"/>
  <c r="AK223" i="13"/>
  <c r="AL223" i="13"/>
  <c r="AM223" i="13"/>
  <c r="AN223" i="13"/>
  <c r="AO223" i="13"/>
  <c r="AP223" i="13"/>
  <c r="AQ223" i="13"/>
  <c r="AR223" i="13"/>
  <c r="AS223" i="13"/>
  <c r="AT223" i="13"/>
  <c r="AU223" i="13"/>
  <c r="AV223" i="13"/>
  <c r="AW223" i="13"/>
  <c r="AX223" i="13"/>
  <c r="AY223" i="13"/>
  <c r="P224" i="13"/>
  <c r="Q224" i="13"/>
  <c r="R224" i="13"/>
  <c r="S224" i="13"/>
  <c r="T224" i="13"/>
  <c r="U224" i="13"/>
  <c r="V224" i="13"/>
  <c r="W224" i="13"/>
  <c r="X224" i="13"/>
  <c r="Y224" i="13"/>
  <c r="Z224" i="13"/>
  <c r="AA224" i="13"/>
  <c r="AB224" i="13"/>
  <c r="AC224" i="13"/>
  <c r="AD224" i="13"/>
  <c r="AE224" i="13"/>
  <c r="AF224" i="13"/>
  <c r="AG224" i="13"/>
  <c r="AH224" i="13"/>
  <c r="AI224" i="13"/>
  <c r="AJ224" i="13"/>
  <c r="AK224" i="13"/>
  <c r="AL224" i="13"/>
  <c r="AM224" i="13"/>
  <c r="AN224" i="13"/>
  <c r="AO224" i="13"/>
  <c r="AP224" i="13"/>
  <c r="AQ224" i="13"/>
  <c r="AR224" i="13"/>
  <c r="AS224" i="13"/>
  <c r="AT224" i="13"/>
  <c r="AU224" i="13"/>
  <c r="AV224" i="13"/>
  <c r="AW224" i="13"/>
  <c r="AX224" i="13"/>
  <c r="AY224" i="13"/>
  <c r="P225" i="13"/>
  <c r="Q225" i="13"/>
  <c r="R225" i="13"/>
  <c r="S225" i="13"/>
  <c r="T225" i="13"/>
  <c r="U225" i="13"/>
  <c r="V225" i="13"/>
  <c r="W225" i="13"/>
  <c r="X225" i="13"/>
  <c r="Y225" i="13"/>
  <c r="Z225" i="13"/>
  <c r="AA225" i="13"/>
  <c r="AB225" i="13"/>
  <c r="AC225" i="13"/>
  <c r="AD225" i="13"/>
  <c r="AE225" i="13"/>
  <c r="AF225" i="13"/>
  <c r="AG225" i="13"/>
  <c r="AH225" i="13"/>
  <c r="AI225" i="13"/>
  <c r="AJ225" i="13"/>
  <c r="AK225" i="13"/>
  <c r="AL225" i="13"/>
  <c r="AM225" i="13"/>
  <c r="AN225" i="13"/>
  <c r="AO225" i="13"/>
  <c r="AP225" i="13"/>
  <c r="AQ225" i="13"/>
  <c r="AR225" i="13"/>
  <c r="AS225" i="13"/>
  <c r="AT225" i="13"/>
  <c r="AU225" i="13"/>
  <c r="AV225" i="13"/>
  <c r="AW225" i="13"/>
  <c r="AX225" i="13"/>
  <c r="AY225" i="13"/>
  <c r="P226" i="13"/>
  <c r="Q226" i="13"/>
  <c r="R226" i="13"/>
  <c r="S226" i="13"/>
  <c r="T226" i="13"/>
  <c r="U226" i="13"/>
  <c r="V226" i="13"/>
  <c r="W226" i="13"/>
  <c r="X226" i="13"/>
  <c r="Y226" i="13"/>
  <c r="Z226" i="13"/>
  <c r="AA226" i="13"/>
  <c r="AB226" i="13"/>
  <c r="AC226" i="13"/>
  <c r="AD226" i="13"/>
  <c r="AE226" i="13"/>
  <c r="AF226" i="13"/>
  <c r="AG226" i="13"/>
  <c r="AH226" i="13"/>
  <c r="AI226" i="13"/>
  <c r="AJ226" i="13"/>
  <c r="AK226" i="13"/>
  <c r="AL226" i="13"/>
  <c r="AM226" i="13"/>
  <c r="AN226" i="13"/>
  <c r="AO226" i="13"/>
  <c r="AP226" i="13"/>
  <c r="AQ226" i="13"/>
  <c r="AR226" i="13"/>
  <c r="AS226" i="13"/>
  <c r="AT226" i="13"/>
  <c r="AU226" i="13"/>
  <c r="AV226" i="13"/>
  <c r="AW226" i="13"/>
  <c r="AX226" i="13"/>
  <c r="AY226" i="13"/>
  <c r="P227" i="13"/>
  <c r="Q227" i="13"/>
  <c r="R227" i="13"/>
  <c r="S227" i="13"/>
  <c r="T227" i="13"/>
  <c r="U227" i="13"/>
  <c r="V227" i="13"/>
  <c r="W227" i="13"/>
  <c r="X227" i="13"/>
  <c r="Y227" i="13"/>
  <c r="Z227" i="13"/>
  <c r="AA227" i="13"/>
  <c r="AB227" i="13"/>
  <c r="AC227" i="13"/>
  <c r="AD227" i="13"/>
  <c r="AE227" i="13"/>
  <c r="AF227" i="13"/>
  <c r="AG227" i="13"/>
  <c r="AH227" i="13"/>
  <c r="AI227" i="13"/>
  <c r="AJ227" i="13"/>
  <c r="AK227" i="13"/>
  <c r="AL227" i="13"/>
  <c r="AM227" i="13"/>
  <c r="AN227" i="13"/>
  <c r="AO227" i="13"/>
  <c r="AP227" i="13"/>
  <c r="AQ227" i="13"/>
  <c r="AR227" i="13"/>
  <c r="AS227" i="13"/>
  <c r="AT227" i="13"/>
  <c r="AU227" i="13"/>
  <c r="AV227" i="13"/>
  <c r="AW227" i="13"/>
  <c r="AX227" i="13"/>
  <c r="AY227" i="13"/>
  <c r="P228" i="13"/>
  <c r="Q228" i="13"/>
  <c r="R228" i="13"/>
  <c r="S228" i="13"/>
  <c r="T228" i="13"/>
  <c r="U228" i="13"/>
  <c r="V228" i="13"/>
  <c r="W228" i="13"/>
  <c r="X228" i="13"/>
  <c r="Y228" i="13"/>
  <c r="Z228" i="13"/>
  <c r="AA228" i="13"/>
  <c r="AB228" i="13"/>
  <c r="AC228" i="13"/>
  <c r="AD228" i="13"/>
  <c r="AE228" i="13"/>
  <c r="AF228" i="13"/>
  <c r="AG228" i="13"/>
  <c r="AH228" i="13"/>
  <c r="AI228" i="13"/>
  <c r="AJ228" i="13"/>
  <c r="AK228" i="13"/>
  <c r="AL228" i="13"/>
  <c r="AM228" i="13"/>
  <c r="AN228" i="13"/>
  <c r="AO228" i="13"/>
  <c r="AP228" i="13"/>
  <c r="AQ228" i="13"/>
  <c r="AR228" i="13"/>
  <c r="AS228" i="13"/>
  <c r="AT228" i="13"/>
  <c r="AU228" i="13"/>
  <c r="AV228" i="13"/>
  <c r="AW228" i="13"/>
  <c r="AX228" i="13"/>
  <c r="AY228" i="13"/>
  <c r="P229" i="13"/>
  <c r="Q229" i="13"/>
  <c r="R229" i="13"/>
  <c r="S229" i="13"/>
  <c r="T229" i="13"/>
  <c r="U229" i="13"/>
  <c r="V229" i="13"/>
  <c r="W229" i="13"/>
  <c r="X229" i="13"/>
  <c r="Y229" i="13"/>
  <c r="Z229" i="13"/>
  <c r="AA229" i="13"/>
  <c r="AB229" i="13"/>
  <c r="AC229" i="13"/>
  <c r="AD229" i="13"/>
  <c r="AE229" i="13"/>
  <c r="AF229" i="13"/>
  <c r="AG229" i="13"/>
  <c r="AH229" i="13"/>
  <c r="AI229" i="13"/>
  <c r="AJ229" i="13"/>
  <c r="AK229" i="13"/>
  <c r="AL229" i="13"/>
  <c r="AM229" i="13"/>
  <c r="AN229" i="13"/>
  <c r="AO229" i="13"/>
  <c r="AP229" i="13"/>
  <c r="AQ229" i="13"/>
  <c r="AR229" i="13"/>
  <c r="AS229" i="13"/>
  <c r="AT229" i="13"/>
  <c r="AU229" i="13"/>
  <c r="AV229" i="13"/>
  <c r="AW229" i="13"/>
  <c r="AX229" i="13"/>
  <c r="AY229" i="13"/>
  <c r="P230" i="13"/>
  <c r="Q230" i="13"/>
  <c r="R230" i="13"/>
  <c r="S230" i="13"/>
  <c r="T230" i="13"/>
  <c r="U230" i="13"/>
  <c r="V230" i="13"/>
  <c r="W230" i="13"/>
  <c r="X230" i="13"/>
  <c r="Y230" i="13"/>
  <c r="Z230" i="13"/>
  <c r="AA230" i="13"/>
  <c r="AB230" i="13"/>
  <c r="AC230" i="13"/>
  <c r="AD230" i="13"/>
  <c r="AE230" i="13"/>
  <c r="AF230" i="13"/>
  <c r="AG230" i="13"/>
  <c r="AH230" i="13"/>
  <c r="AI230" i="13"/>
  <c r="AJ230" i="13"/>
  <c r="AK230" i="13"/>
  <c r="AL230" i="13"/>
  <c r="AM230" i="13"/>
  <c r="AN230" i="13"/>
  <c r="AO230" i="13"/>
  <c r="AP230" i="13"/>
  <c r="AQ230" i="13"/>
  <c r="AR230" i="13"/>
  <c r="AS230" i="13"/>
  <c r="AT230" i="13"/>
  <c r="AU230" i="13"/>
  <c r="AV230" i="13"/>
  <c r="AW230" i="13"/>
  <c r="AX230" i="13"/>
  <c r="AY230" i="13"/>
  <c r="P231" i="13"/>
  <c r="Q231" i="13"/>
  <c r="R231" i="13"/>
  <c r="S231" i="13"/>
  <c r="T231" i="13"/>
  <c r="U231" i="13"/>
  <c r="V231" i="13"/>
  <c r="W231" i="13"/>
  <c r="X231" i="13"/>
  <c r="Y231" i="13"/>
  <c r="Z231" i="13"/>
  <c r="AA231" i="13"/>
  <c r="AB231" i="13"/>
  <c r="AC231" i="13"/>
  <c r="AD231" i="13"/>
  <c r="AE231" i="13"/>
  <c r="AF231" i="13"/>
  <c r="AG231" i="13"/>
  <c r="AH231" i="13"/>
  <c r="AI231" i="13"/>
  <c r="AJ231" i="13"/>
  <c r="AK231" i="13"/>
  <c r="AL231" i="13"/>
  <c r="AM231" i="13"/>
  <c r="AN231" i="13"/>
  <c r="AO231" i="13"/>
  <c r="AP231" i="13"/>
  <c r="AQ231" i="13"/>
  <c r="AR231" i="13"/>
  <c r="AS231" i="13"/>
  <c r="AT231" i="13"/>
  <c r="AU231" i="13"/>
  <c r="AV231" i="13"/>
  <c r="AW231" i="13"/>
  <c r="AX231" i="13"/>
  <c r="AY231" i="13"/>
  <c r="P232" i="13"/>
  <c r="Q232" i="13"/>
  <c r="R232" i="13"/>
  <c r="S232" i="13"/>
  <c r="T232" i="13"/>
  <c r="U232" i="13"/>
  <c r="V232" i="13"/>
  <c r="W232" i="13"/>
  <c r="X232" i="13"/>
  <c r="Y232" i="13"/>
  <c r="Z232" i="13"/>
  <c r="AA232" i="13"/>
  <c r="AB232" i="13"/>
  <c r="AC232" i="13"/>
  <c r="AD232" i="13"/>
  <c r="AE232" i="13"/>
  <c r="AF232" i="13"/>
  <c r="AG232" i="13"/>
  <c r="AH232" i="13"/>
  <c r="AI232" i="13"/>
  <c r="AJ232" i="13"/>
  <c r="AK232" i="13"/>
  <c r="AL232" i="13"/>
  <c r="AM232" i="13"/>
  <c r="AN232" i="13"/>
  <c r="AO232" i="13"/>
  <c r="AP232" i="13"/>
  <c r="AQ232" i="13"/>
  <c r="AR232" i="13"/>
  <c r="AS232" i="13"/>
  <c r="AT232" i="13"/>
  <c r="AU232" i="13"/>
  <c r="AV232" i="13"/>
  <c r="AW232" i="13"/>
  <c r="AX232" i="13"/>
  <c r="AY232" i="13"/>
  <c r="P233" i="13"/>
  <c r="Q233" i="13"/>
  <c r="R233" i="13"/>
  <c r="S233" i="13"/>
  <c r="T233" i="13"/>
  <c r="U233" i="13"/>
  <c r="V233" i="13"/>
  <c r="W233" i="13"/>
  <c r="X233" i="13"/>
  <c r="Y233" i="13"/>
  <c r="Z233" i="13"/>
  <c r="AA233" i="13"/>
  <c r="AB233" i="13"/>
  <c r="AC233" i="13"/>
  <c r="AD233" i="13"/>
  <c r="AE233" i="13"/>
  <c r="AF233" i="13"/>
  <c r="AG233" i="13"/>
  <c r="AH233" i="13"/>
  <c r="AI233" i="13"/>
  <c r="AJ233" i="13"/>
  <c r="AK233" i="13"/>
  <c r="AL233" i="13"/>
  <c r="AM233" i="13"/>
  <c r="AN233" i="13"/>
  <c r="AO233" i="13"/>
  <c r="AP233" i="13"/>
  <c r="AQ233" i="13"/>
  <c r="AR233" i="13"/>
  <c r="AS233" i="13"/>
  <c r="AT233" i="13"/>
  <c r="AU233" i="13"/>
  <c r="AV233" i="13"/>
  <c r="AW233" i="13"/>
  <c r="AX233" i="13"/>
  <c r="AY233" i="13"/>
  <c r="P234" i="13"/>
  <c r="Q234" i="13"/>
  <c r="R234" i="13"/>
  <c r="S234" i="13"/>
  <c r="T234" i="13"/>
  <c r="U234" i="13"/>
  <c r="V234" i="13"/>
  <c r="W234" i="13"/>
  <c r="X234" i="13"/>
  <c r="Y234" i="13"/>
  <c r="Z234" i="13"/>
  <c r="AA234" i="13"/>
  <c r="AB234" i="13"/>
  <c r="AC234" i="13"/>
  <c r="AD234" i="13"/>
  <c r="AE234" i="13"/>
  <c r="AF234" i="13"/>
  <c r="AG234" i="13"/>
  <c r="AH234" i="13"/>
  <c r="AI234" i="13"/>
  <c r="AJ234" i="13"/>
  <c r="AK234" i="13"/>
  <c r="AL234" i="13"/>
  <c r="AM234" i="13"/>
  <c r="AN234" i="13"/>
  <c r="AO234" i="13"/>
  <c r="AP234" i="13"/>
  <c r="AQ234" i="13"/>
  <c r="AR234" i="13"/>
  <c r="AS234" i="13"/>
  <c r="AT234" i="13"/>
  <c r="AU234" i="13"/>
  <c r="AV234" i="13"/>
  <c r="AW234" i="13"/>
  <c r="AX234" i="13"/>
  <c r="AY234" i="13"/>
  <c r="P235" i="13"/>
  <c r="Q235" i="13"/>
  <c r="R235" i="13"/>
  <c r="S235" i="13"/>
  <c r="T235" i="13"/>
  <c r="U235" i="13"/>
  <c r="V235" i="13"/>
  <c r="W235" i="13"/>
  <c r="X235" i="13"/>
  <c r="Y235" i="13"/>
  <c r="Z235" i="13"/>
  <c r="AA235" i="13"/>
  <c r="AB235" i="13"/>
  <c r="AC235" i="13"/>
  <c r="AD235" i="13"/>
  <c r="AE235" i="13"/>
  <c r="AF235" i="13"/>
  <c r="AG235" i="13"/>
  <c r="AH235" i="13"/>
  <c r="AI235" i="13"/>
  <c r="AJ235" i="13"/>
  <c r="AK235" i="13"/>
  <c r="AL235" i="13"/>
  <c r="AM235" i="13"/>
  <c r="AN235" i="13"/>
  <c r="AO235" i="13"/>
  <c r="AP235" i="13"/>
  <c r="AQ235" i="13"/>
  <c r="AR235" i="13"/>
  <c r="AS235" i="13"/>
  <c r="AT235" i="13"/>
  <c r="AU235" i="13"/>
  <c r="AV235" i="13"/>
  <c r="AW235" i="13"/>
  <c r="AX235" i="13"/>
  <c r="AY235" i="13"/>
  <c r="P236" i="13"/>
  <c r="Q236" i="13"/>
  <c r="R236" i="13"/>
  <c r="S236" i="13"/>
  <c r="T236" i="13"/>
  <c r="U236" i="13"/>
  <c r="V236" i="13"/>
  <c r="W236" i="13"/>
  <c r="X236" i="13"/>
  <c r="Y236" i="13"/>
  <c r="Z236" i="13"/>
  <c r="AA236" i="13"/>
  <c r="AB236" i="13"/>
  <c r="AC236" i="13"/>
  <c r="AD236" i="13"/>
  <c r="AE236" i="13"/>
  <c r="AF236" i="13"/>
  <c r="AG236" i="13"/>
  <c r="AH236" i="13"/>
  <c r="AI236" i="13"/>
  <c r="AJ236" i="13"/>
  <c r="AK236" i="13"/>
  <c r="AL236" i="13"/>
  <c r="AM236" i="13"/>
  <c r="AN236" i="13"/>
  <c r="AO236" i="13"/>
  <c r="AP236" i="13"/>
  <c r="AQ236" i="13"/>
  <c r="AR236" i="13"/>
  <c r="AS236" i="13"/>
  <c r="AT236" i="13"/>
  <c r="AU236" i="13"/>
  <c r="AV236" i="13"/>
  <c r="AW236" i="13"/>
  <c r="AX236" i="13"/>
  <c r="AY236" i="13"/>
  <c r="P237" i="13"/>
  <c r="Q237" i="13"/>
  <c r="R237" i="13"/>
  <c r="S237" i="13"/>
  <c r="T237" i="13"/>
  <c r="U237" i="13"/>
  <c r="V237" i="13"/>
  <c r="W237" i="13"/>
  <c r="X237" i="13"/>
  <c r="Y237" i="13"/>
  <c r="Z237" i="13"/>
  <c r="AA237" i="13"/>
  <c r="AB237" i="13"/>
  <c r="AC237" i="13"/>
  <c r="AD237" i="13"/>
  <c r="AE237" i="13"/>
  <c r="AF237" i="13"/>
  <c r="AG237" i="13"/>
  <c r="AH237" i="13"/>
  <c r="AI237" i="13"/>
  <c r="AJ237" i="13"/>
  <c r="AK237" i="13"/>
  <c r="AL237" i="13"/>
  <c r="AM237" i="13"/>
  <c r="AN237" i="13"/>
  <c r="AO237" i="13"/>
  <c r="AP237" i="13"/>
  <c r="AQ237" i="13"/>
  <c r="AR237" i="13"/>
  <c r="AS237" i="13"/>
  <c r="AT237" i="13"/>
  <c r="AU237" i="13"/>
  <c r="AV237" i="13"/>
  <c r="AW237" i="13"/>
  <c r="AX237" i="13"/>
  <c r="AY237" i="13"/>
  <c r="P238" i="13"/>
  <c r="Q238" i="13"/>
  <c r="R238" i="13"/>
  <c r="S238" i="13"/>
  <c r="T238" i="13"/>
  <c r="U238" i="13"/>
  <c r="V238" i="13"/>
  <c r="W238" i="13"/>
  <c r="X238" i="13"/>
  <c r="Y238" i="13"/>
  <c r="Z238" i="13"/>
  <c r="AA238" i="13"/>
  <c r="AB238" i="13"/>
  <c r="AC238" i="13"/>
  <c r="AD238" i="13"/>
  <c r="AE238" i="13"/>
  <c r="AF238" i="13"/>
  <c r="AG238" i="13"/>
  <c r="AH238" i="13"/>
  <c r="AI238" i="13"/>
  <c r="AJ238" i="13"/>
  <c r="AK238" i="13"/>
  <c r="AL238" i="13"/>
  <c r="AM238" i="13"/>
  <c r="AN238" i="13"/>
  <c r="AO238" i="13"/>
  <c r="AP238" i="13"/>
  <c r="AQ238" i="13"/>
  <c r="AR238" i="13"/>
  <c r="AS238" i="13"/>
  <c r="AT238" i="13"/>
  <c r="AU238" i="13"/>
  <c r="AV238" i="13"/>
  <c r="AW238" i="13"/>
  <c r="AX238" i="13"/>
  <c r="AY238" i="13"/>
  <c r="P239" i="13"/>
  <c r="Q239" i="13"/>
  <c r="R239" i="13"/>
  <c r="S239" i="13"/>
  <c r="T239" i="13"/>
  <c r="U239" i="13"/>
  <c r="V239" i="13"/>
  <c r="W239" i="13"/>
  <c r="X239" i="13"/>
  <c r="Y239" i="13"/>
  <c r="Z239" i="13"/>
  <c r="AA239" i="13"/>
  <c r="AB239" i="13"/>
  <c r="AC239" i="13"/>
  <c r="AD239" i="13"/>
  <c r="AE239" i="13"/>
  <c r="AF239" i="13"/>
  <c r="AG239" i="13"/>
  <c r="AH239" i="13"/>
  <c r="AI239" i="13"/>
  <c r="AJ239" i="13"/>
  <c r="AK239" i="13"/>
  <c r="AL239" i="13"/>
  <c r="AM239" i="13"/>
  <c r="AN239" i="13"/>
  <c r="AO239" i="13"/>
  <c r="AP239" i="13"/>
  <c r="AQ239" i="13"/>
  <c r="AR239" i="13"/>
  <c r="AS239" i="13"/>
  <c r="AT239" i="13"/>
  <c r="AU239" i="13"/>
  <c r="AV239" i="13"/>
  <c r="AW239" i="13"/>
  <c r="AX239" i="13"/>
  <c r="AY239" i="13"/>
  <c r="P240" i="13"/>
  <c r="Q240" i="13"/>
  <c r="R240" i="13"/>
  <c r="S240" i="13"/>
  <c r="T240" i="13"/>
  <c r="U240" i="13"/>
  <c r="V240" i="13"/>
  <c r="W240" i="13"/>
  <c r="X240" i="13"/>
  <c r="Y240" i="13"/>
  <c r="Z240" i="13"/>
  <c r="AA240" i="13"/>
  <c r="AB240" i="13"/>
  <c r="AC240" i="13"/>
  <c r="AD240" i="13"/>
  <c r="AE240" i="13"/>
  <c r="AF240" i="13"/>
  <c r="AG240" i="13"/>
  <c r="AH240" i="13"/>
  <c r="AI240" i="13"/>
  <c r="AJ240" i="13"/>
  <c r="AK240" i="13"/>
  <c r="AL240" i="13"/>
  <c r="AM240" i="13"/>
  <c r="AN240" i="13"/>
  <c r="AO240" i="13"/>
  <c r="AP240" i="13"/>
  <c r="AQ240" i="13"/>
  <c r="AR240" i="13"/>
  <c r="AS240" i="13"/>
  <c r="AT240" i="13"/>
  <c r="AU240" i="13"/>
  <c r="AV240" i="13"/>
  <c r="AW240" i="13"/>
  <c r="AX240" i="13"/>
  <c r="AY240" i="13"/>
  <c r="P241" i="13"/>
  <c r="Q241" i="13"/>
  <c r="R241" i="13"/>
  <c r="S241" i="13"/>
  <c r="T241" i="13"/>
  <c r="U241" i="13"/>
  <c r="V241" i="13"/>
  <c r="W241" i="13"/>
  <c r="X241" i="13"/>
  <c r="Y241" i="13"/>
  <c r="Z241" i="13"/>
  <c r="AA241" i="13"/>
  <c r="AB241" i="13"/>
  <c r="AC241" i="13"/>
  <c r="AD241" i="13"/>
  <c r="AE241" i="13"/>
  <c r="AF241" i="13"/>
  <c r="AG241" i="13"/>
  <c r="AH241" i="13"/>
  <c r="AI241" i="13"/>
  <c r="AJ241" i="13"/>
  <c r="AK241" i="13"/>
  <c r="AL241" i="13"/>
  <c r="AM241" i="13"/>
  <c r="AN241" i="13"/>
  <c r="AO241" i="13"/>
  <c r="AP241" i="13"/>
  <c r="AQ241" i="13"/>
  <c r="AR241" i="13"/>
  <c r="AS241" i="13"/>
  <c r="AT241" i="13"/>
  <c r="AU241" i="13"/>
  <c r="AV241" i="13"/>
  <c r="AW241" i="13"/>
  <c r="AX241" i="13"/>
  <c r="AY241" i="13"/>
  <c r="P242" i="13"/>
  <c r="Q242" i="13"/>
  <c r="R242" i="13"/>
  <c r="S242" i="13"/>
  <c r="T242" i="13"/>
  <c r="U242" i="13"/>
  <c r="V242" i="13"/>
  <c r="W242" i="13"/>
  <c r="X242" i="13"/>
  <c r="Y242" i="13"/>
  <c r="Z242" i="13"/>
  <c r="AA242" i="13"/>
  <c r="AB242" i="13"/>
  <c r="AC242" i="13"/>
  <c r="AD242" i="13"/>
  <c r="AE242" i="13"/>
  <c r="AF242" i="13"/>
  <c r="AG242" i="13"/>
  <c r="AH242" i="13"/>
  <c r="AI242" i="13"/>
  <c r="AJ242" i="13"/>
  <c r="AK242" i="13"/>
  <c r="AL242" i="13"/>
  <c r="AM242" i="13"/>
  <c r="AN242" i="13"/>
  <c r="AO242" i="13"/>
  <c r="AP242" i="13"/>
  <c r="AQ242" i="13"/>
  <c r="AR242" i="13"/>
  <c r="AS242" i="13"/>
  <c r="AT242" i="13"/>
  <c r="AU242" i="13"/>
  <c r="AV242" i="13"/>
  <c r="AW242" i="13"/>
  <c r="AX242" i="13"/>
  <c r="AY242" i="13"/>
  <c r="P243" i="13"/>
  <c r="Q243" i="13"/>
  <c r="R243" i="13"/>
  <c r="S243" i="13"/>
  <c r="T243" i="13"/>
  <c r="U243" i="13"/>
  <c r="V243" i="13"/>
  <c r="W243" i="13"/>
  <c r="X243" i="13"/>
  <c r="Y243" i="13"/>
  <c r="Z243" i="13"/>
  <c r="AA243" i="13"/>
  <c r="AB243" i="13"/>
  <c r="AC243" i="13"/>
  <c r="AD243" i="13"/>
  <c r="AE243" i="13"/>
  <c r="AF243" i="13"/>
  <c r="AG243" i="13"/>
  <c r="AH243" i="13"/>
  <c r="AI243" i="13"/>
  <c r="AJ243" i="13"/>
  <c r="AK243" i="13"/>
  <c r="AL243" i="13"/>
  <c r="AM243" i="13"/>
  <c r="AN243" i="13"/>
  <c r="AO243" i="13"/>
  <c r="AP243" i="13"/>
  <c r="AQ243" i="13"/>
  <c r="AR243" i="13"/>
  <c r="AS243" i="13"/>
  <c r="AT243" i="13"/>
  <c r="AU243" i="13"/>
  <c r="AV243" i="13"/>
  <c r="AW243" i="13"/>
  <c r="AX243" i="13"/>
  <c r="AY243" i="13"/>
  <c r="P244" i="13"/>
  <c r="Q244" i="13"/>
  <c r="R244" i="13"/>
  <c r="S244" i="13"/>
  <c r="T244" i="13"/>
  <c r="U244" i="13"/>
  <c r="V244" i="13"/>
  <c r="W244" i="13"/>
  <c r="X244" i="13"/>
  <c r="Y244" i="13"/>
  <c r="Z244" i="13"/>
  <c r="AA244" i="13"/>
  <c r="AB244" i="13"/>
  <c r="AC244" i="13"/>
  <c r="AD244" i="13"/>
  <c r="AE244" i="13"/>
  <c r="AF244" i="13"/>
  <c r="AG244" i="13"/>
  <c r="AH244" i="13"/>
  <c r="AI244" i="13"/>
  <c r="AJ244" i="13"/>
  <c r="AK244" i="13"/>
  <c r="AL244" i="13"/>
  <c r="AM244" i="13"/>
  <c r="AN244" i="13"/>
  <c r="AO244" i="13"/>
  <c r="AP244" i="13"/>
  <c r="AQ244" i="13"/>
  <c r="AR244" i="13"/>
  <c r="AS244" i="13"/>
  <c r="AT244" i="13"/>
  <c r="AU244" i="13"/>
  <c r="AV244" i="13"/>
  <c r="AW244" i="13"/>
  <c r="AX244" i="13"/>
  <c r="AY244" i="13"/>
  <c r="P245" i="13"/>
  <c r="Q245" i="13"/>
  <c r="R245" i="13"/>
  <c r="S245" i="13"/>
  <c r="T245" i="13"/>
  <c r="U245" i="13"/>
  <c r="V245" i="13"/>
  <c r="W245" i="13"/>
  <c r="X245" i="13"/>
  <c r="Y245" i="13"/>
  <c r="Z245" i="13"/>
  <c r="AA245" i="13"/>
  <c r="AB245" i="13"/>
  <c r="AC245" i="13"/>
  <c r="AD245" i="13"/>
  <c r="AE245" i="13"/>
  <c r="AF245" i="13"/>
  <c r="AG245" i="13"/>
  <c r="AH245" i="13"/>
  <c r="AI245" i="13"/>
  <c r="AJ245" i="13"/>
  <c r="AK245" i="13"/>
  <c r="AL245" i="13"/>
  <c r="AM245" i="13"/>
  <c r="AN245" i="13"/>
  <c r="AO245" i="13"/>
  <c r="AP245" i="13"/>
  <c r="AQ245" i="13"/>
  <c r="AR245" i="13"/>
  <c r="AS245" i="13"/>
  <c r="AT245" i="13"/>
  <c r="AU245" i="13"/>
  <c r="AV245" i="13"/>
  <c r="AW245" i="13"/>
  <c r="AX245" i="13"/>
  <c r="AY245" i="13"/>
  <c r="P246" i="13"/>
  <c r="Q246" i="13"/>
  <c r="R246" i="13"/>
  <c r="S246" i="13"/>
  <c r="T246" i="13"/>
  <c r="U246" i="13"/>
  <c r="V246" i="13"/>
  <c r="W246" i="13"/>
  <c r="X246" i="13"/>
  <c r="Y246" i="13"/>
  <c r="Z246" i="13"/>
  <c r="AA246" i="13"/>
  <c r="AB246" i="13"/>
  <c r="AC246" i="13"/>
  <c r="AD246" i="13"/>
  <c r="AE246" i="13"/>
  <c r="AF246" i="13"/>
  <c r="AG246" i="13"/>
  <c r="AH246" i="13"/>
  <c r="AI246" i="13"/>
  <c r="AJ246" i="13"/>
  <c r="AK246" i="13"/>
  <c r="AL246" i="13"/>
  <c r="AM246" i="13"/>
  <c r="AN246" i="13"/>
  <c r="AO246" i="13"/>
  <c r="AP246" i="13"/>
  <c r="AQ246" i="13"/>
  <c r="AR246" i="13"/>
  <c r="AS246" i="13"/>
  <c r="AT246" i="13"/>
  <c r="AU246" i="13"/>
  <c r="AV246" i="13"/>
  <c r="AW246" i="13"/>
  <c r="AX246" i="13"/>
  <c r="AY246" i="13"/>
  <c r="P247" i="13"/>
  <c r="Q247" i="13"/>
  <c r="R247" i="13"/>
  <c r="S247" i="13"/>
  <c r="T247" i="13"/>
  <c r="U247" i="13"/>
  <c r="V247" i="13"/>
  <c r="W247" i="13"/>
  <c r="X247" i="13"/>
  <c r="Y247" i="13"/>
  <c r="Z247" i="13"/>
  <c r="AA247" i="13"/>
  <c r="AB247" i="13"/>
  <c r="AC247" i="13"/>
  <c r="AD247" i="13"/>
  <c r="AE247" i="13"/>
  <c r="AF247" i="13"/>
  <c r="AG247" i="13"/>
  <c r="AH247" i="13"/>
  <c r="AI247" i="13"/>
  <c r="AJ247" i="13"/>
  <c r="AK247" i="13"/>
  <c r="AL247" i="13"/>
  <c r="AM247" i="13"/>
  <c r="AN247" i="13"/>
  <c r="AO247" i="13"/>
  <c r="AP247" i="13"/>
  <c r="AQ247" i="13"/>
  <c r="AR247" i="13"/>
  <c r="AS247" i="13"/>
  <c r="AT247" i="13"/>
  <c r="AU247" i="13"/>
  <c r="AV247" i="13"/>
  <c r="AW247" i="13"/>
  <c r="AX247" i="13"/>
  <c r="AY247" i="13"/>
  <c r="P248" i="13"/>
  <c r="Q248" i="13"/>
  <c r="R248" i="13"/>
  <c r="S248" i="13"/>
  <c r="T248" i="13"/>
  <c r="U248" i="13"/>
  <c r="V248" i="13"/>
  <c r="W248" i="13"/>
  <c r="X248" i="13"/>
  <c r="Y248" i="13"/>
  <c r="Z248" i="13"/>
  <c r="AA248" i="13"/>
  <c r="AB248" i="13"/>
  <c r="AC248" i="13"/>
  <c r="AD248" i="13"/>
  <c r="AE248" i="13"/>
  <c r="AF248" i="13"/>
  <c r="AG248" i="13"/>
  <c r="AH248" i="13"/>
  <c r="AI248" i="13"/>
  <c r="AJ248" i="13"/>
  <c r="AK248" i="13"/>
  <c r="AL248" i="13"/>
  <c r="AM248" i="13"/>
  <c r="AN248" i="13"/>
  <c r="AO248" i="13"/>
  <c r="AP248" i="13"/>
  <c r="AQ248" i="13"/>
  <c r="AR248" i="13"/>
  <c r="AS248" i="13"/>
  <c r="AT248" i="13"/>
  <c r="AU248" i="13"/>
  <c r="AV248" i="13"/>
  <c r="AW248" i="13"/>
  <c r="AX248" i="13"/>
  <c r="AY248" i="13"/>
  <c r="P249" i="13"/>
  <c r="Q249" i="13"/>
  <c r="R249" i="13"/>
  <c r="S249" i="13"/>
  <c r="T249" i="13"/>
  <c r="U249" i="13"/>
  <c r="V249" i="13"/>
  <c r="W249" i="13"/>
  <c r="X249" i="13"/>
  <c r="Y249" i="13"/>
  <c r="Z249" i="13"/>
  <c r="AA249" i="13"/>
  <c r="AB249" i="13"/>
  <c r="AC249" i="13"/>
  <c r="AD249" i="13"/>
  <c r="AE249" i="13"/>
  <c r="AF249" i="13"/>
  <c r="AG249" i="13"/>
  <c r="AH249" i="13"/>
  <c r="AI249" i="13"/>
  <c r="AJ249" i="13"/>
  <c r="AK249" i="13"/>
  <c r="AL249" i="13"/>
  <c r="AM249" i="13"/>
  <c r="AN249" i="13"/>
  <c r="AO249" i="13"/>
  <c r="AP249" i="13"/>
  <c r="AQ249" i="13"/>
  <c r="AR249" i="13"/>
  <c r="AS249" i="13"/>
  <c r="AT249" i="13"/>
  <c r="AU249" i="13"/>
  <c r="AV249" i="13"/>
  <c r="AW249" i="13"/>
  <c r="AX249" i="13"/>
  <c r="AY249" i="13"/>
  <c r="P250" i="13"/>
  <c r="Q250" i="13"/>
  <c r="R250" i="13"/>
  <c r="S250" i="13"/>
  <c r="T250" i="13"/>
  <c r="U250" i="13"/>
  <c r="V250" i="13"/>
  <c r="W250" i="13"/>
  <c r="X250" i="13"/>
  <c r="Y250" i="13"/>
  <c r="Z250" i="13"/>
  <c r="AA250" i="13"/>
  <c r="AB250" i="13"/>
  <c r="AC250" i="13"/>
  <c r="AD250" i="13"/>
  <c r="AE250" i="13"/>
  <c r="AF250" i="13"/>
  <c r="AG250" i="13"/>
  <c r="AH250" i="13"/>
  <c r="AI250" i="13"/>
  <c r="AJ250" i="13"/>
  <c r="AK250" i="13"/>
  <c r="AL250" i="13"/>
  <c r="AM250" i="13"/>
  <c r="AN250" i="13"/>
  <c r="AO250" i="13"/>
  <c r="AP250" i="13"/>
  <c r="AQ250" i="13"/>
  <c r="AR250" i="13"/>
  <c r="AS250" i="13"/>
  <c r="AT250" i="13"/>
  <c r="AU250" i="13"/>
  <c r="AV250" i="13"/>
  <c r="AW250" i="13"/>
  <c r="AX250" i="13"/>
  <c r="AY250" i="13"/>
  <c r="P251" i="13"/>
  <c r="Q251" i="13"/>
  <c r="R251" i="13"/>
  <c r="S251" i="13"/>
  <c r="T251" i="13"/>
  <c r="U251" i="13"/>
  <c r="V251" i="13"/>
  <c r="W251" i="13"/>
  <c r="X251" i="13"/>
  <c r="Y251" i="13"/>
  <c r="Z251" i="13"/>
  <c r="AA251" i="13"/>
  <c r="AB251" i="13"/>
  <c r="AC251" i="13"/>
  <c r="AD251" i="13"/>
  <c r="AE251" i="13"/>
  <c r="AF251" i="13"/>
  <c r="AG251" i="13"/>
  <c r="AH251" i="13"/>
  <c r="AI251" i="13"/>
  <c r="AJ251" i="13"/>
  <c r="AK251" i="13"/>
  <c r="AL251" i="13"/>
  <c r="AM251" i="13"/>
  <c r="AN251" i="13"/>
  <c r="AO251" i="13"/>
  <c r="AP251" i="13"/>
  <c r="AQ251" i="13"/>
  <c r="AR251" i="13"/>
  <c r="AS251" i="13"/>
  <c r="AT251" i="13"/>
  <c r="AU251" i="13"/>
  <c r="AV251" i="13"/>
  <c r="AW251" i="13"/>
  <c r="AX251" i="13"/>
  <c r="AY251" i="13"/>
  <c r="P252" i="13"/>
  <c r="Q252" i="13"/>
  <c r="R252" i="13"/>
  <c r="S252" i="13"/>
  <c r="T252" i="13"/>
  <c r="U252" i="13"/>
  <c r="V252" i="13"/>
  <c r="W252" i="13"/>
  <c r="X252" i="13"/>
  <c r="Y252" i="13"/>
  <c r="Z252" i="13"/>
  <c r="AA252" i="13"/>
  <c r="AB252" i="13"/>
  <c r="AC252" i="13"/>
  <c r="AD252" i="13"/>
  <c r="AE252" i="13"/>
  <c r="AF252" i="13"/>
  <c r="AG252" i="13"/>
  <c r="AH252" i="13"/>
  <c r="AI252" i="13"/>
  <c r="AJ252" i="13"/>
  <c r="AK252" i="13"/>
  <c r="AL252" i="13"/>
  <c r="AM252" i="13"/>
  <c r="AN252" i="13"/>
  <c r="AO252" i="13"/>
  <c r="AP252" i="13"/>
  <c r="AQ252" i="13"/>
  <c r="AR252" i="13"/>
  <c r="AS252" i="13"/>
  <c r="AT252" i="13"/>
  <c r="AU252" i="13"/>
  <c r="AV252" i="13"/>
  <c r="AW252" i="13"/>
  <c r="AX252" i="13"/>
  <c r="AY252" i="13"/>
  <c r="P253" i="13"/>
  <c r="Q253" i="13"/>
  <c r="R253" i="13"/>
  <c r="S253" i="13"/>
  <c r="T253" i="13"/>
  <c r="U253" i="13"/>
  <c r="V253" i="13"/>
  <c r="W253" i="13"/>
  <c r="X253" i="13"/>
  <c r="Y253" i="13"/>
  <c r="Z253" i="13"/>
  <c r="AA253" i="13"/>
  <c r="AB253" i="13"/>
  <c r="AC253" i="13"/>
  <c r="AD253" i="13"/>
  <c r="AE253" i="13"/>
  <c r="AF253" i="13"/>
  <c r="AG253" i="13"/>
  <c r="AH253" i="13"/>
  <c r="AI253" i="13"/>
  <c r="AJ253" i="13"/>
  <c r="AK253" i="13"/>
  <c r="AL253" i="13"/>
  <c r="AM253" i="13"/>
  <c r="AN253" i="13"/>
  <c r="AO253" i="13"/>
  <c r="AP253" i="13"/>
  <c r="AQ253" i="13"/>
  <c r="AR253" i="13"/>
  <c r="AS253" i="13"/>
  <c r="AT253" i="13"/>
  <c r="AU253" i="13"/>
  <c r="AV253" i="13"/>
  <c r="AW253" i="13"/>
  <c r="AX253" i="13"/>
  <c r="AY253" i="13"/>
  <c r="P254" i="13"/>
  <c r="Q254" i="13"/>
  <c r="R254" i="13"/>
  <c r="S254" i="13"/>
  <c r="T254" i="13"/>
  <c r="U254" i="13"/>
  <c r="V254" i="13"/>
  <c r="W254" i="13"/>
  <c r="X254" i="13"/>
  <c r="Y254" i="13"/>
  <c r="Z254" i="13"/>
  <c r="AA254" i="13"/>
  <c r="AB254" i="13"/>
  <c r="AC254" i="13"/>
  <c r="AD254" i="13"/>
  <c r="AE254" i="13"/>
  <c r="AF254" i="13"/>
  <c r="AG254" i="13"/>
  <c r="AH254" i="13"/>
  <c r="AI254" i="13"/>
  <c r="AJ254" i="13"/>
  <c r="AK254" i="13"/>
  <c r="AL254" i="13"/>
  <c r="AM254" i="13"/>
  <c r="AN254" i="13"/>
  <c r="AO254" i="13"/>
  <c r="AP254" i="13"/>
  <c r="AQ254" i="13"/>
  <c r="AR254" i="13"/>
  <c r="AS254" i="13"/>
  <c r="AT254" i="13"/>
  <c r="AU254" i="13"/>
  <c r="AV254" i="13"/>
  <c r="AW254" i="13"/>
  <c r="AX254" i="13"/>
  <c r="AY254" i="13"/>
  <c r="P255" i="13"/>
  <c r="Q255" i="13"/>
  <c r="R255" i="13"/>
  <c r="S255" i="13"/>
  <c r="T255" i="13"/>
  <c r="U255" i="13"/>
  <c r="V255" i="13"/>
  <c r="W255" i="13"/>
  <c r="X255" i="13"/>
  <c r="Y255" i="13"/>
  <c r="Z255" i="13"/>
  <c r="AA255" i="13"/>
  <c r="AB255" i="13"/>
  <c r="AC255" i="13"/>
  <c r="AD255" i="13"/>
  <c r="AE255" i="13"/>
  <c r="AF255" i="13"/>
  <c r="AG255" i="13"/>
  <c r="AH255" i="13"/>
  <c r="AI255" i="13"/>
  <c r="AJ255" i="13"/>
  <c r="AK255" i="13"/>
  <c r="AL255" i="13"/>
  <c r="AM255" i="13"/>
  <c r="AN255" i="13"/>
  <c r="AO255" i="13"/>
  <c r="AP255" i="13"/>
  <c r="AQ255" i="13"/>
  <c r="AR255" i="13"/>
  <c r="AS255" i="13"/>
  <c r="AT255" i="13"/>
  <c r="AU255" i="13"/>
  <c r="AV255" i="13"/>
  <c r="AW255" i="13"/>
  <c r="AX255" i="13"/>
  <c r="AY255" i="13"/>
  <c r="P256" i="13"/>
  <c r="Q256" i="13"/>
  <c r="R256" i="13"/>
  <c r="S256" i="13"/>
  <c r="T256" i="13"/>
  <c r="U256" i="13"/>
  <c r="V256" i="13"/>
  <c r="W256" i="13"/>
  <c r="X256" i="13"/>
  <c r="Y256" i="13"/>
  <c r="Z256" i="13"/>
  <c r="AA256" i="13"/>
  <c r="AB256" i="13"/>
  <c r="AC256" i="13"/>
  <c r="AD256" i="13"/>
  <c r="AE256" i="13"/>
  <c r="AF256" i="13"/>
  <c r="AG256" i="13"/>
  <c r="AH256" i="13"/>
  <c r="AI256" i="13"/>
  <c r="AJ256" i="13"/>
  <c r="AK256" i="13"/>
  <c r="AL256" i="13"/>
  <c r="AM256" i="13"/>
  <c r="AN256" i="13"/>
  <c r="AO256" i="13"/>
  <c r="AP256" i="13"/>
  <c r="AQ256" i="13"/>
  <c r="AR256" i="13"/>
  <c r="AS256" i="13"/>
  <c r="AT256" i="13"/>
  <c r="AU256" i="13"/>
  <c r="AV256" i="13"/>
  <c r="AW256" i="13"/>
  <c r="AX256" i="13"/>
  <c r="AY256" i="13"/>
  <c r="P257" i="13"/>
  <c r="Q257" i="13"/>
  <c r="R257" i="13"/>
  <c r="S257" i="13"/>
  <c r="T257" i="13"/>
  <c r="U257" i="13"/>
  <c r="V257" i="13"/>
  <c r="W257" i="13"/>
  <c r="X257" i="13"/>
  <c r="Y257" i="13"/>
  <c r="Z257" i="13"/>
  <c r="AA257" i="13"/>
  <c r="AB257" i="13"/>
  <c r="AC257" i="13"/>
  <c r="AD257" i="13"/>
  <c r="AE257" i="13"/>
  <c r="AF257" i="13"/>
  <c r="AG257" i="13"/>
  <c r="AH257" i="13"/>
  <c r="AI257" i="13"/>
  <c r="AJ257" i="13"/>
  <c r="AK257" i="13"/>
  <c r="AL257" i="13"/>
  <c r="AM257" i="13"/>
  <c r="AN257" i="13"/>
  <c r="AO257" i="13"/>
  <c r="AP257" i="13"/>
  <c r="AQ257" i="13"/>
  <c r="AR257" i="13"/>
  <c r="AS257" i="13"/>
  <c r="AT257" i="13"/>
  <c r="AU257" i="13"/>
  <c r="AV257" i="13"/>
  <c r="AW257" i="13"/>
  <c r="AX257" i="13"/>
  <c r="AY257" i="13"/>
  <c r="P258" i="13"/>
  <c r="Q258" i="13"/>
  <c r="R258" i="13"/>
  <c r="S258" i="13"/>
  <c r="T258" i="13"/>
  <c r="U258" i="13"/>
  <c r="V258" i="13"/>
  <c r="W258" i="13"/>
  <c r="X258" i="13"/>
  <c r="Y258" i="13"/>
  <c r="Z258" i="13"/>
  <c r="AA258" i="13"/>
  <c r="AB258" i="13"/>
  <c r="AC258" i="13"/>
  <c r="AD258" i="13"/>
  <c r="AE258" i="13"/>
  <c r="AF258" i="13"/>
  <c r="AG258" i="13"/>
  <c r="AH258" i="13"/>
  <c r="AI258" i="13"/>
  <c r="AJ258" i="13"/>
  <c r="AK258" i="13"/>
  <c r="AL258" i="13"/>
  <c r="AM258" i="13"/>
  <c r="AN258" i="13"/>
  <c r="AO258" i="13"/>
  <c r="AP258" i="13"/>
  <c r="AQ258" i="13"/>
  <c r="AR258" i="13"/>
  <c r="AS258" i="13"/>
  <c r="AT258" i="13"/>
  <c r="AU258" i="13"/>
  <c r="AV258" i="13"/>
  <c r="AW258" i="13"/>
  <c r="AX258" i="13"/>
  <c r="AY258" i="13"/>
  <c r="P259" i="13"/>
  <c r="Q259" i="13"/>
  <c r="R259" i="13"/>
  <c r="S259" i="13"/>
  <c r="T259" i="13"/>
  <c r="U259" i="13"/>
  <c r="V259" i="13"/>
  <c r="W259" i="13"/>
  <c r="X259" i="13"/>
  <c r="Y259" i="13"/>
  <c r="Z259" i="13"/>
  <c r="AA259" i="13"/>
  <c r="AB259" i="13"/>
  <c r="AC259" i="13"/>
  <c r="AD259" i="13"/>
  <c r="AE259" i="13"/>
  <c r="AF259" i="13"/>
  <c r="AG259" i="13"/>
  <c r="AH259" i="13"/>
  <c r="AI259" i="13"/>
  <c r="AJ259" i="13"/>
  <c r="AK259" i="13"/>
  <c r="AL259" i="13"/>
  <c r="AM259" i="13"/>
  <c r="AN259" i="13"/>
  <c r="AO259" i="13"/>
  <c r="AP259" i="13"/>
  <c r="AQ259" i="13"/>
  <c r="AR259" i="13"/>
  <c r="AS259" i="13"/>
  <c r="AT259" i="13"/>
  <c r="AU259" i="13"/>
  <c r="AV259" i="13"/>
  <c r="AW259" i="13"/>
  <c r="AX259" i="13"/>
  <c r="AY259" i="13"/>
  <c r="P260" i="13"/>
  <c r="Q260" i="13"/>
  <c r="R260" i="13"/>
  <c r="S260" i="13"/>
  <c r="T260" i="13"/>
  <c r="U260" i="13"/>
  <c r="V260" i="13"/>
  <c r="W260" i="13"/>
  <c r="X260" i="13"/>
  <c r="Y260" i="13"/>
  <c r="Z260" i="13"/>
  <c r="AA260" i="13"/>
  <c r="AB260" i="13"/>
  <c r="AC260" i="13"/>
  <c r="AD260" i="13"/>
  <c r="AE260" i="13"/>
  <c r="AF260" i="13"/>
  <c r="AG260" i="13"/>
  <c r="AH260" i="13"/>
  <c r="AI260" i="13"/>
  <c r="AJ260" i="13"/>
  <c r="AK260" i="13"/>
  <c r="AL260" i="13"/>
  <c r="AM260" i="13"/>
  <c r="AN260" i="13"/>
  <c r="AO260" i="13"/>
  <c r="AP260" i="13"/>
  <c r="AQ260" i="13"/>
  <c r="AR260" i="13"/>
  <c r="AS260" i="13"/>
  <c r="AT260" i="13"/>
  <c r="AU260" i="13"/>
  <c r="AV260" i="13"/>
  <c r="AW260" i="13"/>
  <c r="AX260" i="13"/>
  <c r="AY260" i="13"/>
  <c r="P261" i="13"/>
  <c r="Q261" i="13"/>
  <c r="R261" i="13"/>
  <c r="S261" i="13"/>
  <c r="T261" i="13"/>
  <c r="U261" i="13"/>
  <c r="V261" i="13"/>
  <c r="W261" i="13"/>
  <c r="X261" i="13"/>
  <c r="Y261" i="13"/>
  <c r="Z261" i="13"/>
  <c r="AA261" i="13"/>
  <c r="AB261" i="13"/>
  <c r="AC261" i="13"/>
  <c r="AD261" i="13"/>
  <c r="AE261" i="13"/>
  <c r="AF261" i="13"/>
  <c r="AG261" i="13"/>
  <c r="AH261" i="13"/>
  <c r="AI261" i="13"/>
  <c r="AJ261" i="13"/>
  <c r="AK261" i="13"/>
  <c r="AL261" i="13"/>
  <c r="AM261" i="13"/>
  <c r="AN261" i="13"/>
  <c r="AO261" i="13"/>
  <c r="AP261" i="13"/>
  <c r="AQ261" i="13"/>
  <c r="AR261" i="13"/>
  <c r="AS261" i="13"/>
  <c r="AT261" i="13"/>
  <c r="AU261" i="13"/>
  <c r="AV261" i="13"/>
  <c r="AW261" i="13"/>
  <c r="AX261" i="13"/>
  <c r="AY261" i="13"/>
  <c r="P262" i="13"/>
  <c r="Q262" i="13"/>
  <c r="R262" i="13"/>
  <c r="S262" i="13"/>
  <c r="T262" i="13"/>
  <c r="U262" i="13"/>
  <c r="V262" i="13"/>
  <c r="W262" i="13"/>
  <c r="X262" i="13"/>
  <c r="Y262" i="13"/>
  <c r="Z262" i="13"/>
  <c r="AA262" i="13"/>
  <c r="AB262" i="13"/>
  <c r="AC262" i="13"/>
  <c r="AD262" i="13"/>
  <c r="AE262" i="13"/>
  <c r="AF262" i="13"/>
  <c r="AG262" i="13"/>
  <c r="AH262" i="13"/>
  <c r="AI262" i="13"/>
  <c r="AJ262" i="13"/>
  <c r="AK262" i="13"/>
  <c r="AL262" i="13"/>
  <c r="AM262" i="13"/>
  <c r="AN262" i="13"/>
  <c r="AO262" i="13"/>
  <c r="AP262" i="13"/>
  <c r="AQ262" i="13"/>
  <c r="AR262" i="13"/>
  <c r="AS262" i="13"/>
  <c r="AT262" i="13"/>
  <c r="AU262" i="13"/>
  <c r="AV262" i="13"/>
  <c r="AW262" i="13"/>
  <c r="AX262" i="13"/>
  <c r="AY262" i="13"/>
  <c r="P263" i="13"/>
  <c r="Q263" i="13"/>
  <c r="R263" i="13"/>
  <c r="S263" i="13"/>
  <c r="T263" i="13"/>
  <c r="U263" i="13"/>
  <c r="V263" i="13"/>
  <c r="W263" i="13"/>
  <c r="X263" i="13"/>
  <c r="Y263" i="13"/>
  <c r="Z263" i="13"/>
  <c r="AA263" i="13"/>
  <c r="AB263" i="13"/>
  <c r="AC263" i="13"/>
  <c r="AD263" i="13"/>
  <c r="AE263" i="13"/>
  <c r="AF263" i="13"/>
  <c r="AG263" i="13"/>
  <c r="AH263" i="13"/>
  <c r="AI263" i="13"/>
  <c r="AJ263" i="13"/>
  <c r="AK263" i="13"/>
  <c r="AL263" i="13"/>
  <c r="AM263" i="13"/>
  <c r="AN263" i="13"/>
  <c r="AO263" i="13"/>
  <c r="AP263" i="13"/>
  <c r="AQ263" i="13"/>
  <c r="AR263" i="13"/>
  <c r="AS263" i="13"/>
  <c r="AT263" i="13"/>
  <c r="AU263" i="13"/>
  <c r="AV263" i="13"/>
  <c r="AW263" i="13"/>
  <c r="AX263" i="13"/>
  <c r="AY263" i="13"/>
  <c r="P264" i="13"/>
  <c r="Q264" i="13"/>
  <c r="R264" i="13"/>
  <c r="S264" i="13"/>
  <c r="T264" i="13"/>
  <c r="U264" i="13"/>
  <c r="V264" i="13"/>
  <c r="W264" i="13"/>
  <c r="X264" i="13"/>
  <c r="Y264" i="13"/>
  <c r="Z264" i="13"/>
  <c r="AA264" i="13"/>
  <c r="AB264" i="13"/>
  <c r="AC264" i="13"/>
  <c r="AD264" i="13"/>
  <c r="AE264" i="13"/>
  <c r="AF264" i="13"/>
  <c r="AG264" i="13"/>
  <c r="AH264" i="13"/>
  <c r="AI264" i="13"/>
  <c r="AJ264" i="13"/>
  <c r="AK264" i="13"/>
  <c r="AL264" i="13"/>
  <c r="AM264" i="13"/>
  <c r="AN264" i="13"/>
  <c r="AO264" i="13"/>
  <c r="AP264" i="13"/>
  <c r="AQ264" i="13"/>
  <c r="AR264" i="13"/>
  <c r="AS264" i="13"/>
  <c r="AT264" i="13"/>
  <c r="AU264" i="13"/>
  <c r="AV264" i="13"/>
  <c r="AW264" i="13"/>
  <c r="AX264" i="13"/>
  <c r="AY264" i="13"/>
  <c r="P265" i="13"/>
  <c r="Q265" i="13"/>
  <c r="R265" i="13"/>
  <c r="S265" i="13"/>
  <c r="T265" i="13"/>
  <c r="U265" i="13"/>
  <c r="V265" i="13"/>
  <c r="W265" i="13"/>
  <c r="X265" i="13"/>
  <c r="Y265" i="13"/>
  <c r="Z265" i="13"/>
  <c r="AA265" i="13"/>
  <c r="AB265" i="13"/>
  <c r="AC265" i="13"/>
  <c r="AD265" i="13"/>
  <c r="AE265" i="13"/>
  <c r="AF265" i="13"/>
  <c r="AG265" i="13"/>
  <c r="AH265" i="13"/>
  <c r="AI265" i="13"/>
  <c r="AJ265" i="13"/>
  <c r="AK265" i="13"/>
  <c r="AL265" i="13"/>
  <c r="AM265" i="13"/>
  <c r="AN265" i="13"/>
  <c r="AO265" i="13"/>
  <c r="AP265" i="13"/>
  <c r="AQ265" i="13"/>
  <c r="AR265" i="13"/>
  <c r="AS265" i="13"/>
  <c r="AT265" i="13"/>
  <c r="AU265" i="13"/>
  <c r="AV265" i="13"/>
  <c r="AW265" i="13"/>
  <c r="AX265" i="13"/>
  <c r="AY265" i="13"/>
  <c r="P266" i="13"/>
  <c r="Q266" i="13"/>
  <c r="R266" i="13"/>
  <c r="S266" i="13"/>
  <c r="T266" i="13"/>
  <c r="U266" i="13"/>
  <c r="V266" i="13"/>
  <c r="W266" i="13"/>
  <c r="X266" i="13"/>
  <c r="Y266" i="13"/>
  <c r="Z266" i="13"/>
  <c r="AA266" i="13"/>
  <c r="AB266" i="13"/>
  <c r="AC266" i="13"/>
  <c r="AD266" i="13"/>
  <c r="AE266" i="13"/>
  <c r="AF266" i="13"/>
  <c r="AG266" i="13"/>
  <c r="AH266" i="13"/>
  <c r="AI266" i="13"/>
  <c r="AJ266" i="13"/>
  <c r="AK266" i="13"/>
  <c r="AL266" i="13"/>
  <c r="AM266" i="13"/>
  <c r="AN266" i="13"/>
  <c r="AO266" i="13"/>
  <c r="AP266" i="13"/>
  <c r="AQ266" i="13"/>
  <c r="AR266" i="13"/>
  <c r="AS266" i="13"/>
  <c r="AT266" i="13"/>
  <c r="AU266" i="13"/>
  <c r="AV266" i="13"/>
  <c r="AW266" i="13"/>
  <c r="AX266" i="13"/>
  <c r="AY266" i="13"/>
  <c r="P267" i="13"/>
  <c r="Q267" i="13"/>
  <c r="R267" i="13"/>
  <c r="S267" i="13"/>
  <c r="T267" i="13"/>
  <c r="U267" i="13"/>
  <c r="V267" i="13"/>
  <c r="W267" i="13"/>
  <c r="X267" i="13"/>
  <c r="Y267" i="13"/>
  <c r="Z267" i="13"/>
  <c r="AA267" i="13"/>
  <c r="AB267" i="13"/>
  <c r="AC267" i="13"/>
  <c r="AD267" i="13"/>
  <c r="AE267" i="13"/>
  <c r="AF267" i="13"/>
  <c r="AG267" i="13"/>
  <c r="AH267" i="13"/>
  <c r="AI267" i="13"/>
  <c r="AJ267" i="13"/>
  <c r="AK267" i="13"/>
  <c r="AL267" i="13"/>
  <c r="AM267" i="13"/>
  <c r="AN267" i="13"/>
  <c r="AO267" i="13"/>
  <c r="AP267" i="13"/>
  <c r="AQ267" i="13"/>
  <c r="AR267" i="13"/>
  <c r="AS267" i="13"/>
  <c r="AT267" i="13"/>
  <c r="AU267" i="13"/>
  <c r="AV267" i="13"/>
  <c r="AW267" i="13"/>
  <c r="AX267" i="13"/>
  <c r="AY267" i="13"/>
  <c r="P268" i="13"/>
  <c r="Q268" i="13"/>
  <c r="R268" i="13"/>
  <c r="S268" i="13"/>
  <c r="T268" i="13"/>
  <c r="U268" i="13"/>
  <c r="V268" i="13"/>
  <c r="W268" i="13"/>
  <c r="X268" i="13"/>
  <c r="Y268" i="13"/>
  <c r="Z268" i="13"/>
  <c r="AA268" i="13"/>
  <c r="AB268" i="13"/>
  <c r="AC268" i="13"/>
  <c r="AD268" i="13"/>
  <c r="AE268" i="13"/>
  <c r="AF268" i="13"/>
  <c r="AG268" i="13"/>
  <c r="AH268" i="13"/>
  <c r="AI268" i="13"/>
  <c r="AJ268" i="13"/>
  <c r="AK268" i="13"/>
  <c r="AL268" i="13"/>
  <c r="AM268" i="13"/>
  <c r="AN268" i="13"/>
  <c r="AO268" i="13"/>
  <c r="AP268" i="13"/>
  <c r="AQ268" i="13"/>
  <c r="AR268" i="13"/>
  <c r="AS268" i="13"/>
  <c r="AT268" i="13"/>
  <c r="AU268" i="13"/>
  <c r="AV268" i="13"/>
  <c r="AW268" i="13"/>
  <c r="AX268" i="13"/>
  <c r="AY268" i="13"/>
  <c r="P269" i="13"/>
  <c r="Q269" i="13"/>
  <c r="R269" i="13"/>
  <c r="S269" i="13"/>
  <c r="T269" i="13"/>
  <c r="U269" i="13"/>
  <c r="V269" i="13"/>
  <c r="W269" i="13"/>
  <c r="X269" i="13"/>
  <c r="Y269" i="13"/>
  <c r="Z269" i="13"/>
  <c r="AA269" i="13"/>
  <c r="AB269" i="13"/>
  <c r="AC269" i="13"/>
  <c r="AD269" i="13"/>
  <c r="AE269" i="13"/>
  <c r="AF269" i="13"/>
  <c r="AG269" i="13"/>
  <c r="AH269" i="13"/>
  <c r="AI269" i="13"/>
  <c r="AJ269" i="13"/>
  <c r="AK269" i="13"/>
  <c r="AL269" i="13"/>
  <c r="AM269" i="13"/>
  <c r="AN269" i="13"/>
  <c r="AO269" i="13"/>
  <c r="AP269" i="13"/>
  <c r="AQ269" i="13"/>
  <c r="AR269" i="13"/>
  <c r="AS269" i="13"/>
  <c r="AT269" i="13"/>
  <c r="AU269" i="13"/>
  <c r="AV269" i="13"/>
  <c r="AW269" i="13"/>
  <c r="AX269" i="13"/>
  <c r="AY269" i="13"/>
  <c r="P270" i="13"/>
  <c r="Q270" i="13"/>
  <c r="R270" i="13"/>
  <c r="S270" i="13"/>
  <c r="T270" i="13"/>
  <c r="U270" i="13"/>
  <c r="V270" i="13"/>
  <c r="W270" i="13"/>
  <c r="X270" i="13"/>
  <c r="Y270" i="13"/>
  <c r="Z270" i="13"/>
  <c r="AA270" i="13"/>
  <c r="AB270" i="13"/>
  <c r="AC270" i="13"/>
  <c r="AD270" i="13"/>
  <c r="AE270" i="13"/>
  <c r="AF270" i="13"/>
  <c r="AG270" i="13"/>
  <c r="AH270" i="13"/>
  <c r="AI270" i="13"/>
  <c r="AJ270" i="13"/>
  <c r="AK270" i="13"/>
  <c r="AL270" i="13"/>
  <c r="AM270" i="13"/>
  <c r="AN270" i="13"/>
  <c r="AO270" i="13"/>
  <c r="AP270" i="13"/>
  <c r="AQ270" i="13"/>
  <c r="AR270" i="13"/>
  <c r="AS270" i="13"/>
  <c r="AT270" i="13"/>
  <c r="AU270" i="13"/>
  <c r="AV270" i="13"/>
  <c r="AW270" i="13"/>
  <c r="AX270" i="13"/>
  <c r="AY270" i="13"/>
  <c r="P271" i="13"/>
  <c r="Q271" i="13"/>
  <c r="R271" i="13"/>
  <c r="S271" i="13"/>
  <c r="T271" i="13"/>
  <c r="U271" i="13"/>
  <c r="V271" i="13"/>
  <c r="W271" i="13"/>
  <c r="X271" i="13"/>
  <c r="Y271" i="13"/>
  <c r="Z271" i="13"/>
  <c r="AA271" i="13"/>
  <c r="AB271" i="13"/>
  <c r="AC271" i="13"/>
  <c r="AD271" i="13"/>
  <c r="AE271" i="13"/>
  <c r="AF271" i="13"/>
  <c r="AG271" i="13"/>
  <c r="AH271" i="13"/>
  <c r="AI271" i="13"/>
  <c r="AJ271" i="13"/>
  <c r="AK271" i="13"/>
  <c r="AL271" i="13"/>
  <c r="AM271" i="13"/>
  <c r="AN271" i="13"/>
  <c r="AO271" i="13"/>
  <c r="AP271" i="13"/>
  <c r="AQ271" i="13"/>
  <c r="AR271" i="13"/>
  <c r="AS271" i="13"/>
  <c r="AT271" i="13"/>
  <c r="AU271" i="13"/>
  <c r="AV271" i="13"/>
  <c r="AW271" i="13"/>
  <c r="AX271" i="13"/>
  <c r="AY271" i="13"/>
  <c r="P272" i="13"/>
  <c r="Q272" i="13"/>
  <c r="R272" i="13"/>
  <c r="S272" i="13"/>
  <c r="T272" i="13"/>
  <c r="U272" i="13"/>
  <c r="V272" i="13"/>
  <c r="W272" i="13"/>
  <c r="X272" i="13"/>
  <c r="Y272" i="13"/>
  <c r="Z272" i="13"/>
  <c r="AA272" i="13"/>
  <c r="AB272" i="13"/>
  <c r="AC272" i="13"/>
  <c r="AD272" i="13"/>
  <c r="AE272" i="13"/>
  <c r="AF272" i="13"/>
  <c r="AG272" i="13"/>
  <c r="AH272" i="13"/>
  <c r="AI272" i="13"/>
  <c r="AJ272" i="13"/>
  <c r="AK272" i="13"/>
  <c r="AL272" i="13"/>
  <c r="AM272" i="13"/>
  <c r="AN272" i="13"/>
  <c r="AO272" i="13"/>
  <c r="AP272" i="13"/>
  <c r="AQ272" i="13"/>
  <c r="AR272" i="13"/>
  <c r="AS272" i="13"/>
  <c r="AT272" i="13"/>
  <c r="AU272" i="13"/>
  <c r="AV272" i="13"/>
  <c r="AW272" i="13"/>
  <c r="AX272" i="13"/>
  <c r="AY272" i="13"/>
  <c r="P273" i="13"/>
  <c r="Q273" i="13"/>
  <c r="R273" i="13"/>
  <c r="S273" i="13"/>
  <c r="T273" i="13"/>
  <c r="U273" i="13"/>
  <c r="V273" i="13"/>
  <c r="W273" i="13"/>
  <c r="X273" i="13"/>
  <c r="Y273" i="13"/>
  <c r="Z273" i="13"/>
  <c r="AA273" i="13"/>
  <c r="AB273" i="13"/>
  <c r="AC273" i="13"/>
  <c r="AD273" i="13"/>
  <c r="AE273" i="13"/>
  <c r="AF273" i="13"/>
  <c r="AG273" i="13"/>
  <c r="AH273" i="13"/>
  <c r="AI273" i="13"/>
  <c r="AJ273" i="13"/>
  <c r="AK273" i="13"/>
  <c r="AL273" i="13"/>
  <c r="AM273" i="13"/>
  <c r="AN273" i="13"/>
  <c r="AO273" i="13"/>
  <c r="AP273" i="13"/>
  <c r="AQ273" i="13"/>
  <c r="AR273" i="13"/>
  <c r="AS273" i="13"/>
  <c r="AT273" i="13"/>
  <c r="AU273" i="13"/>
  <c r="AV273" i="13"/>
  <c r="AW273" i="13"/>
  <c r="AX273" i="13"/>
  <c r="AY273" i="13"/>
  <c r="P274" i="13"/>
  <c r="Q274" i="13"/>
  <c r="R274" i="13"/>
  <c r="S274" i="13"/>
  <c r="T274" i="13"/>
  <c r="U274" i="13"/>
  <c r="V274" i="13"/>
  <c r="W274" i="13"/>
  <c r="X274" i="13"/>
  <c r="Y274" i="13"/>
  <c r="Z274" i="13"/>
  <c r="AA274" i="13"/>
  <c r="AB274" i="13"/>
  <c r="AC274" i="13"/>
  <c r="AD274" i="13"/>
  <c r="AE274" i="13"/>
  <c r="AF274" i="13"/>
  <c r="AG274" i="13"/>
  <c r="AH274" i="13"/>
  <c r="AI274" i="13"/>
  <c r="AJ274" i="13"/>
  <c r="AK274" i="13"/>
  <c r="AL274" i="13"/>
  <c r="AM274" i="13"/>
  <c r="AN274" i="13"/>
  <c r="AO274" i="13"/>
  <c r="AP274" i="13"/>
  <c r="AQ274" i="13"/>
  <c r="AR274" i="13"/>
  <c r="AS274" i="13"/>
  <c r="AT274" i="13"/>
  <c r="AU274" i="13"/>
  <c r="AV274" i="13"/>
  <c r="AW274" i="13"/>
  <c r="AX274" i="13"/>
  <c r="AY274" i="13"/>
  <c r="P275" i="13"/>
  <c r="Q275" i="13"/>
  <c r="R275" i="13"/>
  <c r="S275" i="13"/>
  <c r="T275" i="13"/>
  <c r="U275" i="13"/>
  <c r="V275" i="13"/>
  <c r="W275" i="13"/>
  <c r="X275" i="13"/>
  <c r="Y275" i="13"/>
  <c r="Z275" i="13"/>
  <c r="AA275" i="13"/>
  <c r="AB275" i="13"/>
  <c r="AC275" i="13"/>
  <c r="AD275" i="13"/>
  <c r="AE275" i="13"/>
  <c r="AF275" i="13"/>
  <c r="AG275" i="13"/>
  <c r="AH275" i="13"/>
  <c r="AI275" i="13"/>
  <c r="AJ275" i="13"/>
  <c r="AK275" i="13"/>
  <c r="AL275" i="13"/>
  <c r="AM275" i="13"/>
  <c r="AN275" i="13"/>
  <c r="AO275" i="13"/>
  <c r="AP275" i="13"/>
  <c r="AQ275" i="13"/>
  <c r="AR275" i="13"/>
  <c r="AS275" i="13"/>
  <c r="AT275" i="13"/>
  <c r="AU275" i="13"/>
  <c r="AV275" i="13"/>
  <c r="AW275" i="13"/>
  <c r="AX275" i="13"/>
  <c r="AY275" i="13"/>
  <c r="P276" i="13"/>
  <c r="Q276" i="13"/>
  <c r="R276" i="13"/>
  <c r="S276" i="13"/>
  <c r="T276" i="13"/>
  <c r="U276" i="13"/>
  <c r="V276" i="13"/>
  <c r="W276" i="13"/>
  <c r="X276" i="13"/>
  <c r="Y276" i="13"/>
  <c r="Z276" i="13"/>
  <c r="AA276" i="13"/>
  <c r="AB276" i="13"/>
  <c r="AC276" i="13"/>
  <c r="AD276" i="13"/>
  <c r="AE276" i="13"/>
  <c r="AF276" i="13"/>
  <c r="AG276" i="13"/>
  <c r="AH276" i="13"/>
  <c r="AI276" i="13"/>
  <c r="AJ276" i="13"/>
  <c r="AK276" i="13"/>
  <c r="AL276" i="13"/>
  <c r="AM276" i="13"/>
  <c r="AN276" i="13"/>
  <c r="AO276" i="13"/>
  <c r="AP276" i="13"/>
  <c r="AQ276" i="13"/>
  <c r="AR276" i="13"/>
  <c r="AS276" i="13"/>
  <c r="AT276" i="13"/>
  <c r="AU276" i="13"/>
  <c r="AV276" i="13"/>
  <c r="AW276" i="13"/>
  <c r="AX276" i="13"/>
  <c r="AY276" i="13"/>
  <c r="P277" i="13"/>
  <c r="Q277" i="13"/>
  <c r="R277" i="13"/>
  <c r="S277" i="13"/>
  <c r="T277" i="13"/>
  <c r="U277" i="13"/>
  <c r="V277" i="13"/>
  <c r="W277" i="13"/>
  <c r="X277" i="13"/>
  <c r="Y277" i="13"/>
  <c r="Z277" i="13"/>
  <c r="AA277" i="13"/>
  <c r="AB277" i="13"/>
  <c r="AC277" i="13"/>
  <c r="AD277" i="13"/>
  <c r="AE277" i="13"/>
  <c r="AF277" i="13"/>
  <c r="AG277" i="13"/>
  <c r="AH277" i="13"/>
  <c r="AI277" i="13"/>
  <c r="AJ277" i="13"/>
  <c r="AK277" i="13"/>
  <c r="AL277" i="13"/>
  <c r="AM277" i="13"/>
  <c r="AN277" i="13"/>
  <c r="AO277" i="13"/>
  <c r="AP277" i="13"/>
  <c r="AQ277" i="13"/>
  <c r="AR277" i="13"/>
  <c r="AS277" i="13"/>
  <c r="AT277" i="13"/>
  <c r="AU277" i="13"/>
  <c r="AV277" i="13"/>
  <c r="AW277" i="13"/>
  <c r="AX277" i="13"/>
  <c r="AY277" i="13"/>
  <c r="P278" i="13"/>
  <c r="Q278" i="13"/>
  <c r="R278" i="13"/>
  <c r="S278" i="13"/>
  <c r="T278" i="13"/>
  <c r="U278" i="13"/>
  <c r="V278" i="13"/>
  <c r="W278" i="13"/>
  <c r="X278" i="13"/>
  <c r="Y278" i="13"/>
  <c r="Z278" i="13"/>
  <c r="AA278" i="13"/>
  <c r="AB278" i="13"/>
  <c r="AC278" i="13"/>
  <c r="AD278" i="13"/>
  <c r="AE278" i="13"/>
  <c r="AF278" i="13"/>
  <c r="AG278" i="13"/>
  <c r="AH278" i="13"/>
  <c r="AI278" i="13"/>
  <c r="AJ278" i="13"/>
  <c r="AK278" i="13"/>
  <c r="AL278" i="13"/>
  <c r="AM278" i="13"/>
  <c r="AN278" i="13"/>
  <c r="AO278" i="13"/>
  <c r="AP278" i="13"/>
  <c r="AQ278" i="13"/>
  <c r="AR278" i="13"/>
  <c r="AS278" i="13"/>
  <c r="AT278" i="13"/>
  <c r="AU278" i="13"/>
  <c r="AV278" i="13"/>
  <c r="AW278" i="13"/>
  <c r="AX278" i="13"/>
  <c r="AY278" i="13"/>
  <c r="P279" i="13"/>
  <c r="Q279" i="13"/>
  <c r="R279" i="13"/>
  <c r="S279" i="13"/>
  <c r="T279" i="13"/>
  <c r="U279" i="13"/>
  <c r="V279" i="13"/>
  <c r="W279" i="13"/>
  <c r="X279" i="13"/>
  <c r="Y279" i="13"/>
  <c r="Z279" i="13"/>
  <c r="AA279" i="13"/>
  <c r="AB279" i="13"/>
  <c r="AC279" i="13"/>
  <c r="AD279" i="13"/>
  <c r="AE279" i="13"/>
  <c r="AF279" i="13"/>
  <c r="AG279" i="13"/>
  <c r="AH279" i="13"/>
  <c r="AI279" i="13"/>
  <c r="AJ279" i="13"/>
  <c r="AK279" i="13"/>
  <c r="AL279" i="13"/>
  <c r="AM279" i="13"/>
  <c r="AN279" i="13"/>
  <c r="AO279" i="13"/>
  <c r="AP279" i="13"/>
  <c r="AQ279" i="13"/>
  <c r="AR279" i="13"/>
  <c r="AS279" i="13"/>
  <c r="AT279" i="13"/>
  <c r="AU279" i="13"/>
  <c r="AV279" i="13"/>
  <c r="AW279" i="13"/>
  <c r="AX279" i="13"/>
  <c r="AY279" i="13"/>
  <c r="P280" i="13"/>
  <c r="Q280" i="13"/>
  <c r="R280" i="13"/>
  <c r="S280" i="13"/>
  <c r="T280" i="13"/>
  <c r="U280" i="13"/>
  <c r="V280" i="13"/>
  <c r="W280" i="13"/>
  <c r="X280" i="13"/>
  <c r="Y280" i="13"/>
  <c r="Z280" i="13"/>
  <c r="AA280" i="13"/>
  <c r="AB280" i="13"/>
  <c r="AC280" i="13"/>
  <c r="AD280" i="13"/>
  <c r="AE280" i="13"/>
  <c r="AF280" i="13"/>
  <c r="AG280" i="13"/>
  <c r="AH280" i="13"/>
  <c r="AI280" i="13"/>
  <c r="AJ280" i="13"/>
  <c r="AK280" i="13"/>
  <c r="AL280" i="13"/>
  <c r="AM280" i="13"/>
  <c r="AN280" i="13"/>
  <c r="AO280" i="13"/>
  <c r="AP280" i="13"/>
  <c r="AQ280" i="13"/>
  <c r="AR280" i="13"/>
  <c r="AS280" i="13"/>
  <c r="AT280" i="13"/>
  <c r="AU280" i="13"/>
  <c r="AV280" i="13"/>
  <c r="AW280" i="13"/>
  <c r="AX280" i="13"/>
  <c r="AY280" i="13"/>
  <c r="P281" i="13"/>
  <c r="Q281" i="13"/>
  <c r="R281" i="13"/>
  <c r="S281" i="13"/>
  <c r="T281" i="13"/>
  <c r="U281" i="13"/>
  <c r="V281" i="13"/>
  <c r="W281" i="13"/>
  <c r="X281" i="13"/>
  <c r="Y281" i="13"/>
  <c r="Z281" i="13"/>
  <c r="AA281" i="13"/>
  <c r="AB281" i="13"/>
  <c r="AC281" i="13"/>
  <c r="AD281" i="13"/>
  <c r="AE281" i="13"/>
  <c r="AF281" i="13"/>
  <c r="AG281" i="13"/>
  <c r="AH281" i="13"/>
  <c r="AI281" i="13"/>
  <c r="AJ281" i="13"/>
  <c r="AK281" i="13"/>
  <c r="AL281" i="13"/>
  <c r="AM281" i="13"/>
  <c r="AN281" i="13"/>
  <c r="AO281" i="13"/>
  <c r="AP281" i="13"/>
  <c r="AQ281" i="13"/>
  <c r="AR281" i="13"/>
  <c r="AS281" i="13"/>
  <c r="AT281" i="13"/>
  <c r="AU281" i="13"/>
  <c r="AV281" i="13"/>
  <c r="AW281" i="13"/>
  <c r="AX281" i="13"/>
  <c r="AY281" i="13"/>
  <c r="P282" i="13"/>
  <c r="Q282" i="13"/>
  <c r="R282" i="13"/>
  <c r="S282" i="13"/>
  <c r="T282" i="13"/>
  <c r="U282" i="13"/>
  <c r="V282" i="13"/>
  <c r="W282" i="13"/>
  <c r="X282" i="13"/>
  <c r="Y282" i="13"/>
  <c r="Z282" i="13"/>
  <c r="AA282" i="13"/>
  <c r="AB282" i="13"/>
  <c r="AC282" i="13"/>
  <c r="AD282" i="13"/>
  <c r="AE282" i="13"/>
  <c r="AF282" i="13"/>
  <c r="AG282" i="13"/>
  <c r="AH282" i="13"/>
  <c r="AI282" i="13"/>
  <c r="AJ282" i="13"/>
  <c r="AK282" i="13"/>
  <c r="AL282" i="13"/>
  <c r="AM282" i="13"/>
  <c r="AN282" i="13"/>
  <c r="AO282" i="13"/>
  <c r="AP282" i="13"/>
  <c r="AQ282" i="13"/>
  <c r="AR282" i="13"/>
  <c r="AS282" i="13"/>
  <c r="AT282" i="13"/>
  <c r="AU282" i="13"/>
  <c r="AV282" i="13"/>
  <c r="AW282" i="13"/>
  <c r="AX282" i="13"/>
  <c r="AY282" i="13"/>
  <c r="P283" i="13"/>
  <c r="Q283" i="13"/>
  <c r="R283" i="13"/>
  <c r="S283" i="13"/>
  <c r="T283" i="13"/>
  <c r="U283" i="13"/>
  <c r="V283" i="13"/>
  <c r="W283" i="13"/>
  <c r="X283" i="13"/>
  <c r="Y283" i="13"/>
  <c r="Z283" i="13"/>
  <c r="AA283" i="13"/>
  <c r="AB283" i="13"/>
  <c r="AC283" i="13"/>
  <c r="AD283" i="13"/>
  <c r="AE283" i="13"/>
  <c r="AF283" i="13"/>
  <c r="AG283" i="13"/>
  <c r="AH283" i="13"/>
  <c r="AI283" i="13"/>
  <c r="AJ283" i="13"/>
  <c r="AK283" i="13"/>
  <c r="AL283" i="13"/>
  <c r="AM283" i="13"/>
  <c r="AN283" i="13"/>
  <c r="AO283" i="13"/>
  <c r="AP283" i="13"/>
  <c r="AQ283" i="13"/>
  <c r="AR283" i="13"/>
  <c r="AS283" i="13"/>
  <c r="AT283" i="13"/>
  <c r="AU283" i="13"/>
  <c r="AV283" i="13"/>
  <c r="AW283" i="13"/>
  <c r="AX283" i="13"/>
  <c r="AY283" i="13"/>
  <c r="P284" i="13"/>
  <c r="Q284" i="13"/>
  <c r="R284" i="13"/>
  <c r="S284" i="13"/>
  <c r="T284" i="13"/>
  <c r="U284" i="13"/>
  <c r="V284" i="13"/>
  <c r="W284" i="13"/>
  <c r="X284" i="13"/>
  <c r="Y284" i="13"/>
  <c r="Z284" i="13"/>
  <c r="AA284" i="13"/>
  <c r="AB284" i="13"/>
  <c r="AC284" i="13"/>
  <c r="AD284" i="13"/>
  <c r="AE284" i="13"/>
  <c r="AF284" i="13"/>
  <c r="AG284" i="13"/>
  <c r="AH284" i="13"/>
  <c r="AI284" i="13"/>
  <c r="AJ284" i="13"/>
  <c r="AK284" i="13"/>
  <c r="AL284" i="13"/>
  <c r="AM284" i="13"/>
  <c r="AN284" i="13"/>
  <c r="AO284" i="13"/>
  <c r="AP284" i="13"/>
  <c r="AQ284" i="13"/>
  <c r="AR284" i="13"/>
  <c r="AS284" i="13"/>
  <c r="AT284" i="13"/>
  <c r="AU284" i="13"/>
  <c r="AV284" i="13"/>
  <c r="AW284" i="13"/>
  <c r="AX284" i="13"/>
  <c r="AY284" i="13"/>
  <c r="P285" i="13"/>
  <c r="Q285" i="13"/>
  <c r="R285" i="13"/>
  <c r="S285" i="13"/>
  <c r="T285" i="13"/>
  <c r="U285" i="13"/>
  <c r="V285" i="13"/>
  <c r="W285" i="13"/>
  <c r="X285" i="13"/>
  <c r="Y285" i="13"/>
  <c r="Z285" i="13"/>
  <c r="AA285" i="13"/>
  <c r="AB285" i="13"/>
  <c r="AC285" i="13"/>
  <c r="AD285" i="13"/>
  <c r="AE285" i="13"/>
  <c r="AF285" i="13"/>
  <c r="AG285" i="13"/>
  <c r="AH285" i="13"/>
  <c r="AI285" i="13"/>
  <c r="AJ285" i="13"/>
  <c r="AK285" i="13"/>
  <c r="AL285" i="13"/>
  <c r="AM285" i="13"/>
  <c r="AN285" i="13"/>
  <c r="AO285" i="13"/>
  <c r="AP285" i="13"/>
  <c r="AQ285" i="13"/>
  <c r="AR285" i="13"/>
  <c r="AS285" i="13"/>
  <c r="AT285" i="13"/>
  <c r="AU285" i="13"/>
  <c r="AV285" i="13"/>
  <c r="AW285" i="13"/>
  <c r="AX285" i="13"/>
  <c r="AY285" i="13"/>
  <c r="P286" i="13"/>
  <c r="Q286" i="13"/>
  <c r="R286" i="13"/>
  <c r="S286" i="13"/>
  <c r="T286" i="13"/>
  <c r="U286" i="13"/>
  <c r="V286" i="13"/>
  <c r="W286" i="13"/>
  <c r="X286" i="13"/>
  <c r="Y286" i="13"/>
  <c r="Z286" i="13"/>
  <c r="AA286" i="13"/>
  <c r="AB286" i="13"/>
  <c r="AC286" i="13"/>
  <c r="AD286" i="13"/>
  <c r="AE286" i="13"/>
  <c r="AF286" i="13"/>
  <c r="AG286" i="13"/>
  <c r="AH286" i="13"/>
  <c r="AI286" i="13"/>
  <c r="AJ286" i="13"/>
  <c r="AK286" i="13"/>
  <c r="AL286" i="13"/>
  <c r="AM286" i="13"/>
  <c r="AN286" i="13"/>
  <c r="AO286" i="13"/>
  <c r="AP286" i="13"/>
  <c r="AQ286" i="13"/>
  <c r="AR286" i="13"/>
  <c r="AS286" i="13"/>
  <c r="AT286" i="13"/>
  <c r="AU286" i="13"/>
  <c r="AV286" i="13"/>
  <c r="AW286" i="13"/>
  <c r="AX286" i="13"/>
  <c r="AY286" i="13"/>
  <c r="P287" i="13"/>
  <c r="Q287" i="13"/>
  <c r="R287" i="13"/>
  <c r="S287" i="13"/>
  <c r="T287" i="13"/>
  <c r="U287" i="13"/>
  <c r="V287" i="13"/>
  <c r="W287" i="13"/>
  <c r="X287" i="13"/>
  <c r="Y287" i="13"/>
  <c r="Z287" i="13"/>
  <c r="AA287" i="13"/>
  <c r="AB287" i="13"/>
  <c r="AC287" i="13"/>
  <c r="AD287" i="13"/>
  <c r="AE287" i="13"/>
  <c r="AF287" i="13"/>
  <c r="AG287" i="13"/>
  <c r="AH287" i="13"/>
  <c r="AI287" i="13"/>
  <c r="AJ287" i="13"/>
  <c r="AK287" i="13"/>
  <c r="AL287" i="13"/>
  <c r="AM287" i="13"/>
  <c r="AN287" i="13"/>
  <c r="AO287" i="13"/>
  <c r="AP287" i="13"/>
  <c r="AQ287" i="13"/>
  <c r="AR287" i="13"/>
  <c r="AS287" i="13"/>
  <c r="AT287" i="13"/>
  <c r="AU287" i="13"/>
  <c r="AV287" i="13"/>
  <c r="AW287" i="13"/>
  <c r="AX287" i="13"/>
  <c r="AY287" i="13"/>
  <c r="P288" i="13"/>
  <c r="Q288" i="13"/>
  <c r="R288" i="13"/>
  <c r="S288" i="13"/>
  <c r="T288" i="13"/>
  <c r="U288" i="13"/>
  <c r="V288" i="13"/>
  <c r="W288" i="13"/>
  <c r="X288" i="13"/>
  <c r="Y288" i="13"/>
  <c r="Z288" i="13"/>
  <c r="AA288" i="13"/>
  <c r="AB288" i="13"/>
  <c r="AC288" i="13"/>
  <c r="AD288" i="13"/>
  <c r="AE288" i="13"/>
  <c r="AF288" i="13"/>
  <c r="AG288" i="13"/>
  <c r="AH288" i="13"/>
  <c r="AI288" i="13"/>
  <c r="AJ288" i="13"/>
  <c r="AK288" i="13"/>
  <c r="AL288" i="13"/>
  <c r="AM288" i="13"/>
  <c r="AN288" i="13"/>
  <c r="AO288" i="13"/>
  <c r="AP288" i="13"/>
  <c r="AQ288" i="13"/>
  <c r="AR288" i="13"/>
  <c r="AS288" i="13"/>
  <c r="AT288" i="13"/>
  <c r="AU288" i="13"/>
  <c r="AV288" i="13"/>
  <c r="AW288" i="13"/>
  <c r="AX288" i="13"/>
  <c r="AY288" i="13"/>
  <c r="P289" i="13"/>
  <c r="Q289" i="13"/>
  <c r="R289" i="13"/>
  <c r="S289" i="13"/>
  <c r="T289" i="13"/>
  <c r="U289" i="13"/>
  <c r="V289" i="13"/>
  <c r="W289" i="13"/>
  <c r="X289" i="13"/>
  <c r="Y289" i="13"/>
  <c r="Z289" i="13"/>
  <c r="AA289" i="13"/>
  <c r="AB289" i="13"/>
  <c r="AC289" i="13"/>
  <c r="AD289" i="13"/>
  <c r="AE289" i="13"/>
  <c r="AF289" i="13"/>
  <c r="AG289" i="13"/>
  <c r="AH289" i="13"/>
  <c r="AI289" i="13"/>
  <c r="AJ289" i="13"/>
  <c r="AK289" i="13"/>
  <c r="AL289" i="13"/>
  <c r="AM289" i="13"/>
  <c r="AN289" i="13"/>
  <c r="AO289" i="13"/>
  <c r="AP289" i="13"/>
  <c r="AQ289" i="13"/>
  <c r="AR289" i="13"/>
  <c r="AS289" i="13"/>
  <c r="AT289" i="13"/>
  <c r="AU289" i="13"/>
  <c r="AV289" i="13"/>
  <c r="AW289" i="13"/>
  <c r="AX289" i="13"/>
  <c r="AY289" i="13"/>
  <c r="P290" i="13"/>
  <c r="Q290" i="13"/>
  <c r="R290" i="13"/>
  <c r="S290" i="13"/>
  <c r="T290" i="13"/>
  <c r="U290" i="13"/>
  <c r="V290" i="13"/>
  <c r="W290" i="13"/>
  <c r="X290" i="13"/>
  <c r="Y290" i="13"/>
  <c r="Z290" i="13"/>
  <c r="AA290" i="13"/>
  <c r="AB290" i="13"/>
  <c r="AC290" i="13"/>
  <c r="AD290" i="13"/>
  <c r="AE290" i="13"/>
  <c r="AF290" i="13"/>
  <c r="AG290" i="13"/>
  <c r="AH290" i="13"/>
  <c r="AI290" i="13"/>
  <c r="AJ290" i="13"/>
  <c r="AK290" i="13"/>
  <c r="AL290" i="13"/>
  <c r="AM290" i="13"/>
  <c r="AN290" i="13"/>
  <c r="AO290" i="13"/>
  <c r="AP290" i="13"/>
  <c r="AQ290" i="13"/>
  <c r="AR290" i="13"/>
  <c r="AS290" i="13"/>
  <c r="AT290" i="13"/>
  <c r="AU290" i="13"/>
  <c r="AV290" i="13"/>
  <c r="AW290" i="13"/>
  <c r="AX290" i="13"/>
  <c r="AY290" i="13"/>
  <c r="P291" i="13"/>
  <c r="Q291" i="13"/>
  <c r="R291" i="13"/>
  <c r="S291" i="13"/>
  <c r="T291" i="13"/>
  <c r="U291" i="13"/>
  <c r="V291" i="13"/>
  <c r="W291" i="13"/>
  <c r="X291" i="13"/>
  <c r="Y291" i="13"/>
  <c r="Z291" i="13"/>
  <c r="AA291" i="13"/>
  <c r="AB291" i="13"/>
  <c r="AC291" i="13"/>
  <c r="AD291" i="13"/>
  <c r="AE291" i="13"/>
  <c r="AF291" i="13"/>
  <c r="AG291" i="13"/>
  <c r="AH291" i="13"/>
  <c r="AI291" i="13"/>
  <c r="AJ291" i="13"/>
  <c r="AK291" i="13"/>
  <c r="AL291" i="13"/>
  <c r="AM291" i="13"/>
  <c r="AN291" i="13"/>
  <c r="AO291" i="13"/>
  <c r="AP291" i="13"/>
  <c r="AQ291" i="13"/>
  <c r="AR291" i="13"/>
  <c r="AS291" i="13"/>
  <c r="AT291" i="13"/>
  <c r="AU291" i="13"/>
  <c r="AV291" i="13"/>
  <c r="AW291" i="13"/>
  <c r="AX291" i="13"/>
  <c r="AY291" i="13"/>
  <c r="P292" i="13"/>
  <c r="Q292" i="13"/>
  <c r="R292" i="13"/>
  <c r="S292" i="13"/>
  <c r="T292" i="13"/>
  <c r="U292" i="13"/>
  <c r="V292" i="13"/>
  <c r="W292" i="13"/>
  <c r="X292" i="13"/>
  <c r="Y292" i="13"/>
  <c r="Z292" i="13"/>
  <c r="AA292" i="13"/>
  <c r="AB292" i="13"/>
  <c r="AC292" i="13"/>
  <c r="AD292" i="13"/>
  <c r="AE292" i="13"/>
  <c r="AF292" i="13"/>
  <c r="AG292" i="13"/>
  <c r="AH292" i="13"/>
  <c r="AI292" i="13"/>
  <c r="AJ292" i="13"/>
  <c r="AK292" i="13"/>
  <c r="AL292" i="13"/>
  <c r="AM292" i="13"/>
  <c r="AN292" i="13"/>
  <c r="AO292" i="13"/>
  <c r="AP292" i="13"/>
  <c r="AQ292" i="13"/>
  <c r="AR292" i="13"/>
  <c r="AS292" i="13"/>
  <c r="AT292" i="13"/>
  <c r="AU292" i="13"/>
  <c r="AV292" i="13"/>
  <c r="AW292" i="13"/>
  <c r="AX292" i="13"/>
  <c r="AY292" i="13"/>
  <c r="P293" i="13"/>
  <c r="Q293" i="13"/>
  <c r="R293" i="13"/>
  <c r="S293" i="13"/>
  <c r="T293" i="13"/>
  <c r="U293" i="13"/>
  <c r="V293" i="13"/>
  <c r="W293" i="13"/>
  <c r="X293" i="13"/>
  <c r="Y293" i="13"/>
  <c r="Z293" i="13"/>
  <c r="AA293" i="13"/>
  <c r="AB293" i="13"/>
  <c r="AC293" i="13"/>
  <c r="AD293" i="13"/>
  <c r="AE293" i="13"/>
  <c r="AF293" i="13"/>
  <c r="AG293" i="13"/>
  <c r="AH293" i="13"/>
  <c r="AI293" i="13"/>
  <c r="AJ293" i="13"/>
  <c r="AK293" i="13"/>
  <c r="AL293" i="13"/>
  <c r="AM293" i="13"/>
  <c r="AN293" i="13"/>
  <c r="AO293" i="13"/>
  <c r="AP293" i="13"/>
  <c r="AQ293" i="13"/>
  <c r="AR293" i="13"/>
  <c r="AS293" i="13"/>
  <c r="AT293" i="13"/>
  <c r="AU293" i="13"/>
  <c r="AV293" i="13"/>
  <c r="AW293" i="13"/>
  <c r="AX293" i="13"/>
  <c r="AY293" i="13"/>
  <c r="P294" i="13"/>
  <c r="Q294" i="13"/>
  <c r="R294" i="13"/>
  <c r="S294" i="13"/>
  <c r="T294" i="13"/>
  <c r="U294" i="13"/>
  <c r="V294" i="13"/>
  <c r="W294" i="13"/>
  <c r="X294" i="13"/>
  <c r="Y294" i="13"/>
  <c r="Z294" i="13"/>
  <c r="AA294" i="13"/>
  <c r="AB294" i="13"/>
  <c r="AC294" i="13"/>
  <c r="AD294" i="13"/>
  <c r="AE294" i="13"/>
  <c r="AF294" i="13"/>
  <c r="AG294" i="13"/>
  <c r="AH294" i="13"/>
  <c r="AI294" i="13"/>
  <c r="AJ294" i="13"/>
  <c r="AK294" i="13"/>
  <c r="AL294" i="13"/>
  <c r="AM294" i="13"/>
  <c r="AN294" i="13"/>
  <c r="AO294" i="13"/>
  <c r="AP294" i="13"/>
  <c r="AQ294" i="13"/>
  <c r="AR294" i="13"/>
  <c r="AS294" i="13"/>
  <c r="AT294" i="13"/>
  <c r="AU294" i="13"/>
  <c r="AV294" i="13"/>
  <c r="AW294" i="13"/>
  <c r="AX294" i="13"/>
  <c r="AY294" i="13"/>
  <c r="P295" i="13"/>
  <c r="Q295" i="13"/>
  <c r="R295" i="13"/>
  <c r="S295" i="13"/>
  <c r="T295" i="13"/>
  <c r="U295" i="13"/>
  <c r="V295" i="13"/>
  <c r="W295" i="13"/>
  <c r="X295" i="13"/>
  <c r="Y295" i="13"/>
  <c r="Z295" i="13"/>
  <c r="AA295" i="13"/>
  <c r="AB295" i="13"/>
  <c r="AC295" i="13"/>
  <c r="AD295" i="13"/>
  <c r="AE295" i="13"/>
  <c r="AF295" i="13"/>
  <c r="AG295" i="13"/>
  <c r="AH295" i="13"/>
  <c r="AI295" i="13"/>
  <c r="AJ295" i="13"/>
  <c r="AK295" i="13"/>
  <c r="AL295" i="13"/>
  <c r="AM295" i="13"/>
  <c r="AN295" i="13"/>
  <c r="AO295" i="13"/>
  <c r="AP295" i="13"/>
  <c r="AQ295" i="13"/>
  <c r="AR295" i="13"/>
  <c r="AS295" i="13"/>
  <c r="AT295" i="13"/>
  <c r="AU295" i="13"/>
  <c r="AV295" i="13"/>
  <c r="AW295" i="13"/>
  <c r="AX295" i="13"/>
  <c r="AY295" i="13"/>
  <c r="P296" i="13"/>
  <c r="Q296" i="13"/>
  <c r="R296" i="13"/>
  <c r="S296" i="13"/>
  <c r="T296" i="13"/>
  <c r="U296" i="13"/>
  <c r="V296" i="13"/>
  <c r="W296" i="13"/>
  <c r="X296" i="13"/>
  <c r="Y296" i="13"/>
  <c r="Z296" i="13"/>
  <c r="AA296" i="13"/>
  <c r="AB296" i="13"/>
  <c r="AC296" i="13"/>
  <c r="AD296" i="13"/>
  <c r="AE296" i="13"/>
  <c r="AF296" i="13"/>
  <c r="AG296" i="13"/>
  <c r="AH296" i="13"/>
  <c r="AI296" i="13"/>
  <c r="AJ296" i="13"/>
  <c r="AK296" i="13"/>
  <c r="AL296" i="13"/>
  <c r="AM296" i="13"/>
  <c r="AN296" i="13"/>
  <c r="AO296" i="13"/>
  <c r="AP296" i="13"/>
  <c r="AQ296" i="13"/>
  <c r="AR296" i="13"/>
  <c r="AS296" i="13"/>
  <c r="AT296" i="13"/>
  <c r="AU296" i="13"/>
  <c r="AV296" i="13"/>
  <c r="AW296" i="13"/>
  <c r="AX296" i="13"/>
  <c r="AY296" i="13"/>
  <c r="P297" i="13"/>
  <c r="Q297" i="13"/>
  <c r="R297" i="13"/>
  <c r="S297" i="13"/>
  <c r="T297" i="13"/>
  <c r="U297" i="13"/>
  <c r="V297" i="13"/>
  <c r="W297" i="13"/>
  <c r="X297" i="13"/>
  <c r="Y297" i="13"/>
  <c r="Z297" i="13"/>
  <c r="AA297" i="13"/>
  <c r="AB297" i="13"/>
  <c r="AC297" i="13"/>
  <c r="AD297" i="13"/>
  <c r="AE297" i="13"/>
  <c r="AF297" i="13"/>
  <c r="AG297" i="13"/>
  <c r="AH297" i="13"/>
  <c r="AI297" i="13"/>
  <c r="AJ297" i="13"/>
  <c r="AK297" i="13"/>
  <c r="AL297" i="13"/>
  <c r="AM297" i="13"/>
  <c r="AN297" i="13"/>
  <c r="AO297" i="13"/>
  <c r="AP297" i="13"/>
  <c r="AQ297" i="13"/>
  <c r="AR297" i="13"/>
  <c r="AS297" i="13"/>
  <c r="AT297" i="13"/>
  <c r="AU297" i="13"/>
  <c r="AV297" i="13"/>
  <c r="AW297" i="13"/>
  <c r="AX297" i="13"/>
  <c r="AY297" i="13"/>
  <c r="P298" i="13"/>
  <c r="Q298" i="13"/>
  <c r="R298" i="13"/>
  <c r="S298" i="13"/>
  <c r="T298" i="13"/>
  <c r="U298" i="13"/>
  <c r="V298" i="13"/>
  <c r="W298" i="13"/>
  <c r="X298" i="13"/>
  <c r="Y298" i="13"/>
  <c r="Z298" i="13"/>
  <c r="AA298" i="13"/>
  <c r="AB298" i="13"/>
  <c r="AC298" i="13"/>
  <c r="AD298" i="13"/>
  <c r="AE298" i="13"/>
  <c r="AF298" i="13"/>
  <c r="AG298" i="13"/>
  <c r="AH298" i="13"/>
  <c r="AI298" i="13"/>
  <c r="AJ298" i="13"/>
  <c r="AK298" i="13"/>
  <c r="AL298" i="13"/>
  <c r="AM298" i="13"/>
  <c r="AN298" i="13"/>
  <c r="AO298" i="13"/>
  <c r="AP298" i="13"/>
  <c r="AQ298" i="13"/>
  <c r="AR298" i="13"/>
  <c r="AS298" i="13"/>
  <c r="AT298" i="13"/>
  <c r="AU298" i="13"/>
  <c r="AV298" i="13"/>
  <c r="AW298" i="13"/>
  <c r="AX298" i="13"/>
  <c r="AY298" i="13"/>
  <c r="P299" i="13"/>
  <c r="Q299" i="13"/>
  <c r="R299" i="13"/>
  <c r="S299" i="13"/>
  <c r="T299" i="13"/>
  <c r="U299" i="13"/>
  <c r="V299" i="13"/>
  <c r="W299" i="13"/>
  <c r="X299" i="13"/>
  <c r="Y299" i="13"/>
  <c r="Z299" i="13"/>
  <c r="AA299" i="13"/>
  <c r="AB299" i="13"/>
  <c r="AC299" i="13"/>
  <c r="AD299" i="13"/>
  <c r="AE299" i="13"/>
  <c r="AF299" i="13"/>
  <c r="AG299" i="13"/>
  <c r="AH299" i="13"/>
  <c r="AI299" i="13"/>
  <c r="AJ299" i="13"/>
  <c r="AK299" i="13"/>
  <c r="AL299" i="13"/>
  <c r="AM299" i="13"/>
  <c r="AN299" i="13"/>
  <c r="AO299" i="13"/>
  <c r="AP299" i="13"/>
  <c r="AQ299" i="13"/>
  <c r="AR299" i="13"/>
  <c r="AS299" i="13"/>
  <c r="AT299" i="13"/>
  <c r="AU299" i="13"/>
  <c r="AV299" i="13"/>
  <c r="AW299" i="13"/>
  <c r="AX299" i="13"/>
  <c r="AY299" i="13"/>
  <c r="P300" i="13"/>
  <c r="Q300" i="13"/>
  <c r="R300" i="13"/>
  <c r="S300" i="13"/>
  <c r="T300" i="13"/>
  <c r="U300" i="13"/>
  <c r="V300" i="13"/>
  <c r="W300" i="13"/>
  <c r="X300" i="13"/>
  <c r="Y300" i="13"/>
  <c r="Z300" i="13"/>
  <c r="AA300" i="13"/>
  <c r="AB300" i="13"/>
  <c r="AC300" i="13"/>
  <c r="AD300" i="13"/>
  <c r="AE300" i="13"/>
  <c r="AF300" i="13"/>
  <c r="AG300" i="13"/>
  <c r="AH300" i="13"/>
  <c r="AI300" i="13"/>
  <c r="AJ300" i="13"/>
  <c r="AK300" i="13"/>
  <c r="AL300" i="13"/>
  <c r="AM300" i="13"/>
  <c r="AN300" i="13"/>
  <c r="AO300" i="13"/>
  <c r="AP300" i="13"/>
  <c r="AQ300" i="13"/>
  <c r="AR300" i="13"/>
  <c r="AS300" i="13"/>
  <c r="AT300" i="13"/>
  <c r="AU300" i="13"/>
  <c r="AV300" i="13"/>
  <c r="AW300" i="13"/>
  <c r="AX300" i="13"/>
  <c r="AY300" i="13"/>
  <c r="P301" i="13"/>
  <c r="Q301" i="13"/>
  <c r="R301" i="13"/>
  <c r="S301" i="13"/>
  <c r="T301" i="13"/>
  <c r="U301" i="13"/>
  <c r="V301" i="13"/>
  <c r="W301" i="13"/>
  <c r="X301" i="13"/>
  <c r="Y301" i="13"/>
  <c r="Z301" i="13"/>
  <c r="AA301" i="13"/>
  <c r="AB301" i="13"/>
  <c r="AC301" i="13"/>
  <c r="AD301" i="13"/>
  <c r="AE301" i="13"/>
  <c r="AF301" i="13"/>
  <c r="AG301" i="13"/>
  <c r="AH301" i="13"/>
  <c r="AI301" i="13"/>
  <c r="AJ301" i="13"/>
  <c r="AK301" i="13"/>
  <c r="AL301" i="13"/>
  <c r="AM301" i="13"/>
  <c r="AN301" i="13"/>
  <c r="AO301" i="13"/>
  <c r="AP301" i="13"/>
  <c r="AQ301" i="13"/>
  <c r="AR301" i="13"/>
  <c r="AS301" i="13"/>
  <c r="AT301" i="13"/>
  <c r="AU301" i="13"/>
  <c r="AV301" i="13"/>
  <c r="AW301" i="13"/>
  <c r="AX301" i="13"/>
  <c r="AY301" i="13"/>
  <c r="P302" i="13"/>
  <c r="Q302" i="13"/>
  <c r="R302" i="13"/>
  <c r="S302" i="13"/>
  <c r="T302" i="13"/>
  <c r="U302" i="13"/>
  <c r="V302" i="13"/>
  <c r="W302" i="13"/>
  <c r="X302" i="13"/>
  <c r="Y302" i="13"/>
  <c r="Z302" i="13"/>
  <c r="AA302" i="13"/>
  <c r="AB302" i="13"/>
  <c r="AC302" i="13"/>
  <c r="AD302" i="13"/>
  <c r="AE302" i="13"/>
  <c r="AF302" i="13"/>
  <c r="AG302" i="13"/>
  <c r="AH302" i="13"/>
  <c r="AI302" i="13"/>
  <c r="AJ302" i="13"/>
  <c r="AK302" i="13"/>
  <c r="AL302" i="13"/>
  <c r="AM302" i="13"/>
  <c r="AN302" i="13"/>
  <c r="AO302" i="13"/>
  <c r="AP302" i="13"/>
  <c r="AQ302" i="13"/>
  <c r="AR302" i="13"/>
  <c r="AS302" i="13"/>
  <c r="AT302" i="13"/>
  <c r="AU302" i="13"/>
  <c r="AV302" i="13"/>
  <c r="AW302" i="13"/>
  <c r="AX302" i="13"/>
  <c r="AY302" i="13"/>
  <c r="P303" i="13"/>
  <c r="Q303" i="13"/>
  <c r="R303" i="13"/>
  <c r="S303" i="13"/>
  <c r="T303" i="13"/>
  <c r="U303" i="13"/>
  <c r="V303" i="13"/>
  <c r="W303" i="13"/>
  <c r="X303" i="13"/>
  <c r="Y303" i="13"/>
  <c r="Z303" i="13"/>
  <c r="AA303" i="13"/>
  <c r="AB303" i="13"/>
  <c r="AC303" i="13"/>
  <c r="AD303" i="13"/>
  <c r="AE303" i="13"/>
  <c r="AF303" i="13"/>
  <c r="AG303" i="13"/>
  <c r="AH303" i="13"/>
  <c r="AI303" i="13"/>
  <c r="AJ303" i="13"/>
  <c r="AK303" i="13"/>
  <c r="AL303" i="13"/>
  <c r="AM303" i="13"/>
  <c r="AN303" i="13"/>
  <c r="AO303" i="13"/>
  <c r="AP303" i="13"/>
  <c r="AQ303" i="13"/>
  <c r="AR303" i="13"/>
  <c r="AS303" i="13"/>
  <c r="AT303" i="13"/>
  <c r="AU303" i="13"/>
  <c r="AV303" i="13"/>
  <c r="AW303" i="13"/>
  <c r="AX303" i="13"/>
  <c r="AY303" i="13"/>
  <c r="P304" i="13"/>
  <c r="Q304" i="13"/>
  <c r="R304" i="13"/>
  <c r="S304" i="13"/>
  <c r="T304" i="13"/>
  <c r="U304" i="13"/>
  <c r="V304" i="13"/>
  <c r="W304" i="13"/>
  <c r="X304" i="13"/>
  <c r="Y304" i="13"/>
  <c r="Z304" i="13"/>
  <c r="AA304" i="13"/>
  <c r="AB304" i="13"/>
  <c r="AC304" i="13"/>
  <c r="AD304" i="13"/>
  <c r="AE304" i="13"/>
  <c r="AF304" i="13"/>
  <c r="AG304" i="13"/>
  <c r="AH304" i="13"/>
  <c r="AI304" i="13"/>
  <c r="AJ304" i="13"/>
  <c r="AK304" i="13"/>
  <c r="AL304" i="13"/>
  <c r="AM304" i="13"/>
  <c r="AN304" i="13"/>
  <c r="AO304" i="13"/>
  <c r="AP304" i="13"/>
  <c r="AQ304" i="13"/>
  <c r="AR304" i="13"/>
  <c r="AS304" i="13"/>
  <c r="AT304" i="13"/>
  <c r="AU304" i="13"/>
  <c r="AV304" i="13"/>
  <c r="AW304" i="13"/>
  <c r="AX304" i="13"/>
  <c r="AY304" i="13"/>
  <c r="P305" i="13"/>
  <c r="Q305" i="13"/>
  <c r="R305" i="13"/>
  <c r="S305" i="13"/>
  <c r="T305" i="13"/>
  <c r="U305" i="13"/>
  <c r="V305" i="13"/>
  <c r="W305" i="13"/>
  <c r="X305" i="13"/>
  <c r="Y305" i="13"/>
  <c r="Z305" i="13"/>
  <c r="AA305" i="13"/>
  <c r="AB305" i="13"/>
  <c r="AC305" i="13"/>
  <c r="AD305" i="13"/>
  <c r="AE305" i="13"/>
  <c r="AF305" i="13"/>
  <c r="AG305" i="13"/>
  <c r="AH305" i="13"/>
  <c r="AI305" i="13"/>
  <c r="AJ305" i="13"/>
  <c r="AK305" i="13"/>
  <c r="AL305" i="13"/>
  <c r="AM305" i="13"/>
  <c r="AN305" i="13"/>
  <c r="AO305" i="13"/>
  <c r="AP305" i="13"/>
  <c r="AQ305" i="13"/>
  <c r="AR305" i="13"/>
  <c r="AS305" i="13"/>
  <c r="AT305" i="13"/>
  <c r="AU305" i="13"/>
  <c r="AV305" i="13"/>
  <c r="AW305" i="13"/>
  <c r="AX305" i="13"/>
  <c r="AY305" i="13"/>
  <c r="P306" i="13"/>
  <c r="Q306" i="13"/>
  <c r="R306" i="13"/>
  <c r="S306" i="13"/>
  <c r="T306" i="13"/>
  <c r="U306" i="13"/>
  <c r="V306" i="13"/>
  <c r="W306" i="13"/>
  <c r="X306" i="13"/>
  <c r="Y306" i="13"/>
  <c r="Z306" i="13"/>
  <c r="AA306" i="13"/>
  <c r="AB306" i="13"/>
  <c r="AC306" i="13"/>
  <c r="AD306" i="13"/>
  <c r="AE306" i="13"/>
  <c r="AF306" i="13"/>
  <c r="AG306" i="13"/>
  <c r="AH306" i="13"/>
  <c r="AI306" i="13"/>
  <c r="AJ306" i="13"/>
  <c r="AK306" i="13"/>
  <c r="AL306" i="13"/>
  <c r="AM306" i="13"/>
  <c r="AN306" i="13"/>
  <c r="AO306" i="13"/>
  <c r="AP306" i="13"/>
  <c r="AQ306" i="13"/>
  <c r="AR306" i="13"/>
  <c r="AS306" i="13"/>
  <c r="AT306" i="13"/>
  <c r="AU306" i="13"/>
  <c r="AV306" i="13"/>
  <c r="AW306" i="13"/>
  <c r="AX306" i="13"/>
  <c r="AY306" i="13"/>
  <c r="P307" i="13"/>
  <c r="Q307" i="13"/>
  <c r="R307" i="13"/>
  <c r="S307" i="13"/>
  <c r="T307" i="13"/>
  <c r="U307" i="13"/>
  <c r="V307" i="13"/>
  <c r="W307" i="13"/>
  <c r="X307" i="13"/>
  <c r="Y307" i="13"/>
  <c r="Z307" i="13"/>
  <c r="AA307" i="13"/>
  <c r="AB307" i="13"/>
  <c r="AC307" i="13"/>
  <c r="AD307" i="13"/>
  <c r="AE307" i="13"/>
  <c r="AF307" i="13"/>
  <c r="AG307" i="13"/>
  <c r="AH307" i="13"/>
  <c r="AI307" i="13"/>
  <c r="AJ307" i="13"/>
  <c r="AK307" i="13"/>
  <c r="AL307" i="13"/>
  <c r="AM307" i="13"/>
  <c r="AN307" i="13"/>
  <c r="AO307" i="13"/>
  <c r="AP307" i="13"/>
  <c r="AQ307" i="13"/>
  <c r="AR307" i="13"/>
  <c r="AS307" i="13"/>
  <c r="AT307" i="13"/>
  <c r="AU307" i="13"/>
  <c r="AV307" i="13"/>
  <c r="AW307" i="13"/>
  <c r="AX307" i="13"/>
  <c r="AY307" i="13"/>
  <c r="P308" i="13"/>
  <c r="Q308" i="13"/>
  <c r="R308" i="13"/>
  <c r="S308" i="13"/>
  <c r="T308" i="13"/>
  <c r="U308" i="13"/>
  <c r="V308" i="13"/>
  <c r="W308" i="13"/>
  <c r="X308" i="13"/>
  <c r="Y308" i="13"/>
  <c r="Z308" i="13"/>
  <c r="AA308" i="13"/>
  <c r="AB308" i="13"/>
  <c r="AC308" i="13"/>
  <c r="AD308" i="13"/>
  <c r="AE308" i="13"/>
  <c r="AF308" i="13"/>
  <c r="AG308" i="13"/>
  <c r="AH308" i="13"/>
  <c r="AI308" i="13"/>
  <c r="AJ308" i="13"/>
  <c r="AK308" i="13"/>
  <c r="AL308" i="13"/>
  <c r="AM308" i="13"/>
  <c r="AN308" i="13"/>
  <c r="AO308" i="13"/>
  <c r="AP308" i="13"/>
  <c r="AQ308" i="13"/>
  <c r="AR308" i="13"/>
  <c r="AS308" i="13"/>
  <c r="AT308" i="13"/>
  <c r="AU308" i="13"/>
  <c r="AV308" i="13"/>
  <c r="AW308" i="13"/>
  <c r="AX308" i="13"/>
  <c r="AY308" i="13"/>
  <c r="P309" i="13"/>
  <c r="Q309" i="13"/>
  <c r="R309" i="13"/>
  <c r="S309" i="13"/>
  <c r="T309" i="13"/>
  <c r="U309" i="13"/>
  <c r="V309" i="13"/>
  <c r="W309" i="13"/>
  <c r="X309" i="13"/>
  <c r="Y309" i="13"/>
  <c r="Z309" i="13"/>
  <c r="AA309" i="13"/>
  <c r="AB309" i="13"/>
  <c r="AC309" i="13"/>
  <c r="AD309" i="13"/>
  <c r="AE309" i="13"/>
  <c r="AF309" i="13"/>
  <c r="AG309" i="13"/>
  <c r="AH309" i="13"/>
  <c r="AI309" i="13"/>
  <c r="AJ309" i="13"/>
  <c r="AK309" i="13"/>
  <c r="AL309" i="13"/>
  <c r="AM309" i="13"/>
  <c r="AN309" i="13"/>
  <c r="AO309" i="13"/>
  <c r="AP309" i="13"/>
  <c r="AQ309" i="13"/>
  <c r="AR309" i="13"/>
  <c r="AS309" i="13"/>
  <c r="AT309" i="13"/>
  <c r="AU309" i="13"/>
  <c r="AV309" i="13"/>
  <c r="AW309" i="13"/>
  <c r="AX309" i="13"/>
  <c r="AY309" i="13"/>
  <c r="P310" i="13"/>
  <c r="Q310" i="13"/>
  <c r="R310" i="13"/>
  <c r="S310" i="13"/>
  <c r="T310" i="13"/>
  <c r="U310" i="13"/>
  <c r="V310" i="13"/>
  <c r="W310" i="13"/>
  <c r="X310" i="13"/>
  <c r="Y310" i="13"/>
  <c r="Z310" i="13"/>
  <c r="AA310" i="13"/>
  <c r="AB310" i="13"/>
  <c r="AC310" i="13"/>
  <c r="AD310" i="13"/>
  <c r="AE310" i="13"/>
  <c r="AF310" i="13"/>
  <c r="AG310" i="13"/>
  <c r="AH310" i="13"/>
  <c r="AI310" i="13"/>
  <c r="AJ310" i="13"/>
  <c r="AK310" i="13"/>
  <c r="AL310" i="13"/>
  <c r="AM310" i="13"/>
  <c r="AN310" i="13"/>
  <c r="AO310" i="13"/>
  <c r="AP310" i="13"/>
  <c r="AQ310" i="13"/>
  <c r="AR310" i="13"/>
  <c r="AS310" i="13"/>
  <c r="AT310" i="13"/>
  <c r="AU310" i="13"/>
  <c r="AV310" i="13"/>
  <c r="AW310" i="13"/>
  <c r="AX310" i="13"/>
  <c r="AY310" i="13"/>
  <c r="P311" i="13"/>
  <c r="Q311" i="13"/>
  <c r="R311" i="13"/>
  <c r="S311" i="13"/>
  <c r="T311" i="13"/>
  <c r="U311" i="13"/>
  <c r="V311" i="13"/>
  <c r="W311" i="13"/>
  <c r="X311" i="13"/>
  <c r="Y311" i="13"/>
  <c r="Z311" i="13"/>
  <c r="AA311" i="13"/>
  <c r="AB311" i="13"/>
  <c r="AC311" i="13"/>
  <c r="AD311" i="13"/>
  <c r="AE311" i="13"/>
  <c r="AF311" i="13"/>
  <c r="AG311" i="13"/>
  <c r="AH311" i="13"/>
  <c r="AI311" i="13"/>
  <c r="AJ311" i="13"/>
  <c r="AK311" i="13"/>
  <c r="AL311" i="13"/>
  <c r="AM311" i="13"/>
  <c r="AN311" i="13"/>
  <c r="AO311" i="13"/>
  <c r="AP311" i="13"/>
  <c r="AQ311" i="13"/>
  <c r="AR311" i="13"/>
  <c r="AS311" i="13"/>
  <c r="AT311" i="13"/>
  <c r="AU311" i="13"/>
  <c r="AV311" i="13"/>
  <c r="AW311" i="13"/>
  <c r="AX311" i="13"/>
  <c r="AY311" i="13"/>
  <c r="P312" i="13"/>
  <c r="Q312" i="13"/>
  <c r="R312" i="13"/>
  <c r="S312" i="13"/>
  <c r="T312" i="13"/>
  <c r="U312" i="13"/>
  <c r="V312" i="13"/>
  <c r="W312" i="13"/>
  <c r="X312" i="13"/>
  <c r="Y312" i="13"/>
  <c r="Z312" i="13"/>
  <c r="AA312" i="13"/>
  <c r="AB312" i="13"/>
  <c r="AC312" i="13"/>
  <c r="AD312" i="13"/>
  <c r="AE312" i="13"/>
  <c r="AF312" i="13"/>
  <c r="AG312" i="13"/>
  <c r="AH312" i="13"/>
  <c r="AI312" i="13"/>
  <c r="AJ312" i="13"/>
  <c r="AK312" i="13"/>
  <c r="AL312" i="13"/>
  <c r="AM312" i="13"/>
  <c r="AN312" i="13"/>
  <c r="AO312" i="13"/>
  <c r="AP312" i="13"/>
  <c r="AQ312" i="13"/>
  <c r="AR312" i="13"/>
  <c r="AS312" i="13"/>
  <c r="AT312" i="13"/>
  <c r="AU312" i="13"/>
  <c r="AV312" i="13"/>
  <c r="AW312" i="13"/>
  <c r="AX312" i="13"/>
  <c r="AY312" i="13"/>
  <c r="P313" i="13"/>
  <c r="Q313" i="13"/>
  <c r="R313" i="13"/>
  <c r="S313" i="13"/>
  <c r="T313" i="13"/>
  <c r="U313" i="13"/>
  <c r="V313" i="13"/>
  <c r="W313" i="13"/>
  <c r="X313" i="13"/>
  <c r="Y313" i="13"/>
  <c r="Z313" i="13"/>
  <c r="AA313" i="13"/>
  <c r="AB313" i="13"/>
  <c r="AC313" i="13"/>
  <c r="AD313" i="13"/>
  <c r="AE313" i="13"/>
  <c r="AF313" i="13"/>
  <c r="AG313" i="13"/>
  <c r="AH313" i="13"/>
  <c r="AI313" i="13"/>
  <c r="AJ313" i="13"/>
  <c r="AK313" i="13"/>
  <c r="AL313" i="13"/>
  <c r="AM313" i="13"/>
  <c r="AN313" i="13"/>
  <c r="AO313" i="13"/>
  <c r="AP313" i="13"/>
  <c r="AQ313" i="13"/>
  <c r="AR313" i="13"/>
  <c r="AS313" i="13"/>
  <c r="AT313" i="13"/>
  <c r="AU313" i="13"/>
  <c r="AV313" i="13"/>
  <c r="AW313" i="13"/>
  <c r="AX313" i="13"/>
  <c r="AY313" i="13"/>
  <c r="P314" i="13"/>
  <c r="Q314" i="13"/>
  <c r="R314" i="13"/>
  <c r="S314" i="13"/>
  <c r="T314" i="13"/>
  <c r="U314" i="13"/>
  <c r="V314" i="13"/>
  <c r="W314" i="13"/>
  <c r="X314" i="13"/>
  <c r="Y314" i="13"/>
  <c r="Z314" i="13"/>
  <c r="AA314" i="13"/>
  <c r="AB314" i="13"/>
  <c r="AC314" i="13"/>
  <c r="AD314" i="13"/>
  <c r="AE314" i="13"/>
  <c r="AF314" i="13"/>
  <c r="AG314" i="13"/>
  <c r="AH314" i="13"/>
  <c r="AI314" i="13"/>
  <c r="AJ314" i="13"/>
  <c r="AK314" i="13"/>
  <c r="AL314" i="13"/>
  <c r="AM314" i="13"/>
  <c r="AN314" i="13"/>
  <c r="AO314" i="13"/>
  <c r="AP314" i="13"/>
  <c r="AQ314" i="13"/>
  <c r="AR314" i="13"/>
  <c r="AS314" i="13"/>
  <c r="AT314" i="13"/>
  <c r="AU314" i="13"/>
  <c r="AV314" i="13"/>
  <c r="AW314" i="13"/>
  <c r="AX314" i="13"/>
  <c r="AY314" i="13"/>
  <c r="P315" i="13"/>
  <c r="Q315" i="13"/>
  <c r="R315" i="13"/>
  <c r="S315" i="13"/>
  <c r="T315" i="13"/>
  <c r="U315" i="13"/>
  <c r="V315" i="13"/>
  <c r="W315" i="13"/>
  <c r="X315" i="13"/>
  <c r="Y315" i="13"/>
  <c r="Z315" i="13"/>
  <c r="AA315" i="13"/>
  <c r="AB315" i="13"/>
  <c r="AC315" i="13"/>
  <c r="AD315" i="13"/>
  <c r="AE315" i="13"/>
  <c r="AF315" i="13"/>
  <c r="AG315" i="13"/>
  <c r="AH315" i="13"/>
  <c r="AI315" i="13"/>
  <c r="AJ315" i="13"/>
  <c r="AK315" i="13"/>
  <c r="AL315" i="13"/>
  <c r="AM315" i="13"/>
  <c r="AN315" i="13"/>
  <c r="AO315" i="13"/>
  <c r="AP315" i="13"/>
  <c r="AQ315" i="13"/>
  <c r="AR315" i="13"/>
  <c r="AS315" i="13"/>
  <c r="AT315" i="13"/>
  <c r="AU315" i="13"/>
  <c r="AV315" i="13"/>
  <c r="AW315" i="13"/>
  <c r="AX315" i="13"/>
  <c r="AY315" i="13"/>
  <c r="P316" i="13"/>
  <c r="Q316" i="13"/>
  <c r="R316" i="13"/>
  <c r="S316" i="13"/>
  <c r="T316" i="13"/>
  <c r="U316" i="13"/>
  <c r="V316" i="13"/>
  <c r="W316" i="13"/>
  <c r="X316" i="13"/>
  <c r="Y316" i="13"/>
  <c r="Z316" i="13"/>
  <c r="AA316" i="13"/>
  <c r="AB316" i="13"/>
  <c r="AC316" i="13"/>
  <c r="AD316" i="13"/>
  <c r="AE316" i="13"/>
  <c r="AF316" i="13"/>
  <c r="AG316" i="13"/>
  <c r="AH316" i="13"/>
  <c r="AI316" i="13"/>
  <c r="AJ316" i="13"/>
  <c r="AK316" i="13"/>
  <c r="AL316" i="13"/>
  <c r="AM316" i="13"/>
  <c r="AN316" i="13"/>
  <c r="AO316" i="13"/>
  <c r="AP316" i="13"/>
  <c r="AQ316" i="13"/>
  <c r="AR316" i="13"/>
  <c r="AS316" i="13"/>
  <c r="AT316" i="13"/>
  <c r="AU316" i="13"/>
  <c r="AV316" i="13"/>
  <c r="AW316" i="13"/>
  <c r="AX316" i="13"/>
  <c r="AY316" i="13"/>
  <c r="P317" i="13"/>
  <c r="Q317" i="13"/>
  <c r="R317" i="13"/>
  <c r="S317" i="13"/>
  <c r="T317" i="13"/>
  <c r="U317" i="13"/>
  <c r="V317" i="13"/>
  <c r="W317" i="13"/>
  <c r="X317" i="13"/>
  <c r="Y317" i="13"/>
  <c r="Z317" i="13"/>
  <c r="AA317" i="13"/>
  <c r="AB317" i="13"/>
  <c r="AC317" i="13"/>
  <c r="AD317" i="13"/>
  <c r="AE317" i="13"/>
  <c r="AF317" i="13"/>
  <c r="AG317" i="13"/>
  <c r="AH317" i="13"/>
  <c r="AI317" i="13"/>
  <c r="AJ317" i="13"/>
  <c r="AK317" i="13"/>
  <c r="AL317" i="13"/>
  <c r="AM317" i="13"/>
  <c r="AN317" i="13"/>
  <c r="AO317" i="13"/>
  <c r="AP317" i="13"/>
  <c r="AQ317" i="13"/>
  <c r="AR317" i="13"/>
  <c r="AS317" i="13"/>
  <c r="AT317" i="13"/>
  <c r="AU317" i="13"/>
  <c r="AV317" i="13"/>
  <c r="AW317" i="13"/>
  <c r="AX317" i="13"/>
  <c r="AY317" i="13"/>
  <c r="P318" i="13"/>
  <c r="Q318" i="13"/>
  <c r="R318" i="13"/>
  <c r="S318" i="13"/>
  <c r="T318" i="13"/>
  <c r="U318" i="13"/>
  <c r="V318" i="13"/>
  <c r="W318" i="13"/>
  <c r="X318" i="13"/>
  <c r="Y318" i="13"/>
  <c r="Z318" i="13"/>
  <c r="AA318" i="13"/>
  <c r="AB318" i="13"/>
  <c r="AC318" i="13"/>
  <c r="AD318" i="13"/>
  <c r="AE318" i="13"/>
  <c r="AF318" i="13"/>
  <c r="AG318" i="13"/>
  <c r="AH318" i="13"/>
  <c r="AI318" i="13"/>
  <c r="AJ318" i="13"/>
  <c r="AK318" i="13"/>
  <c r="AL318" i="13"/>
  <c r="AM318" i="13"/>
  <c r="AN318" i="13"/>
  <c r="AO318" i="13"/>
  <c r="AP318" i="13"/>
  <c r="AQ318" i="13"/>
  <c r="AR318" i="13"/>
  <c r="AS318" i="13"/>
  <c r="AT318" i="13"/>
  <c r="AU318" i="13"/>
  <c r="AV318" i="13"/>
  <c r="AW318" i="13"/>
  <c r="AX318" i="13"/>
  <c r="AY318" i="13"/>
  <c r="P319" i="13"/>
  <c r="Q319" i="13"/>
  <c r="R319" i="13"/>
  <c r="S319" i="13"/>
  <c r="T319" i="13"/>
  <c r="U319" i="13"/>
  <c r="V319" i="13"/>
  <c r="W319" i="13"/>
  <c r="X319" i="13"/>
  <c r="Y319" i="13"/>
  <c r="Z319" i="13"/>
  <c r="AA319" i="13"/>
  <c r="AB319" i="13"/>
  <c r="AC319" i="13"/>
  <c r="AD319" i="13"/>
  <c r="AE319" i="13"/>
  <c r="AF319" i="13"/>
  <c r="AG319" i="13"/>
  <c r="AH319" i="13"/>
  <c r="AI319" i="13"/>
  <c r="AJ319" i="13"/>
  <c r="AK319" i="13"/>
  <c r="AL319" i="13"/>
  <c r="AM319" i="13"/>
  <c r="AN319" i="13"/>
  <c r="AO319" i="13"/>
  <c r="AP319" i="13"/>
  <c r="AQ319" i="13"/>
  <c r="AR319" i="13"/>
  <c r="AS319" i="13"/>
  <c r="AT319" i="13"/>
  <c r="AU319" i="13"/>
  <c r="AV319" i="13"/>
  <c r="AW319" i="13"/>
  <c r="AX319" i="13"/>
  <c r="AY319" i="13"/>
  <c r="P320" i="13"/>
  <c r="Q320" i="13"/>
  <c r="R320" i="13"/>
  <c r="S320" i="13"/>
  <c r="T320" i="13"/>
  <c r="U320" i="13"/>
  <c r="V320" i="13"/>
  <c r="W320" i="13"/>
  <c r="X320" i="13"/>
  <c r="Y320" i="13"/>
  <c r="Z320" i="13"/>
  <c r="AA320" i="13"/>
  <c r="AB320" i="13"/>
  <c r="AC320" i="13"/>
  <c r="AD320" i="13"/>
  <c r="AE320" i="13"/>
  <c r="AF320" i="13"/>
  <c r="AG320" i="13"/>
  <c r="AH320" i="13"/>
  <c r="AI320" i="13"/>
  <c r="AJ320" i="13"/>
  <c r="AK320" i="13"/>
  <c r="AL320" i="13"/>
  <c r="AM320" i="13"/>
  <c r="AN320" i="13"/>
  <c r="AO320" i="13"/>
  <c r="AP320" i="13"/>
  <c r="AQ320" i="13"/>
  <c r="AR320" i="13"/>
  <c r="AS320" i="13"/>
  <c r="AT320" i="13"/>
  <c r="AU320" i="13"/>
  <c r="AV320" i="13"/>
  <c r="AW320" i="13"/>
  <c r="AX320" i="13"/>
  <c r="AY320" i="13"/>
  <c r="P321" i="13"/>
  <c r="Q321" i="13"/>
  <c r="R321" i="13"/>
  <c r="S321" i="13"/>
  <c r="T321" i="13"/>
  <c r="U321" i="13"/>
  <c r="V321" i="13"/>
  <c r="W321" i="13"/>
  <c r="X321" i="13"/>
  <c r="Y321" i="13"/>
  <c r="Z321" i="13"/>
  <c r="AA321" i="13"/>
  <c r="AB321" i="13"/>
  <c r="AC321" i="13"/>
  <c r="AD321" i="13"/>
  <c r="AE321" i="13"/>
  <c r="AF321" i="13"/>
  <c r="AG321" i="13"/>
  <c r="AH321" i="13"/>
  <c r="AI321" i="13"/>
  <c r="AJ321" i="13"/>
  <c r="AK321" i="13"/>
  <c r="AL321" i="13"/>
  <c r="AM321" i="13"/>
  <c r="AN321" i="13"/>
  <c r="AO321" i="13"/>
  <c r="AP321" i="13"/>
  <c r="AQ321" i="13"/>
  <c r="AR321" i="13"/>
  <c r="AS321" i="13"/>
  <c r="AT321" i="13"/>
  <c r="AU321" i="13"/>
  <c r="AV321" i="13"/>
  <c r="AW321" i="13"/>
  <c r="AX321" i="13"/>
  <c r="AY321" i="13"/>
  <c r="P322" i="13"/>
  <c r="Q322" i="13"/>
  <c r="R322" i="13"/>
  <c r="S322" i="13"/>
  <c r="T322" i="13"/>
  <c r="U322" i="13"/>
  <c r="V322" i="13"/>
  <c r="W322" i="13"/>
  <c r="X322" i="13"/>
  <c r="Y322" i="13"/>
  <c r="Z322" i="13"/>
  <c r="AA322" i="13"/>
  <c r="AB322" i="13"/>
  <c r="AC322" i="13"/>
  <c r="AD322" i="13"/>
  <c r="AE322" i="13"/>
  <c r="AF322" i="13"/>
  <c r="AG322" i="13"/>
  <c r="AH322" i="13"/>
  <c r="AI322" i="13"/>
  <c r="AJ322" i="13"/>
  <c r="AK322" i="13"/>
  <c r="AL322" i="13"/>
  <c r="AM322" i="13"/>
  <c r="AN322" i="13"/>
  <c r="AO322" i="13"/>
  <c r="AP322" i="13"/>
  <c r="AQ322" i="13"/>
  <c r="AR322" i="13"/>
  <c r="AS322" i="13"/>
  <c r="AT322" i="13"/>
  <c r="AU322" i="13"/>
  <c r="AV322" i="13"/>
  <c r="AW322" i="13"/>
  <c r="AX322" i="13"/>
  <c r="AY322" i="13"/>
  <c r="P323" i="13"/>
  <c r="Q323" i="13"/>
  <c r="R323" i="13"/>
  <c r="S323" i="13"/>
  <c r="T323" i="13"/>
  <c r="U323" i="13"/>
  <c r="V323" i="13"/>
  <c r="W323" i="13"/>
  <c r="X323" i="13"/>
  <c r="Y323" i="13"/>
  <c r="Z323" i="13"/>
  <c r="AA323" i="13"/>
  <c r="AB323" i="13"/>
  <c r="AC323" i="13"/>
  <c r="AD323" i="13"/>
  <c r="AE323" i="13"/>
  <c r="AF323" i="13"/>
  <c r="AG323" i="13"/>
  <c r="AH323" i="13"/>
  <c r="AI323" i="13"/>
  <c r="AJ323" i="13"/>
  <c r="AK323" i="13"/>
  <c r="AL323" i="13"/>
  <c r="AM323" i="13"/>
  <c r="AN323" i="13"/>
  <c r="AO323" i="13"/>
  <c r="AP323" i="13"/>
  <c r="AQ323" i="13"/>
  <c r="AR323" i="13"/>
  <c r="AS323" i="13"/>
  <c r="AT323" i="13"/>
  <c r="AU323" i="13"/>
  <c r="AV323" i="13"/>
  <c r="AW323" i="13"/>
  <c r="AX323" i="13"/>
  <c r="AY323" i="13"/>
  <c r="P324" i="13"/>
  <c r="Q324" i="13"/>
  <c r="R324" i="13"/>
  <c r="S324" i="13"/>
  <c r="T324" i="13"/>
  <c r="U324" i="13"/>
  <c r="V324" i="13"/>
  <c r="W324" i="13"/>
  <c r="X324" i="13"/>
  <c r="Y324" i="13"/>
  <c r="Z324" i="13"/>
  <c r="AA324" i="13"/>
  <c r="AB324" i="13"/>
  <c r="AC324" i="13"/>
  <c r="AD324" i="13"/>
  <c r="AE324" i="13"/>
  <c r="AF324" i="13"/>
  <c r="AG324" i="13"/>
  <c r="AH324" i="13"/>
  <c r="AI324" i="13"/>
  <c r="AJ324" i="13"/>
  <c r="AK324" i="13"/>
  <c r="AL324" i="13"/>
  <c r="AM324" i="13"/>
  <c r="AN324" i="13"/>
  <c r="AO324" i="13"/>
  <c r="AP324" i="13"/>
  <c r="AQ324" i="13"/>
  <c r="AR324" i="13"/>
  <c r="AS324" i="13"/>
  <c r="AT324" i="13"/>
  <c r="AU324" i="13"/>
  <c r="AV324" i="13"/>
  <c r="AW324" i="13"/>
  <c r="AX324" i="13"/>
  <c r="AY324" i="13"/>
  <c r="P325" i="13"/>
  <c r="Q325" i="13"/>
  <c r="R325" i="13"/>
  <c r="S325" i="13"/>
  <c r="T325" i="13"/>
  <c r="U325" i="13"/>
  <c r="V325" i="13"/>
  <c r="W325" i="13"/>
  <c r="X325" i="13"/>
  <c r="Y325" i="13"/>
  <c r="Z325" i="13"/>
  <c r="AA325" i="13"/>
  <c r="AB325" i="13"/>
  <c r="AC325" i="13"/>
  <c r="AD325" i="13"/>
  <c r="AE325" i="13"/>
  <c r="AF325" i="13"/>
  <c r="AG325" i="13"/>
  <c r="AH325" i="13"/>
  <c r="AI325" i="13"/>
  <c r="AJ325" i="13"/>
  <c r="AK325" i="13"/>
  <c r="AL325" i="13"/>
  <c r="AM325" i="13"/>
  <c r="AN325" i="13"/>
  <c r="AO325" i="13"/>
  <c r="AP325" i="13"/>
  <c r="AQ325" i="13"/>
  <c r="AR325" i="13"/>
  <c r="AS325" i="13"/>
  <c r="AT325" i="13"/>
  <c r="AU325" i="13"/>
  <c r="AV325" i="13"/>
  <c r="AW325" i="13"/>
  <c r="AX325" i="13"/>
  <c r="AY325" i="13"/>
  <c r="P326" i="13"/>
  <c r="Q326" i="13"/>
  <c r="R326" i="13"/>
  <c r="S326" i="13"/>
  <c r="T326" i="13"/>
  <c r="U326" i="13"/>
  <c r="V326" i="13"/>
  <c r="W326" i="13"/>
  <c r="X326" i="13"/>
  <c r="Y326" i="13"/>
  <c r="Z326" i="13"/>
  <c r="AA326" i="13"/>
  <c r="AB326" i="13"/>
  <c r="AC326" i="13"/>
  <c r="AD326" i="13"/>
  <c r="AE326" i="13"/>
  <c r="AF326" i="13"/>
  <c r="AG326" i="13"/>
  <c r="AH326" i="13"/>
  <c r="AI326" i="13"/>
  <c r="AJ326" i="13"/>
  <c r="AK326" i="13"/>
  <c r="AL326" i="13"/>
  <c r="AM326" i="13"/>
  <c r="AN326" i="13"/>
  <c r="AO326" i="13"/>
  <c r="AP326" i="13"/>
  <c r="AQ326" i="13"/>
  <c r="AR326" i="13"/>
  <c r="AS326" i="13"/>
  <c r="AT326" i="13"/>
  <c r="AU326" i="13"/>
  <c r="AV326" i="13"/>
  <c r="AW326" i="13"/>
  <c r="AX326" i="13"/>
  <c r="AY326" i="13"/>
  <c r="P327" i="13"/>
  <c r="Q327" i="13"/>
  <c r="R327" i="13"/>
  <c r="S327" i="13"/>
  <c r="T327" i="13"/>
  <c r="U327" i="13"/>
  <c r="V327" i="13"/>
  <c r="W327" i="13"/>
  <c r="X327" i="13"/>
  <c r="Y327" i="13"/>
  <c r="Z327" i="13"/>
  <c r="AA327" i="13"/>
  <c r="AB327" i="13"/>
  <c r="AC327" i="13"/>
  <c r="AD327" i="13"/>
  <c r="AE327" i="13"/>
  <c r="AF327" i="13"/>
  <c r="AG327" i="13"/>
  <c r="AH327" i="13"/>
  <c r="AI327" i="13"/>
  <c r="AJ327" i="13"/>
  <c r="AK327" i="13"/>
  <c r="AL327" i="13"/>
  <c r="AM327" i="13"/>
  <c r="AN327" i="13"/>
  <c r="AO327" i="13"/>
  <c r="AP327" i="13"/>
  <c r="AQ327" i="13"/>
  <c r="AR327" i="13"/>
  <c r="AS327" i="13"/>
  <c r="AT327" i="13"/>
  <c r="AU327" i="13"/>
  <c r="AV327" i="13"/>
  <c r="AW327" i="13"/>
  <c r="AX327" i="13"/>
  <c r="AY327" i="13"/>
  <c r="P328" i="13"/>
  <c r="Q328" i="13"/>
  <c r="R328" i="13"/>
  <c r="S328" i="13"/>
  <c r="T328" i="13"/>
  <c r="U328" i="13"/>
  <c r="V328" i="13"/>
  <c r="W328" i="13"/>
  <c r="X328" i="13"/>
  <c r="Y328" i="13"/>
  <c r="Z328" i="13"/>
  <c r="AA328" i="13"/>
  <c r="AB328" i="13"/>
  <c r="AC328" i="13"/>
  <c r="AD328" i="13"/>
  <c r="AE328" i="13"/>
  <c r="AF328" i="13"/>
  <c r="AG328" i="13"/>
  <c r="AH328" i="13"/>
  <c r="AI328" i="13"/>
  <c r="AJ328" i="13"/>
  <c r="AK328" i="13"/>
  <c r="AL328" i="13"/>
  <c r="AM328" i="13"/>
  <c r="AN328" i="13"/>
  <c r="AO328" i="13"/>
  <c r="AP328" i="13"/>
  <c r="AQ328" i="13"/>
  <c r="AR328" i="13"/>
  <c r="AS328" i="13"/>
  <c r="AT328" i="13"/>
  <c r="AU328" i="13"/>
  <c r="AV328" i="13"/>
  <c r="AW328" i="13"/>
  <c r="AX328" i="13"/>
  <c r="AY328" i="13"/>
  <c r="P329" i="13"/>
  <c r="Q329" i="13"/>
  <c r="R329" i="13"/>
  <c r="S329" i="13"/>
  <c r="T329" i="13"/>
  <c r="U329" i="13"/>
  <c r="V329" i="13"/>
  <c r="W329" i="13"/>
  <c r="X329" i="13"/>
  <c r="Y329" i="13"/>
  <c r="Z329" i="13"/>
  <c r="AA329" i="13"/>
  <c r="AB329" i="13"/>
  <c r="AC329" i="13"/>
  <c r="AD329" i="13"/>
  <c r="AE329" i="13"/>
  <c r="AF329" i="13"/>
  <c r="AG329" i="13"/>
  <c r="AH329" i="13"/>
  <c r="AI329" i="13"/>
  <c r="AJ329" i="13"/>
  <c r="AK329" i="13"/>
  <c r="AL329" i="13"/>
  <c r="AM329" i="13"/>
  <c r="AN329" i="13"/>
  <c r="AO329" i="13"/>
  <c r="AP329" i="13"/>
  <c r="AQ329" i="13"/>
  <c r="AR329" i="13"/>
  <c r="AS329" i="13"/>
  <c r="AT329" i="13"/>
  <c r="AU329" i="13"/>
  <c r="AV329" i="13"/>
  <c r="AW329" i="13"/>
  <c r="AX329" i="13"/>
  <c r="AY329" i="13"/>
  <c r="P330" i="13"/>
  <c r="Q330" i="13"/>
  <c r="R330" i="13"/>
  <c r="S330" i="13"/>
  <c r="T330" i="13"/>
  <c r="U330" i="13"/>
  <c r="V330" i="13"/>
  <c r="W330" i="13"/>
  <c r="X330" i="13"/>
  <c r="Y330" i="13"/>
  <c r="Z330" i="13"/>
  <c r="AA330" i="13"/>
  <c r="AB330" i="13"/>
  <c r="AC330" i="13"/>
  <c r="AD330" i="13"/>
  <c r="AE330" i="13"/>
  <c r="AF330" i="13"/>
  <c r="AG330" i="13"/>
  <c r="AH330" i="13"/>
  <c r="AI330" i="13"/>
  <c r="AJ330" i="13"/>
  <c r="AK330" i="13"/>
  <c r="AL330" i="13"/>
  <c r="AM330" i="13"/>
  <c r="AN330" i="13"/>
  <c r="AO330" i="13"/>
  <c r="AP330" i="13"/>
  <c r="AQ330" i="13"/>
  <c r="AR330" i="13"/>
  <c r="AS330" i="13"/>
  <c r="AT330" i="13"/>
  <c r="AU330" i="13"/>
  <c r="AV330" i="13"/>
  <c r="AW330" i="13"/>
  <c r="AX330" i="13"/>
  <c r="AY330" i="13"/>
  <c r="P331" i="13"/>
  <c r="Q331" i="13"/>
  <c r="R331" i="13"/>
  <c r="S331" i="13"/>
  <c r="T331" i="13"/>
  <c r="U331" i="13"/>
  <c r="V331" i="13"/>
  <c r="W331" i="13"/>
  <c r="X331" i="13"/>
  <c r="Y331" i="13"/>
  <c r="Z331" i="13"/>
  <c r="AA331" i="13"/>
  <c r="AB331" i="13"/>
  <c r="AC331" i="13"/>
  <c r="AD331" i="13"/>
  <c r="AE331" i="13"/>
  <c r="AF331" i="13"/>
  <c r="AG331" i="13"/>
  <c r="AH331" i="13"/>
  <c r="AI331" i="13"/>
  <c r="AJ331" i="13"/>
  <c r="AK331" i="13"/>
  <c r="AL331" i="13"/>
  <c r="AM331" i="13"/>
  <c r="AN331" i="13"/>
  <c r="AO331" i="13"/>
  <c r="AP331" i="13"/>
  <c r="AQ331" i="13"/>
  <c r="AR331" i="13"/>
  <c r="AS331" i="13"/>
  <c r="AT331" i="13"/>
  <c r="AU331" i="13"/>
  <c r="AV331" i="13"/>
  <c r="AW331" i="13"/>
  <c r="AX331" i="13"/>
  <c r="AY331" i="13"/>
  <c r="P332" i="13"/>
  <c r="Q332" i="13"/>
  <c r="R332" i="13"/>
  <c r="S332" i="13"/>
  <c r="T332" i="13"/>
  <c r="U332" i="13"/>
  <c r="V332" i="13"/>
  <c r="W332" i="13"/>
  <c r="X332" i="13"/>
  <c r="Y332" i="13"/>
  <c r="Z332" i="13"/>
  <c r="AA332" i="13"/>
  <c r="AB332" i="13"/>
  <c r="AC332" i="13"/>
  <c r="AD332" i="13"/>
  <c r="AE332" i="13"/>
  <c r="AF332" i="13"/>
  <c r="AG332" i="13"/>
  <c r="AH332" i="13"/>
  <c r="AI332" i="13"/>
  <c r="AJ332" i="13"/>
  <c r="AK332" i="13"/>
  <c r="AL332" i="13"/>
  <c r="AM332" i="13"/>
  <c r="AN332" i="13"/>
  <c r="AO332" i="13"/>
  <c r="AP332" i="13"/>
  <c r="AQ332" i="13"/>
  <c r="AR332" i="13"/>
  <c r="AS332" i="13"/>
  <c r="AT332" i="13"/>
  <c r="AU332" i="13"/>
  <c r="AV332" i="13"/>
  <c r="AW332" i="13"/>
  <c r="AX332" i="13"/>
  <c r="AY332" i="13"/>
  <c r="P333" i="13"/>
  <c r="Q333" i="13"/>
  <c r="R333" i="13"/>
  <c r="S333" i="13"/>
  <c r="T333" i="13"/>
  <c r="U333" i="13"/>
  <c r="V333" i="13"/>
  <c r="W333" i="13"/>
  <c r="X333" i="13"/>
  <c r="Y333" i="13"/>
  <c r="Z333" i="13"/>
  <c r="AA333" i="13"/>
  <c r="AB333" i="13"/>
  <c r="AC333" i="13"/>
  <c r="AD333" i="13"/>
  <c r="AE333" i="13"/>
  <c r="AF333" i="13"/>
  <c r="AG333" i="13"/>
  <c r="AH333" i="13"/>
  <c r="AI333" i="13"/>
  <c r="AJ333" i="13"/>
  <c r="AK333" i="13"/>
  <c r="AL333" i="13"/>
  <c r="AM333" i="13"/>
  <c r="AN333" i="13"/>
  <c r="AO333" i="13"/>
  <c r="AP333" i="13"/>
  <c r="AQ333" i="13"/>
  <c r="AR333" i="13"/>
  <c r="AS333" i="13"/>
  <c r="AT333" i="13"/>
  <c r="AU333" i="13"/>
  <c r="AV333" i="13"/>
  <c r="AW333" i="13"/>
  <c r="AX333" i="13"/>
  <c r="AY333" i="13"/>
  <c r="P334" i="13"/>
  <c r="Q334" i="13"/>
  <c r="R334" i="13"/>
  <c r="S334" i="13"/>
  <c r="T334" i="13"/>
  <c r="U334" i="13"/>
  <c r="V334" i="13"/>
  <c r="W334" i="13"/>
  <c r="X334" i="13"/>
  <c r="Y334" i="13"/>
  <c r="Z334" i="13"/>
  <c r="AA334" i="13"/>
  <c r="AB334" i="13"/>
  <c r="AC334" i="13"/>
  <c r="AD334" i="13"/>
  <c r="AE334" i="13"/>
  <c r="AF334" i="13"/>
  <c r="AG334" i="13"/>
  <c r="AH334" i="13"/>
  <c r="AI334" i="13"/>
  <c r="AJ334" i="13"/>
  <c r="AK334" i="13"/>
  <c r="AL334" i="13"/>
  <c r="AM334" i="13"/>
  <c r="AN334" i="13"/>
  <c r="AO334" i="13"/>
  <c r="AP334" i="13"/>
  <c r="AQ334" i="13"/>
  <c r="AR334" i="13"/>
  <c r="AS334" i="13"/>
  <c r="AT334" i="13"/>
  <c r="AU334" i="13"/>
  <c r="AV334" i="13"/>
  <c r="AW334" i="13"/>
  <c r="AX334" i="13"/>
  <c r="AY334" i="13"/>
  <c r="P335" i="13"/>
  <c r="Q335" i="13"/>
  <c r="R335" i="13"/>
  <c r="S335" i="13"/>
  <c r="T335" i="13"/>
  <c r="U335" i="13"/>
  <c r="V335" i="13"/>
  <c r="W335" i="13"/>
  <c r="X335" i="13"/>
  <c r="Y335" i="13"/>
  <c r="Z335" i="13"/>
  <c r="AA335" i="13"/>
  <c r="AB335" i="13"/>
  <c r="AC335" i="13"/>
  <c r="AD335" i="13"/>
  <c r="AE335" i="13"/>
  <c r="AF335" i="13"/>
  <c r="AG335" i="13"/>
  <c r="AH335" i="13"/>
  <c r="AI335" i="13"/>
  <c r="AJ335" i="13"/>
  <c r="AK335" i="13"/>
  <c r="AL335" i="13"/>
  <c r="AM335" i="13"/>
  <c r="AN335" i="13"/>
  <c r="AO335" i="13"/>
  <c r="AP335" i="13"/>
  <c r="AQ335" i="13"/>
  <c r="AR335" i="13"/>
  <c r="AS335" i="13"/>
  <c r="AT335" i="13"/>
  <c r="AU335" i="13"/>
  <c r="AV335" i="13"/>
  <c r="AW335" i="13"/>
  <c r="AX335" i="13"/>
  <c r="AY335" i="13"/>
  <c r="P336" i="13"/>
  <c r="Q336" i="13"/>
  <c r="R336" i="13"/>
  <c r="S336" i="13"/>
  <c r="T336" i="13"/>
  <c r="U336" i="13"/>
  <c r="V336" i="13"/>
  <c r="W336" i="13"/>
  <c r="X336" i="13"/>
  <c r="Y336" i="13"/>
  <c r="Z336" i="13"/>
  <c r="AA336" i="13"/>
  <c r="AB336" i="13"/>
  <c r="AC336" i="13"/>
  <c r="AD336" i="13"/>
  <c r="AE336" i="13"/>
  <c r="AF336" i="13"/>
  <c r="AG336" i="13"/>
  <c r="AH336" i="13"/>
  <c r="AI336" i="13"/>
  <c r="AJ336" i="13"/>
  <c r="AK336" i="13"/>
  <c r="AL336" i="13"/>
  <c r="AM336" i="13"/>
  <c r="AN336" i="13"/>
  <c r="AO336" i="13"/>
  <c r="AP336" i="13"/>
  <c r="AQ336" i="13"/>
  <c r="AR336" i="13"/>
  <c r="AS336" i="13"/>
  <c r="AT336" i="13"/>
  <c r="AU336" i="13"/>
  <c r="AV336" i="13"/>
  <c r="AW336" i="13"/>
  <c r="AX336" i="13"/>
  <c r="AY336" i="13"/>
  <c r="P337" i="13"/>
  <c r="Q337" i="13"/>
  <c r="R337" i="13"/>
  <c r="S337" i="13"/>
  <c r="T337" i="13"/>
  <c r="U337" i="13"/>
  <c r="V337" i="13"/>
  <c r="W337" i="13"/>
  <c r="X337" i="13"/>
  <c r="Y337" i="13"/>
  <c r="Z337" i="13"/>
  <c r="AA337" i="13"/>
  <c r="AB337" i="13"/>
  <c r="AC337" i="13"/>
  <c r="AD337" i="13"/>
  <c r="AE337" i="13"/>
  <c r="AF337" i="13"/>
  <c r="AG337" i="13"/>
  <c r="AH337" i="13"/>
  <c r="AI337" i="13"/>
  <c r="AJ337" i="13"/>
  <c r="AK337" i="13"/>
  <c r="AL337" i="13"/>
  <c r="AM337" i="13"/>
  <c r="AN337" i="13"/>
  <c r="AO337" i="13"/>
  <c r="AP337" i="13"/>
  <c r="AQ337" i="13"/>
  <c r="AR337" i="13"/>
  <c r="AS337" i="13"/>
  <c r="AT337" i="13"/>
  <c r="AU337" i="13"/>
  <c r="AV337" i="13"/>
  <c r="AW337" i="13"/>
  <c r="AX337" i="13"/>
  <c r="AY337" i="13"/>
  <c r="P338" i="13"/>
  <c r="Q338" i="13"/>
  <c r="R338" i="13"/>
  <c r="S338" i="13"/>
  <c r="T338" i="13"/>
  <c r="U338" i="13"/>
  <c r="V338" i="13"/>
  <c r="W338" i="13"/>
  <c r="X338" i="13"/>
  <c r="Y338" i="13"/>
  <c r="Z338" i="13"/>
  <c r="AA338" i="13"/>
  <c r="AB338" i="13"/>
  <c r="AC338" i="13"/>
  <c r="AD338" i="13"/>
  <c r="AE338" i="13"/>
  <c r="AF338" i="13"/>
  <c r="AG338" i="13"/>
  <c r="AH338" i="13"/>
  <c r="AI338" i="13"/>
  <c r="AJ338" i="13"/>
  <c r="AK338" i="13"/>
  <c r="AL338" i="13"/>
  <c r="AM338" i="13"/>
  <c r="AN338" i="13"/>
  <c r="AO338" i="13"/>
  <c r="AP338" i="13"/>
  <c r="AQ338" i="13"/>
  <c r="AR338" i="13"/>
  <c r="AS338" i="13"/>
  <c r="AT338" i="13"/>
  <c r="AU338" i="13"/>
  <c r="AV338" i="13"/>
  <c r="AW338" i="13"/>
  <c r="AX338" i="13"/>
  <c r="AY338" i="13"/>
  <c r="P339" i="13"/>
  <c r="Q339" i="13"/>
  <c r="R339" i="13"/>
  <c r="S339" i="13"/>
  <c r="T339" i="13"/>
  <c r="U339" i="13"/>
  <c r="V339" i="13"/>
  <c r="W339" i="13"/>
  <c r="X339" i="13"/>
  <c r="Y339" i="13"/>
  <c r="Z339" i="13"/>
  <c r="AA339" i="13"/>
  <c r="AB339" i="13"/>
  <c r="AC339" i="13"/>
  <c r="AD339" i="13"/>
  <c r="AE339" i="13"/>
  <c r="AF339" i="13"/>
  <c r="AG339" i="13"/>
  <c r="AH339" i="13"/>
  <c r="AI339" i="13"/>
  <c r="AJ339" i="13"/>
  <c r="AK339" i="13"/>
  <c r="AL339" i="13"/>
  <c r="AM339" i="13"/>
  <c r="AN339" i="13"/>
  <c r="AO339" i="13"/>
  <c r="AP339" i="13"/>
  <c r="AQ339" i="13"/>
  <c r="AR339" i="13"/>
  <c r="AS339" i="13"/>
  <c r="AT339" i="13"/>
  <c r="AU339" i="13"/>
  <c r="AV339" i="13"/>
  <c r="AW339" i="13"/>
  <c r="AX339" i="13"/>
  <c r="AY339" i="13"/>
  <c r="P340" i="13"/>
  <c r="Q340" i="13"/>
  <c r="R340" i="13"/>
  <c r="S340" i="13"/>
  <c r="T340" i="13"/>
  <c r="U340" i="13"/>
  <c r="V340" i="13"/>
  <c r="W340" i="13"/>
  <c r="X340" i="13"/>
  <c r="Y340" i="13"/>
  <c r="Z340" i="13"/>
  <c r="AA340" i="13"/>
  <c r="AB340" i="13"/>
  <c r="AC340" i="13"/>
  <c r="AD340" i="13"/>
  <c r="AE340" i="13"/>
  <c r="AF340" i="13"/>
  <c r="AG340" i="13"/>
  <c r="AH340" i="13"/>
  <c r="AI340" i="13"/>
  <c r="AJ340" i="13"/>
  <c r="AK340" i="13"/>
  <c r="AL340" i="13"/>
  <c r="AM340" i="13"/>
  <c r="AN340" i="13"/>
  <c r="AO340" i="13"/>
  <c r="AP340" i="13"/>
  <c r="AQ340" i="13"/>
  <c r="AR340" i="13"/>
  <c r="AS340" i="13"/>
  <c r="AT340" i="13"/>
  <c r="AU340" i="13"/>
  <c r="AV340" i="13"/>
  <c r="AW340" i="13"/>
  <c r="AX340" i="13"/>
  <c r="AY340" i="13"/>
  <c r="P341" i="13"/>
  <c r="Q341" i="13"/>
  <c r="R341" i="13"/>
  <c r="S341" i="13"/>
  <c r="T341" i="13"/>
  <c r="U341" i="13"/>
  <c r="V341" i="13"/>
  <c r="W341" i="13"/>
  <c r="X341" i="13"/>
  <c r="Y341" i="13"/>
  <c r="Z341" i="13"/>
  <c r="AA341" i="13"/>
  <c r="AB341" i="13"/>
  <c r="AC341" i="13"/>
  <c r="AD341" i="13"/>
  <c r="AE341" i="13"/>
  <c r="AF341" i="13"/>
  <c r="AG341" i="13"/>
  <c r="AH341" i="13"/>
  <c r="AI341" i="13"/>
  <c r="AJ341" i="13"/>
  <c r="AK341" i="13"/>
  <c r="AL341" i="13"/>
  <c r="AM341" i="13"/>
  <c r="AN341" i="13"/>
  <c r="AO341" i="13"/>
  <c r="AP341" i="13"/>
  <c r="AQ341" i="13"/>
  <c r="AR341" i="13"/>
  <c r="AS341" i="13"/>
  <c r="AT341" i="13"/>
  <c r="AU341" i="13"/>
  <c r="AV341" i="13"/>
  <c r="AW341" i="13"/>
  <c r="AX341" i="13"/>
  <c r="AY341" i="13"/>
  <c r="P342" i="13"/>
  <c r="Q342" i="13"/>
  <c r="R342" i="13"/>
  <c r="S342" i="13"/>
  <c r="T342" i="13"/>
  <c r="U342" i="13"/>
  <c r="V342" i="13"/>
  <c r="W342" i="13"/>
  <c r="X342" i="13"/>
  <c r="Y342" i="13"/>
  <c r="Z342" i="13"/>
  <c r="AA342" i="13"/>
  <c r="AB342" i="13"/>
  <c r="AC342" i="13"/>
  <c r="AD342" i="13"/>
  <c r="AE342" i="13"/>
  <c r="AF342" i="13"/>
  <c r="AG342" i="13"/>
  <c r="AH342" i="13"/>
  <c r="AI342" i="13"/>
  <c r="AJ342" i="13"/>
  <c r="AK342" i="13"/>
  <c r="AL342" i="13"/>
  <c r="AM342" i="13"/>
  <c r="AN342" i="13"/>
  <c r="AO342" i="13"/>
  <c r="AP342" i="13"/>
  <c r="AQ342" i="13"/>
  <c r="AR342" i="13"/>
  <c r="AS342" i="13"/>
  <c r="AT342" i="13"/>
  <c r="AU342" i="13"/>
  <c r="AV342" i="13"/>
  <c r="AW342" i="13"/>
  <c r="AX342" i="13"/>
  <c r="AY342" i="13"/>
  <c r="P343" i="13"/>
  <c r="Q343" i="13"/>
  <c r="R343" i="13"/>
  <c r="S343" i="13"/>
  <c r="T343" i="13"/>
  <c r="U343" i="13"/>
  <c r="V343" i="13"/>
  <c r="W343" i="13"/>
  <c r="X343" i="13"/>
  <c r="Y343" i="13"/>
  <c r="Z343" i="13"/>
  <c r="AA343" i="13"/>
  <c r="AB343" i="13"/>
  <c r="AC343" i="13"/>
  <c r="AD343" i="13"/>
  <c r="AE343" i="13"/>
  <c r="AF343" i="13"/>
  <c r="AG343" i="13"/>
  <c r="AH343" i="13"/>
  <c r="AI343" i="13"/>
  <c r="AJ343" i="13"/>
  <c r="AK343" i="13"/>
  <c r="AL343" i="13"/>
  <c r="AM343" i="13"/>
  <c r="AN343" i="13"/>
  <c r="AO343" i="13"/>
  <c r="AP343" i="13"/>
  <c r="AQ343" i="13"/>
  <c r="AR343" i="13"/>
  <c r="AS343" i="13"/>
  <c r="AT343" i="13"/>
  <c r="AU343" i="13"/>
  <c r="AV343" i="13"/>
  <c r="AW343" i="13"/>
  <c r="AX343" i="13"/>
  <c r="AY343" i="13"/>
  <c r="P344" i="13"/>
  <c r="Q344" i="13"/>
  <c r="R344" i="13"/>
  <c r="S344" i="13"/>
  <c r="T344" i="13"/>
  <c r="U344" i="13"/>
  <c r="V344" i="13"/>
  <c r="W344" i="13"/>
  <c r="X344" i="13"/>
  <c r="Y344" i="13"/>
  <c r="Z344" i="13"/>
  <c r="AA344" i="13"/>
  <c r="AB344" i="13"/>
  <c r="AC344" i="13"/>
  <c r="AD344" i="13"/>
  <c r="AE344" i="13"/>
  <c r="AF344" i="13"/>
  <c r="AG344" i="13"/>
  <c r="AH344" i="13"/>
  <c r="AI344" i="13"/>
  <c r="AJ344" i="13"/>
  <c r="AK344" i="13"/>
  <c r="AL344" i="13"/>
  <c r="AM344" i="13"/>
  <c r="AN344" i="13"/>
  <c r="AO344" i="13"/>
  <c r="AP344" i="13"/>
  <c r="AQ344" i="13"/>
  <c r="AR344" i="13"/>
  <c r="AS344" i="13"/>
  <c r="AT344" i="13"/>
  <c r="AU344" i="13"/>
  <c r="AV344" i="13"/>
  <c r="AW344" i="13"/>
  <c r="AX344" i="13"/>
  <c r="AY344" i="13"/>
  <c r="P345" i="13"/>
  <c r="Q345" i="13"/>
  <c r="R345" i="13"/>
  <c r="S345" i="13"/>
  <c r="T345" i="13"/>
  <c r="U345" i="13"/>
  <c r="V345" i="13"/>
  <c r="W345" i="13"/>
  <c r="X345" i="13"/>
  <c r="Y345" i="13"/>
  <c r="Z345" i="13"/>
  <c r="AA345" i="13"/>
  <c r="AB345" i="13"/>
  <c r="AC345" i="13"/>
  <c r="AD345" i="13"/>
  <c r="AE345" i="13"/>
  <c r="AF345" i="13"/>
  <c r="AG345" i="13"/>
  <c r="AH345" i="13"/>
  <c r="AI345" i="13"/>
  <c r="AJ345" i="13"/>
  <c r="AK345" i="13"/>
  <c r="AL345" i="13"/>
  <c r="AM345" i="13"/>
  <c r="AN345" i="13"/>
  <c r="AO345" i="13"/>
  <c r="AP345" i="13"/>
  <c r="AQ345" i="13"/>
  <c r="AR345" i="13"/>
  <c r="AS345" i="13"/>
  <c r="AT345" i="13"/>
  <c r="AU345" i="13"/>
  <c r="AV345" i="13"/>
  <c r="AW345" i="13"/>
  <c r="AX345" i="13"/>
  <c r="AY345" i="13"/>
  <c r="P346" i="13"/>
  <c r="Q346" i="13"/>
  <c r="R346" i="13"/>
  <c r="S346" i="13"/>
  <c r="T346" i="13"/>
  <c r="U346" i="13"/>
  <c r="V346" i="13"/>
  <c r="W346" i="13"/>
  <c r="X346" i="13"/>
  <c r="Y346" i="13"/>
  <c r="Z346" i="13"/>
  <c r="AA346" i="13"/>
  <c r="AB346" i="13"/>
  <c r="AC346" i="13"/>
  <c r="AD346" i="13"/>
  <c r="AE346" i="13"/>
  <c r="AF346" i="13"/>
  <c r="AG346" i="13"/>
  <c r="AH346" i="13"/>
  <c r="AI346" i="13"/>
  <c r="AJ346" i="13"/>
  <c r="AK346" i="13"/>
  <c r="AL346" i="13"/>
  <c r="AM346" i="13"/>
  <c r="AN346" i="13"/>
  <c r="AO346" i="13"/>
  <c r="AP346" i="13"/>
  <c r="AQ346" i="13"/>
  <c r="AR346" i="13"/>
  <c r="AS346" i="13"/>
  <c r="AT346" i="13"/>
  <c r="AU346" i="13"/>
  <c r="AV346" i="13"/>
  <c r="AW346" i="13"/>
  <c r="AX346" i="13"/>
  <c r="AY346" i="13"/>
  <c r="P347" i="13"/>
  <c r="Q347" i="13"/>
  <c r="R347" i="13"/>
  <c r="S347" i="13"/>
  <c r="T347" i="13"/>
  <c r="U347" i="13"/>
  <c r="V347" i="13"/>
  <c r="W347" i="13"/>
  <c r="X347" i="13"/>
  <c r="Y347" i="13"/>
  <c r="Z347" i="13"/>
  <c r="AA347" i="13"/>
  <c r="AB347" i="13"/>
  <c r="AC347" i="13"/>
  <c r="AD347" i="13"/>
  <c r="AE347" i="13"/>
  <c r="AF347" i="13"/>
  <c r="AG347" i="13"/>
  <c r="AH347" i="13"/>
  <c r="AI347" i="13"/>
  <c r="AJ347" i="13"/>
  <c r="AK347" i="13"/>
  <c r="AL347" i="13"/>
  <c r="AM347" i="13"/>
  <c r="AN347" i="13"/>
  <c r="AO347" i="13"/>
  <c r="AP347" i="13"/>
  <c r="AQ347" i="13"/>
  <c r="AR347" i="13"/>
  <c r="AS347" i="13"/>
  <c r="AT347" i="13"/>
  <c r="AU347" i="13"/>
  <c r="AV347" i="13"/>
  <c r="AW347" i="13"/>
  <c r="AX347" i="13"/>
  <c r="AY347" i="13"/>
  <c r="P348" i="13"/>
  <c r="Q348" i="13"/>
  <c r="R348" i="13"/>
  <c r="S348" i="13"/>
  <c r="T348" i="13"/>
  <c r="U348" i="13"/>
  <c r="V348" i="13"/>
  <c r="W348" i="13"/>
  <c r="X348" i="13"/>
  <c r="Y348" i="13"/>
  <c r="Z348" i="13"/>
  <c r="AA348" i="13"/>
  <c r="AB348" i="13"/>
  <c r="AC348" i="13"/>
  <c r="AD348" i="13"/>
  <c r="AE348" i="13"/>
  <c r="AF348" i="13"/>
  <c r="AG348" i="13"/>
  <c r="AH348" i="13"/>
  <c r="AI348" i="13"/>
  <c r="AJ348" i="13"/>
  <c r="AK348" i="13"/>
  <c r="AL348" i="13"/>
  <c r="AM348" i="13"/>
  <c r="AN348" i="13"/>
  <c r="AO348" i="13"/>
  <c r="AP348" i="13"/>
  <c r="AQ348" i="13"/>
  <c r="AR348" i="13"/>
  <c r="AS348" i="13"/>
  <c r="AT348" i="13"/>
  <c r="AU348" i="13"/>
  <c r="AV348" i="13"/>
  <c r="AW348" i="13"/>
  <c r="AX348" i="13"/>
  <c r="AY348" i="13"/>
  <c r="P349" i="13"/>
  <c r="Q349" i="13"/>
  <c r="R349" i="13"/>
  <c r="S349" i="13"/>
  <c r="T349" i="13"/>
  <c r="U349" i="13"/>
  <c r="V349" i="13"/>
  <c r="W349" i="13"/>
  <c r="X349" i="13"/>
  <c r="Y349" i="13"/>
  <c r="Z349" i="13"/>
  <c r="AA349" i="13"/>
  <c r="AB349" i="13"/>
  <c r="AC349" i="13"/>
  <c r="AD349" i="13"/>
  <c r="AE349" i="13"/>
  <c r="AF349" i="13"/>
  <c r="AG349" i="13"/>
  <c r="AH349" i="13"/>
  <c r="AI349" i="13"/>
  <c r="AJ349" i="13"/>
  <c r="AK349" i="13"/>
  <c r="AL349" i="13"/>
  <c r="AM349" i="13"/>
  <c r="AN349" i="13"/>
  <c r="AO349" i="13"/>
  <c r="AP349" i="13"/>
  <c r="AQ349" i="13"/>
  <c r="AR349" i="13"/>
  <c r="AS349" i="13"/>
  <c r="AT349" i="13"/>
  <c r="AU349" i="13"/>
  <c r="AV349" i="13"/>
  <c r="AW349" i="13"/>
  <c r="AX349" i="13"/>
  <c r="AY349" i="13"/>
  <c r="P350" i="13"/>
  <c r="Q350" i="13"/>
  <c r="R350" i="13"/>
  <c r="S350" i="13"/>
  <c r="T350" i="13"/>
  <c r="U350" i="13"/>
  <c r="V350" i="13"/>
  <c r="W350" i="13"/>
  <c r="X350" i="13"/>
  <c r="Y350" i="13"/>
  <c r="Z350" i="13"/>
  <c r="AA350" i="13"/>
  <c r="AB350" i="13"/>
  <c r="AC350" i="13"/>
  <c r="AD350" i="13"/>
  <c r="AE350" i="13"/>
  <c r="AF350" i="13"/>
  <c r="AG350" i="13"/>
  <c r="AH350" i="13"/>
  <c r="AI350" i="13"/>
  <c r="AJ350" i="13"/>
  <c r="AK350" i="13"/>
  <c r="AL350" i="13"/>
  <c r="AM350" i="13"/>
  <c r="AN350" i="13"/>
  <c r="AO350" i="13"/>
  <c r="AP350" i="13"/>
  <c r="AQ350" i="13"/>
  <c r="AR350" i="13"/>
  <c r="AS350" i="13"/>
  <c r="AT350" i="13"/>
  <c r="AU350" i="13"/>
  <c r="AV350" i="13"/>
  <c r="AW350" i="13"/>
  <c r="AX350" i="13"/>
  <c r="AY350" i="13"/>
  <c r="P351" i="13"/>
  <c r="Q351" i="13"/>
  <c r="R351" i="13"/>
  <c r="S351" i="13"/>
  <c r="T351" i="13"/>
  <c r="U351" i="13"/>
  <c r="V351" i="13"/>
  <c r="W351" i="13"/>
  <c r="X351" i="13"/>
  <c r="Y351" i="13"/>
  <c r="Z351" i="13"/>
  <c r="AA351" i="13"/>
  <c r="AB351" i="13"/>
  <c r="AC351" i="13"/>
  <c r="AD351" i="13"/>
  <c r="AE351" i="13"/>
  <c r="AF351" i="13"/>
  <c r="AG351" i="13"/>
  <c r="AH351" i="13"/>
  <c r="AI351" i="13"/>
  <c r="AJ351" i="13"/>
  <c r="AK351" i="13"/>
  <c r="AL351" i="13"/>
  <c r="AM351" i="13"/>
  <c r="AN351" i="13"/>
  <c r="AO351" i="13"/>
  <c r="AP351" i="13"/>
  <c r="AQ351" i="13"/>
  <c r="AR351" i="13"/>
  <c r="AS351" i="13"/>
  <c r="AT351" i="13"/>
  <c r="AU351" i="13"/>
  <c r="AV351" i="13"/>
  <c r="AW351" i="13"/>
  <c r="AX351" i="13"/>
  <c r="AY351" i="13"/>
  <c r="P352" i="13"/>
  <c r="Q352" i="13"/>
  <c r="R352" i="13"/>
  <c r="S352" i="13"/>
  <c r="T352" i="13"/>
  <c r="U352" i="13"/>
  <c r="V352" i="13"/>
  <c r="W352" i="13"/>
  <c r="X352" i="13"/>
  <c r="Y352" i="13"/>
  <c r="Z352" i="13"/>
  <c r="AA352" i="13"/>
  <c r="AB352" i="13"/>
  <c r="AC352" i="13"/>
  <c r="AD352" i="13"/>
  <c r="AE352" i="13"/>
  <c r="AF352" i="13"/>
  <c r="AG352" i="13"/>
  <c r="AH352" i="13"/>
  <c r="AI352" i="13"/>
  <c r="AJ352" i="13"/>
  <c r="AK352" i="13"/>
  <c r="AL352" i="13"/>
  <c r="AM352" i="13"/>
  <c r="AN352" i="13"/>
  <c r="AO352" i="13"/>
  <c r="AP352" i="13"/>
  <c r="AQ352" i="13"/>
  <c r="AR352" i="13"/>
  <c r="AS352" i="13"/>
  <c r="AT352" i="13"/>
  <c r="AU352" i="13"/>
  <c r="AV352" i="13"/>
  <c r="AW352" i="13"/>
  <c r="AX352" i="13"/>
  <c r="AY352" i="13"/>
  <c r="P353" i="13"/>
  <c r="Q353" i="13"/>
  <c r="R353" i="13"/>
  <c r="S353" i="13"/>
  <c r="T353" i="13"/>
  <c r="U353" i="13"/>
  <c r="V353" i="13"/>
  <c r="W353" i="13"/>
  <c r="X353" i="13"/>
  <c r="Y353" i="13"/>
  <c r="Z353" i="13"/>
  <c r="AA353" i="13"/>
  <c r="AB353" i="13"/>
  <c r="AC353" i="13"/>
  <c r="AD353" i="13"/>
  <c r="AE353" i="13"/>
  <c r="AF353" i="13"/>
  <c r="AG353" i="13"/>
  <c r="AH353" i="13"/>
  <c r="AI353" i="13"/>
  <c r="AJ353" i="13"/>
  <c r="AK353" i="13"/>
  <c r="AL353" i="13"/>
  <c r="AM353" i="13"/>
  <c r="AN353" i="13"/>
  <c r="AO353" i="13"/>
  <c r="AP353" i="13"/>
  <c r="AQ353" i="13"/>
  <c r="AR353" i="13"/>
  <c r="AS353" i="13"/>
  <c r="AT353" i="13"/>
  <c r="AU353" i="13"/>
  <c r="AV353" i="13"/>
  <c r="AW353" i="13"/>
  <c r="AX353" i="13"/>
  <c r="AY353" i="13"/>
  <c r="P354" i="13"/>
  <c r="Q354" i="13"/>
  <c r="R354" i="13"/>
  <c r="S354" i="13"/>
  <c r="T354" i="13"/>
  <c r="U354" i="13"/>
  <c r="V354" i="13"/>
  <c r="W354" i="13"/>
  <c r="X354" i="13"/>
  <c r="Y354" i="13"/>
  <c r="Z354" i="13"/>
  <c r="AA354" i="13"/>
  <c r="AB354" i="13"/>
  <c r="AC354" i="13"/>
  <c r="AD354" i="13"/>
  <c r="AE354" i="13"/>
  <c r="AF354" i="13"/>
  <c r="AG354" i="13"/>
  <c r="AH354" i="13"/>
  <c r="AI354" i="13"/>
  <c r="AJ354" i="13"/>
  <c r="AK354" i="13"/>
  <c r="AL354" i="13"/>
  <c r="AM354" i="13"/>
  <c r="AN354" i="13"/>
  <c r="AO354" i="13"/>
  <c r="AP354" i="13"/>
  <c r="AQ354" i="13"/>
  <c r="AR354" i="13"/>
  <c r="AS354" i="13"/>
  <c r="AT354" i="13"/>
  <c r="AU354" i="13"/>
  <c r="AV354" i="13"/>
  <c r="AW354" i="13"/>
  <c r="AX354" i="13"/>
  <c r="AY354" i="13"/>
  <c r="P355" i="13"/>
  <c r="Q355" i="13"/>
  <c r="R355" i="13"/>
  <c r="S355" i="13"/>
  <c r="T355" i="13"/>
  <c r="U355" i="13"/>
  <c r="V355" i="13"/>
  <c r="W355" i="13"/>
  <c r="X355" i="13"/>
  <c r="Y355" i="13"/>
  <c r="Z355" i="13"/>
  <c r="AA355" i="13"/>
  <c r="AB355" i="13"/>
  <c r="AC355" i="13"/>
  <c r="AD355" i="13"/>
  <c r="AE355" i="13"/>
  <c r="AF355" i="13"/>
  <c r="AG355" i="13"/>
  <c r="AH355" i="13"/>
  <c r="AI355" i="13"/>
  <c r="AJ355" i="13"/>
  <c r="AK355" i="13"/>
  <c r="AL355" i="13"/>
  <c r="AM355" i="13"/>
  <c r="AN355" i="13"/>
  <c r="AO355" i="13"/>
  <c r="AP355" i="13"/>
  <c r="AQ355" i="13"/>
  <c r="AR355" i="13"/>
  <c r="AS355" i="13"/>
  <c r="AT355" i="13"/>
  <c r="AU355" i="13"/>
  <c r="AV355" i="13"/>
  <c r="AW355" i="13"/>
  <c r="AX355" i="13"/>
  <c r="AY355" i="13"/>
  <c r="P356" i="13"/>
  <c r="Q356" i="13"/>
  <c r="R356" i="13"/>
  <c r="S356" i="13"/>
  <c r="T356" i="13"/>
  <c r="U356" i="13"/>
  <c r="V356" i="13"/>
  <c r="W356" i="13"/>
  <c r="X356" i="13"/>
  <c r="Y356" i="13"/>
  <c r="Z356" i="13"/>
  <c r="AA356" i="13"/>
  <c r="AB356" i="13"/>
  <c r="AC356" i="13"/>
  <c r="AD356" i="13"/>
  <c r="AE356" i="13"/>
  <c r="AF356" i="13"/>
  <c r="AG356" i="13"/>
  <c r="AH356" i="13"/>
  <c r="AI356" i="13"/>
  <c r="AJ356" i="13"/>
  <c r="AK356" i="13"/>
  <c r="AL356" i="13"/>
  <c r="AM356" i="13"/>
  <c r="AN356" i="13"/>
  <c r="AO356" i="13"/>
  <c r="AP356" i="13"/>
  <c r="AQ356" i="13"/>
  <c r="AR356" i="13"/>
  <c r="AS356" i="13"/>
  <c r="AT356" i="13"/>
  <c r="AU356" i="13"/>
  <c r="AV356" i="13"/>
  <c r="AW356" i="13"/>
  <c r="AX356" i="13"/>
  <c r="AY356" i="13"/>
  <c r="P357" i="13"/>
  <c r="Q357" i="13"/>
  <c r="R357" i="13"/>
  <c r="S357" i="13"/>
  <c r="T357" i="13"/>
  <c r="U357" i="13"/>
  <c r="V357" i="13"/>
  <c r="W357" i="13"/>
  <c r="X357" i="13"/>
  <c r="Y357" i="13"/>
  <c r="Z357" i="13"/>
  <c r="AA357" i="13"/>
  <c r="AB357" i="13"/>
  <c r="AC357" i="13"/>
  <c r="AD357" i="13"/>
  <c r="AE357" i="13"/>
  <c r="AF357" i="13"/>
  <c r="AG357" i="13"/>
  <c r="AH357" i="13"/>
  <c r="AI357" i="13"/>
  <c r="AJ357" i="13"/>
  <c r="AK357" i="13"/>
  <c r="AL357" i="13"/>
  <c r="AM357" i="13"/>
  <c r="AN357" i="13"/>
  <c r="AO357" i="13"/>
  <c r="AP357" i="13"/>
  <c r="AQ357" i="13"/>
  <c r="AR357" i="13"/>
  <c r="AS357" i="13"/>
  <c r="AT357" i="13"/>
  <c r="AU357" i="13"/>
  <c r="AV357" i="13"/>
  <c r="AW357" i="13"/>
  <c r="AX357" i="13"/>
  <c r="AY357" i="13"/>
  <c r="P358" i="13"/>
  <c r="Q358" i="13"/>
  <c r="R358" i="13"/>
  <c r="S358" i="13"/>
  <c r="T358" i="13"/>
  <c r="U358" i="13"/>
  <c r="V358" i="13"/>
  <c r="W358" i="13"/>
  <c r="X358" i="13"/>
  <c r="Y358" i="13"/>
  <c r="Z358" i="13"/>
  <c r="AA358" i="13"/>
  <c r="AB358" i="13"/>
  <c r="AC358" i="13"/>
  <c r="AD358" i="13"/>
  <c r="AE358" i="13"/>
  <c r="AF358" i="13"/>
  <c r="AG358" i="13"/>
  <c r="AH358" i="13"/>
  <c r="AI358" i="13"/>
  <c r="AJ358" i="13"/>
  <c r="AK358" i="13"/>
  <c r="AL358" i="13"/>
  <c r="AM358" i="13"/>
  <c r="AN358" i="13"/>
  <c r="AO358" i="13"/>
  <c r="AP358" i="13"/>
  <c r="AQ358" i="13"/>
  <c r="AR358" i="13"/>
  <c r="AS358" i="13"/>
  <c r="AT358" i="13"/>
  <c r="AU358" i="13"/>
  <c r="AV358" i="13"/>
  <c r="AW358" i="13"/>
  <c r="AX358" i="13"/>
  <c r="AY358" i="13"/>
  <c r="P359" i="13"/>
  <c r="Q359" i="13"/>
  <c r="R359" i="13"/>
  <c r="S359" i="13"/>
  <c r="T359" i="13"/>
  <c r="U359" i="13"/>
  <c r="V359" i="13"/>
  <c r="W359" i="13"/>
  <c r="X359" i="13"/>
  <c r="Y359" i="13"/>
  <c r="Z359" i="13"/>
  <c r="AA359" i="13"/>
  <c r="AB359" i="13"/>
  <c r="AC359" i="13"/>
  <c r="AD359" i="13"/>
  <c r="AE359" i="13"/>
  <c r="AF359" i="13"/>
  <c r="AG359" i="13"/>
  <c r="AH359" i="13"/>
  <c r="AI359" i="13"/>
  <c r="AJ359" i="13"/>
  <c r="AK359" i="13"/>
  <c r="AL359" i="13"/>
  <c r="AM359" i="13"/>
  <c r="AN359" i="13"/>
  <c r="AO359" i="13"/>
  <c r="AP359" i="13"/>
  <c r="AQ359" i="13"/>
  <c r="AR359" i="13"/>
  <c r="AS359" i="13"/>
  <c r="AT359" i="13"/>
  <c r="AU359" i="13"/>
  <c r="AV359" i="13"/>
  <c r="AW359" i="13"/>
  <c r="AX359" i="13"/>
  <c r="AY359" i="13"/>
  <c r="P360" i="13"/>
  <c r="Q360" i="13"/>
  <c r="R360" i="13"/>
  <c r="S360" i="13"/>
  <c r="T360" i="13"/>
  <c r="U360" i="13"/>
  <c r="V360" i="13"/>
  <c r="W360" i="13"/>
  <c r="X360" i="13"/>
  <c r="Y360" i="13"/>
  <c r="Z360" i="13"/>
  <c r="AA360" i="13"/>
  <c r="AB360" i="13"/>
  <c r="AC360" i="13"/>
  <c r="AD360" i="13"/>
  <c r="AE360" i="13"/>
  <c r="AF360" i="13"/>
  <c r="AG360" i="13"/>
  <c r="AH360" i="13"/>
  <c r="AI360" i="13"/>
  <c r="AJ360" i="13"/>
  <c r="AK360" i="13"/>
  <c r="AL360" i="13"/>
  <c r="AM360" i="13"/>
  <c r="AN360" i="13"/>
  <c r="AO360" i="13"/>
  <c r="AP360" i="13"/>
  <c r="AQ360" i="13"/>
  <c r="AR360" i="13"/>
  <c r="AS360" i="13"/>
  <c r="AT360" i="13"/>
  <c r="AU360" i="13"/>
  <c r="AV360" i="13"/>
  <c r="AW360" i="13"/>
  <c r="AX360" i="13"/>
  <c r="AY360" i="13"/>
  <c r="P361" i="13"/>
  <c r="Q361" i="13"/>
  <c r="R361" i="13"/>
  <c r="S361" i="13"/>
  <c r="T361" i="13"/>
  <c r="U361" i="13"/>
  <c r="V361" i="13"/>
  <c r="W361" i="13"/>
  <c r="X361" i="13"/>
  <c r="Y361" i="13"/>
  <c r="Z361" i="13"/>
  <c r="AA361" i="13"/>
  <c r="AB361" i="13"/>
  <c r="AC361" i="13"/>
  <c r="AD361" i="13"/>
  <c r="AE361" i="13"/>
  <c r="AF361" i="13"/>
  <c r="AG361" i="13"/>
  <c r="AH361" i="13"/>
  <c r="AI361" i="13"/>
  <c r="AJ361" i="13"/>
  <c r="AK361" i="13"/>
  <c r="AL361" i="13"/>
  <c r="AM361" i="13"/>
  <c r="AN361" i="13"/>
  <c r="AO361" i="13"/>
  <c r="AP361" i="13"/>
  <c r="AQ361" i="13"/>
  <c r="AR361" i="13"/>
  <c r="AS361" i="13"/>
  <c r="AT361" i="13"/>
  <c r="AU361" i="13"/>
  <c r="AV361" i="13"/>
  <c r="AW361" i="13"/>
  <c r="AX361" i="13"/>
  <c r="AY361" i="13"/>
  <c r="P362" i="13"/>
  <c r="Q362" i="13"/>
  <c r="R362" i="13"/>
  <c r="S362" i="13"/>
  <c r="T362" i="13"/>
  <c r="U362" i="13"/>
  <c r="V362" i="13"/>
  <c r="W362" i="13"/>
  <c r="X362" i="13"/>
  <c r="Y362" i="13"/>
  <c r="Z362" i="13"/>
  <c r="AA362" i="13"/>
  <c r="AB362" i="13"/>
  <c r="AC362" i="13"/>
  <c r="AD362" i="13"/>
  <c r="AE362" i="13"/>
  <c r="AF362" i="13"/>
  <c r="AG362" i="13"/>
  <c r="AH362" i="13"/>
  <c r="AI362" i="13"/>
  <c r="AJ362" i="13"/>
  <c r="AK362" i="13"/>
  <c r="AL362" i="13"/>
  <c r="AM362" i="13"/>
  <c r="AN362" i="13"/>
  <c r="AO362" i="13"/>
  <c r="AP362" i="13"/>
  <c r="AQ362" i="13"/>
  <c r="AR362" i="13"/>
  <c r="AS362" i="13"/>
  <c r="AT362" i="13"/>
  <c r="AU362" i="13"/>
  <c r="AV362" i="13"/>
  <c r="AW362" i="13"/>
  <c r="AX362" i="13"/>
  <c r="AY362" i="13"/>
  <c r="P363" i="13"/>
  <c r="Q363" i="13"/>
  <c r="R363" i="13"/>
  <c r="S363" i="13"/>
  <c r="T363" i="13"/>
  <c r="U363" i="13"/>
  <c r="V363" i="13"/>
  <c r="W363" i="13"/>
  <c r="X363" i="13"/>
  <c r="Y363" i="13"/>
  <c r="Z363" i="13"/>
  <c r="AA363" i="13"/>
  <c r="AB363" i="13"/>
  <c r="AC363" i="13"/>
  <c r="AD363" i="13"/>
  <c r="AE363" i="13"/>
  <c r="AF363" i="13"/>
  <c r="AG363" i="13"/>
  <c r="AH363" i="13"/>
  <c r="AI363" i="13"/>
  <c r="AJ363" i="13"/>
  <c r="AK363" i="13"/>
  <c r="AL363" i="13"/>
  <c r="AM363" i="13"/>
  <c r="AN363" i="13"/>
  <c r="AO363" i="13"/>
  <c r="AP363" i="13"/>
  <c r="AQ363" i="13"/>
  <c r="AR363" i="13"/>
  <c r="AS363" i="13"/>
  <c r="AT363" i="13"/>
  <c r="AU363" i="13"/>
  <c r="AV363" i="13"/>
  <c r="AW363" i="13"/>
  <c r="AX363" i="13"/>
  <c r="AY363" i="13"/>
  <c r="P364" i="13"/>
  <c r="Q364" i="13"/>
  <c r="R364" i="13"/>
  <c r="S364" i="13"/>
  <c r="T364" i="13"/>
  <c r="U364" i="13"/>
  <c r="V364" i="13"/>
  <c r="W364" i="13"/>
  <c r="X364" i="13"/>
  <c r="Y364" i="13"/>
  <c r="Z364" i="13"/>
  <c r="AA364" i="13"/>
  <c r="AB364" i="13"/>
  <c r="AC364" i="13"/>
  <c r="AD364" i="13"/>
  <c r="AE364" i="13"/>
  <c r="AF364" i="13"/>
  <c r="AG364" i="13"/>
  <c r="AH364" i="13"/>
  <c r="AI364" i="13"/>
  <c r="AJ364" i="13"/>
  <c r="AK364" i="13"/>
  <c r="AL364" i="13"/>
  <c r="AM364" i="13"/>
  <c r="AN364" i="13"/>
  <c r="AO364" i="13"/>
  <c r="AP364" i="13"/>
  <c r="AQ364" i="13"/>
  <c r="AR364" i="13"/>
  <c r="AS364" i="13"/>
  <c r="AT364" i="13"/>
  <c r="AU364" i="13"/>
  <c r="AV364" i="13"/>
  <c r="AW364" i="13"/>
  <c r="AX364" i="13"/>
  <c r="AY364" i="13"/>
  <c r="P365" i="13"/>
  <c r="Q365" i="13"/>
  <c r="R365" i="13"/>
  <c r="S365" i="13"/>
  <c r="T365" i="13"/>
  <c r="U365" i="13"/>
  <c r="V365" i="13"/>
  <c r="W365" i="13"/>
  <c r="X365" i="13"/>
  <c r="Y365" i="13"/>
  <c r="Z365" i="13"/>
  <c r="AA365" i="13"/>
  <c r="AB365" i="13"/>
  <c r="AC365" i="13"/>
  <c r="AD365" i="13"/>
  <c r="AE365" i="13"/>
  <c r="AF365" i="13"/>
  <c r="AG365" i="13"/>
  <c r="AH365" i="13"/>
  <c r="AI365" i="13"/>
  <c r="AJ365" i="13"/>
  <c r="AK365" i="13"/>
  <c r="AL365" i="13"/>
  <c r="AM365" i="13"/>
  <c r="AN365" i="13"/>
  <c r="AO365" i="13"/>
  <c r="AP365" i="13"/>
  <c r="AQ365" i="13"/>
  <c r="AR365" i="13"/>
  <c r="AS365" i="13"/>
  <c r="AT365" i="13"/>
  <c r="AU365" i="13"/>
  <c r="AV365" i="13"/>
  <c r="AW365" i="13"/>
  <c r="AX365" i="13"/>
  <c r="AY365" i="13"/>
  <c r="P366" i="13"/>
  <c r="Q366" i="13"/>
  <c r="R366" i="13"/>
  <c r="S366" i="13"/>
  <c r="T366" i="13"/>
  <c r="U366" i="13"/>
  <c r="V366" i="13"/>
  <c r="W366" i="13"/>
  <c r="X366" i="13"/>
  <c r="Y366" i="13"/>
  <c r="Z366" i="13"/>
  <c r="AA366" i="13"/>
  <c r="AB366" i="13"/>
  <c r="AC366" i="13"/>
  <c r="AD366" i="13"/>
  <c r="AE366" i="13"/>
  <c r="AF366" i="13"/>
  <c r="AG366" i="13"/>
  <c r="AH366" i="13"/>
  <c r="AI366" i="13"/>
  <c r="AJ366" i="13"/>
  <c r="AK366" i="13"/>
  <c r="AL366" i="13"/>
  <c r="AM366" i="13"/>
  <c r="AN366" i="13"/>
  <c r="AO366" i="13"/>
  <c r="AP366" i="13"/>
  <c r="AQ366" i="13"/>
  <c r="AR366" i="13"/>
  <c r="AS366" i="13"/>
  <c r="AT366" i="13"/>
  <c r="AU366" i="13"/>
  <c r="AV366" i="13"/>
  <c r="AW366" i="13"/>
  <c r="AX366" i="13"/>
  <c r="AY366" i="13"/>
  <c r="P367" i="13"/>
  <c r="Q367" i="13"/>
  <c r="R367" i="13"/>
  <c r="S367" i="13"/>
  <c r="T367" i="13"/>
  <c r="U367" i="13"/>
  <c r="V367" i="13"/>
  <c r="W367" i="13"/>
  <c r="X367" i="13"/>
  <c r="Y367" i="13"/>
  <c r="Z367" i="13"/>
  <c r="AA367" i="13"/>
  <c r="AB367" i="13"/>
  <c r="AC367" i="13"/>
  <c r="AD367" i="13"/>
  <c r="AE367" i="13"/>
  <c r="AF367" i="13"/>
  <c r="AG367" i="13"/>
  <c r="AH367" i="13"/>
  <c r="AI367" i="13"/>
  <c r="AJ367" i="13"/>
  <c r="AK367" i="13"/>
  <c r="AL367" i="13"/>
  <c r="AM367" i="13"/>
  <c r="AN367" i="13"/>
  <c r="AO367" i="13"/>
  <c r="AP367" i="13"/>
  <c r="AQ367" i="13"/>
  <c r="AR367" i="13"/>
  <c r="AS367" i="13"/>
  <c r="AT367" i="13"/>
  <c r="AU367" i="13"/>
  <c r="AV367" i="13"/>
  <c r="AW367" i="13"/>
  <c r="AX367" i="13"/>
  <c r="AY367" i="13"/>
  <c r="P368" i="13"/>
  <c r="Q368" i="13"/>
  <c r="R368" i="13"/>
  <c r="S368" i="13"/>
  <c r="T368" i="13"/>
  <c r="U368" i="13"/>
  <c r="V368" i="13"/>
  <c r="W368" i="13"/>
  <c r="X368" i="13"/>
  <c r="Y368" i="13"/>
  <c r="Z368" i="13"/>
  <c r="AA368" i="13"/>
  <c r="AB368" i="13"/>
  <c r="AC368" i="13"/>
  <c r="AD368" i="13"/>
  <c r="AE368" i="13"/>
  <c r="AF368" i="13"/>
  <c r="AG368" i="13"/>
  <c r="AH368" i="13"/>
  <c r="AI368" i="13"/>
  <c r="AJ368" i="13"/>
  <c r="AK368" i="13"/>
  <c r="AL368" i="13"/>
  <c r="AM368" i="13"/>
  <c r="AN368" i="13"/>
  <c r="AO368" i="13"/>
  <c r="AP368" i="13"/>
  <c r="AQ368" i="13"/>
  <c r="AR368" i="13"/>
  <c r="AS368" i="13"/>
  <c r="AT368" i="13"/>
  <c r="AU368" i="13"/>
  <c r="AV368" i="13"/>
  <c r="AW368" i="13"/>
  <c r="AX368" i="13"/>
  <c r="AY368" i="13"/>
  <c r="P369" i="13"/>
  <c r="Q369" i="13"/>
  <c r="R369" i="13"/>
  <c r="S369" i="13"/>
  <c r="T369" i="13"/>
  <c r="U369" i="13"/>
  <c r="V369" i="13"/>
  <c r="W369" i="13"/>
  <c r="X369" i="13"/>
  <c r="Y369" i="13"/>
  <c r="Z369" i="13"/>
  <c r="AA369" i="13"/>
  <c r="AB369" i="13"/>
  <c r="AC369" i="13"/>
  <c r="AD369" i="13"/>
  <c r="AE369" i="13"/>
  <c r="AF369" i="13"/>
  <c r="AG369" i="13"/>
  <c r="AH369" i="13"/>
  <c r="AI369" i="13"/>
  <c r="AJ369" i="13"/>
  <c r="AK369" i="13"/>
  <c r="AL369" i="13"/>
  <c r="AM369" i="13"/>
  <c r="AN369" i="13"/>
  <c r="AO369" i="13"/>
  <c r="AP369" i="13"/>
  <c r="AQ369" i="13"/>
  <c r="AR369" i="13"/>
  <c r="AS369" i="13"/>
  <c r="AT369" i="13"/>
  <c r="AU369" i="13"/>
  <c r="AV369" i="13"/>
  <c r="AW369" i="13"/>
  <c r="AX369" i="13"/>
  <c r="AY369" i="13"/>
  <c r="P370" i="13"/>
  <c r="Q370" i="13"/>
  <c r="R370" i="13"/>
  <c r="S370" i="13"/>
  <c r="T370" i="13"/>
  <c r="U370" i="13"/>
  <c r="V370" i="13"/>
  <c r="W370" i="13"/>
  <c r="X370" i="13"/>
  <c r="Y370" i="13"/>
  <c r="Z370" i="13"/>
  <c r="AA370" i="13"/>
  <c r="AB370" i="13"/>
  <c r="AC370" i="13"/>
  <c r="AD370" i="13"/>
  <c r="AE370" i="13"/>
  <c r="AF370" i="13"/>
  <c r="AG370" i="13"/>
  <c r="AH370" i="13"/>
  <c r="AI370" i="13"/>
  <c r="AJ370" i="13"/>
  <c r="AK370" i="13"/>
  <c r="AL370" i="13"/>
  <c r="AM370" i="13"/>
  <c r="AN370" i="13"/>
  <c r="AO370" i="13"/>
  <c r="AP370" i="13"/>
  <c r="AQ370" i="13"/>
  <c r="AR370" i="13"/>
  <c r="AS370" i="13"/>
  <c r="AT370" i="13"/>
  <c r="AU370" i="13"/>
  <c r="AV370" i="13"/>
  <c r="AW370" i="13"/>
  <c r="AX370" i="13"/>
  <c r="AY370" i="13"/>
  <c r="P371" i="13"/>
  <c r="Q371" i="13"/>
  <c r="R371" i="13"/>
  <c r="S371" i="13"/>
  <c r="T371" i="13"/>
  <c r="U371" i="13"/>
  <c r="V371" i="13"/>
  <c r="W371" i="13"/>
  <c r="X371" i="13"/>
  <c r="Y371" i="13"/>
  <c r="Z371" i="13"/>
  <c r="AA371" i="13"/>
  <c r="AB371" i="13"/>
  <c r="AC371" i="13"/>
  <c r="AD371" i="13"/>
  <c r="AE371" i="13"/>
  <c r="AF371" i="13"/>
  <c r="AG371" i="13"/>
  <c r="AH371" i="13"/>
  <c r="AI371" i="13"/>
  <c r="AJ371" i="13"/>
  <c r="AK371" i="13"/>
  <c r="AL371" i="13"/>
  <c r="AM371" i="13"/>
  <c r="AN371" i="13"/>
  <c r="AO371" i="13"/>
  <c r="AP371" i="13"/>
  <c r="AQ371" i="13"/>
  <c r="AR371" i="13"/>
  <c r="AS371" i="13"/>
  <c r="AT371" i="13"/>
  <c r="AU371" i="13"/>
  <c r="AV371" i="13"/>
  <c r="AW371" i="13"/>
  <c r="AX371" i="13"/>
  <c r="AY371" i="13"/>
  <c r="P372" i="13"/>
  <c r="Q372" i="13"/>
  <c r="R372" i="13"/>
  <c r="S372" i="13"/>
  <c r="T372" i="13"/>
  <c r="U372" i="13"/>
  <c r="V372" i="13"/>
  <c r="W372" i="13"/>
  <c r="X372" i="13"/>
  <c r="Y372" i="13"/>
  <c r="Z372" i="13"/>
  <c r="AA372" i="13"/>
  <c r="AB372" i="13"/>
  <c r="AC372" i="13"/>
  <c r="AD372" i="13"/>
  <c r="AE372" i="13"/>
  <c r="AF372" i="13"/>
  <c r="AG372" i="13"/>
  <c r="AH372" i="13"/>
  <c r="AI372" i="13"/>
  <c r="AJ372" i="13"/>
  <c r="AK372" i="13"/>
  <c r="AL372" i="13"/>
  <c r="AM372" i="13"/>
  <c r="AN372" i="13"/>
  <c r="AO372" i="13"/>
  <c r="AP372" i="13"/>
  <c r="AQ372" i="13"/>
  <c r="AR372" i="13"/>
  <c r="AS372" i="13"/>
  <c r="AT372" i="13"/>
  <c r="AU372" i="13"/>
  <c r="AV372" i="13"/>
  <c r="AW372" i="13"/>
  <c r="AX372" i="13"/>
  <c r="AY372" i="13"/>
  <c r="P373" i="13"/>
  <c r="Q373" i="13"/>
  <c r="R373" i="13"/>
  <c r="S373" i="13"/>
  <c r="T373" i="13"/>
  <c r="U373" i="13"/>
  <c r="V373" i="13"/>
  <c r="W373" i="13"/>
  <c r="X373" i="13"/>
  <c r="Y373" i="13"/>
  <c r="Z373" i="13"/>
  <c r="AA373" i="13"/>
  <c r="AB373" i="13"/>
  <c r="AC373" i="13"/>
  <c r="AD373" i="13"/>
  <c r="AE373" i="13"/>
  <c r="AF373" i="13"/>
  <c r="AG373" i="13"/>
  <c r="AH373" i="13"/>
  <c r="AI373" i="13"/>
  <c r="AJ373" i="13"/>
  <c r="AK373" i="13"/>
  <c r="AL373" i="13"/>
  <c r="AM373" i="13"/>
  <c r="AN373" i="13"/>
  <c r="AO373" i="13"/>
  <c r="AP373" i="13"/>
  <c r="AQ373" i="13"/>
  <c r="AR373" i="13"/>
  <c r="AS373" i="13"/>
  <c r="AT373" i="13"/>
  <c r="AU373" i="13"/>
  <c r="AV373" i="13"/>
  <c r="AW373" i="13"/>
  <c r="AX373" i="13"/>
  <c r="AY373" i="13"/>
  <c r="P374" i="13"/>
  <c r="Q374" i="13"/>
  <c r="R374" i="13"/>
  <c r="S374" i="13"/>
  <c r="T374" i="13"/>
  <c r="U374" i="13"/>
  <c r="V374" i="13"/>
  <c r="W374" i="13"/>
  <c r="X374" i="13"/>
  <c r="Y374" i="13"/>
  <c r="Z374" i="13"/>
  <c r="AA374" i="13"/>
  <c r="AB374" i="13"/>
  <c r="AC374" i="13"/>
  <c r="AD374" i="13"/>
  <c r="AE374" i="13"/>
  <c r="AF374" i="13"/>
  <c r="AG374" i="13"/>
  <c r="AH374" i="13"/>
  <c r="AI374" i="13"/>
  <c r="AJ374" i="13"/>
  <c r="AK374" i="13"/>
  <c r="AL374" i="13"/>
  <c r="AM374" i="13"/>
  <c r="AN374" i="13"/>
  <c r="AO374" i="13"/>
  <c r="AP374" i="13"/>
  <c r="AQ374" i="13"/>
  <c r="AR374" i="13"/>
  <c r="AS374" i="13"/>
  <c r="AT374" i="13"/>
  <c r="AU374" i="13"/>
  <c r="AV374" i="13"/>
  <c r="AW374" i="13"/>
  <c r="AX374" i="13"/>
  <c r="AY374" i="13"/>
  <c r="P375" i="13"/>
  <c r="Q375" i="13"/>
  <c r="R375" i="13"/>
  <c r="S375" i="13"/>
  <c r="T375" i="13"/>
  <c r="U375" i="13"/>
  <c r="V375" i="13"/>
  <c r="W375" i="13"/>
  <c r="X375" i="13"/>
  <c r="Y375" i="13"/>
  <c r="Z375" i="13"/>
  <c r="AA375" i="13"/>
  <c r="AB375" i="13"/>
  <c r="AC375" i="13"/>
  <c r="AD375" i="13"/>
  <c r="AE375" i="13"/>
  <c r="AF375" i="13"/>
  <c r="AG375" i="13"/>
  <c r="AH375" i="13"/>
  <c r="AI375" i="13"/>
  <c r="AJ375" i="13"/>
  <c r="AK375" i="13"/>
  <c r="AL375" i="13"/>
  <c r="AM375" i="13"/>
  <c r="AN375" i="13"/>
  <c r="AO375" i="13"/>
  <c r="AP375" i="13"/>
  <c r="AQ375" i="13"/>
  <c r="AR375" i="13"/>
  <c r="AS375" i="13"/>
  <c r="AT375" i="13"/>
  <c r="AU375" i="13"/>
  <c r="AV375" i="13"/>
  <c r="AW375" i="13"/>
  <c r="AX375" i="13"/>
  <c r="AY375" i="13"/>
  <c r="P376" i="13"/>
  <c r="Q376" i="13"/>
  <c r="R376" i="13"/>
  <c r="S376" i="13"/>
  <c r="T376" i="13"/>
  <c r="U376" i="13"/>
  <c r="V376" i="13"/>
  <c r="W376" i="13"/>
  <c r="X376" i="13"/>
  <c r="Y376" i="13"/>
  <c r="Z376" i="13"/>
  <c r="AA376" i="13"/>
  <c r="AB376" i="13"/>
  <c r="AC376" i="13"/>
  <c r="AD376" i="13"/>
  <c r="AE376" i="13"/>
  <c r="AF376" i="13"/>
  <c r="AG376" i="13"/>
  <c r="AH376" i="13"/>
  <c r="AI376" i="13"/>
  <c r="AJ376" i="13"/>
  <c r="AK376" i="13"/>
  <c r="AL376" i="13"/>
  <c r="AM376" i="13"/>
  <c r="AN376" i="13"/>
  <c r="AO376" i="13"/>
  <c r="AP376" i="13"/>
  <c r="AQ376" i="13"/>
  <c r="AR376" i="13"/>
  <c r="AS376" i="13"/>
  <c r="AT376" i="13"/>
  <c r="AU376" i="13"/>
  <c r="AV376" i="13"/>
  <c r="AW376" i="13"/>
  <c r="AX376" i="13"/>
  <c r="AY376" i="13"/>
  <c r="P377" i="13"/>
  <c r="Q377" i="13"/>
  <c r="R377" i="13"/>
  <c r="S377" i="13"/>
  <c r="T377" i="13"/>
  <c r="U377" i="13"/>
  <c r="V377" i="13"/>
  <c r="W377" i="13"/>
  <c r="X377" i="13"/>
  <c r="Y377" i="13"/>
  <c r="Z377" i="13"/>
  <c r="AA377" i="13"/>
  <c r="AB377" i="13"/>
  <c r="AC377" i="13"/>
  <c r="AD377" i="13"/>
  <c r="AE377" i="13"/>
  <c r="AF377" i="13"/>
  <c r="AG377" i="13"/>
  <c r="AH377" i="13"/>
  <c r="AI377" i="13"/>
  <c r="AJ377" i="13"/>
  <c r="AK377" i="13"/>
  <c r="AL377" i="13"/>
  <c r="AM377" i="13"/>
  <c r="AN377" i="13"/>
  <c r="AO377" i="13"/>
  <c r="AP377" i="13"/>
  <c r="AQ377" i="13"/>
  <c r="AR377" i="13"/>
  <c r="AS377" i="13"/>
  <c r="AT377" i="13"/>
  <c r="AU377" i="13"/>
  <c r="AV377" i="13"/>
  <c r="AW377" i="13"/>
  <c r="AX377" i="13"/>
  <c r="AY377" i="13"/>
  <c r="P378" i="13"/>
  <c r="Q378" i="13"/>
  <c r="R378" i="13"/>
  <c r="S378" i="13"/>
  <c r="T378" i="13"/>
  <c r="U378" i="13"/>
  <c r="V378" i="13"/>
  <c r="W378" i="13"/>
  <c r="X378" i="13"/>
  <c r="Y378" i="13"/>
  <c r="Z378" i="13"/>
  <c r="AA378" i="13"/>
  <c r="AB378" i="13"/>
  <c r="AC378" i="13"/>
  <c r="AD378" i="13"/>
  <c r="AE378" i="13"/>
  <c r="AF378" i="13"/>
  <c r="AG378" i="13"/>
  <c r="AH378" i="13"/>
  <c r="AI378" i="13"/>
  <c r="AJ378" i="13"/>
  <c r="AK378" i="13"/>
  <c r="AL378" i="13"/>
  <c r="AM378" i="13"/>
  <c r="AN378" i="13"/>
  <c r="AO378" i="13"/>
  <c r="AP378" i="13"/>
  <c r="AQ378" i="13"/>
  <c r="AR378" i="13"/>
  <c r="AS378" i="13"/>
  <c r="AT378" i="13"/>
  <c r="AU378" i="13"/>
  <c r="AV378" i="13"/>
  <c r="AW378" i="13"/>
  <c r="AX378" i="13"/>
  <c r="AY378" i="13"/>
  <c r="P379" i="13"/>
  <c r="Q379" i="13"/>
  <c r="R379" i="13"/>
  <c r="S379" i="13"/>
  <c r="T379" i="13"/>
  <c r="U379" i="13"/>
  <c r="V379" i="13"/>
  <c r="W379" i="13"/>
  <c r="X379" i="13"/>
  <c r="Y379" i="13"/>
  <c r="Z379" i="13"/>
  <c r="AA379" i="13"/>
  <c r="AB379" i="13"/>
  <c r="AC379" i="13"/>
  <c r="AD379" i="13"/>
  <c r="AE379" i="13"/>
  <c r="AF379" i="13"/>
  <c r="AG379" i="13"/>
  <c r="AH379" i="13"/>
  <c r="AI379" i="13"/>
  <c r="AJ379" i="13"/>
  <c r="AK379" i="13"/>
  <c r="AL379" i="13"/>
  <c r="AM379" i="13"/>
  <c r="AN379" i="13"/>
  <c r="AO379" i="13"/>
  <c r="AP379" i="13"/>
  <c r="AQ379" i="13"/>
  <c r="AR379" i="13"/>
  <c r="AS379" i="13"/>
  <c r="AT379" i="13"/>
  <c r="AU379" i="13"/>
  <c r="AV379" i="13"/>
  <c r="AW379" i="13"/>
  <c r="AX379" i="13"/>
  <c r="AY379" i="13"/>
  <c r="P380" i="13"/>
  <c r="Q380" i="13"/>
  <c r="R380" i="13"/>
  <c r="S380" i="13"/>
  <c r="T380" i="13"/>
  <c r="U380" i="13"/>
  <c r="V380" i="13"/>
  <c r="W380" i="13"/>
  <c r="X380" i="13"/>
  <c r="Y380" i="13"/>
  <c r="Z380" i="13"/>
  <c r="AA380" i="13"/>
  <c r="AB380" i="13"/>
  <c r="AC380" i="13"/>
  <c r="AD380" i="13"/>
  <c r="AE380" i="13"/>
  <c r="AF380" i="13"/>
  <c r="AG380" i="13"/>
  <c r="AH380" i="13"/>
  <c r="AI380" i="13"/>
  <c r="AJ380" i="13"/>
  <c r="AK380" i="13"/>
  <c r="AL380" i="13"/>
  <c r="AM380" i="13"/>
  <c r="AN380" i="13"/>
  <c r="AO380" i="13"/>
  <c r="AP380" i="13"/>
  <c r="AQ380" i="13"/>
  <c r="AR380" i="13"/>
  <c r="AS380" i="13"/>
  <c r="AT380" i="13"/>
  <c r="AU380" i="13"/>
  <c r="AV380" i="13"/>
  <c r="AW380" i="13"/>
  <c r="AX380" i="13"/>
  <c r="AY380" i="13"/>
  <c r="P381" i="13"/>
  <c r="Q381" i="13"/>
  <c r="R381" i="13"/>
  <c r="S381" i="13"/>
  <c r="T381" i="13"/>
  <c r="U381" i="13"/>
  <c r="V381" i="13"/>
  <c r="W381" i="13"/>
  <c r="X381" i="13"/>
  <c r="Y381" i="13"/>
  <c r="Z381" i="13"/>
  <c r="AA381" i="13"/>
  <c r="AB381" i="13"/>
  <c r="AC381" i="13"/>
  <c r="AD381" i="13"/>
  <c r="AE381" i="13"/>
  <c r="AF381" i="13"/>
  <c r="AG381" i="13"/>
  <c r="AH381" i="13"/>
  <c r="AI381" i="13"/>
  <c r="AJ381" i="13"/>
  <c r="AK381" i="13"/>
  <c r="AL381" i="13"/>
  <c r="AM381" i="13"/>
  <c r="AN381" i="13"/>
  <c r="AO381" i="13"/>
  <c r="AP381" i="13"/>
  <c r="AQ381" i="13"/>
  <c r="AR381" i="13"/>
  <c r="AS381" i="13"/>
  <c r="AT381" i="13"/>
  <c r="AU381" i="13"/>
  <c r="AV381" i="13"/>
  <c r="AW381" i="13"/>
  <c r="AX381" i="13"/>
  <c r="AY381" i="13"/>
  <c r="P382" i="13"/>
  <c r="Q382" i="13"/>
  <c r="R382" i="13"/>
  <c r="S382" i="13"/>
  <c r="T382" i="13"/>
  <c r="U382" i="13"/>
  <c r="V382" i="13"/>
  <c r="W382" i="13"/>
  <c r="X382" i="13"/>
  <c r="Y382" i="13"/>
  <c r="Z382" i="13"/>
  <c r="AA382" i="13"/>
  <c r="AB382" i="13"/>
  <c r="AC382" i="13"/>
  <c r="AD382" i="13"/>
  <c r="AE382" i="13"/>
  <c r="AF382" i="13"/>
  <c r="AG382" i="13"/>
  <c r="AH382" i="13"/>
  <c r="AI382" i="13"/>
  <c r="AJ382" i="13"/>
  <c r="AK382" i="13"/>
  <c r="AL382" i="13"/>
  <c r="AM382" i="13"/>
  <c r="AN382" i="13"/>
  <c r="AO382" i="13"/>
  <c r="AP382" i="13"/>
  <c r="AQ382" i="13"/>
  <c r="AR382" i="13"/>
  <c r="AS382" i="13"/>
  <c r="AT382" i="13"/>
  <c r="AU382" i="13"/>
  <c r="AV382" i="13"/>
  <c r="AW382" i="13"/>
  <c r="AX382" i="13"/>
  <c r="AY382" i="13"/>
  <c r="P383" i="13"/>
  <c r="Q383" i="13"/>
  <c r="R383" i="13"/>
  <c r="S383" i="13"/>
  <c r="T383" i="13"/>
  <c r="U383" i="13"/>
  <c r="V383" i="13"/>
  <c r="W383" i="13"/>
  <c r="X383" i="13"/>
  <c r="Y383" i="13"/>
  <c r="Z383" i="13"/>
  <c r="AA383" i="13"/>
  <c r="AB383" i="13"/>
  <c r="AC383" i="13"/>
  <c r="AD383" i="13"/>
  <c r="AE383" i="13"/>
  <c r="AF383" i="13"/>
  <c r="AG383" i="13"/>
  <c r="AH383" i="13"/>
  <c r="AI383" i="13"/>
  <c r="AJ383" i="13"/>
  <c r="AK383" i="13"/>
  <c r="AL383" i="13"/>
  <c r="AM383" i="13"/>
  <c r="AN383" i="13"/>
  <c r="AO383" i="13"/>
  <c r="AP383" i="13"/>
  <c r="AQ383" i="13"/>
  <c r="AR383" i="13"/>
  <c r="AS383" i="13"/>
  <c r="AT383" i="13"/>
  <c r="AU383" i="13"/>
  <c r="AV383" i="13"/>
  <c r="AW383" i="13"/>
  <c r="AX383" i="13"/>
  <c r="AY383" i="13"/>
  <c r="P384" i="13"/>
  <c r="Q384" i="13"/>
  <c r="R384" i="13"/>
  <c r="S384" i="13"/>
  <c r="T384" i="13"/>
  <c r="U384" i="13"/>
  <c r="V384" i="13"/>
  <c r="W384" i="13"/>
  <c r="X384" i="13"/>
  <c r="Y384" i="13"/>
  <c r="Z384" i="13"/>
  <c r="AA384" i="13"/>
  <c r="AB384" i="13"/>
  <c r="AC384" i="13"/>
  <c r="AD384" i="13"/>
  <c r="AE384" i="13"/>
  <c r="AF384" i="13"/>
  <c r="AG384" i="13"/>
  <c r="AH384" i="13"/>
  <c r="AI384" i="13"/>
  <c r="AJ384" i="13"/>
  <c r="AK384" i="13"/>
  <c r="AL384" i="13"/>
  <c r="AM384" i="13"/>
  <c r="AN384" i="13"/>
  <c r="AO384" i="13"/>
  <c r="AP384" i="13"/>
  <c r="AQ384" i="13"/>
  <c r="AR384" i="13"/>
  <c r="AS384" i="13"/>
  <c r="AT384" i="13"/>
  <c r="AU384" i="13"/>
  <c r="AV384" i="13"/>
  <c r="AW384" i="13"/>
  <c r="AX384" i="13"/>
  <c r="AY384" i="13"/>
  <c r="P385" i="13"/>
  <c r="Q385" i="13"/>
  <c r="R385" i="13"/>
  <c r="S385" i="13"/>
  <c r="T385" i="13"/>
  <c r="U385" i="13"/>
  <c r="V385" i="13"/>
  <c r="W385" i="13"/>
  <c r="X385" i="13"/>
  <c r="Y385" i="13"/>
  <c r="Z385" i="13"/>
  <c r="AA385" i="13"/>
  <c r="AB385" i="13"/>
  <c r="AC385" i="13"/>
  <c r="AD385" i="13"/>
  <c r="AE385" i="13"/>
  <c r="AF385" i="13"/>
  <c r="AG385" i="13"/>
  <c r="AH385" i="13"/>
  <c r="AI385" i="13"/>
  <c r="AJ385" i="13"/>
  <c r="AK385" i="13"/>
  <c r="AL385" i="13"/>
  <c r="AM385" i="13"/>
  <c r="AN385" i="13"/>
  <c r="AO385" i="13"/>
  <c r="AP385" i="13"/>
  <c r="AQ385" i="13"/>
  <c r="AR385" i="13"/>
  <c r="AS385" i="13"/>
  <c r="AT385" i="13"/>
  <c r="AU385" i="13"/>
  <c r="AV385" i="13"/>
  <c r="AW385" i="13"/>
  <c r="AX385" i="13"/>
  <c r="AY385" i="13"/>
  <c r="P386" i="13"/>
  <c r="Q386" i="13"/>
  <c r="R386" i="13"/>
  <c r="S386" i="13"/>
  <c r="T386" i="13"/>
  <c r="U386" i="13"/>
  <c r="V386" i="13"/>
  <c r="W386" i="13"/>
  <c r="X386" i="13"/>
  <c r="Y386" i="13"/>
  <c r="Z386" i="13"/>
  <c r="AA386" i="13"/>
  <c r="AB386" i="13"/>
  <c r="AC386" i="13"/>
  <c r="AD386" i="13"/>
  <c r="AE386" i="13"/>
  <c r="AF386" i="13"/>
  <c r="AG386" i="13"/>
  <c r="AH386" i="13"/>
  <c r="AI386" i="13"/>
  <c r="AJ386" i="13"/>
  <c r="AK386" i="13"/>
  <c r="AL386" i="13"/>
  <c r="AM386" i="13"/>
  <c r="AN386" i="13"/>
  <c r="AO386" i="13"/>
  <c r="AP386" i="13"/>
  <c r="AQ386" i="13"/>
  <c r="AR386" i="13"/>
  <c r="AS386" i="13"/>
  <c r="AT386" i="13"/>
  <c r="AU386" i="13"/>
  <c r="AV386" i="13"/>
  <c r="AW386" i="13"/>
  <c r="AX386" i="13"/>
  <c r="AY386" i="13"/>
  <c r="P387" i="13"/>
  <c r="Q387" i="13"/>
  <c r="R387" i="13"/>
  <c r="S387" i="13"/>
  <c r="T387" i="13"/>
  <c r="U387" i="13"/>
  <c r="V387" i="13"/>
  <c r="W387" i="13"/>
  <c r="X387" i="13"/>
  <c r="Y387" i="13"/>
  <c r="Z387" i="13"/>
  <c r="AA387" i="13"/>
  <c r="AB387" i="13"/>
  <c r="AC387" i="13"/>
  <c r="AD387" i="13"/>
  <c r="AE387" i="13"/>
  <c r="AF387" i="13"/>
  <c r="AG387" i="13"/>
  <c r="AH387" i="13"/>
  <c r="AI387" i="13"/>
  <c r="AJ387" i="13"/>
  <c r="AK387" i="13"/>
  <c r="AL387" i="13"/>
  <c r="AM387" i="13"/>
  <c r="AN387" i="13"/>
  <c r="AO387" i="13"/>
  <c r="AP387" i="13"/>
  <c r="AQ387" i="13"/>
  <c r="AR387" i="13"/>
  <c r="AS387" i="13"/>
  <c r="AT387" i="13"/>
  <c r="AU387" i="13"/>
  <c r="AV387" i="13"/>
  <c r="AW387" i="13"/>
  <c r="AX387" i="13"/>
  <c r="AY387" i="13"/>
  <c r="P388" i="13"/>
  <c r="Q388" i="13"/>
  <c r="R388" i="13"/>
  <c r="S388" i="13"/>
  <c r="T388" i="13"/>
  <c r="U388" i="13"/>
  <c r="V388" i="13"/>
  <c r="W388" i="13"/>
  <c r="X388" i="13"/>
  <c r="Y388" i="13"/>
  <c r="Z388" i="13"/>
  <c r="AA388" i="13"/>
  <c r="AB388" i="13"/>
  <c r="AC388" i="13"/>
  <c r="AD388" i="13"/>
  <c r="AE388" i="13"/>
  <c r="AF388" i="13"/>
  <c r="AG388" i="13"/>
  <c r="AH388" i="13"/>
  <c r="AI388" i="13"/>
  <c r="AJ388" i="13"/>
  <c r="AK388" i="13"/>
  <c r="AL388" i="13"/>
  <c r="AM388" i="13"/>
  <c r="AN388" i="13"/>
  <c r="AO388" i="13"/>
  <c r="AP388" i="13"/>
  <c r="AQ388" i="13"/>
  <c r="AR388" i="13"/>
  <c r="AS388" i="13"/>
  <c r="AT388" i="13"/>
  <c r="AU388" i="13"/>
  <c r="AV388" i="13"/>
  <c r="AW388" i="13"/>
  <c r="AX388" i="13"/>
  <c r="AY388" i="13"/>
  <c r="P389" i="13"/>
  <c r="Q389" i="13"/>
  <c r="R389" i="13"/>
  <c r="S389" i="13"/>
  <c r="T389" i="13"/>
  <c r="U389" i="13"/>
  <c r="V389" i="13"/>
  <c r="W389" i="13"/>
  <c r="X389" i="13"/>
  <c r="Y389" i="13"/>
  <c r="Z389" i="13"/>
  <c r="AA389" i="13"/>
  <c r="AB389" i="13"/>
  <c r="AC389" i="13"/>
  <c r="AD389" i="13"/>
  <c r="AE389" i="13"/>
  <c r="AF389" i="13"/>
  <c r="AG389" i="13"/>
  <c r="AH389" i="13"/>
  <c r="AI389" i="13"/>
  <c r="AJ389" i="13"/>
  <c r="AK389" i="13"/>
  <c r="AL389" i="13"/>
  <c r="AM389" i="13"/>
  <c r="AN389" i="13"/>
  <c r="AO389" i="13"/>
  <c r="AP389" i="13"/>
  <c r="AQ389" i="13"/>
  <c r="AR389" i="13"/>
  <c r="AS389" i="13"/>
  <c r="AT389" i="13"/>
  <c r="AU389" i="13"/>
  <c r="AV389" i="13"/>
  <c r="AW389" i="13"/>
  <c r="AX389" i="13"/>
  <c r="AY389" i="13"/>
  <c r="P390" i="13"/>
  <c r="Q390" i="13"/>
  <c r="R390" i="13"/>
  <c r="S390" i="13"/>
  <c r="T390" i="13"/>
  <c r="U390" i="13"/>
  <c r="V390" i="13"/>
  <c r="W390" i="13"/>
  <c r="X390" i="13"/>
  <c r="Y390" i="13"/>
  <c r="Z390" i="13"/>
  <c r="AA390" i="13"/>
  <c r="AB390" i="13"/>
  <c r="AC390" i="13"/>
  <c r="AD390" i="13"/>
  <c r="AE390" i="13"/>
  <c r="AF390" i="13"/>
  <c r="AG390" i="13"/>
  <c r="AH390" i="13"/>
  <c r="AI390" i="13"/>
  <c r="AJ390" i="13"/>
  <c r="AK390" i="13"/>
  <c r="AL390" i="13"/>
  <c r="AM390" i="13"/>
  <c r="AN390" i="13"/>
  <c r="AO390" i="13"/>
  <c r="AP390" i="13"/>
  <c r="AQ390" i="13"/>
  <c r="AR390" i="13"/>
  <c r="AS390" i="13"/>
  <c r="AT390" i="13"/>
  <c r="AU390" i="13"/>
  <c r="AV390" i="13"/>
  <c r="AW390" i="13"/>
  <c r="AX390" i="13"/>
  <c r="AY390" i="13"/>
  <c r="P391" i="13"/>
  <c r="Q391" i="13"/>
  <c r="R391" i="13"/>
  <c r="S391" i="13"/>
  <c r="T391" i="13"/>
  <c r="U391" i="13"/>
  <c r="V391" i="13"/>
  <c r="W391" i="13"/>
  <c r="X391" i="13"/>
  <c r="Y391" i="13"/>
  <c r="Z391" i="13"/>
  <c r="AA391" i="13"/>
  <c r="AB391" i="13"/>
  <c r="AC391" i="13"/>
  <c r="AD391" i="13"/>
  <c r="AE391" i="13"/>
  <c r="AF391" i="13"/>
  <c r="AG391" i="13"/>
  <c r="AH391" i="13"/>
  <c r="AI391" i="13"/>
  <c r="AJ391" i="13"/>
  <c r="AK391" i="13"/>
  <c r="AL391" i="13"/>
  <c r="AM391" i="13"/>
  <c r="AN391" i="13"/>
  <c r="AO391" i="13"/>
  <c r="AP391" i="13"/>
  <c r="AQ391" i="13"/>
  <c r="AR391" i="13"/>
  <c r="AS391" i="13"/>
  <c r="AT391" i="13"/>
  <c r="AU391" i="13"/>
  <c r="AV391" i="13"/>
  <c r="AW391" i="13"/>
  <c r="AX391" i="13"/>
  <c r="AY391" i="13"/>
  <c r="P392" i="13"/>
  <c r="Q392" i="13"/>
  <c r="R392" i="13"/>
  <c r="S392" i="13"/>
  <c r="T392" i="13"/>
  <c r="U392" i="13"/>
  <c r="V392" i="13"/>
  <c r="W392" i="13"/>
  <c r="X392" i="13"/>
  <c r="Y392" i="13"/>
  <c r="Z392" i="13"/>
  <c r="AA392" i="13"/>
  <c r="AB392" i="13"/>
  <c r="AC392" i="13"/>
  <c r="AD392" i="13"/>
  <c r="AE392" i="13"/>
  <c r="AF392" i="13"/>
  <c r="AG392" i="13"/>
  <c r="AH392" i="13"/>
  <c r="AI392" i="13"/>
  <c r="AJ392" i="13"/>
  <c r="AK392" i="13"/>
  <c r="AL392" i="13"/>
  <c r="AM392" i="13"/>
  <c r="AN392" i="13"/>
  <c r="AO392" i="13"/>
  <c r="AP392" i="13"/>
  <c r="AQ392" i="13"/>
  <c r="AR392" i="13"/>
  <c r="AS392" i="13"/>
  <c r="AT392" i="13"/>
  <c r="AU392" i="13"/>
  <c r="AV392" i="13"/>
  <c r="AW392" i="13"/>
  <c r="AX392" i="13"/>
  <c r="AY392" i="13"/>
  <c r="P393" i="13"/>
  <c r="Q393" i="13"/>
  <c r="R393" i="13"/>
  <c r="S393" i="13"/>
  <c r="T393" i="13"/>
  <c r="U393" i="13"/>
  <c r="V393" i="13"/>
  <c r="W393" i="13"/>
  <c r="X393" i="13"/>
  <c r="Y393" i="13"/>
  <c r="Z393" i="13"/>
  <c r="AA393" i="13"/>
  <c r="AB393" i="13"/>
  <c r="AC393" i="13"/>
  <c r="AD393" i="13"/>
  <c r="AE393" i="13"/>
  <c r="AF393" i="13"/>
  <c r="AG393" i="13"/>
  <c r="AH393" i="13"/>
  <c r="AI393" i="13"/>
  <c r="AJ393" i="13"/>
  <c r="AK393" i="13"/>
  <c r="AL393" i="13"/>
  <c r="AM393" i="13"/>
  <c r="AN393" i="13"/>
  <c r="AO393" i="13"/>
  <c r="AP393" i="13"/>
  <c r="AQ393" i="13"/>
  <c r="AR393" i="13"/>
  <c r="AS393" i="13"/>
  <c r="AT393" i="13"/>
  <c r="AU393" i="13"/>
  <c r="AV393" i="13"/>
  <c r="AW393" i="13"/>
  <c r="AX393" i="13"/>
  <c r="AY393" i="13"/>
  <c r="P394" i="13"/>
  <c r="Q394" i="13"/>
  <c r="R394" i="13"/>
  <c r="S394" i="13"/>
  <c r="T394" i="13"/>
  <c r="U394" i="13"/>
  <c r="V394" i="13"/>
  <c r="W394" i="13"/>
  <c r="X394" i="13"/>
  <c r="Y394" i="13"/>
  <c r="Z394" i="13"/>
  <c r="AA394" i="13"/>
  <c r="AB394" i="13"/>
  <c r="AC394" i="13"/>
  <c r="AD394" i="13"/>
  <c r="AE394" i="13"/>
  <c r="AF394" i="13"/>
  <c r="AG394" i="13"/>
  <c r="AH394" i="13"/>
  <c r="AI394" i="13"/>
  <c r="AJ394" i="13"/>
  <c r="AK394" i="13"/>
  <c r="AL394" i="13"/>
  <c r="AM394" i="13"/>
  <c r="AN394" i="13"/>
  <c r="AO394" i="13"/>
  <c r="AP394" i="13"/>
  <c r="AQ394" i="13"/>
  <c r="AR394" i="13"/>
  <c r="AS394" i="13"/>
  <c r="AT394" i="13"/>
  <c r="AU394" i="13"/>
  <c r="AV394" i="13"/>
  <c r="AW394" i="13"/>
  <c r="AX394" i="13"/>
  <c r="AY394" i="13"/>
  <c r="P395" i="13"/>
  <c r="Q395" i="13"/>
  <c r="R395" i="13"/>
  <c r="S395" i="13"/>
  <c r="T395" i="13"/>
  <c r="U395" i="13"/>
  <c r="V395" i="13"/>
  <c r="W395" i="13"/>
  <c r="X395" i="13"/>
  <c r="Y395" i="13"/>
  <c r="Z395" i="13"/>
  <c r="AA395" i="13"/>
  <c r="AB395" i="13"/>
  <c r="AC395" i="13"/>
  <c r="AD395" i="13"/>
  <c r="AE395" i="13"/>
  <c r="AF395" i="13"/>
  <c r="AG395" i="13"/>
  <c r="AH395" i="13"/>
  <c r="AI395" i="13"/>
  <c r="AJ395" i="13"/>
  <c r="AK395" i="13"/>
  <c r="AL395" i="13"/>
  <c r="AM395" i="13"/>
  <c r="AN395" i="13"/>
  <c r="AO395" i="13"/>
  <c r="AP395" i="13"/>
  <c r="AQ395" i="13"/>
  <c r="AR395" i="13"/>
  <c r="AS395" i="13"/>
  <c r="AT395" i="13"/>
  <c r="AU395" i="13"/>
  <c r="AV395" i="13"/>
  <c r="AW395" i="13"/>
  <c r="AX395" i="13"/>
  <c r="AY395" i="13"/>
  <c r="P396" i="13"/>
  <c r="Q396" i="13"/>
  <c r="R396" i="13"/>
  <c r="S396" i="13"/>
  <c r="T396" i="13"/>
  <c r="U396" i="13"/>
  <c r="V396" i="13"/>
  <c r="W396" i="13"/>
  <c r="X396" i="13"/>
  <c r="Y396" i="13"/>
  <c r="Z396" i="13"/>
  <c r="AA396" i="13"/>
  <c r="AB396" i="13"/>
  <c r="AC396" i="13"/>
  <c r="AD396" i="13"/>
  <c r="AE396" i="13"/>
  <c r="AF396" i="13"/>
  <c r="AG396" i="13"/>
  <c r="AH396" i="13"/>
  <c r="AI396" i="13"/>
  <c r="AJ396" i="13"/>
  <c r="AK396" i="13"/>
  <c r="AL396" i="13"/>
  <c r="AM396" i="13"/>
  <c r="AN396" i="13"/>
  <c r="AO396" i="13"/>
  <c r="AP396" i="13"/>
  <c r="AQ396" i="13"/>
  <c r="AR396" i="13"/>
  <c r="AS396" i="13"/>
  <c r="AT396" i="13"/>
  <c r="AU396" i="13"/>
  <c r="AV396" i="13"/>
  <c r="AW396" i="13"/>
  <c r="AX396" i="13"/>
  <c r="AY396" i="13"/>
  <c r="P397" i="13"/>
  <c r="Q397" i="13"/>
  <c r="R397" i="13"/>
  <c r="S397" i="13"/>
  <c r="T397" i="13"/>
  <c r="U397" i="13"/>
  <c r="V397" i="13"/>
  <c r="W397" i="13"/>
  <c r="X397" i="13"/>
  <c r="Y397" i="13"/>
  <c r="Z397" i="13"/>
  <c r="AA397" i="13"/>
  <c r="AB397" i="13"/>
  <c r="AC397" i="13"/>
  <c r="AD397" i="13"/>
  <c r="AE397" i="13"/>
  <c r="AF397" i="13"/>
  <c r="AG397" i="13"/>
  <c r="AH397" i="13"/>
  <c r="AI397" i="13"/>
  <c r="AJ397" i="13"/>
  <c r="AK397" i="13"/>
  <c r="AL397" i="13"/>
  <c r="AM397" i="13"/>
  <c r="AN397" i="13"/>
  <c r="AO397" i="13"/>
  <c r="AP397" i="13"/>
  <c r="AQ397" i="13"/>
  <c r="AR397" i="13"/>
  <c r="AS397" i="13"/>
  <c r="AT397" i="13"/>
  <c r="AU397" i="13"/>
  <c r="AV397" i="13"/>
  <c r="AW397" i="13"/>
  <c r="AX397" i="13"/>
  <c r="AY397" i="13"/>
  <c r="P398" i="13"/>
  <c r="Q398" i="13"/>
  <c r="R398" i="13"/>
  <c r="S398" i="13"/>
  <c r="T398" i="13"/>
  <c r="U398" i="13"/>
  <c r="V398" i="13"/>
  <c r="W398" i="13"/>
  <c r="X398" i="13"/>
  <c r="Y398" i="13"/>
  <c r="Z398" i="13"/>
  <c r="AA398" i="13"/>
  <c r="AB398" i="13"/>
  <c r="AC398" i="13"/>
  <c r="AD398" i="13"/>
  <c r="AE398" i="13"/>
  <c r="AF398" i="13"/>
  <c r="AG398" i="13"/>
  <c r="AH398" i="13"/>
  <c r="AI398" i="13"/>
  <c r="AJ398" i="13"/>
  <c r="AK398" i="13"/>
  <c r="AL398" i="13"/>
  <c r="AM398" i="13"/>
  <c r="AN398" i="13"/>
  <c r="AO398" i="13"/>
  <c r="AP398" i="13"/>
  <c r="AQ398" i="13"/>
  <c r="AR398" i="13"/>
  <c r="AS398" i="13"/>
  <c r="AT398" i="13"/>
  <c r="AU398" i="13"/>
  <c r="AV398" i="13"/>
  <c r="AW398" i="13"/>
  <c r="AX398" i="13"/>
  <c r="AY398" i="13"/>
  <c r="P399" i="13"/>
  <c r="Q399" i="13"/>
  <c r="R399" i="13"/>
  <c r="S399" i="13"/>
  <c r="T399" i="13"/>
  <c r="U399" i="13"/>
  <c r="V399" i="13"/>
  <c r="W399" i="13"/>
  <c r="X399" i="13"/>
  <c r="Y399" i="13"/>
  <c r="Z399" i="13"/>
  <c r="AA399" i="13"/>
  <c r="AB399" i="13"/>
  <c r="AC399" i="13"/>
  <c r="AD399" i="13"/>
  <c r="AE399" i="13"/>
  <c r="AF399" i="13"/>
  <c r="AG399" i="13"/>
  <c r="AH399" i="13"/>
  <c r="AI399" i="13"/>
  <c r="AJ399" i="13"/>
  <c r="AK399" i="13"/>
  <c r="AL399" i="13"/>
  <c r="AM399" i="13"/>
  <c r="AN399" i="13"/>
  <c r="AO399" i="13"/>
  <c r="AP399" i="13"/>
  <c r="AQ399" i="13"/>
  <c r="AR399" i="13"/>
  <c r="AS399" i="13"/>
  <c r="AT399" i="13"/>
  <c r="AU399" i="13"/>
  <c r="AV399" i="13"/>
  <c r="AW399" i="13"/>
  <c r="AX399" i="13"/>
  <c r="AY399" i="13"/>
  <c r="P400" i="13"/>
  <c r="Q400" i="13"/>
  <c r="R400" i="13"/>
  <c r="S400" i="13"/>
  <c r="T400" i="13"/>
  <c r="U400" i="13"/>
  <c r="V400" i="13"/>
  <c r="W400" i="13"/>
  <c r="X400" i="13"/>
  <c r="Y400" i="13"/>
  <c r="Z400" i="13"/>
  <c r="AA400" i="13"/>
  <c r="AB400" i="13"/>
  <c r="AC400" i="13"/>
  <c r="AD400" i="13"/>
  <c r="AE400" i="13"/>
  <c r="AF400" i="13"/>
  <c r="AG400" i="13"/>
  <c r="AH400" i="13"/>
  <c r="AI400" i="13"/>
  <c r="AJ400" i="13"/>
  <c r="AK400" i="13"/>
  <c r="AL400" i="13"/>
  <c r="AM400" i="13"/>
  <c r="AN400" i="13"/>
  <c r="AO400" i="13"/>
  <c r="AP400" i="13"/>
  <c r="AQ400" i="13"/>
  <c r="AR400" i="13"/>
  <c r="AS400" i="13"/>
  <c r="AT400" i="13"/>
  <c r="AU400" i="13"/>
  <c r="AV400" i="13"/>
  <c r="AW400" i="13"/>
  <c r="AX400" i="13"/>
  <c r="AY400" i="13"/>
  <c r="P401" i="13"/>
  <c r="Q401" i="13"/>
  <c r="R401" i="13"/>
  <c r="S401" i="13"/>
  <c r="T401" i="13"/>
  <c r="U401" i="13"/>
  <c r="V401" i="13"/>
  <c r="W401" i="13"/>
  <c r="X401" i="13"/>
  <c r="Y401" i="13"/>
  <c r="Z401" i="13"/>
  <c r="AA401" i="13"/>
  <c r="AB401" i="13"/>
  <c r="AC401" i="13"/>
  <c r="AD401" i="13"/>
  <c r="AE401" i="13"/>
  <c r="AF401" i="13"/>
  <c r="AG401" i="13"/>
  <c r="AH401" i="13"/>
  <c r="AI401" i="13"/>
  <c r="AJ401" i="13"/>
  <c r="AK401" i="13"/>
  <c r="AL401" i="13"/>
  <c r="AM401" i="13"/>
  <c r="AN401" i="13"/>
  <c r="AO401" i="13"/>
  <c r="AP401" i="13"/>
  <c r="AQ401" i="13"/>
  <c r="AR401" i="13"/>
  <c r="AS401" i="13"/>
  <c r="AT401" i="13"/>
  <c r="AU401" i="13"/>
  <c r="AV401" i="13"/>
  <c r="AW401" i="13"/>
  <c r="AX401" i="13"/>
  <c r="AY401" i="13"/>
  <c r="P402" i="13"/>
  <c r="Q402" i="13"/>
  <c r="R402" i="13"/>
  <c r="S402" i="13"/>
  <c r="T402" i="13"/>
  <c r="U402" i="13"/>
  <c r="V402" i="13"/>
  <c r="W402" i="13"/>
  <c r="X402" i="13"/>
  <c r="Y402" i="13"/>
  <c r="Z402" i="13"/>
  <c r="AA402" i="13"/>
  <c r="AB402" i="13"/>
  <c r="AC402" i="13"/>
  <c r="AD402" i="13"/>
  <c r="AE402" i="13"/>
  <c r="AF402" i="13"/>
  <c r="AG402" i="13"/>
  <c r="AH402" i="13"/>
  <c r="AI402" i="13"/>
  <c r="AJ402" i="13"/>
  <c r="AK402" i="13"/>
  <c r="AL402" i="13"/>
  <c r="AM402" i="13"/>
  <c r="AN402" i="13"/>
  <c r="AO402" i="13"/>
  <c r="AP402" i="13"/>
  <c r="AQ402" i="13"/>
  <c r="AR402" i="13"/>
  <c r="AS402" i="13"/>
  <c r="AT402" i="13"/>
  <c r="AU402" i="13"/>
  <c r="AV402" i="13"/>
  <c r="AW402" i="13"/>
  <c r="AX402" i="13"/>
  <c r="AY402" i="13"/>
  <c r="P403" i="13"/>
  <c r="Q403" i="13"/>
  <c r="R403" i="13"/>
  <c r="S403" i="13"/>
  <c r="T403" i="13"/>
  <c r="U403" i="13"/>
  <c r="V403" i="13"/>
  <c r="W403" i="13"/>
  <c r="X403" i="13"/>
  <c r="Y403" i="13"/>
  <c r="Z403" i="13"/>
  <c r="AA403" i="13"/>
  <c r="AB403" i="13"/>
  <c r="AC403" i="13"/>
  <c r="AD403" i="13"/>
  <c r="AE403" i="13"/>
  <c r="AF403" i="13"/>
  <c r="AG403" i="13"/>
  <c r="AH403" i="13"/>
  <c r="AI403" i="13"/>
  <c r="AJ403" i="13"/>
  <c r="AK403" i="13"/>
  <c r="AL403" i="13"/>
  <c r="AM403" i="13"/>
  <c r="AN403" i="13"/>
  <c r="AO403" i="13"/>
  <c r="AP403" i="13"/>
  <c r="AQ403" i="13"/>
  <c r="AR403" i="13"/>
  <c r="AS403" i="13"/>
  <c r="AT403" i="13"/>
  <c r="AU403" i="13"/>
  <c r="AV403" i="13"/>
  <c r="AW403" i="13"/>
  <c r="AX403" i="13"/>
  <c r="AY403" i="13"/>
  <c r="P404" i="13"/>
  <c r="Q404" i="13"/>
  <c r="R404" i="13"/>
  <c r="S404" i="13"/>
  <c r="T404" i="13"/>
  <c r="U404" i="13"/>
  <c r="V404" i="13"/>
  <c r="W404" i="13"/>
  <c r="X404" i="13"/>
  <c r="Y404" i="13"/>
  <c r="Z404" i="13"/>
  <c r="AA404" i="13"/>
  <c r="AB404" i="13"/>
  <c r="AC404" i="13"/>
  <c r="AD404" i="13"/>
  <c r="AE404" i="13"/>
  <c r="AF404" i="13"/>
  <c r="AG404" i="13"/>
  <c r="AH404" i="13"/>
  <c r="AI404" i="13"/>
  <c r="AJ404" i="13"/>
  <c r="AK404" i="13"/>
  <c r="AL404" i="13"/>
  <c r="AM404" i="13"/>
  <c r="AN404" i="13"/>
  <c r="AO404" i="13"/>
  <c r="AP404" i="13"/>
  <c r="AQ404" i="13"/>
  <c r="AR404" i="13"/>
  <c r="AS404" i="13"/>
  <c r="AT404" i="13"/>
  <c r="AU404" i="13"/>
  <c r="AV404" i="13"/>
  <c r="AW404" i="13"/>
  <c r="AX404" i="13"/>
  <c r="AY404" i="13"/>
  <c r="P405" i="13"/>
  <c r="Q405" i="13"/>
  <c r="R405" i="13"/>
  <c r="S405" i="13"/>
  <c r="T405" i="13"/>
  <c r="U405" i="13"/>
  <c r="V405" i="13"/>
  <c r="W405" i="13"/>
  <c r="X405" i="13"/>
  <c r="Y405" i="13"/>
  <c r="Z405" i="13"/>
  <c r="AA405" i="13"/>
  <c r="AB405" i="13"/>
  <c r="AC405" i="13"/>
  <c r="AD405" i="13"/>
  <c r="AE405" i="13"/>
  <c r="AF405" i="13"/>
  <c r="AG405" i="13"/>
  <c r="AH405" i="13"/>
  <c r="AI405" i="13"/>
  <c r="AJ405" i="13"/>
  <c r="AK405" i="13"/>
  <c r="AL405" i="13"/>
  <c r="AM405" i="13"/>
  <c r="AN405" i="13"/>
  <c r="AO405" i="13"/>
  <c r="AP405" i="13"/>
  <c r="AQ405" i="13"/>
  <c r="AR405" i="13"/>
  <c r="AS405" i="13"/>
  <c r="AT405" i="13"/>
  <c r="AU405" i="13"/>
  <c r="AV405" i="13"/>
  <c r="AW405" i="13"/>
  <c r="AX405" i="13"/>
  <c r="AY405" i="13"/>
  <c r="P406" i="13"/>
  <c r="Q406" i="13"/>
  <c r="R406" i="13"/>
  <c r="S406" i="13"/>
  <c r="T406" i="13"/>
  <c r="U406" i="13"/>
  <c r="V406" i="13"/>
  <c r="W406" i="13"/>
  <c r="X406" i="13"/>
  <c r="Y406" i="13"/>
  <c r="Z406" i="13"/>
  <c r="AA406" i="13"/>
  <c r="AB406" i="13"/>
  <c r="AC406" i="13"/>
  <c r="AD406" i="13"/>
  <c r="AE406" i="13"/>
  <c r="AF406" i="13"/>
  <c r="AG406" i="13"/>
  <c r="AH406" i="13"/>
  <c r="AI406" i="13"/>
  <c r="AJ406" i="13"/>
  <c r="AK406" i="13"/>
  <c r="AL406" i="13"/>
  <c r="AM406" i="13"/>
  <c r="AN406" i="13"/>
  <c r="AO406" i="13"/>
  <c r="AP406" i="13"/>
  <c r="AQ406" i="13"/>
  <c r="AR406" i="13"/>
  <c r="AS406" i="13"/>
  <c r="AT406" i="13"/>
  <c r="AU406" i="13"/>
  <c r="AV406" i="13"/>
  <c r="AW406" i="13"/>
  <c r="AX406" i="13"/>
  <c r="AY406" i="13"/>
  <c r="P407" i="13"/>
  <c r="Q407" i="13"/>
  <c r="R407" i="13"/>
  <c r="S407" i="13"/>
  <c r="T407" i="13"/>
  <c r="U407" i="13"/>
  <c r="V407" i="13"/>
  <c r="W407" i="13"/>
  <c r="X407" i="13"/>
  <c r="Y407" i="13"/>
  <c r="Z407" i="13"/>
  <c r="AA407" i="13"/>
  <c r="AB407" i="13"/>
  <c r="AC407" i="13"/>
  <c r="AD407" i="13"/>
  <c r="AE407" i="13"/>
  <c r="AF407" i="13"/>
  <c r="AG407" i="13"/>
  <c r="AH407" i="13"/>
  <c r="AI407" i="13"/>
  <c r="AJ407" i="13"/>
  <c r="AK407" i="13"/>
  <c r="AL407" i="13"/>
  <c r="AM407" i="13"/>
  <c r="AN407" i="13"/>
  <c r="AO407" i="13"/>
  <c r="AP407" i="13"/>
  <c r="AQ407" i="13"/>
  <c r="AR407" i="13"/>
  <c r="AS407" i="13"/>
  <c r="AT407" i="13"/>
  <c r="AU407" i="13"/>
  <c r="AV407" i="13"/>
  <c r="AW407" i="13"/>
  <c r="AX407" i="13"/>
  <c r="AY407" i="13"/>
  <c r="P408" i="13"/>
  <c r="Q408" i="13"/>
  <c r="R408" i="13"/>
  <c r="S408" i="13"/>
  <c r="T408" i="13"/>
  <c r="U408" i="13"/>
  <c r="V408" i="13"/>
  <c r="W408" i="13"/>
  <c r="X408" i="13"/>
  <c r="Y408" i="13"/>
  <c r="Z408" i="13"/>
  <c r="AA408" i="13"/>
  <c r="AB408" i="13"/>
  <c r="AC408" i="13"/>
  <c r="AD408" i="13"/>
  <c r="AE408" i="13"/>
  <c r="AF408" i="13"/>
  <c r="AG408" i="13"/>
  <c r="AH408" i="13"/>
  <c r="AI408" i="13"/>
  <c r="AJ408" i="13"/>
  <c r="AK408" i="13"/>
  <c r="AL408" i="13"/>
  <c r="AM408" i="13"/>
  <c r="AN408" i="13"/>
  <c r="AO408" i="13"/>
  <c r="AP408" i="13"/>
  <c r="AQ408" i="13"/>
  <c r="AR408" i="13"/>
  <c r="AS408" i="13"/>
  <c r="AT408" i="13"/>
  <c r="AU408" i="13"/>
  <c r="AV408" i="13"/>
  <c r="AW408" i="13"/>
  <c r="AX408" i="13"/>
  <c r="AY408" i="13"/>
  <c r="P409" i="13"/>
  <c r="Q409" i="13"/>
  <c r="R409" i="13"/>
  <c r="S409" i="13"/>
  <c r="T409" i="13"/>
  <c r="U409" i="13"/>
  <c r="V409" i="13"/>
  <c r="W409" i="13"/>
  <c r="X409" i="13"/>
  <c r="Y409" i="13"/>
  <c r="Z409" i="13"/>
  <c r="AA409" i="13"/>
  <c r="AB409" i="13"/>
  <c r="AC409" i="13"/>
  <c r="AD409" i="13"/>
  <c r="AE409" i="13"/>
  <c r="AF409" i="13"/>
  <c r="AG409" i="13"/>
  <c r="AH409" i="13"/>
  <c r="AI409" i="13"/>
  <c r="AJ409" i="13"/>
  <c r="AK409" i="13"/>
  <c r="AL409" i="13"/>
  <c r="AM409" i="13"/>
  <c r="AN409" i="13"/>
  <c r="AO409" i="13"/>
  <c r="AP409" i="13"/>
  <c r="AQ409" i="13"/>
  <c r="AR409" i="13"/>
  <c r="AS409" i="13"/>
  <c r="AT409" i="13"/>
  <c r="AU409" i="13"/>
  <c r="AV409" i="13"/>
  <c r="AW409" i="13"/>
  <c r="AX409" i="13"/>
  <c r="AY409" i="13"/>
  <c r="P410" i="13"/>
  <c r="Q410" i="13"/>
  <c r="R410" i="13"/>
  <c r="S410" i="13"/>
  <c r="T410" i="13"/>
  <c r="U410" i="13"/>
  <c r="V410" i="13"/>
  <c r="W410" i="13"/>
  <c r="X410" i="13"/>
  <c r="Y410" i="13"/>
  <c r="Z410" i="13"/>
  <c r="AA410" i="13"/>
  <c r="AB410" i="13"/>
  <c r="AC410" i="13"/>
  <c r="AD410" i="13"/>
  <c r="AE410" i="13"/>
  <c r="AF410" i="13"/>
  <c r="AG410" i="13"/>
  <c r="AH410" i="13"/>
  <c r="AI410" i="13"/>
  <c r="AJ410" i="13"/>
  <c r="AK410" i="13"/>
  <c r="AL410" i="13"/>
  <c r="AM410" i="13"/>
  <c r="AN410" i="13"/>
  <c r="AO410" i="13"/>
  <c r="AP410" i="13"/>
  <c r="AQ410" i="13"/>
  <c r="AR410" i="13"/>
  <c r="AS410" i="13"/>
  <c r="AT410" i="13"/>
  <c r="AU410" i="13"/>
  <c r="AV410" i="13"/>
  <c r="AW410" i="13"/>
  <c r="AX410" i="13"/>
  <c r="AY410" i="13"/>
  <c r="P411" i="13"/>
  <c r="Q411" i="13"/>
  <c r="R411" i="13"/>
  <c r="S411" i="13"/>
  <c r="T411" i="13"/>
  <c r="U411" i="13"/>
  <c r="V411" i="13"/>
  <c r="W411" i="13"/>
  <c r="X411" i="13"/>
  <c r="Y411" i="13"/>
  <c r="Z411" i="13"/>
  <c r="AA411" i="13"/>
  <c r="AB411" i="13"/>
  <c r="AC411" i="13"/>
  <c r="AD411" i="13"/>
  <c r="AE411" i="13"/>
  <c r="AF411" i="13"/>
  <c r="AG411" i="13"/>
  <c r="AH411" i="13"/>
  <c r="AI411" i="13"/>
  <c r="AJ411" i="13"/>
  <c r="AK411" i="13"/>
  <c r="AL411" i="13"/>
  <c r="AM411" i="13"/>
  <c r="AN411" i="13"/>
  <c r="AO411" i="13"/>
  <c r="AP411" i="13"/>
  <c r="AQ411" i="13"/>
  <c r="AR411" i="13"/>
  <c r="AS411" i="13"/>
  <c r="AT411" i="13"/>
  <c r="AU411" i="13"/>
  <c r="AV411" i="13"/>
  <c r="AW411" i="13"/>
  <c r="AX411" i="13"/>
  <c r="AY411" i="13"/>
  <c r="P412" i="13"/>
  <c r="Q412" i="13"/>
  <c r="R412" i="13"/>
  <c r="S412" i="13"/>
  <c r="T412" i="13"/>
  <c r="U412" i="13"/>
  <c r="V412" i="13"/>
  <c r="W412" i="13"/>
  <c r="X412" i="13"/>
  <c r="Y412" i="13"/>
  <c r="Z412" i="13"/>
  <c r="AA412" i="13"/>
  <c r="AB412" i="13"/>
  <c r="AC412" i="13"/>
  <c r="AD412" i="13"/>
  <c r="AE412" i="13"/>
  <c r="AF412" i="13"/>
  <c r="AG412" i="13"/>
  <c r="AH412" i="13"/>
  <c r="AI412" i="13"/>
  <c r="AJ412" i="13"/>
  <c r="AK412" i="13"/>
  <c r="AL412" i="13"/>
  <c r="AM412" i="13"/>
  <c r="AN412" i="13"/>
  <c r="AO412" i="13"/>
  <c r="AP412" i="13"/>
  <c r="AQ412" i="13"/>
  <c r="AR412" i="13"/>
  <c r="AS412" i="13"/>
  <c r="AT412" i="13"/>
  <c r="AU412" i="13"/>
  <c r="AV412" i="13"/>
  <c r="AW412" i="13"/>
  <c r="AX412" i="13"/>
  <c r="AY412" i="13"/>
  <c r="P413" i="13"/>
  <c r="Q413" i="13"/>
  <c r="R413" i="13"/>
  <c r="S413" i="13"/>
  <c r="T413" i="13"/>
  <c r="U413" i="13"/>
  <c r="V413" i="13"/>
  <c r="W413" i="13"/>
  <c r="X413" i="13"/>
  <c r="Y413" i="13"/>
  <c r="Z413" i="13"/>
  <c r="AA413" i="13"/>
  <c r="AB413" i="13"/>
  <c r="AC413" i="13"/>
  <c r="AD413" i="13"/>
  <c r="AE413" i="13"/>
  <c r="AF413" i="13"/>
  <c r="AG413" i="13"/>
  <c r="AH413" i="13"/>
  <c r="AI413" i="13"/>
  <c r="AJ413" i="13"/>
  <c r="AK413" i="13"/>
  <c r="AL413" i="13"/>
  <c r="AM413" i="13"/>
  <c r="AN413" i="13"/>
  <c r="AO413" i="13"/>
  <c r="AP413" i="13"/>
  <c r="AQ413" i="13"/>
  <c r="AR413" i="13"/>
  <c r="AS413" i="13"/>
  <c r="AT413" i="13"/>
  <c r="AU413" i="13"/>
  <c r="AV413" i="13"/>
  <c r="AW413" i="13"/>
  <c r="AX413" i="13"/>
  <c r="AY413" i="13"/>
  <c r="P414" i="13"/>
  <c r="Q414" i="13"/>
  <c r="R414" i="13"/>
  <c r="S414" i="13"/>
  <c r="T414" i="13"/>
  <c r="U414" i="13"/>
  <c r="V414" i="13"/>
  <c r="W414" i="13"/>
  <c r="X414" i="13"/>
  <c r="Y414" i="13"/>
  <c r="Z414" i="13"/>
  <c r="AA414" i="13"/>
  <c r="AB414" i="13"/>
  <c r="AC414" i="13"/>
  <c r="AD414" i="13"/>
  <c r="AE414" i="13"/>
  <c r="AF414" i="13"/>
  <c r="AG414" i="13"/>
  <c r="AH414" i="13"/>
  <c r="AI414" i="13"/>
  <c r="AJ414" i="13"/>
  <c r="AK414" i="13"/>
  <c r="AL414" i="13"/>
  <c r="AM414" i="13"/>
  <c r="AN414" i="13"/>
  <c r="AO414" i="13"/>
  <c r="AP414" i="13"/>
  <c r="AQ414" i="13"/>
  <c r="AR414" i="13"/>
  <c r="AS414" i="13"/>
  <c r="AT414" i="13"/>
  <c r="AU414" i="13"/>
  <c r="AV414" i="13"/>
  <c r="AW414" i="13"/>
  <c r="AX414" i="13"/>
  <c r="AY414" i="13"/>
  <c r="P415" i="13"/>
  <c r="Q415" i="13"/>
  <c r="R415" i="13"/>
  <c r="S415" i="13"/>
  <c r="T415" i="13"/>
  <c r="U415" i="13"/>
  <c r="V415" i="13"/>
  <c r="W415" i="13"/>
  <c r="X415" i="13"/>
  <c r="Y415" i="13"/>
  <c r="Z415" i="13"/>
  <c r="AA415" i="13"/>
  <c r="AB415" i="13"/>
  <c r="AC415" i="13"/>
  <c r="AD415" i="13"/>
  <c r="AE415" i="13"/>
  <c r="AF415" i="13"/>
  <c r="AG415" i="13"/>
  <c r="AH415" i="13"/>
  <c r="AI415" i="13"/>
  <c r="AJ415" i="13"/>
  <c r="AK415" i="13"/>
  <c r="AL415" i="13"/>
  <c r="AM415" i="13"/>
  <c r="AN415" i="13"/>
  <c r="AO415" i="13"/>
  <c r="AP415" i="13"/>
  <c r="AQ415" i="13"/>
  <c r="AR415" i="13"/>
  <c r="AS415" i="13"/>
  <c r="AT415" i="13"/>
  <c r="AU415" i="13"/>
  <c r="AV415" i="13"/>
  <c r="AW415" i="13"/>
  <c r="AX415" i="13"/>
  <c r="AY415" i="13"/>
  <c r="P416" i="13"/>
  <c r="Q416" i="13"/>
  <c r="R416" i="13"/>
  <c r="S416" i="13"/>
  <c r="T416" i="13"/>
  <c r="U416" i="13"/>
  <c r="V416" i="13"/>
  <c r="W416" i="13"/>
  <c r="X416" i="13"/>
  <c r="Y416" i="13"/>
  <c r="Z416" i="13"/>
  <c r="AA416" i="13"/>
  <c r="AB416" i="13"/>
  <c r="AC416" i="13"/>
  <c r="AD416" i="13"/>
  <c r="AE416" i="13"/>
  <c r="AF416" i="13"/>
  <c r="AG416" i="13"/>
  <c r="AH416" i="13"/>
  <c r="AI416" i="13"/>
  <c r="AJ416" i="13"/>
  <c r="AK416" i="13"/>
  <c r="AL416" i="13"/>
  <c r="AM416" i="13"/>
  <c r="AN416" i="13"/>
  <c r="AO416" i="13"/>
  <c r="AP416" i="13"/>
  <c r="AQ416" i="13"/>
  <c r="AR416" i="13"/>
  <c r="AS416" i="13"/>
  <c r="AT416" i="13"/>
  <c r="AU416" i="13"/>
  <c r="AV416" i="13"/>
  <c r="AW416" i="13"/>
  <c r="AX416" i="13"/>
  <c r="AY416" i="13"/>
  <c r="P417" i="13"/>
  <c r="Q417" i="13"/>
  <c r="R417" i="13"/>
  <c r="S417" i="13"/>
  <c r="T417" i="13"/>
  <c r="U417" i="13"/>
  <c r="V417" i="13"/>
  <c r="W417" i="13"/>
  <c r="X417" i="13"/>
  <c r="Y417" i="13"/>
  <c r="Z417" i="13"/>
  <c r="AA417" i="13"/>
  <c r="AB417" i="13"/>
  <c r="AC417" i="13"/>
  <c r="AD417" i="13"/>
  <c r="AE417" i="13"/>
  <c r="AF417" i="13"/>
  <c r="AG417" i="13"/>
  <c r="AH417" i="13"/>
  <c r="AI417" i="13"/>
  <c r="AJ417" i="13"/>
  <c r="AK417" i="13"/>
  <c r="AL417" i="13"/>
  <c r="AM417" i="13"/>
  <c r="AN417" i="13"/>
  <c r="AO417" i="13"/>
  <c r="AP417" i="13"/>
  <c r="AQ417" i="13"/>
  <c r="AR417" i="13"/>
  <c r="AS417" i="13"/>
  <c r="AT417" i="13"/>
  <c r="AU417" i="13"/>
  <c r="AV417" i="13"/>
  <c r="AW417" i="13"/>
  <c r="AX417" i="13"/>
  <c r="AY417" i="13"/>
  <c r="P418" i="13"/>
  <c r="Q418" i="13"/>
  <c r="R418" i="13"/>
  <c r="S418" i="13"/>
  <c r="T418" i="13"/>
  <c r="U418" i="13"/>
  <c r="V418" i="13"/>
  <c r="W418" i="13"/>
  <c r="X418" i="13"/>
  <c r="Y418" i="13"/>
  <c r="Z418" i="13"/>
  <c r="AA418" i="13"/>
  <c r="AB418" i="13"/>
  <c r="AC418" i="13"/>
  <c r="AD418" i="13"/>
  <c r="AE418" i="13"/>
  <c r="AF418" i="13"/>
  <c r="AG418" i="13"/>
  <c r="AH418" i="13"/>
  <c r="AI418" i="13"/>
  <c r="AJ418" i="13"/>
  <c r="AK418" i="13"/>
  <c r="AL418" i="13"/>
  <c r="AM418" i="13"/>
  <c r="AN418" i="13"/>
  <c r="AO418" i="13"/>
  <c r="AP418" i="13"/>
  <c r="AQ418" i="13"/>
  <c r="AR418" i="13"/>
  <c r="AS418" i="13"/>
  <c r="AT418" i="13"/>
  <c r="AU418" i="13"/>
  <c r="AV418" i="13"/>
  <c r="AW418" i="13"/>
  <c r="AX418" i="13"/>
  <c r="AY418" i="13"/>
  <c r="P419" i="13"/>
  <c r="Q419" i="13"/>
  <c r="R419" i="13"/>
  <c r="S419" i="13"/>
  <c r="T419" i="13"/>
  <c r="U419" i="13"/>
  <c r="V419" i="13"/>
  <c r="W419" i="13"/>
  <c r="X419" i="13"/>
  <c r="Y419" i="13"/>
  <c r="Z419" i="13"/>
  <c r="AA419" i="13"/>
  <c r="AB419" i="13"/>
  <c r="AC419" i="13"/>
  <c r="AD419" i="13"/>
  <c r="AE419" i="13"/>
  <c r="AF419" i="13"/>
  <c r="AG419" i="13"/>
  <c r="AH419" i="13"/>
  <c r="AI419" i="13"/>
  <c r="AJ419" i="13"/>
  <c r="AK419" i="13"/>
  <c r="AL419" i="13"/>
  <c r="AM419" i="13"/>
  <c r="AN419" i="13"/>
  <c r="AO419" i="13"/>
  <c r="AP419" i="13"/>
  <c r="AQ419" i="13"/>
  <c r="AR419" i="13"/>
  <c r="AS419" i="13"/>
  <c r="AT419" i="13"/>
  <c r="AU419" i="13"/>
  <c r="AV419" i="13"/>
  <c r="AW419" i="13"/>
  <c r="AX419" i="13"/>
  <c r="AY419" i="13"/>
  <c r="P420" i="13"/>
  <c r="Q420" i="13"/>
  <c r="R420" i="13"/>
  <c r="S420" i="13"/>
  <c r="T420" i="13"/>
  <c r="U420" i="13"/>
  <c r="V420" i="13"/>
  <c r="W420" i="13"/>
  <c r="X420" i="13"/>
  <c r="Y420" i="13"/>
  <c r="Z420" i="13"/>
  <c r="AA420" i="13"/>
  <c r="AB420" i="13"/>
  <c r="AC420" i="13"/>
  <c r="AD420" i="13"/>
  <c r="AE420" i="13"/>
  <c r="AF420" i="13"/>
  <c r="AG420" i="13"/>
  <c r="AH420" i="13"/>
  <c r="AI420" i="13"/>
  <c r="AJ420" i="13"/>
  <c r="AK420" i="13"/>
  <c r="AL420" i="13"/>
  <c r="AM420" i="13"/>
  <c r="AN420" i="13"/>
  <c r="AO420" i="13"/>
  <c r="AP420" i="13"/>
  <c r="AQ420" i="13"/>
  <c r="AR420" i="13"/>
  <c r="AS420" i="13"/>
  <c r="AT420" i="13"/>
  <c r="AU420" i="13"/>
  <c r="AV420" i="13"/>
  <c r="AW420" i="13"/>
  <c r="AX420" i="13"/>
  <c r="AY420" i="13"/>
  <c r="P421" i="13"/>
  <c r="Q421" i="13"/>
  <c r="R421" i="13"/>
  <c r="S421" i="13"/>
  <c r="T421" i="13"/>
  <c r="U421" i="13"/>
  <c r="V421" i="13"/>
  <c r="W421" i="13"/>
  <c r="X421" i="13"/>
  <c r="Y421" i="13"/>
  <c r="Z421" i="13"/>
  <c r="AA421" i="13"/>
  <c r="AB421" i="13"/>
  <c r="AC421" i="13"/>
  <c r="AD421" i="13"/>
  <c r="AE421" i="13"/>
  <c r="AF421" i="13"/>
  <c r="AG421" i="13"/>
  <c r="AH421" i="13"/>
  <c r="AI421" i="13"/>
  <c r="AJ421" i="13"/>
  <c r="AK421" i="13"/>
  <c r="AL421" i="13"/>
  <c r="AM421" i="13"/>
  <c r="AN421" i="13"/>
  <c r="AO421" i="13"/>
  <c r="AP421" i="13"/>
  <c r="AQ421" i="13"/>
  <c r="AR421" i="13"/>
  <c r="AS421" i="13"/>
  <c r="AT421" i="13"/>
  <c r="AU421" i="13"/>
  <c r="AV421" i="13"/>
  <c r="AW421" i="13"/>
  <c r="AX421" i="13"/>
  <c r="AY421" i="13"/>
  <c r="P422" i="13"/>
  <c r="Q422" i="13"/>
  <c r="R422" i="13"/>
  <c r="S422" i="13"/>
  <c r="T422" i="13"/>
  <c r="U422" i="13"/>
  <c r="V422" i="13"/>
  <c r="W422" i="13"/>
  <c r="X422" i="13"/>
  <c r="Y422" i="13"/>
  <c r="Z422" i="13"/>
  <c r="AA422" i="13"/>
  <c r="AB422" i="13"/>
  <c r="AC422" i="13"/>
  <c r="AD422" i="13"/>
  <c r="AE422" i="13"/>
  <c r="AF422" i="13"/>
  <c r="AG422" i="13"/>
  <c r="AH422" i="13"/>
  <c r="AI422" i="13"/>
  <c r="AJ422" i="13"/>
  <c r="AK422" i="13"/>
  <c r="AL422" i="13"/>
  <c r="AM422" i="13"/>
  <c r="AN422" i="13"/>
  <c r="AO422" i="13"/>
  <c r="AP422" i="13"/>
  <c r="AQ422" i="13"/>
  <c r="AR422" i="13"/>
  <c r="AS422" i="13"/>
  <c r="AT422" i="13"/>
  <c r="AU422" i="13"/>
  <c r="AV422" i="13"/>
  <c r="AW422" i="13"/>
  <c r="AX422" i="13"/>
  <c r="AY422" i="13"/>
  <c r="P423" i="13"/>
  <c r="Q423" i="13"/>
  <c r="R423" i="13"/>
  <c r="S423" i="13"/>
  <c r="T423" i="13"/>
  <c r="U423" i="13"/>
  <c r="V423" i="13"/>
  <c r="W423" i="13"/>
  <c r="X423" i="13"/>
  <c r="Y423" i="13"/>
  <c r="Z423" i="13"/>
  <c r="AA423" i="13"/>
  <c r="AB423" i="13"/>
  <c r="AC423" i="13"/>
  <c r="AD423" i="13"/>
  <c r="AE423" i="13"/>
  <c r="AF423" i="13"/>
  <c r="AG423" i="13"/>
  <c r="AH423" i="13"/>
  <c r="AI423" i="13"/>
  <c r="AJ423" i="13"/>
  <c r="AK423" i="13"/>
  <c r="AL423" i="13"/>
  <c r="AM423" i="13"/>
  <c r="AN423" i="13"/>
  <c r="AO423" i="13"/>
  <c r="AP423" i="13"/>
  <c r="AQ423" i="13"/>
  <c r="AR423" i="13"/>
  <c r="AS423" i="13"/>
  <c r="AT423" i="13"/>
  <c r="AU423" i="13"/>
  <c r="AV423" i="13"/>
  <c r="AW423" i="13"/>
  <c r="AX423" i="13"/>
  <c r="AY423" i="13"/>
  <c r="P424" i="13"/>
  <c r="Q424" i="13"/>
  <c r="R424" i="13"/>
  <c r="S424" i="13"/>
  <c r="T424" i="13"/>
  <c r="U424" i="13"/>
  <c r="V424" i="13"/>
  <c r="W424" i="13"/>
  <c r="X424" i="13"/>
  <c r="Y424" i="13"/>
  <c r="Z424" i="13"/>
  <c r="AA424" i="13"/>
  <c r="AB424" i="13"/>
  <c r="AC424" i="13"/>
  <c r="AD424" i="13"/>
  <c r="AE424" i="13"/>
  <c r="AF424" i="13"/>
  <c r="AG424" i="13"/>
  <c r="AH424" i="13"/>
  <c r="AI424" i="13"/>
  <c r="AJ424" i="13"/>
  <c r="AK424" i="13"/>
  <c r="AL424" i="13"/>
  <c r="AM424" i="13"/>
  <c r="AN424" i="13"/>
  <c r="AO424" i="13"/>
  <c r="AP424" i="13"/>
  <c r="AQ424" i="13"/>
  <c r="AR424" i="13"/>
  <c r="AS424" i="13"/>
  <c r="AT424" i="13"/>
  <c r="AU424" i="13"/>
  <c r="AV424" i="13"/>
  <c r="AW424" i="13"/>
  <c r="AX424" i="13"/>
  <c r="AY424" i="13"/>
  <c r="P425" i="13"/>
  <c r="Q425" i="13"/>
  <c r="R425" i="13"/>
  <c r="S425" i="13"/>
  <c r="T425" i="13"/>
  <c r="U425" i="13"/>
  <c r="V425" i="13"/>
  <c r="W425" i="13"/>
  <c r="X425" i="13"/>
  <c r="Y425" i="13"/>
  <c r="Z425" i="13"/>
  <c r="AA425" i="13"/>
  <c r="AB425" i="13"/>
  <c r="AC425" i="13"/>
  <c r="AD425" i="13"/>
  <c r="AE425" i="13"/>
  <c r="AF425" i="13"/>
  <c r="AG425" i="13"/>
  <c r="AH425" i="13"/>
  <c r="AI425" i="13"/>
  <c r="AJ425" i="13"/>
  <c r="AK425" i="13"/>
  <c r="AL425" i="13"/>
  <c r="AM425" i="13"/>
  <c r="AN425" i="13"/>
  <c r="AO425" i="13"/>
  <c r="AP425" i="13"/>
  <c r="AQ425" i="13"/>
  <c r="AR425" i="13"/>
  <c r="AS425" i="13"/>
  <c r="AT425" i="13"/>
  <c r="AU425" i="13"/>
  <c r="AV425" i="13"/>
  <c r="AW425" i="13"/>
  <c r="AX425" i="13"/>
  <c r="AY425" i="13"/>
  <c r="P426" i="13"/>
  <c r="Q426" i="13"/>
  <c r="R426" i="13"/>
  <c r="S426" i="13"/>
  <c r="T426" i="13"/>
  <c r="U426" i="13"/>
  <c r="V426" i="13"/>
  <c r="W426" i="13"/>
  <c r="X426" i="13"/>
  <c r="Y426" i="13"/>
  <c r="Z426" i="13"/>
  <c r="AA426" i="13"/>
  <c r="AB426" i="13"/>
  <c r="AC426" i="13"/>
  <c r="AD426" i="13"/>
  <c r="AE426" i="13"/>
  <c r="AF426" i="13"/>
  <c r="AG426" i="13"/>
  <c r="AH426" i="13"/>
  <c r="AI426" i="13"/>
  <c r="AJ426" i="13"/>
  <c r="AK426" i="13"/>
  <c r="AL426" i="13"/>
  <c r="AM426" i="13"/>
  <c r="AN426" i="13"/>
  <c r="AO426" i="13"/>
  <c r="AP426" i="13"/>
  <c r="AQ426" i="13"/>
  <c r="AR426" i="13"/>
  <c r="AS426" i="13"/>
  <c r="AT426" i="13"/>
  <c r="AU426" i="13"/>
  <c r="AV426" i="13"/>
  <c r="AW426" i="13"/>
  <c r="AX426" i="13"/>
  <c r="AY426" i="13"/>
  <c r="P427" i="13"/>
  <c r="Q427" i="13"/>
  <c r="R427" i="13"/>
  <c r="S427" i="13"/>
  <c r="T427" i="13"/>
  <c r="U427" i="13"/>
  <c r="V427" i="13"/>
  <c r="W427" i="13"/>
  <c r="X427" i="13"/>
  <c r="Y427" i="13"/>
  <c r="Z427" i="13"/>
  <c r="AA427" i="13"/>
  <c r="AB427" i="13"/>
  <c r="AC427" i="13"/>
  <c r="AD427" i="13"/>
  <c r="AE427" i="13"/>
  <c r="AF427" i="13"/>
  <c r="AG427" i="13"/>
  <c r="AH427" i="13"/>
  <c r="AI427" i="13"/>
  <c r="AJ427" i="13"/>
  <c r="AK427" i="13"/>
  <c r="AL427" i="13"/>
  <c r="AM427" i="13"/>
  <c r="AN427" i="13"/>
  <c r="AO427" i="13"/>
  <c r="AP427" i="13"/>
  <c r="AQ427" i="13"/>
  <c r="AR427" i="13"/>
  <c r="AS427" i="13"/>
  <c r="AT427" i="13"/>
  <c r="AU427" i="13"/>
  <c r="AV427" i="13"/>
  <c r="AW427" i="13"/>
  <c r="AX427" i="13"/>
  <c r="AY427" i="13"/>
  <c r="P428" i="13"/>
  <c r="Q428" i="13"/>
  <c r="R428" i="13"/>
  <c r="S428" i="13"/>
  <c r="T428" i="13"/>
  <c r="U428" i="13"/>
  <c r="V428" i="13"/>
  <c r="W428" i="13"/>
  <c r="X428" i="13"/>
  <c r="Y428" i="13"/>
  <c r="Z428" i="13"/>
  <c r="AA428" i="13"/>
  <c r="AB428" i="13"/>
  <c r="AC428" i="13"/>
  <c r="AD428" i="13"/>
  <c r="AE428" i="13"/>
  <c r="AF428" i="13"/>
  <c r="AG428" i="13"/>
  <c r="AH428" i="13"/>
  <c r="AI428" i="13"/>
  <c r="AJ428" i="13"/>
  <c r="AK428" i="13"/>
  <c r="AL428" i="13"/>
  <c r="AM428" i="13"/>
  <c r="AN428" i="13"/>
  <c r="AO428" i="13"/>
  <c r="AP428" i="13"/>
  <c r="AQ428" i="13"/>
  <c r="AR428" i="13"/>
  <c r="AS428" i="13"/>
  <c r="AT428" i="13"/>
  <c r="AU428" i="13"/>
  <c r="AV428" i="13"/>
  <c r="AW428" i="13"/>
  <c r="AX428" i="13"/>
  <c r="AY428" i="13"/>
  <c r="P429" i="13"/>
  <c r="Q429" i="13"/>
  <c r="R429" i="13"/>
  <c r="S429" i="13"/>
  <c r="T429" i="13"/>
  <c r="U429" i="13"/>
  <c r="V429" i="13"/>
  <c r="W429" i="13"/>
  <c r="X429" i="13"/>
  <c r="Y429" i="13"/>
  <c r="Z429" i="13"/>
  <c r="AA429" i="13"/>
  <c r="AB429" i="13"/>
  <c r="AC429" i="13"/>
  <c r="AD429" i="13"/>
  <c r="AE429" i="13"/>
  <c r="AF429" i="13"/>
  <c r="AG429" i="13"/>
  <c r="AH429" i="13"/>
  <c r="AI429" i="13"/>
  <c r="AJ429" i="13"/>
  <c r="AK429" i="13"/>
  <c r="AL429" i="13"/>
  <c r="AM429" i="13"/>
  <c r="AN429" i="13"/>
  <c r="AO429" i="13"/>
  <c r="AP429" i="13"/>
  <c r="AQ429" i="13"/>
  <c r="AR429" i="13"/>
  <c r="AS429" i="13"/>
  <c r="AT429" i="13"/>
  <c r="AU429" i="13"/>
  <c r="AV429" i="13"/>
  <c r="AW429" i="13"/>
  <c r="AX429" i="13"/>
  <c r="AY429" i="13"/>
  <c r="P430" i="13"/>
  <c r="Q430" i="13"/>
  <c r="R430" i="13"/>
  <c r="S430" i="13"/>
  <c r="T430" i="13"/>
  <c r="U430" i="13"/>
  <c r="V430" i="13"/>
  <c r="W430" i="13"/>
  <c r="X430" i="13"/>
  <c r="Y430" i="13"/>
  <c r="Z430" i="13"/>
  <c r="AA430" i="13"/>
  <c r="AB430" i="13"/>
  <c r="AC430" i="13"/>
  <c r="AD430" i="13"/>
  <c r="AE430" i="13"/>
  <c r="AF430" i="13"/>
  <c r="AG430" i="13"/>
  <c r="AH430" i="13"/>
  <c r="AI430" i="13"/>
  <c r="AJ430" i="13"/>
  <c r="AK430" i="13"/>
  <c r="AL430" i="13"/>
  <c r="AM430" i="13"/>
  <c r="AN430" i="13"/>
  <c r="AO430" i="13"/>
  <c r="AP430" i="13"/>
  <c r="AQ430" i="13"/>
  <c r="AR430" i="13"/>
  <c r="AS430" i="13"/>
  <c r="AT430" i="13"/>
  <c r="AU430" i="13"/>
  <c r="AV430" i="13"/>
  <c r="AW430" i="13"/>
  <c r="AX430" i="13"/>
  <c r="AY430" i="13"/>
  <c r="P431" i="13"/>
  <c r="Q431" i="13"/>
  <c r="R431" i="13"/>
  <c r="S431" i="13"/>
  <c r="T431" i="13"/>
  <c r="U431" i="13"/>
  <c r="V431" i="13"/>
  <c r="W431" i="13"/>
  <c r="X431" i="13"/>
  <c r="Y431" i="13"/>
  <c r="Z431" i="13"/>
  <c r="AA431" i="13"/>
  <c r="AB431" i="13"/>
  <c r="AC431" i="13"/>
  <c r="AD431" i="13"/>
  <c r="AE431" i="13"/>
  <c r="AF431" i="13"/>
  <c r="AG431" i="13"/>
  <c r="AH431" i="13"/>
  <c r="AI431" i="13"/>
  <c r="AJ431" i="13"/>
  <c r="AK431" i="13"/>
  <c r="AL431" i="13"/>
  <c r="AM431" i="13"/>
  <c r="AN431" i="13"/>
  <c r="AO431" i="13"/>
  <c r="AP431" i="13"/>
  <c r="AQ431" i="13"/>
  <c r="AR431" i="13"/>
  <c r="AS431" i="13"/>
  <c r="AT431" i="13"/>
  <c r="AU431" i="13"/>
  <c r="AV431" i="13"/>
  <c r="AW431" i="13"/>
  <c r="AX431" i="13"/>
  <c r="AY431" i="13"/>
  <c r="P432" i="13"/>
  <c r="Q432" i="13"/>
  <c r="R432" i="13"/>
  <c r="S432" i="13"/>
  <c r="T432" i="13"/>
  <c r="U432" i="13"/>
  <c r="V432" i="13"/>
  <c r="W432" i="13"/>
  <c r="X432" i="13"/>
  <c r="Y432" i="13"/>
  <c r="Z432" i="13"/>
  <c r="AA432" i="13"/>
  <c r="AB432" i="13"/>
  <c r="AC432" i="13"/>
  <c r="AD432" i="13"/>
  <c r="AE432" i="13"/>
  <c r="AF432" i="13"/>
  <c r="AG432" i="13"/>
  <c r="AH432" i="13"/>
  <c r="AI432" i="13"/>
  <c r="AJ432" i="13"/>
  <c r="AK432" i="13"/>
  <c r="AL432" i="13"/>
  <c r="AM432" i="13"/>
  <c r="AN432" i="13"/>
  <c r="AO432" i="13"/>
  <c r="AP432" i="13"/>
  <c r="AQ432" i="13"/>
  <c r="AR432" i="13"/>
  <c r="AS432" i="13"/>
  <c r="AT432" i="13"/>
  <c r="AU432" i="13"/>
  <c r="AV432" i="13"/>
  <c r="AW432" i="13"/>
  <c r="AX432" i="13"/>
  <c r="AY432" i="13"/>
  <c r="P433" i="13"/>
  <c r="Q433" i="13"/>
  <c r="R433" i="13"/>
  <c r="S433" i="13"/>
  <c r="T433" i="13"/>
  <c r="U433" i="13"/>
  <c r="V433" i="13"/>
  <c r="W433" i="13"/>
  <c r="X433" i="13"/>
  <c r="Y433" i="13"/>
  <c r="Z433" i="13"/>
  <c r="AA433" i="13"/>
  <c r="AB433" i="13"/>
  <c r="AC433" i="13"/>
  <c r="AD433" i="13"/>
  <c r="AE433" i="13"/>
  <c r="AF433" i="13"/>
  <c r="AG433" i="13"/>
  <c r="AH433" i="13"/>
  <c r="AI433" i="13"/>
  <c r="AJ433" i="13"/>
  <c r="AK433" i="13"/>
  <c r="AL433" i="13"/>
  <c r="AM433" i="13"/>
  <c r="AN433" i="13"/>
  <c r="AO433" i="13"/>
  <c r="AP433" i="13"/>
  <c r="AQ433" i="13"/>
  <c r="AR433" i="13"/>
  <c r="AS433" i="13"/>
  <c r="AT433" i="13"/>
  <c r="AU433" i="13"/>
  <c r="AV433" i="13"/>
  <c r="AW433" i="13"/>
  <c r="AX433" i="13"/>
  <c r="AY433" i="13"/>
  <c r="P434" i="13"/>
  <c r="Q434" i="13"/>
  <c r="R434" i="13"/>
  <c r="S434" i="13"/>
  <c r="T434" i="13"/>
  <c r="U434" i="13"/>
  <c r="V434" i="13"/>
  <c r="W434" i="13"/>
  <c r="X434" i="13"/>
  <c r="Y434" i="13"/>
  <c r="Z434" i="13"/>
  <c r="AA434" i="13"/>
  <c r="AB434" i="13"/>
  <c r="AC434" i="13"/>
  <c r="AD434" i="13"/>
  <c r="AE434" i="13"/>
  <c r="AF434" i="13"/>
  <c r="AG434" i="13"/>
  <c r="AH434" i="13"/>
  <c r="AI434" i="13"/>
  <c r="AJ434" i="13"/>
  <c r="AK434" i="13"/>
  <c r="AL434" i="13"/>
  <c r="AM434" i="13"/>
  <c r="AN434" i="13"/>
  <c r="AO434" i="13"/>
  <c r="AP434" i="13"/>
  <c r="AQ434" i="13"/>
  <c r="AR434" i="13"/>
  <c r="AS434" i="13"/>
  <c r="AT434" i="13"/>
  <c r="AU434" i="13"/>
  <c r="AV434" i="13"/>
  <c r="AW434" i="13"/>
  <c r="AX434" i="13"/>
  <c r="AY434" i="13"/>
  <c r="P435" i="13"/>
  <c r="Q435" i="13"/>
  <c r="R435" i="13"/>
  <c r="S435" i="13"/>
  <c r="T435" i="13"/>
  <c r="U435" i="13"/>
  <c r="V435" i="13"/>
  <c r="W435" i="13"/>
  <c r="X435" i="13"/>
  <c r="Y435" i="13"/>
  <c r="Z435" i="13"/>
  <c r="AA435" i="13"/>
  <c r="AB435" i="13"/>
  <c r="AC435" i="13"/>
  <c r="AD435" i="13"/>
  <c r="AE435" i="13"/>
  <c r="AF435" i="13"/>
  <c r="AG435" i="13"/>
  <c r="AH435" i="13"/>
  <c r="AI435" i="13"/>
  <c r="AJ435" i="13"/>
  <c r="AK435" i="13"/>
  <c r="AL435" i="13"/>
  <c r="AM435" i="13"/>
  <c r="AN435" i="13"/>
  <c r="AO435" i="13"/>
  <c r="AP435" i="13"/>
  <c r="AQ435" i="13"/>
  <c r="AR435" i="13"/>
  <c r="AS435" i="13"/>
  <c r="AT435" i="13"/>
  <c r="AU435" i="13"/>
  <c r="AV435" i="13"/>
  <c r="AW435" i="13"/>
  <c r="AX435" i="13"/>
  <c r="AY435" i="13"/>
  <c r="P436" i="13"/>
  <c r="Q436" i="13"/>
  <c r="R436" i="13"/>
  <c r="S436" i="13"/>
  <c r="T436" i="13"/>
  <c r="U436" i="13"/>
  <c r="V436" i="13"/>
  <c r="W436" i="13"/>
  <c r="X436" i="13"/>
  <c r="Y436" i="13"/>
  <c r="Z436" i="13"/>
  <c r="AA436" i="13"/>
  <c r="AB436" i="13"/>
  <c r="AC436" i="13"/>
  <c r="AD436" i="13"/>
  <c r="AE436" i="13"/>
  <c r="AF436" i="13"/>
  <c r="AG436" i="13"/>
  <c r="AH436" i="13"/>
  <c r="AI436" i="13"/>
  <c r="AJ436" i="13"/>
  <c r="AK436" i="13"/>
  <c r="AL436" i="13"/>
  <c r="AM436" i="13"/>
  <c r="AN436" i="13"/>
  <c r="AO436" i="13"/>
  <c r="AP436" i="13"/>
  <c r="AQ436" i="13"/>
  <c r="AR436" i="13"/>
  <c r="AS436" i="13"/>
  <c r="AT436" i="13"/>
  <c r="AU436" i="13"/>
  <c r="AV436" i="13"/>
  <c r="AW436" i="13"/>
  <c r="AX436" i="13"/>
  <c r="AY436" i="13"/>
  <c r="P437" i="13"/>
  <c r="Q437" i="13"/>
  <c r="R437" i="13"/>
  <c r="S437" i="13"/>
  <c r="T437" i="13"/>
  <c r="U437" i="13"/>
  <c r="V437" i="13"/>
  <c r="W437" i="13"/>
  <c r="X437" i="13"/>
  <c r="Y437" i="13"/>
  <c r="Z437" i="13"/>
  <c r="AA437" i="13"/>
  <c r="AB437" i="13"/>
  <c r="AC437" i="13"/>
  <c r="AD437" i="13"/>
  <c r="AE437" i="13"/>
  <c r="AF437" i="13"/>
  <c r="AG437" i="13"/>
  <c r="AH437" i="13"/>
  <c r="AI437" i="13"/>
  <c r="AJ437" i="13"/>
  <c r="AK437" i="13"/>
  <c r="AL437" i="13"/>
  <c r="AM437" i="13"/>
  <c r="AN437" i="13"/>
  <c r="AO437" i="13"/>
  <c r="AP437" i="13"/>
  <c r="AQ437" i="13"/>
  <c r="AR437" i="13"/>
  <c r="AS437" i="13"/>
  <c r="AT437" i="13"/>
  <c r="AU437" i="13"/>
  <c r="AV437" i="13"/>
  <c r="AW437" i="13"/>
  <c r="AX437" i="13"/>
  <c r="AY437" i="13"/>
  <c r="P438" i="13"/>
  <c r="Q438" i="13"/>
  <c r="R438" i="13"/>
  <c r="S438" i="13"/>
  <c r="T438" i="13"/>
  <c r="U438" i="13"/>
  <c r="V438" i="13"/>
  <c r="W438" i="13"/>
  <c r="X438" i="13"/>
  <c r="Y438" i="13"/>
  <c r="Z438" i="13"/>
  <c r="AA438" i="13"/>
  <c r="AB438" i="13"/>
  <c r="AC438" i="13"/>
  <c r="AD438" i="13"/>
  <c r="AE438" i="13"/>
  <c r="AF438" i="13"/>
  <c r="AG438" i="13"/>
  <c r="AH438" i="13"/>
  <c r="AI438" i="13"/>
  <c r="AJ438" i="13"/>
  <c r="AK438" i="13"/>
  <c r="AL438" i="13"/>
  <c r="AM438" i="13"/>
  <c r="AN438" i="13"/>
  <c r="AO438" i="13"/>
  <c r="AP438" i="13"/>
  <c r="AQ438" i="13"/>
  <c r="AR438" i="13"/>
  <c r="AS438" i="13"/>
  <c r="AT438" i="13"/>
  <c r="AU438" i="13"/>
  <c r="AV438" i="13"/>
  <c r="AW438" i="13"/>
  <c r="AX438" i="13"/>
  <c r="AY438" i="13"/>
  <c r="P439" i="13"/>
  <c r="Q439" i="13"/>
  <c r="R439" i="13"/>
  <c r="S439" i="13"/>
  <c r="T439" i="13"/>
  <c r="U439" i="13"/>
  <c r="V439" i="13"/>
  <c r="W439" i="13"/>
  <c r="X439" i="13"/>
  <c r="Y439" i="13"/>
  <c r="Z439" i="13"/>
  <c r="AA439" i="13"/>
  <c r="AB439" i="13"/>
  <c r="AC439" i="13"/>
  <c r="AD439" i="13"/>
  <c r="AE439" i="13"/>
  <c r="AF439" i="13"/>
  <c r="AG439" i="13"/>
  <c r="AH439" i="13"/>
  <c r="AI439" i="13"/>
  <c r="AJ439" i="13"/>
  <c r="AK439" i="13"/>
  <c r="AL439" i="13"/>
  <c r="AM439" i="13"/>
  <c r="AN439" i="13"/>
  <c r="AO439" i="13"/>
  <c r="AP439" i="13"/>
  <c r="AQ439" i="13"/>
  <c r="AR439" i="13"/>
  <c r="AS439" i="13"/>
  <c r="AT439" i="13"/>
  <c r="AU439" i="13"/>
  <c r="AV439" i="13"/>
  <c r="AW439" i="13"/>
  <c r="AX439" i="13"/>
  <c r="AY439" i="13"/>
  <c r="P440" i="13"/>
  <c r="Q440" i="13"/>
  <c r="R440" i="13"/>
  <c r="S440" i="13"/>
  <c r="T440" i="13"/>
  <c r="U440" i="13"/>
  <c r="V440" i="13"/>
  <c r="W440" i="13"/>
  <c r="X440" i="13"/>
  <c r="Y440" i="13"/>
  <c r="Z440" i="13"/>
  <c r="AA440" i="13"/>
  <c r="AB440" i="13"/>
  <c r="AC440" i="13"/>
  <c r="AD440" i="13"/>
  <c r="AE440" i="13"/>
  <c r="AF440" i="13"/>
  <c r="AG440" i="13"/>
  <c r="AH440" i="13"/>
  <c r="AI440" i="13"/>
  <c r="AJ440" i="13"/>
  <c r="AK440" i="13"/>
  <c r="AL440" i="13"/>
  <c r="AM440" i="13"/>
  <c r="AN440" i="13"/>
  <c r="AO440" i="13"/>
  <c r="AP440" i="13"/>
  <c r="AQ440" i="13"/>
  <c r="AR440" i="13"/>
  <c r="AS440" i="13"/>
  <c r="AT440" i="13"/>
  <c r="AU440" i="13"/>
  <c r="AV440" i="13"/>
  <c r="AW440" i="13"/>
  <c r="AX440" i="13"/>
  <c r="AY440" i="13"/>
  <c r="P441" i="13"/>
  <c r="Q441" i="13"/>
  <c r="R441" i="13"/>
  <c r="S441" i="13"/>
  <c r="T441" i="13"/>
  <c r="U441" i="13"/>
  <c r="V441" i="13"/>
  <c r="W441" i="13"/>
  <c r="X441" i="13"/>
  <c r="Y441" i="13"/>
  <c r="Z441" i="13"/>
  <c r="AA441" i="13"/>
  <c r="AB441" i="13"/>
  <c r="AC441" i="13"/>
  <c r="AD441" i="13"/>
  <c r="AE441" i="13"/>
  <c r="AF441" i="13"/>
  <c r="AG441" i="13"/>
  <c r="AH441" i="13"/>
  <c r="AI441" i="13"/>
  <c r="AJ441" i="13"/>
  <c r="AK441" i="13"/>
  <c r="AL441" i="13"/>
  <c r="AM441" i="13"/>
  <c r="AN441" i="13"/>
  <c r="AO441" i="13"/>
  <c r="AP441" i="13"/>
  <c r="AQ441" i="13"/>
  <c r="AR441" i="13"/>
  <c r="AS441" i="13"/>
  <c r="AT441" i="13"/>
  <c r="AU441" i="13"/>
  <c r="AV441" i="13"/>
  <c r="AW441" i="13"/>
  <c r="AX441" i="13"/>
  <c r="AY441" i="13"/>
  <c r="P442" i="13"/>
  <c r="Q442" i="13"/>
  <c r="R442" i="13"/>
  <c r="S442" i="13"/>
  <c r="T442" i="13"/>
  <c r="U442" i="13"/>
  <c r="V442" i="13"/>
  <c r="W442" i="13"/>
  <c r="X442" i="13"/>
  <c r="Y442" i="13"/>
  <c r="Z442" i="13"/>
  <c r="AA442" i="13"/>
  <c r="AB442" i="13"/>
  <c r="AC442" i="13"/>
  <c r="AD442" i="13"/>
  <c r="AE442" i="13"/>
  <c r="AF442" i="13"/>
  <c r="AG442" i="13"/>
  <c r="AH442" i="13"/>
  <c r="AI442" i="13"/>
  <c r="AJ442" i="13"/>
  <c r="AK442" i="13"/>
  <c r="AL442" i="13"/>
  <c r="AM442" i="13"/>
  <c r="AN442" i="13"/>
  <c r="AO442" i="13"/>
  <c r="AP442" i="13"/>
  <c r="AQ442" i="13"/>
  <c r="AR442" i="13"/>
  <c r="AS442" i="13"/>
  <c r="AT442" i="13"/>
  <c r="AU442" i="13"/>
  <c r="AV442" i="13"/>
  <c r="AW442" i="13"/>
  <c r="AX442" i="13"/>
  <c r="AY442" i="13"/>
  <c r="P443" i="13"/>
  <c r="Q443" i="13"/>
  <c r="R443" i="13"/>
  <c r="S443" i="13"/>
  <c r="T443" i="13"/>
  <c r="U443" i="13"/>
  <c r="V443" i="13"/>
  <c r="W443" i="13"/>
  <c r="X443" i="13"/>
  <c r="Y443" i="13"/>
  <c r="Z443" i="13"/>
  <c r="AA443" i="13"/>
  <c r="AB443" i="13"/>
  <c r="AC443" i="13"/>
  <c r="AD443" i="13"/>
  <c r="AE443" i="13"/>
  <c r="AF443" i="13"/>
  <c r="AG443" i="13"/>
  <c r="AH443" i="13"/>
  <c r="AI443" i="13"/>
  <c r="AJ443" i="13"/>
  <c r="AK443" i="13"/>
  <c r="AL443" i="13"/>
  <c r="AM443" i="13"/>
  <c r="AN443" i="13"/>
  <c r="AO443" i="13"/>
  <c r="AP443" i="13"/>
  <c r="AQ443" i="13"/>
  <c r="AR443" i="13"/>
  <c r="AS443" i="13"/>
  <c r="AT443" i="13"/>
  <c r="AU443" i="13"/>
  <c r="AV443" i="13"/>
  <c r="AW443" i="13"/>
  <c r="AX443" i="13"/>
  <c r="AY443" i="13"/>
  <c r="P444" i="13"/>
  <c r="Q444" i="13"/>
  <c r="R444" i="13"/>
  <c r="S444" i="13"/>
  <c r="T444" i="13"/>
  <c r="U444" i="13"/>
  <c r="V444" i="13"/>
  <c r="W444" i="13"/>
  <c r="X444" i="13"/>
  <c r="Y444" i="13"/>
  <c r="Z444" i="13"/>
  <c r="AA444" i="13"/>
  <c r="AB444" i="13"/>
  <c r="AC444" i="13"/>
  <c r="AD444" i="13"/>
  <c r="AE444" i="13"/>
  <c r="AF444" i="13"/>
  <c r="AG444" i="13"/>
  <c r="AH444" i="13"/>
  <c r="AI444" i="13"/>
  <c r="AJ444" i="13"/>
  <c r="AK444" i="13"/>
  <c r="AL444" i="13"/>
  <c r="AM444" i="13"/>
  <c r="AN444" i="13"/>
  <c r="AO444" i="13"/>
  <c r="AP444" i="13"/>
  <c r="AQ444" i="13"/>
  <c r="AR444" i="13"/>
  <c r="AS444" i="13"/>
  <c r="AT444" i="13"/>
  <c r="AU444" i="13"/>
  <c r="AV444" i="13"/>
  <c r="AW444" i="13"/>
  <c r="AX444" i="13"/>
  <c r="AY444" i="13"/>
  <c r="P445" i="13"/>
  <c r="Q445" i="13"/>
  <c r="R445" i="13"/>
  <c r="S445" i="13"/>
  <c r="T445" i="13"/>
  <c r="U445" i="13"/>
  <c r="V445" i="13"/>
  <c r="W445" i="13"/>
  <c r="X445" i="13"/>
  <c r="Y445" i="13"/>
  <c r="Z445" i="13"/>
  <c r="AA445" i="13"/>
  <c r="AB445" i="13"/>
  <c r="AC445" i="13"/>
  <c r="AD445" i="13"/>
  <c r="AE445" i="13"/>
  <c r="AF445" i="13"/>
  <c r="AG445" i="13"/>
  <c r="AH445" i="13"/>
  <c r="AI445" i="13"/>
  <c r="AJ445" i="13"/>
  <c r="AK445" i="13"/>
  <c r="AL445" i="13"/>
  <c r="AM445" i="13"/>
  <c r="AN445" i="13"/>
  <c r="AO445" i="13"/>
  <c r="AP445" i="13"/>
  <c r="AQ445" i="13"/>
  <c r="AR445" i="13"/>
  <c r="AS445" i="13"/>
  <c r="AT445" i="13"/>
  <c r="AU445" i="13"/>
  <c r="AV445" i="13"/>
  <c r="AW445" i="13"/>
  <c r="AX445" i="13"/>
  <c r="AY445" i="13"/>
  <c r="P446" i="13"/>
  <c r="Q446" i="13"/>
  <c r="R446" i="13"/>
  <c r="S446" i="13"/>
  <c r="T446" i="13"/>
  <c r="U446" i="13"/>
  <c r="V446" i="13"/>
  <c r="W446" i="13"/>
  <c r="X446" i="13"/>
  <c r="Y446" i="13"/>
  <c r="Z446" i="13"/>
  <c r="AA446" i="13"/>
  <c r="AB446" i="13"/>
  <c r="AC446" i="13"/>
  <c r="AD446" i="13"/>
  <c r="AE446" i="13"/>
  <c r="AF446" i="13"/>
  <c r="AG446" i="13"/>
  <c r="AH446" i="13"/>
  <c r="AI446" i="13"/>
  <c r="AJ446" i="13"/>
  <c r="AK446" i="13"/>
  <c r="AL446" i="13"/>
  <c r="AM446" i="13"/>
  <c r="AN446" i="13"/>
  <c r="AO446" i="13"/>
  <c r="AP446" i="13"/>
  <c r="AQ446" i="13"/>
  <c r="AR446" i="13"/>
  <c r="AS446" i="13"/>
  <c r="AT446" i="13"/>
  <c r="AU446" i="13"/>
  <c r="AV446" i="13"/>
  <c r="AW446" i="13"/>
  <c r="AX446" i="13"/>
  <c r="AY446" i="13"/>
  <c r="P447" i="13"/>
  <c r="Q447" i="13"/>
  <c r="R447" i="13"/>
  <c r="S447" i="13"/>
  <c r="T447" i="13"/>
  <c r="U447" i="13"/>
  <c r="V447" i="13"/>
  <c r="W447" i="13"/>
  <c r="X447" i="13"/>
  <c r="Y447" i="13"/>
  <c r="Z447" i="13"/>
  <c r="AA447" i="13"/>
  <c r="AB447" i="13"/>
  <c r="AC447" i="13"/>
  <c r="AD447" i="13"/>
  <c r="AE447" i="13"/>
  <c r="AF447" i="13"/>
  <c r="AG447" i="13"/>
  <c r="AH447" i="13"/>
  <c r="AI447" i="13"/>
  <c r="AJ447" i="13"/>
  <c r="AK447" i="13"/>
  <c r="AL447" i="13"/>
  <c r="AM447" i="13"/>
  <c r="AN447" i="13"/>
  <c r="AO447" i="13"/>
  <c r="AP447" i="13"/>
  <c r="AQ447" i="13"/>
  <c r="AR447" i="13"/>
  <c r="AS447" i="13"/>
  <c r="AT447" i="13"/>
  <c r="AU447" i="13"/>
  <c r="AV447" i="13"/>
  <c r="AW447" i="13"/>
  <c r="AX447" i="13"/>
  <c r="AY447" i="13"/>
  <c r="P448" i="13"/>
  <c r="Q448" i="13"/>
  <c r="R448" i="13"/>
  <c r="S448" i="13"/>
  <c r="T448" i="13"/>
  <c r="U448" i="13"/>
  <c r="V448" i="13"/>
  <c r="W448" i="13"/>
  <c r="X448" i="13"/>
  <c r="Y448" i="13"/>
  <c r="Z448" i="13"/>
  <c r="AA448" i="13"/>
  <c r="AB448" i="13"/>
  <c r="AC448" i="13"/>
  <c r="AD448" i="13"/>
  <c r="AE448" i="13"/>
  <c r="AF448" i="13"/>
  <c r="AG448" i="13"/>
  <c r="AH448" i="13"/>
  <c r="AI448" i="13"/>
  <c r="AJ448" i="13"/>
  <c r="AK448" i="13"/>
  <c r="AL448" i="13"/>
  <c r="AM448" i="13"/>
  <c r="AN448" i="13"/>
  <c r="AO448" i="13"/>
  <c r="AP448" i="13"/>
  <c r="AQ448" i="13"/>
  <c r="AR448" i="13"/>
  <c r="AS448" i="13"/>
  <c r="AT448" i="13"/>
  <c r="AU448" i="13"/>
  <c r="AV448" i="13"/>
  <c r="AW448" i="13"/>
  <c r="AX448" i="13"/>
  <c r="AY448" i="13"/>
  <c r="P449" i="13"/>
  <c r="Q449" i="13"/>
  <c r="R449" i="13"/>
  <c r="S449" i="13"/>
  <c r="T449" i="13"/>
  <c r="U449" i="13"/>
  <c r="V449" i="13"/>
  <c r="W449" i="13"/>
  <c r="X449" i="13"/>
  <c r="Y449" i="13"/>
  <c r="Z449" i="13"/>
  <c r="AA449" i="13"/>
  <c r="AB449" i="13"/>
  <c r="AC449" i="13"/>
  <c r="AD449" i="13"/>
  <c r="AE449" i="13"/>
  <c r="AF449" i="13"/>
  <c r="AG449" i="13"/>
  <c r="AH449" i="13"/>
  <c r="AI449" i="13"/>
  <c r="AJ449" i="13"/>
  <c r="AK449" i="13"/>
  <c r="AL449" i="13"/>
  <c r="AM449" i="13"/>
  <c r="AN449" i="13"/>
  <c r="AO449" i="13"/>
  <c r="AP449" i="13"/>
  <c r="AQ449" i="13"/>
  <c r="AR449" i="13"/>
  <c r="AS449" i="13"/>
  <c r="AT449" i="13"/>
  <c r="AU449" i="13"/>
  <c r="AV449" i="13"/>
  <c r="AW449" i="13"/>
  <c r="AX449" i="13"/>
  <c r="AY449" i="13"/>
  <c r="P450" i="13"/>
  <c r="Q450" i="13"/>
  <c r="R450" i="13"/>
  <c r="S450" i="13"/>
  <c r="T450" i="13"/>
  <c r="U450" i="13"/>
  <c r="V450" i="13"/>
  <c r="W450" i="13"/>
  <c r="X450" i="13"/>
  <c r="Y450" i="13"/>
  <c r="Z450" i="13"/>
  <c r="AA450" i="13"/>
  <c r="AB450" i="13"/>
  <c r="AC450" i="13"/>
  <c r="AD450" i="13"/>
  <c r="AE450" i="13"/>
  <c r="AF450" i="13"/>
  <c r="AG450" i="13"/>
  <c r="AH450" i="13"/>
  <c r="AI450" i="13"/>
  <c r="AJ450" i="13"/>
  <c r="AK450" i="13"/>
  <c r="AL450" i="13"/>
  <c r="AM450" i="13"/>
  <c r="AN450" i="13"/>
  <c r="AO450" i="13"/>
  <c r="AP450" i="13"/>
  <c r="AQ450" i="13"/>
  <c r="AR450" i="13"/>
  <c r="AS450" i="13"/>
  <c r="AT450" i="13"/>
  <c r="AU450" i="13"/>
  <c r="AV450" i="13"/>
  <c r="AW450" i="13"/>
  <c r="AX450" i="13"/>
  <c r="AY450" i="13"/>
  <c r="P451" i="13"/>
  <c r="Q451" i="13"/>
  <c r="R451" i="13"/>
  <c r="S451" i="13"/>
  <c r="T451" i="13"/>
  <c r="U451" i="13"/>
  <c r="V451" i="13"/>
  <c r="W451" i="13"/>
  <c r="X451" i="13"/>
  <c r="Y451" i="13"/>
  <c r="Z451" i="13"/>
  <c r="AA451" i="13"/>
  <c r="AB451" i="13"/>
  <c r="AC451" i="13"/>
  <c r="AD451" i="13"/>
  <c r="AE451" i="13"/>
  <c r="AF451" i="13"/>
  <c r="AG451" i="13"/>
  <c r="AH451" i="13"/>
  <c r="AI451" i="13"/>
  <c r="AJ451" i="13"/>
  <c r="AK451" i="13"/>
  <c r="AL451" i="13"/>
  <c r="AM451" i="13"/>
  <c r="AN451" i="13"/>
  <c r="AO451" i="13"/>
  <c r="AP451" i="13"/>
  <c r="AQ451" i="13"/>
  <c r="AR451" i="13"/>
  <c r="AS451" i="13"/>
  <c r="AT451" i="13"/>
  <c r="AU451" i="13"/>
  <c r="AV451" i="13"/>
  <c r="AW451" i="13"/>
  <c r="AX451" i="13"/>
  <c r="AY451" i="13"/>
  <c r="P452" i="13"/>
  <c r="Q452" i="13"/>
  <c r="R452" i="13"/>
  <c r="S452" i="13"/>
  <c r="T452" i="13"/>
  <c r="U452" i="13"/>
  <c r="V452" i="13"/>
  <c r="W452" i="13"/>
  <c r="X452" i="13"/>
  <c r="Y452" i="13"/>
  <c r="Z452" i="13"/>
  <c r="AA452" i="13"/>
  <c r="AB452" i="13"/>
  <c r="AC452" i="13"/>
  <c r="AD452" i="13"/>
  <c r="AE452" i="13"/>
  <c r="AF452" i="13"/>
  <c r="AG452" i="13"/>
  <c r="AH452" i="13"/>
  <c r="AI452" i="13"/>
  <c r="AJ452" i="13"/>
  <c r="AK452" i="13"/>
  <c r="AL452" i="13"/>
  <c r="AM452" i="13"/>
  <c r="AN452" i="13"/>
  <c r="AO452" i="13"/>
  <c r="AP452" i="13"/>
  <c r="AQ452" i="13"/>
  <c r="AR452" i="13"/>
  <c r="AS452" i="13"/>
  <c r="AT452" i="13"/>
  <c r="AU452" i="13"/>
  <c r="AV452" i="13"/>
  <c r="AW452" i="13"/>
  <c r="AX452" i="13"/>
  <c r="AY452" i="13"/>
  <c r="P453" i="13"/>
  <c r="Q453" i="13"/>
  <c r="R453" i="13"/>
  <c r="S453" i="13"/>
  <c r="T453" i="13"/>
  <c r="U453" i="13"/>
  <c r="V453" i="13"/>
  <c r="W453" i="13"/>
  <c r="X453" i="13"/>
  <c r="Y453" i="13"/>
  <c r="Z453" i="13"/>
  <c r="AA453" i="13"/>
  <c r="AB453" i="13"/>
  <c r="AC453" i="13"/>
  <c r="AD453" i="13"/>
  <c r="AE453" i="13"/>
  <c r="AF453" i="13"/>
  <c r="AG453" i="13"/>
  <c r="AH453" i="13"/>
  <c r="AI453" i="13"/>
  <c r="AJ453" i="13"/>
  <c r="AK453" i="13"/>
  <c r="AL453" i="13"/>
  <c r="AM453" i="13"/>
  <c r="AN453" i="13"/>
  <c r="AO453" i="13"/>
  <c r="AP453" i="13"/>
  <c r="AQ453" i="13"/>
  <c r="AR453" i="13"/>
  <c r="AS453" i="13"/>
  <c r="AT453" i="13"/>
  <c r="AU453" i="13"/>
  <c r="AV453" i="13"/>
  <c r="AW453" i="13"/>
  <c r="AX453" i="13"/>
  <c r="AY453" i="13"/>
  <c r="P454" i="13"/>
  <c r="Q454" i="13"/>
  <c r="R454" i="13"/>
  <c r="S454" i="13"/>
  <c r="T454" i="13"/>
  <c r="U454" i="13"/>
  <c r="V454" i="13"/>
  <c r="W454" i="13"/>
  <c r="X454" i="13"/>
  <c r="Y454" i="13"/>
  <c r="Z454" i="13"/>
  <c r="AA454" i="13"/>
  <c r="AB454" i="13"/>
  <c r="AC454" i="13"/>
  <c r="AD454" i="13"/>
  <c r="AE454" i="13"/>
  <c r="AF454" i="13"/>
  <c r="AG454" i="13"/>
  <c r="AH454" i="13"/>
  <c r="AI454" i="13"/>
  <c r="AJ454" i="13"/>
  <c r="AK454" i="13"/>
  <c r="AL454" i="13"/>
  <c r="AM454" i="13"/>
  <c r="AN454" i="13"/>
  <c r="AO454" i="13"/>
  <c r="AP454" i="13"/>
  <c r="AQ454" i="13"/>
  <c r="AR454" i="13"/>
  <c r="AS454" i="13"/>
  <c r="AT454" i="13"/>
  <c r="AU454" i="13"/>
  <c r="AV454" i="13"/>
  <c r="AW454" i="13"/>
  <c r="AX454" i="13"/>
  <c r="AY454" i="13"/>
  <c r="P455" i="13"/>
  <c r="Q455" i="13"/>
  <c r="R455" i="13"/>
  <c r="S455" i="13"/>
  <c r="T455" i="13"/>
  <c r="U455" i="13"/>
  <c r="V455" i="13"/>
  <c r="W455" i="13"/>
  <c r="X455" i="13"/>
  <c r="Y455" i="13"/>
  <c r="Z455" i="13"/>
  <c r="AA455" i="13"/>
  <c r="AB455" i="13"/>
  <c r="AC455" i="13"/>
  <c r="AD455" i="13"/>
  <c r="AE455" i="13"/>
  <c r="AF455" i="13"/>
  <c r="AG455" i="13"/>
  <c r="AH455" i="13"/>
  <c r="AI455" i="13"/>
  <c r="AJ455" i="13"/>
  <c r="AK455" i="13"/>
  <c r="AL455" i="13"/>
  <c r="AM455" i="13"/>
  <c r="AN455" i="13"/>
  <c r="AO455" i="13"/>
  <c r="AP455" i="13"/>
  <c r="AQ455" i="13"/>
  <c r="AR455" i="13"/>
  <c r="AS455" i="13"/>
  <c r="AT455" i="13"/>
  <c r="AU455" i="13"/>
  <c r="AV455" i="13"/>
  <c r="AW455" i="13"/>
  <c r="AX455" i="13"/>
  <c r="AY455" i="13"/>
  <c r="P456" i="13"/>
  <c r="Q456" i="13"/>
  <c r="R456" i="13"/>
  <c r="S456" i="13"/>
  <c r="T456" i="13"/>
  <c r="U456" i="13"/>
  <c r="V456" i="13"/>
  <c r="W456" i="13"/>
  <c r="X456" i="13"/>
  <c r="Y456" i="13"/>
  <c r="Z456" i="13"/>
  <c r="AA456" i="13"/>
  <c r="AB456" i="13"/>
  <c r="AC456" i="13"/>
  <c r="AD456" i="13"/>
  <c r="AE456" i="13"/>
  <c r="AF456" i="13"/>
  <c r="AG456" i="13"/>
  <c r="AH456" i="13"/>
  <c r="AI456" i="13"/>
  <c r="AJ456" i="13"/>
  <c r="AK456" i="13"/>
  <c r="AL456" i="13"/>
  <c r="AM456" i="13"/>
  <c r="AN456" i="13"/>
  <c r="AO456" i="13"/>
  <c r="AP456" i="13"/>
  <c r="AQ456" i="13"/>
  <c r="AR456" i="13"/>
  <c r="AS456" i="13"/>
  <c r="AT456" i="13"/>
  <c r="AU456" i="13"/>
  <c r="AV456" i="13"/>
  <c r="AW456" i="13"/>
  <c r="AX456" i="13"/>
  <c r="AY456" i="13"/>
  <c r="P457" i="13"/>
  <c r="Q457" i="13"/>
  <c r="R457" i="13"/>
  <c r="S457" i="13"/>
  <c r="T457" i="13"/>
  <c r="U457" i="13"/>
  <c r="V457" i="13"/>
  <c r="W457" i="13"/>
  <c r="X457" i="13"/>
  <c r="Y457" i="13"/>
  <c r="Z457" i="13"/>
  <c r="AA457" i="13"/>
  <c r="AB457" i="13"/>
  <c r="AC457" i="13"/>
  <c r="AD457" i="13"/>
  <c r="AE457" i="13"/>
  <c r="AF457" i="13"/>
  <c r="AG457" i="13"/>
  <c r="AH457" i="13"/>
  <c r="AI457" i="13"/>
  <c r="AJ457" i="13"/>
  <c r="AK457" i="13"/>
  <c r="AL457" i="13"/>
  <c r="AM457" i="13"/>
  <c r="AN457" i="13"/>
  <c r="AO457" i="13"/>
  <c r="AP457" i="13"/>
  <c r="AQ457" i="13"/>
  <c r="AR457" i="13"/>
  <c r="AS457" i="13"/>
  <c r="AT457" i="13"/>
  <c r="AU457" i="13"/>
  <c r="AV457" i="13"/>
  <c r="AW457" i="13"/>
  <c r="AX457" i="13"/>
  <c r="AY457" i="13"/>
  <c r="P458" i="13"/>
  <c r="Q458" i="13"/>
  <c r="R458" i="13"/>
  <c r="S458" i="13"/>
  <c r="T458" i="13"/>
  <c r="U458" i="13"/>
  <c r="V458" i="13"/>
  <c r="W458" i="13"/>
  <c r="X458" i="13"/>
  <c r="Y458" i="13"/>
  <c r="Z458" i="13"/>
  <c r="AA458" i="13"/>
  <c r="AB458" i="13"/>
  <c r="AC458" i="13"/>
  <c r="AD458" i="13"/>
  <c r="AE458" i="13"/>
  <c r="AF458" i="13"/>
  <c r="AG458" i="13"/>
  <c r="AH458" i="13"/>
  <c r="AI458" i="13"/>
  <c r="AJ458" i="13"/>
  <c r="AK458" i="13"/>
  <c r="AL458" i="13"/>
  <c r="AM458" i="13"/>
  <c r="AN458" i="13"/>
  <c r="AO458" i="13"/>
  <c r="AP458" i="13"/>
  <c r="AQ458" i="13"/>
  <c r="AR458" i="13"/>
  <c r="AS458" i="13"/>
  <c r="AT458" i="13"/>
  <c r="AU458" i="13"/>
  <c r="AV458" i="13"/>
  <c r="AW458" i="13"/>
  <c r="AX458" i="13"/>
  <c r="AY458" i="13"/>
  <c r="P459" i="13"/>
  <c r="Q459" i="13"/>
  <c r="R459" i="13"/>
  <c r="S459" i="13"/>
  <c r="T459" i="13"/>
  <c r="U459" i="13"/>
  <c r="V459" i="13"/>
  <c r="W459" i="13"/>
  <c r="X459" i="13"/>
  <c r="Y459" i="13"/>
  <c r="Z459" i="13"/>
  <c r="AA459" i="13"/>
  <c r="AB459" i="13"/>
  <c r="AC459" i="13"/>
  <c r="AD459" i="13"/>
  <c r="AE459" i="13"/>
  <c r="AF459" i="13"/>
  <c r="AG459" i="13"/>
  <c r="AH459" i="13"/>
  <c r="AI459" i="13"/>
  <c r="AJ459" i="13"/>
  <c r="AK459" i="13"/>
  <c r="AL459" i="13"/>
  <c r="AM459" i="13"/>
  <c r="AN459" i="13"/>
  <c r="AO459" i="13"/>
  <c r="AP459" i="13"/>
  <c r="AQ459" i="13"/>
  <c r="AR459" i="13"/>
  <c r="AS459" i="13"/>
  <c r="AT459" i="13"/>
  <c r="AU459" i="13"/>
  <c r="AV459" i="13"/>
  <c r="AW459" i="13"/>
  <c r="AX459" i="13"/>
  <c r="AY459" i="13"/>
  <c r="P460" i="13"/>
  <c r="Q460" i="13"/>
  <c r="R460" i="13"/>
  <c r="S460" i="13"/>
  <c r="T460" i="13"/>
  <c r="U460" i="13"/>
  <c r="V460" i="13"/>
  <c r="W460" i="13"/>
  <c r="X460" i="13"/>
  <c r="Y460" i="13"/>
  <c r="Z460" i="13"/>
  <c r="AA460" i="13"/>
  <c r="AB460" i="13"/>
  <c r="AC460" i="13"/>
  <c r="AD460" i="13"/>
  <c r="AE460" i="13"/>
  <c r="AF460" i="13"/>
  <c r="AG460" i="13"/>
  <c r="AH460" i="13"/>
  <c r="AI460" i="13"/>
  <c r="AJ460" i="13"/>
  <c r="AK460" i="13"/>
  <c r="AL460" i="13"/>
  <c r="AM460" i="13"/>
  <c r="AN460" i="13"/>
  <c r="AO460" i="13"/>
  <c r="AP460" i="13"/>
  <c r="AQ460" i="13"/>
  <c r="AR460" i="13"/>
  <c r="AS460" i="13"/>
  <c r="AT460" i="13"/>
  <c r="AU460" i="13"/>
  <c r="AV460" i="13"/>
  <c r="AW460" i="13"/>
  <c r="AX460" i="13"/>
  <c r="AY460" i="13"/>
  <c r="P461" i="13"/>
  <c r="Q461" i="13"/>
  <c r="R461" i="13"/>
  <c r="S461" i="13"/>
  <c r="T461" i="13"/>
  <c r="U461" i="13"/>
  <c r="V461" i="13"/>
  <c r="W461" i="13"/>
  <c r="X461" i="13"/>
  <c r="Y461" i="13"/>
  <c r="Z461" i="13"/>
  <c r="AA461" i="13"/>
  <c r="AB461" i="13"/>
  <c r="AC461" i="13"/>
  <c r="AD461" i="13"/>
  <c r="AE461" i="13"/>
  <c r="AF461" i="13"/>
  <c r="AG461" i="13"/>
  <c r="AH461" i="13"/>
  <c r="AI461" i="13"/>
  <c r="AJ461" i="13"/>
  <c r="AK461" i="13"/>
  <c r="AL461" i="13"/>
  <c r="AM461" i="13"/>
  <c r="AN461" i="13"/>
  <c r="AO461" i="13"/>
  <c r="AP461" i="13"/>
  <c r="AQ461" i="13"/>
  <c r="AR461" i="13"/>
  <c r="AS461" i="13"/>
  <c r="AT461" i="13"/>
  <c r="AU461" i="13"/>
  <c r="AV461" i="13"/>
  <c r="AW461" i="13"/>
  <c r="AX461" i="13"/>
  <c r="AY461" i="13"/>
  <c r="P462" i="13"/>
  <c r="Q462" i="13"/>
  <c r="R462" i="13"/>
  <c r="S462" i="13"/>
  <c r="T462" i="13"/>
  <c r="U462" i="13"/>
  <c r="V462" i="13"/>
  <c r="W462" i="13"/>
  <c r="X462" i="13"/>
  <c r="Y462" i="13"/>
  <c r="Z462" i="13"/>
  <c r="AA462" i="13"/>
  <c r="AB462" i="13"/>
  <c r="AC462" i="13"/>
  <c r="AD462" i="13"/>
  <c r="AE462" i="13"/>
  <c r="AF462" i="13"/>
  <c r="AG462" i="13"/>
  <c r="AH462" i="13"/>
  <c r="AI462" i="13"/>
  <c r="AJ462" i="13"/>
  <c r="AK462" i="13"/>
  <c r="AL462" i="13"/>
  <c r="AM462" i="13"/>
  <c r="AN462" i="13"/>
  <c r="AO462" i="13"/>
  <c r="AP462" i="13"/>
  <c r="AQ462" i="13"/>
  <c r="AR462" i="13"/>
  <c r="AS462" i="13"/>
  <c r="AT462" i="13"/>
  <c r="AU462" i="13"/>
  <c r="AV462" i="13"/>
  <c r="AW462" i="13"/>
  <c r="AX462" i="13"/>
  <c r="AY462" i="13"/>
  <c r="P463" i="13"/>
  <c r="Q463" i="13"/>
  <c r="R463" i="13"/>
  <c r="S463" i="13"/>
  <c r="T463" i="13"/>
  <c r="U463" i="13"/>
  <c r="V463" i="13"/>
  <c r="W463" i="13"/>
  <c r="X463" i="13"/>
  <c r="Y463" i="13"/>
  <c r="Z463" i="13"/>
  <c r="AA463" i="13"/>
  <c r="AB463" i="13"/>
  <c r="AC463" i="13"/>
  <c r="AD463" i="13"/>
  <c r="AE463" i="13"/>
  <c r="AF463" i="13"/>
  <c r="AG463" i="13"/>
  <c r="AH463" i="13"/>
  <c r="AI463" i="13"/>
  <c r="AJ463" i="13"/>
  <c r="AK463" i="13"/>
  <c r="AL463" i="13"/>
  <c r="AM463" i="13"/>
  <c r="AN463" i="13"/>
  <c r="AO463" i="13"/>
  <c r="AP463" i="13"/>
  <c r="AQ463" i="13"/>
  <c r="AR463" i="13"/>
  <c r="AS463" i="13"/>
  <c r="AT463" i="13"/>
  <c r="AU463" i="13"/>
  <c r="AV463" i="13"/>
  <c r="AW463" i="13"/>
  <c r="AX463" i="13"/>
  <c r="AY463" i="13"/>
  <c r="P464" i="13"/>
  <c r="Q464" i="13"/>
  <c r="R464" i="13"/>
  <c r="S464" i="13"/>
  <c r="T464" i="13"/>
  <c r="U464" i="13"/>
  <c r="V464" i="13"/>
  <c r="W464" i="13"/>
  <c r="X464" i="13"/>
  <c r="Y464" i="13"/>
  <c r="Z464" i="13"/>
  <c r="AA464" i="13"/>
  <c r="AB464" i="13"/>
  <c r="AC464" i="13"/>
  <c r="AD464" i="13"/>
  <c r="AE464" i="13"/>
  <c r="AF464" i="13"/>
  <c r="AG464" i="13"/>
  <c r="AH464" i="13"/>
  <c r="AI464" i="13"/>
  <c r="AJ464" i="13"/>
  <c r="AK464" i="13"/>
  <c r="AL464" i="13"/>
  <c r="AM464" i="13"/>
  <c r="AN464" i="13"/>
  <c r="AO464" i="13"/>
  <c r="AP464" i="13"/>
  <c r="AQ464" i="13"/>
  <c r="AR464" i="13"/>
  <c r="AS464" i="13"/>
  <c r="AT464" i="13"/>
  <c r="AU464" i="13"/>
  <c r="AV464" i="13"/>
  <c r="AW464" i="13"/>
  <c r="AX464" i="13"/>
  <c r="AY464" i="13"/>
  <c r="P465" i="13"/>
  <c r="Q465" i="13"/>
  <c r="R465" i="13"/>
  <c r="S465" i="13"/>
  <c r="T465" i="13"/>
  <c r="U465" i="13"/>
  <c r="V465" i="13"/>
  <c r="W465" i="13"/>
  <c r="X465" i="13"/>
  <c r="Y465" i="13"/>
  <c r="Z465" i="13"/>
  <c r="AA465" i="13"/>
  <c r="AB465" i="13"/>
  <c r="AC465" i="13"/>
  <c r="AD465" i="13"/>
  <c r="AE465" i="13"/>
  <c r="AF465" i="13"/>
  <c r="AG465" i="13"/>
  <c r="AH465" i="13"/>
  <c r="AI465" i="13"/>
  <c r="AJ465" i="13"/>
  <c r="AK465" i="13"/>
  <c r="AL465" i="13"/>
  <c r="AM465" i="13"/>
  <c r="AN465" i="13"/>
  <c r="AO465" i="13"/>
  <c r="AP465" i="13"/>
  <c r="AQ465" i="13"/>
  <c r="AR465" i="13"/>
  <c r="AS465" i="13"/>
  <c r="AT465" i="13"/>
  <c r="AU465" i="13"/>
  <c r="AV465" i="13"/>
  <c r="AW465" i="13"/>
  <c r="AX465" i="13"/>
  <c r="AY465" i="13"/>
  <c r="P466" i="13"/>
  <c r="Q466" i="13"/>
  <c r="R466" i="13"/>
  <c r="S466" i="13"/>
  <c r="T466" i="13"/>
  <c r="U466" i="13"/>
  <c r="V466" i="13"/>
  <c r="W466" i="13"/>
  <c r="X466" i="13"/>
  <c r="Y466" i="13"/>
  <c r="Z466" i="13"/>
  <c r="AA466" i="13"/>
  <c r="AB466" i="13"/>
  <c r="AC466" i="13"/>
  <c r="AD466" i="13"/>
  <c r="AE466" i="13"/>
  <c r="AF466" i="13"/>
  <c r="AG466" i="13"/>
  <c r="AH466" i="13"/>
  <c r="AI466" i="13"/>
  <c r="AJ466" i="13"/>
  <c r="AK466" i="13"/>
  <c r="AL466" i="13"/>
  <c r="AM466" i="13"/>
  <c r="AN466" i="13"/>
  <c r="AO466" i="13"/>
  <c r="AP466" i="13"/>
  <c r="AQ466" i="13"/>
  <c r="AR466" i="13"/>
  <c r="AS466" i="13"/>
  <c r="AT466" i="13"/>
  <c r="AU466" i="13"/>
  <c r="AV466" i="13"/>
  <c r="AW466" i="13"/>
  <c r="AX466" i="13"/>
  <c r="AY466" i="13"/>
  <c r="P467" i="13"/>
  <c r="Q467" i="13"/>
  <c r="R467" i="13"/>
  <c r="S467" i="13"/>
  <c r="T467" i="13"/>
  <c r="U467" i="13"/>
  <c r="V467" i="13"/>
  <c r="W467" i="13"/>
  <c r="X467" i="13"/>
  <c r="Y467" i="13"/>
  <c r="Z467" i="13"/>
  <c r="AA467" i="13"/>
  <c r="AB467" i="13"/>
  <c r="AC467" i="13"/>
  <c r="AD467" i="13"/>
  <c r="AE467" i="13"/>
  <c r="AF467" i="13"/>
  <c r="AG467" i="13"/>
  <c r="AH467" i="13"/>
  <c r="AI467" i="13"/>
  <c r="AJ467" i="13"/>
  <c r="AK467" i="13"/>
  <c r="AL467" i="13"/>
  <c r="AM467" i="13"/>
  <c r="AN467" i="13"/>
  <c r="AO467" i="13"/>
  <c r="AP467" i="13"/>
  <c r="AQ467" i="13"/>
  <c r="AR467" i="13"/>
  <c r="AS467" i="13"/>
  <c r="AT467" i="13"/>
  <c r="AU467" i="13"/>
  <c r="AV467" i="13"/>
  <c r="AW467" i="13"/>
  <c r="AX467" i="13"/>
  <c r="AY467" i="13"/>
  <c r="P468" i="13"/>
  <c r="Q468" i="13"/>
  <c r="R468" i="13"/>
  <c r="S468" i="13"/>
  <c r="T468" i="13"/>
  <c r="U468" i="13"/>
  <c r="V468" i="13"/>
  <c r="W468" i="13"/>
  <c r="X468" i="13"/>
  <c r="Y468" i="13"/>
  <c r="Z468" i="13"/>
  <c r="AA468" i="13"/>
  <c r="AB468" i="13"/>
  <c r="AC468" i="13"/>
  <c r="AD468" i="13"/>
  <c r="AE468" i="13"/>
  <c r="AF468" i="13"/>
  <c r="AG468" i="13"/>
  <c r="AH468" i="13"/>
  <c r="AI468" i="13"/>
  <c r="AJ468" i="13"/>
  <c r="AK468" i="13"/>
  <c r="AL468" i="13"/>
  <c r="AM468" i="13"/>
  <c r="AN468" i="13"/>
  <c r="AO468" i="13"/>
  <c r="AP468" i="13"/>
  <c r="AQ468" i="13"/>
  <c r="AR468" i="13"/>
  <c r="AS468" i="13"/>
  <c r="AT468" i="13"/>
  <c r="AU468" i="13"/>
  <c r="AV468" i="13"/>
  <c r="AW468" i="13"/>
  <c r="AX468" i="13"/>
  <c r="AY468" i="13"/>
  <c r="P469" i="13"/>
  <c r="Q469" i="13"/>
  <c r="R469" i="13"/>
  <c r="S469" i="13"/>
  <c r="T469" i="13"/>
  <c r="U469" i="13"/>
  <c r="V469" i="13"/>
  <c r="W469" i="13"/>
  <c r="X469" i="13"/>
  <c r="Y469" i="13"/>
  <c r="Z469" i="13"/>
  <c r="AA469" i="13"/>
  <c r="AB469" i="13"/>
  <c r="AC469" i="13"/>
  <c r="AD469" i="13"/>
  <c r="AE469" i="13"/>
  <c r="AF469" i="13"/>
  <c r="AG469" i="13"/>
  <c r="AH469" i="13"/>
  <c r="AI469" i="13"/>
  <c r="AJ469" i="13"/>
  <c r="AK469" i="13"/>
  <c r="AL469" i="13"/>
  <c r="AM469" i="13"/>
  <c r="AN469" i="13"/>
  <c r="AO469" i="13"/>
  <c r="AP469" i="13"/>
  <c r="AQ469" i="13"/>
  <c r="AR469" i="13"/>
  <c r="AS469" i="13"/>
  <c r="AT469" i="13"/>
  <c r="AU469" i="13"/>
  <c r="AV469" i="13"/>
  <c r="AW469" i="13"/>
  <c r="AX469" i="13"/>
  <c r="AY469" i="13"/>
  <c r="P470" i="13"/>
  <c r="Q470" i="13"/>
  <c r="R470" i="13"/>
  <c r="S470" i="13"/>
  <c r="T470" i="13"/>
  <c r="U470" i="13"/>
  <c r="V470" i="13"/>
  <c r="W470" i="13"/>
  <c r="X470" i="13"/>
  <c r="Y470" i="13"/>
  <c r="Z470" i="13"/>
  <c r="AA470" i="13"/>
  <c r="AB470" i="13"/>
  <c r="AC470" i="13"/>
  <c r="AD470" i="13"/>
  <c r="AE470" i="13"/>
  <c r="AF470" i="13"/>
  <c r="AG470" i="13"/>
  <c r="AH470" i="13"/>
  <c r="AI470" i="13"/>
  <c r="AJ470" i="13"/>
  <c r="AK470" i="13"/>
  <c r="AL470" i="13"/>
  <c r="AM470" i="13"/>
  <c r="AN470" i="13"/>
  <c r="AO470" i="13"/>
  <c r="AP470" i="13"/>
  <c r="AQ470" i="13"/>
  <c r="AR470" i="13"/>
  <c r="AS470" i="13"/>
  <c r="AT470" i="13"/>
  <c r="AU470" i="13"/>
  <c r="AV470" i="13"/>
  <c r="AW470" i="13"/>
  <c r="AX470" i="13"/>
  <c r="AY470" i="13"/>
  <c r="P471" i="13"/>
  <c r="Q471" i="13"/>
  <c r="R471" i="13"/>
  <c r="S471" i="13"/>
  <c r="T471" i="13"/>
  <c r="U471" i="13"/>
  <c r="V471" i="13"/>
  <c r="W471" i="13"/>
  <c r="X471" i="13"/>
  <c r="Y471" i="13"/>
  <c r="Z471" i="13"/>
  <c r="AA471" i="13"/>
  <c r="AB471" i="13"/>
  <c r="AC471" i="13"/>
  <c r="AD471" i="13"/>
  <c r="AE471" i="13"/>
  <c r="AF471" i="13"/>
  <c r="AG471" i="13"/>
  <c r="AH471" i="13"/>
  <c r="AI471" i="13"/>
  <c r="AJ471" i="13"/>
  <c r="AK471" i="13"/>
  <c r="AL471" i="13"/>
  <c r="AM471" i="13"/>
  <c r="AN471" i="13"/>
  <c r="AO471" i="13"/>
  <c r="AP471" i="13"/>
  <c r="AQ471" i="13"/>
  <c r="AR471" i="13"/>
  <c r="AS471" i="13"/>
  <c r="AT471" i="13"/>
  <c r="AU471" i="13"/>
  <c r="AV471" i="13"/>
  <c r="AW471" i="13"/>
  <c r="AX471" i="13"/>
  <c r="AY471" i="13"/>
  <c r="P472" i="13"/>
  <c r="Q472" i="13"/>
  <c r="R472" i="13"/>
  <c r="S472" i="13"/>
  <c r="T472" i="13"/>
  <c r="U472" i="13"/>
  <c r="V472" i="13"/>
  <c r="W472" i="13"/>
  <c r="X472" i="13"/>
  <c r="Y472" i="13"/>
  <c r="Z472" i="13"/>
  <c r="AA472" i="13"/>
  <c r="AB472" i="13"/>
  <c r="AC472" i="13"/>
  <c r="AD472" i="13"/>
  <c r="AE472" i="13"/>
  <c r="AF472" i="13"/>
  <c r="AG472" i="13"/>
  <c r="AH472" i="13"/>
  <c r="AI472" i="13"/>
  <c r="AJ472" i="13"/>
  <c r="AK472" i="13"/>
  <c r="AL472" i="13"/>
  <c r="AM472" i="13"/>
  <c r="AN472" i="13"/>
  <c r="AO472" i="13"/>
  <c r="AP472" i="13"/>
  <c r="AQ472" i="13"/>
  <c r="AR472" i="13"/>
  <c r="AS472" i="13"/>
  <c r="AT472" i="13"/>
  <c r="AU472" i="13"/>
  <c r="AV472" i="13"/>
  <c r="AW472" i="13"/>
  <c r="AX472" i="13"/>
  <c r="AY472" i="13"/>
  <c r="P473" i="13"/>
  <c r="Q473" i="13"/>
  <c r="R473" i="13"/>
  <c r="S473" i="13"/>
  <c r="T473" i="13"/>
  <c r="U473" i="13"/>
  <c r="V473" i="13"/>
  <c r="W473" i="13"/>
  <c r="X473" i="13"/>
  <c r="Y473" i="13"/>
  <c r="Z473" i="13"/>
  <c r="AA473" i="13"/>
  <c r="AB473" i="13"/>
  <c r="AC473" i="13"/>
  <c r="AD473" i="13"/>
  <c r="AE473" i="13"/>
  <c r="AF473" i="13"/>
  <c r="AG473" i="13"/>
  <c r="AH473" i="13"/>
  <c r="AI473" i="13"/>
  <c r="AJ473" i="13"/>
  <c r="AK473" i="13"/>
  <c r="AL473" i="13"/>
  <c r="AM473" i="13"/>
  <c r="AN473" i="13"/>
  <c r="AO473" i="13"/>
  <c r="AP473" i="13"/>
  <c r="AQ473" i="13"/>
  <c r="AR473" i="13"/>
  <c r="AS473" i="13"/>
  <c r="AT473" i="13"/>
  <c r="AU473" i="13"/>
  <c r="AV473" i="13"/>
  <c r="AW473" i="13"/>
  <c r="AX473" i="13"/>
  <c r="AY473" i="13"/>
  <c r="P474" i="13"/>
  <c r="Q474" i="13"/>
  <c r="R474" i="13"/>
  <c r="S474" i="13"/>
  <c r="T474" i="13"/>
  <c r="U474" i="13"/>
  <c r="V474" i="13"/>
  <c r="W474" i="13"/>
  <c r="X474" i="13"/>
  <c r="Y474" i="13"/>
  <c r="Z474" i="13"/>
  <c r="AA474" i="13"/>
  <c r="AB474" i="13"/>
  <c r="AC474" i="13"/>
  <c r="AD474" i="13"/>
  <c r="AE474" i="13"/>
  <c r="AF474" i="13"/>
  <c r="AG474" i="13"/>
  <c r="AH474" i="13"/>
  <c r="AI474" i="13"/>
  <c r="AJ474" i="13"/>
  <c r="AK474" i="13"/>
  <c r="AL474" i="13"/>
  <c r="AM474" i="13"/>
  <c r="AN474" i="13"/>
  <c r="AO474" i="13"/>
  <c r="AP474" i="13"/>
  <c r="AQ474" i="13"/>
  <c r="AR474" i="13"/>
  <c r="AS474" i="13"/>
  <c r="AT474" i="13"/>
  <c r="AU474" i="13"/>
  <c r="AV474" i="13"/>
  <c r="AW474" i="13"/>
  <c r="AX474" i="13"/>
  <c r="AY474" i="13"/>
  <c r="P475" i="13"/>
  <c r="Q475" i="13"/>
  <c r="R475" i="13"/>
  <c r="S475" i="13"/>
  <c r="T475" i="13"/>
  <c r="U475" i="13"/>
  <c r="V475" i="13"/>
  <c r="W475" i="13"/>
  <c r="X475" i="13"/>
  <c r="Y475" i="13"/>
  <c r="Z475" i="13"/>
  <c r="AA475" i="13"/>
  <c r="AB475" i="13"/>
  <c r="AC475" i="13"/>
  <c r="AD475" i="13"/>
  <c r="AE475" i="13"/>
  <c r="AF475" i="13"/>
  <c r="AG475" i="13"/>
  <c r="AH475" i="13"/>
  <c r="AI475" i="13"/>
  <c r="AJ475" i="13"/>
  <c r="AK475" i="13"/>
  <c r="AL475" i="13"/>
  <c r="AM475" i="13"/>
  <c r="AN475" i="13"/>
  <c r="AO475" i="13"/>
  <c r="AP475" i="13"/>
  <c r="AQ475" i="13"/>
  <c r="AR475" i="13"/>
  <c r="AS475" i="13"/>
  <c r="AT475" i="13"/>
  <c r="AU475" i="13"/>
  <c r="AV475" i="13"/>
  <c r="AW475" i="13"/>
  <c r="AX475" i="13"/>
  <c r="AY475" i="13"/>
  <c r="P476" i="13"/>
  <c r="Q476" i="13"/>
  <c r="R476" i="13"/>
  <c r="S476" i="13"/>
  <c r="T476" i="13"/>
  <c r="U476" i="13"/>
  <c r="V476" i="13"/>
  <c r="W476" i="13"/>
  <c r="X476" i="13"/>
  <c r="Y476" i="13"/>
  <c r="Z476" i="13"/>
  <c r="AA476" i="13"/>
  <c r="AB476" i="13"/>
  <c r="AC476" i="13"/>
  <c r="AD476" i="13"/>
  <c r="AE476" i="13"/>
  <c r="AF476" i="13"/>
  <c r="AG476" i="13"/>
  <c r="AH476" i="13"/>
  <c r="AI476" i="13"/>
  <c r="AJ476" i="13"/>
  <c r="AK476" i="13"/>
  <c r="AL476" i="13"/>
  <c r="AM476" i="13"/>
  <c r="AN476" i="13"/>
  <c r="AO476" i="13"/>
  <c r="AP476" i="13"/>
  <c r="AQ476" i="13"/>
  <c r="AR476" i="13"/>
  <c r="AS476" i="13"/>
  <c r="AT476" i="13"/>
  <c r="AU476" i="13"/>
  <c r="AV476" i="13"/>
  <c r="AW476" i="13"/>
  <c r="AX476" i="13"/>
  <c r="AY476" i="13"/>
  <c r="P477" i="13"/>
  <c r="Q477" i="13"/>
  <c r="R477" i="13"/>
  <c r="S477" i="13"/>
  <c r="T477" i="13"/>
  <c r="U477" i="13"/>
  <c r="V477" i="13"/>
  <c r="W477" i="13"/>
  <c r="X477" i="13"/>
  <c r="Y477" i="13"/>
  <c r="Z477" i="13"/>
  <c r="AA477" i="13"/>
  <c r="AB477" i="13"/>
  <c r="AC477" i="13"/>
  <c r="AD477" i="13"/>
  <c r="AE477" i="13"/>
  <c r="AF477" i="13"/>
  <c r="AG477" i="13"/>
  <c r="AH477" i="13"/>
  <c r="AI477" i="13"/>
  <c r="AJ477" i="13"/>
  <c r="AK477" i="13"/>
  <c r="AL477" i="13"/>
  <c r="AM477" i="13"/>
  <c r="AN477" i="13"/>
  <c r="AO477" i="13"/>
  <c r="AP477" i="13"/>
  <c r="AQ477" i="13"/>
  <c r="AR477" i="13"/>
  <c r="AS477" i="13"/>
  <c r="AT477" i="13"/>
  <c r="AU477" i="13"/>
  <c r="AV477" i="13"/>
  <c r="AW477" i="13"/>
  <c r="AX477" i="13"/>
  <c r="AY477" i="13"/>
  <c r="P478" i="13"/>
  <c r="Q478" i="13"/>
  <c r="R478" i="13"/>
  <c r="S478" i="13"/>
  <c r="T478" i="13"/>
  <c r="U478" i="13"/>
  <c r="V478" i="13"/>
  <c r="W478" i="13"/>
  <c r="X478" i="13"/>
  <c r="Y478" i="13"/>
  <c r="Z478" i="13"/>
  <c r="AA478" i="13"/>
  <c r="AB478" i="13"/>
  <c r="AC478" i="13"/>
  <c r="AD478" i="13"/>
  <c r="AE478" i="13"/>
  <c r="AF478" i="13"/>
  <c r="AG478" i="13"/>
  <c r="AH478" i="13"/>
  <c r="AI478" i="13"/>
  <c r="AJ478" i="13"/>
  <c r="AK478" i="13"/>
  <c r="AL478" i="13"/>
  <c r="AM478" i="13"/>
  <c r="AN478" i="13"/>
  <c r="AO478" i="13"/>
  <c r="AP478" i="13"/>
  <c r="AQ478" i="13"/>
  <c r="AR478" i="13"/>
  <c r="AS478" i="13"/>
  <c r="AT478" i="13"/>
  <c r="AU478" i="13"/>
  <c r="AV478" i="13"/>
  <c r="AW478" i="13"/>
  <c r="AX478" i="13"/>
  <c r="AY478" i="13"/>
  <c r="P479" i="13"/>
  <c r="Q479" i="13"/>
  <c r="R479" i="13"/>
  <c r="S479" i="13"/>
  <c r="T479" i="13"/>
  <c r="U479" i="13"/>
  <c r="V479" i="13"/>
  <c r="W479" i="13"/>
  <c r="X479" i="13"/>
  <c r="Y479" i="13"/>
  <c r="Z479" i="13"/>
  <c r="AA479" i="13"/>
  <c r="AB479" i="13"/>
  <c r="AC479" i="13"/>
  <c r="AD479" i="13"/>
  <c r="AE479" i="13"/>
  <c r="AF479" i="13"/>
  <c r="AG479" i="13"/>
  <c r="AH479" i="13"/>
  <c r="AI479" i="13"/>
  <c r="AJ479" i="13"/>
  <c r="AK479" i="13"/>
  <c r="AL479" i="13"/>
  <c r="AM479" i="13"/>
  <c r="AN479" i="13"/>
  <c r="AO479" i="13"/>
  <c r="AP479" i="13"/>
  <c r="AQ479" i="13"/>
  <c r="AR479" i="13"/>
  <c r="AS479" i="13"/>
  <c r="AT479" i="13"/>
  <c r="AU479" i="13"/>
  <c r="AV479" i="13"/>
  <c r="AW479" i="13"/>
  <c r="AX479" i="13"/>
  <c r="AY479" i="13"/>
  <c r="P480" i="13"/>
  <c r="Q480" i="13"/>
  <c r="R480" i="13"/>
  <c r="S480" i="13"/>
  <c r="T480" i="13"/>
  <c r="U480" i="13"/>
  <c r="V480" i="13"/>
  <c r="W480" i="13"/>
  <c r="X480" i="13"/>
  <c r="Y480" i="13"/>
  <c r="Z480" i="13"/>
  <c r="AA480" i="13"/>
  <c r="AB480" i="13"/>
  <c r="AC480" i="13"/>
  <c r="AD480" i="13"/>
  <c r="AE480" i="13"/>
  <c r="AF480" i="13"/>
  <c r="AG480" i="13"/>
  <c r="AH480" i="13"/>
  <c r="AI480" i="13"/>
  <c r="AJ480" i="13"/>
  <c r="AK480" i="13"/>
  <c r="AL480" i="13"/>
  <c r="AM480" i="13"/>
  <c r="AN480" i="13"/>
  <c r="AO480" i="13"/>
  <c r="AP480" i="13"/>
  <c r="AQ480" i="13"/>
  <c r="AR480" i="13"/>
  <c r="AS480" i="13"/>
  <c r="AT480" i="13"/>
  <c r="AU480" i="13"/>
  <c r="AV480" i="13"/>
  <c r="AW480" i="13"/>
  <c r="AX480" i="13"/>
  <c r="AY480" i="13"/>
  <c r="P481" i="13"/>
  <c r="Q481" i="13"/>
  <c r="R481" i="13"/>
  <c r="S481" i="13"/>
  <c r="T481" i="13"/>
  <c r="U481" i="13"/>
  <c r="V481" i="13"/>
  <c r="W481" i="13"/>
  <c r="X481" i="13"/>
  <c r="Y481" i="13"/>
  <c r="Z481" i="13"/>
  <c r="AA481" i="13"/>
  <c r="AB481" i="13"/>
  <c r="AC481" i="13"/>
  <c r="AD481" i="13"/>
  <c r="AE481" i="13"/>
  <c r="AF481" i="13"/>
  <c r="AG481" i="13"/>
  <c r="AH481" i="13"/>
  <c r="AI481" i="13"/>
  <c r="AJ481" i="13"/>
  <c r="AK481" i="13"/>
  <c r="AL481" i="13"/>
  <c r="AM481" i="13"/>
  <c r="AN481" i="13"/>
  <c r="AO481" i="13"/>
  <c r="AP481" i="13"/>
  <c r="AQ481" i="13"/>
  <c r="AR481" i="13"/>
  <c r="AS481" i="13"/>
  <c r="AT481" i="13"/>
  <c r="AU481" i="13"/>
  <c r="AV481" i="13"/>
  <c r="AW481" i="13"/>
  <c r="AX481" i="13"/>
  <c r="AY481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M56" i="13"/>
  <c r="B57" i="13"/>
  <c r="B58" i="13"/>
  <c r="B59" i="13"/>
  <c r="B60" i="13"/>
  <c r="B61" i="13"/>
  <c r="B62" i="13"/>
  <c r="B63" i="13"/>
  <c r="B64" i="13"/>
  <c r="B65" i="13"/>
  <c r="J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J79" i="13"/>
  <c r="B80" i="13"/>
  <c r="B81" i="13"/>
  <c r="M81" i="13"/>
  <c r="B82" i="13"/>
  <c r="B83" i="13"/>
  <c r="B84" i="13"/>
  <c r="B85" i="13"/>
  <c r="B86" i="13"/>
  <c r="B87" i="13"/>
  <c r="B88" i="13"/>
  <c r="B89" i="13"/>
  <c r="J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M102" i="13"/>
  <c r="B103" i="13"/>
  <c r="B104" i="13"/>
  <c r="B105" i="13"/>
  <c r="B106" i="13"/>
  <c r="B107" i="13"/>
  <c r="B108" i="13"/>
  <c r="B109" i="13"/>
  <c r="B110" i="13"/>
  <c r="J110" i="13"/>
  <c r="B111" i="13"/>
  <c r="B112" i="13"/>
  <c r="B113" i="13"/>
  <c r="B114" i="13"/>
  <c r="B115" i="13"/>
  <c r="B116" i="13"/>
  <c r="B117" i="13"/>
  <c r="B118" i="13"/>
  <c r="B119" i="13"/>
  <c r="M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M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M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M190" i="13"/>
  <c r="B191" i="13"/>
  <c r="M191" i="13"/>
  <c r="B192" i="13"/>
  <c r="B193" i="13"/>
  <c r="B194" i="13"/>
  <c r="B195" i="13"/>
  <c r="B196" i="13"/>
  <c r="B197" i="13"/>
  <c r="B198" i="13"/>
  <c r="B199" i="13"/>
  <c r="B200" i="13"/>
  <c r="J200" i="13"/>
  <c r="B201" i="13"/>
  <c r="J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J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M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J254" i="13"/>
  <c r="B255" i="13"/>
  <c r="B256" i="13"/>
  <c r="B257" i="13"/>
  <c r="B258" i="13"/>
  <c r="B259" i="13"/>
  <c r="B260" i="13"/>
  <c r="B261" i="13"/>
  <c r="B262" i="13"/>
  <c r="B263" i="13"/>
  <c r="B264" i="13"/>
  <c r="J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M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J311" i="13"/>
  <c r="B312" i="13"/>
  <c r="B313" i="13"/>
  <c r="B314" i="13"/>
  <c r="B315" i="13"/>
  <c r="B316" i="13"/>
  <c r="B317" i="13"/>
  <c r="B318" i="13"/>
  <c r="B319" i="13"/>
  <c r="M319" i="13"/>
  <c r="B320" i="13"/>
  <c r="B321" i="13"/>
  <c r="M321" i="13"/>
  <c r="B322" i="13"/>
  <c r="B323" i="13"/>
  <c r="B324" i="13"/>
  <c r="B325" i="13"/>
  <c r="B326" i="13"/>
  <c r="B327" i="13"/>
  <c r="M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M358" i="13"/>
  <c r="B359" i="13"/>
  <c r="J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J375" i="13"/>
  <c r="B376" i="13"/>
  <c r="B377" i="13"/>
  <c r="B378" i="13"/>
  <c r="B379" i="13"/>
  <c r="B380" i="13"/>
  <c r="B381" i="13"/>
  <c r="B382" i="13"/>
  <c r="B383" i="13"/>
  <c r="B384" i="13"/>
  <c r="M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J407" i="13"/>
  <c r="B408" i="13"/>
  <c r="B409" i="13"/>
  <c r="B410" i="13"/>
  <c r="B411" i="13"/>
  <c r="B412" i="13"/>
  <c r="B413" i="13"/>
  <c r="B414" i="13"/>
  <c r="J414" i="13"/>
  <c r="B415" i="13"/>
  <c r="B416" i="13"/>
  <c r="J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J446" i="13"/>
  <c r="B447" i="13"/>
  <c r="B448" i="13"/>
  <c r="J448" i="13"/>
  <c r="B449" i="13"/>
  <c r="B450" i="13"/>
  <c r="B451" i="13"/>
  <c r="B452" i="13"/>
  <c r="B453" i="13"/>
  <c r="B454" i="13"/>
  <c r="B455" i="13"/>
  <c r="B456" i="13"/>
  <c r="J456" i="13"/>
  <c r="B457" i="13"/>
  <c r="M457" i="13"/>
  <c r="B458" i="13"/>
  <c r="B459" i="13"/>
  <c r="B460" i="13"/>
  <c r="B461" i="13"/>
  <c r="B462" i="13"/>
  <c r="B463" i="13"/>
  <c r="B464" i="13"/>
  <c r="J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J480" i="13"/>
  <c r="B481" i="13"/>
  <c r="J481" i="13"/>
  <c r="C3" i="13"/>
  <c r="D3" i="13"/>
  <c r="H3" i="13"/>
  <c r="J3" i="13"/>
  <c r="J3" i="15"/>
  <c r="E3" i="13"/>
  <c r="F3" i="13"/>
  <c r="N3" i="13"/>
  <c r="O3" i="13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C5" i="13"/>
  <c r="K5" i="13"/>
  <c r="D5" i="13"/>
  <c r="F5" i="13"/>
  <c r="G5" i="13"/>
  <c r="L5" i="13"/>
  <c r="M5" i="13"/>
  <c r="N5" i="13"/>
  <c r="O5" i="13"/>
  <c r="C6" i="13"/>
  <c r="D6" i="13"/>
  <c r="E6" i="13"/>
  <c r="F6" i="13"/>
  <c r="K6" i="13"/>
  <c r="L6" i="13"/>
  <c r="H6" i="13"/>
  <c r="I6" i="13"/>
  <c r="N6" i="13"/>
  <c r="O6" i="13"/>
  <c r="C7" i="13"/>
  <c r="D7" i="13"/>
  <c r="H7" i="13"/>
  <c r="I7" i="13"/>
  <c r="F7" i="13"/>
  <c r="G7" i="13"/>
  <c r="K7" i="13"/>
  <c r="L7" i="13"/>
  <c r="M7" i="13"/>
  <c r="N7" i="13"/>
  <c r="O7" i="13"/>
  <c r="C8" i="13"/>
  <c r="D8" i="13"/>
  <c r="H8" i="13"/>
  <c r="I8" i="13"/>
  <c r="E8" i="13"/>
  <c r="F8" i="13"/>
  <c r="N8" i="13"/>
  <c r="O8" i="13"/>
  <c r="C9" i="13"/>
  <c r="D9" i="13"/>
  <c r="E9" i="13"/>
  <c r="F9" i="13"/>
  <c r="K9" i="13"/>
  <c r="L9" i="13"/>
  <c r="G9" i="13"/>
  <c r="H9" i="13"/>
  <c r="I9" i="13"/>
  <c r="N9" i="13"/>
  <c r="O9" i="13"/>
  <c r="C10" i="13"/>
  <c r="D10" i="13"/>
  <c r="F10" i="13"/>
  <c r="G10" i="13"/>
  <c r="K10" i="13"/>
  <c r="L10" i="13"/>
  <c r="M10" i="13"/>
  <c r="N10" i="13"/>
  <c r="O10" i="13"/>
  <c r="C11" i="13"/>
  <c r="D11" i="13"/>
  <c r="E11" i="13"/>
  <c r="F11" i="13"/>
  <c r="K11" i="13"/>
  <c r="L11" i="13"/>
  <c r="H11" i="13"/>
  <c r="I11" i="13"/>
  <c r="J11" i="13"/>
  <c r="M11" i="13"/>
  <c r="N11" i="13"/>
  <c r="O11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C13" i="13"/>
  <c r="D13" i="13"/>
  <c r="E13" i="13"/>
  <c r="F13" i="13"/>
  <c r="G13" i="13"/>
  <c r="K13" i="13"/>
  <c r="L13" i="13"/>
  <c r="M13" i="13"/>
  <c r="N13" i="13"/>
  <c r="O13" i="13"/>
  <c r="C14" i="13"/>
  <c r="D14" i="13"/>
  <c r="E14" i="13"/>
  <c r="F14" i="13"/>
  <c r="K14" i="13"/>
  <c r="L14" i="13"/>
  <c r="M14" i="13"/>
  <c r="G14" i="13"/>
  <c r="H14" i="13"/>
  <c r="I14" i="13"/>
  <c r="J14" i="13"/>
  <c r="N14" i="13"/>
  <c r="O14" i="13"/>
  <c r="C15" i="13"/>
  <c r="D15" i="13"/>
  <c r="H15" i="13"/>
  <c r="I15" i="13"/>
  <c r="F15" i="13"/>
  <c r="G15" i="13"/>
  <c r="K15" i="13"/>
  <c r="L15" i="13"/>
  <c r="N15" i="13"/>
  <c r="O15" i="13"/>
  <c r="C16" i="13"/>
  <c r="D16" i="13"/>
  <c r="H16" i="13"/>
  <c r="I16" i="13"/>
  <c r="J16" i="13"/>
  <c r="E16" i="13"/>
  <c r="F16" i="13"/>
  <c r="N16" i="13"/>
  <c r="O16" i="13"/>
  <c r="C17" i="13"/>
  <c r="D17" i="13"/>
  <c r="E17" i="13"/>
  <c r="F17" i="13"/>
  <c r="K17" i="13"/>
  <c r="L17" i="13"/>
  <c r="G17" i="13"/>
  <c r="H17" i="13"/>
  <c r="I17" i="13"/>
  <c r="J17" i="13"/>
  <c r="N17" i="13"/>
  <c r="O17" i="13"/>
  <c r="C18" i="13"/>
  <c r="D18" i="13"/>
  <c r="F18" i="13"/>
  <c r="G18" i="13"/>
  <c r="K18" i="13"/>
  <c r="L18" i="13"/>
  <c r="M18" i="13"/>
  <c r="N18" i="13"/>
  <c r="O18" i="13"/>
  <c r="C19" i="13"/>
  <c r="D19" i="13"/>
  <c r="E19" i="13"/>
  <c r="F19" i="13"/>
  <c r="K19" i="13"/>
  <c r="L19" i="13"/>
  <c r="H19" i="13"/>
  <c r="I19" i="13"/>
  <c r="J19" i="13"/>
  <c r="M19" i="13"/>
  <c r="N19" i="13"/>
  <c r="O19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C21" i="13"/>
  <c r="K21" i="13"/>
  <c r="L21" i="13"/>
  <c r="M21" i="13"/>
  <c r="D21" i="13"/>
  <c r="H21" i="13"/>
  <c r="I21" i="13"/>
  <c r="J21" i="13"/>
  <c r="E21" i="13"/>
  <c r="F21" i="13"/>
  <c r="G21" i="13"/>
  <c r="N21" i="13"/>
  <c r="O21" i="13"/>
  <c r="C22" i="13"/>
  <c r="D22" i="13"/>
  <c r="E22" i="13"/>
  <c r="F22" i="13"/>
  <c r="K22" i="13"/>
  <c r="L22" i="13"/>
  <c r="G22" i="13"/>
  <c r="H22" i="13"/>
  <c r="I22" i="13"/>
  <c r="J22" i="13"/>
  <c r="N22" i="13"/>
  <c r="O22" i="13"/>
  <c r="C23" i="13"/>
  <c r="D23" i="13"/>
  <c r="H23" i="13"/>
  <c r="I23" i="13"/>
  <c r="F23" i="13"/>
  <c r="G23" i="13"/>
  <c r="K23" i="13"/>
  <c r="L23" i="13"/>
  <c r="N23" i="13"/>
  <c r="O23" i="13"/>
  <c r="C24" i="13"/>
  <c r="D24" i="13"/>
  <c r="H24" i="13"/>
  <c r="I24" i="13"/>
  <c r="E24" i="13"/>
  <c r="F24" i="13"/>
  <c r="N24" i="13"/>
  <c r="O24" i="13"/>
  <c r="C25" i="13"/>
  <c r="D25" i="13"/>
  <c r="E25" i="13"/>
  <c r="F25" i="13"/>
  <c r="K25" i="13"/>
  <c r="L25" i="13"/>
  <c r="G25" i="13"/>
  <c r="H25" i="13"/>
  <c r="I25" i="13"/>
  <c r="N25" i="13"/>
  <c r="O25" i="13"/>
  <c r="C26" i="13"/>
  <c r="K26" i="13"/>
  <c r="L26" i="13"/>
  <c r="M26" i="13"/>
  <c r="D26" i="13"/>
  <c r="F26" i="13"/>
  <c r="G26" i="13"/>
  <c r="N26" i="13"/>
  <c r="O26" i="13"/>
  <c r="C27" i="13"/>
  <c r="D27" i="13"/>
  <c r="E27" i="13"/>
  <c r="F27" i="13"/>
  <c r="H27" i="13"/>
  <c r="I27" i="13"/>
  <c r="J27" i="13"/>
  <c r="N27" i="13"/>
  <c r="O27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C29" i="13"/>
  <c r="D29" i="13"/>
  <c r="H29" i="13"/>
  <c r="I29" i="13"/>
  <c r="J29" i="13"/>
  <c r="E29" i="13"/>
  <c r="F29" i="13"/>
  <c r="G29" i="13"/>
  <c r="K29" i="13"/>
  <c r="L29" i="13"/>
  <c r="M29" i="13"/>
  <c r="N29" i="13"/>
  <c r="O29" i="13"/>
  <c r="C30" i="13"/>
  <c r="D30" i="13"/>
  <c r="E30" i="13"/>
  <c r="F30" i="13"/>
  <c r="H30" i="13"/>
  <c r="I30" i="13"/>
  <c r="J30" i="13"/>
  <c r="N30" i="13"/>
  <c r="O30" i="13"/>
  <c r="C31" i="13"/>
  <c r="D31" i="13"/>
  <c r="H31" i="13"/>
  <c r="F31" i="13"/>
  <c r="G31" i="13"/>
  <c r="I31" i="13"/>
  <c r="J31" i="13"/>
  <c r="K31" i="13"/>
  <c r="L31" i="13"/>
  <c r="M31" i="13"/>
  <c r="N31" i="13"/>
  <c r="O31" i="13"/>
  <c r="C32" i="13"/>
  <c r="D32" i="13"/>
  <c r="H32" i="13"/>
  <c r="I32" i="13"/>
  <c r="E32" i="13"/>
  <c r="F32" i="13"/>
  <c r="N32" i="13"/>
  <c r="O32" i="13"/>
  <c r="C33" i="13"/>
  <c r="D33" i="13"/>
  <c r="E33" i="13"/>
  <c r="F33" i="13"/>
  <c r="K33" i="13"/>
  <c r="L33" i="13"/>
  <c r="M33" i="13"/>
  <c r="G33" i="13"/>
  <c r="H33" i="13"/>
  <c r="I33" i="13"/>
  <c r="N33" i="13"/>
  <c r="O33" i="13"/>
  <c r="C34" i="13"/>
  <c r="D34" i="13"/>
  <c r="F34" i="13"/>
  <c r="G34" i="13"/>
  <c r="K34" i="13"/>
  <c r="L34" i="13"/>
  <c r="M34" i="13"/>
  <c r="N34" i="13"/>
  <c r="O34" i="13"/>
  <c r="C35" i="13"/>
  <c r="D35" i="13"/>
  <c r="E35" i="13"/>
  <c r="F35" i="13"/>
  <c r="K35" i="13"/>
  <c r="L35" i="13"/>
  <c r="M35" i="13"/>
  <c r="G35" i="13"/>
  <c r="H35" i="13"/>
  <c r="I35" i="13"/>
  <c r="J35" i="13"/>
  <c r="N35" i="13"/>
  <c r="O35" i="13"/>
  <c r="C36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C37" i="13"/>
  <c r="K37" i="13"/>
  <c r="L37" i="13"/>
  <c r="M37" i="13"/>
  <c r="D37" i="13"/>
  <c r="E37" i="13"/>
  <c r="F37" i="13"/>
  <c r="G37" i="13"/>
  <c r="N37" i="13"/>
  <c r="O37" i="13"/>
  <c r="C38" i="13"/>
  <c r="D38" i="13"/>
  <c r="E38" i="13"/>
  <c r="F38" i="13"/>
  <c r="K38" i="13"/>
  <c r="L38" i="13"/>
  <c r="M38" i="13"/>
  <c r="G38" i="13"/>
  <c r="H38" i="13"/>
  <c r="I38" i="13"/>
  <c r="J38" i="13"/>
  <c r="N38" i="13"/>
  <c r="O38" i="13"/>
  <c r="C39" i="13"/>
  <c r="K39" i="13"/>
  <c r="L39" i="13"/>
  <c r="D39" i="13"/>
  <c r="F39" i="13"/>
  <c r="G39" i="13"/>
  <c r="N39" i="13"/>
  <c r="O39" i="13"/>
  <c r="C40" i="13"/>
  <c r="D40" i="13"/>
  <c r="F40" i="13"/>
  <c r="N40" i="13"/>
  <c r="O40" i="13"/>
  <c r="C41" i="13"/>
  <c r="D41" i="13"/>
  <c r="E41" i="13"/>
  <c r="F41" i="13"/>
  <c r="K41" i="13"/>
  <c r="L41" i="13"/>
  <c r="G41" i="13"/>
  <c r="H41" i="13"/>
  <c r="I41" i="13"/>
  <c r="N41" i="13"/>
  <c r="O41" i="13"/>
  <c r="C42" i="13"/>
  <c r="D42" i="13"/>
  <c r="F42" i="13"/>
  <c r="G42" i="13"/>
  <c r="K42" i="13"/>
  <c r="L42" i="13"/>
  <c r="M42" i="13"/>
  <c r="N42" i="13"/>
  <c r="O42" i="13"/>
  <c r="C43" i="13"/>
  <c r="D43" i="13"/>
  <c r="E43" i="13"/>
  <c r="F43" i="13"/>
  <c r="K43" i="13"/>
  <c r="L43" i="13"/>
  <c r="M43" i="13"/>
  <c r="H43" i="13"/>
  <c r="I43" i="13"/>
  <c r="J43" i="13"/>
  <c r="N43" i="13"/>
  <c r="O43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C45" i="13"/>
  <c r="D45" i="13"/>
  <c r="F45" i="13"/>
  <c r="G45" i="13"/>
  <c r="K45" i="13"/>
  <c r="L45" i="13"/>
  <c r="M45" i="13"/>
  <c r="N45" i="13"/>
  <c r="O45" i="13"/>
  <c r="C46" i="13"/>
  <c r="D46" i="13"/>
  <c r="E46" i="13"/>
  <c r="F46" i="13"/>
  <c r="K46" i="13"/>
  <c r="L46" i="13"/>
  <c r="G46" i="13"/>
  <c r="H46" i="13"/>
  <c r="I46" i="13"/>
  <c r="N46" i="13"/>
  <c r="O46" i="13"/>
  <c r="C47" i="13"/>
  <c r="D47" i="13"/>
  <c r="H47" i="13"/>
  <c r="I47" i="13"/>
  <c r="J47" i="13"/>
  <c r="F47" i="13"/>
  <c r="G47" i="13"/>
  <c r="K47" i="13"/>
  <c r="L47" i="13"/>
  <c r="N47" i="13"/>
  <c r="O47" i="13"/>
  <c r="C48" i="13"/>
  <c r="D48" i="13"/>
  <c r="H48" i="13"/>
  <c r="I48" i="13"/>
  <c r="E48" i="13"/>
  <c r="F48" i="13"/>
  <c r="N48" i="13"/>
  <c r="O48" i="13"/>
  <c r="C49" i="13"/>
  <c r="D49" i="13"/>
  <c r="E49" i="13"/>
  <c r="F49" i="13"/>
  <c r="K49" i="13"/>
  <c r="L49" i="13"/>
  <c r="G49" i="13"/>
  <c r="H49" i="13"/>
  <c r="I49" i="13"/>
  <c r="N49" i="13"/>
  <c r="O49" i="13"/>
  <c r="C50" i="13"/>
  <c r="K50" i="13"/>
  <c r="L50" i="13"/>
  <c r="M50" i="13"/>
  <c r="D50" i="13"/>
  <c r="F50" i="13"/>
  <c r="G50" i="13"/>
  <c r="N50" i="13"/>
  <c r="O50" i="13"/>
  <c r="C51" i="13"/>
  <c r="D51" i="13"/>
  <c r="E51" i="13"/>
  <c r="F51" i="13"/>
  <c r="K51" i="13"/>
  <c r="L51" i="13"/>
  <c r="M51" i="13"/>
  <c r="G51" i="13"/>
  <c r="H51" i="13"/>
  <c r="I51" i="13"/>
  <c r="J51" i="13"/>
  <c r="N51" i="13"/>
  <c r="O51" i="13"/>
  <c r="C52" i="13"/>
  <c r="D52" i="13"/>
  <c r="E52" i="13"/>
  <c r="F52" i="13"/>
  <c r="G52" i="13"/>
  <c r="H52" i="13"/>
  <c r="I52" i="13"/>
  <c r="J52" i="13"/>
  <c r="K52" i="13"/>
  <c r="L52" i="13"/>
  <c r="M52" i="13"/>
  <c r="N52" i="13"/>
  <c r="O52" i="13"/>
  <c r="C53" i="13"/>
  <c r="D53" i="13"/>
  <c r="F53" i="13"/>
  <c r="G53" i="13"/>
  <c r="K53" i="13"/>
  <c r="L53" i="13"/>
  <c r="M53" i="13"/>
  <c r="N53" i="13"/>
  <c r="O53" i="13"/>
  <c r="C54" i="13"/>
  <c r="D54" i="13"/>
  <c r="E54" i="13"/>
  <c r="F54" i="13"/>
  <c r="K54" i="13"/>
  <c r="L54" i="13"/>
  <c r="M54" i="13"/>
  <c r="G54" i="13"/>
  <c r="H54" i="13"/>
  <c r="I54" i="13"/>
  <c r="J54" i="13"/>
  <c r="N54" i="13"/>
  <c r="O54" i="13"/>
  <c r="C55" i="13"/>
  <c r="K55" i="13"/>
  <c r="L55" i="13"/>
  <c r="D55" i="13"/>
  <c r="F55" i="13"/>
  <c r="G55" i="13"/>
  <c r="N55" i="13"/>
  <c r="O55" i="13"/>
  <c r="C56" i="13"/>
  <c r="D56" i="13"/>
  <c r="H56" i="13"/>
  <c r="I56" i="13"/>
  <c r="F56" i="13"/>
  <c r="K56" i="13"/>
  <c r="G56" i="13"/>
  <c r="L56" i="13"/>
  <c r="N56" i="13"/>
  <c r="O56" i="13"/>
  <c r="C57" i="13"/>
  <c r="D57" i="13"/>
  <c r="E57" i="13"/>
  <c r="F57" i="13"/>
  <c r="K57" i="13"/>
  <c r="L57" i="13"/>
  <c r="G57" i="13"/>
  <c r="H57" i="13"/>
  <c r="I57" i="13"/>
  <c r="N57" i="13"/>
  <c r="O57" i="13"/>
  <c r="C58" i="13"/>
  <c r="K58" i="13"/>
  <c r="D58" i="13"/>
  <c r="H58" i="13"/>
  <c r="I58" i="13"/>
  <c r="J58" i="13"/>
  <c r="F58" i="13"/>
  <c r="G58" i="13"/>
  <c r="L58" i="13"/>
  <c r="M58" i="13"/>
  <c r="N58" i="13"/>
  <c r="O58" i="13"/>
  <c r="C59" i="13"/>
  <c r="D59" i="13"/>
  <c r="E59" i="13"/>
  <c r="F59" i="13"/>
  <c r="K59" i="13"/>
  <c r="L59" i="13"/>
  <c r="H59" i="13"/>
  <c r="I59" i="13"/>
  <c r="J59" i="13"/>
  <c r="M59" i="13"/>
  <c r="N59" i="13"/>
  <c r="O59" i="13"/>
  <c r="C60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C61" i="13"/>
  <c r="D61" i="13"/>
  <c r="E61" i="13"/>
  <c r="F61" i="13"/>
  <c r="N61" i="13"/>
  <c r="O61" i="13"/>
  <c r="C62" i="13"/>
  <c r="D62" i="13"/>
  <c r="E62" i="13"/>
  <c r="F62" i="13"/>
  <c r="H62" i="13"/>
  <c r="I62" i="13"/>
  <c r="J62" i="13"/>
  <c r="N62" i="13"/>
  <c r="O62" i="13"/>
  <c r="C63" i="13"/>
  <c r="D63" i="13"/>
  <c r="F63" i="13"/>
  <c r="G63" i="13"/>
  <c r="K63" i="13"/>
  <c r="L63" i="13"/>
  <c r="N63" i="13"/>
  <c r="O63" i="13"/>
  <c r="C64" i="13"/>
  <c r="D64" i="13"/>
  <c r="H64" i="13"/>
  <c r="I64" i="13"/>
  <c r="J64" i="13"/>
  <c r="E64" i="13"/>
  <c r="F64" i="13"/>
  <c r="K64" i="13"/>
  <c r="L64" i="13"/>
  <c r="G64" i="13"/>
  <c r="N64" i="13"/>
  <c r="O64" i="13"/>
  <c r="C65" i="13"/>
  <c r="D65" i="13"/>
  <c r="E65" i="13"/>
  <c r="F65" i="13"/>
  <c r="K65" i="13"/>
  <c r="L65" i="13"/>
  <c r="G65" i="13"/>
  <c r="H65" i="13"/>
  <c r="I65" i="13"/>
  <c r="N65" i="13"/>
  <c r="O65" i="13"/>
  <c r="C66" i="13"/>
  <c r="D66" i="13"/>
  <c r="F66" i="13"/>
  <c r="G66" i="13"/>
  <c r="K66" i="13"/>
  <c r="L66" i="13"/>
  <c r="M66" i="13"/>
  <c r="N66" i="13"/>
  <c r="O66" i="13"/>
  <c r="C67" i="13"/>
  <c r="D67" i="13"/>
  <c r="E67" i="13"/>
  <c r="F67" i="13"/>
  <c r="H67" i="13"/>
  <c r="I67" i="13"/>
  <c r="J67" i="13"/>
  <c r="N67" i="13"/>
  <c r="O67" i="13"/>
  <c r="C68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C69" i="13"/>
  <c r="K69" i="13"/>
  <c r="L69" i="13"/>
  <c r="M69" i="13"/>
  <c r="D69" i="13"/>
  <c r="F69" i="13"/>
  <c r="G69" i="13"/>
  <c r="N69" i="13"/>
  <c r="O69" i="13"/>
  <c r="C70" i="13"/>
  <c r="D70" i="13"/>
  <c r="E70" i="13"/>
  <c r="F70" i="13"/>
  <c r="K70" i="13"/>
  <c r="L70" i="13"/>
  <c r="G70" i="13"/>
  <c r="H70" i="13"/>
  <c r="I70" i="13"/>
  <c r="J70" i="13"/>
  <c r="M70" i="13"/>
  <c r="N70" i="13"/>
  <c r="O70" i="13"/>
  <c r="C71" i="13"/>
  <c r="K71" i="13"/>
  <c r="L71" i="13"/>
  <c r="D71" i="13"/>
  <c r="E71" i="13"/>
  <c r="F71" i="13"/>
  <c r="G71" i="13"/>
  <c r="N71" i="13"/>
  <c r="O71" i="13"/>
  <c r="C72" i="13"/>
  <c r="D72" i="13"/>
  <c r="E72" i="13"/>
  <c r="F72" i="13"/>
  <c r="N72" i="13"/>
  <c r="O72" i="13"/>
  <c r="C73" i="13"/>
  <c r="D73" i="13"/>
  <c r="E73" i="13"/>
  <c r="F73" i="13"/>
  <c r="K73" i="13"/>
  <c r="L73" i="13"/>
  <c r="H73" i="13"/>
  <c r="I73" i="13"/>
  <c r="J73" i="13"/>
  <c r="N73" i="13"/>
  <c r="O73" i="13"/>
  <c r="C74" i="13"/>
  <c r="D74" i="13"/>
  <c r="F74" i="13"/>
  <c r="G74" i="13"/>
  <c r="K74" i="13"/>
  <c r="L74" i="13"/>
  <c r="M74" i="13"/>
  <c r="N74" i="13"/>
  <c r="O74" i="13"/>
  <c r="C75" i="13"/>
  <c r="D75" i="13"/>
  <c r="E75" i="13"/>
  <c r="F75" i="13"/>
  <c r="K75" i="13"/>
  <c r="G75" i="13"/>
  <c r="H75" i="13"/>
  <c r="I75" i="13"/>
  <c r="J75" i="13"/>
  <c r="L75" i="13"/>
  <c r="M75" i="13"/>
  <c r="N75" i="13"/>
  <c r="O75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C77" i="13"/>
  <c r="D77" i="13"/>
  <c r="F77" i="13"/>
  <c r="N77" i="13"/>
  <c r="O77" i="13"/>
  <c r="C78" i="13"/>
  <c r="D78" i="13"/>
  <c r="F78" i="13"/>
  <c r="N78" i="13"/>
  <c r="O78" i="13"/>
  <c r="C79" i="13"/>
  <c r="D79" i="13"/>
  <c r="E79" i="13"/>
  <c r="F79" i="13"/>
  <c r="G79" i="13"/>
  <c r="H79" i="13"/>
  <c r="I79" i="13"/>
  <c r="K79" i="13"/>
  <c r="L79" i="13"/>
  <c r="N79" i="13"/>
  <c r="O79" i="13"/>
  <c r="C80" i="13"/>
  <c r="K80" i="13"/>
  <c r="L80" i="13"/>
  <c r="D80" i="13"/>
  <c r="E80" i="13"/>
  <c r="F80" i="13"/>
  <c r="G80" i="13"/>
  <c r="H80" i="13"/>
  <c r="I80" i="13"/>
  <c r="N80" i="13"/>
  <c r="O80" i="13"/>
  <c r="C81" i="13"/>
  <c r="D81" i="13"/>
  <c r="E81" i="13"/>
  <c r="F81" i="13"/>
  <c r="K81" i="13"/>
  <c r="L81" i="13"/>
  <c r="G81" i="13"/>
  <c r="H81" i="13"/>
  <c r="I81" i="13"/>
  <c r="N81" i="13"/>
  <c r="O81" i="13"/>
  <c r="C82" i="13"/>
  <c r="K82" i="13"/>
  <c r="L82" i="13"/>
  <c r="M82" i="13"/>
  <c r="D82" i="13"/>
  <c r="E82" i="13"/>
  <c r="F82" i="13"/>
  <c r="G82" i="13"/>
  <c r="N82" i="13"/>
  <c r="O82" i="13"/>
  <c r="C83" i="13"/>
  <c r="D83" i="13"/>
  <c r="H83" i="13"/>
  <c r="I83" i="13"/>
  <c r="J83" i="13"/>
  <c r="E83" i="13"/>
  <c r="F83" i="13"/>
  <c r="K83" i="13"/>
  <c r="L83" i="13"/>
  <c r="M83" i="13"/>
  <c r="G83" i="13"/>
  <c r="N83" i="13"/>
  <c r="O83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C85" i="13"/>
  <c r="D85" i="13"/>
  <c r="E85" i="13"/>
  <c r="F85" i="13"/>
  <c r="G85" i="13"/>
  <c r="K85" i="13"/>
  <c r="L85" i="13"/>
  <c r="M85" i="13"/>
  <c r="N85" i="13"/>
  <c r="O85" i="13"/>
  <c r="C86" i="13"/>
  <c r="D86" i="13"/>
  <c r="E86" i="13"/>
  <c r="F86" i="13"/>
  <c r="H86" i="13"/>
  <c r="I86" i="13"/>
  <c r="J86" i="13"/>
  <c r="N86" i="13"/>
  <c r="O86" i="13"/>
  <c r="C87" i="13"/>
  <c r="D87" i="13"/>
  <c r="E87" i="13"/>
  <c r="F87" i="13"/>
  <c r="G87" i="13"/>
  <c r="N87" i="13"/>
  <c r="O87" i="13"/>
  <c r="C88" i="13"/>
  <c r="D88" i="13"/>
  <c r="E88" i="13"/>
  <c r="F88" i="13"/>
  <c r="G88" i="13"/>
  <c r="N88" i="13"/>
  <c r="O88" i="13"/>
  <c r="C89" i="13"/>
  <c r="H89" i="13"/>
  <c r="I89" i="13"/>
  <c r="D89" i="13"/>
  <c r="E89" i="13"/>
  <c r="F89" i="13"/>
  <c r="N89" i="13"/>
  <c r="O89" i="13"/>
  <c r="C90" i="13"/>
  <c r="D90" i="13"/>
  <c r="F90" i="13"/>
  <c r="N90" i="13"/>
  <c r="O90" i="13"/>
  <c r="C91" i="13"/>
  <c r="D91" i="13"/>
  <c r="E91" i="13"/>
  <c r="F91" i="13"/>
  <c r="K91" i="13"/>
  <c r="L91" i="13"/>
  <c r="M91" i="13"/>
  <c r="G91" i="13"/>
  <c r="H91" i="13"/>
  <c r="I91" i="13"/>
  <c r="J91" i="13"/>
  <c r="N91" i="13"/>
  <c r="O91" i="13"/>
  <c r="C92" i="13"/>
  <c r="D92" i="13"/>
  <c r="E92" i="13"/>
  <c r="F92" i="13"/>
  <c r="G92" i="13"/>
  <c r="N92" i="13"/>
  <c r="O92" i="13"/>
  <c r="C93" i="13"/>
  <c r="D93" i="13"/>
  <c r="E93" i="13"/>
  <c r="F93" i="13"/>
  <c r="G93" i="13"/>
  <c r="K93" i="13"/>
  <c r="L93" i="13"/>
  <c r="M93" i="13"/>
  <c r="N93" i="13"/>
  <c r="O93" i="13"/>
  <c r="C94" i="13"/>
  <c r="D94" i="13"/>
  <c r="E94" i="13"/>
  <c r="F94" i="13"/>
  <c r="H94" i="13"/>
  <c r="I94" i="13"/>
  <c r="N94" i="13"/>
  <c r="O94" i="13"/>
  <c r="C95" i="13"/>
  <c r="D95" i="13"/>
  <c r="E95" i="13"/>
  <c r="F95" i="13"/>
  <c r="G95" i="13"/>
  <c r="N95" i="13"/>
  <c r="O95" i="13"/>
  <c r="C96" i="13"/>
  <c r="D96" i="13"/>
  <c r="F96" i="13"/>
  <c r="G96" i="13"/>
  <c r="K96" i="13"/>
  <c r="L96" i="13"/>
  <c r="M96" i="13"/>
  <c r="N96" i="13"/>
  <c r="O96" i="13"/>
  <c r="C97" i="13"/>
  <c r="H97" i="13"/>
  <c r="I97" i="13"/>
  <c r="D97" i="13"/>
  <c r="E97" i="13"/>
  <c r="F97" i="13"/>
  <c r="N97" i="13"/>
  <c r="O97" i="13"/>
  <c r="C98" i="13"/>
  <c r="D98" i="13"/>
  <c r="F98" i="13"/>
  <c r="N98" i="13"/>
  <c r="O98" i="13"/>
  <c r="C99" i="13"/>
  <c r="D99" i="13"/>
  <c r="H99" i="13"/>
  <c r="I99" i="13"/>
  <c r="J99" i="13"/>
  <c r="E99" i="13"/>
  <c r="F99" i="13"/>
  <c r="K99" i="13"/>
  <c r="L99" i="13"/>
  <c r="G99" i="13"/>
  <c r="M99" i="13"/>
  <c r="N99" i="13"/>
  <c r="O99" i="13"/>
  <c r="C100" i="13"/>
  <c r="D100" i="13"/>
  <c r="E100" i="13"/>
  <c r="F100" i="13"/>
  <c r="G100" i="13"/>
  <c r="N100" i="13"/>
  <c r="O100" i="13"/>
  <c r="C101" i="13"/>
  <c r="D101" i="13"/>
  <c r="E101" i="13"/>
  <c r="F101" i="13"/>
  <c r="K101" i="13"/>
  <c r="L101" i="13"/>
  <c r="M101" i="13"/>
  <c r="G101" i="13"/>
  <c r="N101" i="13"/>
  <c r="O101" i="13"/>
  <c r="C102" i="13"/>
  <c r="D102" i="13"/>
  <c r="E102" i="13"/>
  <c r="F102" i="13"/>
  <c r="K102" i="13"/>
  <c r="L102" i="13"/>
  <c r="H102" i="13"/>
  <c r="I102" i="13"/>
  <c r="N102" i="13"/>
  <c r="O102" i="13"/>
  <c r="C103" i="13"/>
  <c r="D103" i="13"/>
  <c r="E103" i="13"/>
  <c r="F103" i="13"/>
  <c r="G103" i="13"/>
  <c r="H103" i="13"/>
  <c r="I103" i="13"/>
  <c r="K103" i="13"/>
  <c r="L103" i="13"/>
  <c r="N103" i="13"/>
  <c r="O103" i="13"/>
  <c r="C104" i="13"/>
  <c r="D104" i="13"/>
  <c r="F104" i="13"/>
  <c r="G104" i="13"/>
  <c r="K104" i="13"/>
  <c r="L104" i="13"/>
  <c r="N104" i="13"/>
  <c r="O104" i="13"/>
  <c r="C105" i="13"/>
  <c r="D105" i="13"/>
  <c r="E105" i="13"/>
  <c r="F105" i="13"/>
  <c r="G105" i="13"/>
  <c r="N105" i="13"/>
  <c r="O105" i="13"/>
  <c r="C106" i="13"/>
  <c r="D106" i="13"/>
  <c r="E106" i="13"/>
  <c r="F106" i="13"/>
  <c r="K106" i="13"/>
  <c r="L106" i="13"/>
  <c r="M106" i="13"/>
  <c r="G106" i="13"/>
  <c r="N106" i="13"/>
  <c r="O106" i="13"/>
  <c r="C107" i="13"/>
  <c r="D107" i="13"/>
  <c r="F107" i="13"/>
  <c r="K107" i="13"/>
  <c r="G107" i="13"/>
  <c r="L107" i="13"/>
  <c r="M107" i="13"/>
  <c r="N107" i="13"/>
  <c r="O107" i="13"/>
  <c r="C108" i="13"/>
  <c r="D108" i="13"/>
  <c r="E108" i="13"/>
  <c r="F108" i="13"/>
  <c r="G108" i="13"/>
  <c r="N108" i="13"/>
  <c r="O108" i="13"/>
  <c r="C109" i="13"/>
  <c r="D109" i="13"/>
  <c r="E109" i="13"/>
  <c r="F109" i="13"/>
  <c r="H109" i="13"/>
  <c r="I109" i="13"/>
  <c r="J109" i="13"/>
  <c r="N109" i="13"/>
  <c r="O109" i="13"/>
  <c r="C110" i="13"/>
  <c r="H110" i="13"/>
  <c r="I110" i="13"/>
  <c r="D110" i="13"/>
  <c r="E110" i="13"/>
  <c r="F110" i="13"/>
  <c r="K110" i="13"/>
  <c r="L110" i="13"/>
  <c r="M110" i="13"/>
  <c r="G110" i="13"/>
  <c r="N110" i="13"/>
  <c r="O110" i="13"/>
  <c r="C111" i="13"/>
  <c r="D111" i="13"/>
  <c r="E111" i="13"/>
  <c r="F111" i="13"/>
  <c r="N111" i="13"/>
  <c r="O111" i="13"/>
  <c r="C112" i="13"/>
  <c r="D112" i="13"/>
  <c r="E112" i="13"/>
  <c r="F112" i="13"/>
  <c r="K112" i="13"/>
  <c r="L112" i="13"/>
  <c r="G112" i="13"/>
  <c r="H112" i="13"/>
  <c r="I112" i="13"/>
  <c r="N112" i="13"/>
  <c r="O112" i="13"/>
  <c r="C113" i="13"/>
  <c r="K113" i="13"/>
  <c r="L113" i="13"/>
  <c r="D113" i="13"/>
  <c r="E113" i="13"/>
  <c r="F113" i="13"/>
  <c r="G113" i="13"/>
  <c r="H113" i="13"/>
  <c r="I113" i="13"/>
  <c r="N113" i="13"/>
  <c r="O113" i="13"/>
  <c r="C114" i="13"/>
  <c r="D114" i="13"/>
  <c r="F114" i="13"/>
  <c r="N114" i="13"/>
  <c r="O114" i="13"/>
  <c r="C115" i="13"/>
  <c r="D115" i="13"/>
  <c r="E115" i="13"/>
  <c r="F115" i="13"/>
  <c r="K115" i="13"/>
  <c r="H115" i="13"/>
  <c r="I115" i="13"/>
  <c r="J115" i="13"/>
  <c r="L115" i="13"/>
  <c r="M115" i="13"/>
  <c r="N115" i="13"/>
  <c r="O115" i="13"/>
  <c r="C116" i="13"/>
  <c r="D116" i="13"/>
  <c r="F116" i="13"/>
  <c r="G116" i="13"/>
  <c r="K116" i="13"/>
  <c r="L116" i="13"/>
  <c r="M116" i="13"/>
  <c r="N116" i="13"/>
  <c r="O116" i="13"/>
  <c r="C117" i="13"/>
  <c r="K117" i="13"/>
  <c r="D117" i="13"/>
  <c r="F117" i="13"/>
  <c r="G117" i="13"/>
  <c r="L117" i="13"/>
  <c r="M117" i="13"/>
  <c r="N117" i="13"/>
  <c r="O117" i="13"/>
  <c r="C118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C119" i="13"/>
  <c r="K119" i="13"/>
  <c r="D119" i="13"/>
  <c r="F119" i="13"/>
  <c r="G119" i="13"/>
  <c r="L119" i="13"/>
  <c r="N119" i="13"/>
  <c r="O119" i="13"/>
  <c r="C120" i="13"/>
  <c r="D120" i="13"/>
  <c r="F120" i="13"/>
  <c r="N120" i="13"/>
  <c r="O120" i="13"/>
  <c r="C121" i="13"/>
  <c r="D121" i="13"/>
  <c r="F121" i="13"/>
  <c r="G121" i="13"/>
  <c r="K121" i="13"/>
  <c r="L121" i="13"/>
  <c r="N121" i="13"/>
  <c r="O121" i="13"/>
  <c r="C122" i="13"/>
  <c r="D122" i="13"/>
  <c r="E122" i="13"/>
  <c r="F122" i="13"/>
  <c r="G122" i="13"/>
  <c r="K122" i="13"/>
  <c r="L122" i="13"/>
  <c r="M122" i="13"/>
  <c r="N122" i="13"/>
  <c r="O122" i="13"/>
  <c r="C123" i="13"/>
  <c r="D123" i="13"/>
  <c r="H123" i="13"/>
  <c r="I123" i="13"/>
  <c r="J123" i="13"/>
  <c r="E123" i="13"/>
  <c r="F123" i="13"/>
  <c r="N123" i="13"/>
  <c r="O123" i="13"/>
  <c r="C124" i="13"/>
  <c r="D124" i="13"/>
  <c r="E124" i="13"/>
  <c r="F124" i="13"/>
  <c r="G124" i="13"/>
  <c r="H124" i="13"/>
  <c r="I124" i="13"/>
  <c r="J124" i="13"/>
  <c r="K124" i="13"/>
  <c r="L124" i="13"/>
  <c r="M124" i="13"/>
  <c r="N124" i="13"/>
  <c r="O124" i="13"/>
  <c r="C125" i="13"/>
  <c r="D125" i="13"/>
  <c r="F125" i="13"/>
  <c r="G125" i="13"/>
  <c r="K125" i="13"/>
  <c r="L125" i="13"/>
  <c r="M125" i="13"/>
  <c r="N125" i="13"/>
  <c r="O125" i="13"/>
  <c r="C126" i="13"/>
  <c r="D126" i="13"/>
  <c r="E126" i="13"/>
  <c r="F126" i="13"/>
  <c r="H126" i="13"/>
  <c r="I126" i="13"/>
  <c r="J126" i="13"/>
  <c r="N126" i="13"/>
  <c r="O126" i="13"/>
  <c r="C127" i="13"/>
  <c r="D127" i="13"/>
  <c r="H127" i="13"/>
  <c r="I127" i="13"/>
  <c r="E127" i="13"/>
  <c r="F127" i="13"/>
  <c r="G127" i="13"/>
  <c r="K127" i="13"/>
  <c r="L127" i="13"/>
  <c r="N127" i="13"/>
  <c r="O127" i="13"/>
  <c r="C128" i="13"/>
  <c r="D128" i="13"/>
  <c r="E128" i="13"/>
  <c r="F128" i="13"/>
  <c r="G128" i="13"/>
  <c r="H128" i="13"/>
  <c r="I128" i="13"/>
  <c r="K128" i="13"/>
  <c r="L128" i="13"/>
  <c r="N128" i="13"/>
  <c r="O128" i="13"/>
  <c r="C129" i="13"/>
  <c r="D129" i="13"/>
  <c r="H129" i="13"/>
  <c r="E129" i="13"/>
  <c r="F129" i="13"/>
  <c r="G129" i="13"/>
  <c r="I129" i="13"/>
  <c r="N129" i="13"/>
  <c r="O129" i="13"/>
  <c r="C130" i="13"/>
  <c r="D130" i="13"/>
  <c r="F130" i="13"/>
  <c r="N130" i="13"/>
  <c r="O130" i="13"/>
  <c r="C131" i="13"/>
  <c r="D131" i="13"/>
  <c r="F131" i="13"/>
  <c r="G131" i="13"/>
  <c r="K131" i="13"/>
  <c r="L131" i="13"/>
  <c r="M131" i="13"/>
  <c r="N131" i="13"/>
  <c r="O131" i="13"/>
  <c r="C132" i="13"/>
  <c r="D132" i="13"/>
  <c r="F132" i="13"/>
  <c r="K132" i="13"/>
  <c r="L132" i="13"/>
  <c r="M132" i="13"/>
  <c r="G132" i="13"/>
  <c r="N132" i="13"/>
  <c r="O132" i="13"/>
  <c r="C133" i="13"/>
  <c r="D133" i="13"/>
  <c r="E133" i="13"/>
  <c r="F133" i="13"/>
  <c r="G133" i="13"/>
  <c r="H133" i="13"/>
  <c r="I133" i="13"/>
  <c r="J133" i="13"/>
  <c r="K133" i="13"/>
  <c r="L133" i="13"/>
  <c r="M133" i="13"/>
  <c r="N133" i="13"/>
  <c r="O133" i="13"/>
  <c r="C134" i="13"/>
  <c r="D134" i="13"/>
  <c r="E134" i="13"/>
  <c r="F134" i="13"/>
  <c r="G134" i="13"/>
  <c r="H134" i="13"/>
  <c r="I134" i="13"/>
  <c r="J134" i="13"/>
  <c r="K134" i="13"/>
  <c r="L134" i="13"/>
  <c r="N134" i="13"/>
  <c r="O134" i="13"/>
  <c r="C135" i="13"/>
  <c r="D135" i="13"/>
  <c r="E135" i="13"/>
  <c r="F135" i="13"/>
  <c r="G135" i="13"/>
  <c r="H135" i="13"/>
  <c r="I135" i="13"/>
  <c r="K135" i="13"/>
  <c r="L135" i="13"/>
  <c r="N135" i="13"/>
  <c r="O135" i="13"/>
  <c r="C136" i="13"/>
  <c r="H136" i="13"/>
  <c r="I136" i="13"/>
  <c r="D136" i="13"/>
  <c r="E136" i="13"/>
  <c r="F136" i="13"/>
  <c r="G136" i="13"/>
  <c r="N136" i="13"/>
  <c r="O136" i="13"/>
  <c r="C137" i="13"/>
  <c r="K137" i="13"/>
  <c r="L137" i="13"/>
  <c r="D137" i="13"/>
  <c r="E137" i="13"/>
  <c r="F137" i="13"/>
  <c r="G137" i="13"/>
  <c r="N137" i="13"/>
  <c r="O137" i="13"/>
  <c r="C138" i="13"/>
  <c r="D138" i="13"/>
  <c r="E138" i="13"/>
  <c r="F138" i="13"/>
  <c r="N138" i="13"/>
  <c r="O138" i="13"/>
  <c r="C139" i="13"/>
  <c r="D139" i="13"/>
  <c r="F139" i="13"/>
  <c r="G139" i="13"/>
  <c r="K139" i="13"/>
  <c r="L139" i="13"/>
  <c r="M139" i="13"/>
  <c r="N139" i="13"/>
  <c r="O139" i="13"/>
  <c r="C140" i="13"/>
  <c r="D140" i="13"/>
  <c r="F140" i="13"/>
  <c r="N140" i="13"/>
  <c r="O140" i="13"/>
  <c r="C141" i="13"/>
  <c r="D141" i="13"/>
  <c r="E141" i="13"/>
  <c r="F141" i="13"/>
  <c r="G141" i="13"/>
  <c r="H141" i="13"/>
  <c r="I141" i="13"/>
  <c r="J141" i="13"/>
  <c r="K141" i="13"/>
  <c r="L141" i="13"/>
  <c r="M141" i="13"/>
  <c r="N141" i="13"/>
  <c r="O141" i="13"/>
  <c r="C142" i="13"/>
  <c r="D142" i="13"/>
  <c r="E142" i="13"/>
  <c r="F142" i="13"/>
  <c r="G142" i="13"/>
  <c r="H142" i="13"/>
  <c r="I142" i="13"/>
  <c r="J142" i="13"/>
  <c r="K142" i="13"/>
  <c r="L142" i="13"/>
  <c r="M142" i="13"/>
  <c r="N142" i="13"/>
  <c r="O142" i="13"/>
  <c r="C143" i="13"/>
  <c r="D143" i="13"/>
  <c r="E143" i="13"/>
  <c r="F143" i="13"/>
  <c r="K143" i="13"/>
  <c r="L143" i="13"/>
  <c r="G143" i="13"/>
  <c r="H143" i="13"/>
  <c r="I143" i="13"/>
  <c r="J143" i="13"/>
  <c r="M143" i="13"/>
  <c r="N143" i="13"/>
  <c r="O143" i="13"/>
  <c r="C144" i="13"/>
  <c r="H144" i="13"/>
  <c r="I144" i="13"/>
  <c r="D144" i="13"/>
  <c r="E144" i="13"/>
  <c r="F144" i="13"/>
  <c r="N144" i="13"/>
  <c r="O144" i="13"/>
  <c r="C145" i="13"/>
  <c r="K145" i="13"/>
  <c r="L145" i="13"/>
  <c r="D145" i="13"/>
  <c r="E145" i="13"/>
  <c r="F145" i="13"/>
  <c r="G145" i="13"/>
  <c r="N145" i="13"/>
  <c r="O145" i="13"/>
  <c r="C146" i="13"/>
  <c r="D146" i="13"/>
  <c r="E146" i="13"/>
  <c r="F146" i="13"/>
  <c r="K146" i="13"/>
  <c r="G146" i="13"/>
  <c r="H146" i="13"/>
  <c r="I146" i="13"/>
  <c r="J146" i="13"/>
  <c r="L146" i="13"/>
  <c r="M146" i="13"/>
  <c r="N146" i="13"/>
  <c r="O146" i="13"/>
  <c r="C147" i="13"/>
  <c r="K147" i="13"/>
  <c r="L147" i="13"/>
  <c r="M147" i="13"/>
  <c r="D147" i="13"/>
  <c r="F147" i="13"/>
  <c r="G147" i="13"/>
  <c r="N147" i="13"/>
  <c r="O147" i="13"/>
  <c r="C148" i="13"/>
  <c r="D148" i="13"/>
  <c r="F148" i="13"/>
  <c r="K148" i="13"/>
  <c r="G148" i="13"/>
  <c r="L148" i="13"/>
  <c r="M148" i="13"/>
  <c r="N148" i="13"/>
  <c r="O148" i="13"/>
  <c r="C149" i="13"/>
  <c r="D149" i="13"/>
  <c r="E149" i="13"/>
  <c r="F149" i="13"/>
  <c r="G149" i="13"/>
  <c r="H149" i="13"/>
  <c r="I149" i="13"/>
  <c r="J149" i="13"/>
  <c r="K149" i="13"/>
  <c r="L149" i="13"/>
  <c r="M149" i="13"/>
  <c r="N149" i="13"/>
  <c r="O149" i="13"/>
  <c r="C150" i="13"/>
  <c r="D150" i="13"/>
  <c r="H150" i="13"/>
  <c r="I150" i="13"/>
  <c r="E150" i="13"/>
  <c r="F150" i="13"/>
  <c r="G150" i="13"/>
  <c r="K150" i="13"/>
  <c r="L150" i="13"/>
  <c r="M150" i="13"/>
  <c r="N150" i="13"/>
  <c r="O150" i="13"/>
  <c r="C151" i="13"/>
  <c r="D151" i="13"/>
  <c r="E151" i="13"/>
  <c r="F151" i="13"/>
  <c r="K151" i="13"/>
  <c r="L151" i="13"/>
  <c r="G151" i="13"/>
  <c r="H151" i="13"/>
  <c r="I151" i="13"/>
  <c r="J151" i="13"/>
  <c r="N151" i="13"/>
  <c r="O151" i="13"/>
  <c r="C152" i="13"/>
  <c r="D152" i="13"/>
  <c r="E152" i="13"/>
  <c r="F152" i="13"/>
  <c r="G152" i="13"/>
  <c r="H152" i="13"/>
  <c r="I152" i="13"/>
  <c r="K152" i="13"/>
  <c r="L152" i="13"/>
  <c r="N152" i="13"/>
  <c r="O152" i="13"/>
  <c r="C153" i="13"/>
  <c r="D153" i="13"/>
  <c r="F153" i="13"/>
  <c r="K153" i="13"/>
  <c r="L153" i="13"/>
  <c r="G153" i="13"/>
  <c r="N153" i="13"/>
  <c r="O153" i="13"/>
  <c r="C154" i="13"/>
  <c r="D154" i="13"/>
  <c r="E154" i="13"/>
  <c r="F154" i="13"/>
  <c r="H154" i="13"/>
  <c r="I154" i="13"/>
  <c r="J154" i="13"/>
  <c r="N154" i="13"/>
  <c r="O154" i="13"/>
  <c r="C155" i="13"/>
  <c r="K155" i="13"/>
  <c r="L155" i="13"/>
  <c r="M155" i="13"/>
  <c r="D155" i="13"/>
  <c r="E155" i="13"/>
  <c r="F155" i="13"/>
  <c r="G155" i="13"/>
  <c r="N155" i="13"/>
  <c r="O155" i="13"/>
  <c r="C156" i="13"/>
  <c r="D156" i="13"/>
  <c r="F156" i="13"/>
  <c r="K156" i="13"/>
  <c r="G156" i="13"/>
  <c r="L156" i="13"/>
  <c r="M156" i="13"/>
  <c r="N156" i="13"/>
  <c r="O156" i="13"/>
  <c r="C157" i="13"/>
  <c r="H157" i="13"/>
  <c r="D157" i="13"/>
  <c r="E157" i="13"/>
  <c r="F157" i="13"/>
  <c r="G157" i="13"/>
  <c r="I157" i="13"/>
  <c r="J157" i="13"/>
  <c r="N157" i="13"/>
  <c r="O157" i="13"/>
  <c r="C158" i="13"/>
  <c r="H158" i="13"/>
  <c r="I158" i="13"/>
  <c r="D158" i="13"/>
  <c r="E158" i="13"/>
  <c r="F158" i="13"/>
  <c r="G158" i="13"/>
  <c r="N158" i="13"/>
  <c r="O158" i="13"/>
  <c r="C159" i="13"/>
  <c r="D159" i="13"/>
  <c r="E159" i="13"/>
  <c r="F159" i="13"/>
  <c r="G159" i="13"/>
  <c r="H159" i="13"/>
  <c r="I159" i="13"/>
  <c r="K159" i="13"/>
  <c r="L159" i="13"/>
  <c r="N159" i="13"/>
  <c r="O159" i="13"/>
  <c r="C160" i="13"/>
  <c r="H160" i="13"/>
  <c r="I160" i="13"/>
  <c r="D160" i="13"/>
  <c r="E160" i="13"/>
  <c r="F160" i="13"/>
  <c r="N160" i="13"/>
  <c r="O160" i="13"/>
  <c r="C161" i="13"/>
  <c r="D161" i="13"/>
  <c r="H161" i="13"/>
  <c r="I161" i="13"/>
  <c r="E161" i="13"/>
  <c r="F161" i="13"/>
  <c r="G161" i="13"/>
  <c r="K161" i="13"/>
  <c r="L161" i="13"/>
  <c r="N161" i="13"/>
  <c r="O161" i="13"/>
  <c r="C162" i="13"/>
  <c r="D162" i="13"/>
  <c r="E162" i="13"/>
  <c r="F162" i="13"/>
  <c r="K162" i="13"/>
  <c r="G162" i="13"/>
  <c r="H162" i="13"/>
  <c r="I162" i="13"/>
  <c r="J162" i="13"/>
  <c r="L162" i="13"/>
  <c r="M162" i="13"/>
  <c r="N162" i="13"/>
  <c r="O162" i="13"/>
  <c r="C163" i="13"/>
  <c r="D163" i="13"/>
  <c r="H163" i="13"/>
  <c r="E163" i="13"/>
  <c r="F163" i="13"/>
  <c r="G163" i="13"/>
  <c r="I163" i="13"/>
  <c r="J163" i="13"/>
  <c r="K163" i="13"/>
  <c r="L163" i="13"/>
  <c r="M163" i="13"/>
  <c r="N163" i="13"/>
  <c r="O163" i="13"/>
  <c r="C164" i="13"/>
  <c r="D164" i="13"/>
  <c r="E164" i="13"/>
  <c r="F164" i="13"/>
  <c r="H164" i="13"/>
  <c r="I164" i="13"/>
  <c r="J164" i="13"/>
  <c r="N164" i="13"/>
  <c r="O164" i="13"/>
  <c r="C165" i="13"/>
  <c r="H165" i="13"/>
  <c r="D165" i="13"/>
  <c r="E165" i="13"/>
  <c r="F165" i="13"/>
  <c r="G165" i="13"/>
  <c r="I165" i="13"/>
  <c r="J165" i="13"/>
  <c r="K165" i="13"/>
  <c r="L165" i="13"/>
  <c r="M165" i="13"/>
  <c r="N165" i="13"/>
  <c r="O165" i="13"/>
  <c r="C166" i="13"/>
  <c r="D166" i="13"/>
  <c r="E166" i="13"/>
  <c r="F166" i="13"/>
  <c r="H166" i="13"/>
  <c r="I166" i="13"/>
  <c r="J166" i="13"/>
  <c r="N166" i="13"/>
  <c r="O166" i="13"/>
  <c r="C167" i="13"/>
  <c r="H167" i="13"/>
  <c r="I167" i="13"/>
  <c r="J167" i="13"/>
  <c r="D167" i="13"/>
  <c r="E167" i="13"/>
  <c r="F167" i="13"/>
  <c r="G167" i="13"/>
  <c r="N167" i="13"/>
  <c r="O167" i="13"/>
  <c r="C168" i="13"/>
  <c r="D168" i="13"/>
  <c r="F168" i="13"/>
  <c r="N168" i="13"/>
  <c r="O168" i="13"/>
  <c r="C169" i="13"/>
  <c r="D169" i="13"/>
  <c r="H169" i="13"/>
  <c r="F169" i="13"/>
  <c r="G169" i="13"/>
  <c r="I169" i="13"/>
  <c r="K169" i="13"/>
  <c r="L169" i="13"/>
  <c r="M169" i="13"/>
  <c r="N169" i="13"/>
  <c r="O169" i="13"/>
  <c r="C170" i="13"/>
  <c r="D170" i="13"/>
  <c r="E170" i="13"/>
  <c r="F170" i="13"/>
  <c r="H170" i="13"/>
  <c r="I170" i="13"/>
  <c r="J170" i="13"/>
  <c r="N170" i="13"/>
  <c r="O170" i="13"/>
  <c r="C171" i="13"/>
  <c r="D171" i="13"/>
  <c r="H171" i="13"/>
  <c r="I171" i="13"/>
  <c r="J171" i="13"/>
  <c r="E171" i="13"/>
  <c r="F171" i="13"/>
  <c r="G171" i="13"/>
  <c r="K171" i="13"/>
  <c r="L171" i="13"/>
  <c r="M171" i="13"/>
  <c r="N171" i="13"/>
  <c r="O171" i="13"/>
  <c r="C172" i="13"/>
  <c r="D172" i="13"/>
  <c r="E172" i="13"/>
  <c r="F172" i="13"/>
  <c r="G172" i="13"/>
  <c r="N172" i="13"/>
  <c r="O172" i="13"/>
  <c r="C173" i="13"/>
  <c r="D173" i="13"/>
  <c r="E173" i="13"/>
  <c r="F173" i="13"/>
  <c r="G173" i="13"/>
  <c r="H173" i="13"/>
  <c r="I173" i="13"/>
  <c r="J173" i="13"/>
  <c r="K173" i="13"/>
  <c r="L173" i="13"/>
  <c r="M173" i="13"/>
  <c r="N173" i="13"/>
  <c r="O173" i="13"/>
  <c r="C174" i="13"/>
  <c r="D174" i="13"/>
  <c r="E174" i="13"/>
  <c r="F174" i="13"/>
  <c r="G174" i="13"/>
  <c r="H174" i="13"/>
  <c r="I174" i="13"/>
  <c r="J174" i="13"/>
  <c r="K174" i="13"/>
  <c r="L174" i="13"/>
  <c r="M174" i="13"/>
  <c r="N174" i="13"/>
  <c r="O174" i="13"/>
  <c r="C175" i="13"/>
  <c r="D175" i="13"/>
  <c r="F175" i="13"/>
  <c r="G175" i="13"/>
  <c r="K175" i="13"/>
  <c r="L175" i="13"/>
  <c r="M175" i="13"/>
  <c r="N175" i="13"/>
  <c r="O175" i="13"/>
  <c r="C176" i="13"/>
  <c r="K176" i="13"/>
  <c r="L176" i="13"/>
  <c r="M176" i="13"/>
  <c r="D176" i="13"/>
  <c r="F176" i="13"/>
  <c r="G176" i="13"/>
  <c r="N176" i="13"/>
  <c r="O176" i="13"/>
  <c r="C177" i="13"/>
  <c r="D177" i="13"/>
  <c r="E177" i="13"/>
  <c r="F177" i="13"/>
  <c r="G177" i="13"/>
  <c r="K177" i="13"/>
  <c r="L177" i="13"/>
  <c r="N177" i="13"/>
  <c r="O177" i="13"/>
  <c r="C178" i="13"/>
  <c r="D178" i="13"/>
  <c r="F178" i="13"/>
  <c r="N178" i="13"/>
  <c r="O178" i="13"/>
  <c r="C179" i="13"/>
  <c r="H179" i="13"/>
  <c r="D179" i="13"/>
  <c r="E179" i="13"/>
  <c r="F179" i="13"/>
  <c r="G179" i="13"/>
  <c r="I179" i="13"/>
  <c r="J179" i="13"/>
  <c r="N179" i="13"/>
  <c r="O179" i="13"/>
  <c r="C180" i="13"/>
  <c r="K180" i="13"/>
  <c r="L180" i="13"/>
  <c r="D180" i="13"/>
  <c r="E180" i="13"/>
  <c r="F180" i="13"/>
  <c r="G180" i="13"/>
  <c r="M180" i="13"/>
  <c r="N180" i="13"/>
  <c r="O180" i="13"/>
  <c r="C181" i="13"/>
  <c r="D181" i="13"/>
  <c r="E181" i="13"/>
  <c r="F181" i="13"/>
  <c r="K181" i="13"/>
  <c r="L181" i="13"/>
  <c r="M181" i="13"/>
  <c r="H181" i="13"/>
  <c r="I181" i="13"/>
  <c r="J181" i="13"/>
  <c r="N181" i="13"/>
  <c r="O181" i="13"/>
  <c r="C182" i="13"/>
  <c r="D182" i="13"/>
  <c r="E182" i="13"/>
  <c r="F182" i="13"/>
  <c r="G182" i="13"/>
  <c r="K182" i="13"/>
  <c r="L182" i="13"/>
  <c r="N182" i="13"/>
  <c r="O182" i="13"/>
  <c r="C183" i="13"/>
  <c r="K183" i="13"/>
  <c r="D183" i="13"/>
  <c r="E183" i="13"/>
  <c r="F183" i="13"/>
  <c r="G183" i="13"/>
  <c r="H183" i="13"/>
  <c r="I183" i="13"/>
  <c r="L183" i="13"/>
  <c r="N183" i="13"/>
  <c r="O183" i="13"/>
  <c r="C184" i="13"/>
  <c r="D184" i="13"/>
  <c r="F184" i="13"/>
  <c r="N184" i="13"/>
  <c r="O184" i="13"/>
  <c r="C185" i="13"/>
  <c r="D185" i="13"/>
  <c r="F185" i="13"/>
  <c r="K185" i="13"/>
  <c r="L185" i="13"/>
  <c r="G185" i="13"/>
  <c r="M185" i="13"/>
  <c r="N185" i="13"/>
  <c r="O185" i="13"/>
  <c r="C186" i="13"/>
  <c r="D186" i="13"/>
  <c r="E186" i="13"/>
  <c r="F186" i="13"/>
  <c r="K186" i="13"/>
  <c r="G186" i="13"/>
  <c r="H186" i="13"/>
  <c r="I186" i="13"/>
  <c r="J186" i="13"/>
  <c r="L186" i="13"/>
  <c r="M186" i="13"/>
  <c r="N186" i="13"/>
  <c r="O186" i="13"/>
  <c r="C187" i="13"/>
  <c r="D187" i="13"/>
  <c r="F187" i="13"/>
  <c r="G187" i="13"/>
  <c r="K187" i="13"/>
  <c r="L187" i="13"/>
  <c r="M187" i="13"/>
  <c r="N187" i="13"/>
  <c r="O187" i="13"/>
  <c r="C188" i="13"/>
  <c r="D188" i="13"/>
  <c r="E188" i="13"/>
  <c r="F188" i="13"/>
  <c r="G188" i="13"/>
  <c r="K188" i="13"/>
  <c r="L188" i="13"/>
  <c r="M188" i="13"/>
  <c r="N188" i="13"/>
  <c r="O188" i="13"/>
  <c r="C189" i="13"/>
  <c r="D189" i="13"/>
  <c r="E189" i="13"/>
  <c r="F189" i="13"/>
  <c r="H189" i="13"/>
  <c r="I189" i="13"/>
  <c r="J189" i="13"/>
  <c r="N189" i="13"/>
  <c r="O189" i="13"/>
  <c r="C190" i="13"/>
  <c r="D190" i="13"/>
  <c r="H190" i="13"/>
  <c r="E190" i="13"/>
  <c r="F190" i="13"/>
  <c r="G190" i="13"/>
  <c r="I190" i="13"/>
  <c r="J190" i="13"/>
  <c r="K190" i="13"/>
  <c r="L190" i="13"/>
  <c r="N190" i="13"/>
  <c r="O190" i="13"/>
  <c r="C191" i="13"/>
  <c r="D191" i="13"/>
  <c r="H191" i="13"/>
  <c r="I191" i="13"/>
  <c r="E191" i="13"/>
  <c r="F191" i="13"/>
  <c r="G191" i="13"/>
  <c r="K191" i="13"/>
  <c r="L191" i="13"/>
  <c r="N191" i="13"/>
  <c r="O191" i="13"/>
  <c r="C192" i="13"/>
  <c r="D192" i="13"/>
  <c r="E192" i="13"/>
  <c r="F192" i="13"/>
  <c r="H192" i="13"/>
  <c r="I192" i="13"/>
  <c r="J192" i="13"/>
  <c r="N192" i="13"/>
  <c r="O192" i="13"/>
  <c r="C193" i="13"/>
  <c r="D193" i="13"/>
  <c r="F193" i="13"/>
  <c r="G193" i="13"/>
  <c r="K193" i="13"/>
  <c r="L193" i="13"/>
  <c r="N193" i="13"/>
  <c r="O193" i="13"/>
  <c r="C194" i="13"/>
  <c r="D194" i="13"/>
  <c r="H194" i="13"/>
  <c r="E194" i="13"/>
  <c r="F194" i="13"/>
  <c r="K194" i="13"/>
  <c r="L194" i="13"/>
  <c r="M194" i="13"/>
  <c r="G194" i="13"/>
  <c r="I194" i="13"/>
  <c r="J194" i="13"/>
  <c r="N194" i="13"/>
  <c r="O194" i="13"/>
  <c r="C195" i="13"/>
  <c r="H195" i="13"/>
  <c r="I195" i="13"/>
  <c r="J195" i="13"/>
  <c r="D195" i="13"/>
  <c r="E195" i="13"/>
  <c r="F195" i="13"/>
  <c r="K195" i="13"/>
  <c r="L195" i="13"/>
  <c r="M195" i="13"/>
  <c r="G195" i="13"/>
  <c r="N195" i="13"/>
  <c r="O195" i="13"/>
  <c r="C196" i="13"/>
  <c r="D196" i="13"/>
  <c r="E196" i="13"/>
  <c r="F196" i="13"/>
  <c r="K196" i="13"/>
  <c r="G196" i="13"/>
  <c r="L196" i="13"/>
  <c r="M196" i="13"/>
  <c r="N196" i="13"/>
  <c r="O196" i="13"/>
  <c r="C197" i="13"/>
  <c r="D197" i="13"/>
  <c r="F197" i="13"/>
  <c r="N197" i="13"/>
  <c r="O197" i="13"/>
  <c r="C198" i="13"/>
  <c r="K198" i="13"/>
  <c r="L198" i="13"/>
  <c r="D198" i="13"/>
  <c r="E198" i="13"/>
  <c r="F198" i="13"/>
  <c r="G198" i="13"/>
  <c r="H198" i="13"/>
  <c r="I198" i="13"/>
  <c r="J198" i="13"/>
  <c r="N198" i="13"/>
  <c r="O198" i="13"/>
  <c r="C199" i="13"/>
  <c r="H199" i="13"/>
  <c r="I199" i="13"/>
  <c r="D199" i="13"/>
  <c r="E199" i="13"/>
  <c r="F199" i="13"/>
  <c r="N199" i="13"/>
  <c r="O199" i="13"/>
  <c r="C200" i="13"/>
  <c r="H200" i="13"/>
  <c r="D200" i="13"/>
  <c r="E200" i="13"/>
  <c r="F200" i="13"/>
  <c r="I200" i="13"/>
  <c r="N200" i="13"/>
  <c r="O200" i="13"/>
  <c r="C201" i="13"/>
  <c r="H201" i="13"/>
  <c r="I201" i="13"/>
  <c r="D201" i="13"/>
  <c r="E201" i="13"/>
  <c r="F201" i="13"/>
  <c r="G201" i="13"/>
  <c r="K201" i="13"/>
  <c r="L201" i="13"/>
  <c r="N201" i="13"/>
  <c r="O201" i="13"/>
  <c r="C202" i="13"/>
  <c r="D202" i="13"/>
  <c r="E202" i="13"/>
  <c r="F202" i="13"/>
  <c r="H202" i="13"/>
  <c r="I202" i="13"/>
  <c r="J202" i="13"/>
  <c r="N202" i="13"/>
  <c r="O202" i="13"/>
  <c r="C203" i="13"/>
  <c r="D203" i="13"/>
  <c r="F203" i="13"/>
  <c r="G203" i="13"/>
  <c r="K203" i="13"/>
  <c r="L203" i="13"/>
  <c r="M203" i="13"/>
  <c r="N203" i="13"/>
  <c r="O203" i="13"/>
  <c r="C204" i="13"/>
  <c r="D204" i="13"/>
  <c r="F204" i="13"/>
  <c r="G204" i="13"/>
  <c r="N204" i="13"/>
  <c r="O204" i="13"/>
  <c r="C205" i="13"/>
  <c r="D205" i="13"/>
  <c r="E205" i="13"/>
  <c r="F205" i="13"/>
  <c r="K205" i="13"/>
  <c r="G205" i="13"/>
  <c r="H205" i="13"/>
  <c r="I205" i="13"/>
  <c r="J205" i="13"/>
  <c r="L205" i="13"/>
  <c r="M205" i="13"/>
  <c r="N205" i="13"/>
  <c r="O205" i="13"/>
  <c r="C206" i="13"/>
  <c r="D206" i="13"/>
  <c r="E206" i="13"/>
  <c r="F206" i="13"/>
  <c r="G206" i="13"/>
  <c r="K206" i="13"/>
  <c r="L206" i="13"/>
  <c r="N206" i="13"/>
  <c r="O206" i="13"/>
  <c r="C207" i="13"/>
  <c r="D207" i="13"/>
  <c r="F207" i="13"/>
  <c r="G207" i="13"/>
  <c r="K207" i="13"/>
  <c r="L207" i="13"/>
  <c r="N207" i="13"/>
  <c r="O207" i="13"/>
  <c r="C208" i="13"/>
  <c r="H208" i="13"/>
  <c r="I208" i="13"/>
  <c r="D208" i="13"/>
  <c r="E208" i="13"/>
  <c r="F208" i="13"/>
  <c r="K208" i="13"/>
  <c r="L208" i="13"/>
  <c r="G208" i="13"/>
  <c r="N208" i="13"/>
  <c r="O208" i="13"/>
  <c r="C209" i="13"/>
  <c r="D209" i="13"/>
  <c r="F209" i="13"/>
  <c r="N209" i="13"/>
  <c r="O209" i="13"/>
  <c r="C210" i="13"/>
  <c r="D210" i="13"/>
  <c r="E210" i="13"/>
  <c r="F210" i="13"/>
  <c r="G210" i="13"/>
  <c r="N210" i="13"/>
  <c r="O210" i="13"/>
  <c r="C211" i="13"/>
  <c r="D211" i="13"/>
  <c r="E211" i="13"/>
  <c r="F211" i="13"/>
  <c r="H211" i="13"/>
  <c r="I211" i="13"/>
  <c r="J211" i="13"/>
  <c r="N211" i="13"/>
  <c r="O211" i="13"/>
  <c r="C212" i="13"/>
  <c r="D212" i="13"/>
  <c r="H212" i="13"/>
  <c r="I212" i="13"/>
  <c r="J212" i="13"/>
  <c r="E212" i="13"/>
  <c r="F212" i="13"/>
  <c r="G212" i="13"/>
  <c r="K212" i="13"/>
  <c r="L212" i="13"/>
  <c r="M212" i="13"/>
  <c r="N212" i="13"/>
  <c r="O212" i="13"/>
  <c r="C213" i="13"/>
  <c r="D213" i="13"/>
  <c r="E213" i="13"/>
  <c r="F213" i="13"/>
  <c r="H213" i="13"/>
  <c r="I213" i="13"/>
  <c r="J213" i="13"/>
  <c r="N213" i="13"/>
  <c r="O213" i="13"/>
  <c r="C214" i="13"/>
  <c r="D214" i="13"/>
  <c r="H214" i="13"/>
  <c r="E214" i="13"/>
  <c r="F214" i="13"/>
  <c r="G214" i="13"/>
  <c r="I214" i="13"/>
  <c r="J214" i="13"/>
  <c r="K214" i="13"/>
  <c r="L214" i="13"/>
  <c r="M214" i="13"/>
  <c r="N214" i="13"/>
  <c r="O214" i="13"/>
  <c r="C215" i="13"/>
  <c r="D215" i="13"/>
  <c r="E215" i="13"/>
  <c r="F215" i="13"/>
  <c r="G215" i="13"/>
  <c r="H215" i="13"/>
  <c r="I215" i="13"/>
  <c r="J215" i="13"/>
  <c r="N215" i="13"/>
  <c r="O215" i="13"/>
  <c r="C216" i="13"/>
  <c r="D216" i="13"/>
  <c r="E216" i="13"/>
  <c r="F216" i="13"/>
  <c r="G216" i="13"/>
  <c r="H216" i="13"/>
  <c r="I216" i="13"/>
  <c r="K216" i="13"/>
  <c r="L216" i="13"/>
  <c r="M216" i="13"/>
  <c r="N216" i="13"/>
  <c r="O216" i="13"/>
  <c r="C217" i="13"/>
  <c r="D217" i="13"/>
  <c r="E217" i="13"/>
  <c r="F217" i="13"/>
  <c r="G217" i="13"/>
  <c r="K217" i="13"/>
  <c r="L217" i="13"/>
  <c r="N217" i="13"/>
  <c r="O217" i="13"/>
  <c r="C218" i="13"/>
  <c r="D218" i="13"/>
  <c r="E218" i="13"/>
  <c r="F218" i="13"/>
  <c r="G218" i="13"/>
  <c r="N218" i="13"/>
  <c r="O218" i="13"/>
  <c r="C219" i="13"/>
  <c r="D219" i="13"/>
  <c r="F219" i="13"/>
  <c r="N219" i="13"/>
  <c r="O219" i="13"/>
  <c r="C220" i="13"/>
  <c r="H220" i="13"/>
  <c r="I220" i="13"/>
  <c r="J220" i="13"/>
  <c r="D220" i="13"/>
  <c r="E220" i="13"/>
  <c r="F220" i="13"/>
  <c r="G220" i="13"/>
  <c r="K220" i="13"/>
  <c r="L220" i="13"/>
  <c r="M220" i="13"/>
  <c r="N220" i="13"/>
  <c r="O220" i="13"/>
  <c r="C221" i="13"/>
  <c r="K221" i="13"/>
  <c r="L221" i="13"/>
  <c r="M221" i="13"/>
  <c r="D221" i="13"/>
  <c r="E221" i="13"/>
  <c r="F221" i="13"/>
  <c r="G221" i="13"/>
  <c r="H221" i="13"/>
  <c r="I221" i="13"/>
  <c r="J221" i="13"/>
  <c r="N221" i="13"/>
  <c r="O221" i="13"/>
  <c r="C222" i="13"/>
  <c r="K222" i="13"/>
  <c r="L222" i="13"/>
  <c r="D222" i="13"/>
  <c r="H222" i="13"/>
  <c r="E222" i="13"/>
  <c r="F222" i="13"/>
  <c r="G222" i="13"/>
  <c r="I222" i="13"/>
  <c r="J222" i="13"/>
  <c r="N222" i="13"/>
  <c r="O222" i="13"/>
  <c r="C223" i="13"/>
  <c r="D223" i="13"/>
  <c r="H223" i="13"/>
  <c r="I223" i="13"/>
  <c r="E223" i="13"/>
  <c r="F223" i="13"/>
  <c r="N223" i="13"/>
  <c r="O223" i="13"/>
  <c r="C224" i="13"/>
  <c r="K224" i="13"/>
  <c r="D224" i="13"/>
  <c r="E224" i="13"/>
  <c r="F224" i="13"/>
  <c r="G224" i="13"/>
  <c r="H224" i="13"/>
  <c r="I224" i="13"/>
  <c r="L224" i="13"/>
  <c r="N224" i="13"/>
  <c r="O224" i="13"/>
  <c r="C225" i="13"/>
  <c r="K225" i="13"/>
  <c r="L225" i="13"/>
  <c r="D225" i="13"/>
  <c r="E225" i="13"/>
  <c r="F225" i="13"/>
  <c r="G225" i="13"/>
  <c r="N225" i="13"/>
  <c r="O225" i="13"/>
  <c r="C226" i="13"/>
  <c r="H226" i="13"/>
  <c r="D226" i="13"/>
  <c r="E226" i="13"/>
  <c r="F226" i="13"/>
  <c r="I226" i="13"/>
  <c r="J226" i="13"/>
  <c r="N226" i="13"/>
  <c r="O226" i="13"/>
  <c r="C227" i="13"/>
  <c r="D227" i="13"/>
  <c r="E227" i="13"/>
  <c r="F227" i="13"/>
  <c r="H227" i="13"/>
  <c r="I227" i="13"/>
  <c r="J227" i="13"/>
  <c r="N227" i="13"/>
  <c r="O227" i="13"/>
  <c r="C228" i="13"/>
  <c r="K228" i="13"/>
  <c r="L228" i="13"/>
  <c r="M228" i="13"/>
  <c r="D228" i="13"/>
  <c r="E228" i="13"/>
  <c r="F228" i="13"/>
  <c r="G228" i="13"/>
  <c r="H228" i="13"/>
  <c r="I228" i="13"/>
  <c r="J228" i="13"/>
  <c r="N228" i="13"/>
  <c r="O228" i="13"/>
  <c r="C229" i="13"/>
  <c r="D229" i="13"/>
  <c r="F229" i="13"/>
  <c r="G229" i="13"/>
  <c r="K229" i="13"/>
  <c r="L229" i="13"/>
  <c r="M229" i="13"/>
  <c r="N229" i="13"/>
  <c r="O229" i="13"/>
  <c r="C230" i="13"/>
  <c r="D230" i="13"/>
  <c r="E230" i="13"/>
  <c r="F230" i="13"/>
  <c r="G230" i="13"/>
  <c r="K230" i="13"/>
  <c r="L230" i="13"/>
  <c r="M230" i="13"/>
  <c r="N230" i="13"/>
  <c r="O230" i="13"/>
  <c r="C231" i="13"/>
  <c r="D231" i="13"/>
  <c r="F231" i="13"/>
  <c r="N231" i="13"/>
  <c r="O231" i="13"/>
  <c r="C232" i="13"/>
  <c r="D232" i="13"/>
  <c r="H232" i="13"/>
  <c r="I232" i="13"/>
  <c r="J232" i="13"/>
  <c r="E232" i="13"/>
  <c r="F232" i="13"/>
  <c r="G232" i="13"/>
  <c r="K232" i="13"/>
  <c r="L232" i="13"/>
  <c r="N232" i="13"/>
  <c r="O232" i="13"/>
  <c r="C233" i="13"/>
  <c r="D233" i="13"/>
  <c r="E233" i="13"/>
  <c r="F233" i="13"/>
  <c r="G233" i="13"/>
  <c r="K233" i="13"/>
  <c r="L233" i="13"/>
  <c r="N233" i="13"/>
  <c r="O233" i="13"/>
  <c r="C234" i="13"/>
  <c r="H234" i="13"/>
  <c r="I234" i="13"/>
  <c r="J234" i="13"/>
  <c r="D234" i="13"/>
  <c r="E234" i="13"/>
  <c r="F234" i="13"/>
  <c r="G234" i="13"/>
  <c r="N234" i="13"/>
  <c r="O234" i="13"/>
  <c r="C235" i="13"/>
  <c r="D235" i="13"/>
  <c r="F235" i="13"/>
  <c r="N235" i="13"/>
  <c r="O235" i="13"/>
  <c r="C236" i="13"/>
  <c r="D236" i="13"/>
  <c r="H236" i="13"/>
  <c r="I236" i="13"/>
  <c r="J236" i="13"/>
  <c r="E236" i="13"/>
  <c r="F236" i="13"/>
  <c r="G236" i="13"/>
  <c r="K236" i="13"/>
  <c r="L236" i="13"/>
  <c r="M236" i="13"/>
  <c r="N236" i="13"/>
  <c r="O236" i="13"/>
  <c r="C237" i="13"/>
  <c r="H237" i="13"/>
  <c r="I237" i="13"/>
  <c r="J237" i="13"/>
  <c r="D237" i="13"/>
  <c r="E237" i="13"/>
  <c r="F237" i="13"/>
  <c r="G237" i="13"/>
  <c r="N237" i="13"/>
  <c r="O237" i="13"/>
  <c r="C238" i="13"/>
  <c r="D238" i="13"/>
  <c r="H238" i="13"/>
  <c r="I238" i="13"/>
  <c r="J238" i="13"/>
  <c r="E238" i="13"/>
  <c r="F238" i="13"/>
  <c r="K238" i="13"/>
  <c r="L238" i="13"/>
  <c r="M238" i="13"/>
  <c r="G238" i="13"/>
  <c r="N238" i="13"/>
  <c r="O238" i="13"/>
  <c r="C239" i="13"/>
  <c r="D239" i="13"/>
  <c r="H239" i="13"/>
  <c r="I239" i="13"/>
  <c r="E239" i="13"/>
  <c r="F239" i="13"/>
  <c r="N239" i="13"/>
  <c r="O239" i="13"/>
  <c r="C240" i="13"/>
  <c r="K240" i="13"/>
  <c r="D240" i="13"/>
  <c r="F240" i="13"/>
  <c r="G240" i="13"/>
  <c r="L240" i="13"/>
  <c r="N240" i="13"/>
  <c r="O240" i="13"/>
  <c r="C241" i="13"/>
  <c r="K241" i="13"/>
  <c r="L241" i="13"/>
  <c r="D241" i="13"/>
  <c r="F241" i="13"/>
  <c r="G241" i="13"/>
  <c r="N241" i="13"/>
  <c r="O241" i="13"/>
  <c r="C242" i="13"/>
  <c r="D242" i="13"/>
  <c r="E242" i="13"/>
  <c r="F242" i="13"/>
  <c r="G242" i="13"/>
  <c r="H242" i="13"/>
  <c r="I242" i="13"/>
  <c r="J242" i="13"/>
  <c r="N242" i="13"/>
  <c r="O242" i="13"/>
  <c r="C243" i="13"/>
  <c r="D243" i="13"/>
  <c r="E243" i="13"/>
  <c r="F243" i="13"/>
  <c r="G243" i="13"/>
  <c r="H243" i="13"/>
  <c r="I243" i="13"/>
  <c r="J243" i="13"/>
  <c r="K243" i="13"/>
  <c r="L243" i="13"/>
  <c r="M243" i="13"/>
  <c r="N243" i="13"/>
  <c r="O243" i="13"/>
  <c r="C244" i="13"/>
  <c r="K244" i="13"/>
  <c r="L244" i="13"/>
  <c r="M244" i="13"/>
  <c r="D244" i="13"/>
  <c r="E244" i="13"/>
  <c r="F244" i="13"/>
  <c r="G244" i="13"/>
  <c r="H244" i="13"/>
  <c r="I244" i="13"/>
  <c r="J244" i="13"/>
  <c r="N244" i="13"/>
  <c r="O244" i="13"/>
  <c r="C245" i="13"/>
  <c r="D245" i="13"/>
  <c r="F245" i="13"/>
  <c r="N245" i="13"/>
  <c r="O245" i="13"/>
  <c r="C246" i="13"/>
  <c r="D246" i="13"/>
  <c r="H246" i="13"/>
  <c r="E246" i="13"/>
  <c r="F246" i="13"/>
  <c r="I246" i="13"/>
  <c r="N246" i="13"/>
  <c r="O246" i="13"/>
  <c r="C247" i="13"/>
  <c r="D247" i="13"/>
  <c r="H247" i="13"/>
  <c r="I247" i="13"/>
  <c r="J247" i="13"/>
  <c r="E247" i="13"/>
  <c r="F247" i="13"/>
  <c r="N247" i="13"/>
  <c r="O247" i="13"/>
  <c r="C248" i="13"/>
  <c r="D248" i="13"/>
  <c r="E248" i="13"/>
  <c r="F248" i="13"/>
  <c r="H248" i="13"/>
  <c r="I248" i="13"/>
  <c r="J248" i="13"/>
  <c r="N248" i="13"/>
  <c r="O248" i="13"/>
  <c r="C249" i="13"/>
  <c r="K249" i="13"/>
  <c r="D249" i="13"/>
  <c r="F249" i="13"/>
  <c r="G249" i="13"/>
  <c r="L249" i="13"/>
  <c r="N249" i="13"/>
  <c r="O249" i="13"/>
  <c r="C250" i="13"/>
  <c r="D250" i="13"/>
  <c r="E250" i="13"/>
  <c r="F250" i="13"/>
  <c r="G250" i="13"/>
  <c r="H250" i="13"/>
  <c r="I250" i="13"/>
  <c r="J250" i="13"/>
  <c r="K250" i="13"/>
  <c r="L250" i="13"/>
  <c r="M250" i="13"/>
  <c r="N250" i="13"/>
  <c r="O250" i="13"/>
  <c r="C251" i="13"/>
  <c r="D251" i="13"/>
  <c r="H251" i="13"/>
  <c r="I251" i="13"/>
  <c r="J251" i="13"/>
  <c r="E251" i="13"/>
  <c r="F251" i="13"/>
  <c r="K251" i="13"/>
  <c r="L251" i="13"/>
  <c r="M251" i="13"/>
  <c r="G251" i="13"/>
  <c r="N251" i="13"/>
  <c r="O251" i="13"/>
  <c r="C252" i="13"/>
  <c r="D252" i="13"/>
  <c r="H252" i="13"/>
  <c r="I252" i="13"/>
  <c r="J252" i="13"/>
  <c r="E252" i="13"/>
  <c r="F252" i="13"/>
  <c r="N252" i="13"/>
  <c r="O252" i="13"/>
  <c r="C253" i="13"/>
  <c r="D253" i="13"/>
  <c r="F253" i="13"/>
  <c r="G253" i="13"/>
  <c r="K253" i="13"/>
  <c r="L253" i="13"/>
  <c r="M253" i="13"/>
  <c r="N253" i="13"/>
  <c r="O253" i="13"/>
  <c r="C254" i="13"/>
  <c r="K254" i="13"/>
  <c r="L254" i="13"/>
  <c r="M254" i="13"/>
  <c r="D254" i="13"/>
  <c r="E254" i="13"/>
  <c r="F254" i="13"/>
  <c r="G254" i="13"/>
  <c r="H254" i="13"/>
  <c r="I254" i="13"/>
  <c r="N254" i="13"/>
  <c r="O254" i="13"/>
  <c r="C255" i="13"/>
  <c r="H255" i="13"/>
  <c r="I255" i="13"/>
  <c r="D255" i="13"/>
  <c r="E255" i="13"/>
  <c r="F255" i="13"/>
  <c r="N255" i="13"/>
  <c r="O255" i="13"/>
  <c r="C256" i="13"/>
  <c r="D256" i="13"/>
  <c r="E256" i="13"/>
  <c r="F256" i="13"/>
  <c r="H256" i="13"/>
  <c r="I256" i="13"/>
  <c r="J256" i="13"/>
  <c r="N256" i="13"/>
  <c r="O256" i="13"/>
  <c r="C257" i="13"/>
  <c r="H257" i="13"/>
  <c r="I257" i="13"/>
  <c r="D257" i="13"/>
  <c r="E257" i="13"/>
  <c r="F257" i="13"/>
  <c r="G257" i="13"/>
  <c r="K257" i="13"/>
  <c r="L257" i="13"/>
  <c r="N257" i="13"/>
  <c r="O257" i="13"/>
  <c r="C258" i="13"/>
  <c r="D258" i="13"/>
  <c r="E258" i="13"/>
  <c r="F258" i="13"/>
  <c r="K258" i="13"/>
  <c r="L258" i="13"/>
  <c r="M258" i="13"/>
  <c r="G258" i="13"/>
  <c r="H258" i="13"/>
  <c r="I258" i="13"/>
  <c r="J258" i="13"/>
  <c r="N258" i="13"/>
  <c r="O258" i="13"/>
  <c r="C259" i="13"/>
  <c r="D259" i="13"/>
  <c r="E259" i="13"/>
  <c r="F259" i="13"/>
  <c r="N259" i="13"/>
  <c r="O259" i="13"/>
  <c r="C260" i="13"/>
  <c r="D260" i="13"/>
  <c r="F260" i="13"/>
  <c r="N260" i="13"/>
  <c r="O260" i="13"/>
  <c r="C261" i="13"/>
  <c r="D261" i="13"/>
  <c r="E261" i="13"/>
  <c r="F261" i="13"/>
  <c r="G261" i="13"/>
  <c r="H261" i="13"/>
  <c r="I261" i="13"/>
  <c r="J261" i="13"/>
  <c r="K261" i="13"/>
  <c r="L261" i="13"/>
  <c r="M261" i="13"/>
  <c r="N261" i="13"/>
  <c r="O261" i="13"/>
  <c r="C262" i="13"/>
  <c r="K262" i="13"/>
  <c r="L262" i="13"/>
  <c r="D262" i="13"/>
  <c r="E262" i="13"/>
  <c r="F262" i="13"/>
  <c r="G262" i="13"/>
  <c r="N262" i="13"/>
  <c r="O262" i="13"/>
  <c r="C263" i="13"/>
  <c r="H263" i="13"/>
  <c r="D263" i="13"/>
  <c r="E263" i="13"/>
  <c r="F263" i="13"/>
  <c r="G263" i="13"/>
  <c r="I263" i="13"/>
  <c r="K263" i="13"/>
  <c r="L263" i="13"/>
  <c r="M263" i="13"/>
  <c r="N263" i="13"/>
  <c r="O263" i="13"/>
  <c r="C264" i="13"/>
  <c r="D264" i="13"/>
  <c r="E264" i="13"/>
  <c r="F264" i="13"/>
  <c r="H264" i="13"/>
  <c r="I264" i="13"/>
  <c r="N264" i="13"/>
  <c r="O264" i="13"/>
  <c r="C265" i="13"/>
  <c r="K265" i="13"/>
  <c r="L265" i="13"/>
  <c r="D265" i="13"/>
  <c r="E265" i="13"/>
  <c r="F265" i="13"/>
  <c r="G265" i="13"/>
  <c r="H265" i="13"/>
  <c r="I265" i="13"/>
  <c r="N265" i="13"/>
  <c r="O265" i="13"/>
  <c r="C266" i="13"/>
  <c r="D266" i="13"/>
  <c r="F266" i="13"/>
  <c r="G266" i="13"/>
  <c r="K266" i="13"/>
  <c r="L266" i="13"/>
  <c r="M266" i="13"/>
  <c r="N266" i="13"/>
  <c r="O266" i="13"/>
  <c r="C267" i="13"/>
  <c r="D267" i="13"/>
  <c r="H267" i="13"/>
  <c r="I267" i="13"/>
  <c r="E267" i="13"/>
  <c r="F267" i="13"/>
  <c r="G267" i="13"/>
  <c r="J267" i="13"/>
  <c r="K267" i="13"/>
  <c r="L267" i="13"/>
  <c r="M267" i="13"/>
  <c r="N267" i="13"/>
  <c r="O267" i="13"/>
  <c r="C268" i="13"/>
  <c r="D268" i="13"/>
  <c r="E268" i="13"/>
  <c r="F268" i="13"/>
  <c r="H268" i="13"/>
  <c r="I268" i="13"/>
  <c r="J268" i="13"/>
  <c r="N268" i="13"/>
  <c r="O268" i="13"/>
  <c r="C269" i="13"/>
  <c r="D269" i="13"/>
  <c r="F269" i="13"/>
  <c r="G269" i="13"/>
  <c r="K269" i="13"/>
  <c r="L269" i="13"/>
  <c r="M269" i="13"/>
  <c r="N269" i="13"/>
  <c r="O269" i="13"/>
  <c r="C270" i="13"/>
  <c r="D270" i="13"/>
  <c r="E270" i="13"/>
  <c r="F270" i="13"/>
  <c r="G270" i="13"/>
  <c r="K270" i="13"/>
  <c r="L270" i="13"/>
  <c r="M270" i="13"/>
  <c r="N270" i="13"/>
  <c r="O270" i="13"/>
  <c r="C271" i="13"/>
  <c r="H271" i="13"/>
  <c r="I271" i="13"/>
  <c r="D271" i="13"/>
  <c r="E271" i="13"/>
  <c r="F271" i="13"/>
  <c r="K271" i="13"/>
  <c r="L271" i="13"/>
  <c r="G271" i="13"/>
  <c r="N271" i="13"/>
  <c r="O271" i="13"/>
  <c r="C272" i="13"/>
  <c r="D272" i="13"/>
  <c r="F272" i="13"/>
  <c r="N272" i="13"/>
  <c r="O272" i="13"/>
  <c r="C273" i="13"/>
  <c r="D273" i="13"/>
  <c r="H273" i="13"/>
  <c r="I273" i="13"/>
  <c r="E273" i="13"/>
  <c r="F273" i="13"/>
  <c r="G273" i="13"/>
  <c r="K273" i="13"/>
  <c r="L273" i="13"/>
  <c r="M273" i="13"/>
  <c r="N273" i="13"/>
  <c r="O273" i="13"/>
  <c r="C274" i="13"/>
  <c r="D274" i="13"/>
  <c r="E274" i="13"/>
  <c r="F274" i="13"/>
  <c r="K274" i="13"/>
  <c r="L274" i="13"/>
  <c r="M274" i="13"/>
  <c r="N274" i="13"/>
  <c r="O274" i="13"/>
  <c r="C275" i="13"/>
  <c r="D275" i="13"/>
  <c r="H275" i="13"/>
  <c r="I275" i="13"/>
  <c r="E275" i="13"/>
  <c r="F275" i="13"/>
  <c r="K275" i="13"/>
  <c r="L275" i="13"/>
  <c r="G275" i="13"/>
  <c r="J275" i="13"/>
  <c r="M275" i="13"/>
  <c r="N275" i="13"/>
  <c r="O275" i="13"/>
  <c r="C276" i="13"/>
  <c r="D276" i="13"/>
  <c r="E276" i="13"/>
  <c r="F276" i="13"/>
  <c r="N276" i="13"/>
  <c r="O276" i="13"/>
  <c r="C277" i="13"/>
  <c r="D277" i="13"/>
  <c r="F277" i="13"/>
  <c r="G277" i="13"/>
  <c r="K277" i="13"/>
  <c r="L277" i="13"/>
  <c r="M277" i="13"/>
  <c r="N277" i="13"/>
  <c r="O277" i="13"/>
  <c r="C278" i="13"/>
  <c r="K278" i="13"/>
  <c r="L278" i="13"/>
  <c r="D278" i="13"/>
  <c r="E278" i="13"/>
  <c r="F278" i="13"/>
  <c r="G278" i="13"/>
  <c r="H278" i="13"/>
  <c r="I278" i="13"/>
  <c r="J278" i="13"/>
  <c r="N278" i="13"/>
  <c r="O278" i="13"/>
  <c r="C279" i="13"/>
  <c r="H279" i="13"/>
  <c r="I279" i="13"/>
  <c r="D279" i="13"/>
  <c r="E279" i="13"/>
  <c r="F279" i="13"/>
  <c r="N279" i="13"/>
  <c r="O279" i="13"/>
  <c r="C280" i="13"/>
  <c r="H280" i="13"/>
  <c r="D280" i="13"/>
  <c r="E280" i="13"/>
  <c r="F280" i="13"/>
  <c r="G280" i="13"/>
  <c r="I280" i="13"/>
  <c r="K280" i="13"/>
  <c r="L280" i="13"/>
  <c r="N280" i="13"/>
  <c r="O280" i="13"/>
  <c r="C281" i="13"/>
  <c r="K281" i="13"/>
  <c r="L281" i="13"/>
  <c r="D281" i="13"/>
  <c r="E281" i="13"/>
  <c r="F281" i="13"/>
  <c r="G281" i="13"/>
  <c r="H281" i="13"/>
  <c r="I281" i="13"/>
  <c r="N281" i="13"/>
  <c r="O281" i="13"/>
  <c r="C282" i="13"/>
  <c r="K282" i="13"/>
  <c r="L282" i="13"/>
  <c r="M282" i="13"/>
  <c r="D282" i="13"/>
  <c r="F282" i="13"/>
  <c r="G282" i="13"/>
  <c r="N282" i="13"/>
  <c r="O282" i="13"/>
  <c r="C283" i="13"/>
  <c r="D283" i="13"/>
  <c r="H283" i="13"/>
  <c r="F283" i="13"/>
  <c r="I283" i="13"/>
  <c r="J283" i="13"/>
  <c r="N283" i="13"/>
  <c r="O283" i="13"/>
  <c r="C284" i="13"/>
  <c r="D284" i="13"/>
  <c r="H284" i="13"/>
  <c r="I284" i="13"/>
  <c r="J284" i="13"/>
  <c r="F284" i="13"/>
  <c r="K284" i="13"/>
  <c r="G284" i="13"/>
  <c r="L284" i="13"/>
  <c r="M284" i="13"/>
  <c r="N284" i="13"/>
  <c r="O284" i="13"/>
  <c r="C285" i="13"/>
  <c r="D285" i="13"/>
  <c r="E285" i="13"/>
  <c r="F285" i="13"/>
  <c r="G285" i="13"/>
  <c r="H285" i="13"/>
  <c r="I285" i="13"/>
  <c r="J285" i="13"/>
  <c r="K285" i="13"/>
  <c r="L285" i="13"/>
  <c r="M285" i="13"/>
  <c r="N285" i="13"/>
  <c r="O285" i="13"/>
  <c r="C286" i="13"/>
  <c r="D286" i="13"/>
  <c r="F286" i="13"/>
  <c r="K286" i="13"/>
  <c r="L286" i="13"/>
  <c r="G286" i="13"/>
  <c r="M286" i="13"/>
  <c r="N286" i="13"/>
  <c r="O286" i="13"/>
  <c r="C287" i="13"/>
  <c r="D287" i="13"/>
  <c r="E287" i="13"/>
  <c r="F287" i="13"/>
  <c r="G287" i="13"/>
  <c r="H287" i="13"/>
  <c r="I287" i="13"/>
  <c r="J287" i="13"/>
  <c r="K287" i="13"/>
  <c r="L287" i="13"/>
  <c r="M287" i="13"/>
  <c r="N287" i="13"/>
  <c r="O287" i="13"/>
  <c r="C288" i="13"/>
  <c r="D288" i="13"/>
  <c r="F288" i="13"/>
  <c r="G288" i="13"/>
  <c r="N288" i="13"/>
  <c r="O288" i="13"/>
  <c r="C289" i="13"/>
  <c r="D289" i="13"/>
  <c r="E289" i="13"/>
  <c r="F289" i="13"/>
  <c r="H289" i="13"/>
  <c r="I289" i="13"/>
  <c r="N289" i="13"/>
  <c r="O289" i="13"/>
  <c r="C290" i="13"/>
  <c r="D290" i="13"/>
  <c r="F290" i="13"/>
  <c r="G290" i="13"/>
  <c r="K290" i="13"/>
  <c r="L290" i="13"/>
  <c r="M290" i="13"/>
  <c r="N290" i="13"/>
  <c r="O290" i="13"/>
  <c r="C291" i="13"/>
  <c r="D291" i="13"/>
  <c r="H291" i="13"/>
  <c r="I291" i="13"/>
  <c r="J291" i="13"/>
  <c r="E291" i="13"/>
  <c r="F291" i="13"/>
  <c r="G291" i="13"/>
  <c r="K291" i="13"/>
  <c r="L291" i="13"/>
  <c r="M291" i="13"/>
  <c r="N291" i="13"/>
  <c r="O291" i="13"/>
  <c r="C292" i="13"/>
  <c r="D292" i="13"/>
  <c r="E292" i="13"/>
  <c r="F292" i="13"/>
  <c r="H292" i="13"/>
  <c r="I292" i="13"/>
  <c r="J292" i="13"/>
  <c r="N292" i="13"/>
  <c r="O292" i="13"/>
  <c r="C293" i="13"/>
  <c r="D293" i="13"/>
  <c r="H293" i="13"/>
  <c r="E293" i="13"/>
  <c r="F293" i="13"/>
  <c r="G293" i="13"/>
  <c r="I293" i="13"/>
  <c r="J293" i="13"/>
  <c r="K293" i="13"/>
  <c r="L293" i="13"/>
  <c r="M293" i="13"/>
  <c r="N293" i="13"/>
  <c r="O293" i="13"/>
  <c r="C294" i="13"/>
  <c r="D294" i="13"/>
  <c r="F294" i="13"/>
  <c r="G294" i="13"/>
  <c r="K294" i="13"/>
  <c r="L294" i="13"/>
  <c r="M294" i="13"/>
  <c r="N294" i="13"/>
  <c r="O294" i="13"/>
  <c r="C295" i="13"/>
  <c r="D295" i="13"/>
  <c r="E295" i="13"/>
  <c r="F295" i="13"/>
  <c r="H295" i="13"/>
  <c r="I295" i="13"/>
  <c r="N295" i="13"/>
  <c r="O295" i="13"/>
  <c r="C296" i="13"/>
  <c r="D296" i="13"/>
  <c r="F296" i="13"/>
  <c r="G296" i="13"/>
  <c r="K296" i="13"/>
  <c r="L296" i="13"/>
  <c r="N296" i="13"/>
  <c r="O296" i="13"/>
  <c r="C297" i="13"/>
  <c r="D297" i="13"/>
  <c r="H297" i="13"/>
  <c r="E297" i="13"/>
  <c r="F297" i="13"/>
  <c r="G297" i="13"/>
  <c r="I297" i="13"/>
  <c r="K297" i="13"/>
  <c r="L297" i="13"/>
  <c r="N297" i="13"/>
  <c r="O297" i="13"/>
  <c r="C298" i="13"/>
  <c r="D298" i="13"/>
  <c r="E298" i="13"/>
  <c r="F298" i="13"/>
  <c r="N298" i="13"/>
  <c r="O298" i="13"/>
  <c r="C299" i="13"/>
  <c r="D299" i="13"/>
  <c r="E299" i="13"/>
  <c r="F299" i="13"/>
  <c r="G299" i="13"/>
  <c r="K299" i="13"/>
  <c r="L299" i="13"/>
  <c r="M299" i="13"/>
  <c r="N299" i="13"/>
  <c r="O299" i="13"/>
  <c r="C300" i="13"/>
  <c r="D300" i="13"/>
  <c r="F300" i="13"/>
  <c r="N300" i="13"/>
  <c r="O300" i="13"/>
  <c r="C301" i="13"/>
  <c r="D301" i="13"/>
  <c r="E301" i="13"/>
  <c r="F301" i="13"/>
  <c r="G301" i="13"/>
  <c r="H301" i="13"/>
  <c r="I301" i="13"/>
  <c r="J301" i="13"/>
  <c r="K301" i="13"/>
  <c r="L301" i="13"/>
  <c r="M301" i="13"/>
  <c r="N301" i="13"/>
  <c r="O301" i="13"/>
  <c r="C302" i="13"/>
  <c r="H302" i="13"/>
  <c r="I302" i="13"/>
  <c r="D302" i="13"/>
  <c r="E302" i="13"/>
  <c r="F302" i="13"/>
  <c r="N302" i="13"/>
  <c r="O302" i="13"/>
  <c r="C303" i="13"/>
  <c r="D303" i="13"/>
  <c r="E303" i="13"/>
  <c r="F303" i="13"/>
  <c r="K303" i="13"/>
  <c r="L303" i="13"/>
  <c r="G303" i="13"/>
  <c r="H303" i="13"/>
  <c r="I303" i="13"/>
  <c r="N303" i="13"/>
  <c r="O303" i="13"/>
  <c r="C304" i="13"/>
  <c r="D304" i="13"/>
  <c r="H304" i="13"/>
  <c r="I304" i="13"/>
  <c r="J304" i="13"/>
  <c r="E304" i="13"/>
  <c r="F304" i="13"/>
  <c r="N304" i="13"/>
  <c r="O304" i="13"/>
  <c r="C305" i="13"/>
  <c r="D305" i="13"/>
  <c r="E305" i="13"/>
  <c r="F305" i="13"/>
  <c r="G305" i="13"/>
  <c r="H305" i="13"/>
  <c r="I305" i="13"/>
  <c r="J305" i="13"/>
  <c r="K305" i="13"/>
  <c r="L305" i="13"/>
  <c r="N305" i="13"/>
  <c r="O305" i="13"/>
  <c r="C306" i="13"/>
  <c r="D306" i="13"/>
  <c r="E306" i="13"/>
  <c r="F306" i="13"/>
  <c r="G306" i="13"/>
  <c r="K306" i="13"/>
  <c r="L306" i="13"/>
  <c r="M306" i="13"/>
  <c r="N306" i="13"/>
  <c r="O306" i="13"/>
  <c r="C307" i="13"/>
  <c r="D307" i="13"/>
  <c r="F307" i="13"/>
  <c r="K307" i="13"/>
  <c r="L307" i="13"/>
  <c r="G307" i="13"/>
  <c r="M307" i="13"/>
  <c r="N307" i="13"/>
  <c r="O307" i="13"/>
  <c r="C308" i="13"/>
  <c r="D308" i="13"/>
  <c r="E308" i="13"/>
  <c r="F308" i="13"/>
  <c r="K308" i="13"/>
  <c r="G308" i="13"/>
  <c r="H308" i="13"/>
  <c r="I308" i="13"/>
  <c r="J308" i="13"/>
  <c r="L308" i="13"/>
  <c r="M308" i="13"/>
  <c r="N308" i="13"/>
  <c r="O308" i="13"/>
  <c r="C309" i="13"/>
  <c r="D309" i="13"/>
  <c r="F309" i="13"/>
  <c r="G309" i="13"/>
  <c r="K309" i="13"/>
  <c r="L309" i="13"/>
  <c r="M309" i="13"/>
  <c r="N309" i="13"/>
  <c r="O309" i="13"/>
  <c r="C310" i="13"/>
  <c r="D310" i="13"/>
  <c r="F310" i="13"/>
  <c r="G310" i="13"/>
  <c r="K310" i="13"/>
  <c r="L310" i="13"/>
  <c r="M310" i="13"/>
  <c r="N310" i="13"/>
  <c r="O310" i="13"/>
  <c r="C311" i="13"/>
  <c r="D311" i="13"/>
  <c r="E311" i="13"/>
  <c r="F311" i="13"/>
  <c r="G311" i="13"/>
  <c r="H311" i="13"/>
  <c r="I311" i="13"/>
  <c r="N311" i="13"/>
  <c r="O311" i="13"/>
  <c r="C312" i="13"/>
  <c r="D312" i="13"/>
  <c r="E312" i="13"/>
  <c r="F312" i="13"/>
  <c r="G312" i="13"/>
  <c r="H312" i="13"/>
  <c r="I312" i="13"/>
  <c r="K312" i="13"/>
  <c r="L312" i="13"/>
  <c r="N312" i="13"/>
  <c r="O312" i="13"/>
  <c r="C313" i="13"/>
  <c r="D313" i="13"/>
  <c r="F313" i="13"/>
  <c r="K313" i="13"/>
  <c r="G313" i="13"/>
  <c r="L313" i="13"/>
  <c r="N313" i="13"/>
  <c r="O313" i="13"/>
  <c r="C314" i="13"/>
  <c r="D314" i="13"/>
  <c r="E314" i="13"/>
  <c r="F314" i="13"/>
  <c r="H314" i="13"/>
  <c r="I314" i="13"/>
  <c r="J314" i="13"/>
  <c r="N314" i="13"/>
  <c r="O314" i="13"/>
  <c r="C315" i="13"/>
  <c r="D315" i="13"/>
  <c r="H315" i="13"/>
  <c r="I315" i="13"/>
  <c r="J315" i="13"/>
  <c r="F315" i="13"/>
  <c r="G315" i="13"/>
  <c r="K315" i="13"/>
  <c r="L315" i="13"/>
  <c r="M315" i="13"/>
  <c r="N315" i="13"/>
  <c r="O315" i="13"/>
  <c r="C316" i="13"/>
  <c r="D316" i="13"/>
  <c r="E316" i="13"/>
  <c r="F316" i="13"/>
  <c r="H316" i="13"/>
  <c r="I316" i="13"/>
  <c r="J316" i="13"/>
  <c r="N316" i="13"/>
  <c r="O316" i="13"/>
  <c r="C317" i="13"/>
  <c r="D317" i="13"/>
  <c r="H317" i="13"/>
  <c r="I317" i="13"/>
  <c r="J317" i="13"/>
  <c r="E317" i="13"/>
  <c r="F317" i="13"/>
  <c r="G317" i="13"/>
  <c r="K317" i="13"/>
  <c r="L317" i="13"/>
  <c r="M317" i="13"/>
  <c r="N317" i="13"/>
  <c r="O317" i="13"/>
  <c r="C318" i="13"/>
  <c r="K318" i="13"/>
  <c r="D318" i="13"/>
  <c r="E318" i="13"/>
  <c r="F318" i="13"/>
  <c r="G318" i="13"/>
  <c r="H318" i="13"/>
  <c r="I318" i="13"/>
  <c r="J318" i="13"/>
  <c r="L318" i="13"/>
  <c r="M318" i="13"/>
  <c r="N318" i="13"/>
  <c r="O318" i="13"/>
  <c r="C319" i="13"/>
  <c r="H319" i="13"/>
  <c r="D319" i="13"/>
  <c r="E319" i="13"/>
  <c r="F319" i="13"/>
  <c r="G319" i="13"/>
  <c r="I319" i="13"/>
  <c r="J319" i="13"/>
  <c r="K319" i="13"/>
  <c r="L319" i="13"/>
  <c r="N319" i="13"/>
  <c r="O319" i="13"/>
  <c r="C320" i="13"/>
  <c r="K320" i="13"/>
  <c r="L320" i="13"/>
  <c r="D320" i="13"/>
  <c r="E320" i="13"/>
  <c r="F320" i="13"/>
  <c r="G320" i="13"/>
  <c r="H320" i="13"/>
  <c r="I320" i="13"/>
  <c r="N320" i="13"/>
  <c r="O320" i="13"/>
  <c r="C321" i="13"/>
  <c r="D321" i="13"/>
  <c r="E321" i="13"/>
  <c r="F321" i="13"/>
  <c r="G321" i="13"/>
  <c r="H321" i="13"/>
  <c r="I321" i="13"/>
  <c r="K321" i="13"/>
  <c r="L321" i="13"/>
  <c r="N321" i="13"/>
  <c r="O321" i="13"/>
  <c r="C322" i="13"/>
  <c r="D322" i="13"/>
  <c r="F322" i="13"/>
  <c r="K322" i="13"/>
  <c r="L322" i="13"/>
  <c r="M322" i="13"/>
  <c r="G322" i="13"/>
  <c r="N322" i="13"/>
  <c r="O322" i="13"/>
  <c r="C323" i="13"/>
  <c r="D323" i="13"/>
  <c r="E323" i="13"/>
  <c r="F323" i="13"/>
  <c r="N323" i="13"/>
  <c r="O323" i="13"/>
  <c r="C324" i="13"/>
  <c r="D324" i="13"/>
  <c r="H324" i="13"/>
  <c r="E324" i="13"/>
  <c r="F324" i="13"/>
  <c r="K324" i="13"/>
  <c r="L324" i="13"/>
  <c r="M324" i="13"/>
  <c r="G324" i="13"/>
  <c r="I324" i="13"/>
  <c r="J324" i="13"/>
  <c r="N324" i="13"/>
  <c r="O324" i="13"/>
  <c r="C325" i="13"/>
  <c r="H325" i="13"/>
  <c r="D325" i="13"/>
  <c r="E325" i="13"/>
  <c r="F325" i="13"/>
  <c r="G325" i="13"/>
  <c r="I325" i="13"/>
  <c r="J325" i="13"/>
  <c r="N325" i="13"/>
  <c r="O325" i="13"/>
  <c r="C326" i="13"/>
  <c r="D326" i="13"/>
  <c r="E326" i="13"/>
  <c r="F326" i="13"/>
  <c r="H326" i="13"/>
  <c r="I326" i="13"/>
  <c r="J326" i="13"/>
  <c r="N326" i="13"/>
  <c r="O326" i="13"/>
  <c r="C327" i="13"/>
  <c r="D327" i="13"/>
  <c r="E327" i="13"/>
  <c r="F327" i="13"/>
  <c r="G327" i="13"/>
  <c r="H327" i="13"/>
  <c r="I327" i="13"/>
  <c r="K327" i="13"/>
  <c r="L327" i="13"/>
  <c r="N327" i="13"/>
  <c r="O327" i="13"/>
  <c r="C328" i="13"/>
  <c r="D328" i="13"/>
  <c r="F328" i="13"/>
  <c r="N328" i="13"/>
  <c r="O328" i="13"/>
  <c r="C329" i="13"/>
  <c r="H329" i="13"/>
  <c r="I329" i="13"/>
  <c r="D329" i="13"/>
  <c r="E329" i="13"/>
  <c r="F329" i="13"/>
  <c r="N329" i="13"/>
  <c r="O329" i="13"/>
  <c r="C330" i="13"/>
  <c r="D330" i="13"/>
  <c r="E330" i="13"/>
  <c r="F330" i="13"/>
  <c r="H330" i="13"/>
  <c r="I330" i="13"/>
  <c r="J330" i="13"/>
  <c r="N330" i="13"/>
  <c r="O330" i="13"/>
  <c r="C331" i="13"/>
  <c r="D331" i="13"/>
  <c r="F331" i="13"/>
  <c r="N331" i="13"/>
  <c r="O331" i="13"/>
  <c r="C332" i="13"/>
  <c r="D332" i="13"/>
  <c r="E332" i="13"/>
  <c r="F332" i="13"/>
  <c r="H332" i="13"/>
  <c r="I332" i="13"/>
  <c r="J332" i="13"/>
  <c r="N332" i="13"/>
  <c r="O332" i="13"/>
  <c r="C333" i="13"/>
  <c r="D333" i="13"/>
  <c r="F333" i="13"/>
  <c r="G333" i="13"/>
  <c r="K333" i="13"/>
  <c r="L333" i="13"/>
  <c r="M333" i="13"/>
  <c r="N333" i="13"/>
  <c r="O333" i="13"/>
  <c r="C334" i="13"/>
  <c r="D334" i="13"/>
  <c r="H334" i="13"/>
  <c r="I334" i="13"/>
  <c r="E334" i="13"/>
  <c r="F334" i="13"/>
  <c r="G334" i="13"/>
  <c r="J334" i="13"/>
  <c r="K334" i="13"/>
  <c r="L334" i="13"/>
  <c r="M334" i="13"/>
  <c r="N334" i="13"/>
  <c r="O334" i="13"/>
  <c r="C335" i="13"/>
  <c r="D335" i="13"/>
  <c r="E335" i="13"/>
  <c r="F335" i="13"/>
  <c r="G335" i="13"/>
  <c r="N335" i="13"/>
  <c r="O335" i="13"/>
  <c r="C336" i="13"/>
  <c r="D336" i="13"/>
  <c r="E336" i="13"/>
  <c r="F336" i="13"/>
  <c r="G336" i="13"/>
  <c r="H336" i="13"/>
  <c r="I336" i="13"/>
  <c r="K336" i="13"/>
  <c r="L336" i="13"/>
  <c r="N336" i="13"/>
  <c r="O336" i="13"/>
  <c r="C337" i="13"/>
  <c r="D337" i="13"/>
  <c r="F337" i="13"/>
  <c r="G337" i="13"/>
  <c r="K337" i="13"/>
  <c r="L337" i="13"/>
  <c r="N337" i="13"/>
  <c r="O337" i="13"/>
  <c r="C338" i="13"/>
  <c r="D338" i="13"/>
  <c r="E338" i="13"/>
  <c r="F338" i="13"/>
  <c r="G338" i="13"/>
  <c r="N338" i="13"/>
  <c r="O338" i="13"/>
  <c r="C339" i="13"/>
  <c r="K339" i="13"/>
  <c r="D339" i="13"/>
  <c r="E339" i="13"/>
  <c r="F339" i="13"/>
  <c r="G339" i="13"/>
  <c r="L339" i="13"/>
  <c r="M339" i="13"/>
  <c r="N339" i="13"/>
  <c r="O339" i="13"/>
  <c r="C340" i="13"/>
  <c r="D340" i="13"/>
  <c r="F340" i="13"/>
  <c r="K340" i="13"/>
  <c r="G340" i="13"/>
  <c r="L340" i="13"/>
  <c r="M340" i="13"/>
  <c r="N340" i="13"/>
  <c r="O340" i="13"/>
  <c r="C341" i="13"/>
  <c r="D341" i="13"/>
  <c r="E341" i="13"/>
  <c r="F341" i="13"/>
  <c r="G341" i="13"/>
  <c r="H341" i="13"/>
  <c r="I341" i="13"/>
  <c r="J341" i="13"/>
  <c r="K341" i="13"/>
  <c r="L341" i="13"/>
  <c r="M341" i="13"/>
  <c r="N341" i="13"/>
  <c r="O341" i="13"/>
  <c r="C342" i="13"/>
  <c r="D342" i="13"/>
  <c r="E342" i="13"/>
  <c r="F342" i="13"/>
  <c r="H342" i="13"/>
  <c r="I342" i="13"/>
  <c r="J342" i="13"/>
  <c r="N342" i="13"/>
  <c r="O342" i="13"/>
  <c r="C343" i="13"/>
  <c r="H343" i="13"/>
  <c r="I343" i="13"/>
  <c r="D343" i="13"/>
  <c r="E343" i="13"/>
  <c r="F343" i="13"/>
  <c r="N343" i="13"/>
  <c r="O343" i="13"/>
  <c r="C344" i="13"/>
  <c r="H344" i="13"/>
  <c r="I344" i="13"/>
  <c r="D344" i="13"/>
  <c r="E344" i="13"/>
  <c r="F344" i="13"/>
  <c r="G344" i="13"/>
  <c r="N344" i="13"/>
  <c r="O344" i="13"/>
  <c r="C345" i="13"/>
  <c r="K345" i="13"/>
  <c r="D345" i="13"/>
  <c r="E345" i="13"/>
  <c r="F345" i="13"/>
  <c r="G345" i="13"/>
  <c r="L345" i="13"/>
  <c r="N345" i="13"/>
  <c r="O345" i="13"/>
  <c r="C346" i="13"/>
  <c r="K346" i="13"/>
  <c r="D346" i="13"/>
  <c r="F346" i="13"/>
  <c r="G346" i="13"/>
  <c r="L346" i="13"/>
  <c r="M346" i="13"/>
  <c r="N346" i="13"/>
  <c r="O346" i="13"/>
  <c r="C347" i="13"/>
  <c r="D347" i="13"/>
  <c r="F347" i="13"/>
  <c r="N347" i="13"/>
  <c r="O347" i="13"/>
  <c r="C348" i="13"/>
  <c r="D348" i="13"/>
  <c r="H348" i="13"/>
  <c r="I348" i="13"/>
  <c r="J348" i="13"/>
  <c r="F348" i="13"/>
  <c r="K348" i="13"/>
  <c r="G348" i="13"/>
  <c r="L348" i="13"/>
  <c r="M348" i="13"/>
  <c r="N348" i="13"/>
  <c r="O348" i="13"/>
  <c r="C349" i="13"/>
  <c r="D349" i="13"/>
  <c r="E349" i="13"/>
  <c r="F349" i="13"/>
  <c r="G349" i="13"/>
  <c r="H349" i="13"/>
  <c r="I349" i="13"/>
  <c r="J349" i="13"/>
  <c r="K349" i="13"/>
  <c r="L349" i="13"/>
  <c r="M349" i="13"/>
  <c r="N349" i="13"/>
  <c r="O349" i="13"/>
  <c r="C350" i="13"/>
  <c r="D350" i="13"/>
  <c r="F350" i="13"/>
  <c r="K350" i="13"/>
  <c r="G350" i="13"/>
  <c r="L350" i="13"/>
  <c r="M350" i="13"/>
  <c r="N350" i="13"/>
  <c r="O350" i="13"/>
  <c r="C351" i="13"/>
  <c r="K351" i="13"/>
  <c r="L351" i="13"/>
  <c r="M351" i="13"/>
  <c r="D351" i="13"/>
  <c r="E351" i="13"/>
  <c r="F351" i="13"/>
  <c r="G351" i="13"/>
  <c r="H351" i="13"/>
  <c r="I351" i="13"/>
  <c r="N351" i="13"/>
  <c r="O351" i="13"/>
  <c r="C352" i="13"/>
  <c r="D352" i="13"/>
  <c r="F352" i="13"/>
  <c r="G352" i="13"/>
  <c r="N352" i="13"/>
  <c r="O352" i="13"/>
  <c r="C353" i="13"/>
  <c r="D353" i="13"/>
  <c r="F353" i="13"/>
  <c r="N353" i="13"/>
  <c r="O353" i="13"/>
  <c r="C354" i="13"/>
  <c r="D354" i="13"/>
  <c r="F354" i="13"/>
  <c r="G354" i="13"/>
  <c r="K354" i="13"/>
  <c r="L354" i="13"/>
  <c r="M354" i="13"/>
  <c r="N354" i="13"/>
  <c r="O354" i="13"/>
  <c r="C355" i="13"/>
  <c r="D355" i="13"/>
  <c r="F355" i="13"/>
  <c r="K355" i="13"/>
  <c r="L355" i="13"/>
  <c r="M355" i="13"/>
  <c r="N355" i="13"/>
  <c r="O355" i="13"/>
  <c r="C356" i="13"/>
  <c r="D356" i="13"/>
  <c r="H356" i="13"/>
  <c r="E356" i="13"/>
  <c r="F356" i="13"/>
  <c r="K356" i="13"/>
  <c r="L356" i="13"/>
  <c r="M356" i="13"/>
  <c r="G356" i="13"/>
  <c r="I356" i="13"/>
  <c r="J356" i="13"/>
  <c r="N356" i="13"/>
  <c r="O356" i="13"/>
  <c r="C357" i="13"/>
  <c r="D357" i="13"/>
  <c r="H357" i="13"/>
  <c r="I357" i="13"/>
  <c r="J357" i="13"/>
  <c r="E357" i="13"/>
  <c r="F357" i="13"/>
  <c r="G357" i="13"/>
  <c r="K357" i="13"/>
  <c r="L357" i="13"/>
  <c r="M357" i="13"/>
  <c r="N357" i="13"/>
  <c r="O357" i="13"/>
  <c r="C358" i="13"/>
  <c r="D358" i="13"/>
  <c r="E358" i="13"/>
  <c r="F358" i="13"/>
  <c r="G358" i="13"/>
  <c r="H358" i="13"/>
  <c r="I358" i="13"/>
  <c r="K358" i="13"/>
  <c r="L358" i="13"/>
  <c r="N358" i="13"/>
  <c r="O358" i="13"/>
  <c r="C359" i="13"/>
  <c r="D359" i="13"/>
  <c r="E359" i="13"/>
  <c r="F359" i="13"/>
  <c r="G359" i="13"/>
  <c r="H359" i="13"/>
  <c r="I359" i="13"/>
  <c r="N359" i="13"/>
  <c r="O359" i="13"/>
  <c r="C360" i="13"/>
  <c r="H360" i="13"/>
  <c r="D360" i="13"/>
  <c r="E360" i="13"/>
  <c r="F360" i="13"/>
  <c r="G360" i="13"/>
  <c r="I360" i="13"/>
  <c r="K360" i="13"/>
  <c r="L360" i="13"/>
  <c r="N360" i="13"/>
  <c r="O360" i="13"/>
  <c r="C361" i="13"/>
  <c r="D361" i="13"/>
  <c r="F361" i="13"/>
  <c r="N361" i="13"/>
  <c r="O361" i="13"/>
  <c r="C362" i="13"/>
  <c r="D362" i="13"/>
  <c r="F362" i="13"/>
  <c r="G362" i="13"/>
  <c r="K362" i="13"/>
  <c r="L362" i="13"/>
  <c r="M362" i="13"/>
  <c r="N362" i="13"/>
  <c r="O362" i="13"/>
  <c r="C363" i="13"/>
  <c r="D363" i="13"/>
  <c r="F363" i="13"/>
  <c r="K363" i="13"/>
  <c r="L363" i="13"/>
  <c r="M363" i="13"/>
  <c r="N363" i="13"/>
  <c r="O363" i="13"/>
  <c r="C364" i="13"/>
  <c r="D364" i="13"/>
  <c r="H364" i="13"/>
  <c r="E364" i="13"/>
  <c r="F364" i="13"/>
  <c r="K364" i="13"/>
  <c r="L364" i="13"/>
  <c r="M364" i="13"/>
  <c r="G364" i="13"/>
  <c r="I364" i="13"/>
  <c r="J364" i="13"/>
  <c r="N364" i="13"/>
  <c r="O364" i="13"/>
  <c r="C365" i="13"/>
  <c r="D365" i="13"/>
  <c r="H365" i="13"/>
  <c r="I365" i="13"/>
  <c r="J365" i="13"/>
  <c r="E365" i="13"/>
  <c r="F365" i="13"/>
  <c r="G365" i="13"/>
  <c r="K365" i="13"/>
  <c r="L365" i="13"/>
  <c r="M365" i="13"/>
  <c r="N365" i="13"/>
  <c r="O365" i="13"/>
  <c r="C366" i="13"/>
  <c r="D366" i="13"/>
  <c r="E366" i="13"/>
  <c r="F366" i="13"/>
  <c r="G366" i="13"/>
  <c r="H366" i="13"/>
  <c r="I366" i="13"/>
  <c r="J366" i="13"/>
  <c r="K366" i="13"/>
  <c r="L366" i="13"/>
  <c r="M366" i="13"/>
  <c r="N366" i="13"/>
  <c r="O366" i="13"/>
  <c r="C367" i="13"/>
  <c r="D367" i="13"/>
  <c r="E367" i="13"/>
  <c r="F367" i="13"/>
  <c r="G367" i="13"/>
  <c r="H367" i="13"/>
  <c r="I367" i="13"/>
  <c r="J367" i="13"/>
  <c r="N367" i="13"/>
  <c r="O367" i="13"/>
  <c r="C368" i="13"/>
  <c r="H368" i="13"/>
  <c r="D368" i="13"/>
  <c r="E368" i="13"/>
  <c r="F368" i="13"/>
  <c r="G368" i="13"/>
  <c r="I368" i="13"/>
  <c r="K368" i="13"/>
  <c r="L368" i="13"/>
  <c r="M368" i="13"/>
  <c r="N368" i="13"/>
  <c r="O368" i="13"/>
  <c r="C369" i="13"/>
  <c r="D369" i="13"/>
  <c r="F369" i="13"/>
  <c r="N369" i="13"/>
  <c r="O369" i="13"/>
  <c r="C370" i="13"/>
  <c r="D370" i="13"/>
  <c r="F370" i="13"/>
  <c r="G370" i="13"/>
  <c r="K370" i="13"/>
  <c r="L370" i="13"/>
  <c r="M370" i="13"/>
  <c r="N370" i="13"/>
  <c r="O370" i="13"/>
  <c r="C371" i="13"/>
  <c r="D371" i="13"/>
  <c r="F371" i="13"/>
  <c r="K371" i="13"/>
  <c r="G371" i="13"/>
  <c r="L371" i="13"/>
  <c r="M371" i="13"/>
  <c r="N371" i="13"/>
  <c r="O371" i="13"/>
  <c r="C372" i="13"/>
  <c r="D372" i="13"/>
  <c r="H372" i="13"/>
  <c r="E372" i="13"/>
  <c r="F372" i="13"/>
  <c r="K372" i="13"/>
  <c r="L372" i="13"/>
  <c r="M372" i="13"/>
  <c r="G372" i="13"/>
  <c r="I372" i="13"/>
  <c r="J372" i="13"/>
  <c r="N372" i="13"/>
  <c r="O372" i="13"/>
  <c r="C373" i="13"/>
  <c r="D373" i="13"/>
  <c r="H373" i="13"/>
  <c r="I373" i="13"/>
  <c r="J373" i="13"/>
  <c r="E373" i="13"/>
  <c r="F373" i="13"/>
  <c r="G373" i="13"/>
  <c r="K373" i="13"/>
  <c r="L373" i="13"/>
  <c r="M373" i="13"/>
  <c r="N373" i="13"/>
  <c r="O373" i="13"/>
  <c r="C374" i="13"/>
  <c r="D374" i="13"/>
  <c r="E374" i="13"/>
  <c r="F374" i="13"/>
  <c r="G374" i="13"/>
  <c r="H374" i="13"/>
  <c r="I374" i="13"/>
  <c r="K374" i="13"/>
  <c r="L374" i="13"/>
  <c r="M374" i="13"/>
  <c r="N374" i="13"/>
  <c r="O374" i="13"/>
  <c r="C375" i="13"/>
  <c r="D375" i="13"/>
  <c r="E375" i="13"/>
  <c r="F375" i="13"/>
  <c r="G375" i="13"/>
  <c r="H375" i="13"/>
  <c r="I375" i="13"/>
  <c r="N375" i="13"/>
  <c r="O375" i="13"/>
  <c r="C376" i="13"/>
  <c r="H376" i="13"/>
  <c r="D376" i="13"/>
  <c r="E376" i="13"/>
  <c r="F376" i="13"/>
  <c r="G376" i="13"/>
  <c r="I376" i="13"/>
  <c r="K376" i="13"/>
  <c r="L376" i="13"/>
  <c r="N376" i="13"/>
  <c r="O376" i="13"/>
  <c r="C377" i="13"/>
  <c r="D377" i="13"/>
  <c r="F377" i="13"/>
  <c r="G377" i="13"/>
  <c r="K377" i="13"/>
  <c r="L377" i="13"/>
  <c r="N377" i="13"/>
  <c r="O377" i="13"/>
  <c r="C378" i="13"/>
  <c r="D378" i="13"/>
  <c r="F378" i="13"/>
  <c r="G378" i="13"/>
  <c r="K378" i="13"/>
  <c r="L378" i="13"/>
  <c r="M378" i="13"/>
  <c r="N378" i="13"/>
  <c r="O378" i="13"/>
  <c r="C379" i="13"/>
  <c r="D379" i="13"/>
  <c r="F379" i="13"/>
  <c r="K379" i="13"/>
  <c r="L379" i="13"/>
  <c r="M379" i="13"/>
  <c r="G379" i="13"/>
  <c r="N379" i="13"/>
  <c r="O379" i="13"/>
  <c r="C380" i="13"/>
  <c r="D380" i="13"/>
  <c r="H380" i="13"/>
  <c r="I380" i="13"/>
  <c r="J380" i="13"/>
  <c r="E380" i="13"/>
  <c r="F380" i="13"/>
  <c r="K380" i="13"/>
  <c r="G380" i="13"/>
  <c r="L380" i="13"/>
  <c r="M380" i="13"/>
  <c r="N380" i="13"/>
  <c r="O380" i="13"/>
  <c r="C381" i="13"/>
  <c r="D381" i="13"/>
  <c r="E381" i="13"/>
  <c r="F381" i="13"/>
  <c r="G381" i="13"/>
  <c r="H381" i="13"/>
  <c r="I381" i="13"/>
  <c r="J381" i="13"/>
  <c r="K381" i="13"/>
  <c r="L381" i="13"/>
  <c r="M381" i="13"/>
  <c r="N381" i="13"/>
  <c r="O381" i="13"/>
  <c r="C382" i="13"/>
  <c r="D382" i="13"/>
  <c r="E382" i="13"/>
  <c r="F382" i="13"/>
  <c r="G382" i="13"/>
  <c r="N382" i="13"/>
  <c r="O382" i="13"/>
  <c r="C383" i="13"/>
  <c r="D383" i="13"/>
  <c r="E383" i="13"/>
  <c r="F383" i="13"/>
  <c r="G383" i="13"/>
  <c r="N383" i="13"/>
  <c r="O383" i="13"/>
  <c r="C384" i="13"/>
  <c r="K384" i="13"/>
  <c r="L384" i="13"/>
  <c r="D384" i="13"/>
  <c r="E384" i="13"/>
  <c r="F384" i="13"/>
  <c r="G384" i="13"/>
  <c r="H384" i="13"/>
  <c r="I384" i="13"/>
  <c r="N384" i="13"/>
  <c r="O384" i="13"/>
  <c r="C385" i="13"/>
  <c r="D385" i="13"/>
  <c r="E385" i="13"/>
  <c r="F385" i="13"/>
  <c r="G385" i="13"/>
  <c r="H385" i="13"/>
  <c r="I385" i="13"/>
  <c r="K385" i="13"/>
  <c r="L385" i="13"/>
  <c r="N385" i="13"/>
  <c r="O385" i="13"/>
  <c r="C386" i="13"/>
  <c r="D386" i="13"/>
  <c r="F386" i="13"/>
  <c r="G386" i="13"/>
  <c r="K386" i="13"/>
  <c r="L386" i="13"/>
  <c r="M386" i="13"/>
  <c r="N386" i="13"/>
  <c r="O386" i="13"/>
  <c r="C387" i="13"/>
  <c r="D387" i="13"/>
  <c r="F387" i="13"/>
  <c r="N387" i="13"/>
  <c r="O387" i="13"/>
  <c r="C388" i="13"/>
  <c r="D388" i="13"/>
  <c r="F388" i="13"/>
  <c r="K388" i="13"/>
  <c r="L388" i="13"/>
  <c r="M388" i="13"/>
  <c r="G388" i="13"/>
  <c r="N388" i="13"/>
  <c r="O388" i="13"/>
  <c r="C389" i="13"/>
  <c r="D389" i="13"/>
  <c r="H389" i="13"/>
  <c r="I389" i="13"/>
  <c r="J389" i="13"/>
  <c r="E389" i="13"/>
  <c r="F389" i="13"/>
  <c r="G389" i="13"/>
  <c r="K389" i="13"/>
  <c r="L389" i="13"/>
  <c r="M389" i="13"/>
  <c r="N389" i="13"/>
  <c r="O389" i="13"/>
  <c r="C390" i="13"/>
  <c r="K390" i="13"/>
  <c r="L390" i="13"/>
  <c r="D390" i="13"/>
  <c r="E390" i="13"/>
  <c r="F390" i="13"/>
  <c r="G390" i="13"/>
  <c r="H390" i="13"/>
  <c r="I390" i="13"/>
  <c r="J390" i="13"/>
  <c r="N390" i="13"/>
  <c r="O390" i="13"/>
  <c r="C391" i="13"/>
  <c r="H391" i="13"/>
  <c r="I391" i="13"/>
  <c r="D391" i="13"/>
  <c r="E391" i="13"/>
  <c r="F391" i="13"/>
  <c r="N391" i="13"/>
  <c r="O391" i="13"/>
  <c r="C392" i="13"/>
  <c r="H392" i="13"/>
  <c r="I392" i="13"/>
  <c r="J392" i="13"/>
  <c r="D392" i="13"/>
  <c r="E392" i="13"/>
  <c r="F392" i="13"/>
  <c r="G392" i="13"/>
  <c r="K392" i="13"/>
  <c r="L392" i="13"/>
  <c r="N392" i="13"/>
  <c r="O392" i="13"/>
  <c r="C393" i="13"/>
  <c r="D393" i="13"/>
  <c r="F393" i="13"/>
  <c r="G393" i="13"/>
  <c r="K393" i="13"/>
  <c r="L393" i="13"/>
  <c r="M393" i="13"/>
  <c r="N393" i="13"/>
  <c r="O393" i="13"/>
  <c r="C394" i="13"/>
  <c r="D394" i="13"/>
  <c r="F394" i="13"/>
  <c r="G394" i="13"/>
  <c r="K394" i="13"/>
  <c r="L394" i="13"/>
  <c r="M394" i="13"/>
  <c r="N394" i="13"/>
  <c r="O394" i="13"/>
  <c r="C395" i="13"/>
  <c r="D395" i="13"/>
  <c r="F395" i="13"/>
  <c r="K395" i="13"/>
  <c r="G395" i="13"/>
  <c r="L395" i="13"/>
  <c r="M395" i="13"/>
  <c r="N395" i="13"/>
  <c r="O395" i="13"/>
  <c r="C396" i="13"/>
  <c r="D396" i="13"/>
  <c r="H396" i="13"/>
  <c r="E396" i="13"/>
  <c r="F396" i="13"/>
  <c r="K396" i="13"/>
  <c r="G396" i="13"/>
  <c r="I396" i="13"/>
  <c r="J396" i="13"/>
  <c r="L396" i="13"/>
  <c r="M396" i="13"/>
  <c r="N396" i="13"/>
  <c r="O396" i="13"/>
  <c r="C397" i="13"/>
  <c r="D397" i="13"/>
  <c r="H397" i="13"/>
  <c r="I397" i="13"/>
  <c r="J397" i="13"/>
  <c r="E397" i="13"/>
  <c r="F397" i="13"/>
  <c r="G397" i="13"/>
  <c r="K397" i="13"/>
  <c r="L397" i="13"/>
  <c r="M397" i="13"/>
  <c r="N397" i="13"/>
  <c r="O397" i="13"/>
  <c r="C398" i="13"/>
  <c r="H398" i="13"/>
  <c r="I398" i="13"/>
  <c r="D398" i="13"/>
  <c r="E398" i="13"/>
  <c r="F398" i="13"/>
  <c r="G398" i="13"/>
  <c r="K398" i="13"/>
  <c r="L398" i="13"/>
  <c r="M398" i="13"/>
  <c r="N398" i="13"/>
  <c r="O398" i="13"/>
  <c r="C399" i="13"/>
  <c r="D399" i="13"/>
  <c r="E399" i="13"/>
  <c r="F399" i="13"/>
  <c r="G399" i="13"/>
  <c r="H399" i="13"/>
  <c r="I399" i="13"/>
  <c r="J399" i="13"/>
  <c r="N399" i="13"/>
  <c r="O399" i="13"/>
  <c r="C400" i="13"/>
  <c r="D400" i="13"/>
  <c r="E400" i="13"/>
  <c r="F400" i="13"/>
  <c r="H400" i="13"/>
  <c r="I400" i="13"/>
  <c r="N400" i="13"/>
  <c r="O400" i="13"/>
  <c r="C401" i="13"/>
  <c r="D401" i="13"/>
  <c r="E401" i="13"/>
  <c r="F401" i="13"/>
  <c r="H401" i="13"/>
  <c r="I401" i="13"/>
  <c r="N401" i="13"/>
  <c r="O401" i="13"/>
  <c r="C402" i="13"/>
  <c r="D402" i="13"/>
  <c r="F402" i="13"/>
  <c r="K402" i="13"/>
  <c r="L402" i="13"/>
  <c r="M402" i="13"/>
  <c r="N402" i="13"/>
  <c r="O402" i="13"/>
  <c r="C403" i="13"/>
  <c r="D403" i="13"/>
  <c r="F403" i="13"/>
  <c r="N403" i="13"/>
  <c r="O403" i="13"/>
  <c r="C404" i="13"/>
  <c r="D404" i="13"/>
  <c r="F404" i="13"/>
  <c r="K404" i="13"/>
  <c r="G404" i="13"/>
  <c r="L404" i="13"/>
  <c r="M404" i="13"/>
  <c r="N404" i="13"/>
  <c r="O404" i="13"/>
  <c r="C405" i="13"/>
  <c r="D405" i="13"/>
  <c r="E405" i="13"/>
  <c r="F405" i="13"/>
  <c r="G405" i="13"/>
  <c r="H405" i="13"/>
  <c r="I405" i="13"/>
  <c r="J405" i="13"/>
  <c r="K405" i="13"/>
  <c r="L405" i="13"/>
  <c r="M405" i="13"/>
  <c r="N405" i="13"/>
  <c r="O405" i="13"/>
  <c r="C406" i="13"/>
  <c r="H406" i="13"/>
  <c r="I406" i="13"/>
  <c r="D406" i="13"/>
  <c r="E406" i="13"/>
  <c r="F406" i="13"/>
  <c r="G406" i="13"/>
  <c r="N406" i="13"/>
  <c r="O406" i="13"/>
  <c r="C407" i="13"/>
  <c r="D407" i="13"/>
  <c r="E407" i="13"/>
  <c r="F407" i="13"/>
  <c r="G407" i="13"/>
  <c r="H407" i="13"/>
  <c r="I407" i="13"/>
  <c r="K407" i="13"/>
  <c r="L407" i="13"/>
  <c r="M407" i="13"/>
  <c r="N407" i="13"/>
  <c r="O407" i="13"/>
  <c r="C408" i="13"/>
  <c r="D408" i="13"/>
  <c r="E408" i="13"/>
  <c r="F408" i="13"/>
  <c r="G408" i="13"/>
  <c r="H408" i="13"/>
  <c r="I408" i="13"/>
  <c r="J408" i="13"/>
  <c r="N408" i="13"/>
  <c r="O408" i="13"/>
  <c r="C409" i="13"/>
  <c r="D409" i="13"/>
  <c r="H409" i="13"/>
  <c r="I409" i="13"/>
  <c r="E409" i="13"/>
  <c r="F409" i="13"/>
  <c r="N409" i="13"/>
  <c r="O409" i="13"/>
  <c r="C410" i="13"/>
  <c r="K410" i="13"/>
  <c r="L410" i="13"/>
  <c r="M410" i="13"/>
  <c r="D410" i="13"/>
  <c r="F410" i="13"/>
  <c r="G410" i="13"/>
  <c r="N410" i="13"/>
  <c r="O410" i="13"/>
  <c r="C411" i="13"/>
  <c r="D411" i="13"/>
  <c r="H411" i="13"/>
  <c r="E411" i="13"/>
  <c r="F411" i="13"/>
  <c r="G411" i="13"/>
  <c r="I411" i="13"/>
  <c r="J411" i="13"/>
  <c r="N411" i="13"/>
  <c r="O411" i="13"/>
  <c r="C412" i="13"/>
  <c r="D412" i="13"/>
  <c r="H412" i="13"/>
  <c r="I412" i="13"/>
  <c r="J412" i="13"/>
  <c r="E412" i="13"/>
  <c r="F412" i="13"/>
  <c r="N412" i="13"/>
  <c r="O412" i="13"/>
  <c r="C413" i="13"/>
  <c r="D413" i="13"/>
  <c r="E413" i="13"/>
  <c r="F413" i="13"/>
  <c r="G413" i="13"/>
  <c r="H413" i="13"/>
  <c r="I413" i="13"/>
  <c r="J413" i="13"/>
  <c r="K413" i="13"/>
  <c r="L413" i="13"/>
  <c r="M413" i="13"/>
  <c r="N413" i="13"/>
  <c r="O413" i="13"/>
  <c r="C414" i="13"/>
  <c r="K414" i="13"/>
  <c r="L414" i="13"/>
  <c r="D414" i="13"/>
  <c r="H414" i="13"/>
  <c r="I414" i="13"/>
  <c r="E414" i="13"/>
  <c r="F414" i="13"/>
  <c r="G414" i="13"/>
  <c r="M414" i="13"/>
  <c r="N414" i="13"/>
  <c r="O414" i="13"/>
  <c r="C415" i="13"/>
  <c r="D415" i="13"/>
  <c r="E415" i="13"/>
  <c r="F415" i="13"/>
  <c r="K415" i="13"/>
  <c r="L415" i="13"/>
  <c r="G415" i="13"/>
  <c r="H415" i="13"/>
  <c r="I415" i="13"/>
  <c r="N415" i="13"/>
  <c r="O415" i="13"/>
  <c r="C416" i="13"/>
  <c r="K416" i="13"/>
  <c r="L416" i="13"/>
  <c r="D416" i="13"/>
  <c r="H416" i="13"/>
  <c r="I416" i="13"/>
  <c r="E416" i="13"/>
  <c r="F416" i="13"/>
  <c r="G416" i="13"/>
  <c r="N416" i="13"/>
  <c r="O416" i="13"/>
  <c r="C417" i="13"/>
  <c r="D417" i="13"/>
  <c r="E417" i="13"/>
  <c r="F417" i="13"/>
  <c r="G417" i="13"/>
  <c r="H417" i="13"/>
  <c r="I417" i="13"/>
  <c r="K417" i="13"/>
  <c r="L417" i="13"/>
  <c r="N417" i="13"/>
  <c r="O417" i="13"/>
  <c r="C418" i="13"/>
  <c r="D418" i="13"/>
  <c r="E418" i="13"/>
  <c r="F418" i="13"/>
  <c r="G418" i="13"/>
  <c r="K418" i="13"/>
  <c r="L418" i="13"/>
  <c r="M418" i="13"/>
  <c r="N418" i="13"/>
  <c r="O418" i="13"/>
  <c r="C419" i="13"/>
  <c r="K419" i="13"/>
  <c r="L419" i="13"/>
  <c r="M419" i="13"/>
  <c r="D419" i="13"/>
  <c r="E419" i="13"/>
  <c r="F419" i="13"/>
  <c r="G419" i="13"/>
  <c r="N419" i="13"/>
  <c r="O419" i="13"/>
  <c r="C420" i="13"/>
  <c r="D420" i="13"/>
  <c r="H420" i="13"/>
  <c r="I420" i="13"/>
  <c r="J420" i="13"/>
  <c r="E420" i="13"/>
  <c r="F420" i="13"/>
  <c r="K420" i="13"/>
  <c r="G420" i="13"/>
  <c r="L420" i="13"/>
  <c r="M420" i="13"/>
  <c r="N420" i="13"/>
  <c r="O420" i="13"/>
  <c r="C421" i="13"/>
  <c r="H421" i="13"/>
  <c r="D421" i="13"/>
  <c r="E421" i="13"/>
  <c r="F421" i="13"/>
  <c r="G421" i="13"/>
  <c r="I421" i="13"/>
  <c r="J421" i="13"/>
  <c r="N421" i="13"/>
  <c r="O421" i="13"/>
  <c r="C422" i="13"/>
  <c r="D422" i="13"/>
  <c r="H422" i="13"/>
  <c r="I422" i="13"/>
  <c r="J422" i="13"/>
  <c r="E422" i="13"/>
  <c r="F422" i="13"/>
  <c r="G422" i="13"/>
  <c r="K422" i="13"/>
  <c r="L422" i="13"/>
  <c r="M422" i="13"/>
  <c r="N422" i="13"/>
  <c r="O422" i="13"/>
  <c r="C423" i="13"/>
  <c r="D423" i="13"/>
  <c r="E423" i="13"/>
  <c r="F423" i="13"/>
  <c r="H423" i="13"/>
  <c r="I423" i="13"/>
  <c r="J423" i="13"/>
  <c r="N423" i="13"/>
  <c r="O423" i="13"/>
  <c r="C424" i="13"/>
  <c r="D424" i="13"/>
  <c r="H424" i="13"/>
  <c r="I424" i="13"/>
  <c r="E424" i="13"/>
  <c r="F424" i="13"/>
  <c r="G424" i="13"/>
  <c r="N424" i="13"/>
  <c r="O424" i="13"/>
  <c r="C425" i="13"/>
  <c r="H425" i="13"/>
  <c r="I425" i="13"/>
  <c r="D425" i="13"/>
  <c r="E425" i="13"/>
  <c r="F425" i="13"/>
  <c r="G425" i="13"/>
  <c r="K425" i="13"/>
  <c r="L425" i="13"/>
  <c r="N425" i="13"/>
  <c r="O425" i="13"/>
  <c r="C426" i="13"/>
  <c r="H426" i="13"/>
  <c r="I426" i="13"/>
  <c r="J426" i="13"/>
  <c r="D426" i="13"/>
  <c r="E426" i="13"/>
  <c r="F426" i="13"/>
  <c r="K426" i="13"/>
  <c r="L426" i="13"/>
  <c r="M426" i="13"/>
  <c r="N426" i="13"/>
  <c r="O426" i="13"/>
  <c r="C427" i="13"/>
  <c r="K427" i="13"/>
  <c r="L427" i="13"/>
  <c r="M427" i="13"/>
  <c r="D427" i="13"/>
  <c r="F427" i="13"/>
  <c r="G427" i="13"/>
  <c r="N427" i="13"/>
  <c r="O427" i="13"/>
  <c r="C428" i="13"/>
  <c r="D428" i="13"/>
  <c r="E428" i="13"/>
  <c r="F428" i="13"/>
  <c r="K428" i="13"/>
  <c r="L428" i="13"/>
  <c r="G428" i="13"/>
  <c r="H428" i="13"/>
  <c r="I428" i="13"/>
  <c r="J428" i="13"/>
  <c r="M428" i="13"/>
  <c r="N428" i="13"/>
  <c r="O428" i="13"/>
  <c r="C429" i="13"/>
  <c r="K429" i="13"/>
  <c r="L429" i="13"/>
  <c r="M429" i="13"/>
  <c r="D429" i="13"/>
  <c r="E429" i="13"/>
  <c r="F429" i="13"/>
  <c r="G429" i="13"/>
  <c r="N429" i="13"/>
  <c r="O429" i="13"/>
  <c r="C430" i="13"/>
  <c r="D430" i="13"/>
  <c r="H430" i="13"/>
  <c r="I430" i="13"/>
  <c r="E430" i="13"/>
  <c r="F430" i="13"/>
  <c r="K430" i="13"/>
  <c r="G430" i="13"/>
  <c r="L430" i="13"/>
  <c r="M430" i="13"/>
  <c r="N430" i="13"/>
  <c r="O430" i="13"/>
  <c r="C431" i="13"/>
  <c r="H431" i="13"/>
  <c r="D431" i="13"/>
  <c r="E431" i="13"/>
  <c r="F431" i="13"/>
  <c r="G431" i="13"/>
  <c r="I431" i="13"/>
  <c r="J431" i="13"/>
  <c r="N431" i="13"/>
  <c r="O431" i="13"/>
  <c r="C432" i="13"/>
  <c r="D432" i="13"/>
  <c r="E432" i="13"/>
  <c r="F432" i="13"/>
  <c r="H432" i="13"/>
  <c r="I432" i="13"/>
  <c r="N432" i="13"/>
  <c r="O432" i="13"/>
  <c r="C433" i="13"/>
  <c r="D433" i="13"/>
  <c r="E433" i="13"/>
  <c r="F433" i="13"/>
  <c r="G433" i="13"/>
  <c r="H433" i="13"/>
  <c r="I433" i="13"/>
  <c r="K433" i="13"/>
  <c r="L433" i="13"/>
  <c r="N433" i="13"/>
  <c r="O433" i="13"/>
  <c r="C434" i="13"/>
  <c r="D434" i="13"/>
  <c r="E434" i="13"/>
  <c r="F434" i="13"/>
  <c r="K434" i="13"/>
  <c r="L434" i="13"/>
  <c r="M434" i="13"/>
  <c r="G434" i="13"/>
  <c r="N434" i="13"/>
  <c r="O434" i="13"/>
  <c r="C435" i="13"/>
  <c r="K435" i="13"/>
  <c r="L435" i="13"/>
  <c r="M435" i="13"/>
  <c r="D435" i="13"/>
  <c r="H435" i="13"/>
  <c r="I435" i="13"/>
  <c r="J435" i="13"/>
  <c r="E435" i="13"/>
  <c r="F435" i="13"/>
  <c r="G435" i="13"/>
  <c r="N435" i="13"/>
  <c r="O435" i="13"/>
  <c r="C436" i="13"/>
  <c r="D436" i="13"/>
  <c r="E436" i="13"/>
  <c r="F436" i="13"/>
  <c r="K436" i="13"/>
  <c r="L436" i="13"/>
  <c r="M436" i="13"/>
  <c r="G436" i="13"/>
  <c r="H436" i="13"/>
  <c r="I436" i="13"/>
  <c r="J436" i="13"/>
  <c r="N436" i="13"/>
  <c r="O436" i="13"/>
  <c r="C437" i="13"/>
  <c r="K437" i="13"/>
  <c r="L437" i="13"/>
  <c r="M437" i="13"/>
  <c r="D437" i="13"/>
  <c r="H437" i="13"/>
  <c r="I437" i="13"/>
  <c r="J437" i="13"/>
  <c r="E437" i="13"/>
  <c r="F437" i="13"/>
  <c r="G437" i="13"/>
  <c r="N437" i="13"/>
  <c r="O437" i="13"/>
  <c r="C438" i="13"/>
  <c r="D438" i="13"/>
  <c r="E438" i="13"/>
  <c r="F438" i="13"/>
  <c r="K438" i="13"/>
  <c r="L438" i="13"/>
  <c r="G438" i="13"/>
  <c r="H438" i="13"/>
  <c r="I438" i="13"/>
  <c r="J438" i="13"/>
  <c r="M438" i="13"/>
  <c r="N438" i="13"/>
  <c r="O438" i="13"/>
  <c r="C439" i="13"/>
  <c r="K439" i="13"/>
  <c r="L439" i="13"/>
  <c r="D439" i="13"/>
  <c r="E439" i="13"/>
  <c r="F439" i="13"/>
  <c r="G439" i="13"/>
  <c r="N439" i="13"/>
  <c r="O439" i="13"/>
  <c r="C440" i="13"/>
  <c r="D440" i="13"/>
  <c r="E440" i="13"/>
  <c r="F440" i="13"/>
  <c r="H440" i="13"/>
  <c r="I440" i="13"/>
  <c r="N440" i="13"/>
  <c r="O440" i="13"/>
  <c r="C441" i="13"/>
  <c r="K441" i="13"/>
  <c r="D441" i="13"/>
  <c r="H441" i="13"/>
  <c r="F441" i="13"/>
  <c r="G441" i="13"/>
  <c r="I441" i="13"/>
  <c r="L441" i="13"/>
  <c r="N441" i="13"/>
  <c r="O441" i="13"/>
  <c r="C442" i="13"/>
  <c r="D442" i="13"/>
  <c r="E442" i="13"/>
  <c r="F442" i="13"/>
  <c r="H442" i="13"/>
  <c r="I442" i="13"/>
  <c r="J442" i="13"/>
  <c r="N442" i="13"/>
  <c r="O442" i="13"/>
  <c r="C443" i="13"/>
  <c r="D443" i="13"/>
  <c r="H443" i="13"/>
  <c r="I443" i="13"/>
  <c r="J443" i="13"/>
  <c r="E443" i="13"/>
  <c r="F443" i="13"/>
  <c r="G443" i="13"/>
  <c r="K443" i="13"/>
  <c r="L443" i="13"/>
  <c r="M443" i="13"/>
  <c r="N443" i="13"/>
  <c r="O443" i="13"/>
  <c r="C444" i="13"/>
  <c r="D444" i="13"/>
  <c r="E444" i="13"/>
  <c r="F444" i="13"/>
  <c r="H444" i="13"/>
  <c r="I444" i="13"/>
  <c r="J444" i="13"/>
  <c r="N444" i="13"/>
  <c r="O444" i="13"/>
  <c r="C445" i="13"/>
  <c r="D445" i="13"/>
  <c r="H445" i="13"/>
  <c r="I445" i="13"/>
  <c r="J445" i="13"/>
  <c r="E445" i="13"/>
  <c r="F445" i="13"/>
  <c r="G445" i="13"/>
  <c r="K445" i="13"/>
  <c r="L445" i="13"/>
  <c r="M445" i="13"/>
  <c r="N445" i="13"/>
  <c r="O445" i="13"/>
  <c r="C446" i="13"/>
  <c r="D446" i="13"/>
  <c r="E446" i="13"/>
  <c r="F446" i="13"/>
  <c r="K446" i="13"/>
  <c r="L446" i="13"/>
  <c r="G446" i="13"/>
  <c r="H446" i="13"/>
  <c r="I446" i="13"/>
  <c r="N446" i="13"/>
  <c r="O446" i="13"/>
  <c r="C447" i="13"/>
  <c r="H447" i="13"/>
  <c r="I447" i="13"/>
  <c r="J447" i="13"/>
  <c r="D447" i="13"/>
  <c r="E447" i="13"/>
  <c r="F447" i="13"/>
  <c r="G447" i="13"/>
  <c r="N447" i="13"/>
  <c r="O447" i="13"/>
  <c r="C448" i="13"/>
  <c r="D448" i="13"/>
  <c r="E448" i="13"/>
  <c r="F448" i="13"/>
  <c r="G448" i="13"/>
  <c r="H448" i="13"/>
  <c r="I448" i="13"/>
  <c r="N448" i="13"/>
  <c r="O448" i="13"/>
  <c r="C449" i="13"/>
  <c r="D449" i="13"/>
  <c r="H449" i="13"/>
  <c r="I449" i="13"/>
  <c r="E449" i="13"/>
  <c r="F449" i="13"/>
  <c r="G449" i="13"/>
  <c r="N449" i="13"/>
  <c r="O449" i="13"/>
  <c r="C450" i="13"/>
  <c r="D450" i="13"/>
  <c r="E450" i="13"/>
  <c r="F450" i="13"/>
  <c r="G450" i="13"/>
  <c r="H450" i="13"/>
  <c r="I450" i="13"/>
  <c r="J450" i="13"/>
  <c r="K450" i="13"/>
  <c r="L450" i="13"/>
  <c r="M450" i="13"/>
  <c r="N450" i="13"/>
  <c r="O450" i="13"/>
  <c r="C451" i="13"/>
  <c r="D451" i="13"/>
  <c r="E451" i="13"/>
  <c r="F451" i="13"/>
  <c r="K451" i="13"/>
  <c r="G451" i="13"/>
  <c r="L451" i="13"/>
  <c r="M451" i="13"/>
  <c r="N451" i="13"/>
  <c r="O451" i="13"/>
  <c r="C452" i="13"/>
  <c r="D452" i="13"/>
  <c r="E452" i="13"/>
  <c r="F452" i="13"/>
  <c r="K452" i="13"/>
  <c r="G452" i="13"/>
  <c r="H452" i="13"/>
  <c r="I452" i="13"/>
  <c r="J452" i="13"/>
  <c r="L452" i="13"/>
  <c r="M452" i="13"/>
  <c r="N452" i="13"/>
  <c r="O452" i="13"/>
  <c r="C453" i="13"/>
  <c r="K453" i="13"/>
  <c r="L453" i="13"/>
  <c r="M453" i="13"/>
  <c r="D453" i="13"/>
  <c r="H453" i="13"/>
  <c r="I453" i="13"/>
  <c r="J453" i="13"/>
  <c r="E453" i="13"/>
  <c r="F453" i="13"/>
  <c r="G453" i="13"/>
  <c r="N453" i="13"/>
  <c r="O453" i="13"/>
  <c r="C454" i="13"/>
  <c r="D454" i="13"/>
  <c r="E454" i="13"/>
  <c r="F454" i="13"/>
  <c r="G454" i="13"/>
  <c r="H454" i="13"/>
  <c r="I454" i="13"/>
  <c r="K454" i="13"/>
  <c r="L454" i="13"/>
  <c r="N454" i="13"/>
  <c r="O454" i="13"/>
  <c r="C455" i="13"/>
  <c r="H455" i="13"/>
  <c r="I455" i="13"/>
  <c r="D455" i="13"/>
  <c r="E455" i="13"/>
  <c r="F455" i="13"/>
  <c r="G455" i="13"/>
  <c r="N455" i="13"/>
  <c r="O455" i="13"/>
  <c r="C456" i="13"/>
  <c r="D456" i="13"/>
  <c r="E456" i="13"/>
  <c r="F456" i="13"/>
  <c r="G456" i="13"/>
  <c r="H456" i="13"/>
  <c r="I456" i="13"/>
  <c r="K456" i="13"/>
  <c r="L456" i="13"/>
  <c r="N456" i="13"/>
  <c r="O456" i="13"/>
  <c r="C457" i="13"/>
  <c r="D457" i="13"/>
  <c r="H457" i="13"/>
  <c r="I457" i="13"/>
  <c r="F457" i="13"/>
  <c r="K457" i="13"/>
  <c r="G457" i="13"/>
  <c r="L457" i="13"/>
  <c r="N457" i="13"/>
  <c r="O457" i="13"/>
  <c r="C458" i="13"/>
  <c r="K458" i="13"/>
  <c r="L458" i="13"/>
  <c r="M458" i="13"/>
  <c r="D458" i="13"/>
  <c r="E458" i="13"/>
  <c r="F458" i="13"/>
  <c r="G458" i="13"/>
  <c r="H458" i="13"/>
  <c r="I458" i="13"/>
  <c r="J458" i="13"/>
  <c r="N458" i="13"/>
  <c r="O458" i="13"/>
  <c r="C459" i="13"/>
  <c r="D459" i="13"/>
  <c r="H459" i="13"/>
  <c r="I459" i="13"/>
  <c r="J459" i="13"/>
  <c r="E459" i="13"/>
  <c r="F459" i="13"/>
  <c r="K459" i="13"/>
  <c r="L459" i="13"/>
  <c r="G459" i="13"/>
  <c r="M459" i="13"/>
  <c r="N459" i="13"/>
  <c r="O459" i="13"/>
  <c r="C460" i="13"/>
  <c r="D460" i="13"/>
  <c r="E460" i="13"/>
  <c r="F460" i="13"/>
  <c r="K460" i="13"/>
  <c r="G460" i="13"/>
  <c r="L460" i="13"/>
  <c r="M460" i="13"/>
  <c r="N460" i="13"/>
  <c r="O460" i="13"/>
  <c r="C461" i="13"/>
  <c r="D461" i="13"/>
  <c r="E461" i="13"/>
  <c r="F461" i="13"/>
  <c r="G461" i="13"/>
  <c r="H461" i="13"/>
  <c r="I461" i="13"/>
  <c r="J461" i="13"/>
  <c r="K461" i="13"/>
  <c r="L461" i="13"/>
  <c r="M461" i="13"/>
  <c r="N461" i="13"/>
  <c r="O461" i="13"/>
  <c r="C462" i="13"/>
  <c r="H462" i="13"/>
  <c r="I462" i="13"/>
  <c r="J462" i="13"/>
  <c r="D462" i="13"/>
  <c r="E462" i="13"/>
  <c r="F462" i="13"/>
  <c r="G462" i="13"/>
  <c r="N462" i="13"/>
  <c r="O462" i="13"/>
  <c r="C463" i="13"/>
  <c r="H463" i="13"/>
  <c r="I463" i="13"/>
  <c r="D463" i="13"/>
  <c r="E463" i="13"/>
  <c r="F463" i="13"/>
  <c r="G463" i="13"/>
  <c r="N463" i="13"/>
  <c r="O463" i="13"/>
  <c r="C464" i="13"/>
  <c r="D464" i="13"/>
  <c r="E464" i="13"/>
  <c r="F464" i="13"/>
  <c r="G464" i="13"/>
  <c r="H464" i="13"/>
  <c r="I464" i="13"/>
  <c r="K464" i="13"/>
  <c r="L464" i="13"/>
  <c r="N464" i="13"/>
  <c r="O464" i="13"/>
  <c r="C465" i="13"/>
  <c r="D465" i="13"/>
  <c r="E465" i="13"/>
  <c r="F465" i="13"/>
  <c r="K465" i="13"/>
  <c r="L465" i="13"/>
  <c r="G465" i="13"/>
  <c r="H465" i="13"/>
  <c r="I465" i="13"/>
  <c r="N465" i="13"/>
  <c r="O465" i="13"/>
  <c r="C466" i="13"/>
  <c r="K466" i="13"/>
  <c r="L466" i="13"/>
  <c r="M466" i="13"/>
  <c r="D466" i="13"/>
  <c r="F466" i="13"/>
  <c r="G466" i="13"/>
  <c r="N466" i="13"/>
  <c r="O466" i="13"/>
  <c r="C467" i="13"/>
  <c r="D467" i="13"/>
  <c r="H467" i="13"/>
  <c r="E467" i="13"/>
  <c r="F467" i="13"/>
  <c r="K467" i="13"/>
  <c r="L467" i="13"/>
  <c r="M467" i="13"/>
  <c r="I467" i="13"/>
  <c r="J467" i="13"/>
  <c r="N467" i="13"/>
  <c r="O467" i="13"/>
  <c r="C468" i="13"/>
  <c r="D468" i="13"/>
  <c r="H468" i="13"/>
  <c r="I468" i="13"/>
  <c r="J468" i="13"/>
  <c r="E468" i="13"/>
  <c r="F468" i="13"/>
  <c r="K468" i="13"/>
  <c r="G468" i="13"/>
  <c r="L468" i="13"/>
  <c r="M468" i="13"/>
  <c r="N468" i="13"/>
  <c r="O468" i="13"/>
  <c r="C469" i="13"/>
  <c r="K469" i="13"/>
  <c r="L469" i="13"/>
  <c r="M469" i="13"/>
  <c r="D469" i="13"/>
  <c r="E469" i="13"/>
  <c r="F469" i="13"/>
  <c r="G469" i="13"/>
  <c r="H469" i="13"/>
  <c r="I469" i="13"/>
  <c r="J469" i="13"/>
  <c r="N469" i="13"/>
  <c r="O469" i="13"/>
  <c r="C470" i="13"/>
  <c r="D470" i="13"/>
  <c r="E470" i="13"/>
  <c r="F470" i="13"/>
  <c r="G470" i="13"/>
  <c r="H470" i="13"/>
  <c r="I470" i="13"/>
  <c r="J470" i="13"/>
  <c r="K470" i="13"/>
  <c r="L470" i="13"/>
  <c r="M470" i="13"/>
  <c r="N470" i="13"/>
  <c r="O470" i="13"/>
  <c r="C471" i="13"/>
  <c r="D471" i="13"/>
  <c r="E471" i="13"/>
  <c r="F471" i="13"/>
  <c r="K471" i="13"/>
  <c r="L471" i="13"/>
  <c r="M471" i="13"/>
  <c r="H471" i="13"/>
  <c r="I471" i="13"/>
  <c r="J471" i="13"/>
  <c r="N471" i="13"/>
  <c r="O471" i="13"/>
  <c r="C472" i="13"/>
  <c r="K472" i="13"/>
  <c r="L472" i="13"/>
  <c r="D472" i="13"/>
  <c r="F472" i="13"/>
  <c r="G472" i="13"/>
  <c r="N472" i="13"/>
  <c r="O472" i="13"/>
  <c r="C473" i="13"/>
  <c r="D473" i="13"/>
  <c r="E473" i="13"/>
  <c r="F473" i="13"/>
  <c r="K473" i="13"/>
  <c r="L473" i="13"/>
  <c r="G473" i="13"/>
  <c r="H473" i="13"/>
  <c r="I473" i="13"/>
  <c r="N473" i="13"/>
  <c r="O473" i="13"/>
  <c r="C474" i="13"/>
  <c r="K474" i="13"/>
  <c r="L474" i="13"/>
  <c r="M474" i="13"/>
  <c r="D474" i="13"/>
  <c r="F474" i="13"/>
  <c r="G474" i="13"/>
  <c r="N474" i="13"/>
  <c r="O474" i="13"/>
  <c r="C475" i="13"/>
  <c r="D475" i="13"/>
  <c r="H475" i="13"/>
  <c r="E475" i="13"/>
  <c r="F475" i="13"/>
  <c r="G475" i="13"/>
  <c r="I475" i="13"/>
  <c r="J475" i="13"/>
  <c r="K475" i="13"/>
  <c r="L475" i="13"/>
  <c r="M475" i="13"/>
  <c r="N475" i="13"/>
  <c r="O475" i="13"/>
  <c r="C476" i="13"/>
  <c r="D476" i="13"/>
  <c r="H476" i="13"/>
  <c r="I476" i="13"/>
  <c r="E476" i="13"/>
  <c r="F476" i="13"/>
  <c r="J476" i="13"/>
  <c r="N476" i="13"/>
  <c r="O476" i="13"/>
  <c r="C477" i="13"/>
  <c r="D477" i="13"/>
  <c r="E477" i="13"/>
  <c r="F477" i="13"/>
  <c r="G477" i="13"/>
  <c r="H477" i="13"/>
  <c r="I477" i="13"/>
  <c r="J477" i="13"/>
  <c r="K477" i="13"/>
  <c r="L477" i="13"/>
  <c r="M477" i="13"/>
  <c r="N477" i="13"/>
  <c r="O477" i="13"/>
  <c r="C478" i="13"/>
  <c r="K478" i="13"/>
  <c r="L478" i="13"/>
  <c r="M478" i="13"/>
  <c r="D478" i="13"/>
  <c r="E478" i="13"/>
  <c r="F478" i="13"/>
  <c r="G478" i="13"/>
  <c r="N478" i="13"/>
  <c r="O478" i="13"/>
  <c r="C479" i="13"/>
  <c r="D479" i="13"/>
  <c r="E479" i="13"/>
  <c r="F479" i="13"/>
  <c r="K479" i="13"/>
  <c r="L479" i="13"/>
  <c r="G479" i="13"/>
  <c r="H479" i="13"/>
  <c r="I479" i="13"/>
  <c r="N479" i="13"/>
  <c r="O479" i="13"/>
  <c r="C480" i="13"/>
  <c r="D480" i="13"/>
  <c r="H480" i="13"/>
  <c r="I480" i="13"/>
  <c r="E480" i="13"/>
  <c r="F480" i="13"/>
  <c r="G480" i="13"/>
  <c r="K480" i="13"/>
  <c r="L480" i="13"/>
  <c r="N480" i="13"/>
  <c r="O480" i="13"/>
  <c r="C481" i="13"/>
  <c r="D481" i="13"/>
  <c r="E481" i="13"/>
  <c r="F481" i="13"/>
  <c r="K481" i="13"/>
  <c r="L481" i="13"/>
  <c r="G481" i="13"/>
  <c r="H481" i="13"/>
  <c r="I481" i="13"/>
  <c r="N481" i="13"/>
  <c r="O481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O2" i="13"/>
  <c r="U2" i="1"/>
  <c r="N2" i="13"/>
  <c r="W2" i="1"/>
  <c r="V2" i="1"/>
  <c r="T2" i="1"/>
  <c r="S2" i="1"/>
  <c r="R2" i="1"/>
  <c r="Q2" i="1"/>
  <c r="H2" i="10"/>
  <c r="G2" i="10"/>
  <c r="E2" i="10"/>
  <c r="F2" i="13"/>
  <c r="G2" i="13"/>
  <c r="D2" i="13"/>
  <c r="E2" i="13"/>
  <c r="C2" i="13"/>
  <c r="B2" i="13"/>
  <c r="A2" i="13"/>
  <c r="F20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J3" i="14"/>
  <c r="J321" i="13"/>
  <c r="M225" i="13"/>
  <c r="J169" i="13"/>
  <c r="M73" i="13"/>
  <c r="M249" i="13"/>
  <c r="M217" i="13"/>
  <c r="M193" i="13"/>
  <c r="M145" i="13"/>
  <c r="J455" i="13"/>
  <c r="J415" i="13"/>
  <c r="J400" i="13"/>
  <c r="J255" i="13"/>
  <c r="J191" i="13"/>
  <c r="J160" i="13"/>
  <c r="M80" i="13"/>
  <c r="J49" i="13"/>
  <c r="M41" i="13"/>
  <c r="M481" i="13"/>
  <c r="M479" i="13"/>
  <c r="M473" i="13"/>
  <c r="J465" i="13"/>
  <c r="J454" i="13"/>
  <c r="M446" i="13"/>
  <c r="M439" i="13"/>
  <c r="J406" i="13"/>
  <c r="M390" i="13"/>
  <c r="J385" i="13"/>
  <c r="M377" i="13"/>
  <c r="J344" i="13"/>
  <c r="J329" i="13"/>
  <c r="J327" i="13"/>
  <c r="J320" i="13"/>
  <c r="J289" i="13"/>
  <c r="J279" i="13"/>
  <c r="J271" i="13"/>
  <c r="J257" i="13"/>
  <c r="M222" i="13"/>
  <c r="M208" i="13"/>
  <c r="J199" i="13"/>
  <c r="J159" i="13"/>
  <c r="J158" i="13"/>
  <c r="J97" i="13"/>
  <c r="J81" i="13"/>
  <c r="J80" i="13"/>
  <c r="M71" i="13"/>
  <c r="M65" i="13"/>
  <c r="J56" i="13"/>
  <c r="J23" i="13"/>
  <c r="M9" i="13"/>
  <c r="M6" i="13"/>
  <c r="J425" i="13"/>
  <c r="J368" i="13"/>
  <c r="J216" i="13"/>
  <c r="J208" i="13"/>
  <c r="M17" i="13"/>
  <c r="J432" i="13"/>
  <c r="J351" i="13"/>
  <c r="M336" i="13"/>
  <c r="M127" i="13"/>
  <c r="M15" i="13"/>
  <c r="M480" i="13"/>
  <c r="J479" i="13"/>
  <c r="J473" i="13"/>
  <c r="J440" i="13"/>
  <c r="M433" i="13"/>
  <c r="M417" i="13"/>
  <c r="M416" i="13"/>
  <c r="M376" i="13"/>
  <c r="J336" i="13"/>
  <c r="M320" i="13"/>
  <c r="M312" i="13"/>
  <c r="M297" i="13"/>
  <c r="J281" i="13"/>
  <c r="J273" i="13"/>
  <c r="M271" i="13"/>
  <c r="J265" i="13"/>
  <c r="M224" i="13"/>
  <c r="M206" i="13"/>
  <c r="M201" i="13"/>
  <c r="M183" i="13"/>
  <c r="M182" i="13"/>
  <c r="M152" i="13"/>
  <c r="M151" i="13"/>
  <c r="J150" i="13"/>
  <c r="J129" i="13"/>
  <c r="M103" i="13"/>
  <c r="J94" i="13"/>
  <c r="M63" i="13"/>
  <c r="J57" i="13"/>
  <c r="J46" i="13"/>
  <c r="M25" i="13"/>
  <c r="M22" i="13"/>
  <c r="M465" i="13"/>
  <c r="M113" i="13"/>
  <c r="J25" i="13"/>
  <c r="J295" i="13"/>
  <c r="M280" i="13"/>
  <c r="J128" i="13"/>
  <c r="J112" i="13"/>
  <c r="J7" i="13"/>
  <c r="M441" i="13"/>
  <c r="J433" i="13"/>
  <c r="J424" i="13"/>
  <c r="J417" i="13"/>
  <c r="J398" i="13"/>
  <c r="M392" i="13"/>
  <c r="M385" i="13"/>
  <c r="J384" i="13"/>
  <c r="J376" i="13"/>
  <c r="J374" i="13"/>
  <c r="M360" i="13"/>
  <c r="M345" i="13"/>
  <c r="J343" i="13"/>
  <c r="M337" i="13"/>
  <c r="J312" i="13"/>
  <c r="J297" i="13"/>
  <c r="J280" i="13"/>
  <c r="J246" i="13"/>
  <c r="M240" i="13"/>
  <c r="J239" i="13"/>
  <c r="M232" i="13"/>
  <c r="J224" i="13"/>
  <c r="M207" i="13"/>
  <c r="J183" i="13"/>
  <c r="J152" i="13"/>
  <c r="M135" i="13"/>
  <c r="M112" i="13"/>
  <c r="J103" i="13"/>
  <c r="J102" i="13"/>
  <c r="M49" i="13"/>
  <c r="M39" i="13"/>
  <c r="J33" i="13"/>
  <c r="M23" i="13"/>
  <c r="J15" i="13"/>
  <c r="J9" i="13"/>
  <c r="J8" i="13"/>
  <c r="M281" i="13"/>
  <c r="M265" i="13"/>
  <c r="M121" i="13"/>
  <c r="J41" i="13"/>
  <c r="M257" i="13"/>
  <c r="M161" i="13"/>
  <c r="J136" i="13"/>
  <c r="M128" i="13"/>
  <c r="J24" i="13"/>
  <c r="J463" i="13"/>
  <c r="J457" i="13"/>
  <c r="J449" i="13"/>
  <c r="M425" i="13"/>
  <c r="J303" i="13"/>
  <c r="J263" i="13"/>
  <c r="J48" i="13"/>
  <c r="M472" i="13"/>
  <c r="M464" i="13"/>
  <c r="M456" i="13"/>
  <c r="M454" i="13"/>
  <c r="J441" i="13"/>
  <c r="J430" i="13"/>
  <c r="M415" i="13"/>
  <c r="J409" i="13"/>
  <c r="J401" i="13"/>
  <c r="J391" i="13"/>
  <c r="J360" i="13"/>
  <c r="J358" i="13"/>
  <c r="M313" i="13"/>
  <c r="M305" i="13"/>
  <c r="M303" i="13"/>
  <c r="J302" i="13"/>
  <c r="M278" i="13"/>
  <c r="M262" i="13"/>
  <c r="M233" i="13"/>
  <c r="M198" i="13"/>
  <c r="M177" i="13"/>
  <c r="J161" i="13"/>
  <c r="M159" i="13"/>
  <c r="J144" i="13"/>
  <c r="M137" i="13"/>
  <c r="J135" i="13"/>
  <c r="J127" i="13"/>
  <c r="J113" i="13"/>
  <c r="M104" i="13"/>
  <c r="M79" i="13"/>
  <c r="M64" i="13"/>
  <c r="M57" i="13"/>
  <c r="M55" i="13"/>
  <c r="M47" i="13"/>
  <c r="M46" i="13"/>
  <c r="J32" i="13"/>
  <c r="J6" i="13"/>
  <c r="K412" i="13"/>
  <c r="L412" i="13"/>
  <c r="M412" i="13"/>
  <c r="G412" i="13"/>
  <c r="K387" i="13"/>
  <c r="L387" i="13"/>
  <c r="M387" i="13"/>
  <c r="G387" i="13"/>
  <c r="E328" i="13"/>
  <c r="H328" i="13"/>
  <c r="I328" i="13"/>
  <c r="J328" i="13"/>
  <c r="H260" i="13"/>
  <c r="I260" i="13"/>
  <c r="J260" i="13"/>
  <c r="E260" i="13"/>
  <c r="E472" i="13"/>
  <c r="H472" i="13"/>
  <c r="I472" i="13"/>
  <c r="J472" i="13"/>
  <c r="G432" i="13"/>
  <c r="K432" i="13"/>
  <c r="L432" i="13"/>
  <c r="M432" i="13"/>
  <c r="K423" i="13"/>
  <c r="L423" i="13"/>
  <c r="M423" i="13"/>
  <c r="G423" i="13"/>
  <c r="G227" i="13"/>
  <c r="K227" i="13"/>
  <c r="L227" i="13"/>
  <c r="M227" i="13"/>
  <c r="K126" i="13"/>
  <c r="L126" i="13"/>
  <c r="M126" i="13"/>
  <c r="G126" i="13"/>
  <c r="K108" i="13"/>
  <c r="L108" i="13"/>
  <c r="M108" i="13"/>
  <c r="H108" i="13"/>
  <c r="I108" i="13"/>
  <c r="J108" i="13"/>
  <c r="E410" i="13"/>
  <c r="H410" i="13"/>
  <c r="I410" i="13"/>
  <c r="J410" i="13"/>
  <c r="H335" i="13"/>
  <c r="I335" i="13"/>
  <c r="J335" i="13"/>
  <c r="K335" i="13"/>
  <c r="L335" i="13"/>
  <c r="M335" i="13"/>
  <c r="E241" i="13"/>
  <c r="H241" i="13"/>
  <c r="I241" i="13"/>
  <c r="J241" i="13"/>
  <c r="H175" i="13"/>
  <c r="I175" i="13"/>
  <c r="J175" i="13"/>
  <c r="E175" i="13"/>
  <c r="K476" i="13"/>
  <c r="L476" i="13"/>
  <c r="M476" i="13"/>
  <c r="G476" i="13"/>
  <c r="K447" i="13"/>
  <c r="L447" i="13"/>
  <c r="M447" i="13"/>
  <c r="G440" i="13"/>
  <c r="K440" i="13"/>
  <c r="L440" i="13"/>
  <c r="M440" i="13"/>
  <c r="E313" i="13"/>
  <c r="H313" i="13"/>
  <c r="I313" i="13"/>
  <c r="J313" i="13"/>
  <c r="K268" i="13"/>
  <c r="L268" i="13"/>
  <c r="M268" i="13"/>
  <c r="G268" i="13"/>
  <c r="K462" i="13"/>
  <c r="L462" i="13"/>
  <c r="M462" i="13"/>
  <c r="E457" i="13"/>
  <c r="K449" i="13"/>
  <c r="L449" i="13"/>
  <c r="M449" i="13"/>
  <c r="E441" i="13"/>
  <c r="H429" i="13"/>
  <c r="I429" i="13"/>
  <c r="J429" i="13"/>
  <c r="H403" i="13"/>
  <c r="I403" i="13"/>
  <c r="J403" i="13"/>
  <c r="E403" i="13"/>
  <c r="E377" i="13"/>
  <c r="H377" i="13"/>
  <c r="I377" i="13"/>
  <c r="J377" i="13"/>
  <c r="E369" i="13"/>
  <c r="H369" i="13"/>
  <c r="I369" i="13"/>
  <c r="J369" i="13"/>
  <c r="K347" i="13"/>
  <c r="L347" i="13"/>
  <c r="M347" i="13"/>
  <c r="G347" i="13"/>
  <c r="K343" i="13"/>
  <c r="L343" i="13"/>
  <c r="M343" i="13"/>
  <c r="G343" i="13"/>
  <c r="K316" i="13"/>
  <c r="L316" i="13"/>
  <c r="M316" i="13"/>
  <c r="G316" i="13"/>
  <c r="H296" i="13"/>
  <c r="I296" i="13"/>
  <c r="J296" i="13"/>
  <c r="E296" i="13"/>
  <c r="E284" i="13"/>
  <c r="G274" i="13"/>
  <c r="E249" i="13"/>
  <c r="H249" i="13"/>
  <c r="I249" i="13"/>
  <c r="J249" i="13"/>
  <c r="G202" i="13"/>
  <c r="K202" i="13"/>
  <c r="L202" i="13"/>
  <c r="M202" i="13"/>
  <c r="E353" i="13"/>
  <c r="H353" i="13"/>
  <c r="I353" i="13"/>
  <c r="J353" i="13"/>
  <c r="K463" i="13"/>
  <c r="L463" i="13"/>
  <c r="M463" i="13"/>
  <c r="K455" i="13"/>
  <c r="L455" i="13"/>
  <c r="M455" i="13"/>
  <c r="E393" i="13"/>
  <c r="H393" i="13"/>
  <c r="I393" i="13"/>
  <c r="J393" i="13"/>
  <c r="G401" i="13"/>
  <c r="K401" i="13"/>
  <c r="L401" i="13"/>
  <c r="M401" i="13"/>
  <c r="G391" i="13"/>
  <c r="K391" i="13"/>
  <c r="L391" i="13"/>
  <c r="M391" i="13"/>
  <c r="H383" i="13"/>
  <c r="I383" i="13"/>
  <c r="J383" i="13"/>
  <c r="K383" i="13"/>
  <c r="L383" i="13"/>
  <c r="M383" i="13"/>
  <c r="H382" i="13"/>
  <c r="I382" i="13"/>
  <c r="J382" i="13"/>
  <c r="K382" i="13"/>
  <c r="L382" i="13"/>
  <c r="M382" i="13"/>
  <c r="H363" i="13"/>
  <c r="I363" i="13"/>
  <c r="J363" i="13"/>
  <c r="E363" i="13"/>
  <c r="H347" i="13"/>
  <c r="I347" i="13"/>
  <c r="J347" i="13"/>
  <c r="E347" i="13"/>
  <c r="H338" i="13"/>
  <c r="I338" i="13"/>
  <c r="J338" i="13"/>
  <c r="K338" i="13"/>
  <c r="L338" i="13"/>
  <c r="M338" i="13"/>
  <c r="G330" i="13"/>
  <c r="K330" i="13"/>
  <c r="L330" i="13"/>
  <c r="M330" i="13"/>
  <c r="K298" i="13"/>
  <c r="L298" i="13"/>
  <c r="M298" i="13"/>
  <c r="G298" i="13"/>
  <c r="K279" i="13"/>
  <c r="L279" i="13"/>
  <c r="M279" i="13"/>
  <c r="G279" i="13"/>
  <c r="K223" i="13"/>
  <c r="L223" i="13"/>
  <c r="M223" i="13"/>
  <c r="G223" i="13"/>
  <c r="K178" i="13"/>
  <c r="L178" i="13"/>
  <c r="M178" i="13"/>
  <c r="G178" i="13"/>
  <c r="H310" i="13"/>
  <c r="I310" i="13"/>
  <c r="J310" i="13"/>
  <c r="E310" i="13"/>
  <c r="K300" i="13"/>
  <c r="L300" i="13"/>
  <c r="M300" i="13"/>
  <c r="G300" i="13"/>
  <c r="K276" i="13"/>
  <c r="L276" i="13"/>
  <c r="M276" i="13"/>
  <c r="G276" i="13"/>
  <c r="G226" i="13"/>
  <c r="K226" i="13"/>
  <c r="L226" i="13"/>
  <c r="M226" i="13"/>
  <c r="E125" i="13"/>
  <c r="H125" i="13"/>
  <c r="I125" i="13"/>
  <c r="J125" i="13"/>
  <c r="K114" i="13"/>
  <c r="L114" i="13"/>
  <c r="M114" i="13"/>
  <c r="G114" i="13"/>
  <c r="H388" i="13"/>
  <c r="I388" i="13"/>
  <c r="J388" i="13"/>
  <c r="E388" i="13"/>
  <c r="H294" i="13"/>
  <c r="I294" i="13"/>
  <c r="J294" i="13"/>
  <c r="E294" i="13"/>
  <c r="E272" i="13"/>
  <c r="H272" i="13"/>
  <c r="I272" i="13"/>
  <c r="J272" i="13"/>
  <c r="E466" i="13"/>
  <c r="H466" i="13"/>
  <c r="I466" i="13"/>
  <c r="J466" i="13"/>
  <c r="K442" i="13"/>
  <c r="L442" i="13"/>
  <c r="M442" i="13"/>
  <c r="G442" i="13"/>
  <c r="H439" i="13"/>
  <c r="I439" i="13"/>
  <c r="J439" i="13"/>
  <c r="H460" i="13"/>
  <c r="I460" i="13"/>
  <c r="J460" i="13"/>
  <c r="K411" i="13"/>
  <c r="L411" i="13"/>
  <c r="M411" i="13"/>
  <c r="G409" i="13"/>
  <c r="K409" i="13"/>
  <c r="L409" i="13"/>
  <c r="M409" i="13"/>
  <c r="H404" i="13"/>
  <c r="I404" i="13"/>
  <c r="J404" i="13"/>
  <c r="E404" i="13"/>
  <c r="E394" i="13"/>
  <c r="H394" i="13"/>
  <c r="I394" i="13"/>
  <c r="J394" i="13"/>
  <c r="E378" i="13"/>
  <c r="H378" i="13"/>
  <c r="I378" i="13"/>
  <c r="J378" i="13"/>
  <c r="H371" i="13"/>
  <c r="I371" i="13"/>
  <c r="J371" i="13"/>
  <c r="E371" i="13"/>
  <c r="G331" i="13"/>
  <c r="K331" i="13"/>
  <c r="L331" i="13"/>
  <c r="M331" i="13"/>
  <c r="E231" i="13"/>
  <c r="H231" i="13"/>
  <c r="I231" i="13"/>
  <c r="J231" i="13"/>
  <c r="H427" i="13"/>
  <c r="I427" i="13"/>
  <c r="J427" i="13"/>
  <c r="E427" i="13"/>
  <c r="H333" i="13"/>
  <c r="I333" i="13"/>
  <c r="J333" i="13"/>
  <c r="E333" i="13"/>
  <c r="K172" i="13"/>
  <c r="L172" i="13"/>
  <c r="M172" i="13"/>
  <c r="H172" i="13"/>
  <c r="I172" i="13"/>
  <c r="J172" i="13"/>
  <c r="K78" i="13"/>
  <c r="L78" i="13"/>
  <c r="M78" i="13"/>
  <c r="G78" i="13"/>
  <c r="K444" i="13"/>
  <c r="L444" i="13"/>
  <c r="M444" i="13"/>
  <c r="G444" i="13"/>
  <c r="G400" i="13"/>
  <c r="K400" i="13"/>
  <c r="L400" i="13"/>
  <c r="M400" i="13"/>
  <c r="K403" i="13"/>
  <c r="L403" i="13"/>
  <c r="M403" i="13"/>
  <c r="G403" i="13"/>
  <c r="E361" i="13"/>
  <c r="H361" i="13"/>
  <c r="I361" i="13"/>
  <c r="J361" i="13"/>
  <c r="H355" i="13"/>
  <c r="I355" i="13"/>
  <c r="J355" i="13"/>
  <c r="E355" i="13"/>
  <c r="E346" i="13"/>
  <c r="H346" i="13"/>
  <c r="I346" i="13"/>
  <c r="J346" i="13"/>
  <c r="G342" i="13"/>
  <c r="K342" i="13"/>
  <c r="L342" i="13"/>
  <c r="M342" i="13"/>
  <c r="H478" i="13"/>
  <c r="I478" i="13"/>
  <c r="J478" i="13"/>
  <c r="E474" i="13"/>
  <c r="H474" i="13"/>
  <c r="I474" i="13"/>
  <c r="J474" i="13"/>
  <c r="G471" i="13"/>
  <c r="G467" i="13"/>
  <c r="H434" i="13"/>
  <c r="I434" i="13"/>
  <c r="J434" i="13"/>
  <c r="K431" i="13"/>
  <c r="L431" i="13"/>
  <c r="M431" i="13"/>
  <c r="G426" i="13"/>
  <c r="K424" i="13"/>
  <c r="L424" i="13"/>
  <c r="M424" i="13"/>
  <c r="K421" i="13"/>
  <c r="L421" i="13"/>
  <c r="M421" i="13"/>
  <c r="G402" i="13"/>
  <c r="E352" i="13"/>
  <c r="H352" i="13"/>
  <c r="I352" i="13"/>
  <c r="J352" i="13"/>
  <c r="E348" i="13"/>
  <c r="H331" i="13"/>
  <c r="I331" i="13"/>
  <c r="J331" i="13"/>
  <c r="E331" i="13"/>
  <c r="K326" i="13"/>
  <c r="L326" i="13"/>
  <c r="M326" i="13"/>
  <c r="G326" i="13"/>
  <c r="H269" i="13"/>
  <c r="I269" i="13"/>
  <c r="J269" i="13"/>
  <c r="E269" i="13"/>
  <c r="K247" i="13"/>
  <c r="L247" i="13"/>
  <c r="M247" i="13"/>
  <c r="G247" i="13"/>
  <c r="E203" i="13"/>
  <c r="H203" i="13"/>
  <c r="I203" i="13"/>
  <c r="J203" i="13"/>
  <c r="E402" i="13"/>
  <c r="H402" i="13"/>
  <c r="I402" i="13"/>
  <c r="J402" i="13"/>
  <c r="G363" i="13"/>
  <c r="G355" i="13"/>
  <c r="G323" i="13"/>
  <c r="K323" i="13"/>
  <c r="L323" i="13"/>
  <c r="M323" i="13"/>
  <c r="E315" i="13"/>
  <c r="K314" i="13"/>
  <c r="L314" i="13"/>
  <c r="M314" i="13"/>
  <c r="G314" i="13"/>
  <c r="H306" i="13"/>
  <c r="I306" i="13"/>
  <c r="J306" i="13"/>
  <c r="G304" i="13"/>
  <c r="K304" i="13"/>
  <c r="L304" i="13"/>
  <c r="M304" i="13"/>
  <c r="G302" i="13"/>
  <c r="K302" i="13"/>
  <c r="L302" i="13"/>
  <c r="M302" i="13"/>
  <c r="K295" i="13"/>
  <c r="L295" i="13"/>
  <c r="M295" i="13"/>
  <c r="G295" i="13"/>
  <c r="H262" i="13"/>
  <c r="I262" i="13"/>
  <c r="J262" i="13"/>
  <c r="H225" i="13"/>
  <c r="I225" i="13"/>
  <c r="J225" i="13"/>
  <c r="H451" i="13"/>
  <c r="I451" i="13"/>
  <c r="J451" i="13"/>
  <c r="K406" i="13"/>
  <c r="L406" i="13"/>
  <c r="M406" i="13"/>
  <c r="H379" i="13"/>
  <c r="I379" i="13"/>
  <c r="J379" i="13"/>
  <c r="E379" i="13"/>
  <c r="K369" i="13"/>
  <c r="L369" i="13"/>
  <c r="M369" i="13"/>
  <c r="G369" i="13"/>
  <c r="K361" i="13"/>
  <c r="L361" i="13"/>
  <c r="M361" i="13"/>
  <c r="G361" i="13"/>
  <c r="K353" i="13"/>
  <c r="L353" i="13"/>
  <c r="M353" i="13"/>
  <c r="G353" i="13"/>
  <c r="E322" i="13"/>
  <c r="H322" i="13"/>
  <c r="I322" i="13"/>
  <c r="J322" i="13"/>
  <c r="G255" i="13"/>
  <c r="K255" i="13"/>
  <c r="L255" i="13"/>
  <c r="M255" i="13"/>
  <c r="E240" i="13"/>
  <c r="H240" i="13"/>
  <c r="I240" i="13"/>
  <c r="J240" i="13"/>
  <c r="K213" i="13"/>
  <c r="L213" i="13"/>
  <c r="M213" i="13"/>
  <c r="G213" i="13"/>
  <c r="K192" i="13"/>
  <c r="L192" i="13"/>
  <c r="M192" i="13"/>
  <c r="G192" i="13"/>
  <c r="E184" i="13"/>
  <c r="H184" i="13"/>
  <c r="I184" i="13"/>
  <c r="J184" i="13"/>
  <c r="H387" i="13"/>
  <c r="I387" i="13"/>
  <c r="J387" i="13"/>
  <c r="E387" i="13"/>
  <c r="E370" i="13"/>
  <c r="H370" i="13"/>
  <c r="I370" i="13"/>
  <c r="J370" i="13"/>
  <c r="E362" i="13"/>
  <c r="H362" i="13"/>
  <c r="I362" i="13"/>
  <c r="J362" i="13"/>
  <c r="E354" i="13"/>
  <c r="H354" i="13"/>
  <c r="I354" i="13"/>
  <c r="J354" i="13"/>
  <c r="E350" i="13"/>
  <c r="H350" i="13"/>
  <c r="I350" i="13"/>
  <c r="J350" i="13"/>
  <c r="H345" i="13"/>
  <c r="I345" i="13"/>
  <c r="J345" i="13"/>
  <c r="K344" i="13"/>
  <c r="L344" i="13"/>
  <c r="M344" i="13"/>
  <c r="E309" i="13"/>
  <c r="H309" i="13"/>
  <c r="I309" i="13"/>
  <c r="J309" i="13"/>
  <c r="H300" i="13"/>
  <c r="I300" i="13"/>
  <c r="J300" i="13"/>
  <c r="E300" i="13"/>
  <c r="K289" i="13"/>
  <c r="L289" i="13"/>
  <c r="M289" i="13"/>
  <c r="G289" i="13"/>
  <c r="E288" i="13"/>
  <c r="H288" i="13"/>
  <c r="I288" i="13"/>
  <c r="J288" i="13"/>
  <c r="E266" i="13"/>
  <c r="H266" i="13"/>
  <c r="I266" i="13"/>
  <c r="J266" i="13"/>
  <c r="H193" i="13"/>
  <c r="I193" i="13"/>
  <c r="J193" i="13"/>
  <c r="E193" i="13"/>
  <c r="K189" i="13"/>
  <c r="L189" i="13"/>
  <c r="M189" i="13"/>
  <c r="G189" i="13"/>
  <c r="K408" i="13"/>
  <c r="L408" i="13"/>
  <c r="M408" i="13"/>
  <c r="E386" i="13"/>
  <c r="H386" i="13"/>
  <c r="I386" i="13"/>
  <c r="J386" i="13"/>
  <c r="E340" i="13"/>
  <c r="H340" i="13"/>
  <c r="I340" i="13"/>
  <c r="J340" i="13"/>
  <c r="H307" i="13"/>
  <c r="I307" i="13"/>
  <c r="J307" i="13"/>
  <c r="E307" i="13"/>
  <c r="E286" i="13"/>
  <c r="H286" i="13"/>
  <c r="I286" i="13"/>
  <c r="J286" i="13"/>
  <c r="G246" i="13"/>
  <c r="K246" i="13"/>
  <c r="L246" i="13"/>
  <c r="M246" i="13"/>
  <c r="H219" i="13"/>
  <c r="I219" i="13"/>
  <c r="J219" i="13"/>
  <c r="E219" i="13"/>
  <c r="G168" i="13"/>
  <c r="K168" i="13"/>
  <c r="L168" i="13"/>
  <c r="M168" i="13"/>
  <c r="K448" i="13"/>
  <c r="L448" i="13"/>
  <c r="M448" i="13"/>
  <c r="H419" i="13"/>
  <c r="I419" i="13"/>
  <c r="J419" i="13"/>
  <c r="H418" i="13"/>
  <c r="I418" i="13"/>
  <c r="J418" i="13"/>
  <c r="K399" i="13"/>
  <c r="L399" i="13"/>
  <c r="M399" i="13"/>
  <c r="H395" i="13"/>
  <c r="I395" i="13"/>
  <c r="J395" i="13"/>
  <c r="E395" i="13"/>
  <c r="K375" i="13"/>
  <c r="L375" i="13"/>
  <c r="M375" i="13"/>
  <c r="K367" i="13"/>
  <c r="L367" i="13"/>
  <c r="M367" i="13"/>
  <c r="K359" i="13"/>
  <c r="L359" i="13"/>
  <c r="M359" i="13"/>
  <c r="H337" i="13"/>
  <c r="I337" i="13"/>
  <c r="J337" i="13"/>
  <c r="E337" i="13"/>
  <c r="K332" i="13"/>
  <c r="L332" i="13"/>
  <c r="M332" i="13"/>
  <c r="G332" i="13"/>
  <c r="G329" i="13"/>
  <c r="K329" i="13"/>
  <c r="L329" i="13"/>
  <c r="M329" i="13"/>
  <c r="G328" i="13"/>
  <c r="K328" i="13"/>
  <c r="L328" i="13"/>
  <c r="M328" i="13"/>
  <c r="K325" i="13"/>
  <c r="L325" i="13"/>
  <c r="M325" i="13"/>
  <c r="K311" i="13"/>
  <c r="L311" i="13"/>
  <c r="M311" i="13"/>
  <c r="K292" i="13"/>
  <c r="L292" i="13"/>
  <c r="M292" i="13"/>
  <c r="G292" i="13"/>
  <c r="E290" i="13"/>
  <c r="H290" i="13"/>
  <c r="I290" i="13"/>
  <c r="J290" i="13"/>
  <c r="K283" i="13"/>
  <c r="L283" i="13"/>
  <c r="M283" i="13"/>
  <c r="G283" i="13"/>
  <c r="E282" i="13"/>
  <c r="H282" i="13"/>
  <c r="I282" i="13"/>
  <c r="J282" i="13"/>
  <c r="H277" i="13"/>
  <c r="I277" i="13"/>
  <c r="J277" i="13"/>
  <c r="E277" i="13"/>
  <c r="G259" i="13"/>
  <c r="K259" i="13"/>
  <c r="L259" i="13"/>
  <c r="M259" i="13"/>
  <c r="E253" i="13"/>
  <c r="H253" i="13"/>
  <c r="I253" i="13"/>
  <c r="J253" i="13"/>
  <c r="E245" i="13"/>
  <c r="H245" i="13"/>
  <c r="I245" i="13"/>
  <c r="J245" i="13"/>
  <c r="H235" i="13"/>
  <c r="I235" i="13"/>
  <c r="J235" i="13"/>
  <c r="E235" i="13"/>
  <c r="E229" i="13"/>
  <c r="H229" i="13"/>
  <c r="I229" i="13"/>
  <c r="J229" i="13"/>
  <c r="K352" i="13"/>
  <c r="L352" i="13"/>
  <c r="M352" i="13"/>
  <c r="H323" i="13"/>
  <c r="I323" i="13"/>
  <c r="J323" i="13"/>
  <c r="K288" i="13"/>
  <c r="L288" i="13"/>
  <c r="M288" i="13"/>
  <c r="H276" i="13"/>
  <c r="I276" i="13"/>
  <c r="J276" i="13"/>
  <c r="H270" i="13"/>
  <c r="I270" i="13"/>
  <c r="J270" i="13"/>
  <c r="H259" i="13"/>
  <c r="I259" i="13"/>
  <c r="J259" i="13"/>
  <c r="K245" i="13"/>
  <c r="L245" i="13"/>
  <c r="M245" i="13"/>
  <c r="G245" i="13"/>
  <c r="K242" i="13"/>
  <c r="L242" i="13"/>
  <c r="M242" i="13"/>
  <c r="H339" i="13"/>
  <c r="I339" i="13"/>
  <c r="J339" i="13"/>
  <c r="E283" i="13"/>
  <c r="G264" i="13"/>
  <c r="K264" i="13"/>
  <c r="L264" i="13"/>
  <c r="M264" i="13"/>
  <c r="H218" i="13"/>
  <c r="I218" i="13"/>
  <c r="J218" i="13"/>
  <c r="K218" i="13"/>
  <c r="L218" i="13"/>
  <c r="M218" i="13"/>
  <c r="E168" i="13"/>
  <c r="H168" i="13"/>
  <c r="I168" i="13"/>
  <c r="J168" i="13"/>
  <c r="H204" i="13"/>
  <c r="I204" i="13"/>
  <c r="J204" i="13"/>
  <c r="E204" i="13"/>
  <c r="G272" i="13"/>
  <c r="K272" i="13"/>
  <c r="L272" i="13"/>
  <c r="M272" i="13"/>
  <c r="K260" i="13"/>
  <c r="L260" i="13"/>
  <c r="M260" i="13"/>
  <c r="G260" i="13"/>
  <c r="G256" i="13"/>
  <c r="K256" i="13"/>
  <c r="L256" i="13"/>
  <c r="M256" i="13"/>
  <c r="K239" i="13"/>
  <c r="L239" i="13"/>
  <c r="M239" i="13"/>
  <c r="G239" i="13"/>
  <c r="K234" i="13"/>
  <c r="L234" i="13"/>
  <c r="M234" i="13"/>
  <c r="G209" i="13"/>
  <c r="K209" i="13"/>
  <c r="L209" i="13"/>
  <c r="M209" i="13"/>
  <c r="H207" i="13"/>
  <c r="I207" i="13"/>
  <c r="J207" i="13"/>
  <c r="E207" i="13"/>
  <c r="G199" i="13"/>
  <c r="K199" i="13"/>
  <c r="L199" i="13"/>
  <c r="M199" i="13"/>
  <c r="K197" i="13"/>
  <c r="L197" i="13"/>
  <c r="M197" i="13"/>
  <c r="G197" i="13"/>
  <c r="H299" i="13"/>
  <c r="I299" i="13"/>
  <c r="J299" i="13"/>
  <c r="H298" i="13"/>
  <c r="I298" i="13"/>
  <c r="J298" i="13"/>
  <c r="H274" i="13"/>
  <c r="I274" i="13"/>
  <c r="J274" i="13"/>
  <c r="K252" i="13"/>
  <c r="L252" i="13"/>
  <c r="M252" i="13"/>
  <c r="G252" i="13"/>
  <c r="G248" i="13"/>
  <c r="K248" i="13"/>
  <c r="L248" i="13"/>
  <c r="M248" i="13"/>
  <c r="K237" i="13"/>
  <c r="L237" i="13"/>
  <c r="M237" i="13"/>
  <c r="H210" i="13"/>
  <c r="I210" i="13"/>
  <c r="J210" i="13"/>
  <c r="E209" i="13"/>
  <c r="H209" i="13"/>
  <c r="I209" i="13"/>
  <c r="J209" i="13"/>
  <c r="K200" i="13"/>
  <c r="L200" i="13"/>
  <c r="M200" i="13"/>
  <c r="G200" i="13"/>
  <c r="K215" i="13"/>
  <c r="L215" i="13"/>
  <c r="M215" i="13"/>
  <c r="H178" i="13"/>
  <c r="I178" i="13"/>
  <c r="J178" i="13"/>
  <c r="E178" i="13"/>
  <c r="E176" i="13"/>
  <c r="H176" i="13"/>
  <c r="I176" i="13"/>
  <c r="J176" i="13"/>
  <c r="H153" i="13"/>
  <c r="I153" i="13"/>
  <c r="J153" i="13"/>
  <c r="E153" i="13"/>
  <c r="H132" i="13"/>
  <c r="I132" i="13"/>
  <c r="J132" i="13"/>
  <c r="E132" i="13"/>
  <c r="G235" i="13"/>
  <c r="K235" i="13"/>
  <c r="L235" i="13"/>
  <c r="M235" i="13"/>
  <c r="H230" i="13"/>
  <c r="I230" i="13"/>
  <c r="J230" i="13"/>
  <c r="H217" i="13"/>
  <c r="I217" i="13"/>
  <c r="J217" i="13"/>
  <c r="H206" i="13"/>
  <c r="I206" i="13"/>
  <c r="J206" i="13"/>
  <c r="K211" i="13"/>
  <c r="L211" i="13"/>
  <c r="M211" i="13"/>
  <c r="G211" i="13"/>
  <c r="H197" i="13"/>
  <c r="I197" i="13"/>
  <c r="J197" i="13"/>
  <c r="E197" i="13"/>
  <c r="G166" i="13"/>
  <c r="K166" i="13"/>
  <c r="L166" i="13"/>
  <c r="M166" i="13"/>
  <c r="E130" i="13"/>
  <c r="H130" i="13"/>
  <c r="I130" i="13"/>
  <c r="J130" i="13"/>
  <c r="K231" i="13"/>
  <c r="L231" i="13"/>
  <c r="M231" i="13"/>
  <c r="G231" i="13"/>
  <c r="K210" i="13"/>
  <c r="L210" i="13"/>
  <c r="M210" i="13"/>
  <c r="E187" i="13"/>
  <c r="H187" i="13"/>
  <c r="I187" i="13"/>
  <c r="J187" i="13"/>
  <c r="K164" i="13"/>
  <c r="L164" i="13"/>
  <c r="M164" i="13"/>
  <c r="G164" i="13"/>
  <c r="H233" i="13"/>
  <c r="I233" i="13"/>
  <c r="J233" i="13"/>
  <c r="G219" i="13"/>
  <c r="K219" i="13"/>
  <c r="L219" i="13"/>
  <c r="M219" i="13"/>
  <c r="K204" i="13"/>
  <c r="L204" i="13"/>
  <c r="M204" i="13"/>
  <c r="G184" i="13"/>
  <c r="K184" i="13"/>
  <c r="L184" i="13"/>
  <c r="M184" i="13"/>
  <c r="H180" i="13"/>
  <c r="I180" i="13"/>
  <c r="J180" i="13"/>
  <c r="K179" i="13"/>
  <c r="L179" i="13"/>
  <c r="M179" i="13"/>
  <c r="K170" i="13"/>
  <c r="L170" i="13"/>
  <c r="M170" i="13"/>
  <c r="G170" i="13"/>
  <c r="H156" i="13"/>
  <c r="I156" i="13"/>
  <c r="J156" i="13"/>
  <c r="E156" i="13"/>
  <c r="H100" i="13"/>
  <c r="I100" i="13"/>
  <c r="J100" i="13"/>
  <c r="K100" i="13"/>
  <c r="L100" i="13"/>
  <c r="M100" i="13"/>
  <c r="K97" i="13"/>
  <c r="L97" i="13"/>
  <c r="M97" i="13"/>
  <c r="G97" i="13"/>
  <c r="E96" i="13"/>
  <c r="H96" i="13"/>
  <c r="I96" i="13"/>
  <c r="J96" i="13"/>
  <c r="G160" i="13"/>
  <c r="K160" i="13"/>
  <c r="L160" i="13"/>
  <c r="M160" i="13"/>
  <c r="K154" i="13"/>
  <c r="L154" i="13"/>
  <c r="M154" i="13"/>
  <c r="G154" i="13"/>
  <c r="K138" i="13"/>
  <c r="L138" i="13"/>
  <c r="M138" i="13"/>
  <c r="G138" i="13"/>
  <c r="E119" i="13"/>
  <c r="H119" i="13"/>
  <c r="I119" i="13"/>
  <c r="J119" i="13"/>
  <c r="E117" i="13"/>
  <c r="H117" i="13"/>
  <c r="I117" i="13"/>
  <c r="J117" i="13"/>
  <c r="H53" i="13"/>
  <c r="I53" i="13"/>
  <c r="J53" i="13"/>
  <c r="E53" i="13"/>
  <c r="K157" i="13"/>
  <c r="L157" i="13"/>
  <c r="M157" i="13"/>
  <c r="E120" i="13"/>
  <c r="H120" i="13"/>
  <c r="I120" i="13"/>
  <c r="J120" i="13"/>
  <c r="H90" i="13"/>
  <c r="I90" i="13"/>
  <c r="J90" i="13"/>
  <c r="E90" i="13"/>
  <c r="H188" i="13"/>
  <c r="I188" i="13"/>
  <c r="J188" i="13"/>
  <c r="H182" i="13"/>
  <c r="I182" i="13"/>
  <c r="J182" i="13"/>
  <c r="G181" i="13"/>
  <c r="E169" i="13"/>
  <c r="K167" i="13"/>
  <c r="L167" i="13"/>
  <c r="M167" i="13"/>
  <c r="H148" i="13"/>
  <c r="I148" i="13"/>
  <c r="J148" i="13"/>
  <c r="E148" i="13"/>
  <c r="G144" i="13"/>
  <c r="K144" i="13"/>
  <c r="L144" i="13"/>
  <c r="M144" i="13"/>
  <c r="K140" i="13"/>
  <c r="L140" i="13"/>
  <c r="M140" i="13"/>
  <c r="G140" i="13"/>
  <c r="E121" i="13"/>
  <c r="H121" i="13"/>
  <c r="I121" i="13"/>
  <c r="J121" i="13"/>
  <c r="H196" i="13"/>
  <c r="I196" i="13"/>
  <c r="J196" i="13"/>
  <c r="H185" i="13"/>
  <c r="I185" i="13"/>
  <c r="J185" i="13"/>
  <c r="E185" i="13"/>
  <c r="E139" i="13"/>
  <c r="H139" i="13"/>
  <c r="I139" i="13"/>
  <c r="J139" i="13"/>
  <c r="E116" i="13"/>
  <c r="H116" i="13"/>
  <c r="I116" i="13"/>
  <c r="J116" i="13"/>
  <c r="H114" i="13"/>
  <c r="I114" i="13"/>
  <c r="J114" i="13"/>
  <c r="E114" i="13"/>
  <c r="K30" i="13"/>
  <c r="L30" i="13"/>
  <c r="M30" i="13"/>
  <c r="G30" i="13"/>
  <c r="E147" i="13"/>
  <c r="H147" i="13"/>
  <c r="I147" i="13"/>
  <c r="J147" i="13"/>
  <c r="H138" i="13"/>
  <c r="I138" i="13"/>
  <c r="J138" i="13"/>
  <c r="K130" i="13"/>
  <c r="L130" i="13"/>
  <c r="M130" i="13"/>
  <c r="G130" i="13"/>
  <c r="H95" i="13"/>
  <c r="I95" i="13"/>
  <c r="J95" i="13"/>
  <c r="K95" i="13"/>
  <c r="L95" i="13"/>
  <c r="M95" i="13"/>
  <c r="H145" i="13"/>
  <c r="I145" i="13"/>
  <c r="J145" i="13"/>
  <c r="H140" i="13"/>
  <c r="I140" i="13"/>
  <c r="J140" i="13"/>
  <c r="E140" i="13"/>
  <c r="H137" i="13"/>
  <c r="I137" i="13"/>
  <c r="J137" i="13"/>
  <c r="E131" i="13"/>
  <c r="H131" i="13"/>
  <c r="I131" i="13"/>
  <c r="J131" i="13"/>
  <c r="G111" i="13"/>
  <c r="K111" i="13"/>
  <c r="L111" i="13"/>
  <c r="M111" i="13"/>
  <c r="G109" i="13"/>
  <c r="K109" i="13"/>
  <c r="L109" i="13"/>
  <c r="M109" i="13"/>
  <c r="K67" i="13"/>
  <c r="L67" i="13"/>
  <c r="M67" i="13"/>
  <c r="G67" i="13"/>
  <c r="H66" i="13"/>
  <c r="I66" i="13"/>
  <c r="J66" i="13"/>
  <c r="E66" i="13"/>
  <c r="H63" i="13"/>
  <c r="I63" i="13"/>
  <c r="J63" i="13"/>
  <c r="E63" i="13"/>
  <c r="H42" i="13"/>
  <c r="I42" i="13"/>
  <c r="J42" i="13"/>
  <c r="E42" i="13"/>
  <c r="K32" i="13"/>
  <c r="L32" i="13"/>
  <c r="M32" i="13"/>
  <c r="G32" i="13"/>
  <c r="H104" i="13"/>
  <c r="I104" i="13"/>
  <c r="J104" i="13"/>
  <c r="E104" i="13"/>
  <c r="H98" i="13"/>
  <c r="I98" i="13"/>
  <c r="J98" i="13"/>
  <c r="E98" i="13"/>
  <c r="K92" i="13"/>
  <c r="L92" i="13"/>
  <c r="M92" i="13"/>
  <c r="H92" i="13"/>
  <c r="I92" i="13"/>
  <c r="J92" i="13"/>
  <c r="K88" i="13"/>
  <c r="L88" i="13"/>
  <c r="M88" i="13"/>
  <c r="H177" i="13"/>
  <c r="I177" i="13"/>
  <c r="J177" i="13"/>
  <c r="K158" i="13"/>
  <c r="L158" i="13"/>
  <c r="M158" i="13"/>
  <c r="H155" i="13"/>
  <c r="I155" i="13"/>
  <c r="J155" i="13"/>
  <c r="K136" i="13"/>
  <c r="L136" i="13"/>
  <c r="M136" i="13"/>
  <c r="K129" i="13"/>
  <c r="L129" i="13"/>
  <c r="M129" i="13"/>
  <c r="K123" i="13"/>
  <c r="L123" i="13"/>
  <c r="M123" i="13"/>
  <c r="G123" i="13"/>
  <c r="K120" i="13"/>
  <c r="L120" i="13"/>
  <c r="M120" i="13"/>
  <c r="G120" i="13"/>
  <c r="E107" i="13"/>
  <c r="H107" i="13"/>
  <c r="I107" i="13"/>
  <c r="J107" i="13"/>
  <c r="H105" i="13"/>
  <c r="I105" i="13"/>
  <c r="J105" i="13"/>
  <c r="K105" i="13"/>
  <c r="L105" i="13"/>
  <c r="M105" i="13"/>
  <c r="G89" i="13"/>
  <c r="K89" i="13"/>
  <c r="L89" i="13"/>
  <c r="M89" i="13"/>
  <c r="K87" i="13"/>
  <c r="L87" i="13"/>
  <c r="M87" i="13"/>
  <c r="H87" i="13"/>
  <c r="I87" i="13"/>
  <c r="J87" i="13"/>
  <c r="G77" i="13"/>
  <c r="K77" i="13"/>
  <c r="L77" i="13"/>
  <c r="M77" i="13"/>
  <c r="G98" i="13"/>
  <c r="K98" i="13"/>
  <c r="L98" i="13"/>
  <c r="M98" i="13"/>
  <c r="K62" i="13"/>
  <c r="L62" i="13"/>
  <c r="M62" i="13"/>
  <c r="G62" i="13"/>
  <c r="H93" i="13"/>
  <c r="I93" i="13"/>
  <c r="J93" i="13"/>
  <c r="K86" i="13"/>
  <c r="L86" i="13"/>
  <c r="M86" i="13"/>
  <c r="G86" i="13"/>
  <c r="H82" i="13"/>
  <c r="I82" i="13"/>
  <c r="J82" i="13"/>
  <c r="H45" i="13"/>
  <c r="I45" i="13"/>
  <c r="J45" i="13"/>
  <c r="E45" i="13"/>
  <c r="H111" i="13"/>
  <c r="I111" i="13"/>
  <c r="J111" i="13"/>
  <c r="H106" i="13"/>
  <c r="I106" i="13"/>
  <c r="J106" i="13"/>
  <c r="H101" i="13"/>
  <c r="I101" i="13"/>
  <c r="J101" i="13"/>
  <c r="H77" i="13"/>
  <c r="I77" i="13"/>
  <c r="J77" i="13"/>
  <c r="E77" i="13"/>
  <c r="H74" i="13"/>
  <c r="I74" i="13"/>
  <c r="J74" i="13"/>
  <c r="E74" i="13"/>
  <c r="H34" i="13"/>
  <c r="I34" i="13"/>
  <c r="J34" i="13"/>
  <c r="E34" i="13"/>
  <c r="K27" i="13"/>
  <c r="L27" i="13"/>
  <c r="M27" i="13"/>
  <c r="G27" i="13"/>
  <c r="K3" i="13"/>
  <c r="L3" i="13"/>
  <c r="M3" i="13"/>
  <c r="G3" i="13"/>
  <c r="H122" i="13"/>
  <c r="I122" i="13"/>
  <c r="J122" i="13"/>
  <c r="G115" i="13"/>
  <c r="G102" i="13"/>
  <c r="K94" i="13"/>
  <c r="L94" i="13"/>
  <c r="M94" i="13"/>
  <c r="G94" i="13"/>
  <c r="G90" i="13"/>
  <c r="K90" i="13"/>
  <c r="L90" i="13"/>
  <c r="M90" i="13"/>
  <c r="H85" i="13"/>
  <c r="I85" i="13"/>
  <c r="J85" i="13"/>
  <c r="H78" i="13"/>
  <c r="I78" i="13"/>
  <c r="J78" i="13"/>
  <c r="E78" i="13"/>
  <c r="H69" i="13"/>
  <c r="I69" i="13"/>
  <c r="J69" i="13"/>
  <c r="E69" i="13"/>
  <c r="G61" i="13"/>
  <c r="K61" i="13"/>
  <c r="L61" i="13"/>
  <c r="M61" i="13"/>
  <c r="E56" i="13"/>
  <c r="H5" i="13"/>
  <c r="I5" i="13"/>
  <c r="J5" i="13"/>
  <c r="E5" i="13"/>
  <c r="H88" i="13"/>
  <c r="I88" i="13"/>
  <c r="J88" i="13"/>
  <c r="G72" i="13"/>
  <c r="K72" i="13"/>
  <c r="L72" i="13"/>
  <c r="M72" i="13"/>
  <c r="H40" i="13"/>
  <c r="I40" i="13"/>
  <c r="J40" i="13"/>
  <c r="E40" i="13"/>
  <c r="K24" i="13"/>
  <c r="L24" i="13"/>
  <c r="M24" i="13"/>
  <c r="G24" i="13"/>
  <c r="G73" i="13"/>
  <c r="E58" i="13"/>
  <c r="G43" i="13"/>
  <c r="H50" i="13"/>
  <c r="I50" i="13"/>
  <c r="J50" i="13"/>
  <c r="E50" i="13"/>
  <c r="K40" i="13"/>
  <c r="L40" i="13"/>
  <c r="M40" i="13"/>
  <c r="G40" i="13"/>
  <c r="G19" i="13"/>
  <c r="G11" i="13"/>
  <c r="G6" i="13"/>
  <c r="H39" i="13"/>
  <c r="I39" i="13"/>
  <c r="J39" i="13"/>
  <c r="H37" i="13"/>
  <c r="I37" i="13"/>
  <c r="J37" i="13"/>
  <c r="H26" i="13"/>
  <c r="I26" i="13"/>
  <c r="J26" i="13"/>
  <c r="E26" i="13"/>
  <c r="K16" i="13"/>
  <c r="L16" i="13"/>
  <c r="M16" i="13"/>
  <c r="G16" i="13"/>
  <c r="H13" i="13"/>
  <c r="I13" i="13"/>
  <c r="J13" i="13"/>
  <c r="K8" i="13"/>
  <c r="L8" i="13"/>
  <c r="M8" i="13"/>
  <c r="G8" i="13"/>
  <c r="H72" i="13"/>
  <c r="I72" i="13"/>
  <c r="J72" i="13"/>
  <c r="H71" i="13"/>
  <c r="I71" i="13"/>
  <c r="J71" i="13"/>
  <c r="H61" i="13"/>
  <c r="I61" i="13"/>
  <c r="J61" i="13"/>
  <c r="G59" i="13"/>
  <c r="H18" i="13"/>
  <c r="I18" i="13"/>
  <c r="J18" i="13"/>
  <c r="E18" i="13"/>
  <c r="H10" i="13"/>
  <c r="I10" i="13"/>
  <c r="J10" i="13"/>
  <c r="E10" i="13"/>
  <c r="H55" i="13"/>
  <c r="I55" i="13"/>
  <c r="J55" i="13"/>
  <c r="E55" i="13"/>
  <c r="K48" i="13"/>
  <c r="L48" i="13"/>
  <c r="M48" i="13"/>
  <c r="G48" i="13"/>
  <c r="E47" i="13"/>
  <c r="E39" i="13"/>
  <c r="E31" i="13"/>
  <c r="E23" i="13"/>
  <c r="E15" i="13"/>
  <c r="E7" i="13"/>
  <c r="K2" i="13"/>
  <c r="M2" i="13"/>
  <c r="AO32" i="18"/>
  <c r="AO30" i="18"/>
  <c r="AO38" i="18"/>
  <c r="AO39" i="18"/>
  <c r="AO29" i="18"/>
  <c r="AO34" i="18"/>
  <c r="AO37" i="18"/>
  <c r="AO28" i="18"/>
  <c r="AO41" i="18"/>
  <c r="AO35" i="18"/>
  <c r="AO40" i="18"/>
  <c r="J2" i="13"/>
  <c r="I2" i="14"/>
  <c r="I2" i="16"/>
  <c r="I2" i="17"/>
  <c r="I2" i="15"/>
  <c r="AO31" i="18"/>
  <c r="AO33" i="18"/>
  <c r="AO36" i="18"/>
  <c r="Q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AQ92" i="13"/>
  <c r="AR92" i="13"/>
  <c r="AS92" i="13"/>
  <c r="AT92" i="13"/>
  <c r="AU92" i="13"/>
  <c r="AV92" i="13"/>
  <c r="AW92" i="13"/>
  <c r="AX92" i="13"/>
  <c r="AY92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W93" i="13"/>
  <c r="AX93" i="13"/>
  <c r="AY93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W94" i="13"/>
  <c r="AX94" i="13"/>
  <c r="AY94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Y95" i="13"/>
  <c r="AA96" i="13"/>
  <c r="AB96" i="13"/>
  <c r="AC96" i="13"/>
  <c r="AD96" i="13"/>
  <c r="AE96" i="13"/>
  <c r="AF96" i="13"/>
  <c r="AG96" i="13"/>
  <c r="AH96" i="13"/>
  <c r="AI96" i="13"/>
  <c r="AJ96" i="13"/>
  <c r="AK96" i="13"/>
  <c r="AL96" i="13"/>
  <c r="AM96" i="13"/>
  <c r="AN96" i="13"/>
  <c r="AO96" i="13"/>
  <c r="AP96" i="13"/>
  <c r="AQ96" i="13"/>
  <c r="AR96" i="13"/>
  <c r="AS96" i="13"/>
  <c r="AT96" i="13"/>
  <c r="AU96" i="13"/>
  <c r="AV96" i="13"/>
  <c r="AW96" i="13"/>
  <c r="AX96" i="13"/>
  <c r="AY96" i="13"/>
  <c r="AA97" i="13"/>
  <c r="AB97" i="13"/>
  <c r="AC97" i="13"/>
  <c r="AD97" i="13"/>
  <c r="AE97" i="13"/>
  <c r="AF97" i="13"/>
  <c r="AG97" i="13"/>
  <c r="AH97" i="13"/>
  <c r="AI97" i="13"/>
  <c r="AJ97" i="13"/>
  <c r="AK97" i="13"/>
  <c r="AL97" i="13"/>
  <c r="AM97" i="13"/>
  <c r="AN97" i="13"/>
  <c r="AO97" i="13"/>
  <c r="AP97" i="13"/>
  <c r="AQ97" i="13"/>
  <c r="AR97" i="13"/>
  <c r="AS97" i="13"/>
  <c r="AT97" i="13"/>
  <c r="AU97" i="13"/>
  <c r="AV97" i="13"/>
  <c r="AW97" i="13"/>
  <c r="AX97" i="13"/>
  <c r="AY97" i="13"/>
  <c r="AA98" i="13"/>
  <c r="AB98" i="13"/>
  <c r="AC98" i="13"/>
  <c r="AD98" i="13"/>
  <c r="AE98" i="13"/>
  <c r="AF98" i="13"/>
  <c r="AG98" i="13"/>
  <c r="AH98" i="13"/>
  <c r="AI98" i="13"/>
  <c r="AJ98" i="13"/>
  <c r="AK98" i="13"/>
  <c r="AL98" i="13"/>
  <c r="AM98" i="13"/>
  <c r="AN98" i="13"/>
  <c r="AO98" i="13"/>
  <c r="AP98" i="13"/>
  <c r="AQ98" i="13"/>
  <c r="AR98" i="13"/>
  <c r="AS98" i="13"/>
  <c r="AT98" i="13"/>
  <c r="AU98" i="13"/>
  <c r="AV98" i="13"/>
  <c r="AW98" i="13"/>
  <c r="AX98" i="13"/>
  <c r="AY98" i="13"/>
  <c r="AA99" i="13"/>
  <c r="AB99" i="13"/>
  <c r="AC99" i="13"/>
  <c r="AD99" i="13"/>
  <c r="AE99" i="13"/>
  <c r="AF99" i="13"/>
  <c r="AG99" i="13"/>
  <c r="AH99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AY99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W100" i="13"/>
  <c r="AX100" i="13"/>
  <c r="AY100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AL101" i="13"/>
  <c r="AM101" i="13"/>
  <c r="AN101" i="13"/>
  <c r="AO101" i="13"/>
  <c r="AP101" i="13"/>
  <c r="AQ101" i="13"/>
  <c r="AR101" i="13"/>
  <c r="AS101" i="13"/>
  <c r="AT101" i="13"/>
  <c r="AU101" i="13"/>
  <c r="AV101" i="13"/>
  <c r="AW101" i="13"/>
  <c r="AX101" i="13"/>
  <c r="AY101" i="13"/>
  <c r="AA102" i="13"/>
  <c r="AB102" i="13"/>
  <c r="AC102" i="13"/>
  <c r="AD102" i="13"/>
  <c r="AE102" i="13"/>
  <c r="AF102" i="13"/>
  <c r="AG102" i="13"/>
  <c r="AH102" i="13"/>
  <c r="AI102" i="13"/>
  <c r="AJ102" i="13"/>
  <c r="AK102" i="13"/>
  <c r="AL102" i="13"/>
  <c r="AM102" i="13"/>
  <c r="AN102" i="13"/>
  <c r="AO102" i="13"/>
  <c r="AP102" i="13"/>
  <c r="AQ102" i="13"/>
  <c r="AR102" i="13"/>
  <c r="AS102" i="13"/>
  <c r="AT102" i="13"/>
  <c r="AU102" i="13"/>
  <c r="AV102" i="13"/>
  <c r="AW102" i="13"/>
  <c r="AX102" i="13"/>
  <c r="AY102" i="13"/>
  <c r="AA103" i="13"/>
  <c r="AB103" i="13"/>
  <c r="AC103" i="13"/>
  <c r="AD103" i="13"/>
  <c r="AE103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W103" i="13"/>
  <c r="AX103" i="13"/>
  <c r="AY103" i="13"/>
  <c r="AA104" i="13"/>
  <c r="AB104" i="13"/>
  <c r="AC104" i="13"/>
  <c r="AD104" i="13"/>
  <c r="AE104" i="13"/>
  <c r="AF104" i="13"/>
  <c r="AG104" i="13"/>
  <c r="AH104" i="13"/>
  <c r="AI104" i="13"/>
  <c r="AJ104" i="13"/>
  <c r="AK104" i="13"/>
  <c r="AL104" i="13"/>
  <c r="AM104" i="13"/>
  <c r="AN104" i="13"/>
  <c r="AO104" i="13"/>
  <c r="AP104" i="13"/>
  <c r="AQ104" i="13"/>
  <c r="AR104" i="13"/>
  <c r="AS104" i="13"/>
  <c r="AT104" i="13"/>
  <c r="AU104" i="13"/>
  <c r="AV104" i="13"/>
  <c r="AW104" i="13"/>
  <c r="AX104" i="13"/>
  <c r="AY104" i="13"/>
  <c r="AA105" i="13"/>
  <c r="AB105" i="13"/>
  <c r="AC105" i="13"/>
  <c r="AD105" i="13"/>
  <c r="AE105" i="13"/>
  <c r="AF105" i="13"/>
  <c r="AG105" i="13"/>
  <c r="AH105" i="13"/>
  <c r="AI105" i="13"/>
  <c r="AJ105" i="13"/>
  <c r="AK105" i="13"/>
  <c r="AL105" i="13"/>
  <c r="AM105" i="13"/>
  <c r="AN105" i="13"/>
  <c r="AO105" i="13"/>
  <c r="AP105" i="13"/>
  <c r="AQ105" i="13"/>
  <c r="AR105" i="13"/>
  <c r="AS105" i="13"/>
  <c r="AT105" i="13"/>
  <c r="AU105" i="13"/>
  <c r="AV105" i="13"/>
  <c r="AW105" i="13"/>
  <c r="AX105" i="13"/>
  <c r="AY105" i="13"/>
  <c r="AA106" i="13"/>
  <c r="AB106" i="13"/>
  <c r="AC106" i="13"/>
  <c r="AD106" i="13"/>
  <c r="AE106" i="13"/>
  <c r="AF106" i="13"/>
  <c r="AG106" i="13"/>
  <c r="AH106" i="13"/>
  <c r="AI106" i="13"/>
  <c r="AJ106" i="13"/>
  <c r="AK106" i="13"/>
  <c r="AL106" i="13"/>
  <c r="AM106" i="13"/>
  <c r="AN106" i="13"/>
  <c r="AO106" i="13"/>
  <c r="AP106" i="13"/>
  <c r="AQ106" i="13"/>
  <c r="AR106" i="13"/>
  <c r="AS106" i="13"/>
  <c r="AT106" i="13"/>
  <c r="AU106" i="13"/>
  <c r="AV106" i="13"/>
  <c r="AW106" i="13"/>
  <c r="AX106" i="13"/>
  <c r="AY106" i="13"/>
  <c r="AA107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W107" i="13"/>
  <c r="AX107" i="13"/>
  <c r="AY107" i="13"/>
  <c r="Z3" i="13"/>
  <c r="AA3" i="13"/>
  <c r="AB3" i="13"/>
  <c r="AC3" i="13"/>
  <c r="AD3" i="13"/>
  <c r="AE3" i="13"/>
  <c r="AF3" i="13"/>
  <c r="AG3" i="13"/>
  <c r="AH3" i="13"/>
  <c r="AI3" i="13"/>
  <c r="AJ3" i="13"/>
  <c r="AK3" i="13"/>
  <c r="AL3" i="13"/>
  <c r="AM3" i="13"/>
  <c r="AN3" i="13"/>
  <c r="AO3" i="13"/>
  <c r="AP3" i="13"/>
  <c r="AQ3" i="13"/>
  <c r="AR3" i="13"/>
  <c r="AS3" i="13"/>
  <c r="AT3" i="13"/>
  <c r="AU3" i="13"/>
  <c r="AV3" i="13"/>
  <c r="AW3" i="13"/>
  <c r="AX3" i="13"/>
  <c r="AY3" i="13"/>
  <c r="Z4" i="13"/>
  <c r="AA4" i="13"/>
  <c r="AB4" i="13"/>
  <c r="AC4" i="13"/>
  <c r="AD4" i="13"/>
  <c r="AE4" i="13"/>
  <c r="AF4" i="13"/>
  <c r="AG4" i="13"/>
  <c r="AH4" i="13"/>
  <c r="AI4" i="13"/>
  <c r="AJ4" i="13"/>
  <c r="AK4" i="13"/>
  <c r="AL4" i="13"/>
  <c r="AM4" i="13"/>
  <c r="AN4" i="13"/>
  <c r="AO4" i="13"/>
  <c r="AP4" i="13"/>
  <c r="AQ4" i="13"/>
  <c r="AR4" i="13"/>
  <c r="AS4" i="13"/>
  <c r="AT4" i="13"/>
  <c r="AU4" i="13"/>
  <c r="AV4" i="13"/>
  <c r="AW4" i="13"/>
  <c r="AX4" i="13"/>
  <c r="AY4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AO5" i="13"/>
  <c r="AP5" i="13"/>
  <c r="AQ5" i="13"/>
  <c r="AR5" i="13"/>
  <c r="AS5" i="13"/>
  <c r="AT5" i="13"/>
  <c r="AU5" i="13"/>
  <c r="AV5" i="13"/>
  <c r="AW5" i="13"/>
  <c r="AX5" i="13"/>
  <c r="AY5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AP6" i="13"/>
  <c r="AQ6" i="13"/>
  <c r="AR6" i="13"/>
  <c r="AS6" i="13"/>
  <c r="AT6" i="13"/>
  <c r="AU6" i="13"/>
  <c r="AV6" i="13"/>
  <c r="AW6" i="13"/>
  <c r="AX6" i="13"/>
  <c r="AY6" i="13"/>
  <c r="Z7" i="13"/>
  <c r="AA7" i="13"/>
  <c r="AB7" i="13"/>
  <c r="AC7" i="13"/>
  <c r="AD7" i="13"/>
  <c r="AE7" i="13"/>
  <c r="AF7" i="13"/>
  <c r="AG7" i="13"/>
  <c r="AH7" i="13"/>
  <c r="AI7" i="13"/>
  <c r="AJ7" i="13"/>
  <c r="AU7" i="13"/>
  <c r="AV7" i="13"/>
  <c r="AW7" i="13"/>
  <c r="AX7" i="13"/>
  <c r="AY7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AV8" i="13"/>
  <c r="AW8" i="13"/>
  <c r="AX8" i="13"/>
  <c r="AY8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AV9" i="13"/>
  <c r="AW9" i="13"/>
  <c r="AX9" i="13"/>
  <c r="AY9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AV10" i="13"/>
  <c r="AW10" i="13"/>
  <c r="AX10" i="13"/>
  <c r="AY10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AV11" i="13"/>
  <c r="AW11" i="13"/>
  <c r="AX11" i="13"/>
  <c r="AY11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AV12" i="13"/>
  <c r="AW12" i="13"/>
  <c r="AX12" i="13"/>
  <c r="AY12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AN13" i="13"/>
  <c r="AO13" i="13"/>
  <c r="AP13" i="13"/>
  <c r="AQ13" i="13"/>
  <c r="AR13" i="13"/>
  <c r="AS13" i="13"/>
  <c r="AT13" i="13"/>
  <c r="AU13" i="13"/>
  <c r="AV13" i="13"/>
  <c r="AW13" i="13"/>
  <c r="AX13" i="13"/>
  <c r="AY13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AN16" i="13"/>
  <c r="AO16" i="13"/>
  <c r="AP16" i="13"/>
  <c r="AQ16" i="13"/>
  <c r="AR16" i="13"/>
  <c r="AS16" i="13"/>
  <c r="AT16" i="13"/>
  <c r="AU16" i="13"/>
  <c r="AV16" i="13"/>
  <c r="AW16" i="13"/>
  <c r="AX16" i="13"/>
  <c r="AY16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W18" i="13"/>
  <c r="AX18" i="13"/>
  <c r="AY18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W19" i="13"/>
  <c r="AX19" i="13"/>
  <c r="AY19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AN20" i="13"/>
  <c r="AO20" i="13"/>
  <c r="AP20" i="13"/>
  <c r="AQ20" i="13"/>
  <c r="AR20" i="13"/>
  <c r="AS20" i="13"/>
  <c r="AT20" i="13"/>
  <c r="AU20" i="13"/>
  <c r="AV20" i="13"/>
  <c r="AW20" i="13"/>
  <c r="AX20" i="13"/>
  <c r="AY20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AN21" i="13"/>
  <c r="AO21" i="13"/>
  <c r="AP21" i="13"/>
  <c r="AQ21" i="13"/>
  <c r="AR21" i="13"/>
  <c r="AS21" i="13"/>
  <c r="AT21" i="13"/>
  <c r="AU21" i="13"/>
  <c r="AV21" i="13"/>
  <c r="AW21" i="13"/>
  <c r="AX21" i="13"/>
  <c r="AY21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AN22" i="13"/>
  <c r="AO22" i="13"/>
  <c r="AP22" i="13"/>
  <c r="AQ22" i="13"/>
  <c r="AR22" i="13"/>
  <c r="AS22" i="13"/>
  <c r="AT22" i="13"/>
  <c r="AU22" i="13"/>
  <c r="AV22" i="13"/>
  <c r="AW22" i="13"/>
  <c r="AX22" i="13"/>
  <c r="AY22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AY23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T24" i="13"/>
  <c r="AU24" i="13"/>
  <c r="AV24" i="13"/>
  <c r="AW24" i="13"/>
  <c r="AX24" i="13"/>
  <c r="AY24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S43" i="13"/>
  <c r="AT43" i="13"/>
  <c r="AU43" i="13"/>
  <c r="AV43" i="13"/>
  <c r="AW43" i="13"/>
  <c r="AX43" i="13"/>
  <c r="AY43" i="13"/>
  <c r="AN43" i="13"/>
  <c r="AO43" i="13"/>
  <c r="AP43" i="13"/>
  <c r="AQ43" i="13"/>
  <c r="AR43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W50" i="13"/>
  <c r="AX50" i="13"/>
  <c r="AY50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X51" i="13"/>
  <c r="AY51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W52" i="13"/>
  <c r="AX52" i="13"/>
  <c r="AY52" i="13"/>
  <c r="Z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AM53" i="13"/>
  <c r="AN53" i="13"/>
  <c r="AO53" i="13"/>
  <c r="AP53" i="13"/>
  <c r="AQ53" i="13"/>
  <c r="AR53" i="13"/>
  <c r="AS53" i="13"/>
  <c r="AT53" i="13"/>
  <c r="AU53" i="13"/>
  <c r="AV53" i="13"/>
  <c r="AW53" i="13"/>
  <c r="AX53" i="13"/>
  <c r="AY53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AY59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Q63" i="13"/>
  <c r="AR63" i="13"/>
  <c r="AL63" i="13"/>
  <c r="AM63" i="13"/>
  <c r="AN63" i="13"/>
  <c r="AO63" i="13"/>
  <c r="AP63" i="13"/>
  <c r="AS63" i="13"/>
  <c r="AT63" i="13"/>
  <c r="AU63" i="13"/>
  <c r="AV63" i="13"/>
  <c r="AW63" i="13"/>
  <c r="AX63" i="13"/>
  <c r="AY63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Q64" i="13"/>
  <c r="AR64" i="13"/>
  <c r="AS64" i="13"/>
  <c r="AT64" i="13"/>
  <c r="AU64" i="13"/>
  <c r="AV64" i="13"/>
  <c r="AW64" i="13"/>
  <c r="AX64" i="13"/>
  <c r="AL64" i="13"/>
  <c r="AM64" i="13"/>
  <c r="AN64" i="13"/>
  <c r="AO64" i="13"/>
  <c r="AP64" i="13"/>
  <c r="AY64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W65" i="13"/>
  <c r="AX65" i="13"/>
  <c r="AY65" i="13"/>
  <c r="Z66" i="13"/>
  <c r="AA66" i="13"/>
  <c r="AB66" i="13"/>
  <c r="AC66" i="13"/>
  <c r="AD66" i="13"/>
  <c r="AE66" i="13"/>
  <c r="AF66" i="13"/>
  <c r="AG66" i="13"/>
  <c r="AH66" i="13"/>
  <c r="AI66" i="13"/>
  <c r="AJ66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W66" i="13"/>
  <c r="AX66" i="13"/>
  <c r="AY66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AY67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W68" i="13"/>
  <c r="AX68" i="13"/>
  <c r="AY68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AM69" i="13"/>
  <c r="AN69" i="13"/>
  <c r="AO69" i="13"/>
  <c r="AU69" i="13"/>
  <c r="AP69" i="13"/>
  <c r="AQ69" i="13"/>
  <c r="AR69" i="13"/>
  <c r="AS69" i="13"/>
  <c r="AT69" i="13"/>
  <c r="AV69" i="13"/>
  <c r="AW69" i="13"/>
  <c r="AX69" i="13"/>
  <c r="AY69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Y70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AM72" i="13"/>
  <c r="AN72" i="13"/>
  <c r="AO72" i="13"/>
  <c r="AP72" i="13"/>
  <c r="AQ72" i="13"/>
  <c r="AR72" i="13"/>
  <c r="AS72" i="13"/>
  <c r="AY72" i="13"/>
  <c r="AT72" i="13"/>
  <c r="AU72" i="13"/>
  <c r="AV72" i="13"/>
  <c r="AW72" i="13"/>
  <c r="AX72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W73" i="13"/>
  <c r="AX73" i="13"/>
  <c r="AY73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W74" i="13"/>
  <c r="AX74" i="13"/>
  <c r="AY74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AY75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AM76" i="13"/>
  <c r="AN76" i="13"/>
  <c r="AO76" i="13"/>
  <c r="AP76" i="13"/>
  <c r="AQ76" i="13"/>
  <c r="AR76" i="13"/>
  <c r="AS76" i="13"/>
  <c r="AT76" i="13"/>
  <c r="AU76" i="13"/>
  <c r="AV76" i="13"/>
  <c r="AW76" i="13"/>
  <c r="AX76" i="13"/>
  <c r="AY76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W77" i="13"/>
  <c r="AX77" i="13"/>
  <c r="AY77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W78" i="13"/>
  <c r="AX78" i="13"/>
  <c r="AY78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Y79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AY80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AY81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AY82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AY84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AY85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Y86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AY88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AX90" i="13"/>
  <c r="AY90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Y91" i="13"/>
  <c r="AA2" i="13"/>
  <c r="AB2" i="13"/>
  <c r="AC2" i="13"/>
  <c r="AD2" i="13"/>
  <c r="AE2" i="13"/>
  <c r="AP2" i="13"/>
  <c r="AQ2" i="13"/>
  <c r="AR2" i="13"/>
  <c r="AS2" i="13"/>
  <c r="AT2" i="13"/>
  <c r="AU2" i="13"/>
  <c r="AV2" i="13"/>
  <c r="AW2" i="13"/>
  <c r="AX2" i="13"/>
  <c r="AY2" i="13"/>
  <c r="AN27" i="18"/>
  <c r="AI27" i="18"/>
  <c r="AJ27" i="18"/>
  <c r="AK27" i="18"/>
  <c r="AL27" i="18"/>
  <c r="AM27" i="18"/>
  <c r="Y27" i="18"/>
  <c r="Z27" i="18"/>
  <c r="AA27" i="18"/>
  <c r="AB27" i="18"/>
  <c r="AC27" i="18"/>
  <c r="AD27" i="18"/>
  <c r="AE27" i="18"/>
  <c r="AF27" i="18"/>
  <c r="AG27" i="18"/>
  <c r="AH27" i="18"/>
  <c r="P27" i="18"/>
  <c r="Q27" i="18"/>
  <c r="R27" i="18"/>
  <c r="S27" i="18"/>
  <c r="T27" i="18"/>
  <c r="U27" i="18"/>
  <c r="V27" i="18"/>
  <c r="W27" i="18"/>
  <c r="X27" i="18"/>
  <c r="O27" i="18"/>
  <c r="N27" i="18"/>
  <c r="M27" i="18"/>
  <c r="L27" i="18"/>
  <c r="K27" i="18"/>
  <c r="J27" i="18"/>
  <c r="I27" i="18"/>
  <c r="H27" i="18"/>
  <c r="G27" i="18"/>
  <c r="F27" i="18"/>
  <c r="E27" i="18"/>
  <c r="J2" i="14"/>
  <c r="J2" i="15"/>
  <c r="J2" i="17"/>
  <c r="J2" i="16"/>
  <c r="AU89" i="13"/>
  <c r="AV89" i="13"/>
  <c r="AW89" i="13"/>
  <c r="AX89" i="13"/>
  <c r="AY89" i="13"/>
  <c r="AQ24" i="13"/>
  <c r="AR24" i="13"/>
  <c r="AS24" i="13"/>
  <c r="AK7" i="13"/>
  <c r="AL7" i="13"/>
  <c r="AM7" i="13"/>
  <c r="AN7" i="13"/>
  <c r="AO7" i="13"/>
  <c r="AP7" i="13"/>
  <c r="AQ7" i="13"/>
  <c r="AR7" i="13"/>
  <c r="AS7" i="13"/>
  <c r="AT7" i="13"/>
  <c r="AU86" i="13"/>
  <c r="AV86" i="13"/>
  <c r="AW86" i="13"/>
  <c r="AX86" i="13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2" i="10"/>
  <c r="AE28" i="18"/>
  <c r="AH36" i="18"/>
  <c r="AG36" i="18"/>
  <c r="AF35" i="18"/>
  <c r="Q30" i="18"/>
  <c r="AN36" i="18"/>
  <c r="P35" i="18"/>
  <c r="P38" i="18"/>
  <c r="AG35" i="18"/>
  <c r="P28" i="18"/>
  <c r="T35" i="18"/>
  <c r="S38" i="18"/>
  <c r="T40" i="18"/>
  <c r="AI41" i="18"/>
  <c r="AN38" i="18"/>
  <c r="P32" i="18"/>
  <c r="AF29" i="18"/>
  <c r="AN32" i="18"/>
  <c r="S40" i="18"/>
  <c r="AN34" i="18"/>
  <c r="Q29" i="18"/>
  <c r="Q40" i="18"/>
  <c r="AG34" i="18"/>
  <c r="AF33" i="18"/>
  <c r="AI33" i="18"/>
  <c r="R30" i="18"/>
  <c r="AH30" i="18"/>
  <c r="AF32" i="18"/>
  <c r="S32" i="18"/>
  <c r="AI32" i="18"/>
  <c r="S31" i="18"/>
  <c r="AF36" i="18"/>
  <c r="T41" i="18"/>
  <c r="P40" i="18"/>
  <c r="S35" i="18"/>
  <c r="S29" i="18"/>
  <c r="P39" i="18"/>
  <c r="AG37" i="18"/>
  <c r="AG32" i="18"/>
  <c r="AF37" i="18"/>
  <c r="AI29" i="18"/>
  <c r="S28" i="18"/>
  <c r="AN41" i="18"/>
  <c r="T36" i="18"/>
  <c r="Q41" i="18"/>
  <c r="Q28" i="18"/>
  <c r="Q39" i="18"/>
  <c r="AH29" i="18"/>
  <c r="S34" i="18"/>
  <c r="AN28" i="18"/>
  <c r="S30" i="18"/>
  <c r="P36" i="18"/>
  <c r="AN30" i="18"/>
  <c r="T31" i="18"/>
  <c r="T32" i="18"/>
  <c r="AI37" i="18"/>
  <c r="R38" i="18"/>
  <c r="AG41" i="18"/>
  <c r="R41" i="18"/>
  <c r="AG29" i="18"/>
  <c r="R39" i="18"/>
  <c r="AG28" i="18"/>
  <c r="AG31" i="18"/>
  <c r="R28" i="18"/>
  <c r="R31" i="18"/>
  <c r="T38" i="18"/>
  <c r="Q35" i="18"/>
  <c r="T28" i="18"/>
  <c r="AH31" i="18"/>
  <c r="R40" i="18"/>
  <c r="AH35" i="18"/>
  <c r="S36" i="18"/>
  <c r="Q38" i="18"/>
  <c r="T39" i="18"/>
  <c r="T34" i="18"/>
  <c r="AG30" i="18"/>
  <c r="AI40" i="18"/>
  <c r="S39" i="18"/>
  <c r="AN37" i="18"/>
  <c r="AN39" i="18"/>
  <c r="AF38" i="18"/>
  <c r="R37" i="18"/>
  <c r="AF31" i="18"/>
  <c r="AF30" i="18"/>
  <c r="AI34" i="18"/>
  <c r="Q32" i="18"/>
  <c r="AH38" i="18"/>
  <c r="R32" i="18"/>
  <c r="AH41" i="18"/>
  <c r="Q33" i="18"/>
  <c r="AH39" i="18"/>
  <c r="R33" i="18"/>
  <c r="AH28" i="18"/>
  <c r="AF39" i="18"/>
  <c r="R36" i="18"/>
  <c r="Q36" i="18"/>
  <c r="AI30" i="18"/>
  <c r="P37" i="18"/>
  <c r="AN33" i="18"/>
  <c r="AN40" i="18"/>
  <c r="S37" i="18"/>
  <c r="AH34" i="18"/>
  <c r="AI28" i="18"/>
  <c r="Q34" i="18"/>
  <c r="AN35" i="18"/>
  <c r="AH32" i="18"/>
  <c r="AG33" i="18"/>
  <c r="R29" i="18"/>
  <c r="AH33" i="18"/>
  <c r="AF40" i="18"/>
  <c r="AG39" i="18"/>
  <c r="T29" i="18"/>
  <c r="T30" i="18"/>
  <c r="AN29" i="18"/>
  <c r="AI35" i="18"/>
  <c r="P33" i="18"/>
  <c r="P30" i="18"/>
  <c r="AI31" i="18"/>
  <c r="AF41" i="18"/>
  <c r="AG38" i="18"/>
  <c r="T33" i="18"/>
  <c r="AH40" i="18"/>
  <c r="AF28" i="18"/>
  <c r="S41" i="18"/>
  <c r="AI36" i="18"/>
  <c r="T37" i="18"/>
  <c r="AN31" i="18"/>
  <c r="P41" i="18"/>
  <c r="AG40" i="18"/>
  <c r="Q37" i="18"/>
  <c r="P29" i="18"/>
  <c r="R34" i="18"/>
  <c r="AH37" i="18"/>
  <c r="AI38" i="18"/>
  <c r="P31" i="18"/>
  <c r="S33" i="18"/>
  <c r="R35" i="18"/>
  <c r="AF34" i="18"/>
  <c r="AI39" i="18"/>
  <c r="P34" i="18"/>
  <c r="Q31" i="18"/>
  <c r="S107" i="13"/>
  <c r="W107" i="13"/>
  <c r="Z106" i="13"/>
  <c r="Y101" i="13"/>
  <c r="Y100" i="13"/>
  <c r="R100" i="13"/>
  <c r="X99" i="13"/>
  <c r="W99" i="13"/>
  <c r="X97" i="13"/>
  <c r="Z95" i="13"/>
  <c r="S93" i="13"/>
  <c r="R92" i="13"/>
  <c r="X91" i="13"/>
  <c r="R91" i="13"/>
  <c r="W88" i="13"/>
  <c r="S85" i="13"/>
  <c r="V82" i="13"/>
  <c r="R80" i="13"/>
  <c r="S79" i="13"/>
  <c r="W78" i="13"/>
  <c r="S77" i="13"/>
  <c r="V77" i="13"/>
  <c r="W76" i="13"/>
  <c r="Y75" i="13"/>
  <c r="W75" i="13"/>
  <c r="Q70" i="13"/>
  <c r="S69" i="13"/>
  <c r="W64" i="13"/>
  <c r="Y58" i="13"/>
  <c r="X58" i="13"/>
  <c r="X54" i="13"/>
  <c r="S53" i="13"/>
  <c r="X51" i="13"/>
  <c r="R51" i="13"/>
  <c r="V48" i="13"/>
  <c r="R47" i="13"/>
  <c r="R40" i="13"/>
  <c r="Y38" i="13"/>
  <c r="X35" i="13"/>
  <c r="S35" i="13"/>
  <c r="R29" i="13"/>
  <c r="Q26" i="13"/>
  <c r="R21" i="13"/>
  <c r="T14" i="13"/>
  <c r="S14" i="13"/>
  <c r="F22" i="12"/>
  <c r="G22" i="12"/>
  <c r="H22" i="12"/>
  <c r="I22" i="12"/>
  <c r="J22" i="12"/>
  <c r="K22" i="12"/>
  <c r="L22" i="12"/>
  <c r="M22" i="12"/>
  <c r="N22" i="12"/>
  <c r="O22" i="12"/>
  <c r="E22" i="12"/>
  <c r="AL40" i="18"/>
  <c r="AE40" i="18"/>
  <c r="AM28" i="18"/>
  <c r="AE38" i="18"/>
  <c r="AE37" i="18"/>
  <c r="AE29" i="18"/>
  <c r="AL33" i="18"/>
  <c r="AM40" i="18"/>
  <c r="AE30" i="18"/>
  <c r="AJ29" i="18"/>
  <c r="AK29" i="18"/>
  <c r="AE32" i="18"/>
  <c r="AE36" i="18"/>
  <c r="AE41" i="18"/>
  <c r="AE31" i="18"/>
  <c r="AJ39" i="18"/>
  <c r="AM41" i="18"/>
  <c r="AJ41" i="18"/>
  <c r="AK36" i="18"/>
  <c r="AM35" i="18"/>
  <c r="AJ37" i="18"/>
  <c r="AL35" i="18"/>
  <c r="AJ30" i="18"/>
  <c r="AK34" i="18"/>
  <c r="AL30" i="18"/>
  <c r="AL29" i="18"/>
  <c r="AJ40" i="18"/>
  <c r="AK33" i="18"/>
  <c r="AM33" i="18"/>
  <c r="AK40" i="18"/>
  <c r="AM29" i="18"/>
  <c r="AL38" i="18"/>
  <c r="AM39" i="18"/>
  <c r="AM34" i="18"/>
  <c r="AJ35" i="18"/>
  <c r="AM30" i="18"/>
  <c r="AM31" i="18"/>
  <c r="AL32" i="18"/>
  <c r="AL37" i="18"/>
  <c r="AK35" i="18"/>
  <c r="AJ38" i="18"/>
  <c r="AJ36" i="18"/>
  <c r="AJ28" i="18"/>
  <c r="AL34" i="18"/>
  <c r="AE39" i="18"/>
  <c r="AE33" i="18"/>
  <c r="AJ34" i="18"/>
  <c r="AK32" i="18"/>
  <c r="AE35" i="18"/>
  <c r="AE34" i="18"/>
  <c r="AK37" i="18"/>
  <c r="AJ32" i="18"/>
  <c r="AK28" i="18"/>
  <c r="AL39" i="18"/>
  <c r="AJ33" i="18"/>
  <c r="AL36" i="18"/>
  <c r="AL28" i="18"/>
  <c r="AK31" i="18"/>
  <c r="AL41" i="18"/>
  <c r="AK38" i="18"/>
  <c r="AJ31" i="18"/>
  <c r="AM36" i="18"/>
  <c r="AM38" i="18"/>
  <c r="AK30" i="18"/>
  <c r="AM37" i="18"/>
  <c r="AK41" i="18"/>
  <c r="AM32" i="18"/>
  <c r="AL31" i="18"/>
  <c r="AK39" i="18"/>
  <c r="S30" i="13"/>
  <c r="R30" i="13"/>
  <c r="X44" i="13"/>
  <c r="Q94" i="13"/>
  <c r="V94" i="13"/>
  <c r="S94" i="13"/>
  <c r="X105" i="13"/>
  <c r="S105" i="13"/>
  <c r="V68" i="13"/>
  <c r="X71" i="13"/>
  <c r="R71" i="13"/>
  <c r="X98" i="13"/>
  <c r="V22" i="13"/>
  <c r="R22" i="13"/>
  <c r="S28" i="13"/>
  <c r="Y42" i="13"/>
  <c r="X42" i="13"/>
  <c r="W42" i="13"/>
  <c r="R42" i="13"/>
  <c r="Q42" i="13"/>
  <c r="S52" i="13"/>
  <c r="R52" i="13"/>
  <c r="V52" i="13"/>
  <c r="R25" i="13"/>
  <c r="W31" i="13"/>
  <c r="S39" i="13"/>
  <c r="T39" i="13"/>
  <c r="S37" i="13"/>
  <c r="T37" i="13"/>
  <c r="X48" i="13"/>
  <c r="Y61" i="13"/>
  <c r="W61" i="13"/>
  <c r="V73" i="13"/>
  <c r="W73" i="13"/>
  <c r="S73" i="13"/>
  <c r="X90" i="13"/>
  <c r="Y90" i="13"/>
  <c r="W90" i="13"/>
  <c r="Y92" i="13"/>
  <c r="S92" i="13"/>
  <c r="S96" i="13"/>
  <c r="U18" i="13"/>
  <c r="T18" i="13"/>
  <c r="S18" i="13"/>
  <c r="R18" i="13"/>
  <c r="Y104" i="13"/>
  <c r="Z104" i="13"/>
  <c r="X49" i="13"/>
  <c r="V49" i="13"/>
  <c r="S49" i="13"/>
  <c r="W80" i="13"/>
  <c r="V80" i="13"/>
  <c r="S80" i="13"/>
  <c r="S62" i="13"/>
  <c r="S32" i="13"/>
  <c r="T32" i="13"/>
  <c r="U32" i="13"/>
  <c r="W62" i="13"/>
  <c r="X95" i="13"/>
  <c r="U4" i="13"/>
  <c r="S9" i="13"/>
  <c r="W19" i="13"/>
  <c r="S31" i="13"/>
  <c r="V45" i="13"/>
  <c r="R46" i="13"/>
  <c r="Q58" i="13"/>
  <c r="X93" i="13"/>
  <c r="S103" i="13"/>
  <c r="W9" i="13"/>
  <c r="T31" i="13"/>
  <c r="X45" i="13"/>
  <c r="R58" i="13"/>
  <c r="S61" i="13"/>
  <c r="Y80" i="13"/>
  <c r="Y93" i="13"/>
  <c r="Y99" i="13"/>
  <c r="X103" i="13"/>
  <c r="U6" i="13"/>
  <c r="X9" i="13"/>
  <c r="V33" i="13"/>
  <c r="Y45" i="13"/>
  <c r="S48" i="13"/>
  <c r="W58" i="13"/>
  <c r="X89" i="13"/>
  <c r="Y89" i="13"/>
  <c r="X13" i="13"/>
  <c r="S26" i="13"/>
  <c r="T26" i="13"/>
  <c r="U26" i="13"/>
  <c r="V26" i="13"/>
  <c r="W26" i="13"/>
  <c r="T35" i="13"/>
  <c r="Y63" i="13"/>
  <c r="Y67" i="13"/>
  <c r="Y78" i="13"/>
  <c r="T2" i="13"/>
  <c r="V14" i="13"/>
  <c r="U14" i="13"/>
  <c r="Y31" i="13"/>
  <c r="X31" i="13"/>
  <c r="X52" i="13"/>
  <c r="V55" i="13"/>
  <c r="Y69" i="13"/>
  <c r="X69" i="13"/>
  <c r="X73" i="13"/>
  <c r="V84" i="13"/>
  <c r="S88" i="13"/>
  <c r="R88" i="13"/>
  <c r="Y41" i="13"/>
  <c r="Q69" i="13"/>
  <c r="R69" i="13"/>
  <c r="V72" i="13"/>
  <c r="W72" i="13"/>
  <c r="X72" i="13"/>
  <c r="Y72" i="13"/>
  <c r="Q77" i="13"/>
  <c r="R77" i="13"/>
  <c r="V88" i="13"/>
  <c r="Y91" i="13"/>
  <c r="R36" i="13"/>
  <c r="Y68" i="13"/>
  <c r="V69" i="13"/>
  <c r="W69" i="13"/>
  <c r="X86" i="13"/>
  <c r="Y95" i="13"/>
  <c r="R45" i="13"/>
  <c r="X63" i="13"/>
  <c r="W77" i="13"/>
  <c r="X77" i="13"/>
  <c r="Y77" i="13"/>
  <c r="Y8" i="13"/>
  <c r="T8" i="13"/>
  <c r="X8" i="13"/>
  <c r="W8" i="13"/>
  <c r="V8" i="13"/>
  <c r="U8" i="13"/>
  <c r="Y15" i="13"/>
  <c r="Q15" i="13"/>
  <c r="R15" i="13"/>
  <c r="S15" i="13"/>
  <c r="T15" i="13"/>
  <c r="U15" i="13"/>
  <c r="V15" i="13"/>
  <c r="W15" i="13"/>
  <c r="X15" i="13"/>
  <c r="X17" i="13"/>
  <c r="R28" i="13"/>
  <c r="T28" i="13"/>
  <c r="U28" i="13"/>
  <c r="V28" i="13"/>
  <c r="W28" i="13"/>
  <c r="X28" i="13"/>
  <c r="Y28" i="13"/>
  <c r="Q28" i="13"/>
  <c r="Y37" i="13"/>
  <c r="X37" i="13"/>
  <c r="V37" i="13"/>
  <c r="R59" i="13"/>
  <c r="X59" i="13"/>
  <c r="S59" i="13"/>
  <c r="Q59" i="13"/>
  <c r="Q23" i="13"/>
  <c r="R23" i="13"/>
  <c r="S23" i="13"/>
  <c r="T23" i="13"/>
  <c r="U23" i="13"/>
  <c r="Y23" i="13"/>
  <c r="W23" i="13"/>
  <c r="V23" i="13"/>
  <c r="X23" i="13"/>
  <c r="Y32" i="13"/>
  <c r="X32" i="13"/>
  <c r="V32" i="13"/>
  <c r="Q32" i="13"/>
  <c r="Y20" i="13"/>
  <c r="Q20" i="13"/>
  <c r="R20" i="13"/>
  <c r="S20" i="13"/>
  <c r="T20" i="13"/>
  <c r="U20" i="13"/>
  <c r="V20" i="13"/>
  <c r="W20" i="13"/>
  <c r="X20" i="13"/>
  <c r="R43" i="13"/>
  <c r="S43" i="13"/>
  <c r="Q43" i="13"/>
  <c r="Y11" i="13"/>
  <c r="Q11" i="13"/>
  <c r="R11" i="13"/>
  <c r="S11" i="13"/>
  <c r="T11" i="13"/>
  <c r="U11" i="13"/>
  <c r="X11" i="13"/>
  <c r="V11" i="13"/>
  <c r="W11" i="13"/>
  <c r="W25" i="13"/>
  <c r="V25" i="13"/>
  <c r="Y25" i="13"/>
  <c r="T25" i="13"/>
  <c r="Q25" i="13"/>
  <c r="Y7" i="13"/>
  <c r="Q7" i="13"/>
  <c r="R7" i="13"/>
  <c r="X7" i="13"/>
  <c r="T7" i="13"/>
  <c r="S7" i="13"/>
  <c r="W7" i="13"/>
  <c r="V7" i="13"/>
  <c r="U7" i="13"/>
  <c r="Y16" i="13"/>
  <c r="Q16" i="13"/>
  <c r="R16" i="13"/>
  <c r="T16" i="13"/>
  <c r="S16" i="13"/>
  <c r="X16" i="13"/>
  <c r="W16" i="13"/>
  <c r="V16" i="13"/>
  <c r="U16" i="13"/>
  <c r="R13" i="13"/>
  <c r="S13" i="13"/>
  <c r="T13" i="13"/>
  <c r="U13" i="13"/>
  <c r="V13" i="13"/>
  <c r="W13" i="13"/>
  <c r="Y3" i="13"/>
  <c r="Q3" i="13"/>
  <c r="R3" i="13"/>
  <c r="X3" i="13"/>
  <c r="T3" i="13"/>
  <c r="S3" i="13"/>
  <c r="W3" i="13"/>
  <c r="U3" i="13"/>
  <c r="V3" i="13"/>
  <c r="Y12" i="13"/>
  <c r="Q12" i="13"/>
  <c r="R12" i="13"/>
  <c r="S12" i="13"/>
  <c r="T12" i="13"/>
  <c r="U12" i="13"/>
  <c r="X12" i="13"/>
  <c r="V12" i="13"/>
  <c r="W12" i="13"/>
  <c r="R17" i="13"/>
  <c r="W21" i="13"/>
  <c r="S21" i="13"/>
  <c r="X21" i="13"/>
  <c r="Q24" i="13"/>
  <c r="X24" i="13"/>
  <c r="Y24" i="13"/>
  <c r="W24" i="13"/>
  <c r="Y5" i="13"/>
  <c r="V5" i="13"/>
  <c r="U5" i="13"/>
  <c r="T5" i="13"/>
  <c r="U102" i="13"/>
  <c r="T102" i="13"/>
  <c r="R102" i="13"/>
  <c r="X102" i="13"/>
  <c r="V102" i="13"/>
  <c r="W102" i="13"/>
  <c r="Y102" i="13"/>
  <c r="S102" i="13"/>
  <c r="Q102" i="13"/>
  <c r="V4" i="13"/>
  <c r="S19" i="13"/>
  <c r="U27" i="13"/>
  <c r="V27" i="13"/>
  <c r="R27" i="13"/>
  <c r="Q27" i="13"/>
  <c r="W38" i="13"/>
  <c r="Q39" i="13"/>
  <c r="U57" i="13"/>
  <c r="T57" i="13"/>
  <c r="Q57" i="13"/>
  <c r="W57" i="13"/>
  <c r="X57" i="13"/>
  <c r="V57" i="13"/>
  <c r="S57" i="13"/>
  <c r="R57" i="13"/>
  <c r="W67" i="13"/>
  <c r="V74" i="13"/>
  <c r="Y74" i="13"/>
  <c r="Q74" i="13"/>
  <c r="Q79" i="13"/>
  <c r="U81" i="13"/>
  <c r="T81" i="13"/>
  <c r="Y81" i="13"/>
  <c r="W81" i="13"/>
  <c r="V81" i="13"/>
  <c r="Q81" i="13"/>
  <c r="X82" i="13"/>
  <c r="Y83" i="13"/>
  <c r="R2" i="13"/>
  <c r="W4" i="13"/>
  <c r="T19" i="13"/>
  <c r="Y26" i="13"/>
  <c r="R26" i="13"/>
  <c r="S27" i="13"/>
  <c r="R33" i="13"/>
  <c r="U34" i="13"/>
  <c r="X34" i="13"/>
  <c r="T34" i="13"/>
  <c r="Y34" i="13"/>
  <c r="W34" i="13"/>
  <c r="V34" i="13"/>
  <c r="V36" i="13"/>
  <c r="X38" i="13"/>
  <c r="U56" i="13"/>
  <c r="V56" i="13"/>
  <c r="T56" i="13"/>
  <c r="Y56" i="13"/>
  <c r="Q56" i="13"/>
  <c r="W56" i="13"/>
  <c r="X56" i="13"/>
  <c r="S56" i="13"/>
  <c r="Y57" i="13"/>
  <c r="X60" i="13"/>
  <c r="X78" i="13"/>
  <c r="R79" i="13"/>
  <c r="R81" i="13"/>
  <c r="Y82" i="13"/>
  <c r="Q83" i="13"/>
  <c r="U87" i="13"/>
  <c r="T87" i="13"/>
  <c r="V87" i="13"/>
  <c r="W87" i="13"/>
  <c r="R87" i="13"/>
  <c r="X87" i="13"/>
  <c r="Y87" i="13"/>
  <c r="S87" i="13"/>
  <c r="Q87" i="13"/>
  <c r="R101" i="13"/>
  <c r="V101" i="13"/>
  <c r="X101" i="13"/>
  <c r="W101" i="13"/>
  <c r="Q101" i="13"/>
  <c r="Z102" i="13"/>
  <c r="S2" i="13"/>
  <c r="AF2" i="13"/>
  <c r="X4" i="13"/>
  <c r="R5" i="13"/>
  <c r="V6" i="13"/>
  <c r="Y9" i="13"/>
  <c r="Q9" i="13"/>
  <c r="V9" i="13"/>
  <c r="U9" i="13"/>
  <c r="T9" i="13"/>
  <c r="U19" i="13"/>
  <c r="S22" i="13"/>
  <c r="T27" i="13"/>
  <c r="S29" i="13"/>
  <c r="T29" i="13"/>
  <c r="U29" i="13"/>
  <c r="V29" i="13"/>
  <c r="W29" i="13"/>
  <c r="X29" i="13"/>
  <c r="Y29" i="13"/>
  <c r="Q29" i="13"/>
  <c r="Q34" i="13"/>
  <c r="W35" i="13"/>
  <c r="W36" i="13"/>
  <c r="V39" i="13"/>
  <c r="T50" i="13"/>
  <c r="U50" i="13"/>
  <c r="S50" i="13"/>
  <c r="V50" i="13"/>
  <c r="X50" i="13"/>
  <c r="W50" i="13"/>
  <c r="R50" i="13"/>
  <c r="Q50" i="13"/>
  <c r="T53" i="13"/>
  <c r="U53" i="13"/>
  <c r="V53" i="13"/>
  <c r="W53" i="13"/>
  <c r="Q53" i="13"/>
  <c r="Y53" i="13"/>
  <c r="X53" i="13"/>
  <c r="W54" i="13"/>
  <c r="Q55" i="13"/>
  <c r="U65" i="13"/>
  <c r="V65" i="13"/>
  <c r="W65" i="13"/>
  <c r="X65" i="13"/>
  <c r="Y65" i="13"/>
  <c r="T65" i="13"/>
  <c r="Q65" i="13"/>
  <c r="R65" i="13"/>
  <c r="X79" i="13"/>
  <c r="S81" i="13"/>
  <c r="R83" i="13"/>
  <c r="U97" i="13"/>
  <c r="T97" i="13"/>
  <c r="Z97" i="13"/>
  <c r="S97" i="13"/>
  <c r="Q97" i="13"/>
  <c r="W97" i="13"/>
  <c r="R97" i="13"/>
  <c r="Q98" i="13"/>
  <c r="Z98" i="13"/>
  <c r="S98" i="13"/>
  <c r="S101" i="13"/>
  <c r="S5" i="13"/>
  <c r="V18" i="13"/>
  <c r="V19" i="13"/>
  <c r="Y21" i="13"/>
  <c r="Q21" i="13"/>
  <c r="V21" i="13"/>
  <c r="U21" i="13"/>
  <c r="T21" i="13"/>
  <c r="T22" i="13"/>
  <c r="U24" i="13"/>
  <c r="R24" i="13"/>
  <c r="S24" i="13"/>
  <c r="V24" i="13"/>
  <c r="T24" i="13"/>
  <c r="W27" i="13"/>
  <c r="R34" i="13"/>
  <c r="Y36" i="13"/>
  <c r="X39" i="13"/>
  <c r="Y49" i="13"/>
  <c r="R49" i="13"/>
  <c r="R53" i="13"/>
  <c r="S55" i="13"/>
  <c r="R63" i="13"/>
  <c r="S65" i="13"/>
  <c r="U75" i="13"/>
  <c r="T75" i="13"/>
  <c r="V75" i="13"/>
  <c r="X75" i="13"/>
  <c r="S75" i="13"/>
  <c r="R75" i="13"/>
  <c r="Q75" i="13"/>
  <c r="X81" i="13"/>
  <c r="S95" i="13"/>
  <c r="V97" i="13"/>
  <c r="V98" i="13"/>
  <c r="R99" i="13"/>
  <c r="W100" i="13"/>
  <c r="S100" i="13"/>
  <c r="Z100" i="13"/>
  <c r="V100" i="13"/>
  <c r="Q100" i="13"/>
  <c r="Y2" i="13"/>
  <c r="X2" i="13"/>
  <c r="V2" i="13"/>
  <c r="U33" i="13"/>
  <c r="X33" i="13"/>
  <c r="S33" i="13"/>
  <c r="T33" i="13"/>
  <c r="Q33" i="13"/>
  <c r="Y40" i="13"/>
  <c r="Q40" i="13"/>
  <c r="S40" i="13"/>
  <c r="T40" i="13"/>
  <c r="U40" i="13"/>
  <c r="V40" i="13"/>
  <c r="W40" i="13"/>
  <c r="X40" i="13"/>
  <c r="Q46" i="13"/>
  <c r="U60" i="13"/>
  <c r="V60" i="13"/>
  <c r="W60" i="13"/>
  <c r="T60" i="13"/>
  <c r="Y60" i="13"/>
  <c r="Q60" i="13"/>
  <c r="S60" i="13"/>
  <c r="R60" i="13"/>
  <c r="W68" i="13"/>
  <c r="Q84" i="13"/>
  <c r="S84" i="13"/>
  <c r="W84" i="13"/>
  <c r="R84" i="13"/>
  <c r="Y17" i="13"/>
  <c r="Q17" i="13"/>
  <c r="V17" i="13"/>
  <c r="U17" i="13"/>
  <c r="T17" i="13"/>
  <c r="U54" i="13"/>
  <c r="T54" i="13"/>
  <c r="S54" i="13"/>
  <c r="V54" i="13"/>
  <c r="R54" i="13"/>
  <c r="Q54" i="13"/>
  <c r="U66" i="13"/>
  <c r="T66" i="13"/>
  <c r="R66" i="13"/>
  <c r="W66" i="13"/>
  <c r="Q66" i="13"/>
  <c r="Y66" i="13"/>
  <c r="X66" i="13"/>
  <c r="V66" i="13"/>
  <c r="S66" i="13"/>
  <c r="U2" i="13"/>
  <c r="Y4" i="13"/>
  <c r="T4" i="13"/>
  <c r="S4" i="13"/>
  <c r="R4" i="13"/>
  <c r="W5" i="13"/>
  <c r="S17" i="13"/>
  <c r="U22" i="13"/>
  <c r="X27" i="13"/>
  <c r="T30" i="13"/>
  <c r="U30" i="13"/>
  <c r="V30" i="13"/>
  <c r="W30" i="13"/>
  <c r="X30" i="13"/>
  <c r="Y30" i="13"/>
  <c r="U31" i="13"/>
  <c r="V31" i="13"/>
  <c r="Q31" i="13"/>
  <c r="R31" i="13"/>
  <c r="W33" i="13"/>
  <c r="S34" i="13"/>
  <c r="Y54" i="13"/>
  <c r="R56" i="13"/>
  <c r="S64" i="13"/>
  <c r="Y64" i="13"/>
  <c r="Q64" i="13"/>
  <c r="U85" i="13"/>
  <c r="T85" i="13"/>
  <c r="X85" i="13"/>
  <c r="V85" i="13"/>
  <c r="Y85" i="13"/>
  <c r="Q85" i="13"/>
  <c r="W85" i="13"/>
  <c r="V86" i="13"/>
  <c r="Y86" i="13"/>
  <c r="W86" i="13"/>
  <c r="V96" i="13"/>
  <c r="W96" i="13"/>
  <c r="Z96" i="13"/>
  <c r="Q96" i="13"/>
  <c r="W2" i="13"/>
  <c r="X5" i="13"/>
  <c r="R9" i="13"/>
  <c r="Y13" i="13"/>
  <c r="Q13" i="13"/>
  <c r="W17" i="13"/>
  <c r="Y27" i="13"/>
  <c r="Q30" i="13"/>
  <c r="Y33" i="13"/>
  <c r="U44" i="13"/>
  <c r="T44" i="13"/>
  <c r="Y44" i="13"/>
  <c r="W44" i="13"/>
  <c r="Q44" i="13"/>
  <c r="V44" i="13"/>
  <c r="S44" i="13"/>
  <c r="R44" i="13"/>
  <c r="X47" i="13"/>
  <c r="S47" i="13"/>
  <c r="Q47" i="13"/>
  <c r="Y50" i="13"/>
  <c r="X55" i="13"/>
  <c r="R64" i="13"/>
  <c r="U70" i="13"/>
  <c r="T70" i="13"/>
  <c r="R70" i="13"/>
  <c r="V70" i="13"/>
  <c r="W70" i="13"/>
  <c r="Y70" i="13"/>
  <c r="X70" i="13"/>
  <c r="S70" i="13"/>
  <c r="R85" i="13"/>
  <c r="S86" i="13"/>
  <c r="Z92" i="13"/>
  <c r="W92" i="13"/>
  <c r="V92" i="13"/>
  <c r="Q92" i="13"/>
  <c r="R96" i="13"/>
  <c r="Y97" i="13"/>
  <c r="Z2" i="13"/>
  <c r="Y19" i="13"/>
  <c r="Q19" i="13"/>
  <c r="R19" i="13"/>
  <c r="X19" i="13"/>
  <c r="R32" i="13"/>
  <c r="U38" i="13"/>
  <c r="S38" i="13"/>
  <c r="T38" i="13"/>
  <c r="V38" i="13"/>
  <c r="R38" i="13"/>
  <c r="Q38" i="13"/>
  <c r="Q41" i="13"/>
  <c r="W41" i="13"/>
  <c r="X41" i="13"/>
  <c r="V41" i="13"/>
  <c r="S41" i="13"/>
  <c r="T41" i="13"/>
  <c r="U41" i="13"/>
  <c r="R41" i="13"/>
  <c r="Y46" i="13"/>
  <c r="X46" i="13"/>
  <c r="W46" i="13"/>
  <c r="U67" i="13"/>
  <c r="T67" i="13"/>
  <c r="V67" i="13"/>
  <c r="X67" i="13"/>
  <c r="Q67" i="13"/>
  <c r="S67" i="13"/>
  <c r="R67" i="13"/>
  <c r="S68" i="13"/>
  <c r="R68" i="13"/>
  <c r="Q68" i="13"/>
  <c r="Q35" i="13"/>
  <c r="T48" i="13"/>
  <c r="U48" i="13"/>
  <c r="Y48" i="13"/>
  <c r="Q48" i="13"/>
  <c r="W48" i="13"/>
  <c r="U106" i="13"/>
  <c r="T106" i="13"/>
  <c r="R106" i="13"/>
  <c r="W106" i="13"/>
  <c r="S106" i="13"/>
  <c r="Y106" i="13"/>
  <c r="U107" i="13"/>
  <c r="T107" i="13"/>
  <c r="V107" i="13"/>
  <c r="Z107" i="13"/>
  <c r="X107" i="13"/>
  <c r="Y107" i="13"/>
  <c r="Q107" i="13"/>
  <c r="X26" i="13"/>
  <c r="R35" i="13"/>
  <c r="S36" i="13"/>
  <c r="T36" i="13"/>
  <c r="U42" i="13"/>
  <c r="T42" i="13"/>
  <c r="S42" i="13"/>
  <c r="V42" i="13"/>
  <c r="U45" i="13"/>
  <c r="T45" i="13"/>
  <c r="Q45" i="13"/>
  <c r="W45" i="13"/>
  <c r="U58" i="13"/>
  <c r="V58" i="13"/>
  <c r="T58" i="13"/>
  <c r="S58" i="13"/>
  <c r="U61" i="13"/>
  <c r="V61" i="13"/>
  <c r="T61" i="13"/>
  <c r="R61" i="13"/>
  <c r="Q61" i="13"/>
  <c r="X61" i="13"/>
  <c r="U62" i="13"/>
  <c r="V62" i="13"/>
  <c r="T62" i="13"/>
  <c r="R62" i="13"/>
  <c r="X62" i="13"/>
  <c r="Y62" i="13"/>
  <c r="Q62" i="13"/>
  <c r="Q71" i="13"/>
  <c r="U78" i="13"/>
  <c r="T78" i="13"/>
  <c r="R78" i="13"/>
  <c r="V78" i="13"/>
  <c r="Q78" i="13"/>
  <c r="S78" i="13"/>
  <c r="W91" i="13"/>
  <c r="Z103" i="13"/>
  <c r="R103" i="13"/>
  <c r="Q103" i="13"/>
  <c r="U105" i="13"/>
  <c r="T105" i="13"/>
  <c r="Z105" i="13"/>
  <c r="Q105" i="13"/>
  <c r="Y105" i="13"/>
  <c r="V105" i="13"/>
  <c r="R105" i="13"/>
  <c r="Q106" i="13"/>
  <c r="Y6" i="13"/>
  <c r="Q6" i="13"/>
  <c r="R6" i="13"/>
  <c r="S6" i="13"/>
  <c r="T6" i="13"/>
  <c r="W6" i="13"/>
  <c r="Q10" i="13"/>
  <c r="R10" i="13"/>
  <c r="S10" i="13"/>
  <c r="T10" i="13"/>
  <c r="U10" i="13"/>
  <c r="V10" i="13"/>
  <c r="W10" i="13"/>
  <c r="X10" i="13"/>
  <c r="Y10" i="13"/>
  <c r="Y14" i="13"/>
  <c r="Q14" i="13"/>
  <c r="R14" i="13"/>
  <c r="W14" i="13"/>
  <c r="Y18" i="13"/>
  <c r="Q18" i="13"/>
  <c r="W18" i="13"/>
  <c r="Y22" i="13"/>
  <c r="Q22" i="13"/>
  <c r="W22" i="13"/>
  <c r="R39" i="13"/>
  <c r="Q51" i="13"/>
  <c r="T52" i="13"/>
  <c r="U52" i="13"/>
  <c r="Y52" i="13"/>
  <c r="W52" i="13"/>
  <c r="Q52" i="13"/>
  <c r="R55" i="13"/>
  <c r="R72" i="13"/>
  <c r="Q72" i="13"/>
  <c r="S72" i="13"/>
  <c r="S76" i="13"/>
  <c r="Q76" i="13"/>
  <c r="V76" i="13"/>
  <c r="R76" i="13"/>
  <c r="U89" i="13"/>
  <c r="T89" i="13"/>
  <c r="W89" i="13"/>
  <c r="S89" i="13"/>
  <c r="V89" i="13"/>
  <c r="Q89" i="13"/>
  <c r="S90" i="13"/>
  <c r="Q90" i="13"/>
  <c r="U94" i="13"/>
  <c r="T94" i="13"/>
  <c r="R94" i="13"/>
  <c r="X94" i="13"/>
  <c r="Y94" i="13"/>
  <c r="Z94" i="13"/>
  <c r="W94" i="13"/>
  <c r="S99" i="13"/>
  <c r="V104" i="13"/>
  <c r="R104" i="13"/>
  <c r="W104" i="13"/>
  <c r="Q104" i="13"/>
  <c r="V106" i="13"/>
  <c r="X6" i="13"/>
  <c r="X14" i="13"/>
  <c r="X18" i="13"/>
  <c r="X22" i="13"/>
  <c r="U25" i="13"/>
  <c r="S25" i="13"/>
  <c r="X25" i="13"/>
  <c r="V35" i="13"/>
  <c r="U37" i="13"/>
  <c r="R37" i="13"/>
  <c r="Q37" i="13"/>
  <c r="W37" i="13"/>
  <c r="S45" i="13"/>
  <c r="T46" i="13"/>
  <c r="U46" i="13"/>
  <c r="V46" i="13"/>
  <c r="S46" i="13"/>
  <c r="R48" i="13"/>
  <c r="T49" i="13"/>
  <c r="U49" i="13"/>
  <c r="Q49" i="13"/>
  <c r="W49" i="13"/>
  <c r="S51" i="13"/>
  <c r="U63" i="13"/>
  <c r="V63" i="13"/>
  <c r="W63" i="13"/>
  <c r="T63" i="13"/>
  <c r="S63" i="13"/>
  <c r="Q63" i="13"/>
  <c r="S71" i="13"/>
  <c r="U82" i="13"/>
  <c r="T82" i="13"/>
  <c r="R82" i="13"/>
  <c r="S82" i="13"/>
  <c r="W82" i="13"/>
  <c r="Q82" i="13"/>
  <c r="U83" i="13"/>
  <c r="T83" i="13"/>
  <c r="V83" i="13"/>
  <c r="X83" i="13"/>
  <c r="S83" i="13"/>
  <c r="W83" i="13"/>
  <c r="R89" i="13"/>
  <c r="V90" i="13"/>
  <c r="U93" i="13"/>
  <c r="T93" i="13"/>
  <c r="Z93" i="13"/>
  <c r="V93" i="13"/>
  <c r="R93" i="13"/>
  <c r="W93" i="13"/>
  <c r="Q93" i="13"/>
  <c r="U95" i="13"/>
  <c r="T95" i="13"/>
  <c r="V95" i="13"/>
  <c r="R95" i="13"/>
  <c r="W95" i="13"/>
  <c r="Q95" i="13"/>
  <c r="W98" i="13"/>
  <c r="W103" i="13"/>
  <c r="S104" i="13"/>
  <c r="W105" i="13"/>
  <c r="X106" i="13"/>
  <c r="R107" i="13"/>
  <c r="U35" i="13"/>
  <c r="Y35" i="13"/>
  <c r="T43" i="13"/>
  <c r="U43" i="13"/>
  <c r="V43" i="13"/>
  <c r="W43" i="13"/>
  <c r="X43" i="13"/>
  <c r="Y43" i="13"/>
  <c r="T51" i="13"/>
  <c r="U51" i="13"/>
  <c r="V51" i="13"/>
  <c r="W51" i="13"/>
  <c r="Y51" i="13"/>
  <c r="U59" i="13"/>
  <c r="V59" i="13"/>
  <c r="W59" i="13"/>
  <c r="T59" i="13"/>
  <c r="Y59" i="13"/>
  <c r="U73" i="13"/>
  <c r="T73" i="13"/>
  <c r="Q73" i="13"/>
  <c r="Y73" i="13"/>
  <c r="R73" i="13"/>
  <c r="U74" i="13"/>
  <c r="T74" i="13"/>
  <c r="R74" i="13"/>
  <c r="W74" i="13"/>
  <c r="X74" i="13"/>
  <c r="S74" i="13"/>
  <c r="Q80" i="13"/>
  <c r="U86" i="13"/>
  <c r="T86" i="13"/>
  <c r="R86" i="13"/>
  <c r="Q86" i="13"/>
  <c r="Y88" i="13"/>
  <c r="Q88" i="13"/>
  <c r="W32" i="13"/>
  <c r="U36" i="13"/>
  <c r="Q36" i="13"/>
  <c r="X36" i="13"/>
  <c r="U39" i="13"/>
  <c r="W39" i="13"/>
  <c r="Y39" i="13"/>
  <c r="T47" i="13"/>
  <c r="U47" i="13"/>
  <c r="V47" i="13"/>
  <c r="W47" i="13"/>
  <c r="Y47" i="13"/>
  <c r="U55" i="13"/>
  <c r="T55" i="13"/>
  <c r="W55" i="13"/>
  <c r="Y55" i="13"/>
  <c r="W79" i="13"/>
  <c r="U91" i="13"/>
  <c r="T91" i="13"/>
  <c r="V91" i="13"/>
  <c r="S91" i="13"/>
  <c r="Q91" i="13"/>
  <c r="U99" i="13"/>
  <c r="T99" i="13"/>
  <c r="V99" i="13"/>
  <c r="Q99" i="13"/>
  <c r="Z99" i="13"/>
  <c r="U69" i="13"/>
  <c r="T69" i="13"/>
  <c r="U71" i="13"/>
  <c r="T71" i="13"/>
  <c r="V71" i="13"/>
  <c r="W71" i="13"/>
  <c r="Y71" i="13"/>
  <c r="U90" i="13"/>
  <c r="T90" i="13"/>
  <c r="R90" i="13"/>
  <c r="U101" i="13"/>
  <c r="T101" i="13"/>
  <c r="Z101" i="13"/>
  <c r="U103" i="13"/>
  <c r="T103" i="13"/>
  <c r="V103" i="13"/>
  <c r="Y103" i="13"/>
  <c r="U77" i="13"/>
  <c r="T77" i="13"/>
  <c r="U79" i="13"/>
  <c r="T79" i="13"/>
  <c r="V79" i="13"/>
  <c r="Y79" i="13"/>
  <c r="U98" i="13"/>
  <c r="T98" i="13"/>
  <c r="R98" i="13"/>
  <c r="Y98" i="13"/>
  <c r="U64" i="13"/>
  <c r="V64" i="13"/>
  <c r="T64" i="13"/>
  <c r="X64" i="13"/>
  <c r="U68" i="13"/>
  <c r="T68" i="13"/>
  <c r="X68" i="13"/>
  <c r="U72" i="13"/>
  <c r="T72" i="13"/>
  <c r="U76" i="13"/>
  <c r="T76" i="13"/>
  <c r="X76" i="13"/>
  <c r="Y76" i="13"/>
  <c r="U80" i="13"/>
  <c r="T80" i="13"/>
  <c r="X80" i="13"/>
  <c r="U84" i="13"/>
  <c r="T84" i="13"/>
  <c r="X84" i="13"/>
  <c r="Y84" i="13"/>
  <c r="U88" i="13"/>
  <c r="T88" i="13"/>
  <c r="X88" i="13"/>
  <c r="U92" i="13"/>
  <c r="T92" i="13"/>
  <c r="X92" i="13"/>
  <c r="U96" i="13"/>
  <c r="T96" i="13"/>
  <c r="X96" i="13"/>
  <c r="Y96" i="13"/>
  <c r="U100" i="13"/>
  <c r="T100" i="13"/>
  <c r="X100" i="13"/>
  <c r="U104" i="13"/>
  <c r="T104" i="13"/>
  <c r="X104" i="13"/>
  <c r="A31" i="10"/>
  <c r="B31" i="10"/>
  <c r="D31" i="10"/>
  <c r="E31" i="10"/>
  <c r="F31" i="10"/>
  <c r="G31" i="10"/>
  <c r="H31" i="10"/>
  <c r="I31" i="10"/>
  <c r="J31" i="10"/>
  <c r="K31" i="10"/>
  <c r="L31" i="10"/>
  <c r="N31" i="10"/>
  <c r="M31" i="10"/>
  <c r="A32" i="10"/>
  <c r="B32" i="10"/>
  <c r="D32" i="10"/>
  <c r="E32" i="10"/>
  <c r="F32" i="10"/>
  <c r="G32" i="10"/>
  <c r="H32" i="10"/>
  <c r="I32" i="10"/>
  <c r="J32" i="10"/>
  <c r="K32" i="10"/>
  <c r="L32" i="10"/>
  <c r="N32" i="10"/>
  <c r="M32" i="10"/>
  <c r="A33" i="10"/>
  <c r="B33" i="10"/>
  <c r="D33" i="10"/>
  <c r="E33" i="10"/>
  <c r="F33" i="10"/>
  <c r="G33" i="10"/>
  <c r="H33" i="10"/>
  <c r="I33" i="10"/>
  <c r="J33" i="10"/>
  <c r="K33" i="10"/>
  <c r="L33" i="10"/>
  <c r="N33" i="10"/>
  <c r="M33" i="10"/>
  <c r="A34" i="10"/>
  <c r="B34" i="10"/>
  <c r="D34" i="10"/>
  <c r="E34" i="10"/>
  <c r="F34" i="10"/>
  <c r="G34" i="10"/>
  <c r="H34" i="10"/>
  <c r="I34" i="10"/>
  <c r="J34" i="10"/>
  <c r="K34" i="10"/>
  <c r="L34" i="10"/>
  <c r="N34" i="10"/>
  <c r="M34" i="10"/>
  <c r="A35" i="10"/>
  <c r="B35" i="10"/>
  <c r="D35" i="10"/>
  <c r="E35" i="10"/>
  <c r="F35" i="10"/>
  <c r="G35" i="10"/>
  <c r="H35" i="10"/>
  <c r="I35" i="10"/>
  <c r="J35" i="10"/>
  <c r="K35" i="10"/>
  <c r="L35" i="10"/>
  <c r="N35" i="10"/>
  <c r="M35" i="10"/>
  <c r="A36" i="10"/>
  <c r="B36" i="10"/>
  <c r="D36" i="10"/>
  <c r="E36" i="10"/>
  <c r="F36" i="10"/>
  <c r="G36" i="10"/>
  <c r="H36" i="10"/>
  <c r="I36" i="10"/>
  <c r="J36" i="10"/>
  <c r="K36" i="10"/>
  <c r="L36" i="10"/>
  <c r="N36" i="10"/>
  <c r="M36" i="10"/>
  <c r="A37" i="10"/>
  <c r="B37" i="10"/>
  <c r="D37" i="10"/>
  <c r="E37" i="10"/>
  <c r="F37" i="10"/>
  <c r="G37" i="10"/>
  <c r="H37" i="10"/>
  <c r="I37" i="10"/>
  <c r="J37" i="10"/>
  <c r="K37" i="10"/>
  <c r="L37" i="10"/>
  <c r="N37" i="10"/>
  <c r="M37" i="10"/>
  <c r="A38" i="10"/>
  <c r="B38" i="10"/>
  <c r="D38" i="10"/>
  <c r="E38" i="10"/>
  <c r="F38" i="10"/>
  <c r="G38" i="10"/>
  <c r="H38" i="10"/>
  <c r="I38" i="10"/>
  <c r="J38" i="10"/>
  <c r="K38" i="10"/>
  <c r="L38" i="10"/>
  <c r="N38" i="10"/>
  <c r="M38" i="10"/>
  <c r="A39" i="10"/>
  <c r="B39" i="10"/>
  <c r="D39" i="10"/>
  <c r="E39" i="10"/>
  <c r="F39" i="10"/>
  <c r="G39" i="10"/>
  <c r="H39" i="10"/>
  <c r="I39" i="10"/>
  <c r="J39" i="10"/>
  <c r="K39" i="10"/>
  <c r="L39" i="10"/>
  <c r="N39" i="10"/>
  <c r="M39" i="10"/>
  <c r="A40" i="10"/>
  <c r="B40" i="10"/>
  <c r="D40" i="10"/>
  <c r="E40" i="10"/>
  <c r="F40" i="10"/>
  <c r="G40" i="10"/>
  <c r="H40" i="10"/>
  <c r="I40" i="10"/>
  <c r="J40" i="10"/>
  <c r="K40" i="10"/>
  <c r="L40" i="10"/>
  <c r="N40" i="10"/>
  <c r="M40" i="10"/>
  <c r="A41" i="10"/>
  <c r="B41" i="10"/>
  <c r="D41" i="10"/>
  <c r="E41" i="10"/>
  <c r="F41" i="10"/>
  <c r="G41" i="10"/>
  <c r="H41" i="10"/>
  <c r="I41" i="10"/>
  <c r="J41" i="10"/>
  <c r="K41" i="10"/>
  <c r="L41" i="10"/>
  <c r="N41" i="10"/>
  <c r="M41" i="10"/>
  <c r="A42" i="10"/>
  <c r="B42" i="10"/>
  <c r="D42" i="10"/>
  <c r="E42" i="10"/>
  <c r="F42" i="10"/>
  <c r="G42" i="10"/>
  <c r="H42" i="10"/>
  <c r="I42" i="10"/>
  <c r="J42" i="10"/>
  <c r="K42" i="10"/>
  <c r="L42" i="10"/>
  <c r="N42" i="10"/>
  <c r="M42" i="10"/>
  <c r="A43" i="10"/>
  <c r="B43" i="10"/>
  <c r="D43" i="10"/>
  <c r="E43" i="10"/>
  <c r="F43" i="10"/>
  <c r="G43" i="10"/>
  <c r="H43" i="10"/>
  <c r="I43" i="10"/>
  <c r="J43" i="10"/>
  <c r="K43" i="10"/>
  <c r="L43" i="10"/>
  <c r="N43" i="10"/>
  <c r="M43" i="10"/>
  <c r="A44" i="10"/>
  <c r="B44" i="10"/>
  <c r="D44" i="10"/>
  <c r="E44" i="10"/>
  <c r="F44" i="10"/>
  <c r="G44" i="10"/>
  <c r="H44" i="10"/>
  <c r="I44" i="10"/>
  <c r="J44" i="10"/>
  <c r="K44" i="10"/>
  <c r="L44" i="10"/>
  <c r="N44" i="10"/>
  <c r="M44" i="10"/>
  <c r="A45" i="10"/>
  <c r="B45" i="10"/>
  <c r="D45" i="10"/>
  <c r="E45" i="10"/>
  <c r="F45" i="10"/>
  <c r="G45" i="10"/>
  <c r="H45" i="10"/>
  <c r="I45" i="10"/>
  <c r="J45" i="10"/>
  <c r="K45" i="10"/>
  <c r="L45" i="10"/>
  <c r="N45" i="10"/>
  <c r="M45" i="10"/>
  <c r="A46" i="10"/>
  <c r="B46" i="10"/>
  <c r="D46" i="10"/>
  <c r="E46" i="10"/>
  <c r="F46" i="10"/>
  <c r="G46" i="10"/>
  <c r="H46" i="10"/>
  <c r="I46" i="10"/>
  <c r="J46" i="10"/>
  <c r="K46" i="10"/>
  <c r="L46" i="10"/>
  <c r="N46" i="10"/>
  <c r="M46" i="10"/>
  <c r="A47" i="10"/>
  <c r="B47" i="10"/>
  <c r="D47" i="10"/>
  <c r="E47" i="10"/>
  <c r="F47" i="10"/>
  <c r="G47" i="10"/>
  <c r="H47" i="10"/>
  <c r="I47" i="10"/>
  <c r="J47" i="10"/>
  <c r="K47" i="10"/>
  <c r="L47" i="10"/>
  <c r="N47" i="10"/>
  <c r="M47" i="10"/>
  <c r="A48" i="10"/>
  <c r="B48" i="10"/>
  <c r="D48" i="10"/>
  <c r="E48" i="10"/>
  <c r="F48" i="10"/>
  <c r="G48" i="10"/>
  <c r="H48" i="10"/>
  <c r="I48" i="10"/>
  <c r="J48" i="10"/>
  <c r="K48" i="10"/>
  <c r="L48" i="10"/>
  <c r="N48" i="10"/>
  <c r="M48" i="10"/>
  <c r="A49" i="10"/>
  <c r="B49" i="10"/>
  <c r="D49" i="10"/>
  <c r="E49" i="10"/>
  <c r="F49" i="10"/>
  <c r="G49" i="10"/>
  <c r="H49" i="10"/>
  <c r="I49" i="10"/>
  <c r="J49" i="10"/>
  <c r="K49" i="10"/>
  <c r="L49" i="10"/>
  <c r="N49" i="10"/>
  <c r="M49" i="10"/>
  <c r="A50" i="10"/>
  <c r="B50" i="10"/>
  <c r="D50" i="10"/>
  <c r="E50" i="10"/>
  <c r="F50" i="10"/>
  <c r="G50" i="10"/>
  <c r="H50" i="10"/>
  <c r="I50" i="10"/>
  <c r="J50" i="10"/>
  <c r="K50" i="10"/>
  <c r="L50" i="10"/>
  <c r="N50" i="10"/>
  <c r="M50" i="10"/>
  <c r="A51" i="10"/>
  <c r="B51" i="10"/>
  <c r="D51" i="10"/>
  <c r="E51" i="10"/>
  <c r="F51" i="10"/>
  <c r="G51" i="10"/>
  <c r="H51" i="10"/>
  <c r="I51" i="10"/>
  <c r="J51" i="10"/>
  <c r="K51" i="10"/>
  <c r="L51" i="10"/>
  <c r="N51" i="10"/>
  <c r="M51" i="10"/>
  <c r="A52" i="10"/>
  <c r="B52" i="10"/>
  <c r="D52" i="10"/>
  <c r="E52" i="10"/>
  <c r="F52" i="10"/>
  <c r="G52" i="10"/>
  <c r="H52" i="10"/>
  <c r="I52" i="10"/>
  <c r="J52" i="10"/>
  <c r="K52" i="10"/>
  <c r="L52" i="10"/>
  <c r="N52" i="10"/>
  <c r="M52" i="10"/>
  <c r="A53" i="10"/>
  <c r="B53" i="10"/>
  <c r="D53" i="10"/>
  <c r="E53" i="10"/>
  <c r="F53" i="10"/>
  <c r="G53" i="10"/>
  <c r="H53" i="10"/>
  <c r="I53" i="10"/>
  <c r="J53" i="10"/>
  <c r="K53" i="10"/>
  <c r="L53" i="10"/>
  <c r="N53" i="10"/>
  <c r="M53" i="10"/>
  <c r="A54" i="10"/>
  <c r="B54" i="10"/>
  <c r="D54" i="10"/>
  <c r="E54" i="10"/>
  <c r="F54" i="10"/>
  <c r="G54" i="10"/>
  <c r="H54" i="10"/>
  <c r="I54" i="10"/>
  <c r="J54" i="10"/>
  <c r="K54" i="10"/>
  <c r="L54" i="10"/>
  <c r="N54" i="10"/>
  <c r="M54" i="10"/>
  <c r="A55" i="10"/>
  <c r="B55" i="10"/>
  <c r="D55" i="10"/>
  <c r="E55" i="10"/>
  <c r="F55" i="10"/>
  <c r="G55" i="10"/>
  <c r="H55" i="10"/>
  <c r="I55" i="10"/>
  <c r="J55" i="10"/>
  <c r="K55" i="10"/>
  <c r="L55" i="10"/>
  <c r="N55" i="10"/>
  <c r="M55" i="10"/>
  <c r="A56" i="10"/>
  <c r="B56" i="10"/>
  <c r="D56" i="10"/>
  <c r="E56" i="10"/>
  <c r="F56" i="10"/>
  <c r="G56" i="10"/>
  <c r="H56" i="10"/>
  <c r="I56" i="10"/>
  <c r="J56" i="10"/>
  <c r="K56" i="10"/>
  <c r="L56" i="10"/>
  <c r="N56" i="10"/>
  <c r="M56" i="10"/>
  <c r="A57" i="10"/>
  <c r="B57" i="10"/>
  <c r="D57" i="10"/>
  <c r="E57" i="10"/>
  <c r="F57" i="10"/>
  <c r="G57" i="10"/>
  <c r="H57" i="10"/>
  <c r="I57" i="10"/>
  <c r="J57" i="10"/>
  <c r="K57" i="10"/>
  <c r="L57" i="10"/>
  <c r="N57" i="10"/>
  <c r="M57" i="10"/>
  <c r="A58" i="10"/>
  <c r="B58" i="10"/>
  <c r="D58" i="10"/>
  <c r="E58" i="10"/>
  <c r="F58" i="10"/>
  <c r="G58" i="10"/>
  <c r="H58" i="10"/>
  <c r="I58" i="10"/>
  <c r="J58" i="10"/>
  <c r="K58" i="10"/>
  <c r="L58" i="10"/>
  <c r="N58" i="10"/>
  <c r="M58" i="10"/>
  <c r="A59" i="10"/>
  <c r="B59" i="10"/>
  <c r="D59" i="10"/>
  <c r="E59" i="10"/>
  <c r="F59" i="10"/>
  <c r="G59" i="10"/>
  <c r="H59" i="10"/>
  <c r="I59" i="10"/>
  <c r="J59" i="10"/>
  <c r="K59" i="10"/>
  <c r="L59" i="10"/>
  <c r="N59" i="10"/>
  <c r="M59" i="10"/>
  <c r="A60" i="10"/>
  <c r="B60" i="10"/>
  <c r="D60" i="10"/>
  <c r="E60" i="10"/>
  <c r="F60" i="10"/>
  <c r="G60" i="10"/>
  <c r="H60" i="10"/>
  <c r="I60" i="10"/>
  <c r="J60" i="10"/>
  <c r="K60" i="10"/>
  <c r="L60" i="10"/>
  <c r="N60" i="10"/>
  <c r="M60" i="10"/>
  <c r="A61" i="10"/>
  <c r="B61" i="10"/>
  <c r="D61" i="10"/>
  <c r="E61" i="10"/>
  <c r="F61" i="10"/>
  <c r="G61" i="10"/>
  <c r="H61" i="10"/>
  <c r="I61" i="10"/>
  <c r="J61" i="10"/>
  <c r="K61" i="10"/>
  <c r="L61" i="10"/>
  <c r="N61" i="10"/>
  <c r="M61" i="10"/>
  <c r="A62" i="10"/>
  <c r="B62" i="10"/>
  <c r="D62" i="10"/>
  <c r="E62" i="10"/>
  <c r="F62" i="10"/>
  <c r="G62" i="10"/>
  <c r="H62" i="10"/>
  <c r="I62" i="10"/>
  <c r="J62" i="10"/>
  <c r="K62" i="10"/>
  <c r="L62" i="10"/>
  <c r="N62" i="10"/>
  <c r="M62" i="10"/>
  <c r="A63" i="10"/>
  <c r="B63" i="10"/>
  <c r="D63" i="10"/>
  <c r="E63" i="10"/>
  <c r="F63" i="10"/>
  <c r="G63" i="10"/>
  <c r="H63" i="10"/>
  <c r="I63" i="10"/>
  <c r="J63" i="10"/>
  <c r="K63" i="10"/>
  <c r="L63" i="10"/>
  <c r="N63" i="10"/>
  <c r="M63" i="10"/>
  <c r="A64" i="10"/>
  <c r="B64" i="10"/>
  <c r="D64" i="10"/>
  <c r="E64" i="10"/>
  <c r="F64" i="10"/>
  <c r="G64" i="10"/>
  <c r="H64" i="10"/>
  <c r="I64" i="10"/>
  <c r="J64" i="10"/>
  <c r="K64" i="10"/>
  <c r="L64" i="10"/>
  <c r="N64" i="10"/>
  <c r="M64" i="10"/>
  <c r="A65" i="10"/>
  <c r="B65" i="10"/>
  <c r="D65" i="10"/>
  <c r="E65" i="10"/>
  <c r="F65" i="10"/>
  <c r="G65" i="10"/>
  <c r="H65" i="10"/>
  <c r="I65" i="10"/>
  <c r="J65" i="10"/>
  <c r="K65" i="10"/>
  <c r="L65" i="10"/>
  <c r="N65" i="10"/>
  <c r="M65" i="10"/>
  <c r="A66" i="10"/>
  <c r="B66" i="10"/>
  <c r="D66" i="10"/>
  <c r="E66" i="10"/>
  <c r="F66" i="10"/>
  <c r="G66" i="10"/>
  <c r="H66" i="10"/>
  <c r="I66" i="10"/>
  <c r="J66" i="10"/>
  <c r="K66" i="10"/>
  <c r="L66" i="10"/>
  <c r="N66" i="10"/>
  <c r="M66" i="10"/>
  <c r="A67" i="10"/>
  <c r="B67" i="10"/>
  <c r="D67" i="10"/>
  <c r="E67" i="10"/>
  <c r="F67" i="10"/>
  <c r="G67" i="10"/>
  <c r="H67" i="10"/>
  <c r="I67" i="10"/>
  <c r="J67" i="10"/>
  <c r="K67" i="10"/>
  <c r="L67" i="10"/>
  <c r="N67" i="10"/>
  <c r="M67" i="10"/>
  <c r="A68" i="10"/>
  <c r="B68" i="10"/>
  <c r="D68" i="10"/>
  <c r="E68" i="10"/>
  <c r="F68" i="10"/>
  <c r="G68" i="10"/>
  <c r="H68" i="10"/>
  <c r="I68" i="10"/>
  <c r="J68" i="10"/>
  <c r="K68" i="10"/>
  <c r="L68" i="10"/>
  <c r="N68" i="10"/>
  <c r="M68" i="10"/>
  <c r="A69" i="10"/>
  <c r="B69" i="10"/>
  <c r="D69" i="10"/>
  <c r="E69" i="10"/>
  <c r="F69" i="10"/>
  <c r="G69" i="10"/>
  <c r="H69" i="10"/>
  <c r="I69" i="10"/>
  <c r="J69" i="10"/>
  <c r="K69" i="10"/>
  <c r="L69" i="10"/>
  <c r="N69" i="10"/>
  <c r="M69" i="10"/>
  <c r="A70" i="10"/>
  <c r="B70" i="10"/>
  <c r="D70" i="10"/>
  <c r="E70" i="10"/>
  <c r="F70" i="10"/>
  <c r="G70" i="10"/>
  <c r="H70" i="10"/>
  <c r="I70" i="10"/>
  <c r="J70" i="10"/>
  <c r="K70" i="10"/>
  <c r="L70" i="10"/>
  <c r="N70" i="10"/>
  <c r="M70" i="10"/>
  <c r="A71" i="10"/>
  <c r="B71" i="10"/>
  <c r="D71" i="10"/>
  <c r="E71" i="10"/>
  <c r="F71" i="10"/>
  <c r="G71" i="10"/>
  <c r="H71" i="10"/>
  <c r="I71" i="10"/>
  <c r="J71" i="10"/>
  <c r="K71" i="10"/>
  <c r="L71" i="10"/>
  <c r="N71" i="10"/>
  <c r="M71" i="10"/>
  <c r="A72" i="10"/>
  <c r="B72" i="10"/>
  <c r="D72" i="10"/>
  <c r="E72" i="10"/>
  <c r="F72" i="10"/>
  <c r="G72" i="10"/>
  <c r="H72" i="10"/>
  <c r="I72" i="10"/>
  <c r="J72" i="10"/>
  <c r="K72" i="10"/>
  <c r="L72" i="10"/>
  <c r="N72" i="10"/>
  <c r="M72" i="10"/>
  <c r="A73" i="10"/>
  <c r="B73" i="10"/>
  <c r="D73" i="10"/>
  <c r="E73" i="10"/>
  <c r="F73" i="10"/>
  <c r="G73" i="10"/>
  <c r="H73" i="10"/>
  <c r="I73" i="10"/>
  <c r="J73" i="10"/>
  <c r="K73" i="10"/>
  <c r="L73" i="10"/>
  <c r="N73" i="10"/>
  <c r="M73" i="10"/>
  <c r="A74" i="10"/>
  <c r="B74" i="10"/>
  <c r="D74" i="10"/>
  <c r="E74" i="10"/>
  <c r="F74" i="10"/>
  <c r="G74" i="10"/>
  <c r="H74" i="10"/>
  <c r="I74" i="10"/>
  <c r="J74" i="10"/>
  <c r="K74" i="10"/>
  <c r="L74" i="10"/>
  <c r="N74" i="10"/>
  <c r="M74" i="10"/>
  <c r="A75" i="10"/>
  <c r="B75" i="10"/>
  <c r="D75" i="10"/>
  <c r="E75" i="10"/>
  <c r="F75" i="10"/>
  <c r="G75" i="10"/>
  <c r="H75" i="10"/>
  <c r="I75" i="10"/>
  <c r="J75" i="10"/>
  <c r="K75" i="10"/>
  <c r="L75" i="10"/>
  <c r="N75" i="10"/>
  <c r="M75" i="10"/>
  <c r="A76" i="10"/>
  <c r="B76" i="10"/>
  <c r="D76" i="10"/>
  <c r="E76" i="10"/>
  <c r="F76" i="10"/>
  <c r="G76" i="10"/>
  <c r="H76" i="10"/>
  <c r="I76" i="10"/>
  <c r="J76" i="10"/>
  <c r="K76" i="10"/>
  <c r="L76" i="10"/>
  <c r="N76" i="10"/>
  <c r="M76" i="10"/>
  <c r="A77" i="10"/>
  <c r="B77" i="10"/>
  <c r="D77" i="10"/>
  <c r="E77" i="10"/>
  <c r="F77" i="10"/>
  <c r="G77" i="10"/>
  <c r="H77" i="10"/>
  <c r="I77" i="10"/>
  <c r="J77" i="10"/>
  <c r="K77" i="10"/>
  <c r="L77" i="10"/>
  <c r="N77" i="10"/>
  <c r="M77" i="10"/>
  <c r="A78" i="10"/>
  <c r="B78" i="10"/>
  <c r="D78" i="10"/>
  <c r="E78" i="10"/>
  <c r="F78" i="10"/>
  <c r="G78" i="10"/>
  <c r="H78" i="10"/>
  <c r="I78" i="10"/>
  <c r="J78" i="10"/>
  <c r="K78" i="10"/>
  <c r="L78" i="10"/>
  <c r="N78" i="10"/>
  <c r="M78" i="10"/>
  <c r="A79" i="10"/>
  <c r="B79" i="10"/>
  <c r="D79" i="10"/>
  <c r="E79" i="10"/>
  <c r="F79" i="10"/>
  <c r="G79" i="10"/>
  <c r="H79" i="10"/>
  <c r="I79" i="10"/>
  <c r="J79" i="10"/>
  <c r="K79" i="10"/>
  <c r="L79" i="10"/>
  <c r="N79" i="10"/>
  <c r="M79" i="10"/>
  <c r="A80" i="10"/>
  <c r="B80" i="10"/>
  <c r="D80" i="10"/>
  <c r="E80" i="10"/>
  <c r="F80" i="10"/>
  <c r="G80" i="10"/>
  <c r="H80" i="10"/>
  <c r="I80" i="10"/>
  <c r="J80" i="10"/>
  <c r="K80" i="10"/>
  <c r="L80" i="10"/>
  <c r="N80" i="10"/>
  <c r="M80" i="10"/>
  <c r="A81" i="10"/>
  <c r="B81" i="10"/>
  <c r="D81" i="10"/>
  <c r="E81" i="10"/>
  <c r="F81" i="10"/>
  <c r="G81" i="10"/>
  <c r="H81" i="10"/>
  <c r="I81" i="10"/>
  <c r="J81" i="10"/>
  <c r="K81" i="10"/>
  <c r="L81" i="10"/>
  <c r="N81" i="10"/>
  <c r="M81" i="10"/>
  <c r="A82" i="10"/>
  <c r="B82" i="10"/>
  <c r="D82" i="10"/>
  <c r="E82" i="10"/>
  <c r="F82" i="10"/>
  <c r="G82" i="10"/>
  <c r="H82" i="10"/>
  <c r="I82" i="10"/>
  <c r="J82" i="10"/>
  <c r="K82" i="10"/>
  <c r="L82" i="10"/>
  <c r="N82" i="10"/>
  <c r="M82" i="10"/>
  <c r="A83" i="10"/>
  <c r="B83" i="10"/>
  <c r="D83" i="10"/>
  <c r="E83" i="10"/>
  <c r="F83" i="10"/>
  <c r="G83" i="10"/>
  <c r="H83" i="10"/>
  <c r="I83" i="10"/>
  <c r="J83" i="10"/>
  <c r="K83" i="10"/>
  <c r="L83" i="10"/>
  <c r="N83" i="10"/>
  <c r="M83" i="10"/>
  <c r="A84" i="10"/>
  <c r="B84" i="10"/>
  <c r="D84" i="10"/>
  <c r="E84" i="10"/>
  <c r="F84" i="10"/>
  <c r="G84" i="10"/>
  <c r="H84" i="10"/>
  <c r="I84" i="10"/>
  <c r="J84" i="10"/>
  <c r="K84" i="10"/>
  <c r="L84" i="10"/>
  <c r="N84" i="10"/>
  <c r="M84" i="10"/>
  <c r="A85" i="10"/>
  <c r="B85" i="10"/>
  <c r="D85" i="10"/>
  <c r="E85" i="10"/>
  <c r="F85" i="10"/>
  <c r="G85" i="10"/>
  <c r="H85" i="10"/>
  <c r="I85" i="10"/>
  <c r="J85" i="10"/>
  <c r="K85" i="10"/>
  <c r="L85" i="10"/>
  <c r="N85" i="10"/>
  <c r="M85" i="10"/>
  <c r="A86" i="10"/>
  <c r="B86" i="10"/>
  <c r="D86" i="10"/>
  <c r="E86" i="10"/>
  <c r="F86" i="10"/>
  <c r="G86" i="10"/>
  <c r="H86" i="10"/>
  <c r="I86" i="10"/>
  <c r="J86" i="10"/>
  <c r="K86" i="10"/>
  <c r="L86" i="10"/>
  <c r="N86" i="10"/>
  <c r="M86" i="10"/>
  <c r="A87" i="10"/>
  <c r="B87" i="10"/>
  <c r="D87" i="10"/>
  <c r="E87" i="10"/>
  <c r="F87" i="10"/>
  <c r="G87" i="10"/>
  <c r="H87" i="10"/>
  <c r="I87" i="10"/>
  <c r="J87" i="10"/>
  <c r="K87" i="10"/>
  <c r="L87" i="10"/>
  <c r="N87" i="10"/>
  <c r="M87" i="10"/>
  <c r="A88" i="10"/>
  <c r="B88" i="10"/>
  <c r="D88" i="10"/>
  <c r="E88" i="10"/>
  <c r="F88" i="10"/>
  <c r="G88" i="10"/>
  <c r="H88" i="10"/>
  <c r="I88" i="10"/>
  <c r="J88" i="10"/>
  <c r="K88" i="10"/>
  <c r="L88" i="10"/>
  <c r="N88" i="10"/>
  <c r="M88" i="10"/>
  <c r="A89" i="10"/>
  <c r="B89" i="10"/>
  <c r="D89" i="10"/>
  <c r="E89" i="10"/>
  <c r="F89" i="10"/>
  <c r="G89" i="10"/>
  <c r="H89" i="10"/>
  <c r="I89" i="10"/>
  <c r="J89" i="10"/>
  <c r="K89" i="10"/>
  <c r="L89" i="10"/>
  <c r="N89" i="10"/>
  <c r="M89" i="10"/>
  <c r="A90" i="10"/>
  <c r="B90" i="10"/>
  <c r="D90" i="10"/>
  <c r="E90" i="10"/>
  <c r="F90" i="10"/>
  <c r="G90" i="10"/>
  <c r="H90" i="10"/>
  <c r="I90" i="10"/>
  <c r="J90" i="10"/>
  <c r="K90" i="10"/>
  <c r="L90" i="10"/>
  <c r="N90" i="10"/>
  <c r="M90" i="10"/>
  <c r="A91" i="10"/>
  <c r="B91" i="10"/>
  <c r="D91" i="10"/>
  <c r="E91" i="10"/>
  <c r="F91" i="10"/>
  <c r="G91" i="10"/>
  <c r="H91" i="10"/>
  <c r="I91" i="10"/>
  <c r="J91" i="10"/>
  <c r="K91" i="10"/>
  <c r="L91" i="10"/>
  <c r="N91" i="10"/>
  <c r="M91" i="10"/>
  <c r="A92" i="10"/>
  <c r="B92" i="10"/>
  <c r="D92" i="10"/>
  <c r="E92" i="10"/>
  <c r="F92" i="10"/>
  <c r="G92" i="10"/>
  <c r="H92" i="10"/>
  <c r="I92" i="10"/>
  <c r="J92" i="10"/>
  <c r="K92" i="10"/>
  <c r="L92" i="10"/>
  <c r="N92" i="10"/>
  <c r="M92" i="10"/>
  <c r="A93" i="10"/>
  <c r="B93" i="10"/>
  <c r="D93" i="10"/>
  <c r="E93" i="10"/>
  <c r="F93" i="10"/>
  <c r="G93" i="10"/>
  <c r="H93" i="10"/>
  <c r="I93" i="10"/>
  <c r="J93" i="10"/>
  <c r="K93" i="10"/>
  <c r="L93" i="10"/>
  <c r="N93" i="10"/>
  <c r="M93" i="10"/>
  <c r="A94" i="10"/>
  <c r="B94" i="10"/>
  <c r="D94" i="10"/>
  <c r="E94" i="10"/>
  <c r="F94" i="10"/>
  <c r="G94" i="10"/>
  <c r="H94" i="10"/>
  <c r="I94" i="10"/>
  <c r="J94" i="10"/>
  <c r="K94" i="10"/>
  <c r="L94" i="10"/>
  <c r="N94" i="10"/>
  <c r="M94" i="10"/>
  <c r="A95" i="10"/>
  <c r="B95" i="10"/>
  <c r="D95" i="10"/>
  <c r="E95" i="10"/>
  <c r="F95" i="10"/>
  <c r="G95" i="10"/>
  <c r="H95" i="10"/>
  <c r="I95" i="10"/>
  <c r="J95" i="10"/>
  <c r="K95" i="10"/>
  <c r="L95" i="10"/>
  <c r="N95" i="10"/>
  <c r="M95" i="10"/>
  <c r="A96" i="10"/>
  <c r="B96" i="10"/>
  <c r="D96" i="10"/>
  <c r="E96" i="10"/>
  <c r="F96" i="10"/>
  <c r="G96" i="10"/>
  <c r="H96" i="10"/>
  <c r="I96" i="10"/>
  <c r="J96" i="10"/>
  <c r="K96" i="10"/>
  <c r="L96" i="10"/>
  <c r="N96" i="10"/>
  <c r="M96" i="10"/>
  <c r="A97" i="10"/>
  <c r="B97" i="10"/>
  <c r="D97" i="10"/>
  <c r="E97" i="10"/>
  <c r="F97" i="10"/>
  <c r="G97" i="10"/>
  <c r="H97" i="10"/>
  <c r="I97" i="10"/>
  <c r="J97" i="10"/>
  <c r="K97" i="10"/>
  <c r="L97" i="10"/>
  <c r="N97" i="10"/>
  <c r="M97" i="10"/>
  <c r="A98" i="10"/>
  <c r="B98" i="10"/>
  <c r="D98" i="10"/>
  <c r="E98" i="10"/>
  <c r="F98" i="10"/>
  <c r="G98" i="10"/>
  <c r="H98" i="10"/>
  <c r="I98" i="10"/>
  <c r="J98" i="10"/>
  <c r="K98" i="10"/>
  <c r="L98" i="10"/>
  <c r="N98" i="10"/>
  <c r="M98" i="10"/>
  <c r="A99" i="10"/>
  <c r="B99" i="10"/>
  <c r="D99" i="10"/>
  <c r="E99" i="10"/>
  <c r="F99" i="10"/>
  <c r="G99" i="10"/>
  <c r="H99" i="10"/>
  <c r="I99" i="10"/>
  <c r="J99" i="10"/>
  <c r="K99" i="10"/>
  <c r="L99" i="10"/>
  <c r="N99" i="10"/>
  <c r="M99" i="10"/>
  <c r="A100" i="10"/>
  <c r="B100" i="10"/>
  <c r="D100" i="10"/>
  <c r="E100" i="10"/>
  <c r="F100" i="10"/>
  <c r="G100" i="10"/>
  <c r="H100" i="10"/>
  <c r="I100" i="10"/>
  <c r="J100" i="10"/>
  <c r="K100" i="10"/>
  <c r="L100" i="10"/>
  <c r="N100" i="10"/>
  <c r="M100" i="10"/>
  <c r="A101" i="10"/>
  <c r="B101" i="10"/>
  <c r="D101" i="10"/>
  <c r="E101" i="10"/>
  <c r="F101" i="10"/>
  <c r="G101" i="10"/>
  <c r="H101" i="10"/>
  <c r="I101" i="10"/>
  <c r="J101" i="10"/>
  <c r="K101" i="10"/>
  <c r="L101" i="10"/>
  <c r="N101" i="10"/>
  <c r="M101" i="10"/>
  <c r="A102" i="10"/>
  <c r="B102" i="10"/>
  <c r="D102" i="10"/>
  <c r="E102" i="10"/>
  <c r="F102" i="10"/>
  <c r="G102" i="10"/>
  <c r="H102" i="10"/>
  <c r="I102" i="10"/>
  <c r="J102" i="10"/>
  <c r="K102" i="10"/>
  <c r="L102" i="10"/>
  <c r="N102" i="10"/>
  <c r="M102" i="10"/>
  <c r="A103" i="10"/>
  <c r="B103" i="10"/>
  <c r="D103" i="10"/>
  <c r="E103" i="10"/>
  <c r="F103" i="10"/>
  <c r="G103" i="10"/>
  <c r="H103" i="10"/>
  <c r="I103" i="10"/>
  <c r="J103" i="10"/>
  <c r="K103" i="10"/>
  <c r="L103" i="10"/>
  <c r="N103" i="10"/>
  <c r="M103" i="10"/>
  <c r="A104" i="10"/>
  <c r="B104" i="10"/>
  <c r="D104" i="10"/>
  <c r="E104" i="10"/>
  <c r="F104" i="10"/>
  <c r="G104" i="10"/>
  <c r="H104" i="10"/>
  <c r="I104" i="10"/>
  <c r="J104" i="10"/>
  <c r="K104" i="10"/>
  <c r="L104" i="10"/>
  <c r="N104" i="10"/>
  <c r="M104" i="10"/>
  <c r="A105" i="10"/>
  <c r="B105" i="10"/>
  <c r="D105" i="10"/>
  <c r="E105" i="10"/>
  <c r="F105" i="10"/>
  <c r="G105" i="10"/>
  <c r="H105" i="10"/>
  <c r="I105" i="10"/>
  <c r="J105" i="10"/>
  <c r="K105" i="10"/>
  <c r="L105" i="10"/>
  <c r="N105" i="10"/>
  <c r="M105" i="10"/>
  <c r="A106" i="10"/>
  <c r="B106" i="10"/>
  <c r="D106" i="10"/>
  <c r="E106" i="10"/>
  <c r="F106" i="10"/>
  <c r="G106" i="10"/>
  <c r="H106" i="10"/>
  <c r="I106" i="10"/>
  <c r="J106" i="10"/>
  <c r="K106" i="10"/>
  <c r="L106" i="10"/>
  <c r="N106" i="10"/>
  <c r="M106" i="10"/>
  <c r="A107" i="10"/>
  <c r="B107" i="10"/>
  <c r="D107" i="10"/>
  <c r="E107" i="10"/>
  <c r="F107" i="10"/>
  <c r="G107" i="10"/>
  <c r="H107" i="10"/>
  <c r="I107" i="10"/>
  <c r="J107" i="10"/>
  <c r="K107" i="10"/>
  <c r="L107" i="10"/>
  <c r="N107" i="10"/>
  <c r="M107" i="10"/>
  <c r="AG2" i="13"/>
  <c r="U105" i="10"/>
  <c r="V105" i="10"/>
  <c r="Q105" i="10"/>
  <c r="Y105" i="10"/>
  <c r="O105" i="10"/>
  <c r="P105" i="10"/>
  <c r="T105" i="10"/>
  <c r="R105" i="10"/>
  <c r="S105" i="10"/>
  <c r="W105" i="10"/>
  <c r="X105" i="10"/>
  <c r="P41" i="10"/>
  <c r="X41" i="10"/>
  <c r="Q41" i="10"/>
  <c r="Y41" i="10"/>
  <c r="T41" i="10"/>
  <c r="O41" i="10"/>
  <c r="R41" i="10"/>
  <c r="S41" i="10"/>
  <c r="U41" i="10"/>
  <c r="V41" i="10"/>
  <c r="W41" i="10"/>
  <c r="S81" i="10"/>
  <c r="T81" i="10"/>
  <c r="O81" i="10"/>
  <c r="W81" i="10"/>
  <c r="U81" i="10"/>
  <c r="V81" i="10"/>
  <c r="Q81" i="10"/>
  <c r="R81" i="10"/>
  <c r="P81" i="10"/>
  <c r="X81" i="10"/>
  <c r="Y81" i="10"/>
  <c r="Q93" i="10"/>
  <c r="Y93" i="10"/>
  <c r="R93" i="10"/>
  <c r="U93" i="10"/>
  <c r="S93" i="10"/>
  <c r="T93" i="10"/>
  <c r="X93" i="10"/>
  <c r="V93" i="10"/>
  <c r="O93" i="10"/>
  <c r="P93" i="10"/>
  <c r="W93" i="10"/>
  <c r="Q101" i="10"/>
  <c r="Y101" i="10"/>
  <c r="R101" i="10"/>
  <c r="U101" i="10"/>
  <c r="T101" i="10"/>
  <c r="V101" i="10"/>
  <c r="P101" i="10"/>
  <c r="S101" i="10"/>
  <c r="O101" i="10"/>
  <c r="W101" i="10"/>
  <c r="X101" i="10"/>
  <c r="P88" i="10"/>
  <c r="X88" i="10"/>
  <c r="Q88" i="10"/>
  <c r="Y88" i="10"/>
  <c r="T88" i="10"/>
  <c r="V88" i="10"/>
  <c r="W88" i="10"/>
  <c r="O88" i="10"/>
  <c r="U88" i="10"/>
  <c r="R88" i="10"/>
  <c r="S88" i="10"/>
  <c r="P71" i="10"/>
  <c r="X71" i="10"/>
  <c r="Q71" i="10"/>
  <c r="Y71" i="10"/>
  <c r="T71" i="10"/>
  <c r="O71" i="10"/>
  <c r="U71" i="10"/>
  <c r="W71" i="10"/>
  <c r="V71" i="10"/>
  <c r="R71" i="10"/>
  <c r="S71" i="10"/>
  <c r="P56" i="10"/>
  <c r="X56" i="10"/>
  <c r="Q56" i="10"/>
  <c r="Y56" i="10"/>
  <c r="R56" i="10"/>
  <c r="S56" i="10"/>
  <c r="T56" i="10"/>
  <c r="U56" i="10"/>
  <c r="O56" i="10"/>
  <c r="V56" i="10"/>
  <c r="W56" i="10"/>
  <c r="P82" i="10"/>
  <c r="X82" i="10"/>
  <c r="Q82" i="10"/>
  <c r="Y82" i="10"/>
  <c r="T82" i="10"/>
  <c r="V82" i="10"/>
  <c r="W82" i="10"/>
  <c r="O82" i="10"/>
  <c r="R82" i="10"/>
  <c r="U82" i="10"/>
  <c r="S82" i="10"/>
  <c r="Q79" i="10"/>
  <c r="Y79" i="10"/>
  <c r="R79" i="10"/>
  <c r="U79" i="10"/>
  <c r="P79" i="10"/>
  <c r="S79" i="10"/>
  <c r="W79" i="10"/>
  <c r="T79" i="10"/>
  <c r="V79" i="10"/>
  <c r="X79" i="10"/>
  <c r="O79" i="10"/>
  <c r="O65" i="10"/>
  <c r="Y65" i="10"/>
  <c r="P65" i="10"/>
  <c r="S65" i="10"/>
  <c r="T65" i="10"/>
  <c r="Q65" i="10"/>
  <c r="R65" i="10"/>
  <c r="U65" i="10"/>
  <c r="V65" i="10"/>
  <c r="W65" i="10"/>
  <c r="X65" i="10"/>
  <c r="R106" i="10"/>
  <c r="S106" i="10"/>
  <c r="V106" i="10"/>
  <c r="P106" i="10"/>
  <c r="Q106" i="10"/>
  <c r="W106" i="10"/>
  <c r="T106" i="10"/>
  <c r="U106" i="10"/>
  <c r="X106" i="10"/>
  <c r="Y106" i="10"/>
  <c r="O106" i="10"/>
  <c r="Q76" i="10"/>
  <c r="R76" i="10"/>
  <c r="U76" i="10"/>
  <c r="W76" i="10"/>
  <c r="X76" i="10"/>
  <c r="Y76" i="10"/>
  <c r="P76" i="10"/>
  <c r="T76" i="10"/>
  <c r="V76" i="10"/>
  <c r="S76" i="10"/>
  <c r="O76" i="10"/>
  <c r="S67" i="10"/>
  <c r="T67" i="10"/>
  <c r="O67" i="10"/>
  <c r="W67" i="10"/>
  <c r="R67" i="10"/>
  <c r="U67" i="10"/>
  <c r="Y67" i="10"/>
  <c r="P67" i="10"/>
  <c r="V67" i="10"/>
  <c r="X67" i="10"/>
  <c r="Q67" i="10"/>
  <c r="S87" i="10"/>
  <c r="T87" i="10"/>
  <c r="O87" i="10"/>
  <c r="W87" i="10"/>
  <c r="U87" i="10"/>
  <c r="V87" i="10"/>
  <c r="P87" i="10"/>
  <c r="Q87" i="10"/>
  <c r="Y87" i="10"/>
  <c r="R87" i="10"/>
  <c r="X87" i="10"/>
  <c r="S70" i="10"/>
  <c r="T70" i="10"/>
  <c r="O70" i="10"/>
  <c r="W70" i="10"/>
  <c r="Y70" i="10"/>
  <c r="R70" i="10"/>
  <c r="P70" i="10"/>
  <c r="Q70" i="10"/>
  <c r="X70" i="10"/>
  <c r="U70" i="10"/>
  <c r="V70" i="10"/>
  <c r="R64" i="10"/>
  <c r="S64" i="10"/>
  <c r="V64" i="10"/>
  <c r="X64" i="10"/>
  <c r="Y64" i="10"/>
  <c r="Q64" i="10"/>
  <c r="P64" i="10"/>
  <c r="T64" i="10"/>
  <c r="U64" i="10"/>
  <c r="W64" i="10"/>
  <c r="O64" i="10"/>
  <c r="P61" i="10"/>
  <c r="Y61" i="10"/>
  <c r="Q61" i="10"/>
  <c r="T61" i="10"/>
  <c r="U61" i="10"/>
  <c r="O61" i="10"/>
  <c r="R61" i="10"/>
  <c r="W61" i="10"/>
  <c r="S61" i="10"/>
  <c r="X61" i="10"/>
  <c r="V61" i="10"/>
  <c r="P58" i="10"/>
  <c r="X58" i="10"/>
  <c r="Q58" i="10"/>
  <c r="Y58" i="10"/>
  <c r="T58" i="10"/>
  <c r="U58" i="10"/>
  <c r="V58" i="10"/>
  <c r="W58" i="10"/>
  <c r="O58" i="10"/>
  <c r="R58" i="10"/>
  <c r="S58" i="10"/>
  <c r="S55" i="10"/>
  <c r="U55" i="10"/>
  <c r="V55" i="10"/>
  <c r="T55" i="10"/>
  <c r="O55" i="10"/>
  <c r="W55" i="10"/>
  <c r="P55" i="10"/>
  <c r="X55" i="10"/>
  <c r="Q55" i="10"/>
  <c r="R55" i="10"/>
  <c r="Y55" i="10"/>
  <c r="S49" i="10"/>
  <c r="W49" i="10"/>
  <c r="Y49" i="10"/>
  <c r="Q49" i="10"/>
  <c r="O49" i="10"/>
  <c r="X49" i="10"/>
  <c r="P49" i="10"/>
  <c r="R49" i="10"/>
  <c r="T49" i="10"/>
  <c r="V49" i="10"/>
  <c r="U49" i="10"/>
  <c r="S46" i="10"/>
  <c r="T46" i="10"/>
  <c r="O46" i="10"/>
  <c r="W46" i="10"/>
  <c r="X46" i="10"/>
  <c r="Y46" i="10"/>
  <c r="P46" i="10"/>
  <c r="Q46" i="10"/>
  <c r="R46" i="10"/>
  <c r="V46" i="10"/>
  <c r="U46" i="10"/>
  <c r="R43" i="10"/>
  <c r="S43" i="10"/>
  <c r="T43" i="10"/>
  <c r="U43" i="10"/>
  <c r="V43" i="10"/>
  <c r="W43" i="10"/>
  <c r="X43" i="10"/>
  <c r="P43" i="10"/>
  <c r="Q43" i="10"/>
  <c r="Y43" i="10"/>
  <c r="O43" i="10"/>
  <c r="S40" i="10"/>
  <c r="T40" i="10"/>
  <c r="U40" i="10"/>
  <c r="V40" i="10"/>
  <c r="W40" i="10"/>
  <c r="O40" i="10"/>
  <c r="X40" i="10"/>
  <c r="Y40" i="10"/>
  <c r="P40" i="10"/>
  <c r="Q40" i="10"/>
  <c r="R40" i="10"/>
  <c r="V33" i="10"/>
  <c r="O33" i="10"/>
  <c r="W33" i="10"/>
  <c r="R33" i="10"/>
  <c r="S33" i="10"/>
  <c r="U33" i="10"/>
  <c r="X33" i="10"/>
  <c r="Y33" i="10"/>
  <c r="P33" i="10"/>
  <c r="Q33" i="10"/>
  <c r="T33" i="10"/>
  <c r="R90" i="10"/>
  <c r="S90" i="10"/>
  <c r="V90" i="10"/>
  <c r="O90" i="10"/>
  <c r="T90" i="10"/>
  <c r="W90" i="10"/>
  <c r="X90" i="10"/>
  <c r="Y90" i="10"/>
  <c r="P90" i="10"/>
  <c r="Q90" i="10"/>
  <c r="U90" i="10"/>
  <c r="R84" i="10"/>
  <c r="S84" i="10"/>
  <c r="V84" i="10"/>
  <c r="O84" i="10"/>
  <c r="T84" i="10"/>
  <c r="P84" i="10"/>
  <c r="Q84" i="10"/>
  <c r="U84" i="10"/>
  <c r="W84" i="10"/>
  <c r="X84" i="10"/>
  <c r="Y84" i="10"/>
  <c r="T78" i="10"/>
  <c r="U78" i="10"/>
  <c r="P78" i="10"/>
  <c r="X78" i="10"/>
  <c r="O78" i="10"/>
  <c r="Q78" i="10"/>
  <c r="V78" i="10"/>
  <c r="W78" i="10"/>
  <c r="S78" i="10"/>
  <c r="R78" i="10"/>
  <c r="Y78" i="10"/>
  <c r="S52" i="10"/>
  <c r="T52" i="10"/>
  <c r="R52" i="10"/>
  <c r="V52" i="10"/>
  <c r="W52" i="10"/>
  <c r="U52" i="10"/>
  <c r="X52" i="10"/>
  <c r="O52" i="10"/>
  <c r="Y52" i="10"/>
  <c r="Q52" i="10"/>
  <c r="P52" i="10"/>
  <c r="U36" i="10"/>
  <c r="V36" i="10"/>
  <c r="Q36" i="10"/>
  <c r="Y36" i="10"/>
  <c r="O36" i="10"/>
  <c r="P36" i="10"/>
  <c r="R36" i="10"/>
  <c r="S36" i="10"/>
  <c r="T36" i="10"/>
  <c r="W36" i="10"/>
  <c r="X36" i="10"/>
  <c r="P68" i="10"/>
  <c r="Y68" i="10"/>
  <c r="Q68" i="10"/>
  <c r="T68" i="10"/>
  <c r="U68" i="10"/>
  <c r="V68" i="10"/>
  <c r="W68" i="10"/>
  <c r="O68" i="10"/>
  <c r="R68" i="10"/>
  <c r="S68" i="10"/>
  <c r="X68" i="10"/>
  <c r="P50" i="10"/>
  <c r="Y50" i="10"/>
  <c r="V50" i="10"/>
  <c r="W50" i="10"/>
  <c r="X50" i="10"/>
  <c r="O50" i="10"/>
  <c r="Q50" i="10"/>
  <c r="R50" i="10"/>
  <c r="S50" i="10"/>
  <c r="T50" i="10"/>
  <c r="U50" i="10"/>
  <c r="P47" i="10"/>
  <c r="Y47" i="10"/>
  <c r="Q47" i="10"/>
  <c r="T47" i="10"/>
  <c r="U47" i="10"/>
  <c r="R47" i="10"/>
  <c r="O47" i="10"/>
  <c r="S47" i="10"/>
  <c r="V47" i="10"/>
  <c r="W47" i="10"/>
  <c r="X47" i="10"/>
  <c r="Q85" i="10"/>
  <c r="Y85" i="10"/>
  <c r="R85" i="10"/>
  <c r="U85" i="10"/>
  <c r="P85" i="10"/>
  <c r="S85" i="10"/>
  <c r="W85" i="10"/>
  <c r="O85" i="10"/>
  <c r="T85" i="10"/>
  <c r="X85" i="10"/>
  <c r="V85" i="10"/>
  <c r="R73" i="10"/>
  <c r="S73" i="10"/>
  <c r="V73" i="10"/>
  <c r="Q73" i="10"/>
  <c r="T73" i="10"/>
  <c r="X73" i="10"/>
  <c r="W73" i="10"/>
  <c r="Y73" i="10"/>
  <c r="U73" i="10"/>
  <c r="P73" i="10"/>
  <c r="O73" i="10"/>
  <c r="Q53" i="10"/>
  <c r="Y53" i="10"/>
  <c r="R53" i="10"/>
  <c r="S53" i="10"/>
  <c r="T53" i="10"/>
  <c r="U53" i="10"/>
  <c r="V53" i="10"/>
  <c r="P53" i="10"/>
  <c r="X53" i="10"/>
  <c r="W53" i="10"/>
  <c r="O53" i="10"/>
  <c r="R37" i="10"/>
  <c r="S37" i="10"/>
  <c r="T37" i="10"/>
  <c r="W37" i="10"/>
  <c r="P37" i="10"/>
  <c r="Q37" i="10"/>
  <c r="U37" i="10"/>
  <c r="V37" i="10"/>
  <c r="X37" i="10"/>
  <c r="Y37" i="10"/>
  <c r="O37" i="10"/>
  <c r="O100" i="10"/>
  <c r="R100" i="10"/>
  <c r="T100" i="10"/>
  <c r="U100" i="10"/>
  <c r="X100" i="10"/>
  <c r="Y100" i="10"/>
  <c r="Q100" i="10"/>
  <c r="S100" i="10"/>
  <c r="W100" i="10"/>
  <c r="V100" i="10"/>
  <c r="P100" i="10"/>
  <c r="R96" i="10"/>
  <c r="S96" i="10"/>
  <c r="V96" i="10"/>
  <c r="Y96" i="10"/>
  <c r="O96" i="10"/>
  <c r="T96" i="10"/>
  <c r="U96" i="10"/>
  <c r="W96" i="10"/>
  <c r="P96" i="10"/>
  <c r="Q96" i="10"/>
  <c r="X96" i="10"/>
  <c r="U72" i="10"/>
  <c r="V72" i="10"/>
  <c r="W72" i="10"/>
  <c r="X72" i="10"/>
  <c r="Y72" i="10"/>
  <c r="Q72" i="10"/>
  <c r="P72" i="10"/>
  <c r="R72" i="10"/>
  <c r="O72" i="10"/>
  <c r="S72" i="10"/>
  <c r="T72" i="10"/>
  <c r="O69" i="10"/>
  <c r="W69" i="10"/>
  <c r="R69" i="10"/>
  <c r="X69" i="10"/>
  <c r="Y69" i="10"/>
  <c r="Q69" i="10"/>
  <c r="P69" i="10"/>
  <c r="S69" i="10"/>
  <c r="T69" i="10"/>
  <c r="U69" i="10"/>
  <c r="V69" i="10"/>
  <c r="S63" i="10"/>
  <c r="T63" i="10"/>
  <c r="U63" i="10"/>
  <c r="V63" i="10"/>
  <c r="O63" i="10"/>
  <c r="Y63" i="10"/>
  <c r="W63" i="10"/>
  <c r="X63" i="10"/>
  <c r="P63" i="10"/>
  <c r="Q63" i="10"/>
  <c r="R63" i="10"/>
  <c r="U42" i="10"/>
  <c r="V42" i="10"/>
  <c r="Q42" i="10"/>
  <c r="Y42" i="10"/>
  <c r="O42" i="10"/>
  <c r="S42" i="10"/>
  <c r="P42" i="10"/>
  <c r="R42" i="10"/>
  <c r="T42" i="10"/>
  <c r="W42" i="10"/>
  <c r="X42" i="10"/>
  <c r="Q32" i="10"/>
  <c r="Y32" i="10"/>
  <c r="R32" i="10"/>
  <c r="U32" i="10"/>
  <c r="T32" i="10"/>
  <c r="W32" i="10"/>
  <c r="X32" i="10"/>
  <c r="V32" i="10"/>
  <c r="O32" i="10"/>
  <c r="P32" i="10"/>
  <c r="S32" i="10"/>
  <c r="U89" i="10"/>
  <c r="V89" i="10"/>
  <c r="Q89" i="10"/>
  <c r="Y89" i="10"/>
  <c r="R89" i="10"/>
  <c r="O89" i="10"/>
  <c r="P89" i="10"/>
  <c r="W89" i="10"/>
  <c r="X89" i="10"/>
  <c r="T89" i="10"/>
  <c r="S89" i="10"/>
  <c r="V86" i="10"/>
  <c r="O86" i="10"/>
  <c r="W86" i="10"/>
  <c r="R86" i="10"/>
  <c r="S86" i="10"/>
  <c r="T86" i="10"/>
  <c r="Y86" i="10"/>
  <c r="P86" i="10"/>
  <c r="Q86" i="10"/>
  <c r="U86" i="10"/>
  <c r="X86" i="10"/>
  <c r="U83" i="10"/>
  <c r="V83" i="10"/>
  <c r="Q83" i="10"/>
  <c r="Y83" i="10"/>
  <c r="X83" i="10"/>
  <c r="R83" i="10"/>
  <c r="P83" i="10"/>
  <c r="S83" i="10"/>
  <c r="T83" i="10"/>
  <c r="W83" i="10"/>
  <c r="O83" i="10"/>
  <c r="O77" i="10"/>
  <c r="W77" i="10"/>
  <c r="X77" i="10"/>
  <c r="P77" i="10"/>
  <c r="S77" i="10"/>
  <c r="T77" i="10"/>
  <c r="U77" i="10"/>
  <c r="V77" i="10"/>
  <c r="R77" i="10"/>
  <c r="Y77" i="10"/>
  <c r="Q77" i="10"/>
  <c r="V66" i="10"/>
  <c r="O66" i="10"/>
  <c r="W66" i="10"/>
  <c r="R66" i="10"/>
  <c r="Q66" i="10"/>
  <c r="S66" i="10"/>
  <c r="X66" i="10"/>
  <c r="P66" i="10"/>
  <c r="T66" i="10"/>
  <c r="U66" i="10"/>
  <c r="Y66" i="10"/>
  <c r="V54" i="10"/>
  <c r="P54" i="10"/>
  <c r="Q54" i="10"/>
  <c r="O54" i="10"/>
  <c r="W54" i="10"/>
  <c r="X54" i="10"/>
  <c r="Y54" i="10"/>
  <c r="R54" i="10"/>
  <c r="S54" i="10"/>
  <c r="T54" i="10"/>
  <c r="U54" i="10"/>
  <c r="V51" i="10"/>
  <c r="T51" i="10"/>
  <c r="U51" i="10"/>
  <c r="W51" i="10"/>
  <c r="O51" i="10"/>
  <c r="X51" i="10"/>
  <c r="P51" i="10"/>
  <c r="Y51" i="10"/>
  <c r="Q51" i="10"/>
  <c r="R51" i="10"/>
  <c r="S51" i="10"/>
  <c r="V48" i="10"/>
  <c r="R48" i="10"/>
  <c r="O48" i="10"/>
  <c r="Y48" i="10"/>
  <c r="Q48" i="10"/>
  <c r="P48" i="10"/>
  <c r="S48" i="10"/>
  <c r="T48" i="10"/>
  <c r="U48" i="10"/>
  <c r="X48" i="10"/>
  <c r="W48" i="10"/>
  <c r="P35" i="10"/>
  <c r="X35" i="10"/>
  <c r="Q35" i="10"/>
  <c r="Y35" i="10"/>
  <c r="T35" i="10"/>
  <c r="O35" i="10"/>
  <c r="R35" i="10"/>
  <c r="S35" i="10"/>
  <c r="U35" i="10"/>
  <c r="W35" i="10"/>
  <c r="V35" i="10"/>
  <c r="O107" i="10"/>
  <c r="W107" i="10"/>
  <c r="P107" i="10"/>
  <c r="X107" i="10"/>
  <c r="S107" i="10"/>
  <c r="R107" i="10"/>
  <c r="T107" i="10"/>
  <c r="Y107" i="10"/>
  <c r="Q107" i="10"/>
  <c r="U107" i="10"/>
  <c r="V107" i="10"/>
  <c r="P104" i="10"/>
  <c r="X104" i="10"/>
  <c r="Q104" i="10"/>
  <c r="Y104" i="10"/>
  <c r="T104" i="10"/>
  <c r="S104" i="10"/>
  <c r="U104" i="10"/>
  <c r="W104" i="10"/>
  <c r="V104" i="10"/>
  <c r="R104" i="10"/>
  <c r="O104" i="10"/>
  <c r="T92" i="10"/>
  <c r="U92" i="10"/>
  <c r="P92" i="10"/>
  <c r="X92" i="10"/>
  <c r="Q92" i="10"/>
  <c r="R92" i="10"/>
  <c r="W92" i="10"/>
  <c r="V92" i="10"/>
  <c r="Y92" i="10"/>
  <c r="O92" i="10"/>
  <c r="S92" i="10"/>
  <c r="V62" i="10"/>
  <c r="O62" i="10"/>
  <c r="W62" i="10"/>
  <c r="R62" i="10"/>
  <c r="S62" i="10"/>
  <c r="T62" i="10"/>
  <c r="U62" i="10"/>
  <c r="Y62" i="10"/>
  <c r="P62" i="10"/>
  <c r="Q62" i="10"/>
  <c r="X62" i="10"/>
  <c r="Q44" i="10"/>
  <c r="Y44" i="10"/>
  <c r="R44" i="10"/>
  <c r="U44" i="10"/>
  <c r="T44" i="10"/>
  <c r="X44" i="10"/>
  <c r="V44" i="10"/>
  <c r="W44" i="10"/>
  <c r="O44" i="10"/>
  <c r="P44" i="10"/>
  <c r="S44" i="10"/>
  <c r="T98" i="10"/>
  <c r="U98" i="10"/>
  <c r="P98" i="10"/>
  <c r="X98" i="10"/>
  <c r="Q98" i="10"/>
  <c r="R98" i="10"/>
  <c r="W98" i="10"/>
  <c r="S98" i="10"/>
  <c r="V98" i="10"/>
  <c r="O98" i="10"/>
  <c r="Y98" i="10"/>
  <c r="V94" i="10"/>
  <c r="O94" i="10"/>
  <c r="W94" i="10"/>
  <c r="X94" i="10"/>
  <c r="Y94" i="10"/>
  <c r="R94" i="10"/>
  <c r="T94" i="10"/>
  <c r="U94" i="10"/>
  <c r="S94" i="10"/>
  <c r="P94" i="10"/>
  <c r="Q94" i="10"/>
  <c r="Q59" i="10"/>
  <c r="Y59" i="10"/>
  <c r="X59" i="10"/>
  <c r="R59" i="10"/>
  <c r="P59" i="10"/>
  <c r="O59" i="10"/>
  <c r="S59" i="10"/>
  <c r="T59" i="10"/>
  <c r="U59" i="10"/>
  <c r="V59" i="10"/>
  <c r="W59" i="10"/>
  <c r="S34" i="10"/>
  <c r="T34" i="10"/>
  <c r="O34" i="10"/>
  <c r="W34" i="10"/>
  <c r="X34" i="10"/>
  <c r="Y34" i="10"/>
  <c r="P34" i="10"/>
  <c r="Q34" i="10"/>
  <c r="R34" i="10"/>
  <c r="U34" i="10"/>
  <c r="V34" i="10"/>
  <c r="O91" i="10"/>
  <c r="W91" i="10"/>
  <c r="P91" i="10"/>
  <c r="X91" i="10"/>
  <c r="S91" i="10"/>
  <c r="Q91" i="10"/>
  <c r="U91" i="10"/>
  <c r="V91" i="10"/>
  <c r="Y91" i="10"/>
  <c r="R91" i="10"/>
  <c r="T91" i="10"/>
  <c r="S103" i="10"/>
  <c r="T103" i="10"/>
  <c r="O103" i="10"/>
  <c r="W103" i="10"/>
  <c r="X103" i="10"/>
  <c r="Y103" i="10"/>
  <c r="Q103" i="10"/>
  <c r="P103" i="10"/>
  <c r="R103" i="10"/>
  <c r="U103" i="10"/>
  <c r="V103" i="10"/>
  <c r="O97" i="10"/>
  <c r="W97" i="10"/>
  <c r="P97" i="10"/>
  <c r="X97" i="10"/>
  <c r="S97" i="10"/>
  <c r="Q97" i="10"/>
  <c r="U97" i="10"/>
  <c r="T97" i="10"/>
  <c r="Y97" i="10"/>
  <c r="V97" i="10"/>
  <c r="R97" i="10"/>
  <c r="V102" i="10"/>
  <c r="O102" i="10"/>
  <c r="W102" i="10"/>
  <c r="R102" i="10"/>
  <c r="U102" i="10"/>
  <c r="X102" i="10"/>
  <c r="P102" i="10"/>
  <c r="T102" i="10"/>
  <c r="Y102" i="10"/>
  <c r="Q102" i="10"/>
  <c r="S102" i="10"/>
  <c r="Q99" i="10"/>
  <c r="Y99" i="10"/>
  <c r="R99" i="10"/>
  <c r="U99" i="10"/>
  <c r="S99" i="10"/>
  <c r="T99" i="10"/>
  <c r="X99" i="10"/>
  <c r="P99" i="10"/>
  <c r="O99" i="10"/>
  <c r="V99" i="10"/>
  <c r="W99" i="10"/>
  <c r="T75" i="10"/>
  <c r="U75" i="10"/>
  <c r="P75" i="10"/>
  <c r="X75" i="10"/>
  <c r="V75" i="10"/>
  <c r="W75" i="10"/>
  <c r="O75" i="10"/>
  <c r="S75" i="10"/>
  <c r="Y75" i="10"/>
  <c r="Q75" i="10"/>
  <c r="R75" i="10"/>
  <c r="S57" i="10"/>
  <c r="T57" i="10"/>
  <c r="O57" i="10"/>
  <c r="W57" i="10"/>
  <c r="U57" i="10"/>
  <c r="V57" i="10"/>
  <c r="Q57" i="10"/>
  <c r="Y57" i="10"/>
  <c r="P57" i="10"/>
  <c r="R57" i="10"/>
  <c r="X57" i="10"/>
  <c r="V45" i="10"/>
  <c r="O45" i="10"/>
  <c r="W45" i="10"/>
  <c r="R45" i="10"/>
  <c r="U45" i="10"/>
  <c r="Y45" i="10"/>
  <c r="X45" i="10"/>
  <c r="P45" i="10"/>
  <c r="Q45" i="10"/>
  <c r="T45" i="10"/>
  <c r="S45" i="10"/>
  <c r="V39" i="10"/>
  <c r="W39" i="10"/>
  <c r="Q39" i="10"/>
  <c r="U39" i="10"/>
  <c r="X39" i="10"/>
  <c r="Y39" i="10"/>
  <c r="O39" i="10"/>
  <c r="P39" i="10"/>
  <c r="T39" i="10"/>
  <c r="R39" i="10"/>
  <c r="S39" i="10"/>
  <c r="U95" i="10"/>
  <c r="V95" i="10"/>
  <c r="Q95" i="10"/>
  <c r="Y95" i="10"/>
  <c r="X95" i="10"/>
  <c r="R95" i="10"/>
  <c r="O95" i="10"/>
  <c r="T95" i="10"/>
  <c r="P95" i="10"/>
  <c r="W95" i="10"/>
  <c r="S95" i="10"/>
  <c r="V80" i="10"/>
  <c r="O80" i="10"/>
  <c r="W80" i="10"/>
  <c r="R80" i="10"/>
  <c r="S80" i="10"/>
  <c r="T80" i="10"/>
  <c r="Y80" i="10"/>
  <c r="Q80" i="10"/>
  <c r="P80" i="10"/>
  <c r="U80" i="10"/>
  <c r="X80" i="10"/>
  <c r="O74" i="10"/>
  <c r="W74" i="10"/>
  <c r="P74" i="10"/>
  <c r="X74" i="10"/>
  <c r="S74" i="10"/>
  <c r="T74" i="10"/>
  <c r="U74" i="10"/>
  <c r="V74" i="10"/>
  <c r="R74" i="10"/>
  <c r="Q74" i="10"/>
  <c r="Y74" i="10"/>
  <c r="R60" i="10"/>
  <c r="S60" i="10"/>
  <c r="W60" i="10"/>
  <c r="O60" i="10"/>
  <c r="T60" i="10"/>
  <c r="P60" i="10"/>
  <c r="Q60" i="10"/>
  <c r="Y60" i="10"/>
  <c r="U60" i="10"/>
  <c r="V60" i="10"/>
  <c r="X60" i="10"/>
  <c r="P38" i="10"/>
  <c r="X38" i="10"/>
  <c r="Q38" i="10"/>
  <c r="Y38" i="10"/>
  <c r="T38" i="10"/>
  <c r="V38" i="10"/>
  <c r="W38" i="10"/>
  <c r="U38" i="10"/>
  <c r="O38" i="10"/>
  <c r="R38" i="10"/>
  <c r="S38" i="10"/>
  <c r="T31" i="10"/>
  <c r="U31" i="10"/>
  <c r="P31" i="10"/>
  <c r="X31" i="10"/>
  <c r="R31" i="10"/>
  <c r="S31" i="10"/>
  <c r="V31" i="10"/>
  <c r="W31" i="10"/>
  <c r="Y31" i="10"/>
  <c r="Q31" i="10"/>
  <c r="O31" i="10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U41" i="18"/>
  <c r="U36" i="18"/>
  <c r="U28" i="18"/>
  <c r="U39" i="18"/>
  <c r="U34" i="18"/>
  <c r="U29" i="18"/>
  <c r="U31" i="18"/>
  <c r="U33" i="18"/>
  <c r="U40" i="18"/>
  <c r="U30" i="18"/>
  <c r="U32" i="18"/>
  <c r="U37" i="18"/>
  <c r="U38" i="18"/>
  <c r="U35" i="18"/>
  <c r="AH2" i="13"/>
  <c r="L30" i="18"/>
  <c r="N35" i="18"/>
  <c r="M36" i="18"/>
  <c r="I37" i="18"/>
  <c r="O31" i="18"/>
  <c r="L41" i="18"/>
  <c r="O28" i="18"/>
  <c r="I30" i="18"/>
  <c r="K30" i="18"/>
  <c r="I36" i="18"/>
  <c r="J39" i="18"/>
  <c r="I35" i="18"/>
  <c r="K39" i="18"/>
  <c r="J28" i="18"/>
  <c r="J31" i="18"/>
  <c r="O38" i="18"/>
  <c r="L33" i="18"/>
  <c r="N40" i="18"/>
  <c r="M28" i="18"/>
  <c r="M40" i="18"/>
  <c r="I33" i="18"/>
  <c r="I28" i="18"/>
  <c r="K36" i="18"/>
  <c r="J32" i="18"/>
  <c r="J37" i="18"/>
  <c r="J29" i="18"/>
  <c r="N32" i="18"/>
  <c r="N34" i="18"/>
  <c r="M33" i="18"/>
  <c r="M32" i="18"/>
  <c r="I38" i="18"/>
  <c r="K31" i="18"/>
  <c r="K40" i="18"/>
  <c r="J34" i="18"/>
  <c r="O34" i="18"/>
  <c r="O29" i="18"/>
  <c r="L39" i="18"/>
  <c r="N41" i="18"/>
  <c r="N38" i="18"/>
  <c r="N30" i="18"/>
  <c r="M31" i="18"/>
  <c r="M38" i="18"/>
  <c r="I40" i="18"/>
  <c r="K34" i="18"/>
  <c r="K32" i="18"/>
  <c r="J30" i="18"/>
  <c r="O39" i="18"/>
  <c r="O35" i="18"/>
  <c r="O30" i="18"/>
  <c r="L40" i="18"/>
  <c r="L31" i="18"/>
  <c r="N39" i="18"/>
  <c r="M34" i="18"/>
  <c r="I34" i="18"/>
  <c r="I32" i="18"/>
  <c r="N36" i="18"/>
  <c r="M30" i="18"/>
  <c r="K28" i="18"/>
  <c r="J35" i="18"/>
  <c r="O41" i="18"/>
  <c r="L34" i="18"/>
  <c r="K35" i="18"/>
  <c r="K29" i="18"/>
  <c r="K38" i="18"/>
  <c r="J40" i="18"/>
  <c r="J41" i="18"/>
  <c r="O40" i="18"/>
  <c r="O33" i="18"/>
  <c r="L35" i="18"/>
  <c r="L29" i="18"/>
  <c r="N28" i="18"/>
  <c r="N31" i="18"/>
  <c r="M39" i="18"/>
  <c r="M41" i="18"/>
  <c r="I29" i="18"/>
  <c r="K33" i="18"/>
  <c r="K37" i="18"/>
  <c r="J38" i="18"/>
  <c r="J33" i="18"/>
  <c r="O37" i="18"/>
  <c r="O32" i="18"/>
  <c r="L28" i="18"/>
  <c r="L32" i="18"/>
  <c r="L37" i="18"/>
  <c r="N33" i="18"/>
  <c r="N29" i="18"/>
  <c r="M29" i="18"/>
  <c r="M35" i="18"/>
  <c r="I41" i="18"/>
  <c r="I31" i="18"/>
  <c r="K41" i="18"/>
  <c r="J36" i="18"/>
  <c r="O36" i="18"/>
  <c r="L38" i="18"/>
  <c r="L36" i="18"/>
  <c r="N37" i="18"/>
  <c r="M37" i="18"/>
  <c r="I39" i="18"/>
  <c r="R3" i="1"/>
  <c r="R4" i="1"/>
  <c r="R5" i="1"/>
  <c r="J5" i="10"/>
  <c r="R6" i="1"/>
  <c r="R7" i="1"/>
  <c r="I7" i="10"/>
  <c r="R8" i="1"/>
  <c r="J8" i="10"/>
  <c r="R9" i="1"/>
  <c r="I9" i="10"/>
  <c r="R10" i="1"/>
  <c r="J10" i="10"/>
  <c r="R11" i="1"/>
  <c r="R12" i="1"/>
  <c r="R13" i="1"/>
  <c r="R14" i="1"/>
  <c r="R15" i="1"/>
  <c r="J15" i="10"/>
  <c r="R16" i="1"/>
  <c r="I16" i="10"/>
  <c r="R17" i="1"/>
  <c r="J17" i="10"/>
  <c r="R18" i="1"/>
  <c r="J18" i="10"/>
  <c r="R19" i="1"/>
  <c r="R20" i="1"/>
  <c r="R21" i="1"/>
  <c r="I21" i="10"/>
  <c r="R22" i="1"/>
  <c r="R23" i="1"/>
  <c r="I23" i="10"/>
  <c r="R24" i="1"/>
  <c r="J24" i="10"/>
  <c r="R25" i="1"/>
  <c r="J25" i="10"/>
  <c r="R26" i="1"/>
  <c r="I26" i="10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I12" i="10"/>
  <c r="L7" i="10"/>
  <c r="L8" i="10"/>
  <c r="L9" i="10"/>
  <c r="L10" i="10"/>
  <c r="L12" i="10"/>
  <c r="L13" i="10"/>
  <c r="L15" i="10"/>
  <c r="L17" i="10"/>
  <c r="L18" i="10"/>
  <c r="L19" i="10"/>
  <c r="L22" i="10"/>
  <c r="L23" i="10"/>
  <c r="L24" i="10"/>
  <c r="L26" i="10"/>
  <c r="L28" i="10"/>
  <c r="L29" i="10"/>
  <c r="L30" i="10"/>
  <c r="L2" i="10"/>
  <c r="J3" i="10"/>
  <c r="J4" i="10"/>
  <c r="J11" i="10"/>
  <c r="J19" i="10"/>
  <c r="J21" i="10"/>
  <c r="J28" i="10"/>
  <c r="J29" i="10"/>
  <c r="A12" i="10"/>
  <c r="B12" i="10"/>
  <c r="D12" i="10"/>
  <c r="E12" i="10"/>
  <c r="F12" i="10"/>
  <c r="G12" i="10"/>
  <c r="H12" i="10"/>
  <c r="K12" i="10"/>
  <c r="N12" i="10"/>
  <c r="M12" i="10"/>
  <c r="A13" i="10"/>
  <c r="B13" i="10"/>
  <c r="D13" i="10"/>
  <c r="E13" i="10"/>
  <c r="F13" i="10"/>
  <c r="G13" i="10"/>
  <c r="H13" i="10"/>
  <c r="I13" i="10"/>
  <c r="J13" i="10"/>
  <c r="K13" i="10"/>
  <c r="N13" i="10"/>
  <c r="M13" i="10"/>
  <c r="A14" i="10"/>
  <c r="B14" i="10"/>
  <c r="D14" i="10"/>
  <c r="E14" i="10"/>
  <c r="F14" i="10"/>
  <c r="G14" i="10"/>
  <c r="H14" i="10"/>
  <c r="I14" i="10"/>
  <c r="J14" i="10"/>
  <c r="K14" i="10"/>
  <c r="L14" i="10"/>
  <c r="N14" i="10"/>
  <c r="M14" i="10"/>
  <c r="A15" i="10"/>
  <c r="B15" i="10"/>
  <c r="D15" i="10"/>
  <c r="E15" i="10"/>
  <c r="F15" i="10"/>
  <c r="G15" i="10"/>
  <c r="H15" i="10"/>
  <c r="I15" i="10"/>
  <c r="K15" i="10"/>
  <c r="N15" i="10"/>
  <c r="M15" i="10"/>
  <c r="A16" i="10"/>
  <c r="B16" i="10"/>
  <c r="D16" i="10"/>
  <c r="E16" i="10"/>
  <c r="F16" i="10"/>
  <c r="G16" i="10"/>
  <c r="H16" i="10"/>
  <c r="K16" i="10"/>
  <c r="L16" i="10"/>
  <c r="N16" i="10"/>
  <c r="M16" i="10"/>
  <c r="A17" i="10"/>
  <c r="B17" i="10"/>
  <c r="D17" i="10"/>
  <c r="E17" i="10"/>
  <c r="F17" i="10"/>
  <c r="G17" i="10"/>
  <c r="H17" i="10"/>
  <c r="K17" i="10"/>
  <c r="N17" i="10"/>
  <c r="M17" i="10"/>
  <c r="A18" i="10"/>
  <c r="B18" i="10"/>
  <c r="D18" i="10"/>
  <c r="E18" i="10"/>
  <c r="F18" i="10"/>
  <c r="G18" i="10"/>
  <c r="H18" i="10"/>
  <c r="I18" i="10"/>
  <c r="K18" i="10"/>
  <c r="N18" i="10"/>
  <c r="M18" i="10"/>
  <c r="A19" i="10"/>
  <c r="B19" i="10"/>
  <c r="D19" i="10"/>
  <c r="E19" i="10"/>
  <c r="F19" i="10"/>
  <c r="G19" i="10"/>
  <c r="H19" i="10"/>
  <c r="I19" i="10"/>
  <c r="K19" i="10"/>
  <c r="N19" i="10"/>
  <c r="M19" i="10"/>
  <c r="A20" i="10"/>
  <c r="B20" i="10"/>
  <c r="D20" i="10"/>
  <c r="E20" i="10"/>
  <c r="F20" i="10"/>
  <c r="G20" i="10"/>
  <c r="H20" i="10"/>
  <c r="I20" i="10"/>
  <c r="J20" i="10"/>
  <c r="K20" i="10"/>
  <c r="L20" i="10"/>
  <c r="N20" i="10"/>
  <c r="M20" i="10"/>
  <c r="A21" i="10"/>
  <c r="B21" i="10"/>
  <c r="D21" i="10"/>
  <c r="E21" i="10"/>
  <c r="F21" i="10"/>
  <c r="G21" i="10"/>
  <c r="H21" i="10"/>
  <c r="K21" i="10"/>
  <c r="L21" i="10"/>
  <c r="N21" i="10"/>
  <c r="M21" i="10"/>
  <c r="A22" i="10"/>
  <c r="B22" i="10"/>
  <c r="D22" i="10"/>
  <c r="E22" i="10"/>
  <c r="F22" i="10"/>
  <c r="G22" i="10"/>
  <c r="H22" i="10"/>
  <c r="I22" i="10"/>
  <c r="J22" i="10"/>
  <c r="K22" i="10"/>
  <c r="N22" i="10"/>
  <c r="M22" i="10"/>
  <c r="A23" i="10"/>
  <c r="B23" i="10"/>
  <c r="D23" i="10"/>
  <c r="E23" i="10"/>
  <c r="F23" i="10"/>
  <c r="G23" i="10"/>
  <c r="H23" i="10"/>
  <c r="K23" i="10"/>
  <c r="N23" i="10"/>
  <c r="M23" i="10"/>
  <c r="A24" i="10"/>
  <c r="B24" i="10"/>
  <c r="D24" i="10"/>
  <c r="E24" i="10"/>
  <c r="F24" i="10"/>
  <c r="G24" i="10"/>
  <c r="H24" i="10"/>
  <c r="K24" i="10"/>
  <c r="N24" i="10"/>
  <c r="M24" i="10"/>
  <c r="A25" i="10"/>
  <c r="B25" i="10"/>
  <c r="D25" i="10"/>
  <c r="E25" i="10"/>
  <c r="F25" i="10"/>
  <c r="G25" i="10"/>
  <c r="H25" i="10"/>
  <c r="I25" i="10"/>
  <c r="K25" i="10"/>
  <c r="L25" i="10"/>
  <c r="N25" i="10"/>
  <c r="M25" i="10"/>
  <c r="A26" i="10"/>
  <c r="B26" i="10"/>
  <c r="D26" i="10"/>
  <c r="E26" i="10"/>
  <c r="F26" i="10"/>
  <c r="G26" i="10"/>
  <c r="H26" i="10"/>
  <c r="K26" i="10"/>
  <c r="N26" i="10"/>
  <c r="M26" i="10"/>
  <c r="A27" i="10"/>
  <c r="B27" i="10"/>
  <c r="D27" i="10"/>
  <c r="E27" i="10"/>
  <c r="F27" i="10"/>
  <c r="G27" i="10"/>
  <c r="H27" i="10"/>
  <c r="I27" i="10"/>
  <c r="J27" i="10"/>
  <c r="K27" i="10"/>
  <c r="L27" i="10"/>
  <c r="N27" i="10"/>
  <c r="M27" i="10"/>
  <c r="A28" i="10"/>
  <c r="B28" i="10"/>
  <c r="D28" i="10"/>
  <c r="E28" i="10"/>
  <c r="F28" i="10"/>
  <c r="G28" i="10"/>
  <c r="H28" i="10"/>
  <c r="I28" i="10"/>
  <c r="K28" i="10"/>
  <c r="N28" i="10"/>
  <c r="M28" i="10"/>
  <c r="A29" i="10"/>
  <c r="B29" i="10"/>
  <c r="D29" i="10"/>
  <c r="E29" i="10"/>
  <c r="F29" i="10"/>
  <c r="G29" i="10"/>
  <c r="H29" i="10"/>
  <c r="I29" i="10"/>
  <c r="K29" i="10"/>
  <c r="N29" i="10"/>
  <c r="M29" i="10"/>
  <c r="A30" i="10"/>
  <c r="B30" i="10"/>
  <c r="D30" i="10"/>
  <c r="E30" i="10"/>
  <c r="F30" i="10"/>
  <c r="G30" i="10"/>
  <c r="H30" i="10"/>
  <c r="I30" i="10"/>
  <c r="J30" i="10"/>
  <c r="K30" i="10"/>
  <c r="N30" i="10"/>
  <c r="M30" i="10"/>
  <c r="F2" i="10"/>
  <c r="G9" i="10"/>
  <c r="G10" i="10"/>
  <c r="A3" i="10"/>
  <c r="B3" i="10"/>
  <c r="D3" i="10"/>
  <c r="E3" i="10"/>
  <c r="F3" i="10"/>
  <c r="G3" i="10"/>
  <c r="H3" i="10"/>
  <c r="I3" i="10"/>
  <c r="K3" i="10"/>
  <c r="L3" i="10"/>
  <c r="N3" i="10"/>
  <c r="M3" i="10"/>
  <c r="A4" i="10"/>
  <c r="B4" i="10"/>
  <c r="D4" i="10"/>
  <c r="E4" i="10"/>
  <c r="F4" i="10"/>
  <c r="G4" i="10"/>
  <c r="H4" i="10"/>
  <c r="I4" i="10"/>
  <c r="K4" i="10"/>
  <c r="L4" i="10"/>
  <c r="N4" i="10"/>
  <c r="M4" i="10"/>
  <c r="A5" i="10"/>
  <c r="B5" i="10"/>
  <c r="D5" i="10"/>
  <c r="E5" i="10"/>
  <c r="F5" i="10"/>
  <c r="G5" i="10"/>
  <c r="H5" i="10"/>
  <c r="I5" i="10"/>
  <c r="K5" i="10"/>
  <c r="L5" i="10"/>
  <c r="N5" i="10"/>
  <c r="M5" i="10"/>
  <c r="A6" i="10"/>
  <c r="B6" i="10"/>
  <c r="D6" i="10"/>
  <c r="E6" i="10"/>
  <c r="F6" i="10"/>
  <c r="G6" i="10"/>
  <c r="H6" i="10"/>
  <c r="I6" i="10"/>
  <c r="J6" i="10"/>
  <c r="K6" i="10"/>
  <c r="L6" i="10"/>
  <c r="N6" i="10"/>
  <c r="M6" i="10"/>
  <c r="A7" i="10"/>
  <c r="B7" i="10"/>
  <c r="D7" i="10"/>
  <c r="E7" i="10"/>
  <c r="F7" i="10"/>
  <c r="G7" i="10"/>
  <c r="H7" i="10"/>
  <c r="J7" i="10"/>
  <c r="K7" i="10"/>
  <c r="N7" i="10"/>
  <c r="M7" i="10"/>
  <c r="A8" i="10"/>
  <c r="B8" i="10"/>
  <c r="D8" i="10"/>
  <c r="E8" i="10"/>
  <c r="F8" i="10"/>
  <c r="G8" i="10"/>
  <c r="H8" i="10"/>
  <c r="K8" i="10"/>
  <c r="N8" i="10"/>
  <c r="M8" i="10"/>
  <c r="A9" i="10"/>
  <c r="B9" i="10"/>
  <c r="D9" i="10"/>
  <c r="E9" i="10"/>
  <c r="F9" i="10"/>
  <c r="H9" i="10"/>
  <c r="K9" i="10"/>
  <c r="N9" i="10"/>
  <c r="M9" i="10"/>
  <c r="A10" i="10"/>
  <c r="B10" i="10"/>
  <c r="D10" i="10"/>
  <c r="E10" i="10"/>
  <c r="F10" i="10"/>
  <c r="H10" i="10"/>
  <c r="K10" i="10"/>
  <c r="N10" i="10"/>
  <c r="M10" i="10"/>
  <c r="A11" i="10"/>
  <c r="B11" i="10"/>
  <c r="D11" i="10"/>
  <c r="E11" i="10"/>
  <c r="F11" i="10"/>
  <c r="G11" i="10"/>
  <c r="H11" i="10"/>
  <c r="I11" i="10"/>
  <c r="K11" i="10"/>
  <c r="L11" i="10"/>
  <c r="N11" i="10"/>
  <c r="M11" i="10"/>
  <c r="N2" i="10"/>
  <c r="M2" i="10"/>
  <c r="K2" i="10"/>
  <c r="D2" i="10"/>
  <c r="B2" i="10"/>
  <c r="A2" i="10"/>
  <c r="J2" i="10"/>
  <c r="V33" i="18"/>
  <c r="V28" i="18"/>
  <c r="V35" i="18"/>
  <c r="V34" i="18"/>
  <c r="V39" i="18"/>
  <c r="AI2" i="13"/>
  <c r="V37" i="18"/>
  <c r="V29" i="18"/>
  <c r="V30" i="18"/>
  <c r="V40" i="18"/>
  <c r="V31" i="18"/>
  <c r="V41" i="18"/>
  <c r="V36" i="18"/>
  <c r="V32" i="18"/>
  <c r="V38" i="18"/>
  <c r="Q4" i="10"/>
  <c r="Y4" i="10"/>
  <c r="R4" i="10"/>
  <c r="U4" i="10"/>
  <c r="V4" i="10"/>
  <c r="W4" i="10"/>
  <c r="O4" i="10"/>
  <c r="P4" i="10"/>
  <c r="S4" i="10"/>
  <c r="T4" i="10"/>
  <c r="X4" i="10"/>
  <c r="T7" i="10"/>
  <c r="U7" i="10"/>
  <c r="P7" i="10"/>
  <c r="X7" i="10"/>
  <c r="R7" i="10"/>
  <c r="S7" i="10"/>
  <c r="Y7" i="10"/>
  <c r="Q7" i="10"/>
  <c r="W7" i="10"/>
  <c r="V7" i="10"/>
  <c r="O7" i="10"/>
  <c r="V5" i="10"/>
  <c r="O5" i="10"/>
  <c r="P5" i="10"/>
  <c r="W5" i="10"/>
  <c r="R5" i="10"/>
  <c r="X5" i="10"/>
  <c r="Y5" i="10"/>
  <c r="Q5" i="10"/>
  <c r="S5" i="10"/>
  <c r="T5" i="10"/>
  <c r="U5" i="10"/>
  <c r="O28" i="10"/>
  <c r="P28" i="10"/>
  <c r="Q28" i="10"/>
  <c r="R28" i="10"/>
  <c r="S28" i="10"/>
  <c r="T28" i="10"/>
  <c r="U28" i="10"/>
  <c r="V28" i="10"/>
  <c r="W28" i="10"/>
  <c r="X28" i="10"/>
  <c r="Y28" i="10"/>
  <c r="T18" i="10"/>
  <c r="U18" i="10"/>
  <c r="P18" i="10"/>
  <c r="X18" i="10"/>
  <c r="Y18" i="10"/>
  <c r="R18" i="10"/>
  <c r="W18" i="10"/>
  <c r="O18" i="10"/>
  <c r="Q18" i="10"/>
  <c r="V18" i="10"/>
  <c r="S18" i="10"/>
  <c r="R27" i="10"/>
  <c r="S27" i="10"/>
  <c r="V27" i="10"/>
  <c r="W27" i="10"/>
  <c r="O27" i="10"/>
  <c r="X27" i="10"/>
  <c r="Y27" i="10"/>
  <c r="P27" i="10"/>
  <c r="Q27" i="10"/>
  <c r="T27" i="10"/>
  <c r="U27" i="10"/>
  <c r="O17" i="10"/>
  <c r="W17" i="10"/>
  <c r="P17" i="10"/>
  <c r="X17" i="10"/>
  <c r="S17" i="10"/>
  <c r="V17" i="10"/>
  <c r="Y17" i="10"/>
  <c r="Q17" i="10"/>
  <c r="T17" i="10"/>
  <c r="U17" i="10"/>
  <c r="R17" i="10"/>
  <c r="R16" i="10"/>
  <c r="S16" i="10"/>
  <c r="V16" i="10"/>
  <c r="U16" i="10"/>
  <c r="W16" i="10"/>
  <c r="O16" i="10"/>
  <c r="Y16" i="10"/>
  <c r="P16" i="10"/>
  <c r="Q16" i="10"/>
  <c r="X16" i="10"/>
  <c r="T16" i="10"/>
  <c r="T12" i="10"/>
  <c r="U12" i="10"/>
  <c r="X12" i="10"/>
  <c r="W12" i="10"/>
  <c r="Y12" i="10"/>
  <c r="V12" i="10"/>
  <c r="O12" i="10"/>
  <c r="R29" i="10"/>
  <c r="S29" i="10"/>
  <c r="T29" i="10"/>
  <c r="U29" i="10"/>
  <c r="V29" i="10"/>
  <c r="W29" i="10"/>
  <c r="X29" i="10"/>
  <c r="Y29" i="10"/>
  <c r="O29" i="10"/>
  <c r="Q29" i="10"/>
  <c r="P29" i="10"/>
  <c r="X20" i="10"/>
  <c r="O20" i="10"/>
  <c r="Y20" i="10"/>
  <c r="P20" i="10"/>
  <c r="Q20" i="10"/>
  <c r="R20" i="10"/>
  <c r="S20" i="10"/>
  <c r="T20" i="10"/>
  <c r="U20" i="10"/>
  <c r="W20" i="10"/>
  <c r="V20" i="10"/>
  <c r="T3" i="10"/>
  <c r="U3" i="10"/>
  <c r="X3" i="10"/>
  <c r="S3" i="10"/>
  <c r="V3" i="10"/>
  <c r="Q3" i="10"/>
  <c r="W3" i="10"/>
  <c r="Y3" i="10"/>
  <c r="R3" i="10"/>
  <c r="O3" i="10"/>
  <c r="P3" i="10"/>
  <c r="Y26" i="10"/>
  <c r="Q26" i="10"/>
  <c r="X26" i="10"/>
  <c r="W26" i="10"/>
  <c r="P26" i="10"/>
  <c r="O26" i="10"/>
  <c r="U25" i="10"/>
  <c r="V25" i="10"/>
  <c r="Q25" i="10"/>
  <c r="R25" i="10"/>
  <c r="Y25" i="10"/>
  <c r="P25" i="10"/>
  <c r="S25" i="10"/>
  <c r="T25" i="10"/>
  <c r="W25" i="10"/>
  <c r="X25" i="10"/>
  <c r="O25" i="10"/>
  <c r="O24" i="10"/>
  <c r="X24" i="10"/>
  <c r="P24" i="10"/>
  <c r="Y24" i="10"/>
  <c r="T24" i="10"/>
  <c r="Q24" i="10"/>
  <c r="R24" i="10"/>
  <c r="S24" i="10"/>
  <c r="U24" i="10"/>
  <c r="V24" i="10"/>
  <c r="W24" i="10"/>
  <c r="P23" i="10"/>
  <c r="V23" i="10"/>
  <c r="X23" i="10"/>
  <c r="Y23" i="10"/>
  <c r="O23" i="10"/>
  <c r="W23" i="10"/>
  <c r="U23" i="10"/>
  <c r="P15" i="10"/>
  <c r="Q15" i="10"/>
  <c r="R15" i="10"/>
  <c r="S15" i="10"/>
  <c r="T15" i="10"/>
  <c r="U15" i="10"/>
  <c r="V15" i="10"/>
  <c r="W15" i="10"/>
  <c r="Y15" i="10"/>
  <c r="O15" i="10"/>
  <c r="X15" i="10"/>
  <c r="Q9" i="10"/>
  <c r="Y9" i="10"/>
  <c r="R9" i="10"/>
  <c r="U9" i="10"/>
  <c r="X9" i="10"/>
  <c r="S9" i="10"/>
  <c r="T9" i="10"/>
  <c r="V9" i="10"/>
  <c r="W9" i="10"/>
  <c r="O9" i="10"/>
  <c r="R22" i="10"/>
  <c r="S22" i="10"/>
  <c r="T22" i="10"/>
  <c r="W22" i="10"/>
  <c r="U22" i="10"/>
  <c r="V22" i="10"/>
  <c r="X22" i="10"/>
  <c r="Y22" i="10"/>
  <c r="O22" i="10"/>
  <c r="P22" i="10"/>
  <c r="Q22" i="10"/>
  <c r="U21" i="10"/>
  <c r="V21" i="10"/>
  <c r="Q21" i="10"/>
  <c r="S21" i="10"/>
  <c r="T21" i="10"/>
  <c r="Y21" i="10"/>
  <c r="O21" i="10"/>
  <c r="R21" i="10"/>
  <c r="W21" i="10"/>
  <c r="P21" i="10"/>
  <c r="X21" i="10"/>
  <c r="W11" i="10"/>
  <c r="X11" i="10"/>
  <c r="O11" i="10"/>
  <c r="U11" i="10"/>
  <c r="P11" i="10"/>
  <c r="Q11" i="10"/>
  <c r="R11" i="10"/>
  <c r="S11" i="10"/>
  <c r="T11" i="10"/>
  <c r="V11" i="10"/>
  <c r="Y11" i="10"/>
  <c r="V13" i="10"/>
  <c r="W13" i="10"/>
  <c r="X13" i="10"/>
  <c r="Y13" i="10"/>
  <c r="O13" i="10"/>
  <c r="P13" i="10"/>
  <c r="Q13" i="10"/>
  <c r="R13" i="10"/>
  <c r="S13" i="10"/>
  <c r="T13" i="10"/>
  <c r="U13" i="10"/>
  <c r="X30" i="10"/>
  <c r="Q30" i="10"/>
  <c r="O30" i="10"/>
  <c r="R30" i="10"/>
  <c r="S30" i="10"/>
  <c r="P30" i="10"/>
  <c r="T30" i="10"/>
  <c r="U30" i="10"/>
  <c r="V30" i="10"/>
  <c r="W30" i="10"/>
  <c r="Y30" i="10"/>
  <c r="Q19" i="10"/>
  <c r="Y19" i="10"/>
  <c r="R19" i="10"/>
  <c r="U19" i="10"/>
  <c r="O19" i="10"/>
  <c r="T19" i="10"/>
  <c r="P19" i="10"/>
  <c r="S19" i="10"/>
  <c r="V19" i="10"/>
  <c r="W19" i="10"/>
  <c r="X19" i="10"/>
  <c r="T8" i="10"/>
  <c r="U8" i="10"/>
  <c r="X8" i="10"/>
  <c r="W8" i="10"/>
  <c r="Y8" i="10"/>
  <c r="O8" i="10"/>
  <c r="P8" i="10"/>
  <c r="Q8" i="10"/>
  <c r="R8" i="10"/>
  <c r="S8" i="10"/>
  <c r="V8" i="10"/>
  <c r="Y2" i="10"/>
  <c r="S2" i="10"/>
  <c r="T2" i="10"/>
  <c r="R2" i="10"/>
  <c r="Q2" i="10"/>
  <c r="U2" i="10"/>
  <c r="O2" i="10"/>
  <c r="B2" i="12"/>
  <c r="V2" i="10"/>
  <c r="W2" i="10"/>
  <c r="X2" i="10"/>
  <c r="O10" i="10"/>
  <c r="P10" i="10"/>
  <c r="Q10" i="10"/>
  <c r="R10" i="10"/>
  <c r="S10" i="10"/>
  <c r="T10" i="10"/>
  <c r="U10" i="10"/>
  <c r="V10" i="10"/>
  <c r="W10" i="10"/>
  <c r="X10" i="10"/>
  <c r="Y10" i="10"/>
  <c r="W6" i="10"/>
  <c r="X6" i="10"/>
  <c r="O6" i="10"/>
  <c r="P6" i="10"/>
  <c r="Q6" i="10"/>
  <c r="R6" i="10"/>
  <c r="S6" i="10"/>
  <c r="V6" i="10"/>
  <c r="T6" i="10"/>
  <c r="U6" i="10"/>
  <c r="Y6" i="10"/>
  <c r="S14" i="10"/>
  <c r="T14" i="10"/>
  <c r="O14" i="10"/>
  <c r="W14" i="10"/>
  <c r="Y14" i="10"/>
  <c r="R14" i="10"/>
  <c r="V14" i="10"/>
  <c r="X14" i="10"/>
  <c r="P14" i="10"/>
  <c r="Q14" i="10"/>
  <c r="U14" i="10"/>
  <c r="I10" i="10"/>
  <c r="I24" i="10"/>
  <c r="I17" i="10"/>
  <c r="J26" i="10"/>
  <c r="R26" i="10"/>
  <c r="S26" i="10"/>
  <c r="T26" i="10"/>
  <c r="U26" i="10"/>
  <c r="V26" i="10"/>
  <c r="J9" i="10"/>
  <c r="P9" i="10"/>
  <c r="I8" i="10"/>
  <c r="J23" i="10"/>
  <c r="Q23" i="10"/>
  <c r="R23" i="10"/>
  <c r="S23" i="10"/>
  <c r="T23" i="10"/>
  <c r="J16" i="10"/>
  <c r="I2" i="10"/>
  <c r="J12" i="10"/>
  <c r="P12" i="10"/>
  <c r="Q12" i="10"/>
  <c r="R12" i="10"/>
  <c r="S12" i="10"/>
  <c r="W41" i="18"/>
  <c r="W34" i="18"/>
  <c r="W37" i="18"/>
  <c r="W32" i="18"/>
  <c r="W31" i="18"/>
  <c r="AJ2" i="13"/>
  <c r="W38" i="18"/>
  <c r="W39" i="18"/>
  <c r="W30" i="18"/>
  <c r="W36" i="18"/>
  <c r="W40" i="18"/>
  <c r="W29" i="18"/>
  <c r="W28" i="18"/>
  <c r="W35" i="18"/>
  <c r="W33" i="18"/>
  <c r="P2" i="10"/>
  <c r="C15" i="12"/>
  <c r="E8" i="12"/>
  <c r="E11" i="12"/>
  <c r="E14" i="12"/>
  <c r="E16" i="12"/>
  <c r="E3" i="12"/>
  <c r="E17" i="12"/>
  <c r="E4" i="12"/>
  <c r="E10" i="12"/>
  <c r="E20" i="12"/>
  <c r="E18" i="12"/>
  <c r="E7" i="12"/>
  <c r="E13" i="12"/>
  <c r="E19" i="12"/>
  <c r="E2" i="12"/>
  <c r="E15" i="12"/>
  <c r="E6" i="12"/>
  <c r="E9" i="12"/>
  <c r="E12" i="12"/>
  <c r="E5" i="12"/>
  <c r="K19" i="12"/>
  <c r="K6" i="12"/>
  <c r="K9" i="12"/>
  <c r="K12" i="12"/>
  <c r="K15" i="12"/>
  <c r="K2" i="12"/>
  <c r="K17" i="12"/>
  <c r="K7" i="12"/>
  <c r="K13" i="12"/>
  <c r="K10" i="12"/>
  <c r="K4" i="12"/>
  <c r="K3" i="12"/>
  <c r="K5" i="12"/>
  <c r="K20" i="12"/>
  <c r="K8" i="12"/>
  <c r="K11" i="12"/>
  <c r="K14" i="12"/>
  <c r="K18" i="12"/>
  <c r="K16" i="12"/>
  <c r="J15" i="12"/>
  <c r="J2" i="12"/>
  <c r="J17" i="12"/>
  <c r="J4" i="12"/>
  <c r="J18" i="12"/>
  <c r="J5" i="12"/>
  <c r="J16" i="12"/>
  <c r="J6" i="12"/>
  <c r="J12" i="12"/>
  <c r="J20" i="12"/>
  <c r="J3" i="12"/>
  <c r="J8" i="12"/>
  <c r="J10" i="12"/>
  <c r="J9" i="12"/>
  <c r="J19" i="12"/>
  <c r="J7" i="12"/>
  <c r="J13" i="12"/>
  <c r="J14" i="12"/>
  <c r="J11" i="12"/>
  <c r="I17" i="12"/>
  <c r="I4" i="12"/>
  <c r="I20" i="12"/>
  <c r="I7" i="12"/>
  <c r="I10" i="12"/>
  <c r="I13" i="12"/>
  <c r="I8" i="12"/>
  <c r="I11" i="12"/>
  <c r="I14" i="12"/>
  <c r="I16" i="12"/>
  <c r="I6" i="12"/>
  <c r="I12" i="12"/>
  <c r="I5" i="12"/>
  <c r="I9" i="12"/>
  <c r="I2" i="12"/>
  <c r="I18" i="12"/>
  <c r="I3" i="12"/>
  <c r="I15" i="12"/>
  <c r="I19" i="12"/>
  <c r="L16" i="12"/>
  <c r="L3" i="12"/>
  <c r="L19" i="12"/>
  <c r="L6" i="12"/>
  <c r="L9" i="12"/>
  <c r="L12" i="12"/>
  <c r="L20" i="12"/>
  <c r="L7" i="12"/>
  <c r="L10" i="12"/>
  <c r="L13" i="12"/>
  <c r="L18" i="12"/>
  <c r="L8" i="12"/>
  <c r="L14" i="12"/>
  <c r="L17" i="12"/>
  <c r="L4" i="12"/>
  <c r="L11" i="12"/>
  <c r="L5" i="12"/>
  <c r="L15" i="12"/>
  <c r="L2" i="12"/>
  <c r="B9" i="12"/>
  <c r="B12" i="12"/>
  <c r="B15" i="12"/>
  <c r="B17" i="12"/>
  <c r="B4" i="12"/>
  <c r="B18" i="12"/>
  <c r="B5" i="12"/>
  <c r="B19" i="12"/>
  <c r="B8" i="12"/>
  <c r="B14" i="12"/>
  <c r="B16" i="12"/>
  <c r="B6" i="12"/>
  <c r="B3" i="12"/>
  <c r="B7" i="12"/>
  <c r="B20" i="12"/>
  <c r="B13" i="12"/>
  <c r="B10" i="12"/>
  <c r="B11" i="12"/>
  <c r="H20" i="12"/>
  <c r="H7" i="12"/>
  <c r="H10" i="12"/>
  <c r="H13" i="12"/>
  <c r="H16" i="12"/>
  <c r="H3" i="12"/>
  <c r="H5" i="12"/>
  <c r="H11" i="12"/>
  <c r="H2" i="12"/>
  <c r="H19" i="12"/>
  <c r="H15" i="12"/>
  <c r="H6" i="12"/>
  <c r="H8" i="12"/>
  <c r="H12" i="12"/>
  <c r="H14" i="12"/>
  <c r="H9" i="12"/>
  <c r="H18" i="12"/>
  <c r="H4" i="12"/>
  <c r="H17" i="12"/>
  <c r="G18" i="12"/>
  <c r="G5" i="12"/>
  <c r="G19" i="12"/>
  <c r="G6" i="12"/>
  <c r="G12" i="12"/>
  <c r="G9" i="12"/>
  <c r="G11" i="12"/>
  <c r="G2" i="12"/>
  <c r="G4" i="12"/>
  <c r="G8" i="12"/>
  <c r="G14" i="12"/>
  <c r="G10" i="12"/>
  <c r="G17" i="12"/>
  <c r="G7" i="12"/>
  <c r="G3" i="12"/>
  <c r="G15" i="12"/>
  <c r="G16" i="12"/>
  <c r="G13" i="12"/>
  <c r="G20" i="12"/>
  <c r="F18" i="12"/>
  <c r="F5" i="12"/>
  <c r="F8" i="12"/>
  <c r="F11" i="12"/>
  <c r="F14" i="12"/>
  <c r="F9" i="12"/>
  <c r="F15" i="12"/>
  <c r="F2" i="12"/>
  <c r="F4" i="12"/>
  <c r="F3" i="12"/>
  <c r="F10" i="12"/>
  <c r="F17" i="12"/>
  <c r="F12" i="12"/>
  <c r="F19" i="12"/>
  <c r="F16" i="12"/>
  <c r="F13" i="12"/>
  <c r="F6" i="12"/>
  <c r="F7" i="12"/>
  <c r="F20" i="12"/>
  <c r="C6" i="12"/>
  <c r="C2" i="12"/>
  <c r="C9" i="12"/>
  <c r="C20" i="12"/>
  <c r="C12" i="12"/>
  <c r="C18" i="12"/>
  <c r="C16" i="12"/>
  <c r="C4" i="12"/>
  <c r="C13" i="12"/>
  <c r="C10" i="12"/>
  <c r="C17" i="12"/>
  <c r="C14" i="12"/>
  <c r="D2" i="12"/>
  <c r="D16" i="12"/>
  <c r="D3" i="12"/>
  <c r="D19" i="12"/>
  <c r="D6" i="12"/>
  <c r="D12" i="12"/>
  <c r="D20" i="12"/>
  <c r="D7" i="12"/>
  <c r="D10" i="12"/>
  <c r="D13" i="12"/>
  <c r="D9" i="12"/>
  <c r="D15" i="12"/>
  <c r="D17" i="12"/>
  <c r="D14" i="12"/>
  <c r="D18" i="12"/>
  <c r="D11" i="12"/>
  <c r="D4" i="12"/>
  <c r="D5" i="12"/>
  <c r="D8" i="12"/>
  <c r="Q9" i="1"/>
  <c r="C11" i="12"/>
  <c r="C3" i="12"/>
  <c r="X30" i="18"/>
  <c r="X40" i="18"/>
  <c r="X36" i="18"/>
  <c r="X39" i="18"/>
  <c r="X31" i="18"/>
  <c r="AK2" i="13"/>
  <c r="X37" i="18"/>
  <c r="X38" i="18"/>
  <c r="X29" i="18"/>
  <c r="X35" i="18"/>
  <c r="X34" i="18"/>
  <c r="X28" i="18"/>
  <c r="X33" i="18"/>
  <c r="X32" i="18"/>
  <c r="X41" i="18"/>
  <c r="E23" i="12"/>
  <c r="E30" i="12"/>
  <c r="E29" i="12"/>
  <c r="C8" i="12"/>
  <c r="C5" i="12"/>
  <c r="C19" i="12"/>
  <c r="E26" i="12"/>
  <c r="C7" i="12"/>
  <c r="L30" i="12"/>
  <c r="G33" i="12"/>
  <c r="I36" i="12"/>
  <c r="K34" i="12"/>
  <c r="N26" i="12"/>
  <c r="H24" i="12"/>
  <c r="K36" i="12"/>
  <c r="G28" i="12"/>
  <c r="I28" i="12"/>
  <c r="J36" i="12"/>
  <c r="J35" i="12"/>
  <c r="E31" i="12"/>
  <c r="L25" i="12"/>
  <c r="M36" i="12"/>
  <c r="N24" i="12"/>
  <c r="G23" i="12"/>
  <c r="I30" i="12"/>
  <c r="J25" i="12"/>
  <c r="K25" i="12"/>
  <c r="E36" i="12"/>
  <c r="O23" i="12"/>
  <c r="O35" i="12"/>
  <c r="L28" i="12"/>
  <c r="M27" i="12"/>
  <c r="H30" i="12"/>
  <c r="G26" i="12"/>
  <c r="I31" i="12"/>
  <c r="O30" i="12"/>
  <c r="H23" i="12"/>
  <c r="G34" i="12"/>
  <c r="I27" i="12"/>
  <c r="I29" i="12"/>
  <c r="J30" i="12"/>
  <c r="J23" i="12"/>
  <c r="K33" i="12"/>
  <c r="K30" i="12"/>
  <c r="E34" i="12"/>
  <c r="O24" i="12"/>
  <c r="O32" i="12"/>
  <c r="L27" i="12"/>
  <c r="M35" i="12"/>
  <c r="M32" i="12"/>
  <c r="N34" i="12"/>
  <c r="H35" i="12"/>
  <c r="I25" i="12"/>
  <c r="G24" i="12"/>
  <c r="G32" i="12"/>
  <c r="I23" i="12"/>
  <c r="J29" i="12"/>
  <c r="K27" i="12"/>
  <c r="E28" i="12"/>
  <c r="E25" i="12"/>
  <c r="O25" i="12"/>
  <c r="L23" i="12"/>
  <c r="M29" i="12"/>
  <c r="M23" i="12"/>
  <c r="N30" i="12"/>
  <c r="I32" i="12"/>
  <c r="J28" i="12"/>
  <c r="J24" i="12"/>
  <c r="K32" i="12"/>
  <c r="E35" i="12"/>
  <c r="O34" i="12"/>
  <c r="L31" i="12"/>
  <c r="M28" i="12"/>
  <c r="M30" i="12"/>
  <c r="N27" i="12"/>
  <c r="I35" i="12"/>
  <c r="J32" i="12"/>
  <c r="J34" i="12"/>
  <c r="K28" i="12"/>
  <c r="E24" i="12"/>
  <c r="O28" i="12"/>
  <c r="L24" i="12"/>
  <c r="N32" i="12"/>
  <c r="N31" i="12"/>
  <c r="H33" i="12"/>
  <c r="G36" i="12"/>
  <c r="G29" i="12"/>
  <c r="G27" i="12"/>
  <c r="I33" i="12"/>
  <c r="I26" i="12"/>
  <c r="J26" i="12"/>
  <c r="K35" i="12"/>
  <c r="O26" i="12"/>
  <c r="L35" i="12"/>
  <c r="L36" i="12"/>
  <c r="M31" i="12"/>
  <c r="M24" i="12"/>
  <c r="N29" i="12"/>
  <c r="N28" i="12"/>
  <c r="N35" i="12"/>
  <c r="H28" i="12"/>
  <c r="H32" i="12"/>
  <c r="J31" i="12"/>
  <c r="K23" i="12"/>
  <c r="E33" i="12"/>
  <c r="O36" i="12"/>
  <c r="L32" i="12"/>
  <c r="M34" i="12"/>
  <c r="H29" i="12"/>
  <c r="G30" i="12"/>
  <c r="G35" i="12"/>
  <c r="I24" i="12"/>
  <c r="J33" i="12"/>
  <c r="J27" i="12"/>
  <c r="K31" i="12"/>
  <c r="K26" i="12"/>
  <c r="E32" i="12"/>
  <c r="O33" i="12"/>
  <c r="O27" i="12"/>
  <c r="L29" i="12"/>
  <c r="L33" i="12"/>
  <c r="M25" i="12"/>
  <c r="N25" i="12"/>
  <c r="N33" i="12"/>
  <c r="H27" i="12"/>
  <c r="H34" i="12"/>
  <c r="H26" i="12"/>
  <c r="G25" i="12"/>
  <c r="G31" i="12"/>
  <c r="I34" i="12"/>
  <c r="K29" i="12"/>
  <c r="K24" i="12"/>
  <c r="E27" i="12"/>
  <c r="O29" i="12"/>
  <c r="O31" i="12"/>
  <c r="L34" i="12"/>
  <c r="L26" i="12"/>
  <c r="M26" i="12"/>
  <c r="M33" i="12"/>
  <c r="N36" i="12"/>
  <c r="N23" i="12"/>
  <c r="H31" i="12"/>
  <c r="H36" i="12"/>
  <c r="H25" i="12"/>
  <c r="T1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Q3" i="1"/>
  <c r="Q4" i="1"/>
  <c r="Q5" i="1"/>
  <c r="Q6" i="1"/>
  <c r="Q7" i="1"/>
  <c r="Q8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Y32" i="18"/>
  <c r="Y29" i="18"/>
  <c r="Y30" i="18"/>
  <c r="Y38" i="18"/>
  <c r="Y34" i="18"/>
  <c r="AL2" i="13"/>
  <c r="Y39" i="18"/>
  <c r="Y36" i="18"/>
  <c r="Y35" i="18"/>
  <c r="Y37" i="18"/>
  <c r="Y33" i="18"/>
  <c r="Y40" i="18"/>
  <c r="Y31" i="18"/>
  <c r="Y41" i="18"/>
  <c r="Y28" i="18"/>
  <c r="F35" i="12"/>
  <c r="F23" i="12"/>
  <c r="F31" i="12"/>
  <c r="F25" i="12"/>
  <c r="P25" i="12"/>
  <c r="R25" i="12"/>
  <c r="F30" i="12"/>
  <c r="Q30" i="12"/>
  <c r="F32" i="12"/>
  <c r="P32" i="12"/>
  <c r="R32" i="12"/>
  <c r="F34" i="12"/>
  <c r="Q34" i="12"/>
  <c r="F24" i="12"/>
  <c r="P24" i="12"/>
  <c r="R24" i="12"/>
  <c r="F27" i="12"/>
  <c r="Q27" i="12"/>
  <c r="F26" i="12"/>
  <c r="Q26" i="12"/>
  <c r="F33" i="12"/>
  <c r="P33" i="12"/>
  <c r="R33" i="12"/>
  <c r="F36" i="12"/>
  <c r="Q36" i="12"/>
  <c r="F28" i="12"/>
  <c r="Q28" i="12"/>
  <c r="F29" i="12"/>
  <c r="P29" i="12"/>
  <c r="R29" i="12"/>
  <c r="Q35" i="12"/>
  <c r="Q31" i="12"/>
  <c r="Q23" i="12"/>
  <c r="P35" i="12"/>
  <c r="R35" i="12"/>
  <c r="P30" i="12"/>
  <c r="R30" i="12"/>
  <c r="P31" i="12"/>
  <c r="R31" i="12"/>
  <c r="P23" i="12"/>
  <c r="R23" i="12"/>
  <c r="G3" i="8"/>
  <c r="G7" i="8"/>
  <c r="G8" i="8"/>
  <c r="G11" i="8"/>
  <c r="G15" i="8"/>
  <c r="G16" i="8"/>
  <c r="G19" i="8"/>
  <c r="G23" i="8"/>
  <c r="G24" i="8"/>
  <c r="G27" i="8"/>
  <c r="G31" i="8"/>
  <c r="G32" i="8"/>
  <c r="G35" i="8"/>
  <c r="G39" i="8"/>
  <c r="G40" i="8"/>
  <c r="G43" i="8"/>
  <c r="G47" i="8"/>
  <c r="G48" i="8"/>
  <c r="G51" i="8"/>
  <c r="G55" i="8"/>
  <c r="G56" i="8"/>
  <c r="G59" i="8"/>
  <c r="G63" i="8"/>
  <c r="G64" i="8"/>
  <c r="G67" i="8"/>
  <c r="G71" i="8"/>
  <c r="G72" i="8"/>
  <c r="G75" i="8"/>
  <c r="G79" i="8"/>
  <c r="G80" i="8"/>
  <c r="G83" i="8"/>
  <c r="G87" i="8"/>
  <c r="G88" i="8"/>
  <c r="G91" i="8"/>
  <c r="G95" i="8"/>
  <c r="G96" i="8"/>
  <c r="G99" i="8"/>
  <c r="G103" i="8"/>
  <c r="G104" i="8"/>
  <c r="G107" i="8"/>
  <c r="K3" i="8"/>
  <c r="G4" i="8"/>
  <c r="K5" i="8"/>
  <c r="G5" i="8"/>
  <c r="K6" i="8"/>
  <c r="G6" i="8"/>
  <c r="K7" i="8"/>
  <c r="K8" i="8"/>
  <c r="K9" i="8"/>
  <c r="G9" i="8"/>
  <c r="K10" i="8"/>
  <c r="G10" i="8"/>
  <c r="K11" i="8"/>
  <c r="K12" i="8"/>
  <c r="G12" i="8"/>
  <c r="K13" i="8"/>
  <c r="G13" i="8"/>
  <c r="K14" i="8"/>
  <c r="G14" i="8"/>
  <c r="K15" i="8"/>
  <c r="K16" i="8"/>
  <c r="K17" i="8"/>
  <c r="G17" i="8"/>
  <c r="K18" i="8"/>
  <c r="G18" i="8"/>
  <c r="K19" i="8"/>
  <c r="K20" i="8"/>
  <c r="G20" i="8"/>
  <c r="K21" i="8"/>
  <c r="G21" i="8"/>
  <c r="K22" i="8"/>
  <c r="G22" i="8"/>
  <c r="K23" i="8"/>
  <c r="K24" i="8"/>
  <c r="K25" i="8"/>
  <c r="G25" i="8"/>
  <c r="K26" i="8"/>
  <c r="G26" i="8"/>
  <c r="K27" i="8"/>
  <c r="K28" i="8"/>
  <c r="G28" i="8"/>
  <c r="K29" i="8"/>
  <c r="G29" i="8"/>
  <c r="K30" i="8"/>
  <c r="G30" i="8"/>
  <c r="K31" i="8"/>
  <c r="K32" i="8"/>
  <c r="K33" i="8"/>
  <c r="G33" i="8"/>
  <c r="K34" i="8"/>
  <c r="G34" i="8"/>
  <c r="K35" i="8"/>
  <c r="K36" i="8"/>
  <c r="G36" i="8"/>
  <c r="K37" i="8"/>
  <c r="G37" i="8"/>
  <c r="K38" i="8"/>
  <c r="G38" i="8"/>
  <c r="K39" i="8"/>
  <c r="K40" i="8"/>
  <c r="K41" i="8"/>
  <c r="G41" i="8"/>
  <c r="K42" i="8"/>
  <c r="G42" i="8"/>
  <c r="K43" i="8"/>
  <c r="K44" i="8"/>
  <c r="G44" i="8"/>
  <c r="K45" i="8"/>
  <c r="G45" i="8"/>
  <c r="K46" i="8"/>
  <c r="G46" i="8"/>
  <c r="K47" i="8"/>
  <c r="K48" i="8"/>
  <c r="K49" i="8"/>
  <c r="G49" i="8"/>
  <c r="K50" i="8"/>
  <c r="G50" i="8"/>
  <c r="K51" i="8"/>
  <c r="K52" i="8"/>
  <c r="G52" i="8"/>
  <c r="K53" i="8"/>
  <c r="G53" i="8"/>
  <c r="K54" i="8"/>
  <c r="G54" i="8"/>
  <c r="K55" i="8"/>
  <c r="K56" i="8"/>
  <c r="K57" i="8"/>
  <c r="G57" i="8"/>
  <c r="K58" i="8"/>
  <c r="G58" i="8"/>
  <c r="K59" i="8"/>
  <c r="K60" i="8"/>
  <c r="G60" i="8"/>
  <c r="K61" i="8"/>
  <c r="G61" i="8"/>
  <c r="K62" i="8"/>
  <c r="G62" i="8"/>
  <c r="K63" i="8"/>
  <c r="K64" i="8"/>
  <c r="K65" i="8"/>
  <c r="G65" i="8"/>
  <c r="K66" i="8"/>
  <c r="G66" i="8"/>
  <c r="K67" i="8"/>
  <c r="K68" i="8"/>
  <c r="G68" i="8"/>
  <c r="K69" i="8"/>
  <c r="G69" i="8"/>
  <c r="K70" i="8"/>
  <c r="G70" i="8"/>
  <c r="K71" i="8"/>
  <c r="K72" i="8"/>
  <c r="K73" i="8"/>
  <c r="G73" i="8"/>
  <c r="K74" i="8"/>
  <c r="G74" i="8"/>
  <c r="K75" i="8"/>
  <c r="K76" i="8"/>
  <c r="G76" i="8"/>
  <c r="K77" i="8"/>
  <c r="G77" i="8"/>
  <c r="K78" i="8"/>
  <c r="G78" i="8"/>
  <c r="K79" i="8"/>
  <c r="K80" i="8"/>
  <c r="K81" i="8"/>
  <c r="G81" i="8"/>
  <c r="K82" i="8"/>
  <c r="G82" i="8"/>
  <c r="K83" i="8"/>
  <c r="K84" i="8"/>
  <c r="G84" i="8"/>
  <c r="K85" i="8"/>
  <c r="G85" i="8"/>
  <c r="K86" i="8"/>
  <c r="G86" i="8"/>
  <c r="K87" i="8"/>
  <c r="K88" i="8"/>
  <c r="K89" i="8"/>
  <c r="G89" i="8"/>
  <c r="K90" i="8"/>
  <c r="G90" i="8"/>
  <c r="K91" i="8"/>
  <c r="K92" i="8"/>
  <c r="G92" i="8"/>
  <c r="K93" i="8"/>
  <c r="G93" i="8"/>
  <c r="K94" i="8"/>
  <c r="G94" i="8"/>
  <c r="K95" i="8"/>
  <c r="K96" i="8"/>
  <c r="K97" i="8"/>
  <c r="G97" i="8"/>
  <c r="K98" i="8"/>
  <c r="G98" i="8"/>
  <c r="K99" i="8"/>
  <c r="K100" i="8"/>
  <c r="G100" i="8"/>
  <c r="K101" i="8"/>
  <c r="G101" i="8"/>
  <c r="K102" i="8"/>
  <c r="G102" i="8"/>
  <c r="K103" i="8"/>
  <c r="K104" i="8"/>
  <c r="K105" i="8"/>
  <c r="G105" i="8"/>
  <c r="K106" i="8"/>
  <c r="G106" i="8"/>
  <c r="K107" i="8"/>
  <c r="K2" i="8"/>
  <c r="G2" i="8"/>
  <c r="K3" i="7"/>
  <c r="G3" i="7"/>
  <c r="G9" i="7"/>
  <c r="G10" i="7"/>
  <c r="G17" i="7"/>
  <c r="G18" i="7"/>
  <c r="G25" i="7"/>
  <c r="G26" i="7"/>
  <c r="G33" i="7"/>
  <c r="G34" i="7"/>
  <c r="G41" i="7"/>
  <c r="G42" i="7"/>
  <c r="G49" i="7"/>
  <c r="G50" i="7"/>
  <c r="G57" i="7"/>
  <c r="G58" i="7"/>
  <c r="G65" i="7"/>
  <c r="G66" i="7"/>
  <c r="G73" i="7"/>
  <c r="G74" i="7"/>
  <c r="G81" i="7"/>
  <c r="G82" i="7"/>
  <c r="K4" i="7"/>
  <c r="G4" i="7"/>
  <c r="K5" i="7"/>
  <c r="G5" i="7"/>
  <c r="K6" i="7"/>
  <c r="G6" i="7"/>
  <c r="K7" i="7"/>
  <c r="G7" i="7"/>
  <c r="K8" i="7"/>
  <c r="G8" i="7"/>
  <c r="K9" i="7"/>
  <c r="K10" i="7"/>
  <c r="K11" i="7"/>
  <c r="G11" i="7"/>
  <c r="K12" i="7"/>
  <c r="G12" i="7"/>
  <c r="K13" i="7"/>
  <c r="G13" i="7"/>
  <c r="K14" i="7"/>
  <c r="G14" i="7"/>
  <c r="K15" i="7"/>
  <c r="G15" i="7"/>
  <c r="K16" i="7"/>
  <c r="G16" i="7"/>
  <c r="K17" i="7"/>
  <c r="K18" i="7"/>
  <c r="K19" i="7"/>
  <c r="G19" i="7"/>
  <c r="K20" i="7"/>
  <c r="G20" i="7"/>
  <c r="K21" i="7"/>
  <c r="G21" i="7"/>
  <c r="K22" i="7"/>
  <c r="G22" i="7"/>
  <c r="K23" i="7"/>
  <c r="G23" i="7"/>
  <c r="K24" i="7"/>
  <c r="G24" i="7"/>
  <c r="K25" i="7"/>
  <c r="K26" i="7"/>
  <c r="K27" i="7"/>
  <c r="G27" i="7"/>
  <c r="K28" i="7"/>
  <c r="G28" i="7"/>
  <c r="K29" i="7"/>
  <c r="G29" i="7"/>
  <c r="K30" i="7"/>
  <c r="G30" i="7"/>
  <c r="K31" i="7"/>
  <c r="G31" i="7"/>
  <c r="K32" i="7"/>
  <c r="G32" i="7"/>
  <c r="K33" i="7"/>
  <c r="K34" i="7"/>
  <c r="K35" i="7"/>
  <c r="G35" i="7"/>
  <c r="K36" i="7"/>
  <c r="G36" i="7"/>
  <c r="K37" i="7"/>
  <c r="G37" i="7"/>
  <c r="K38" i="7"/>
  <c r="G38" i="7"/>
  <c r="K39" i="7"/>
  <c r="G39" i="7"/>
  <c r="K40" i="7"/>
  <c r="G40" i="7"/>
  <c r="K41" i="7"/>
  <c r="K42" i="7"/>
  <c r="K43" i="7"/>
  <c r="G43" i="7"/>
  <c r="K44" i="7"/>
  <c r="G44" i="7"/>
  <c r="K45" i="7"/>
  <c r="G45" i="7"/>
  <c r="K46" i="7"/>
  <c r="G46" i="7"/>
  <c r="K47" i="7"/>
  <c r="G47" i="7"/>
  <c r="K48" i="7"/>
  <c r="G48" i="7"/>
  <c r="K49" i="7"/>
  <c r="K50" i="7"/>
  <c r="K51" i="7"/>
  <c r="G51" i="7"/>
  <c r="K52" i="7"/>
  <c r="G52" i="7"/>
  <c r="K53" i="7"/>
  <c r="G53" i="7"/>
  <c r="K54" i="7"/>
  <c r="G54" i="7"/>
  <c r="K55" i="7"/>
  <c r="G55" i="7"/>
  <c r="K56" i="7"/>
  <c r="G56" i="7"/>
  <c r="K57" i="7"/>
  <c r="K58" i="7"/>
  <c r="K59" i="7"/>
  <c r="G59" i="7"/>
  <c r="K60" i="7"/>
  <c r="G60" i="7"/>
  <c r="K61" i="7"/>
  <c r="G61" i="7"/>
  <c r="K62" i="7"/>
  <c r="G62" i="7"/>
  <c r="K63" i="7"/>
  <c r="G63" i="7"/>
  <c r="K64" i="7"/>
  <c r="G64" i="7"/>
  <c r="K65" i="7"/>
  <c r="K66" i="7"/>
  <c r="K67" i="7"/>
  <c r="G67" i="7"/>
  <c r="K68" i="7"/>
  <c r="G68" i="7"/>
  <c r="K69" i="7"/>
  <c r="G69" i="7"/>
  <c r="K70" i="7"/>
  <c r="G70" i="7"/>
  <c r="K71" i="7"/>
  <c r="G71" i="7"/>
  <c r="K72" i="7"/>
  <c r="G72" i="7"/>
  <c r="K73" i="7"/>
  <c r="K74" i="7"/>
  <c r="K75" i="7"/>
  <c r="G75" i="7"/>
  <c r="K76" i="7"/>
  <c r="G76" i="7"/>
  <c r="K77" i="7"/>
  <c r="G77" i="7"/>
  <c r="K78" i="7"/>
  <c r="G78" i="7"/>
  <c r="K79" i="7"/>
  <c r="G79" i="7"/>
  <c r="K80" i="7"/>
  <c r="G80" i="7"/>
  <c r="K81" i="7"/>
  <c r="K82" i="7"/>
  <c r="K83" i="7"/>
  <c r="G83" i="7"/>
  <c r="K84" i="7"/>
  <c r="G84" i="7"/>
  <c r="K2" i="7"/>
  <c r="G2" i="7"/>
  <c r="K3" i="4"/>
  <c r="G3" i="4"/>
  <c r="K4" i="4"/>
  <c r="G4" i="4"/>
  <c r="K5" i="4"/>
  <c r="G5" i="4"/>
  <c r="K6" i="4"/>
  <c r="G6" i="4"/>
  <c r="K7" i="4"/>
  <c r="G7" i="4"/>
  <c r="K8" i="4"/>
  <c r="G8" i="4"/>
  <c r="K9" i="4"/>
  <c r="G9" i="4"/>
  <c r="K10" i="4"/>
  <c r="G10" i="4"/>
  <c r="K11" i="4"/>
  <c r="G11" i="4"/>
  <c r="K12" i="4"/>
  <c r="G12" i="4"/>
  <c r="K13" i="4"/>
  <c r="G13" i="4"/>
  <c r="K14" i="4"/>
  <c r="G14" i="4"/>
  <c r="K15" i="4"/>
  <c r="G15" i="4"/>
  <c r="K16" i="4"/>
  <c r="G16" i="4"/>
  <c r="K17" i="4"/>
  <c r="G17" i="4"/>
  <c r="K18" i="4"/>
  <c r="G18" i="4"/>
  <c r="K19" i="4"/>
  <c r="G19" i="4"/>
  <c r="K20" i="4"/>
  <c r="G20" i="4"/>
  <c r="K21" i="4"/>
  <c r="G21" i="4"/>
  <c r="K22" i="4"/>
  <c r="G22" i="4"/>
  <c r="K23" i="4"/>
  <c r="G23" i="4"/>
  <c r="K24" i="4"/>
  <c r="G24" i="4"/>
  <c r="K25" i="4"/>
  <c r="G25" i="4"/>
  <c r="K26" i="4"/>
  <c r="G26" i="4"/>
  <c r="K27" i="4"/>
  <c r="G27" i="4"/>
  <c r="K28" i="4"/>
  <c r="G28" i="4"/>
  <c r="K29" i="4"/>
  <c r="G29" i="4"/>
  <c r="K30" i="4"/>
  <c r="G30" i="4"/>
  <c r="K31" i="4"/>
  <c r="G31" i="4"/>
  <c r="K32" i="4"/>
  <c r="G32" i="4"/>
  <c r="K33" i="4"/>
  <c r="G33" i="4"/>
  <c r="K34" i="4"/>
  <c r="G34" i="4"/>
  <c r="K35" i="4"/>
  <c r="G35" i="4"/>
  <c r="K36" i="4"/>
  <c r="G36" i="4"/>
  <c r="K37" i="4"/>
  <c r="G37" i="4"/>
  <c r="K38" i="4"/>
  <c r="G38" i="4"/>
  <c r="K39" i="4"/>
  <c r="G39" i="4"/>
  <c r="K40" i="4"/>
  <c r="G40" i="4"/>
  <c r="K41" i="4"/>
  <c r="G41" i="4"/>
  <c r="K42" i="4"/>
  <c r="G42" i="4"/>
  <c r="K43" i="4"/>
  <c r="G43" i="4"/>
  <c r="K44" i="4"/>
  <c r="G44" i="4"/>
  <c r="K45" i="4"/>
  <c r="G45" i="4"/>
  <c r="K46" i="4"/>
  <c r="G46" i="4"/>
  <c r="K47" i="4"/>
  <c r="G47" i="4"/>
  <c r="K48" i="4"/>
  <c r="G48" i="4"/>
  <c r="K49" i="4"/>
  <c r="G49" i="4"/>
  <c r="K50" i="4"/>
  <c r="G50" i="4"/>
  <c r="K51" i="4"/>
  <c r="G51" i="4"/>
  <c r="K52" i="4"/>
  <c r="G52" i="4"/>
  <c r="K53" i="4"/>
  <c r="G53" i="4"/>
  <c r="K54" i="4"/>
  <c r="G54" i="4"/>
  <c r="K55" i="4"/>
  <c r="G55" i="4"/>
  <c r="K56" i="4"/>
  <c r="G56" i="4"/>
  <c r="K57" i="4"/>
  <c r="G57" i="4"/>
  <c r="K58" i="4"/>
  <c r="G58" i="4"/>
  <c r="K59" i="4"/>
  <c r="G59" i="4"/>
  <c r="K60" i="4"/>
  <c r="G60" i="4"/>
  <c r="K61" i="4"/>
  <c r="G61" i="4"/>
  <c r="K62" i="4"/>
  <c r="G62" i="4"/>
  <c r="K63" i="4"/>
  <c r="G63" i="4"/>
  <c r="K64" i="4"/>
  <c r="G64" i="4"/>
  <c r="K65" i="4"/>
  <c r="G65" i="4"/>
  <c r="K66" i="4"/>
  <c r="G66" i="4"/>
  <c r="K67" i="4"/>
  <c r="G67" i="4"/>
  <c r="K68" i="4"/>
  <c r="G68" i="4"/>
  <c r="K69" i="4"/>
  <c r="G69" i="4"/>
  <c r="K70" i="4"/>
  <c r="G70" i="4"/>
  <c r="K71" i="4"/>
  <c r="G71" i="4"/>
  <c r="K72" i="4"/>
  <c r="G72" i="4"/>
  <c r="K73" i="4"/>
  <c r="G73" i="4"/>
  <c r="K74" i="4"/>
  <c r="G74" i="4"/>
  <c r="K75" i="4"/>
  <c r="G75" i="4"/>
  <c r="K2" i="4"/>
  <c r="G2" i="4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J2" i="1"/>
  <c r="K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P28" i="12"/>
  <c r="R28" i="12"/>
  <c r="Q29" i="12"/>
  <c r="Z32" i="18"/>
  <c r="Z40" i="18"/>
  <c r="Z36" i="18"/>
  <c r="Z38" i="18"/>
  <c r="Z41" i="18"/>
  <c r="AM2" i="13"/>
  <c r="Z31" i="18"/>
  <c r="Z29" i="18"/>
  <c r="Z39" i="18"/>
  <c r="Z28" i="18"/>
  <c r="Z34" i="18"/>
  <c r="Z37" i="18"/>
  <c r="Z33" i="18"/>
  <c r="Z35" i="18"/>
  <c r="Z30" i="18"/>
  <c r="P34" i="12"/>
  <c r="R34" i="12"/>
  <c r="Q32" i="12"/>
  <c r="Q24" i="12"/>
  <c r="Q25" i="12"/>
  <c r="Q33" i="12"/>
  <c r="P36" i="12"/>
  <c r="R36" i="12"/>
  <c r="P26" i="12"/>
  <c r="R26" i="12"/>
  <c r="P27" i="12"/>
  <c r="R27" i="12"/>
  <c r="I17" i="1"/>
  <c r="AA32" i="18"/>
  <c r="AA33" i="18"/>
  <c r="AA38" i="18"/>
  <c r="AA41" i="18"/>
  <c r="AN2" i="13"/>
  <c r="AA35" i="18"/>
  <c r="AA34" i="18"/>
  <c r="AA31" i="18"/>
  <c r="AA28" i="18"/>
  <c r="AA40" i="18"/>
  <c r="AA37" i="18"/>
  <c r="AA36" i="18"/>
  <c r="AA39" i="18"/>
  <c r="AA29" i="18"/>
  <c r="AA30" i="18"/>
  <c r="K107" i="1"/>
  <c r="J107" i="1"/>
  <c r="I107" i="1"/>
  <c r="K106" i="1"/>
  <c r="J106" i="1"/>
  <c r="I106" i="1"/>
  <c r="I105" i="1"/>
  <c r="K105" i="1"/>
  <c r="J105" i="1"/>
  <c r="K103" i="1"/>
  <c r="J103" i="1"/>
  <c r="I103" i="1"/>
  <c r="I102" i="1"/>
  <c r="K102" i="1"/>
  <c r="J102" i="1"/>
  <c r="I98" i="1"/>
  <c r="J98" i="1"/>
  <c r="K98" i="1"/>
  <c r="I97" i="1"/>
  <c r="K97" i="1"/>
  <c r="J97" i="1"/>
  <c r="I96" i="1"/>
  <c r="J96" i="1"/>
  <c r="K96" i="1"/>
  <c r="I95" i="1"/>
  <c r="J95" i="1"/>
  <c r="K95" i="1"/>
  <c r="K93" i="1"/>
  <c r="J93" i="1"/>
  <c r="I93" i="1"/>
  <c r="I92" i="1"/>
  <c r="K92" i="1"/>
  <c r="J92" i="1"/>
  <c r="I91" i="1"/>
  <c r="K91" i="1"/>
  <c r="J91" i="1"/>
  <c r="K85" i="1"/>
  <c r="J85" i="1"/>
  <c r="I85" i="1"/>
  <c r="I86" i="1"/>
  <c r="K86" i="1"/>
  <c r="J86" i="1"/>
  <c r="K83" i="1"/>
  <c r="J83" i="1"/>
  <c r="I83" i="1"/>
  <c r="I82" i="1"/>
  <c r="K82" i="1"/>
  <c r="J82" i="1"/>
  <c r="I81" i="1"/>
  <c r="K81" i="1"/>
  <c r="J81" i="1"/>
  <c r="K75" i="1"/>
  <c r="J75" i="1"/>
  <c r="I75" i="1"/>
  <c r="I74" i="1"/>
  <c r="K74" i="1"/>
  <c r="J74" i="1"/>
  <c r="I79" i="1"/>
  <c r="K79" i="1"/>
  <c r="J79" i="1"/>
  <c r="I67" i="1"/>
  <c r="J67" i="1"/>
  <c r="K67" i="1"/>
  <c r="I66" i="1"/>
  <c r="K66" i="1"/>
  <c r="J66" i="1"/>
  <c r="I62" i="1"/>
  <c r="K62" i="1"/>
  <c r="J62" i="1"/>
  <c r="I64" i="1"/>
  <c r="J64" i="1"/>
  <c r="K64" i="1"/>
  <c r="I55" i="1"/>
  <c r="K55" i="1"/>
  <c r="I54" i="1"/>
  <c r="K54" i="1"/>
  <c r="J55" i="1"/>
  <c r="J54" i="1"/>
  <c r="K48" i="1"/>
  <c r="I48" i="1"/>
  <c r="J48" i="1"/>
  <c r="I42" i="1"/>
  <c r="K42" i="1"/>
  <c r="J42" i="1"/>
  <c r="I22" i="1"/>
  <c r="K22" i="1"/>
  <c r="J22" i="1"/>
  <c r="K18" i="1"/>
  <c r="K19" i="1"/>
  <c r="K17" i="1"/>
  <c r="I18" i="1"/>
  <c r="I19" i="1"/>
  <c r="J19" i="1"/>
  <c r="J17" i="1"/>
  <c r="J18" i="1"/>
  <c r="AB35" i="18"/>
  <c r="AB40" i="18"/>
  <c r="AB36" i="18"/>
  <c r="AB29" i="18"/>
  <c r="AB32" i="18"/>
  <c r="AB34" i="18"/>
  <c r="AB33" i="18"/>
  <c r="AB41" i="18"/>
  <c r="AB39" i="18"/>
  <c r="AO2" i="13"/>
  <c r="AB37" i="18"/>
  <c r="AB38" i="18"/>
  <c r="AB30" i="18"/>
  <c r="AB28" i="18"/>
  <c r="AB31" i="18"/>
  <c r="I30" i="1"/>
  <c r="I49" i="1"/>
  <c r="I33" i="1"/>
  <c r="I51" i="1"/>
  <c r="I21" i="1"/>
  <c r="I28" i="1"/>
  <c r="I40" i="1"/>
  <c r="I41" i="1"/>
  <c r="I43" i="1"/>
  <c r="I27" i="1"/>
  <c r="I26" i="1"/>
  <c r="I56" i="1"/>
  <c r="I14" i="1"/>
  <c r="I13" i="1"/>
  <c r="I57" i="1"/>
  <c r="I77" i="1"/>
  <c r="I63" i="1"/>
  <c r="I76" i="1"/>
  <c r="I2" i="1"/>
  <c r="I78" i="1"/>
  <c r="I61" i="1"/>
  <c r="I69" i="1"/>
  <c r="I89" i="1"/>
  <c r="I84" i="1"/>
  <c r="I90" i="1"/>
  <c r="I47" i="1"/>
  <c r="I10" i="1"/>
  <c r="I3" i="1"/>
  <c r="I60" i="1"/>
  <c r="I9" i="1"/>
  <c r="I25" i="1"/>
  <c r="I99" i="1"/>
  <c r="I11" i="1"/>
  <c r="I20" i="1"/>
  <c r="I58" i="1"/>
  <c r="I59" i="1"/>
  <c r="I87" i="1"/>
  <c r="I88" i="1"/>
  <c r="I100" i="1"/>
  <c r="I31" i="1"/>
  <c r="I35" i="1"/>
  <c r="I101" i="1"/>
  <c r="I68" i="1"/>
  <c r="I80" i="1"/>
  <c r="I104" i="1"/>
  <c r="I7" i="1"/>
  <c r="I8" i="1"/>
  <c r="I37" i="1"/>
  <c r="I44" i="1"/>
  <c r="I94" i="1"/>
  <c r="I71" i="1"/>
  <c r="I16" i="1"/>
  <c r="I50" i="1"/>
  <c r="I52" i="1"/>
  <c r="I24" i="1"/>
  <c r="I5" i="1"/>
  <c r="I72" i="1"/>
  <c r="I65" i="1"/>
  <c r="I38" i="1"/>
  <c r="I45" i="1"/>
  <c r="I23" i="1"/>
  <c r="I15" i="1"/>
  <c r="I34" i="1"/>
  <c r="I4" i="1"/>
  <c r="I29" i="1"/>
  <c r="I73" i="1"/>
  <c r="I6" i="1"/>
  <c r="I12" i="1"/>
  <c r="I36" i="1"/>
  <c r="I39" i="1"/>
  <c r="I32" i="1"/>
  <c r="I46" i="1"/>
  <c r="I70" i="1"/>
  <c r="I53" i="1"/>
  <c r="K5" i="1"/>
  <c r="K6" i="1"/>
  <c r="K7" i="1"/>
  <c r="K8" i="1"/>
  <c r="K9" i="1"/>
  <c r="K10" i="1"/>
  <c r="K11" i="1"/>
  <c r="K3" i="1"/>
  <c r="K12" i="1"/>
  <c r="K15" i="1"/>
  <c r="K16" i="1"/>
  <c r="K20" i="1"/>
  <c r="K14" i="1"/>
  <c r="K13" i="1"/>
  <c r="K23" i="1"/>
  <c r="K21" i="1"/>
  <c r="K24" i="1"/>
  <c r="K25" i="1"/>
  <c r="K29" i="1"/>
  <c r="K31" i="1"/>
  <c r="K32" i="1"/>
  <c r="K33" i="1"/>
  <c r="K34" i="1"/>
  <c r="K35" i="1"/>
  <c r="K36" i="1"/>
  <c r="K27" i="1"/>
  <c r="K26" i="1"/>
  <c r="K37" i="1"/>
  <c r="K38" i="1"/>
  <c r="K39" i="1"/>
  <c r="K28" i="1"/>
  <c r="K30" i="1"/>
  <c r="K44" i="1"/>
  <c r="K45" i="1"/>
  <c r="K46" i="1"/>
  <c r="K49" i="1"/>
  <c r="K40" i="1"/>
  <c r="K41" i="1"/>
  <c r="K50" i="1"/>
  <c r="K51" i="1"/>
  <c r="K52" i="1"/>
  <c r="K43" i="1"/>
  <c r="K47" i="1"/>
  <c r="K57" i="1"/>
  <c r="K53" i="1"/>
  <c r="K58" i="1"/>
  <c r="K59" i="1"/>
  <c r="K60" i="1"/>
  <c r="K56" i="1"/>
  <c r="K65" i="1"/>
  <c r="K68" i="1"/>
  <c r="K70" i="1"/>
  <c r="K63" i="1"/>
  <c r="K71" i="1"/>
  <c r="K61" i="1"/>
  <c r="K72" i="1"/>
  <c r="K73" i="1"/>
  <c r="K69" i="1"/>
  <c r="K80" i="1"/>
  <c r="K77" i="1"/>
  <c r="K76" i="1"/>
  <c r="K78" i="1"/>
  <c r="K87" i="1"/>
  <c r="K88" i="1"/>
  <c r="K94" i="1"/>
  <c r="K84" i="1"/>
  <c r="K89" i="1"/>
  <c r="K90" i="1"/>
  <c r="K99" i="1"/>
  <c r="K100" i="1"/>
  <c r="K101" i="1"/>
  <c r="K104" i="1"/>
  <c r="K4" i="1"/>
  <c r="J5" i="1"/>
  <c r="J6" i="1"/>
  <c r="J7" i="1"/>
  <c r="J8" i="1"/>
  <c r="J9" i="1"/>
  <c r="J10" i="1"/>
  <c r="J11" i="1"/>
  <c r="J3" i="1"/>
  <c r="J12" i="1"/>
  <c r="J15" i="1"/>
  <c r="J16" i="1"/>
  <c r="J20" i="1"/>
  <c r="J14" i="1"/>
  <c r="J13" i="1"/>
  <c r="J23" i="1"/>
  <c r="J21" i="1"/>
  <c r="J24" i="1"/>
  <c r="J25" i="1"/>
  <c r="J29" i="1"/>
  <c r="J31" i="1"/>
  <c r="J32" i="1"/>
  <c r="J33" i="1"/>
  <c r="J34" i="1"/>
  <c r="J35" i="1"/>
  <c r="J36" i="1"/>
  <c r="J27" i="1"/>
  <c r="J26" i="1"/>
  <c r="J37" i="1"/>
  <c r="J38" i="1"/>
  <c r="J39" i="1"/>
  <c r="J28" i="1"/>
  <c r="J30" i="1"/>
  <c r="J44" i="1"/>
  <c r="J45" i="1"/>
  <c r="J46" i="1"/>
  <c r="J49" i="1"/>
  <c r="J40" i="1"/>
  <c r="J41" i="1"/>
  <c r="J50" i="1"/>
  <c r="J51" i="1"/>
  <c r="J52" i="1"/>
  <c r="J43" i="1"/>
  <c r="J47" i="1"/>
  <c r="J57" i="1"/>
  <c r="J53" i="1"/>
  <c r="J58" i="1"/>
  <c r="J59" i="1"/>
  <c r="J60" i="1"/>
  <c r="J56" i="1"/>
  <c r="J65" i="1"/>
  <c r="J68" i="1"/>
  <c r="J70" i="1"/>
  <c r="J63" i="1"/>
  <c r="J71" i="1"/>
  <c r="J61" i="1"/>
  <c r="J72" i="1"/>
  <c r="J73" i="1"/>
  <c r="J69" i="1"/>
  <c r="J80" i="1"/>
  <c r="J77" i="1"/>
  <c r="J76" i="1"/>
  <c r="J78" i="1"/>
  <c r="J87" i="1"/>
  <c r="J88" i="1"/>
  <c r="J94" i="1"/>
  <c r="J84" i="1"/>
  <c r="J89" i="1"/>
  <c r="J90" i="1"/>
  <c r="J99" i="1"/>
  <c r="J100" i="1"/>
  <c r="J101" i="1"/>
  <c r="J104" i="1"/>
  <c r="J4" i="1"/>
  <c r="Q5" i="13"/>
  <c r="Q4" i="13"/>
  <c r="Q8" i="13"/>
  <c r="R8" i="13"/>
  <c r="S8" i="13"/>
  <c r="AC35" i="18"/>
  <c r="AC41" i="18"/>
  <c r="AC30" i="18"/>
  <c r="AC31" i="18"/>
  <c r="AC36" i="18"/>
  <c r="AC32" i="18"/>
  <c r="AC29" i="18"/>
  <c r="AC40" i="18"/>
  <c r="AC34" i="18"/>
  <c r="AC33" i="18"/>
  <c r="AC37" i="18"/>
  <c r="AC39" i="18"/>
  <c r="AC38" i="18"/>
  <c r="AC28" i="18"/>
  <c r="H28" i="18"/>
  <c r="F32" i="18"/>
  <c r="AD38" i="18"/>
  <c r="AS38" i="18"/>
  <c r="AU38" i="18"/>
  <c r="AD37" i="18"/>
  <c r="AS37" i="18"/>
  <c r="AU37" i="18"/>
  <c r="AD36" i="18"/>
  <c r="AT36" i="18"/>
  <c r="AD41" i="18"/>
  <c r="AT41" i="18"/>
  <c r="AD31" i="18"/>
  <c r="AS31" i="18"/>
  <c r="AU31" i="18"/>
  <c r="AD29" i="18"/>
  <c r="AS29" i="18"/>
  <c r="AU29" i="18"/>
  <c r="AD32" i="18"/>
  <c r="AT32" i="18"/>
  <c r="AD39" i="18"/>
  <c r="AS39" i="18"/>
  <c r="AU39" i="18"/>
  <c r="AD30" i="18"/>
  <c r="AS30" i="18"/>
  <c r="AU30" i="18"/>
  <c r="AD33" i="18"/>
  <c r="AD34" i="18"/>
  <c r="AS34" i="18"/>
  <c r="AU34" i="18"/>
  <c r="AD40" i="18"/>
  <c r="AD28" i="18"/>
  <c r="AS28" i="18"/>
  <c r="AU28" i="18"/>
  <c r="AD35" i="18"/>
  <c r="AS35" i="18"/>
  <c r="AU35" i="18"/>
  <c r="G30" i="18"/>
  <c r="H29" i="18"/>
  <c r="F40" i="18"/>
  <c r="G33" i="18"/>
  <c r="H35" i="18"/>
  <c r="H38" i="18"/>
  <c r="G34" i="18"/>
  <c r="G36" i="18"/>
  <c r="G37" i="18"/>
  <c r="F28" i="18"/>
  <c r="H33" i="18"/>
  <c r="H34" i="18"/>
  <c r="G39" i="18"/>
  <c r="H41" i="18"/>
  <c r="H36" i="18"/>
  <c r="G41" i="18"/>
  <c r="F31" i="18"/>
  <c r="H30" i="18"/>
  <c r="G32" i="18"/>
  <c r="G40" i="18"/>
  <c r="F29" i="18"/>
  <c r="F41" i="18"/>
  <c r="F37" i="18"/>
  <c r="F35" i="18"/>
  <c r="H31" i="18"/>
  <c r="G35" i="18"/>
  <c r="G38" i="18"/>
  <c r="H37" i="18"/>
  <c r="H39" i="18"/>
  <c r="G29" i="18"/>
  <c r="F36" i="18"/>
  <c r="F30" i="18"/>
  <c r="F33" i="18"/>
  <c r="F34" i="18"/>
  <c r="H40" i="18"/>
  <c r="H32" i="18"/>
  <c r="G28" i="18"/>
  <c r="G31" i="18"/>
  <c r="F38" i="18"/>
  <c r="F39" i="18"/>
  <c r="P2" i="13"/>
  <c r="P80" i="13"/>
  <c r="P78" i="13"/>
  <c r="P61" i="13"/>
  <c r="P7" i="13"/>
  <c r="P20" i="13"/>
  <c r="P58" i="13"/>
  <c r="P96" i="13"/>
  <c r="P32" i="13"/>
  <c r="P22" i="13"/>
  <c r="P46" i="13"/>
  <c r="P76" i="13"/>
  <c r="P77" i="13"/>
  <c r="P72" i="13"/>
  <c r="P24" i="13"/>
  <c r="P66" i="13"/>
  <c r="P5" i="13"/>
  <c r="P14" i="13"/>
  <c r="P94" i="13"/>
  <c r="P89" i="13"/>
  <c r="P86" i="13"/>
  <c r="P51" i="13"/>
  <c r="P29" i="13"/>
  <c r="P40" i="13"/>
  <c r="P21" i="13"/>
  <c r="P65" i="13"/>
  <c r="P105" i="13"/>
  <c r="P84" i="13"/>
  <c r="P92" i="13"/>
  <c r="P83" i="13"/>
  <c r="P68" i="13"/>
  <c r="P85" i="13"/>
  <c r="P103" i="13"/>
  <c r="P27" i="13"/>
  <c r="P44" i="13"/>
  <c r="P91" i="13"/>
  <c r="P79" i="13"/>
  <c r="P74" i="13"/>
  <c r="P50" i="13"/>
  <c r="P97" i="13"/>
  <c r="P57" i="13"/>
  <c r="P104" i="13"/>
  <c r="P23" i="13"/>
  <c r="P11" i="13"/>
  <c r="P8" i="13"/>
  <c r="P39" i="13"/>
  <c r="P101" i="13"/>
  <c r="P43" i="13"/>
  <c r="P81" i="13"/>
  <c r="P70" i="13"/>
  <c r="P41" i="13"/>
  <c r="P38" i="13"/>
  <c r="P16" i="13"/>
  <c r="P48" i="13"/>
  <c r="P15" i="13"/>
  <c r="P71" i="13"/>
  <c r="P26" i="13"/>
  <c r="P37" i="13"/>
  <c r="P17" i="13"/>
  <c r="P13" i="13"/>
  <c r="P9" i="13"/>
  <c r="P107" i="13"/>
  <c r="P42" i="13"/>
  <c r="P19" i="13"/>
  <c r="P93" i="13"/>
  <c r="P59" i="13"/>
  <c r="P69" i="13"/>
  <c r="P106" i="13"/>
  <c r="P60" i="13"/>
  <c r="P67" i="13"/>
  <c r="P25" i="13"/>
  <c r="P55" i="13"/>
  <c r="P56" i="13"/>
  <c r="P54" i="13"/>
  <c r="P75" i="13"/>
  <c r="P52" i="13"/>
  <c r="P87" i="13"/>
  <c r="P98" i="13"/>
  <c r="P36" i="13"/>
  <c r="P82" i="13"/>
  <c r="P99" i="13"/>
  <c r="P31" i="13"/>
  <c r="P45" i="13"/>
  <c r="P102" i="13"/>
  <c r="P47" i="13"/>
  <c r="P63" i="13"/>
  <c r="P64" i="13"/>
  <c r="P49" i="13"/>
  <c r="P12" i="13"/>
  <c r="P95" i="13"/>
  <c r="P4" i="13"/>
  <c r="P100" i="13"/>
  <c r="P18" i="13"/>
  <c r="P53" i="13"/>
  <c r="P30" i="13"/>
  <c r="P73" i="13"/>
  <c r="P90" i="13"/>
  <c r="P35" i="13"/>
  <c r="P34" i="13"/>
  <c r="P6" i="13"/>
  <c r="P33" i="13"/>
  <c r="P62" i="13"/>
  <c r="P10" i="13"/>
  <c r="P3" i="13"/>
  <c r="P28" i="13"/>
  <c r="P88" i="13"/>
  <c r="AT37" i="18"/>
  <c r="AT34" i="18"/>
  <c r="AS32" i="18"/>
  <c r="AU32" i="18"/>
  <c r="AT35" i="18"/>
  <c r="AT31" i="18"/>
  <c r="AT28" i="18"/>
  <c r="AT40" i="18"/>
  <c r="AS40" i="18"/>
  <c r="AU40" i="18"/>
  <c r="AS33" i="18"/>
  <c r="AU33" i="18"/>
  <c r="AT33" i="18"/>
  <c r="AT39" i="18"/>
  <c r="AT38" i="18"/>
  <c r="AT30" i="18"/>
  <c r="AS41" i="18"/>
  <c r="AU41" i="18"/>
  <c r="AS36" i="18"/>
  <c r="AU36" i="18"/>
  <c r="AT29" i="18"/>
  <c r="E34" i="18"/>
  <c r="E38" i="18"/>
  <c r="E37" i="18"/>
  <c r="E28" i="18"/>
  <c r="E36" i="18"/>
  <c r="E41" i="18"/>
  <c r="E29" i="18"/>
  <c r="E33" i="18"/>
  <c r="E31" i="18"/>
  <c r="E40" i="18"/>
  <c r="E30" i="18"/>
  <c r="E39" i="18"/>
  <c r="E35" i="18"/>
  <c r="E32" i="18"/>
  <c r="AQ32" i="18"/>
  <c r="AP32" i="18"/>
  <c r="AR32" i="18"/>
  <c r="AQ39" i="18"/>
  <c r="AP39" i="18"/>
  <c r="AR39" i="18"/>
  <c r="AP35" i="18"/>
  <c r="AR35" i="18"/>
  <c r="AQ35" i="18"/>
  <c r="AP36" i="18"/>
  <c r="AR36" i="18"/>
  <c r="AQ36" i="18"/>
  <c r="AP30" i="18"/>
  <c r="AR30" i="18"/>
  <c r="AQ30" i="18"/>
  <c r="AQ28" i="18"/>
  <c r="AP28" i="18"/>
  <c r="AR28" i="18"/>
  <c r="AQ41" i="18"/>
  <c r="AP41" i="18"/>
  <c r="AR41" i="18"/>
  <c r="AP37" i="18"/>
  <c r="AR37" i="18"/>
  <c r="AQ37" i="18"/>
  <c r="AP31" i="18"/>
  <c r="AQ31" i="18"/>
  <c r="AP38" i="18"/>
  <c r="AR38" i="18"/>
  <c r="AQ38" i="18"/>
  <c r="AP29" i="18"/>
  <c r="AR29" i="18"/>
  <c r="AQ29" i="18"/>
  <c r="AQ40" i="18"/>
  <c r="AP40" i="18"/>
  <c r="AR40" i="18"/>
  <c r="AQ33" i="18"/>
  <c r="AP33" i="18"/>
  <c r="AR33" i="18"/>
  <c r="AQ34" i="18"/>
  <c r="AP34" i="18"/>
  <c r="AR34" i="18"/>
  <c r="AR31" i="18"/>
</calcChain>
</file>

<file path=xl/comments1.xml><?xml version="1.0" encoding="utf-8"?>
<comments xmlns="http://schemas.openxmlformats.org/spreadsheetml/2006/main">
  <authors>
    <author>Guy Balme</author>
    <author>gbalme@panthera.org</author>
  </authors>
  <commentList>
    <comment ref="H5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Not confirmed, only tracks</t>
        </r>
      </text>
    </comment>
    <comment ref="C7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MM claim it is a female, KK a male</t>
        </r>
      </text>
    </comment>
    <comment ref="E88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Dispersed to Manyelthi GR</t>
        </r>
      </text>
    </comment>
    <comment ref="E89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Dispersed to Manyelthi GR</t>
        </r>
      </text>
    </comment>
    <comment ref="E140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MG data suggest still present in the W in 2008</t>
        </r>
      </text>
    </comment>
    <comment ref="D27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Singita suggest Feb 2010 but this would mean she has 2 litters simultaneously; male cub from 2009 seen w subsequent litter</t>
        </r>
      </text>
    </comment>
    <comment ref="D273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Singita suggest Feb 2010 but this would mean she has 2 litters simultaneously; male cub from 2009 seen w subsequent litter</t>
        </r>
      </text>
    </comment>
    <comment ref="D274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Singita suggest Feb 2010 but this would mean she has 2 litters simultaneously; male cub from 2009 seen w subsequent litter</t>
        </r>
      </text>
    </comment>
    <comment ref="E29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10/2013: FB - reportedly dominant at Ngala where he is called the Fountain's male</t>
        </r>
      </text>
    </comment>
    <comment ref="D348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Western sector report he was born ~ 6 months earlier</t>
        </r>
      </text>
    </comment>
    <comment ref="G40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Died - 15/2/1 - M. leopard</t>
        </r>
      </text>
    </comment>
    <comment ref="D440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Reports from KK that she's born in 2007; first litter in early 2012 so must have bred young (3 yrs) to be born in 2009</t>
        </r>
      </text>
    </comment>
    <comment ref="H449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Disappeared immediately after the flooding - possibly drowned</t>
        </r>
      </text>
    </comment>
    <comment ref="H450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Disappeared immediately after the flooding - possibly drowned</t>
        </r>
      </text>
    </comment>
    <comment ref="H46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Unsure if the mange killed the cub or abandonment cos her mother died</t>
        </r>
      </text>
    </comment>
  </commentList>
</comments>
</file>

<file path=xl/comments2.xml><?xml version="1.0" encoding="utf-8"?>
<comments xmlns="http://schemas.openxmlformats.org/spreadsheetml/2006/main">
  <authors>
    <author>Ross Pitman</author>
  </authors>
  <commentList>
    <comment ref="D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Survival codes used in R</t>
        </r>
      </text>
    </comment>
    <comment ref="F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Number of individuals per age class. Based on a paper by Swanepoel et al. (2014) Relative importance of trophy harvest and retalitory killing of large carnivores. 
The paper suggests N = 2010 for Limpopo Province (our study area of interest for the MSE).</t>
        </r>
      </text>
    </comment>
    <comment ref="G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Survival rates from Kaplan-Meier analysis</t>
        </r>
      </text>
    </comment>
    <comment ref="H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Number of cubs born per year per female. Estimates derived from Balme et al. (2012) Reproductive success of female leopards. Refer to Fig 8 in Guy's paper.</t>
        </r>
      </text>
    </comment>
  </commentList>
</comments>
</file>

<file path=xl/comments3.xml><?xml version="1.0" encoding="utf-8"?>
<comments xmlns="http://schemas.openxmlformats.org/spreadsheetml/2006/main">
  <authors>
    <author>Guy Balme</author>
    <author>gbalme@panthera.org</author>
  </authors>
  <commentList>
    <comment ref="AE2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Maybe 04/2012</t>
        </r>
      </text>
    </comment>
    <comment ref="AE35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Possibly 01/2013</t>
        </r>
      </text>
    </comment>
    <comment ref="AL36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Claire LP reports born 07/2006</t>
        </r>
      </text>
    </comment>
    <comment ref="AH4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KK claim it is a male, MM a female</t>
        </r>
      </text>
    </comment>
    <comment ref="AE65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EP: possibly late Jan 14</t>
        </r>
      </text>
    </comment>
    <comment ref="AG65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Originally recorded as female</t>
        </r>
      </text>
    </comment>
    <comment ref="AD67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Maybe 3; reported lactating in 03/2013</t>
        </r>
      </text>
    </comment>
    <comment ref="AE7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Estimated birth date - seen mating on the 10/2013 &amp; led to a kill in 04/2014, suggesting at least 2 mths old</t>
        </r>
      </text>
    </comment>
    <comment ref="AF88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Originally 1</t>
        </r>
      </text>
    </comment>
    <comment ref="AC113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Dissapeared end of Oct 12</t>
        </r>
      </text>
    </comment>
    <comment ref="AI139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07/2012 - reports from CC that she is no longer lactating, possibly lost cubs</t>
        </r>
      </text>
    </comment>
    <comment ref="AF15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Early reports from KK suggest 2</t>
        </r>
      </text>
    </comment>
    <comment ref="AL173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KK suggest birn in 2007</t>
        </r>
      </text>
    </comment>
    <comment ref="AE174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Possibly 07/2014 - LS saw her moving the cub btwn dens mid-Aug</t>
        </r>
      </text>
    </comment>
    <comment ref="AE18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Western sector report he was born ~ 6 months earlier</t>
        </r>
      </text>
    </comment>
    <comment ref="AE216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Londolozi record birth date at 09/2013</t>
        </r>
      </text>
    </comment>
    <comment ref="AE238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KK suggest Scotia was born in 2007</t>
        </r>
      </text>
    </comment>
    <comment ref="AE239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LS - discrepenscy whether Mandleve was born in 2010 or 2011</t>
        </r>
      </text>
    </comment>
    <comment ref="AE24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LS - lactation stains seen 02/2015</t>
        </r>
      </text>
    </comment>
    <comment ref="AC24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05/2014: Iny - mention of lactation stains, but she presumably lost the litter early as mating w Nyeleti towards the end of the month</t>
        </r>
      </text>
    </comment>
  </commentList>
</comments>
</file>

<file path=xl/comments4.xml><?xml version="1.0" encoding="utf-8"?>
<comments xmlns="http://schemas.openxmlformats.org/spreadsheetml/2006/main">
  <authors>
    <author>Guy Balme</author>
  </authors>
  <commentList>
    <comment ref="F1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Date of Birth, based on tooth wear &amp; other morphological characteristics</t>
        </r>
      </text>
    </comment>
    <comment ref="M1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Cause of Death</t>
        </r>
      </text>
    </comment>
    <comment ref="N34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Possibly killed by community</t>
        </r>
      </text>
    </comment>
  </commentList>
</comments>
</file>

<file path=xl/sharedStrings.xml><?xml version="1.0" encoding="utf-8"?>
<sst xmlns="http://schemas.openxmlformats.org/spreadsheetml/2006/main" count="7639" uniqueCount="836">
  <si>
    <t>UNIQUE ID</t>
  </si>
  <si>
    <t>NAME</t>
  </si>
  <si>
    <t>SEX</t>
  </si>
  <si>
    <t>LOCATION</t>
  </si>
  <si>
    <t>COMMENTS</t>
  </si>
  <si>
    <t>M1</t>
  </si>
  <si>
    <t>Houdini</t>
  </si>
  <si>
    <t>Male</t>
  </si>
  <si>
    <t>Phinda</t>
  </si>
  <si>
    <t>Unk.</t>
  </si>
  <si>
    <t>Intra.</t>
  </si>
  <si>
    <t>F2</t>
  </si>
  <si>
    <t>April</t>
  </si>
  <si>
    <t>Female</t>
  </si>
  <si>
    <t>Likely natural death</t>
  </si>
  <si>
    <t>M4</t>
  </si>
  <si>
    <t>Tyson</t>
  </si>
  <si>
    <t>M3</t>
  </si>
  <si>
    <t>Suza</t>
  </si>
  <si>
    <t>Inter.</t>
  </si>
  <si>
    <t>M5</t>
  </si>
  <si>
    <t>Ned</t>
  </si>
  <si>
    <t>Anthro. (illegal)</t>
  </si>
  <si>
    <t>F6</t>
  </si>
  <si>
    <t>Ulla</t>
  </si>
  <si>
    <t>Capture</t>
  </si>
  <si>
    <t>M7</t>
  </si>
  <si>
    <t>Puma</t>
  </si>
  <si>
    <t>F8</t>
  </si>
  <si>
    <t>Ngoye</t>
  </si>
  <si>
    <t>F9</t>
  </si>
  <si>
    <t>Chinga</t>
  </si>
  <si>
    <t>Poisoned</t>
  </si>
  <si>
    <t>F10</t>
  </si>
  <si>
    <t>Nandi</t>
  </si>
  <si>
    <t>F11</t>
  </si>
  <si>
    <t>Nyoka</t>
  </si>
  <si>
    <t>F12</t>
  </si>
  <si>
    <t>Kezi</t>
  </si>
  <si>
    <t>M13</t>
  </si>
  <si>
    <t>Umfaan</t>
  </si>
  <si>
    <t>M14</t>
  </si>
  <si>
    <t>Sinkwe</t>
  </si>
  <si>
    <t>F16</t>
  </si>
  <si>
    <t>Saba</t>
  </si>
  <si>
    <t>Duzi</t>
  </si>
  <si>
    <t>F15</t>
  </si>
  <si>
    <t>Collar failed</t>
  </si>
  <si>
    <t>M17</t>
  </si>
  <si>
    <t>Jika</t>
  </si>
  <si>
    <t>M18</t>
  </si>
  <si>
    <t>Hlaza</t>
  </si>
  <si>
    <t>Romeo</t>
  </si>
  <si>
    <t>M19</t>
  </si>
  <si>
    <t>Anthro. (legal)</t>
  </si>
  <si>
    <t>M20</t>
  </si>
  <si>
    <t>Dukile</t>
  </si>
  <si>
    <t>F21</t>
  </si>
  <si>
    <t>Eva</t>
  </si>
  <si>
    <t>M22</t>
  </si>
  <si>
    <t>Bernard</t>
  </si>
  <si>
    <t>M23</t>
  </si>
  <si>
    <t>Umganu</t>
  </si>
  <si>
    <t>Mkhuze</t>
  </si>
  <si>
    <t>F24</t>
  </si>
  <si>
    <t>Thobane</t>
  </si>
  <si>
    <t>M25</t>
  </si>
  <si>
    <t>Dakela</t>
  </si>
  <si>
    <t>M27</t>
  </si>
  <si>
    <t xml:space="preserve">Loop Rd </t>
  </si>
  <si>
    <t>M26</t>
  </si>
  <si>
    <t>Ngongolwana</t>
  </si>
  <si>
    <t>M28</t>
  </si>
  <si>
    <t>Trebla</t>
  </si>
  <si>
    <t>Mabili</t>
  </si>
  <si>
    <t>M29</t>
  </si>
  <si>
    <t>F30</t>
  </si>
  <si>
    <t>Sophie</t>
  </si>
  <si>
    <t>Ndlebe</t>
  </si>
  <si>
    <t>F31</t>
  </si>
  <si>
    <t>CK</t>
  </si>
  <si>
    <t>M32</t>
  </si>
  <si>
    <t>F33</t>
  </si>
  <si>
    <t>Nthombi</t>
  </si>
  <si>
    <t>M34</t>
  </si>
  <si>
    <t>Frodo</t>
  </si>
  <si>
    <t>M35</t>
  </si>
  <si>
    <t>Mvula</t>
  </si>
  <si>
    <t>M37</t>
  </si>
  <si>
    <t>Zephyr</t>
  </si>
  <si>
    <t>F38</t>
  </si>
  <si>
    <t>Limele</t>
  </si>
  <si>
    <t>M36</t>
  </si>
  <si>
    <t>Curtley</t>
  </si>
  <si>
    <t>F41</t>
  </si>
  <si>
    <t>Sepi</t>
  </si>
  <si>
    <t>Thathu</t>
  </si>
  <si>
    <t>F40</t>
  </si>
  <si>
    <t>M39</t>
  </si>
  <si>
    <t>Gazi</t>
  </si>
  <si>
    <t>F42</t>
  </si>
  <si>
    <t>Moyo</t>
  </si>
  <si>
    <t>F43</t>
  </si>
  <si>
    <t>Lalela</t>
  </si>
  <si>
    <t>F44</t>
  </si>
  <si>
    <t>Nyanga</t>
  </si>
  <si>
    <t>M45</t>
  </si>
  <si>
    <t>Duma</t>
  </si>
  <si>
    <t>M46</t>
  </si>
  <si>
    <t>Young Nxala</t>
  </si>
  <si>
    <t>Shed collar</t>
  </si>
  <si>
    <t>F50</t>
  </si>
  <si>
    <t>Ngwenya</t>
  </si>
  <si>
    <t>M47</t>
  </si>
  <si>
    <t>Management</t>
  </si>
  <si>
    <t>M48</t>
  </si>
  <si>
    <t>Nxala</t>
  </si>
  <si>
    <t>F49</t>
  </si>
  <si>
    <t>CK Junior</t>
  </si>
  <si>
    <t>F51</t>
  </si>
  <si>
    <t>Isibindi</t>
  </si>
  <si>
    <t>M52</t>
  </si>
  <si>
    <t>Boz</t>
  </si>
  <si>
    <t>F53</t>
  </si>
  <si>
    <t>Thandi</t>
  </si>
  <si>
    <t>F56</t>
  </si>
  <si>
    <t>Lindelani</t>
  </si>
  <si>
    <t>F57</t>
  </si>
  <si>
    <t>Vika</t>
  </si>
  <si>
    <t>F58</t>
  </si>
  <si>
    <t>Khatela</t>
  </si>
  <si>
    <t>M59</t>
  </si>
  <si>
    <t>Nonhlanhla</t>
  </si>
  <si>
    <t>M60</t>
  </si>
  <si>
    <t>Menzi</t>
  </si>
  <si>
    <t>F61</t>
  </si>
  <si>
    <t>Samango</t>
  </si>
  <si>
    <t>F63</t>
  </si>
  <si>
    <t>Margarita</t>
  </si>
  <si>
    <t>M64</t>
  </si>
  <si>
    <t>Skabenga</t>
  </si>
  <si>
    <t>M65</t>
  </si>
  <si>
    <t>Tchagra</t>
  </si>
  <si>
    <t>Ithunzi</t>
  </si>
  <si>
    <t>M66</t>
  </si>
  <si>
    <t>M67</t>
  </si>
  <si>
    <t>Timbo</t>
  </si>
  <si>
    <t>M54</t>
  </si>
  <si>
    <t>Ganga</t>
  </si>
  <si>
    <t>M55</t>
  </si>
  <si>
    <t>Siyabonga</t>
  </si>
  <si>
    <t>M62</t>
  </si>
  <si>
    <t>Jongozi</t>
  </si>
  <si>
    <t>M68</t>
  </si>
  <si>
    <t>Zumba</t>
  </si>
  <si>
    <t>M69</t>
  </si>
  <si>
    <t>Ying-Yang</t>
  </si>
  <si>
    <t>Mfowethu</t>
  </si>
  <si>
    <t>M70</t>
  </si>
  <si>
    <t>M71</t>
  </si>
  <si>
    <t>Vuka</t>
  </si>
  <si>
    <t>M72</t>
  </si>
  <si>
    <t>Tambama</t>
  </si>
  <si>
    <t>M73</t>
  </si>
  <si>
    <t>Shesha</t>
  </si>
  <si>
    <t>M74</t>
  </si>
  <si>
    <t>Teymur</t>
  </si>
  <si>
    <t>MONITOR_START</t>
  </si>
  <si>
    <t>MONITOR_FINISH</t>
  </si>
  <si>
    <t>AGE_START</t>
  </si>
  <si>
    <t>AGE_FINISH</t>
  </si>
  <si>
    <t>FATE</t>
  </si>
  <si>
    <t>Mortality</t>
  </si>
  <si>
    <t>Censored</t>
  </si>
  <si>
    <t>MONITOR_DURATION</t>
  </si>
  <si>
    <t>Killed by male leopard</t>
  </si>
  <si>
    <t>Collar removed at end of study</t>
  </si>
  <si>
    <t>Killed by lions</t>
  </si>
  <si>
    <t>Removed collar due to neck injury</t>
  </si>
  <si>
    <t>Died during capture</t>
  </si>
  <si>
    <t>Killed by community after she attacked a person</t>
  </si>
  <si>
    <t>Killed in a poacher's snare</t>
  </si>
  <si>
    <t>Killed by female leopard</t>
  </si>
  <si>
    <t>Caught in cage trap &amp; killed by community</t>
  </si>
  <si>
    <t>Killed on destruction permit</t>
  </si>
  <si>
    <t>Lost contact after he dispersed</t>
  </si>
  <si>
    <t>Illegaly hunted</t>
  </si>
  <si>
    <t>Trophy hunted</t>
  </si>
  <si>
    <t>Asphyxiated by collar</t>
  </si>
  <si>
    <t>Killed by spotted hyena</t>
  </si>
  <si>
    <t>Monitoring suspended in Mkhuze</t>
  </si>
  <si>
    <t>Collar dropped off as scheduled</t>
  </si>
  <si>
    <t>Kezi 1 M.</t>
  </si>
  <si>
    <t>Kezi 1 Unk. (a)</t>
  </si>
  <si>
    <t>Kezi 1 Unk. (b)</t>
  </si>
  <si>
    <t>Infanticide</t>
  </si>
  <si>
    <t>Abandon.</t>
  </si>
  <si>
    <t>Ull 1 F.</t>
  </si>
  <si>
    <t>Abandoned by mother</t>
  </si>
  <si>
    <t>Ulla 2 Unk.</t>
  </si>
  <si>
    <t>Mother's collar failed</t>
  </si>
  <si>
    <t>Kezi 3 F.</t>
  </si>
  <si>
    <t>Disappeared before collaring</t>
  </si>
  <si>
    <t>Ulla 3 Unk. (a)</t>
  </si>
  <si>
    <t>Ulla 3 Unk. (b)</t>
  </si>
  <si>
    <t>Kezi 4 M.</t>
  </si>
  <si>
    <t>Mother died during capure, abandoned</t>
  </si>
  <si>
    <t>Duzi 2 F.</t>
  </si>
  <si>
    <t>Nthombi 1 F.</t>
  </si>
  <si>
    <t>Nthombi 1 Unk.</t>
  </si>
  <si>
    <t>Duzi 3. M</t>
  </si>
  <si>
    <t>Kezi 5 Unk. (a)</t>
  </si>
  <si>
    <t>Kezi 5 Unk. (b)</t>
  </si>
  <si>
    <t>Nthombi 2 Unk.</t>
  </si>
  <si>
    <t>Nyanga 2 Unk. (a)</t>
  </si>
  <si>
    <t>Nyanga 2 Unk. (b)</t>
  </si>
  <si>
    <t>UC75</t>
  </si>
  <si>
    <t>UC76</t>
  </si>
  <si>
    <t>UC77</t>
  </si>
  <si>
    <t>UC78</t>
  </si>
  <si>
    <t>UC79</t>
  </si>
  <si>
    <t>UC80</t>
  </si>
  <si>
    <t>UC81</t>
  </si>
  <si>
    <t>UC82</t>
  </si>
  <si>
    <t>UC83</t>
  </si>
  <si>
    <t>UC84</t>
  </si>
  <si>
    <t>UC85</t>
  </si>
  <si>
    <t>UC86</t>
  </si>
  <si>
    <t>UC87</t>
  </si>
  <si>
    <t>UC88</t>
  </si>
  <si>
    <t>UC89</t>
  </si>
  <si>
    <t>UC90</t>
  </si>
  <si>
    <t>UC91</t>
  </si>
  <si>
    <t>UC92</t>
  </si>
  <si>
    <t>Nthombi 3 M.</t>
  </si>
  <si>
    <t>Ngoye 4 Unk.</t>
  </si>
  <si>
    <t>UC93</t>
  </si>
  <si>
    <t>UC94</t>
  </si>
  <si>
    <t>Kezi 6 F.</t>
  </si>
  <si>
    <t>Mother died, abandoned</t>
  </si>
  <si>
    <t>Nthombi 4 Unk. (a)</t>
  </si>
  <si>
    <t>Nthombi 4 Unk. (b)</t>
  </si>
  <si>
    <t>UC95</t>
  </si>
  <si>
    <t>UC96</t>
  </si>
  <si>
    <t>UC97</t>
  </si>
  <si>
    <t>Nthombi 5 Unk. (a)</t>
  </si>
  <si>
    <t>Nthombi 5 Unk. (b)</t>
  </si>
  <si>
    <t>UC98</t>
  </si>
  <si>
    <t>UC99</t>
  </si>
  <si>
    <t>Nyanga 4 M.</t>
  </si>
  <si>
    <t>Nyanga 4 F.</t>
  </si>
  <si>
    <t>UC100</t>
  </si>
  <si>
    <t>UC101</t>
  </si>
  <si>
    <t>Ngoye 5 Unk. (a)</t>
  </si>
  <si>
    <t>Mother caught in poacher's snare, survived but abandoned cubs</t>
  </si>
  <si>
    <t>Ngoye 5 Unk. (b)</t>
  </si>
  <si>
    <t>UC102</t>
  </si>
  <si>
    <t>UC103</t>
  </si>
  <si>
    <t>UC104</t>
  </si>
  <si>
    <t>UC105</t>
  </si>
  <si>
    <t>UC106</t>
  </si>
  <si>
    <t>Ngoye 6 Unk. (a)</t>
  </si>
  <si>
    <t>Ngoye 6 Unk. (b)</t>
  </si>
  <si>
    <t>Ngoye 6 Unk. (c)</t>
  </si>
  <si>
    <t>Mother killed by male leopard, abandoned</t>
  </si>
  <si>
    <t>D.o.B.</t>
  </si>
  <si>
    <t>C.o.D.</t>
  </si>
  <si>
    <t>ID</t>
  </si>
  <si>
    <t>AGE.MONTHS</t>
  </si>
  <si>
    <t>FEMALE</t>
  </si>
  <si>
    <t>MALE</t>
  </si>
  <si>
    <t>NA</t>
  </si>
  <si>
    <t>AGE.START.MONTHS</t>
  </si>
  <si>
    <t>CENSUS.STATUS</t>
  </si>
  <si>
    <t>CATEGORY.START</t>
  </si>
  <si>
    <t>AGE.CLASS.START</t>
  </si>
  <si>
    <t>CATEGORY.DEATH</t>
  </si>
  <si>
    <t>AGE.CLASS.DEATH</t>
  </si>
  <si>
    <t>AGE.DEATH.MONTHS</t>
  </si>
  <si>
    <t>STEP</t>
  </si>
  <si>
    <t>S_CODE</t>
  </si>
  <si>
    <t>S.1</t>
  </si>
  <si>
    <t>S.2</t>
  </si>
  <si>
    <t>S.3</t>
  </si>
  <si>
    <t>S.4</t>
  </si>
  <si>
    <t>S.5</t>
  </si>
  <si>
    <t>S.6</t>
  </si>
  <si>
    <t>S.7</t>
  </si>
  <si>
    <t>S.8</t>
  </si>
  <si>
    <t>S.9</t>
  </si>
  <si>
    <t>S.10</t>
  </si>
  <si>
    <t>S.11</t>
  </si>
  <si>
    <t>S.12</t>
  </si>
  <si>
    <t>S.13</t>
  </si>
  <si>
    <t>S.14</t>
  </si>
  <si>
    <t>CUB</t>
  </si>
  <si>
    <t>JUVENILE</t>
  </si>
  <si>
    <t>MONTHS</t>
  </si>
  <si>
    <t>12_24</t>
  </si>
  <si>
    <t>0_12</t>
  </si>
  <si>
    <t>24_36</t>
  </si>
  <si>
    <t>36_48</t>
  </si>
  <si>
    <t>48_60</t>
  </si>
  <si>
    <t>60_72</t>
  </si>
  <si>
    <t>72_84</t>
  </si>
  <si>
    <t>&gt;84</t>
  </si>
  <si>
    <t>S_ADULT_F</t>
  </si>
  <si>
    <t>S_ADULT_M</t>
  </si>
  <si>
    <t>MALE_CUB</t>
  </si>
  <si>
    <t>MALE_JUVENILE</t>
  </si>
  <si>
    <t>FEMALE_CUB</t>
  </si>
  <si>
    <t>SUBADULT</t>
  </si>
  <si>
    <t>FEMALE_SUBADULT</t>
  </si>
  <si>
    <t>ADULT</t>
  </si>
  <si>
    <t>MALE_ADULT</t>
  </si>
  <si>
    <t>FEMALE_ADULT</t>
  </si>
  <si>
    <t>MALE_SUBADULT</t>
  </si>
  <si>
    <t>FEMALE_JUVENILE</t>
  </si>
  <si>
    <t>NA_CUB</t>
  </si>
  <si>
    <t>AGE.MET</t>
  </si>
  <si>
    <t>MONITOR.START.YEAR</t>
  </si>
  <si>
    <t>MONITOR.END.YEAR</t>
  </si>
  <si>
    <t>MONITOR.END.YR</t>
  </si>
  <si>
    <t>MONITOR.START.YR</t>
  </si>
  <si>
    <t>FEMALE_ADULT_48_60</t>
  </si>
  <si>
    <t>MALE_ADULT_72_84</t>
  </si>
  <si>
    <t>MALE_ADULT_84</t>
  </si>
  <si>
    <t>FEMALE_ADULT_60_72</t>
  </si>
  <si>
    <t>FEMALE_ADULT_36_48</t>
  </si>
  <si>
    <t>MALE_ADULT_36_48</t>
  </si>
  <si>
    <t>FEMALE_ADULT_84</t>
  </si>
  <si>
    <t>AGE CLASS</t>
  </si>
  <si>
    <t>NA_JUVENILE</t>
  </si>
  <si>
    <t>NA_SUBADULT</t>
  </si>
  <si>
    <t>FEMALE_ADULT_72_84</t>
  </si>
  <si>
    <t>MALE_ADULT_48_60</t>
  </si>
  <si>
    <t>MALE_ADULT_60_72</t>
  </si>
  <si>
    <t>N = 600</t>
  </si>
  <si>
    <t>D.O.B</t>
  </si>
  <si>
    <t>PROPORTION (2002-2012)</t>
  </si>
  <si>
    <t>±SD</t>
  </si>
  <si>
    <t>N = 2010</t>
  </si>
  <si>
    <t>Mother</t>
  </si>
  <si>
    <t>Xuvati</t>
  </si>
  <si>
    <t>Shot</t>
  </si>
  <si>
    <t>3-4</t>
  </si>
  <si>
    <t xml:space="preserve">Nottens </t>
  </si>
  <si>
    <t>3-4 2 Unk.</t>
  </si>
  <si>
    <t>Lion</t>
  </si>
  <si>
    <t>3-4 3 M.</t>
  </si>
  <si>
    <t>Snake (African rock python)</t>
  </si>
  <si>
    <t xml:space="preserve">Newington </t>
  </si>
  <si>
    <t>Dudley Riverbank</t>
  </si>
  <si>
    <t xml:space="preserve">3-4 5 F. </t>
  </si>
  <si>
    <t>3-4 5 M.</t>
  </si>
  <si>
    <t xml:space="preserve">3-4 6 Unk. </t>
  </si>
  <si>
    <t>M. leopard</t>
  </si>
  <si>
    <t>3-4 7 Unk.</t>
  </si>
  <si>
    <t>3-4 8 Unk.</t>
  </si>
  <si>
    <t>3-4 8 F.</t>
  </si>
  <si>
    <t>3-4 9 Unk.</t>
  </si>
  <si>
    <t>3-4 10 Unk./s</t>
  </si>
  <si>
    <t>3-4 11 M.</t>
  </si>
  <si>
    <t>CK 1 Unk./s</t>
  </si>
  <si>
    <t xml:space="preserve">CK 2 F. </t>
  </si>
  <si>
    <t xml:space="preserve">Ostrich Koppies </t>
  </si>
  <si>
    <t>Kwatile</t>
  </si>
  <si>
    <t>CK 4 Unk.</t>
  </si>
  <si>
    <t>CK 5 Unk.</t>
  </si>
  <si>
    <t>CK 6 Unk./s</t>
  </si>
  <si>
    <t>CK 7 Unk.</t>
  </si>
  <si>
    <t>CK 8 Unk.</t>
  </si>
  <si>
    <t>Dudley 1 F.</t>
  </si>
  <si>
    <t>Dudley 1 M.</t>
  </si>
  <si>
    <t>Dudley 2 Unk.</t>
  </si>
  <si>
    <t>Dudley 3 Unk.</t>
  </si>
  <si>
    <t xml:space="preserve">Airstrip </t>
  </si>
  <si>
    <t>Xovonikela</t>
  </si>
  <si>
    <t>Dudley 5 F.</t>
  </si>
  <si>
    <t>S. hyaena</t>
  </si>
  <si>
    <t>River Rocks</t>
  </si>
  <si>
    <t>Dudley 6 F.</t>
  </si>
  <si>
    <t>Flockfield 1 Unk.</t>
  </si>
  <si>
    <t>Flockfield</t>
  </si>
  <si>
    <t>Flockfield 1 M.</t>
  </si>
  <si>
    <t>Hlaba. 1 F</t>
  </si>
  <si>
    <t>Hlabankunzi</t>
  </si>
  <si>
    <t>Hlaba. 2 Unk.</t>
  </si>
  <si>
    <t>Schotia</t>
  </si>
  <si>
    <t>Hlaba. 4 Unk.</t>
  </si>
  <si>
    <t>Hlaba. 5. Unk.</t>
  </si>
  <si>
    <t>Inkanyeni 1 M.</t>
  </si>
  <si>
    <t>Inkanyeni</t>
  </si>
  <si>
    <t>Torchwood</t>
  </si>
  <si>
    <t>Inkanyeni 3 Unk.</t>
  </si>
  <si>
    <t>Inkanyeni 4 F.</t>
  </si>
  <si>
    <t>Inkanyeni 4 M.</t>
  </si>
  <si>
    <t>Jakkalsdraai 1 F.</t>
  </si>
  <si>
    <t>Jakkalsdraai</t>
  </si>
  <si>
    <t xml:space="preserve">Flockfield </t>
  </si>
  <si>
    <t>Jakkalsdraai 2 Unk./s</t>
  </si>
  <si>
    <t>Jakkalsdraai 3 Unk./s</t>
  </si>
  <si>
    <t>Jakkalsdraai 4 M.</t>
  </si>
  <si>
    <t>Jakkalsdraai 5 Unk.</t>
  </si>
  <si>
    <t>Jakkalsdraai 6 F.</t>
  </si>
  <si>
    <t>Toulon</t>
  </si>
  <si>
    <t>Kapen 1 Unk./s</t>
  </si>
  <si>
    <t>Kapen</t>
  </si>
  <si>
    <t>Kapen 2 Unk./s</t>
  </si>
  <si>
    <t xml:space="preserve">Jakkalsdraai </t>
  </si>
  <si>
    <t>Kapen 4 Unk.</t>
  </si>
  <si>
    <t xml:space="preserve">Hogvaal </t>
  </si>
  <si>
    <t>Kapen 5 Unk./s</t>
  </si>
  <si>
    <t xml:space="preserve">Kashane </t>
  </si>
  <si>
    <t>Kapen 7 Unk.</t>
  </si>
  <si>
    <t>Kapen 8 Unk.</t>
  </si>
  <si>
    <t xml:space="preserve">Thandi </t>
  </si>
  <si>
    <t>Karula</t>
  </si>
  <si>
    <t xml:space="preserve">Shadow </t>
  </si>
  <si>
    <t xml:space="preserve">Mixo </t>
  </si>
  <si>
    <t xml:space="preserve">Induna </t>
  </si>
  <si>
    <t>Xivindzi</t>
  </si>
  <si>
    <t>Xivambalana</t>
  </si>
  <si>
    <t>Kunyuma</t>
  </si>
  <si>
    <t>Quarantine</t>
  </si>
  <si>
    <t>Karula 5 Unk.</t>
  </si>
  <si>
    <t xml:space="preserve">Kikilezi 1 Unk. </t>
  </si>
  <si>
    <t>Kikilezi</t>
  </si>
  <si>
    <t>Mahlathini</t>
  </si>
  <si>
    <t>Kikilezi 2 M.</t>
  </si>
  <si>
    <t>Mashiabonj</t>
  </si>
  <si>
    <t>Kikilezi 3 M.</t>
  </si>
  <si>
    <t>Abandoned (lost)</t>
  </si>
  <si>
    <t>Emsagweni</t>
  </si>
  <si>
    <t>Kikilezi 4 Unk.</t>
  </si>
  <si>
    <t>Kikilezi 4 M.</t>
  </si>
  <si>
    <t>Kikilezi 5 Unk./s</t>
  </si>
  <si>
    <t>Kikilezi 6 F.</t>
  </si>
  <si>
    <t>Kikilezi 6 M.</t>
  </si>
  <si>
    <t>KK 1 M.</t>
  </si>
  <si>
    <t>KK</t>
  </si>
  <si>
    <t>Kwatile 1 M.</t>
  </si>
  <si>
    <t>Kwatile 2 Unk.</t>
  </si>
  <si>
    <t>Kwatile 3 M.</t>
  </si>
  <si>
    <t>Kwela 1 M.</t>
  </si>
  <si>
    <t>Kwela 2 F.</t>
  </si>
  <si>
    <t>Little Bush 1 Unk.</t>
  </si>
  <si>
    <t>Little Bush 2 F.</t>
  </si>
  <si>
    <t>Little Bush 3 Unk.</t>
  </si>
  <si>
    <t>Little Bush 4 Unk.</t>
  </si>
  <si>
    <t>Little Bush 5 Unk.</t>
  </si>
  <si>
    <t>Little Bush 5 M.</t>
  </si>
  <si>
    <t>Makubela 1 Unk./s</t>
  </si>
  <si>
    <t>Makubela</t>
  </si>
  <si>
    <t>Makubela 2 Unk.</t>
  </si>
  <si>
    <t>Makubela 3 Unk.</t>
  </si>
  <si>
    <t>Makubela 4 M.</t>
  </si>
  <si>
    <t>Makubela 4 F.</t>
  </si>
  <si>
    <t>Abandoned (mother died)</t>
  </si>
  <si>
    <t>Makwela 1 Unk./s</t>
  </si>
  <si>
    <t>Banded mongoose</t>
  </si>
  <si>
    <t>Makwela</t>
  </si>
  <si>
    <t>Makwela 2 Unk./s</t>
  </si>
  <si>
    <t>Makwela 3 Unk./s</t>
  </si>
  <si>
    <t xml:space="preserve">Skwenga </t>
  </si>
  <si>
    <t xml:space="preserve">Tombela </t>
  </si>
  <si>
    <t xml:space="preserve">Tsonga </t>
  </si>
  <si>
    <t xml:space="preserve">Mambiri </t>
  </si>
  <si>
    <t xml:space="preserve">Ravenscourt </t>
  </si>
  <si>
    <t xml:space="preserve">Chaba </t>
  </si>
  <si>
    <t>Makwela 7 Unk./s</t>
  </si>
  <si>
    <t xml:space="preserve">Hlabankunzi </t>
  </si>
  <si>
    <t>Makwela 9 Unk.</t>
  </si>
  <si>
    <t>Makwela 10 Unk./s</t>
  </si>
  <si>
    <t>Mambiri 1 Unk.</t>
  </si>
  <si>
    <t>Honey badger</t>
  </si>
  <si>
    <t>Mambiri</t>
  </si>
  <si>
    <t xml:space="preserve">Metsi </t>
  </si>
  <si>
    <t xml:space="preserve">Thlangisa </t>
  </si>
  <si>
    <t>Mashaba 1 Unk.</t>
  </si>
  <si>
    <t>Mashaba</t>
  </si>
  <si>
    <t>Mashaba Y. F.</t>
  </si>
  <si>
    <t>Mashaba 1 F.</t>
  </si>
  <si>
    <t>Mashaba 2 Unk.</t>
  </si>
  <si>
    <t>Matshapiri 1 Unk.</t>
  </si>
  <si>
    <t>Matshapiri</t>
  </si>
  <si>
    <t>Matshapiri 1 F.</t>
  </si>
  <si>
    <t>Matshapiri 2 M.</t>
  </si>
  <si>
    <t>Matshapiri 3 Unk.</t>
  </si>
  <si>
    <t>Matshapiri 3 F.</t>
  </si>
  <si>
    <t>Metsi 1 M.</t>
  </si>
  <si>
    <t>Metsi</t>
  </si>
  <si>
    <t>Boulders</t>
  </si>
  <si>
    <t>Mobeni 1 Unk.</t>
  </si>
  <si>
    <t>Mobeni</t>
  </si>
  <si>
    <t>Mobeni 2 M.</t>
  </si>
  <si>
    <t>Mobeni 3 Unk.</t>
  </si>
  <si>
    <t>Mobeni 3 M.</t>
  </si>
  <si>
    <t>Mobeni 4 F.</t>
  </si>
  <si>
    <t>Mobeni 4 M.</t>
  </si>
  <si>
    <t>Sticknyawo</t>
  </si>
  <si>
    <t>Sticknyawo's sister</t>
  </si>
  <si>
    <t>Mother 2 M.</t>
  </si>
  <si>
    <t>Young Female</t>
  </si>
  <si>
    <t>Mange</t>
  </si>
  <si>
    <t>Mother 3 Unk.</t>
  </si>
  <si>
    <t>Mother 3 F.</t>
  </si>
  <si>
    <t>Mother 4 M.</t>
  </si>
  <si>
    <t xml:space="preserve">Tugwaan </t>
  </si>
  <si>
    <t>Mother 5 M.</t>
  </si>
  <si>
    <t xml:space="preserve">Sand River </t>
  </si>
  <si>
    <t>Mother 6. Unk./s</t>
  </si>
  <si>
    <t xml:space="preserve">Brochure </t>
  </si>
  <si>
    <t>Mother 8 Unk.</t>
  </si>
  <si>
    <t>Mother 9 M.</t>
  </si>
  <si>
    <t>Mxabene 1 Unk./s</t>
  </si>
  <si>
    <t>Drowned</t>
  </si>
  <si>
    <t>Mxabene</t>
  </si>
  <si>
    <t>Mxabene 2 M.</t>
  </si>
  <si>
    <t>Mxabene Y. F.</t>
  </si>
  <si>
    <t>Mxabene 3 Unk.</t>
  </si>
  <si>
    <t>Mxabene 4 Unk.</t>
  </si>
  <si>
    <t>Mxabene 5 M.</t>
  </si>
  <si>
    <t>Ridge Rock</t>
  </si>
  <si>
    <t>Mxabene 3:3</t>
  </si>
  <si>
    <t>Newington 3:2</t>
  </si>
  <si>
    <t>Mxabene 7 Unk./s</t>
  </si>
  <si>
    <t>Mxabene 8 Unk.</t>
  </si>
  <si>
    <t>Nanga 1 M.</t>
  </si>
  <si>
    <t>Nanga</t>
  </si>
  <si>
    <t>Nanga 2 Unk.</t>
  </si>
  <si>
    <t>F. leopard</t>
  </si>
  <si>
    <t>Ngobo. 1 Unk.</t>
  </si>
  <si>
    <t>Ngoboswan</t>
  </si>
  <si>
    <t xml:space="preserve">Vomba </t>
  </si>
  <si>
    <t>Ngobo. 2 M.</t>
  </si>
  <si>
    <t>Abandoned (flood)</t>
  </si>
  <si>
    <t>2:2</t>
  </si>
  <si>
    <t xml:space="preserve">Campbell Koppies </t>
  </si>
  <si>
    <t>Ngobo. 3 M.</t>
  </si>
  <si>
    <t>Crocodile</t>
  </si>
  <si>
    <t>Ngobo. 3 F.</t>
  </si>
  <si>
    <t>Removed from SS</t>
  </si>
  <si>
    <t xml:space="preserve">Kikilezi </t>
  </si>
  <si>
    <t>Ngobo. 4 Unk./s/s</t>
  </si>
  <si>
    <t>Ngobo. 5 Unk.</t>
  </si>
  <si>
    <t xml:space="preserve">Ngobo. 6 Unk. </t>
  </si>
  <si>
    <t xml:space="preserve">Bulala </t>
  </si>
  <si>
    <t>Ngobo. 7 Unk.</t>
  </si>
  <si>
    <t>Tamboti</t>
  </si>
  <si>
    <t>Nottens  1 F.</t>
  </si>
  <si>
    <t>Nottens</t>
  </si>
  <si>
    <t>Young Nottens</t>
  </si>
  <si>
    <t>Nottens  2 Unk.</t>
  </si>
  <si>
    <t xml:space="preserve">Nottens  3 F. </t>
  </si>
  <si>
    <t>Nottens  4 Unk.</t>
  </si>
  <si>
    <t>Nottens  5 Unk.</t>
  </si>
  <si>
    <t>Nottens  6 Unk.</t>
  </si>
  <si>
    <t>Martial eagle</t>
  </si>
  <si>
    <t>Nottens  6 F.</t>
  </si>
  <si>
    <t>Nottens 7 Unk./s</t>
  </si>
  <si>
    <t>Nottens 8 Unk./s</t>
  </si>
  <si>
    <t>Nsele 1 Unk.</t>
  </si>
  <si>
    <t>Nsele</t>
  </si>
  <si>
    <t>Nsele 2 Unk.</t>
  </si>
  <si>
    <t>Nyeleti Unk.</t>
  </si>
  <si>
    <t>Nyeleti</t>
  </si>
  <si>
    <t>Nyeleti 2 F.</t>
  </si>
  <si>
    <t xml:space="preserve">Mbilo </t>
  </si>
  <si>
    <t xml:space="preserve">Mati </t>
  </si>
  <si>
    <t>Nyeleti 4:3</t>
  </si>
  <si>
    <t xml:space="preserve">OK 1 M. </t>
  </si>
  <si>
    <t>OK 2 Unk.</t>
  </si>
  <si>
    <t>OK 2 F.</t>
  </si>
  <si>
    <t>OK 3 Unk./s</t>
  </si>
  <si>
    <t>OK 4 Unk.</t>
  </si>
  <si>
    <t>OK 4 F.</t>
  </si>
  <si>
    <t>OK 5 Unk./s</t>
  </si>
  <si>
    <t>OK 6 F.</t>
  </si>
  <si>
    <t>OK 6 M.</t>
  </si>
  <si>
    <t>Ravenscourt 1 Unk.</t>
  </si>
  <si>
    <t>Ravenscourt</t>
  </si>
  <si>
    <t>Ravenscourt 2 F.</t>
  </si>
  <si>
    <t xml:space="preserve">Ximobonyane </t>
  </si>
  <si>
    <t>Ravenscourt 3 F.</t>
  </si>
  <si>
    <t xml:space="preserve">Xinzele </t>
  </si>
  <si>
    <t>Ravenscourt 4 M.</t>
  </si>
  <si>
    <t xml:space="preserve">West Street </t>
  </si>
  <si>
    <t>Ravenscourt 5 M.</t>
  </si>
  <si>
    <t>Ravenscourt 5 F.</t>
  </si>
  <si>
    <t>Ravenscourt 6 Unk.</t>
  </si>
  <si>
    <t>Chacma baboon</t>
  </si>
  <si>
    <t>Ravenscourt 6 M.</t>
  </si>
  <si>
    <t xml:space="preserve">KK </t>
  </si>
  <si>
    <t>Rollercoaster</t>
  </si>
  <si>
    <t>Roller 2 Unk.</t>
  </si>
  <si>
    <t>Roller 2 M.</t>
  </si>
  <si>
    <t>Roller 3 M.</t>
  </si>
  <si>
    <t>Hlaralini</t>
  </si>
  <si>
    <t>S. River  1 Unk./s</t>
  </si>
  <si>
    <t>S. River  2 Unk.</t>
  </si>
  <si>
    <t>S. River  2 F.</t>
  </si>
  <si>
    <t>Safari 1 M.</t>
  </si>
  <si>
    <t>Safari</t>
  </si>
  <si>
    <t>Safari 2 Unk.</t>
  </si>
  <si>
    <t>Safari 3 M.</t>
  </si>
  <si>
    <t>Capture-related</t>
  </si>
  <si>
    <t xml:space="preserve">Tshembe </t>
  </si>
  <si>
    <t xml:space="preserve">Karula </t>
  </si>
  <si>
    <t xml:space="preserve">Mbali </t>
  </si>
  <si>
    <t>Snake (Mozambique spitting cobra)</t>
  </si>
  <si>
    <t xml:space="preserve">Matimba </t>
  </si>
  <si>
    <t>Safari 6 Unk./s</t>
  </si>
  <si>
    <t>Salayexe 1 Unk.</t>
  </si>
  <si>
    <t>Salayexe</t>
  </si>
  <si>
    <t xml:space="preserve">Rhulani </t>
  </si>
  <si>
    <t>Salayexe 3 Unk.</t>
  </si>
  <si>
    <t>Salayexe 4 Unk./s</t>
  </si>
  <si>
    <t>Salayexe 5 Unk.</t>
  </si>
  <si>
    <t>Salayexe 5 F.</t>
  </si>
  <si>
    <t>Salayexe 6 Unk.</t>
  </si>
  <si>
    <t>Salayexe 7 Unk.</t>
  </si>
  <si>
    <t>Saseka 1 M.</t>
  </si>
  <si>
    <t>Saseka</t>
  </si>
  <si>
    <t xml:space="preserve">Nyeleti </t>
  </si>
  <si>
    <t>Saseka 3 Unk./s</t>
  </si>
  <si>
    <t>Saseka 4 Unk.</t>
  </si>
  <si>
    <t xml:space="preserve">Salayexe </t>
  </si>
  <si>
    <t>Saseka 5 Unk.</t>
  </si>
  <si>
    <t>Ndzilo</t>
  </si>
  <si>
    <t>Scotia</t>
  </si>
  <si>
    <t>Scotia 2 F.</t>
  </si>
  <si>
    <t>Scotia 2 M.</t>
  </si>
  <si>
    <t>Shadow 1 Unk.</t>
  </si>
  <si>
    <t>Shadow</t>
  </si>
  <si>
    <t>Shadow 2 Unk./s</t>
  </si>
  <si>
    <t>Shadow 3 F.</t>
  </si>
  <si>
    <t>Shadow 4 Unk.</t>
  </si>
  <si>
    <t>Shadow 5 Unk.</t>
  </si>
  <si>
    <t>Shadow 5 M.</t>
  </si>
  <si>
    <t>Shangwa 1 Unk./s</t>
  </si>
  <si>
    <t>Shangwa</t>
  </si>
  <si>
    <t>Shangwa 2 Unk./s</t>
  </si>
  <si>
    <t>Shangwa 3 Unk.</t>
  </si>
  <si>
    <t xml:space="preserve">Makubela </t>
  </si>
  <si>
    <t xml:space="preserve">Tegwaan </t>
  </si>
  <si>
    <t>Shangwa 4 Unk.</t>
  </si>
  <si>
    <t xml:space="preserve">Nkila </t>
  </si>
  <si>
    <t xml:space="preserve">Xikavi </t>
  </si>
  <si>
    <t>Shangwa 5 F.</t>
  </si>
  <si>
    <t>Shangwa 5 M.</t>
  </si>
  <si>
    <t>Hukumuri</t>
  </si>
  <si>
    <t>Tai Dam</t>
  </si>
  <si>
    <t>Tamboti 1 M.</t>
  </si>
  <si>
    <t>Island Crossing</t>
  </si>
  <si>
    <t>Tasselberry 1 Unk.</t>
  </si>
  <si>
    <t>Tasselberry</t>
  </si>
  <si>
    <t>Tasselberry 2 Unk.</t>
  </si>
  <si>
    <t>Tavan. 1 Unk.</t>
  </si>
  <si>
    <t>Tavangumi</t>
  </si>
  <si>
    <t xml:space="preserve">Shangwa </t>
  </si>
  <si>
    <t xml:space="preserve">Camp Pan </t>
  </si>
  <si>
    <t>Tavan. 3 Unk./s</t>
  </si>
  <si>
    <t>Tavan. 3 F.</t>
  </si>
  <si>
    <t>Tavan. 4 Unk./s</t>
  </si>
  <si>
    <t>Tavan. Y. M. (4)</t>
  </si>
  <si>
    <t>Tavan. 5 Unk.</t>
  </si>
  <si>
    <t>Tavan. 6 Unk./s</t>
  </si>
  <si>
    <t>Tavan. 7 M.</t>
  </si>
  <si>
    <t>Thandi 1 Unk.</t>
  </si>
  <si>
    <t>Wabayiza</t>
  </si>
  <si>
    <t>Thandi 2 F.</t>
  </si>
  <si>
    <t>Bahuti</t>
  </si>
  <si>
    <t>Thandi 3 Unk.</t>
  </si>
  <si>
    <t>Thlangisa 1 Unk./s</t>
  </si>
  <si>
    <t>Thlangisa</t>
  </si>
  <si>
    <t>Thlangisa 2 F.</t>
  </si>
  <si>
    <t xml:space="preserve">Toulon 1 Unk./s </t>
  </si>
  <si>
    <t>Toulon 2 M.</t>
  </si>
  <si>
    <t>Toulon 3 Unk./s</t>
  </si>
  <si>
    <t>Toulon 4 M.</t>
  </si>
  <si>
    <t>Toulon 5 Unk./s</t>
  </si>
  <si>
    <t>Toulon 6 Unk./s</t>
  </si>
  <si>
    <t>Toulon 7 Unk./s</t>
  </si>
  <si>
    <t>Toulon 8 Unk.</t>
  </si>
  <si>
    <t>Toulon 8 M.</t>
  </si>
  <si>
    <t>Toulon 9 Unk./s</t>
  </si>
  <si>
    <t>Touon 10 Unk.</t>
  </si>
  <si>
    <t>Toulon 10 M.</t>
  </si>
  <si>
    <t>Tugwaan Y. F.   1 Unk./s</t>
  </si>
  <si>
    <t>Tugwaan Y. F.  1 Unk./s</t>
  </si>
  <si>
    <t>Tutlwa 1 Unk.</t>
  </si>
  <si>
    <t>Tutlwa</t>
  </si>
  <si>
    <t>Nhlanguleni</t>
  </si>
  <si>
    <t>Tutlwa 2. M.</t>
  </si>
  <si>
    <t>Tutlwa 3 Unk.</t>
  </si>
  <si>
    <t>Tutlwa 4 F.</t>
  </si>
  <si>
    <t xml:space="preserve">Tutlwa 4 M. </t>
  </si>
  <si>
    <t>Vomba 1 Unk./s</t>
  </si>
  <si>
    <t>Vomba</t>
  </si>
  <si>
    <t xml:space="preserve">Vomba 1 Unk./s </t>
  </si>
  <si>
    <t>Vomba 2 Unk./s</t>
  </si>
  <si>
    <t>Vomba 3 Unk.</t>
  </si>
  <si>
    <t xml:space="preserve">Trogon </t>
  </si>
  <si>
    <t>Vomba 4 Unk./s</t>
  </si>
  <si>
    <t>Vomba 5 Unk./s</t>
  </si>
  <si>
    <t>Vomba 6 M.</t>
  </si>
  <si>
    <t xml:space="preserve">Tutlwa </t>
  </si>
  <si>
    <t xml:space="preserve">Mashaba </t>
  </si>
  <si>
    <t>Vomba 8 Unk./s</t>
  </si>
  <si>
    <t>Vomba 9 Unk./s</t>
  </si>
  <si>
    <t>Vomba 8 M.</t>
  </si>
  <si>
    <t>WC 1 M.</t>
  </si>
  <si>
    <t>WC 2 M.</t>
  </si>
  <si>
    <t xml:space="preserve">Matshapiri </t>
  </si>
  <si>
    <t>WC 3 F.</t>
  </si>
  <si>
    <t>Inkanye</t>
  </si>
  <si>
    <t>WC 4 F.</t>
  </si>
  <si>
    <t>WC 4 M.</t>
  </si>
  <si>
    <t>Shpoko</t>
  </si>
  <si>
    <t>White Dam 1 Unk./s</t>
  </si>
  <si>
    <t>White Dam 2 Unk.</t>
  </si>
  <si>
    <t>White Dam 3 Unk./s</t>
  </si>
  <si>
    <t>White Dam 4 Unk.</t>
  </si>
  <si>
    <t>Hammerkop Pan</t>
  </si>
  <si>
    <t>WP 2 Unk./s</t>
  </si>
  <si>
    <t>Tambouti</t>
  </si>
  <si>
    <t>Mandleve</t>
  </si>
  <si>
    <t>WP 5 F.</t>
  </si>
  <si>
    <t>WP 5 M.</t>
  </si>
  <si>
    <t>WP 6 Unk./s</t>
  </si>
  <si>
    <t>Xikavi 1 Unk./s</t>
  </si>
  <si>
    <t>Xikavi</t>
  </si>
  <si>
    <t xml:space="preserve">Xikavi 2 Unk. </t>
  </si>
  <si>
    <t>Xikavi 3 Unk./s</t>
  </si>
  <si>
    <t>Xikavi 4 Unk.</t>
  </si>
  <si>
    <t>Xikavi 5 Unk./s</t>
  </si>
  <si>
    <t>Xikavi 6 Unk.</t>
  </si>
  <si>
    <t>Y. female  1 Unk.</t>
  </si>
  <si>
    <t>Y. female 1 Unk.</t>
  </si>
  <si>
    <t>Y. female 2 Unk.</t>
  </si>
  <si>
    <t>Flockfield M.</t>
  </si>
  <si>
    <t>Y. female 4 F.</t>
  </si>
  <si>
    <t>YN 1 M.</t>
  </si>
  <si>
    <t>YN 2 Unk./s</t>
  </si>
  <si>
    <t>YN 3 Unk./s</t>
  </si>
  <si>
    <t>YN 4 Unk.</t>
  </si>
  <si>
    <t xml:space="preserve">Wacheche </t>
  </si>
  <si>
    <t>YN 5 Unk.</t>
  </si>
  <si>
    <t>YN 6 Unk.</t>
  </si>
  <si>
    <t>Selati</t>
  </si>
  <si>
    <t>YN 7 M</t>
  </si>
  <si>
    <t>YN 8 Unk.</t>
  </si>
  <si>
    <t>YN 8 F.</t>
  </si>
  <si>
    <t>YN 9 Unk.</t>
  </si>
  <si>
    <t>YN 9 M.</t>
  </si>
  <si>
    <t>INDIVIDUAL</t>
  </si>
  <si>
    <t>MONITOR.END</t>
  </si>
  <si>
    <t>TIME.YEARS</t>
  </si>
  <si>
    <t>CAUSE.OF.DEATH</t>
  </si>
  <si>
    <t>MOTHER</t>
  </si>
  <si>
    <t>LITTER#</t>
  </si>
  <si>
    <t>CENSORED</t>
  </si>
  <si>
    <t>MORTALITY</t>
  </si>
  <si>
    <t>PROPORTION (1979-2015)</t>
  </si>
  <si>
    <t>PROPORTION (2000-2015)</t>
  </si>
  <si>
    <t>SURVIVAL</t>
  </si>
  <si>
    <t>N</t>
  </si>
  <si>
    <t>BIRTH</t>
  </si>
  <si>
    <t>-</t>
  </si>
  <si>
    <t>RATIO</t>
  </si>
  <si>
    <t>NUMBER_FEMALES</t>
  </si>
  <si>
    <t>NUMBER_MALES</t>
  </si>
  <si>
    <t>PROP</t>
  </si>
  <si>
    <t>LITTER</t>
  </si>
  <si>
    <t>Campbell_Koppies</t>
  </si>
  <si>
    <t>Dudley_Riverbank</t>
  </si>
  <si>
    <t>Kwela_Kwela</t>
  </si>
  <si>
    <t>Little_Bush</t>
  </si>
  <si>
    <t>Ostrich_Koppies</t>
  </si>
  <si>
    <t>S._River</t>
  </si>
  <si>
    <t>Tugwaan_Y._Female</t>
  </si>
  <si>
    <t>White_Cloth</t>
  </si>
  <si>
    <t>White_Dam</t>
  </si>
  <si>
    <t>Wilson's_Pan</t>
  </si>
  <si>
    <t>Y._Female</t>
  </si>
  <si>
    <t>Young_Nottens</t>
  </si>
  <si>
    <t>MOTHER.AGE.LITTER</t>
  </si>
  <si>
    <t>MOTHER.ID</t>
  </si>
  <si>
    <t>CUB.D.O.B</t>
  </si>
  <si>
    <t>NUMBER.CUBS</t>
  </si>
  <si>
    <t>NUMBER.INDEP</t>
  </si>
  <si>
    <t>MOTHER.AGE.MONTHS</t>
  </si>
  <si>
    <t>MOTHER.AGE.CLASS</t>
  </si>
  <si>
    <t>MOTHER.D.O.B</t>
  </si>
  <si>
    <t>LITTER.NUMBER</t>
  </si>
  <si>
    <t>CERTAINTY</t>
  </si>
  <si>
    <t>3_4</t>
  </si>
  <si>
    <t>CERTAIN</t>
  </si>
  <si>
    <t>UNCERTAIN</t>
  </si>
  <si>
    <t>Sand_River</t>
  </si>
  <si>
    <t>MOTHER.AGE.CLASS.LITTER</t>
  </si>
  <si>
    <t>SURVIVED.12</t>
  </si>
  <si>
    <t>SURVIVED.24</t>
  </si>
  <si>
    <t>Row Labels</t>
  </si>
  <si>
    <t>ADULT_36_48</t>
  </si>
  <si>
    <t>ADULT_48_60</t>
  </si>
  <si>
    <t>ADULT_60_72</t>
  </si>
  <si>
    <t>ADULT_72_84</t>
  </si>
  <si>
    <t>ADULT_84</t>
  </si>
  <si>
    <t>(blank)</t>
  </si>
  <si>
    <t>Grand Total</t>
  </si>
  <si>
    <t>Count of SURVIVED.12</t>
  </si>
  <si>
    <t>Column Labels</t>
  </si>
  <si>
    <t>Count of SURVIVED.24</t>
  </si>
  <si>
    <t>NUMBER OF CUBS TO SURVIVE (1) OR DIE (0) BASED ON MATERNAL AGE</t>
  </si>
  <si>
    <t>PROPORTION THAT DIE</t>
  </si>
  <si>
    <t>PROPORTION THAT SURVIVE</t>
  </si>
  <si>
    <t>FEMALE AGE CLASS</t>
  </si>
  <si>
    <t>AGE.MET.12</t>
  </si>
  <si>
    <t>AGE.MET.24</t>
  </si>
  <si>
    <t>AGE.MONTHS.12</t>
  </si>
  <si>
    <t>AGE.MONTHS.24</t>
  </si>
  <si>
    <t>KNOWN INDIVIDUALS</t>
  </si>
  <si>
    <t>OBSERVED GROWTH RATE</t>
  </si>
  <si>
    <t>DENSITY_100KM2</t>
  </si>
  <si>
    <t>F_RESIDENT</t>
  </si>
  <si>
    <t>M_RESIDENT</t>
  </si>
  <si>
    <t>M_DISPERSED</t>
  </si>
  <si>
    <t>F_DISPERSED</t>
  </si>
  <si>
    <t>PROP_F_DISPERSAL</t>
  </si>
  <si>
    <t>PROP_M_DISPERSAL</t>
  </si>
  <si>
    <t>IF(SABI_SUMMARY!AK481="MALE_SUBADULT",IF(SABI_SUMMARY!AL481="CENSORED","M_DISPERSED","M_RESIDENT"),IF(SABI_SUMMARY!AK481="FEMALE_SUBADULT",IF(SABI_SUMMARY!AL481="CENSORED","F_DISPERSED","F_RESIDENT"),"NA"))</t>
  </si>
  <si>
    <t>TYPE</t>
  </si>
  <si>
    <t>IF(SABI_SUMMARY!AK2="CENSORED",IF(SABI_SUMMARY!AJ2="MALE_SUBADULT","M_DISPERSED",IF(SABI_SUMMARY!AJ2="FEMALE_SUBADULT","F_DISPERSED","NA")),IF(SABI_SUMMARY!AK2="MALE_SUBADULT","M_RESIDENT",IF(SABI_SUMMARY!AK2="FEMALE_SUBADULT","F_RESIDENT","NA")))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</si>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</sst>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yyyy/mm/dd;@"/>
  </numFmts>
  <fonts count="1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6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10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105">
    <xf numFmtId="0" fontId="0" fillId="0" borderId="0" xfId="0"/>
    <xf numFmtId="0" fontId="0" fillId="0" borderId="0" xfId="0"/>
    <xf numFmtId="164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Fill="1" applyAlignment="1">
      <alignment horizontal="left"/>
    </xf>
    <xf numFmtId="14" fontId="0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Fill="1" applyAlignment="1">
      <alignment horizontal="left"/>
    </xf>
    <xf numFmtId="164" fontId="0" fillId="0" borderId="0" xfId="0" applyNumberFormat="1" applyFont="1" applyFill="1" applyAlignment="1">
      <alignment horizontal="left"/>
    </xf>
    <xf numFmtId="14" fontId="0" fillId="0" borderId="0" xfId="0" applyNumberFormat="1" applyFont="1" applyFill="1" applyAlignment="1">
      <alignment horizontal="left"/>
    </xf>
    <xf numFmtId="14" fontId="5" fillId="0" borderId="0" xfId="1" applyNumberFormat="1" applyFont="1" applyFill="1" applyAlignment="1">
      <alignment horizontal="left"/>
    </xf>
    <xf numFmtId="14" fontId="5" fillId="0" borderId="0" xfId="0" applyNumberFormat="1" applyFont="1" applyFill="1" applyAlignment="1">
      <alignment horizontal="left"/>
    </xf>
    <xf numFmtId="14" fontId="0" fillId="0" borderId="0" xfId="0" applyNumberFormat="1" applyFont="1" applyBorder="1" applyAlignment="1">
      <alignment horizontal="left"/>
    </xf>
    <xf numFmtId="14" fontId="6" fillId="0" borderId="0" xfId="0" applyNumberFormat="1" applyFont="1" applyBorder="1" applyAlignment="1">
      <alignment horizontal="left"/>
    </xf>
    <xf numFmtId="14" fontId="6" fillId="0" borderId="0" xfId="0" applyNumberFormat="1" applyFont="1" applyBorder="1" applyAlignment="1">
      <alignment horizontal="left"/>
    </xf>
    <xf numFmtId="164" fontId="6" fillId="0" borderId="0" xfId="0" applyNumberFormat="1" applyFont="1" applyBorder="1" applyAlignment="1">
      <alignment horizontal="left"/>
    </xf>
    <xf numFmtId="0" fontId="6" fillId="0" borderId="0" xfId="0" applyFont="1" applyBorder="1" applyAlignment="1">
      <alignment horizontal="left"/>
    </xf>
    <xf numFmtId="14" fontId="5" fillId="0" borderId="0" xfId="0" applyNumberFormat="1" applyFont="1" applyFill="1" applyBorder="1" applyAlignment="1">
      <alignment horizontal="left"/>
    </xf>
    <xf numFmtId="0" fontId="7" fillId="0" borderId="0" xfId="0" applyFont="1" applyAlignment="1">
      <alignment horizontal="left"/>
    </xf>
    <xf numFmtId="14" fontId="7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6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1" fontId="0" fillId="0" borderId="0" xfId="0" applyNumberFormat="1" applyFont="1" applyFill="1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1" xfId="0" applyFill="1" applyBorder="1" applyAlignment="1">
      <alignment horizontal="center" vertic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49" fontId="6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0" fontId="2" fillId="4" borderId="0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left"/>
    </xf>
    <xf numFmtId="49" fontId="5" fillId="0" borderId="0" xfId="0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14" fontId="0" fillId="0" borderId="0" xfId="0" applyNumberFormat="1" applyFill="1" applyBorder="1" applyAlignment="1">
      <alignment horizontal="left"/>
    </xf>
    <xf numFmtId="164" fontId="0" fillId="0" borderId="0" xfId="0" applyNumberForma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49" fontId="0" fillId="4" borderId="0" xfId="0" applyNumberFormat="1" applyFill="1" applyBorder="1" applyAlignment="1">
      <alignment horizontal="left"/>
    </xf>
    <xf numFmtId="0" fontId="0" fillId="4" borderId="0" xfId="0" applyFill="1" applyBorder="1" applyAlignment="1">
      <alignment horizontal="left"/>
    </xf>
    <xf numFmtId="0" fontId="5" fillId="4" borderId="0" xfId="0" applyFont="1" applyFill="1" applyBorder="1" applyAlignment="1">
      <alignment horizontal="left"/>
    </xf>
    <xf numFmtId="14" fontId="8" fillId="0" borderId="0" xfId="0" applyNumberFormat="1" applyFont="1" applyFill="1" applyBorder="1" applyAlignment="1">
      <alignment horizontal="left"/>
    </xf>
    <xf numFmtId="0" fontId="5" fillId="0" borderId="0" xfId="0" applyFont="1" applyBorder="1" applyAlignment="1">
      <alignment horizontal="left"/>
    </xf>
    <xf numFmtId="49" fontId="5" fillId="0" borderId="0" xfId="0" applyNumberFormat="1" applyFont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8" fillId="0" borderId="0" xfId="0" applyNumberFormat="1" applyFont="1" applyBorder="1" applyAlignment="1">
      <alignment horizontal="left"/>
    </xf>
    <xf numFmtId="14" fontId="5" fillId="0" borderId="0" xfId="0" applyNumberFormat="1" applyFont="1" applyBorder="1" applyAlignment="1">
      <alignment horizontal="left"/>
    </xf>
    <xf numFmtId="0" fontId="8" fillId="0" borderId="0" xfId="0" applyFont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65" fontId="0" fillId="0" borderId="0" xfId="0" applyNumberFormat="1" applyBorder="1" applyAlignment="1">
      <alignment horizontal="left"/>
    </xf>
    <xf numFmtId="164" fontId="0" fillId="0" borderId="0" xfId="0" applyNumberFormat="1" applyBorder="1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0" xfId="0" applyFill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vertical="center"/>
    </xf>
    <xf numFmtId="164" fontId="0" fillId="0" borderId="0" xfId="0" applyNumberFormat="1"/>
    <xf numFmtId="0" fontId="2" fillId="0" borderId="0" xfId="0" applyFont="1"/>
    <xf numFmtId="0" fontId="2" fillId="0" borderId="0" xfId="0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165" fontId="2" fillId="0" borderId="0" xfId="0" applyNumberFormat="1" applyFont="1" applyFill="1" applyBorder="1" applyAlignment="1">
      <alignment horizontal="left"/>
    </xf>
    <xf numFmtId="0" fontId="0" fillId="0" borderId="0" xfId="0" applyFont="1" applyBorder="1" applyAlignment="1">
      <alignment horizontal="left"/>
    </xf>
    <xf numFmtId="165" fontId="0" fillId="0" borderId="0" xfId="0" applyNumberFormat="1" applyFont="1" applyBorder="1" applyAlignment="1">
      <alignment horizontal="left"/>
    </xf>
    <xf numFmtId="165" fontId="0" fillId="0" borderId="0" xfId="0" applyNumberFormat="1" applyFont="1" applyFill="1" applyBorder="1" applyAlignment="1">
      <alignment horizontal="left"/>
    </xf>
    <xf numFmtId="165" fontId="8" fillId="0" borderId="0" xfId="0" applyNumberFormat="1" applyFont="1" applyFill="1" applyBorder="1" applyAlignment="1">
      <alignment horizontal="left"/>
    </xf>
    <xf numFmtId="165" fontId="8" fillId="0" borderId="0" xfId="0" applyNumberFormat="1" applyFont="1" applyBorder="1" applyAlignment="1">
      <alignment horizontal="left"/>
    </xf>
    <xf numFmtId="165" fontId="5" fillId="0" borderId="0" xfId="0" applyNumberFormat="1" applyFont="1" applyFill="1" applyBorder="1" applyAlignment="1">
      <alignment horizontal="left"/>
    </xf>
    <xf numFmtId="0" fontId="9" fillId="0" borderId="0" xfId="0" applyFont="1" applyBorder="1" applyAlignment="1">
      <alignment horizontal="left"/>
    </xf>
    <xf numFmtId="165" fontId="0" fillId="0" borderId="0" xfId="0" applyNumberFormat="1" applyFill="1" applyBorder="1" applyAlignment="1">
      <alignment horizontal="left"/>
    </xf>
    <xf numFmtId="165" fontId="5" fillId="0" borderId="0" xfId="0" applyNumberFormat="1" applyFont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2" fontId="0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center" vertical="center"/>
    </xf>
    <xf numFmtId="2" fontId="5" fillId="0" borderId="0" xfId="0" applyNumberFormat="1" applyFont="1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Border="1" applyAlignment="1">
      <alignment horizontal="center" vertical="center"/>
    </xf>
  </cellXfs>
  <cellStyles count="7">
    <cellStyle name="Followed Hyperlink" xfId="4" builtinId="9" hidden="1"/>
    <cellStyle name="Followed Hyperlink" xfId="6" builtinId="9" hidden="1"/>
    <cellStyle name="Good" xfId="1" builtinId="26"/>
    <cellStyle name="Hyperlink" xfId="3" builtinId="8" hidden="1"/>
    <cellStyle name="Hyperlink" xfId="5" builtinId="8" hidden="1"/>
    <cellStyle name="Normal" xfId="0" builtinId="0"/>
    <cellStyle name="Normal 2" xfId="2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pivotCacheDefinition" Target="pivotCache/pivotCacheDefinition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OF FEMALE DISPERSAL BASED ON LEOPARD DENSITY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DISPERSAL!$R$6</c:f>
              <c:strCache>
                <c:ptCount val="1"/>
                <c:pt idx="0">
                  <c:v>PROP_F_DISPERSAL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DISPERSAL!$V$8:$AF$8</c:f>
              <c:numCache>
                <c:formatCode>0</c:formatCode>
                <c:ptCount val="11"/>
                <c:pt idx="0">
                  <c:v>12.25490196078431</c:v>
                </c:pt>
                <c:pt idx="1">
                  <c:v>13.02083333333333</c:v>
                </c:pt>
                <c:pt idx="2">
                  <c:v>12.5</c:v>
                </c:pt>
                <c:pt idx="3">
                  <c:v>11.16071428571429</c:v>
                </c:pt>
                <c:pt idx="4">
                  <c:v>9.191176470588235</c:v>
                </c:pt>
                <c:pt idx="5">
                  <c:v>9.191176470588235</c:v>
                </c:pt>
                <c:pt idx="6">
                  <c:v>9.615384615384614</c:v>
                </c:pt>
                <c:pt idx="7">
                  <c:v>8.116883116883116</c:v>
                </c:pt>
                <c:pt idx="8">
                  <c:v>8.561643835616438</c:v>
                </c:pt>
                <c:pt idx="9">
                  <c:v>9.328358208955224</c:v>
                </c:pt>
                <c:pt idx="10">
                  <c:v>9.469696969696968</c:v>
                </c:pt>
              </c:numCache>
            </c:numRef>
          </c:xVal>
          <c:yVal>
            <c:numRef>
              <c:f>DISPERSAL!$V$6:$AF$6</c:f>
              <c:numCache>
                <c:formatCode>0.0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0.25</c:v>
                </c:pt>
                <c:pt idx="6">
                  <c:v>0.166666666666667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0.666666666666667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9745312"/>
        <c:axId val="-2128906736"/>
      </c:scatterChart>
      <c:valAx>
        <c:axId val="-2129745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DENSITY (100KM2)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8906736"/>
        <c:crosses val="autoZero"/>
        <c:crossBetween val="midCat"/>
      </c:valAx>
      <c:valAx>
        <c:axId val="-21289067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PROBABILITY OF DISPERSAL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974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OF MALE </a:t>
            </a:r>
          </a:p>
          <a:p>
            <a:pPr>
              <a:defRPr/>
            </a:pPr>
            <a:r>
              <a:rPr lang="en-US"/>
              <a:t>DISPERSAL BASED ON LEOPARD DENSITY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DISPERSAL!$R$7</c:f>
              <c:strCache>
                <c:ptCount val="1"/>
                <c:pt idx="0">
                  <c:v>PROP_M_DISPERSAL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DISPERSAL!$S$8:$AG$8</c:f>
              <c:strCache>
                <c:ptCount val="15"/>
                <c:pt idx="0">
                  <c:v>na</c:v>
                </c:pt>
                <c:pt idx="1">
                  <c:v>na</c:v>
                </c:pt>
                <c:pt idx="2">
                  <c:v>na</c:v>
                </c:pt>
                <c:pt idx="3">
                  <c:v>12</c:v>
                </c:pt>
                <c:pt idx="4">
                  <c:v>13</c:v>
                </c:pt>
                <c:pt idx="5">
                  <c:v>13</c:v>
                </c:pt>
                <c:pt idx="6">
                  <c:v>11</c:v>
                </c:pt>
                <c:pt idx="7">
                  <c:v>9</c:v>
                </c:pt>
                <c:pt idx="8">
                  <c:v>9</c:v>
                </c:pt>
                <c:pt idx="9">
                  <c:v>10</c:v>
                </c:pt>
                <c:pt idx="10">
                  <c:v>8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na</c:v>
                </c:pt>
              </c:strCache>
            </c:strRef>
          </c:xVal>
          <c:yVal>
            <c:numRef>
              <c:f>DISPERSAL!$S$7:$AG$7</c:f>
              <c:numCache>
                <c:formatCode>0.0</c:formatCode>
                <c:ptCount val="15"/>
                <c:pt idx="0">
                  <c:v>0.666666666666667</c:v>
                </c:pt>
                <c:pt idx="1">
                  <c:v>0.0</c:v>
                </c:pt>
                <c:pt idx="2">
                  <c:v>1.0</c:v>
                </c:pt>
                <c:pt idx="3">
                  <c:v>0.5</c:v>
                </c:pt>
                <c:pt idx="4">
                  <c:v>1.0</c:v>
                </c:pt>
                <c:pt idx="5">
                  <c:v>0.0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0.166666666666667</c:v>
                </c:pt>
                <c:pt idx="10">
                  <c:v>0.0</c:v>
                </c:pt>
                <c:pt idx="11">
                  <c:v>0.3</c:v>
                </c:pt>
                <c:pt idx="12">
                  <c:v>0.5</c:v>
                </c:pt>
                <c:pt idx="13">
                  <c:v>0.0</c:v>
                </c:pt>
                <c:pt idx="14">
                  <c:v>0.25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8904784"/>
        <c:axId val="-2069703872"/>
      </c:scatterChart>
      <c:valAx>
        <c:axId val="-2068904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DENSITY (100KM2)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703872"/>
        <c:crosses val="autoZero"/>
        <c:crossBetween val="midCat"/>
      </c:valAx>
      <c:valAx>
        <c:axId val="-20697038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PROBABILITY OF DISPERSAL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8904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THAT SURVIVE TO 12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'MATERNAL AGE'!$I$6:$I$10</c:f>
              <c:numCache>
                <c:formatCode>0.00</c:formatCode>
                <c:ptCount val="5"/>
                <c:pt idx="0">
                  <c:v>0.480769230769231</c:v>
                </c:pt>
                <c:pt idx="1">
                  <c:v>0.25</c:v>
                </c:pt>
                <c:pt idx="2">
                  <c:v>0.333333333333333</c:v>
                </c:pt>
                <c:pt idx="3">
                  <c:v>0.354166666666667</c:v>
                </c:pt>
                <c:pt idx="4">
                  <c:v>0.31578947368421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4323600"/>
        <c:axId val="-2064238608"/>
      </c:lineChart>
      <c:catAx>
        <c:axId val="-206432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4238608"/>
        <c:crosses val="autoZero"/>
        <c:auto val="1"/>
        <c:lblAlgn val="ctr"/>
        <c:lblOffset val="100"/>
        <c:noMultiLvlLbl val="0"/>
      </c:catAx>
      <c:valAx>
        <c:axId val="-206423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432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THAT SURVIVE TO 24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'MATERNAL AGE'!$I$19:$I$23</c:f>
              <c:numCache>
                <c:formatCode>0.00</c:formatCode>
                <c:ptCount val="5"/>
                <c:pt idx="0">
                  <c:v>0.269230769230769</c:v>
                </c:pt>
                <c:pt idx="1">
                  <c:v>0.232142857142857</c:v>
                </c:pt>
                <c:pt idx="2">
                  <c:v>0.266666666666667</c:v>
                </c:pt>
                <c:pt idx="3">
                  <c:v>0.3125</c:v>
                </c:pt>
                <c:pt idx="4">
                  <c:v>0.218623481781376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4440736"/>
        <c:axId val="-2058613312"/>
      </c:lineChart>
      <c:catAx>
        <c:axId val="-2064440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8613312"/>
        <c:crosses val="autoZero"/>
        <c:auto val="1"/>
        <c:lblAlgn val="ctr"/>
        <c:lblOffset val="100"/>
        <c:noMultiLvlLbl val="0"/>
      </c:catAx>
      <c:valAx>
        <c:axId val="-205861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444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10584</xdr:colOff>
      <xdr:row>8</xdr:row>
      <xdr:rowOff>189442</xdr:rowOff>
    </xdr:from>
    <xdr:to>
      <xdr:col>30</xdr:col>
      <xdr:colOff>127001</xdr:colOff>
      <xdr:row>26</xdr:row>
      <xdr:rowOff>137585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10584</xdr:colOff>
      <xdr:row>27</xdr:row>
      <xdr:rowOff>148167</xdr:rowOff>
    </xdr:from>
    <xdr:to>
      <xdr:col>30</xdr:col>
      <xdr:colOff>127001</xdr:colOff>
      <xdr:row>45</xdr:row>
      <xdr:rowOff>96310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222250</xdr:colOff>
      <xdr:row>0</xdr:row>
      <xdr:rowOff>184150</xdr:rowOff>
    </xdr:from>
    <xdr:to>
      <xdr:col>15</xdr:col>
      <xdr:colOff>603250</xdr:colOff>
      <xdr:row>14</xdr:row>
      <xdr:rowOff>184150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247650</xdr:colOff>
      <xdr:row>15</xdr:row>
      <xdr:rowOff>158750</xdr:rowOff>
    </xdr:from>
    <xdr:to>
      <xdr:col>15</xdr:col>
      <xdr:colOff>628650</xdr:colOff>
      <xdr:row>30</xdr:row>
      <xdr:rowOff>44450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144.575640162038" createdVersion="4" refreshedVersion="4" minRefreshableVersion="3" recordCount="481">
  <cacheSource type="worksheet">
    <worksheetSource ref="W1:Y1048576" sheet="SABI_CUB"/>
  </cacheSource>
  <cacheFields count="3">
    <cacheField name="MOTHER.AGE.CLASS.LITTER" numFmtId="0">
      <sharedItems containsBlank="1" count="8">
        <s v="ADULT_36_48"/>
        <s v="ADULT_60_72"/>
        <s v="ADULT_72_84"/>
        <s v="ADULT_84"/>
        <s v="ADULT_48_60"/>
        <s v="SUBADULT"/>
        <s v="NA"/>
        <m/>
      </sharedItems>
    </cacheField>
    <cacheField name="SURVIVED.12" numFmtId="0">
      <sharedItems containsString="0" containsBlank="1" containsNumber="1" containsInteger="1" minValue="0" maxValue="1" count="3">
        <n v="1"/>
        <n v="0"/>
        <m/>
      </sharedItems>
    </cacheField>
    <cacheField name="SURVIVED.24" numFmtId="0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1">
  <r>
    <x v="0"/>
    <x v="0"/>
    <x v="0"/>
  </r>
  <r>
    <x v="0"/>
    <x v="0"/>
    <x v="0"/>
  </r>
  <r>
    <x v="1"/>
    <x v="1"/>
    <x v="1"/>
  </r>
  <r>
    <x v="1"/>
    <x v="1"/>
    <x v="1"/>
  </r>
  <r>
    <x v="1"/>
    <x v="1"/>
    <x v="1"/>
  </r>
  <r>
    <x v="2"/>
    <x v="0"/>
    <x v="0"/>
  </r>
  <r>
    <x v="2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1"/>
  </r>
  <r>
    <x v="4"/>
    <x v="1"/>
    <x v="1"/>
  </r>
  <r>
    <x v="4"/>
    <x v="1"/>
    <x v="1"/>
  </r>
  <r>
    <x v="4"/>
    <x v="0"/>
    <x v="0"/>
  </r>
  <r>
    <x v="4"/>
    <x v="0"/>
    <x v="0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4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3"/>
    <x v="1"/>
    <x v="1"/>
  </r>
  <r>
    <x v="3"/>
    <x v="0"/>
    <x v="0"/>
  </r>
  <r>
    <x v="3"/>
    <x v="0"/>
    <x v="0"/>
  </r>
  <r>
    <x v="3"/>
    <x v="1"/>
    <x v="1"/>
  </r>
  <r>
    <x v="3"/>
    <x v="1"/>
    <x v="1"/>
  </r>
  <r>
    <x v="0"/>
    <x v="0"/>
    <x v="1"/>
  </r>
  <r>
    <x v="0"/>
    <x v="0"/>
    <x v="1"/>
  </r>
  <r>
    <x v="1"/>
    <x v="1"/>
    <x v="1"/>
  </r>
  <r>
    <x v="2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1"/>
    <x v="0"/>
    <x v="0"/>
  </r>
  <r>
    <x v="3"/>
    <x v="1"/>
    <x v="1"/>
  </r>
  <r>
    <x v="3"/>
    <x v="0"/>
    <x v="1"/>
  </r>
  <r>
    <x v="3"/>
    <x v="0"/>
    <x v="1"/>
  </r>
  <r>
    <x v="4"/>
    <x v="0"/>
    <x v="0"/>
  </r>
  <r>
    <x v="4"/>
    <x v="0"/>
    <x v="0"/>
  </r>
  <r>
    <x v="2"/>
    <x v="1"/>
    <x v="1"/>
  </r>
  <r>
    <x v="2"/>
    <x v="1"/>
    <x v="1"/>
  </r>
  <r>
    <x v="3"/>
    <x v="1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0"/>
    <x v="0"/>
  </r>
  <r>
    <x v="0"/>
    <x v="1"/>
    <x v="1"/>
  </r>
  <r>
    <x v="0"/>
    <x v="1"/>
    <x v="1"/>
  </r>
  <r>
    <x v="4"/>
    <x v="1"/>
    <x v="1"/>
  </r>
  <r>
    <x v="4"/>
    <x v="1"/>
    <x v="1"/>
  </r>
  <r>
    <x v="2"/>
    <x v="0"/>
    <x v="0"/>
  </r>
  <r>
    <x v="3"/>
    <x v="1"/>
    <x v="1"/>
  </r>
  <r>
    <x v="3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5"/>
    <x v="0"/>
    <x v="0"/>
  </r>
  <r>
    <x v="5"/>
    <x v="0"/>
    <x v="0"/>
  </r>
  <r>
    <x v="4"/>
    <x v="0"/>
    <x v="0"/>
  </r>
  <r>
    <x v="4"/>
    <x v="0"/>
    <x v="0"/>
  </r>
  <r>
    <x v="2"/>
    <x v="0"/>
    <x v="1"/>
  </r>
  <r>
    <x v="2"/>
    <x v="0"/>
    <x v="0"/>
  </r>
  <r>
    <x v="3"/>
    <x v="0"/>
    <x v="0"/>
  </r>
  <r>
    <x v="3"/>
    <x v="0"/>
    <x v="0"/>
  </r>
  <r>
    <x v="3"/>
    <x v="1"/>
    <x v="1"/>
  </r>
  <r>
    <x v="4"/>
    <x v="1"/>
    <x v="1"/>
  </r>
  <r>
    <x v="4"/>
    <x v="0"/>
    <x v="0"/>
  </r>
  <r>
    <x v="2"/>
    <x v="1"/>
    <x v="1"/>
  </r>
  <r>
    <x v="2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1"/>
  </r>
  <r>
    <x v="3"/>
    <x v="0"/>
    <x v="1"/>
  </r>
  <r>
    <x v="5"/>
    <x v="0"/>
    <x v="1"/>
  </r>
  <r>
    <x v="0"/>
    <x v="1"/>
    <x v="1"/>
  </r>
  <r>
    <x v="1"/>
    <x v="1"/>
    <x v="1"/>
  </r>
  <r>
    <x v="2"/>
    <x v="1"/>
    <x v="1"/>
  </r>
  <r>
    <x v="1"/>
    <x v="0"/>
    <x v="1"/>
  </r>
  <r>
    <x v="3"/>
    <x v="1"/>
    <x v="1"/>
  </r>
  <r>
    <x v="0"/>
    <x v="0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1"/>
    <x v="1"/>
  </r>
  <r>
    <x v="2"/>
    <x v="0"/>
    <x v="0"/>
  </r>
  <r>
    <x v="2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4"/>
    <x v="0"/>
    <x v="0"/>
  </r>
  <r>
    <x v="3"/>
    <x v="0"/>
    <x v="0"/>
  </r>
  <r>
    <x v="0"/>
    <x v="1"/>
    <x v="1"/>
  </r>
  <r>
    <x v="0"/>
    <x v="1"/>
    <x v="1"/>
  </r>
  <r>
    <x v="0"/>
    <x v="0"/>
    <x v="0"/>
  </r>
  <r>
    <x v="0"/>
    <x v="0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0"/>
    <x v="0"/>
  </r>
  <r>
    <x v="3"/>
    <x v="0"/>
    <x v="0"/>
  </r>
  <r>
    <x v="3"/>
    <x v="1"/>
    <x v="1"/>
  </r>
  <r>
    <x v="3"/>
    <x v="0"/>
    <x v="1"/>
  </r>
  <r>
    <x v="0"/>
    <x v="0"/>
    <x v="1"/>
  </r>
  <r>
    <x v="0"/>
    <x v="0"/>
    <x v="1"/>
  </r>
  <r>
    <x v="1"/>
    <x v="0"/>
    <x v="0"/>
  </r>
  <r>
    <x v="6"/>
    <x v="1"/>
    <x v="1"/>
  </r>
  <r>
    <x v="6"/>
    <x v="1"/>
    <x v="1"/>
  </r>
  <r>
    <x v="6"/>
    <x v="1"/>
    <x v="1"/>
  </r>
  <r>
    <x v="6"/>
    <x v="0"/>
    <x v="0"/>
  </r>
  <r>
    <x v="6"/>
    <x v="0"/>
    <x v="1"/>
  </r>
  <r>
    <x v="6"/>
    <x v="0"/>
    <x v="1"/>
  </r>
  <r>
    <x v="0"/>
    <x v="0"/>
    <x v="0"/>
  </r>
  <r>
    <x v="0"/>
    <x v="0"/>
    <x v="0"/>
  </r>
  <r>
    <x v="1"/>
    <x v="0"/>
    <x v="1"/>
  </r>
  <r>
    <x v="1"/>
    <x v="0"/>
    <x v="0"/>
  </r>
  <r>
    <x v="3"/>
    <x v="1"/>
    <x v="1"/>
  </r>
  <r>
    <x v="3"/>
    <x v="1"/>
    <x v="1"/>
  </r>
  <r>
    <x v="3"/>
    <x v="0"/>
    <x v="1"/>
  </r>
  <r>
    <x v="3"/>
    <x v="0"/>
    <x v="1"/>
  </r>
  <r>
    <x v="3"/>
    <x v="0"/>
    <x v="0"/>
  </r>
  <r>
    <x v="3"/>
    <x v="0"/>
    <x v="1"/>
  </r>
  <r>
    <x v="3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0"/>
    <x v="0"/>
  </r>
  <r>
    <x v="3"/>
    <x v="0"/>
    <x v="1"/>
  </r>
  <r>
    <x v="0"/>
    <x v="1"/>
    <x v="1"/>
  </r>
  <r>
    <x v="0"/>
    <x v="1"/>
    <x v="1"/>
  </r>
  <r>
    <x v="4"/>
    <x v="1"/>
    <x v="1"/>
  </r>
  <r>
    <x v="4"/>
    <x v="0"/>
    <x v="0"/>
  </r>
  <r>
    <x v="2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3"/>
    <x v="1"/>
    <x v="1"/>
  </r>
  <r>
    <x v="0"/>
    <x v="1"/>
    <x v="1"/>
  </r>
  <r>
    <x v="0"/>
    <x v="0"/>
    <x v="1"/>
  </r>
  <r>
    <x v="4"/>
    <x v="1"/>
    <x v="1"/>
  </r>
  <r>
    <x v="4"/>
    <x v="1"/>
    <x v="1"/>
  </r>
  <r>
    <x v="0"/>
    <x v="1"/>
    <x v="1"/>
  </r>
  <r>
    <x v="0"/>
    <x v="0"/>
    <x v="0"/>
  </r>
  <r>
    <x v="1"/>
    <x v="1"/>
    <x v="1"/>
  </r>
  <r>
    <x v="1"/>
    <x v="0"/>
    <x v="0"/>
  </r>
  <r>
    <x v="1"/>
    <x v="0"/>
    <x v="0"/>
  </r>
  <r>
    <x v="3"/>
    <x v="1"/>
    <x v="1"/>
  </r>
  <r>
    <x v="3"/>
    <x v="0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0"/>
    <x v="0"/>
  </r>
  <r>
    <x v="0"/>
    <x v="0"/>
    <x v="0"/>
  </r>
  <r>
    <x v="0"/>
    <x v="0"/>
    <x v="0"/>
  </r>
  <r>
    <x v="1"/>
    <x v="1"/>
    <x v="1"/>
  </r>
  <r>
    <x v="1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4"/>
    <x v="1"/>
    <x v="1"/>
  </r>
  <r>
    <x v="0"/>
    <x v="0"/>
    <x v="1"/>
  </r>
  <r>
    <x v="0"/>
    <x v="0"/>
    <x v="1"/>
  </r>
  <r>
    <x v="4"/>
    <x v="1"/>
    <x v="1"/>
  </r>
  <r>
    <x v="4"/>
    <x v="1"/>
    <x v="1"/>
  </r>
  <r>
    <x v="1"/>
    <x v="1"/>
    <x v="1"/>
  </r>
  <r>
    <x v="1"/>
    <x v="0"/>
    <x v="0"/>
  </r>
  <r>
    <x v="2"/>
    <x v="0"/>
    <x v="0"/>
  </r>
  <r>
    <x v="2"/>
    <x v="0"/>
    <x v="0"/>
  </r>
  <r>
    <x v="2"/>
    <x v="0"/>
    <x v="0"/>
  </r>
  <r>
    <x v="4"/>
    <x v="1"/>
    <x v="1"/>
  </r>
  <r>
    <x v="4"/>
    <x v="1"/>
    <x v="1"/>
  </r>
  <r>
    <x v="1"/>
    <x v="1"/>
    <x v="1"/>
  </r>
  <r>
    <x v="1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0"/>
    <x v="1"/>
    <x v="1"/>
  </r>
  <r>
    <x v="0"/>
    <x v="1"/>
    <x v="1"/>
  </r>
  <r>
    <x v="4"/>
    <x v="1"/>
    <x v="1"/>
  </r>
  <r>
    <x v="4"/>
    <x v="0"/>
    <x v="0"/>
  </r>
  <r>
    <x v="1"/>
    <x v="1"/>
    <x v="1"/>
  </r>
  <r>
    <x v="1"/>
    <x v="0"/>
    <x v="0"/>
  </r>
  <r>
    <x v="3"/>
    <x v="0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0"/>
    <x v="0"/>
    <x v="0"/>
  </r>
  <r>
    <x v="2"/>
    <x v="1"/>
    <x v="1"/>
  </r>
  <r>
    <x v="2"/>
    <x v="0"/>
    <x v="1"/>
  </r>
  <r>
    <x v="3"/>
    <x v="0"/>
    <x v="0"/>
  </r>
  <r>
    <x v="3"/>
    <x v="0"/>
    <x v="0"/>
  </r>
  <r>
    <x v="0"/>
    <x v="1"/>
    <x v="1"/>
  </r>
  <r>
    <x v="0"/>
    <x v="1"/>
    <x v="1"/>
  </r>
  <r>
    <x v="4"/>
    <x v="1"/>
    <x v="1"/>
  </r>
  <r>
    <x v="4"/>
    <x v="0"/>
    <x v="1"/>
  </r>
  <r>
    <x v="4"/>
    <x v="0"/>
    <x v="0"/>
  </r>
  <r>
    <x v="4"/>
    <x v="0"/>
    <x v="0"/>
  </r>
  <r>
    <x v="2"/>
    <x v="1"/>
    <x v="1"/>
  </r>
  <r>
    <x v="2"/>
    <x v="1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0"/>
  </r>
  <r>
    <x v="3"/>
    <x v="1"/>
    <x v="1"/>
  </r>
  <r>
    <x v="3"/>
    <x v="1"/>
    <x v="1"/>
  </r>
  <r>
    <x v="0"/>
    <x v="1"/>
    <x v="1"/>
  </r>
  <r>
    <x v="0"/>
    <x v="1"/>
    <x v="1"/>
  </r>
  <r>
    <x v="0"/>
    <x v="0"/>
    <x v="1"/>
  </r>
  <r>
    <x v="0"/>
    <x v="0"/>
    <x v="0"/>
  </r>
  <r>
    <x v="1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5"/>
    <x v="0"/>
    <x v="1"/>
  </r>
  <r>
    <x v="5"/>
    <x v="0"/>
    <x v="1"/>
  </r>
  <r>
    <x v="1"/>
    <x v="0"/>
    <x v="0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0"/>
    <x v="0"/>
    <x v="0"/>
  </r>
  <r>
    <x v="1"/>
    <x v="1"/>
    <x v="1"/>
  </r>
  <r>
    <x v="1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0"/>
    <x v="0"/>
  </r>
  <r>
    <x v="1"/>
    <x v="0"/>
    <x v="0"/>
  </r>
  <r>
    <x v="2"/>
    <x v="1"/>
    <x v="1"/>
  </r>
  <r>
    <x v="2"/>
    <x v="0"/>
    <x v="0"/>
  </r>
  <r>
    <x v="2"/>
    <x v="0"/>
    <x v="0"/>
  </r>
  <r>
    <x v="3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1"/>
    <x v="1"/>
    <x v="1"/>
  </r>
  <r>
    <x v="1"/>
    <x v="0"/>
    <x v="1"/>
  </r>
  <r>
    <x v="6"/>
    <x v="1"/>
    <x v="1"/>
  </r>
  <r>
    <x v="6"/>
    <x v="1"/>
    <x v="1"/>
  </r>
  <r>
    <x v="0"/>
    <x v="1"/>
    <x v="1"/>
  </r>
  <r>
    <x v="0"/>
    <x v="0"/>
    <x v="0"/>
  </r>
  <r>
    <x v="1"/>
    <x v="0"/>
    <x v="0"/>
  </r>
  <r>
    <x v="3"/>
    <x v="1"/>
    <x v="1"/>
  </r>
  <r>
    <x v="3"/>
    <x v="0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0"/>
    <x v="1"/>
    <x v="1"/>
  </r>
  <r>
    <x v="0"/>
    <x v="0"/>
    <x v="0"/>
  </r>
  <r>
    <x v="1"/>
    <x v="1"/>
    <x v="1"/>
  </r>
  <r>
    <x v="1"/>
    <x v="0"/>
    <x v="0"/>
  </r>
  <r>
    <x v="3"/>
    <x v="1"/>
    <x v="1"/>
  </r>
  <r>
    <x v="3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"/>
    <x v="1"/>
    <x v="1"/>
  </r>
  <r>
    <x v="2"/>
    <x v="1"/>
    <x v="1"/>
  </r>
  <r>
    <x v="2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0"/>
    <x v="1"/>
  </r>
  <r>
    <x v="4"/>
    <x v="1"/>
    <x v="1"/>
  </r>
  <r>
    <x v="4"/>
    <x v="1"/>
    <x v="1"/>
  </r>
  <r>
    <x v="4"/>
    <x v="1"/>
    <x v="1"/>
  </r>
  <r>
    <x v="1"/>
    <x v="0"/>
    <x v="0"/>
  </r>
  <r>
    <x v="1"/>
    <x v="0"/>
    <x v="0"/>
  </r>
  <r>
    <x v="2"/>
    <x v="1"/>
    <x v="1"/>
  </r>
  <r>
    <x v="2"/>
    <x v="1"/>
    <x v="1"/>
  </r>
  <r>
    <x v="2"/>
    <x v="1"/>
    <x v="1"/>
  </r>
  <r>
    <x v="3"/>
    <x v="0"/>
    <x v="1"/>
  </r>
  <r>
    <x v="3"/>
    <x v="0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0"/>
    <x v="0"/>
  </r>
  <r>
    <x v="2"/>
    <x v="1"/>
    <x v="1"/>
  </r>
  <r>
    <x v="2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0"/>
    <x v="0"/>
    <x v="0"/>
  </r>
  <r>
    <x v="3"/>
    <x v="0"/>
    <x v="0"/>
  </r>
  <r>
    <x v="3"/>
    <x v="0"/>
    <x v="0"/>
  </r>
  <r>
    <x v="3"/>
    <x v="1"/>
    <x v="1"/>
  </r>
  <r>
    <x v="3"/>
    <x v="0"/>
    <x v="0"/>
  </r>
  <r>
    <x v="3"/>
    <x v="1"/>
    <x v="1"/>
  </r>
  <r>
    <x v="3"/>
    <x v="0"/>
    <x v="1"/>
  </r>
  <r>
    <x v="3"/>
    <x v="0"/>
    <x v="0"/>
  </r>
  <r>
    <x v="1"/>
    <x v="1"/>
    <x v="1"/>
  </r>
  <r>
    <x v="1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0"/>
    <x v="0"/>
    <x v="1"/>
  </r>
  <r>
    <x v="1"/>
    <x v="1"/>
    <x v="1"/>
  </r>
  <r>
    <x v="1"/>
    <x v="1"/>
    <x v="1"/>
  </r>
  <r>
    <x v="2"/>
    <x v="0"/>
    <x v="0"/>
  </r>
  <r>
    <x v="2"/>
    <x v="0"/>
    <x v="0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4"/>
    <x v="1"/>
    <x v="1"/>
  </r>
  <r>
    <x v="4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5"/>
    <x v="1"/>
    <x v="1"/>
  </r>
  <r>
    <x v="5"/>
    <x v="1"/>
    <x v="1"/>
  </r>
  <r>
    <x v="4"/>
    <x v="1"/>
    <x v="1"/>
  </r>
  <r>
    <x v="4"/>
    <x v="0"/>
    <x v="0"/>
  </r>
  <r>
    <x v="2"/>
    <x v="1"/>
    <x v="1"/>
  </r>
  <r>
    <x v="5"/>
    <x v="0"/>
    <x v="0"/>
  </r>
  <r>
    <x v="5"/>
    <x v="0"/>
    <x v="0"/>
  </r>
  <r>
    <x v="1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7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4" firstHeaderRow="1" firstDataRow="2" firstDataCol="1"/>
  <pivotFields count="3">
    <pivotField axis="axisRow" showAll="0">
      <items count="9">
        <item x="0"/>
        <item x="4"/>
        <item x="1"/>
        <item x="2"/>
        <item x="3"/>
        <item x="6"/>
        <item x="5"/>
        <item x="7"/>
        <item t="default"/>
      </items>
    </pivotField>
    <pivotField axis="axisCol" dataField="1" showAll="0">
      <items count="4">
        <item x="1"/>
        <item x="0"/>
        <item x="2"/>
        <item t="default"/>
      </items>
    </pivotField>
    <pivotField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SURVIVED.12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7:E27" firstHeaderRow="1" firstDataRow="2" firstDataCol="1"/>
  <pivotFields count="3">
    <pivotField axis="axisRow" showAll="0">
      <items count="9">
        <item x="0"/>
        <item x="4"/>
        <item x="1"/>
        <item x="2"/>
        <item x="3"/>
        <item x="6"/>
        <item x="5"/>
        <item x="7"/>
        <item t="default"/>
      </items>
    </pivotField>
    <pivotField showAll="0" defaultSubtotal="0"/>
    <pivotField axis="axisCol" dataField="1" showAll="0" defaultSubtotal="0">
      <items count="3">
        <item x="1"/>
        <item x="0"/>
        <item x="2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SURVIVED.24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4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J481"/>
  <sheetViews>
    <sheetView workbookViewId="0">
      <selection activeCell="N40" sqref="N40"/>
    </sheetView>
  </sheetViews>
  <sheetFormatPr baseColWidth="10" defaultColWidth="8.83203125" defaultRowHeight="15" x14ac:dyDescent="0.2"/>
  <cols>
    <col min="1" max="1" width="7.33203125" style="27" customWidth="1"/>
    <col min="2" max="2" width="20.6640625" style="59" bestFit="1" customWidth="1"/>
    <col min="3" max="3" width="7.1640625" style="58" bestFit="1" customWidth="1"/>
    <col min="4" max="4" width="10.5" style="53" bestFit="1" customWidth="1"/>
    <col min="5" max="5" width="15.6640625" style="53" bestFit="1" customWidth="1"/>
    <col min="6" max="6" width="13.1640625" style="66" bestFit="1" customWidth="1"/>
    <col min="7" max="7" width="10.5" style="53" bestFit="1" customWidth="1"/>
    <col min="8" max="8" width="30.6640625" style="53" bestFit="1" customWidth="1"/>
    <col min="9" max="9" width="17" style="55" bestFit="1" customWidth="1"/>
    <col min="10" max="10" width="9.5" style="56" bestFit="1" customWidth="1"/>
  </cols>
  <sheetData>
    <row r="1" spans="1:10" x14ac:dyDescent="0.2">
      <c r="A1" s="68" t="s">
        <v>267</v>
      </c>
      <c r="B1" s="43" t="s">
        <v>756</v>
      </c>
      <c r="C1" s="24" t="s">
        <v>2</v>
      </c>
      <c r="D1" s="44" t="s">
        <v>338</v>
      </c>
      <c r="E1" s="44" t="s">
        <v>757</v>
      </c>
      <c r="F1" s="45" t="s">
        <v>758</v>
      </c>
      <c r="G1" s="44" t="s">
        <v>171</v>
      </c>
      <c r="H1" s="44" t="s">
        <v>759</v>
      </c>
      <c r="I1" s="46" t="s">
        <v>760</v>
      </c>
      <c r="J1" s="47" t="s">
        <v>761</v>
      </c>
    </row>
    <row r="2" spans="1:10" x14ac:dyDescent="0.2">
      <c r="A2" s="27">
        <v>1</v>
      </c>
      <c r="B2" s="48" t="s">
        <v>343</v>
      </c>
      <c r="C2" s="49" t="s">
        <v>270</v>
      </c>
      <c r="D2" s="50">
        <v>34973</v>
      </c>
      <c r="E2" s="50">
        <v>38139</v>
      </c>
      <c r="F2" s="51">
        <f t="shared" ref="F2:F65" si="0">(E2-D2)/365</f>
        <v>8.6739726027397257</v>
      </c>
      <c r="G2" s="52" t="s">
        <v>763</v>
      </c>
      <c r="H2" s="53" t="s">
        <v>344</v>
      </c>
      <c r="I2" s="54" t="s">
        <v>345</v>
      </c>
      <c r="J2" s="55">
        <v>1</v>
      </c>
    </row>
    <row r="3" spans="1:10" x14ac:dyDescent="0.2">
      <c r="A3" s="27">
        <v>2</v>
      </c>
      <c r="B3" s="48" t="s">
        <v>346</v>
      </c>
      <c r="C3" s="49" t="s">
        <v>269</v>
      </c>
      <c r="D3" s="50">
        <v>34973</v>
      </c>
      <c r="E3" s="50">
        <v>41609</v>
      </c>
      <c r="F3" s="51">
        <f t="shared" si="0"/>
        <v>18.18082191780822</v>
      </c>
      <c r="G3" s="52" t="s">
        <v>763</v>
      </c>
      <c r="I3" s="54" t="s">
        <v>345</v>
      </c>
      <c r="J3" s="55">
        <v>1</v>
      </c>
    </row>
    <row r="4" spans="1:10" x14ac:dyDescent="0.2">
      <c r="A4" s="27">
        <v>3</v>
      </c>
      <c r="B4" s="48" t="s">
        <v>347</v>
      </c>
      <c r="C4" s="49" t="s">
        <v>271</v>
      </c>
      <c r="D4" s="50">
        <v>35704</v>
      </c>
      <c r="E4" s="50">
        <v>35735</v>
      </c>
      <c r="F4" s="51">
        <f t="shared" si="0"/>
        <v>8.4931506849315067E-2</v>
      </c>
      <c r="G4" s="52" t="s">
        <v>763</v>
      </c>
      <c r="H4" s="53" t="s">
        <v>348</v>
      </c>
      <c r="I4" s="54" t="s">
        <v>345</v>
      </c>
      <c r="J4" s="56">
        <v>2</v>
      </c>
    </row>
    <row r="5" spans="1:10" x14ac:dyDescent="0.2">
      <c r="A5" s="27">
        <v>4</v>
      </c>
      <c r="B5" s="48" t="s">
        <v>347</v>
      </c>
      <c r="C5" s="49" t="s">
        <v>271</v>
      </c>
      <c r="D5" s="50">
        <v>35704</v>
      </c>
      <c r="E5" s="50">
        <v>35735</v>
      </c>
      <c r="F5" s="51">
        <f t="shared" si="0"/>
        <v>8.4931506849315067E-2</v>
      </c>
      <c r="G5" s="52" t="s">
        <v>763</v>
      </c>
      <c r="H5" s="53" t="s">
        <v>348</v>
      </c>
      <c r="I5" s="54" t="s">
        <v>345</v>
      </c>
      <c r="J5" s="56">
        <v>2</v>
      </c>
    </row>
    <row r="6" spans="1:10" x14ac:dyDescent="0.2">
      <c r="A6" s="27">
        <v>5</v>
      </c>
      <c r="B6" s="48" t="s">
        <v>349</v>
      </c>
      <c r="C6" s="49" t="s">
        <v>270</v>
      </c>
      <c r="D6" s="50">
        <v>35855</v>
      </c>
      <c r="E6" s="50">
        <v>35886</v>
      </c>
      <c r="F6" s="51">
        <f t="shared" si="0"/>
        <v>8.4931506849315067E-2</v>
      </c>
      <c r="G6" s="52" t="s">
        <v>763</v>
      </c>
      <c r="H6" s="53" t="s">
        <v>350</v>
      </c>
      <c r="I6" s="54" t="s">
        <v>345</v>
      </c>
      <c r="J6" s="55">
        <v>3</v>
      </c>
    </row>
    <row r="7" spans="1:10" x14ac:dyDescent="0.2">
      <c r="A7" s="27">
        <v>6</v>
      </c>
      <c r="B7" s="48" t="s">
        <v>351</v>
      </c>
      <c r="C7" s="49" t="s">
        <v>270</v>
      </c>
      <c r="D7" s="50">
        <v>36039</v>
      </c>
      <c r="E7" s="50">
        <v>39814</v>
      </c>
      <c r="F7" s="51">
        <f t="shared" si="0"/>
        <v>10.342465753424657</v>
      </c>
      <c r="G7" s="52" t="s">
        <v>763</v>
      </c>
      <c r="I7" s="54" t="s">
        <v>345</v>
      </c>
      <c r="J7" s="55">
        <v>4</v>
      </c>
    </row>
    <row r="8" spans="1:10" x14ac:dyDescent="0.2">
      <c r="A8" s="27">
        <v>7</v>
      </c>
      <c r="B8" s="48" t="s">
        <v>352</v>
      </c>
      <c r="C8" s="49" t="s">
        <v>269</v>
      </c>
      <c r="D8" s="50">
        <v>36039</v>
      </c>
      <c r="E8" s="50">
        <v>42005</v>
      </c>
      <c r="F8" s="51">
        <f t="shared" si="0"/>
        <v>16.345205479452055</v>
      </c>
      <c r="G8" s="52" t="s">
        <v>762</v>
      </c>
      <c r="I8" s="54" t="s">
        <v>345</v>
      </c>
      <c r="J8" s="55">
        <v>4</v>
      </c>
    </row>
    <row r="9" spans="1:10" x14ac:dyDescent="0.2">
      <c r="A9" s="27">
        <v>8</v>
      </c>
      <c r="B9" s="48" t="s">
        <v>353</v>
      </c>
      <c r="C9" s="49" t="s">
        <v>269</v>
      </c>
      <c r="D9" s="50">
        <v>37135</v>
      </c>
      <c r="E9" s="50">
        <v>37237</v>
      </c>
      <c r="F9" s="51">
        <f t="shared" si="0"/>
        <v>0.27945205479452057</v>
      </c>
      <c r="G9" s="52" t="s">
        <v>763</v>
      </c>
      <c r="I9" s="54" t="s">
        <v>345</v>
      </c>
      <c r="J9" s="55">
        <v>5</v>
      </c>
    </row>
    <row r="10" spans="1:10" x14ac:dyDescent="0.2">
      <c r="A10" s="27">
        <v>9</v>
      </c>
      <c r="B10" s="48" t="s">
        <v>354</v>
      </c>
      <c r="C10" s="49" t="s">
        <v>270</v>
      </c>
      <c r="D10" s="50">
        <v>37135</v>
      </c>
      <c r="E10" s="50">
        <v>37408</v>
      </c>
      <c r="F10" s="51">
        <f t="shared" si="0"/>
        <v>0.74794520547945209</v>
      </c>
      <c r="G10" s="52" t="s">
        <v>763</v>
      </c>
      <c r="H10" s="53" t="s">
        <v>348</v>
      </c>
      <c r="I10" s="54" t="s">
        <v>345</v>
      </c>
      <c r="J10" s="55">
        <v>5</v>
      </c>
    </row>
    <row r="11" spans="1:10" x14ac:dyDescent="0.2">
      <c r="A11" s="27">
        <v>10</v>
      </c>
      <c r="B11" s="48" t="s">
        <v>355</v>
      </c>
      <c r="C11" s="49" t="s">
        <v>271</v>
      </c>
      <c r="D11" s="50">
        <v>37591</v>
      </c>
      <c r="E11" s="50">
        <v>37681</v>
      </c>
      <c r="F11" s="51">
        <f t="shared" si="0"/>
        <v>0.24657534246575341</v>
      </c>
      <c r="G11" s="52" t="s">
        <v>763</v>
      </c>
      <c r="H11" s="53" t="s">
        <v>356</v>
      </c>
      <c r="I11" s="54" t="s">
        <v>345</v>
      </c>
      <c r="J11" s="56">
        <v>6</v>
      </c>
    </row>
    <row r="12" spans="1:10" x14ac:dyDescent="0.2">
      <c r="A12" s="27">
        <v>11</v>
      </c>
      <c r="B12" s="48" t="s">
        <v>355</v>
      </c>
      <c r="C12" s="49" t="s">
        <v>271</v>
      </c>
      <c r="D12" s="50">
        <v>37591</v>
      </c>
      <c r="E12" s="50">
        <v>37681</v>
      </c>
      <c r="F12" s="51">
        <f t="shared" si="0"/>
        <v>0.24657534246575341</v>
      </c>
      <c r="G12" s="52" t="s">
        <v>763</v>
      </c>
      <c r="H12" s="53" t="s">
        <v>356</v>
      </c>
      <c r="I12" s="54" t="s">
        <v>345</v>
      </c>
      <c r="J12" s="56">
        <v>6</v>
      </c>
    </row>
    <row r="13" spans="1:10" x14ac:dyDescent="0.2">
      <c r="A13" s="27">
        <v>12</v>
      </c>
      <c r="B13" s="48" t="s">
        <v>357</v>
      </c>
      <c r="C13" s="49" t="s">
        <v>271</v>
      </c>
      <c r="D13" s="50">
        <v>37865</v>
      </c>
      <c r="E13" s="50">
        <v>37895</v>
      </c>
      <c r="F13" s="51">
        <f t="shared" si="0"/>
        <v>8.2191780821917804E-2</v>
      </c>
      <c r="G13" s="52" t="s">
        <v>763</v>
      </c>
      <c r="I13" s="54" t="s">
        <v>345</v>
      </c>
      <c r="J13" s="56">
        <v>7</v>
      </c>
    </row>
    <row r="14" spans="1:10" x14ac:dyDescent="0.2">
      <c r="A14" s="27">
        <v>13</v>
      </c>
      <c r="B14" s="48" t="s">
        <v>357</v>
      </c>
      <c r="C14" s="49" t="s">
        <v>271</v>
      </c>
      <c r="D14" s="50">
        <v>37865</v>
      </c>
      <c r="E14" s="50">
        <v>37895</v>
      </c>
      <c r="F14" s="51">
        <f t="shared" si="0"/>
        <v>8.2191780821917804E-2</v>
      </c>
      <c r="G14" s="52" t="s">
        <v>763</v>
      </c>
      <c r="I14" s="54" t="s">
        <v>345</v>
      </c>
      <c r="J14" s="56">
        <v>7</v>
      </c>
    </row>
    <row r="15" spans="1:10" x14ac:dyDescent="0.2">
      <c r="A15" s="27">
        <v>14</v>
      </c>
      <c r="B15" s="48" t="s">
        <v>358</v>
      </c>
      <c r="C15" s="49" t="s">
        <v>271</v>
      </c>
      <c r="D15" s="50">
        <v>38018</v>
      </c>
      <c r="E15" s="50">
        <v>38078</v>
      </c>
      <c r="F15" s="51">
        <f t="shared" si="0"/>
        <v>0.16438356164383561</v>
      </c>
      <c r="G15" s="52" t="s">
        <v>763</v>
      </c>
      <c r="H15" s="53" t="s">
        <v>356</v>
      </c>
      <c r="I15" s="54" t="s">
        <v>345</v>
      </c>
      <c r="J15" s="56">
        <v>8</v>
      </c>
    </row>
    <row r="16" spans="1:10" x14ac:dyDescent="0.2">
      <c r="A16" s="27">
        <v>15</v>
      </c>
      <c r="B16" s="48" t="s">
        <v>359</v>
      </c>
      <c r="C16" s="49" t="s">
        <v>269</v>
      </c>
      <c r="D16" s="50">
        <v>38018</v>
      </c>
      <c r="E16" s="50">
        <v>38261</v>
      </c>
      <c r="F16" s="51">
        <f t="shared" si="0"/>
        <v>0.66575342465753429</v>
      </c>
      <c r="G16" s="52" t="s">
        <v>763</v>
      </c>
      <c r="H16" s="53" t="s">
        <v>356</v>
      </c>
      <c r="I16" s="54" t="s">
        <v>345</v>
      </c>
      <c r="J16" s="55">
        <v>8</v>
      </c>
    </row>
    <row r="17" spans="1:10" x14ac:dyDescent="0.2">
      <c r="A17" s="27">
        <v>16</v>
      </c>
      <c r="B17" s="48" t="s">
        <v>360</v>
      </c>
      <c r="C17" s="49" t="s">
        <v>271</v>
      </c>
      <c r="D17" s="50">
        <v>38322</v>
      </c>
      <c r="E17" s="57">
        <v>38353</v>
      </c>
      <c r="F17" s="51">
        <f t="shared" si="0"/>
        <v>8.4931506849315067E-2</v>
      </c>
      <c r="G17" s="52" t="s">
        <v>763</v>
      </c>
      <c r="H17" s="53" t="s">
        <v>356</v>
      </c>
      <c r="I17" s="54" t="s">
        <v>345</v>
      </c>
      <c r="J17" s="56">
        <v>9</v>
      </c>
    </row>
    <row r="18" spans="1:10" x14ac:dyDescent="0.2">
      <c r="A18" s="27">
        <v>17</v>
      </c>
      <c r="B18" s="48" t="s">
        <v>360</v>
      </c>
      <c r="C18" s="49" t="s">
        <v>271</v>
      </c>
      <c r="D18" s="50">
        <v>38323</v>
      </c>
      <c r="E18" s="57">
        <v>38353</v>
      </c>
      <c r="F18" s="51">
        <f t="shared" si="0"/>
        <v>8.2191780821917804E-2</v>
      </c>
      <c r="G18" s="52" t="s">
        <v>763</v>
      </c>
      <c r="H18" s="53" t="s">
        <v>356</v>
      </c>
      <c r="I18" s="54" t="s">
        <v>345</v>
      </c>
      <c r="J18" s="56">
        <v>9</v>
      </c>
    </row>
    <row r="19" spans="1:10" x14ac:dyDescent="0.2">
      <c r="A19" s="27">
        <v>18</v>
      </c>
      <c r="B19" s="48" t="s">
        <v>361</v>
      </c>
      <c r="C19" s="49" t="s">
        <v>271</v>
      </c>
      <c r="D19" s="50">
        <v>38749</v>
      </c>
      <c r="E19" s="50">
        <v>38808</v>
      </c>
      <c r="F19" s="51">
        <f t="shared" si="0"/>
        <v>0.16164383561643836</v>
      </c>
      <c r="G19" s="52" t="s">
        <v>763</v>
      </c>
      <c r="H19" s="53" t="s">
        <v>356</v>
      </c>
      <c r="I19" s="54" t="s">
        <v>345</v>
      </c>
      <c r="J19" s="56">
        <v>10</v>
      </c>
    </row>
    <row r="20" spans="1:10" x14ac:dyDescent="0.2">
      <c r="A20" s="27">
        <v>19</v>
      </c>
      <c r="B20" s="48" t="s">
        <v>361</v>
      </c>
      <c r="C20" s="49" t="s">
        <v>271</v>
      </c>
      <c r="D20" s="50">
        <v>38749</v>
      </c>
      <c r="E20" s="50">
        <v>38808</v>
      </c>
      <c r="F20" s="51">
        <f t="shared" si="0"/>
        <v>0.16164383561643836</v>
      </c>
      <c r="G20" s="52" t="s">
        <v>763</v>
      </c>
      <c r="H20" s="53" t="s">
        <v>356</v>
      </c>
      <c r="I20" s="54" t="s">
        <v>345</v>
      </c>
      <c r="J20" s="56">
        <v>10</v>
      </c>
    </row>
    <row r="21" spans="1:10" x14ac:dyDescent="0.2">
      <c r="A21" s="27">
        <v>20</v>
      </c>
      <c r="B21" s="48" t="s">
        <v>362</v>
      </c>
      <c r="C21" s="49" t="s">
        <v>270</v>
      </c>
      <c r="D21" s="50">
        <v>39114</v>
      </c>
      <c r="E21" s="50">
        <v>39479</v>
      </c>
      <c r="F21" s="51">
        <f t="shared" si="0"/>
        <v>1</v>
      </c>
      <c r="G21" s="52" t="s">
        <v>763</v>
      </c>
      <c r="I21" s="54" t="s">
        <v>345</v>
      </c>
      <c r="J21" s="55">
        <v>11</v>
      </c>
    </row>
    <row r="22" spans="1:10" x14ac:dyDescent="0.2">
      <c r="A22" s="27">
        <v>21</v>
      </c>
      <c r="B22" s="48" t="s">
        <v>363</v>
      </c>
      <c r="C22" s="49" t="s">
        <v>271</v>
      </c>
      <c r="D22" s="50">
        <v>38018</v>
      </c>
      <c r="E22" s="50">
        <v>38078</v>
      </c>
      <c r="F22" s="51">
        <f t="shared" si="0"/>
        <v>0.16438356164383561</v>
      </c>
      <c r="G22" s="52" t="s">
        <v>763</v>
      </c>
      <c r="I22" s="55" t="s">
        <v>775</v>
      </c>
      <c r="J22" s="56">
        <v>1</v>
      </c>
    </row>
    <row r="23" spans="1:10" x14ac:dyDescent="0.2">
      <c r="A23" s="27">
        <v>22</v>
      </c>
      <c r="B23" s="48" t="s">
        <v>363</v>
      </c>
      <c r="C23" s="49" t="s">
        <v>271</v>
      </c>
      <c r="D23" s="50">
        <v>38018</v>
      </c>
      <c r="E23" s="50">
        <v>38078</v>
      </c>
      <c r="F23" s="51">
        <f t="shared" si="0"/>
        <v>0.16438356164383561</v>
      </c>
      <c r="G23" s="52" t="s">
        <v>763</v>
      </c>
      <c r="I23" s="55" t="s">
        <v>775</v>
      </c>
      <c r="J23" s="56">
        <v>1</v>
      </c>
    </row>
    <row r="24" spans="1:10" x14ac:dyDescent="0.2">
      <c r="A24" s="27">
        <v>23</v>
      </c>
      <c r="B24" s="48" t="s">
        <v>364</v>
      </c>
      <c r="C24" s="49" t="s">
        <v>269</v>
      </c>
      <c r="D24" s="50">
        <v>38261</v>
      </c>
      <c r="E24" s="50">
        <v>39448</v>
      </c>
      <c r="F24" s="51">
        <f t="shared" si="0"/>
        <v>3.2520547945205478</v>
      </c>
      <c r="G24" s="52" t="s">
        <v>763</v>
      </c>
      <c r="I24" s="55" t="s">
        <v>775</v>
      </c>
      <c r="J24" s="55">
        <v>2</v>
      </c>
    </row>
    <row r="25" spans="1:10" x14ac:dyDescent="0.2">
      <c r="A25" s="27">
        <v>24</v>
      </c>
      <c r="B25" s="48" t="s">
        <v>365</v>
      </c>
      <c r="C25" s="49" t="s">
        <v>269</v>
      </c>
      <c r="D25" s="50">
        <v>38261</v>
      </c>
      <c r="E25" s="50">
        <v>42005</v>
      </c>
      <c r="F25" s="51">
        <f t="shared" si="0"/>
        <v>10.257534246575343</v>
      </c>
      <c r="G25" s="52" t="s">
        <v>762</v>
      </c>
      <c r="I25" s="55" t="s">
        <v>775</v>
      </c>
      <c r="J25" s="55">
        <v>2</v>
      </c>
    </row>
    <row r="26" spans="1:10" x14ac:dyDescent="0.2">
      <c r="A26" s="27">
        <v>25</v>
      </c>
      <c r="B26" s="48" t="s">
        <v>366</v>
      </c>
      <c r="C26" s="49" t="s">
        <v>269</v>
      </c>
      <c r="D26" s="50">
        <v>39264</v>
      </c>
      <c r="E26" s="50">
        <v>42005</v>
      </c>
      <c r="F26" s="51">
        <f t="shared" si="0"/>
        <v>7.5095890410958903</v>
      </c>
      <c r="G26" s="52" t="s">
        <v>762</v>
      </c>
      <c r="I26" s="55" t="s">
        <v>775</v>
      </c>
      <c r="J26" s="55">
        <v>3</v>
      </c>
    </row>
    <row r="27" spans="1:10" x14ac:dyDescent="0.2">
      <c r="A27" s="27">
        <v>26</v>
      </c>
      <c r="B27" s="48" t="s">
        <v>367</v>
      </c>
      <c r="C27" s="49" t="s">
        <v>271</v>
      </c>
      <c r="D27" s="50">
        <v>39845</v>
      </c>
      <c r="E27" s="20">
        <v>39904</v>
      </c>
      <c r="F27" s="51">
        <f t="shared" si="0"/>
        <v>0.16164383561643836</v>
      </c>
      <c r="G27" s="52" t="s">
        <v>763</v>
      </c>
      <c r="I27" s="55" t="s">
        <v>775</v>
      </c>
      <c r="J27" s="56">
        <v>4</v>
      </c>
    </row>
    <row r="28" spans="1:10" x14ac:dyDescent="0.2">
      <c r="A28" s="27">
        <v>27</v>
      </c>
      <c r="B28" s="48" t="s">
        <v>367</v>
      </c>
      <c r="C28" s="49" t="s">
        <v>271</v>
      </c>
      <c r="D28" s="50">
        <v>39845</v>
      </c>
      <c r="E28" s="20">
        <v>40026</v>
      </c>
      <c r="F28" s="51">
        <f t="shared" si="0"/>
        <v>0.49589041095890413</v>
      </c>
      <c r="G28" s="52" t="s">
        <v>763</v>
      </c>
      <c r="I28" s="55" t="s">
        <v>775</v>
      </c>
      <c r="J28" s="56">
        <v>4</v>
      </c>
    </row>
    <row r="29" spans="1:10" x14ac:dyDescent="0.2">
      <c r="A29" s="27">
        <v>28</v>
      </c>
      <c r="B29" s="48" t="s">
        <v>367</v>
      </c>
      <c r="C29" s="49" t="s">
        <v>271</v>
      </c>
      <c r="D29" s="50">
        <v>39845</v>
      </c>
      <c r="E29" s="20">
        <v>40026</v>
      </c>
      <c r="F29" s="51">
        <f t="shared" si="0"/>
        <v>0.49589041095890413</v>
      </c>
      <c r="G29" s="52" t="s">
        <v>763</v>
      </c>
      <c r="I29" s="55" t="s">
        <v>775</v>
      </c>
      <c r="J29" s="56">
        <v>4</v>
      </c>
    </row>
    <row r="30" spans="1:10" x14ac:dyDescent="0.2">
      <c r="A30" s="27">
        <v>29</v>
      </c>
      <c r="B30" s="48" t="s">
        <v>368</v>
      </c>
      <c r="C30" s="49" t="s">
        <v>271</v>
      </c>
      <c r="D30" s="50">
        <v>40118</v>
      </c>
      <c r="E30" s="20">
        <v>40330</v>
      </c>
      <c r="F30" s="51">
        <f t="shared" si="0"/>
        <v>0.58082191780821912</v>
      </c>
      <c r="G30" s="52" t="s">
        <v>763</v>
      </c>
      <c r="H30" s="53" t="s">
        <v>356</v>
      </c>
      <c r="I30" s="55" t="s">
        <v>775</v>
      </c>
      <c r="J30" s="56">
        <v>5</v>
      </c>
    </row>
    <row r="31" spans="1:10" x14ac:dyDescent="0.2">
      <c r="A31" s="27">
        <v>30</v>
      </c>
      <c r="B31" s="48" t="s">
        <v>368</v>
      </c>
      <c r="C31" s="49" t="s">
        <v>271</v>
      </c>
      <c r="D31" s="50">
        <v>40118</v>
      </c>
      <c r="E31" s="20">
        <v>40360</v>
      </c>
      <c r="F31" s="51">
        <f t="shared" si="0"/>
        <v>0.66301369863013704</v>
      </c>
      <c r="G31" s="52" t="s">
        <v>763</v>
      </c>
      <c r="I31" s="55" t="s">
        <v>775</v>
      </c>
      <c r="J31" s="56">
        <v>5</v>
      </c>
    </row>
    <row r="32" spans="1:10" x14ac:dyDescent="0.2">
      <c r="A32" s="27">
        <v>31</v>
      </c>
      <c r="B32" s="48" t="s">
        <v>369</v>
      </c>
      <c r="C32" s="49" t="s">
        <v>271</v>
      </c>
      <c r="D32" s="50">
        <v>40513</v>
      </c>
      <c r="E32" s="50">
        <v>40575</v>
      </c>
      <c r="F32" s="51">
        <f t="shared" si="0"/>
        <v>0.16986301369863013</v>
      </c>
      <c r="G32" s="52" t="s">
        <v>763</v>
      </c>
      <c r="I32" s="55" t="s">
        <v>775</v>
      </c>
      <c r="J32" s="56">
        <v>6</v>
      </c>
    </row>
    <row r="33" spans="1:10" x14ac:dyDescent="0.2">
      <c r="A33" s="27">
        <v>32</v>
      </c>
      <c r="B33" s="48" t="s">
        <v>369</v>
      </c>
      <c r="C33" s="49" t="s">
        <v>271</v>
      </c>
      <c r="D33" s="50">
        <v>40513</v>
      </c>
      <c r="E33" s="50">
        <v>40575</v>
      </c>
      <c r="F33" s="51">
        <f t="shared" si="0"/>
        <v>0.16986301369863013</v>
      </c>
      <c r="G33" s="52" t="s">
        <v>763</v>
      </c>
      <c r="I33" s="55" t="s">
        <v>775</v>
      </c>
      <c r="J33" s="56">
        <v>6</v>
      </c>
    </row>
    <row r="34" spans="1:10" x14ac:dyDescent="0.2">
      <c r="A34" s="27">
        <v>33</v>
      </c>
      <c r="B34" s="48" t="s">
        <v>370</v>
      </c>
      <c r="C34" s="49" t="s">
        <v>271</v>
      </c>
      <c r="D34" s="50">
        <v>40664</v>
      </c>
      <c r="E34" s="50">
        <v>40787</v>
      </c>
      <c r="F34" s="51">
        <f t="shared" si="0"/>
        <v>0.33698630136986302</v>
      </c>
      <c r="G34" s="52" t="s">
        <v>763</v>
      </c>
      <c r="H34" s="53" t="s">
        <v>356</v>
      </c>
      <c r="I34" s="55" t="s">
        <v>775</v>
      </c>
      <c r="J34" s="56">
        <v>7</v>
      </c>
    </row>
    <row r="35" spans="1:10" x14ac:dyDescent="0.2">
      <c r="A35" s="27">
        <v>34</v>
      </c>
      <c r="B35" s="48" t="s">
        <v>370</v>
      </c>
      <c r="C35" s="49" t="s">
        <v>271</v>
      </c>
      <c r="D35" s="50">
        <v>40664</v>
      </c>
      <c r="E35" s="50">
        <v>40787</v>
      </c>
      <c r="F35" s="51">
        <f t="shared" si="0"/>
        <v>0.33698630136986302</v>
      </c>
      <c r="G35" s="52" t="s">
        <v>763</v>
      </c>
      <c r="H35" s="53" t="s">
        <v>356</v>
      </c>
      <c r="I35" s="55" t="s">
        <v>775</v>
      </c>
      <c r="J35" s="56">
        <v>7</v>
      </c>
    </row>
    <row r="36" spans="1:10" x14ac:dyDescent="0.2">
      <c r="A36" s="27">
        <v>35</v>
      </c>
      <c r="B36" s="48" t="s">
        <v>371</v>
      </c>
      <c r="C36" s="49" t="s">
        <v>271</v>
      </c>
      <c r="D36" s="50">
        <v>41334</v>
      </c>
      <c r="E36" s="50">
        <v>41365</v>
      </c>
      <c r="F36" s="51">
        <f t="shared" si="0"/>
        <v>8.4931506849315067E-2</v>
      </c>
      <c r="G36" s="52" t="s">
        <v>763</v>
      </c>
      <c r="H36" s="53" t="s">
        <v>356</v>
      </c>
      <c r="I36" s="55" t="s">
        <v>775</v>
      </c>
      <c r="J36" s="56">
        <v>8</v>
      </c>
    </row>
    <row r="37" spans="1:10" x14ac:dyDescent="0.2">
      <c r="A37" s="27">
        <v>36</v>
      </c>
      <c r="B37" s="48" t="s">
        <v>372</v>
      </c>
      <c r="C37" s="49" t="s">
        <v>269</v>
      </c>
      <c r="D37" s="50">
        <v>37591</v>
      </c>
      <c r="E37" s="50">
        <v>37712</v>
      </c>
      <c r="F37" s="51">
        <f t="shared" si="0"/>
        <v>0.33150684931506852</v>
      </c>
      <c r="G37" s="52" t="s">
        <v>763</v>
      </c>
      <c r="I37" s="55" t="s">
        <v>776</v>
      </c>
      <c r="J37" s="55">
        <v>1</v>
      </c>
    </row>
    <row r="38" spans="1:10" x14ac:dyDescent="0.2">
      <c r="A38" s="27">
        <v>37</v>
      </c>
      <c r="B38" s="48" t="s">
        <v>373</v>
      </c>
      <c r="C38" s="49" t="s">
        <v>270</v>
      </c>
      <c r="D38" s="50">
        <v>37591</v>
      </c>
      <c r="E38" s="50">
        <v>37865</v>
      </c>
      <c r="F38" s="51">
        <f t="shared" si="0"/>
        <v>0.75068493150684934</v>
      </c>
      <c r="G38" s="52" t="s">
        <v>763</v>
      </c>
      <c r="H38" s="53" t="s">
        <v>356</v>
      </c>
      <c r="I38" s="55" t="s">
        <v>776</v>
      </c>
      <c r="J38" s="55">
        <v>1</v>
      </c>
    </row>
    <row r="39" spans="1:10" x14ac:dyDescent="0.2">
      <c r="A39" s="27">
        <v>38</v>
      </c>
      <c r="B39" s="48" t="s">
        <v>374</v>
      </c>
      <c r="C39" s="49" t="s">
        <v>271</v>
      </c>
      <c r="D39" s="50">
        <v>38322</v>
      </c>
      <c r="E39" s="50">
        <v>38412</v>
      </c>
      <c r="F39" s="51">
        <f t="shared" si="0"/>
        <v>0.24657534246575341</v>
      </c>
      <c r="G39" s="52" t="s">
        <v>763</v>
      </c>
      <c r="H39" s="53" t="s">
        <v>348</v>
      </c>
      <c r="I39" s="55" t="s">
        <v>776</v>
      </c>
      <c r="J39" s="56">
        <v>2</v>
      </c>
    </row>
    <row r="40" spans="1:10" x14ac:dyDescent="0.2">
      <c r="A40" s="27">
        <v>39</v>
      </c>
      <c r="B40" s="48" t="s">
        <v>374</v>
      </c>
      <c r="C40" s="49" t="s">
        <v>271</v>
      </c>
      <c r="D40" s="50">
        <v>38322</v>
      </c>
      <c r="E40" s="50">
        <v>38412</v>
      </c>
      <c r="F40" s="51">
        <f t="shared" si="0"/>
        <v>0.24657534246575341</v>
      </c>
      <c r="G40" s="52" t="s">
        <v>763</v>
      </c>
      <c r="H40" s="53" t="s">
        <v>348</v>
      </c>
      <c r="I40" s="55" t="s">
        <v>776</v>
      </c>
      <c r="J40" s="56">
        <v>2</v>
      </c>
    </row>
    <row r="41" spans="1:10" x14ac:dyDescent="0.2">
      <c r="A41" s="27">
        <v>40</v>
      </c>
      <c r="B41" s="48" t="s">
        <v>375</v>
      </c>
      <c r="C41" s="49" t="s">
        <v>271</v>
      </c>
      <c r="D41" s="50">
        <v>38657</v>
      </c>
      <c r="E41" s="57">
        <v>38718</v>
      </c>
      <c r="F41" s="51">
        <f t="shared" si="0"/>
        <v>0.16712328767123288</v>
      </c>
      <c r="G41" s="52" t="s">
        <v>763</v>
      </c>
      <c r="H41" s="53" t="s">
        <v>356</v>
      </c>
      <c r="I41" s="55" t="s">
        <v>776</v>
      </c>
      <c r="J41" s="56">
        <v>3</v>
      </c>
    </row>
    <row r="42" spans="1:10" x14ac:dyDescent="0.2">
      <c r="A42" s="27">
        <v>41</v>
      </c>
      <c r="B42" s="48" t="s">
        <v>375</v>
      </c>
      <c r="C42" s="49" t="s">
        <v>271</v>
      </c>
      <c r="D42" s="50">
        <v>38657</v>
      </c>
      <c r="E42" s="57">
        <v>38718</v>
      </c>
      <c r="F42" s="51">
        <f t="shared" si="0"/>
        <v>0.16712328767123288</v>
      </c>
      <c r="G42" s="52" t="s">
        <v>763</v>
      </c>
      <c r="H42" s="53" t="s">
        <v>356</v>
      </c>
      <c r="I42" s="55" t="s">
        <v>776</v>
      </c>
      <c r="J42" s="56">
        <v>3</v>
      </c>
    </row>
    <row r="43" spans="1:10" x14ac:dyDescent="0.2">
      <c r="A43" s="27">
        <v>42</v>
      </c>
      <c r="B43" s="48" t="s">
        <v>376</v>
      </c>
      <c r="C43" s="49" t="s">
        <v>270</v>
      </c>
      <c r="D43" s="50">
        <v>38991</v>
      </c>
      <c r="E43" s="50">
        <v>42005</v>
      </c>
      <c r="F43" s="51">
        <f t="shared" si="0"/>
        <v>8.257534246575343</v>
      </c>
      <c r="G43" s="52" t="s">
        <v>762</v>
      </c>
      <c r="I43" s="55" t="s">
        <v>776</v>
      </c>
      <c r="J43" s="55">
        <v>4</v>
      </c>
    </row>
    <row r="44" spans="1:10" x14ac:dyDescent="0.2">
      <c r="A44" s="27">
        <v>43</v>
      </c>
      <c r="B44" s="59" t="s">
        <v>377</v>
      </c>
      <c r="C44" s="49" t="s">
        <v>270</v>
      </c>
      <c r="D44" s="50">
        <v>38991</v>
      </c>
      <c r="E44" s="50">
        <v>42005</v>
      </c>
      <c r="F44" s="51">
        <f t="shared" si="0"/>
        <v>8.257534246575343</v>
      </c>
      <c r="G44" s="52" t="s">
        <v>762</v>
      </c>
      <c r="I44" s="55" t="s">
        <v>776</v>
      </c>
      <c r="J44" s="55">
        <v>4</v>
      </c>
    </row>
    <row r="45" spans="1:10" x14ac:dyDescent="0.2">
      <c r="A45" s="27">
        <v>44</v>
      </c>
      <c r="B45" s="48" t="s">
        <v>378</v>
      </c>
      <c r="C45" s="49" t="s">
        <v>269</v>
      </c>
      <c r="D45" s="50">
        <v>39995</v>
      </c>
      <c r="E45" s="50">
        <v>40087</v>
      </c>
      <c r="F45" s="51">
        <f t="shared" si="0"/>
        <v>0.25205479452054796</v>
      </c>
      <c r="G45" s="52" t="s">
        <v>763</v>
      </c>
      <c r="H45" s="53" t="s">
        <v>379</v>
      </c>
      <c r="I45" s="55" t="s">
        <v>776</v>
      </c>
      <c r="J45" s="55">
        <v>5</v>
      </c>
    </row>
    <row r="46" spans="1:10" x14ac:dyDescent="0.2">
      <c r="A46" s="27">
        <v>45</v>
      </c>
      <c r="B46" s="48" t="s">
        <v>380</v>
      </c>
      <c r="C46" s="49" t="s">
        <v>270</v>
      </c>
      <c r="D46" s="50">
        <v>39995</v>
      </c>
      <c r="E46" s="50">
        <v>42005</v>
      </c>
      <c r="F46" s="51">
        <f t="shared" si="0"/>
        <v>5.506849315068493</v>
      </c>
      <c r="G46" s="52" t="s">
        <v>762</v>
      </c>
      <c r="I46" s="55" t="s">
        <v>776</v>
      </c>
      <c r="J46" s="55">
        <v>5</v>
      </c>
    </row>
    <row r="47" spans="1:10" x14ac:dyDescent="0.2">
      <c r="A47" s="27">
        <v>46</v>
      </c>
      <c r="B47" s="59" t="s">
        <v>381</v>
      </c>
      <c r="C47" s="49" t="s">
        <v>269</v>
      </c>
      <c r="D47" s="60">
        <v>40969</v>
      </c>
      <c r="E47" s="60">
        <v>42005</v>
      </c>
      <c r="F47" s="51">
        <f t="shared" si="0"/>
        <v>2.8383561643835615</v>
      </c>
      <c r="G47" s="52" t="s">
        <v>762</v>
      </c>
      <c r="I47" s="55" t="s">
        <v>776</v>
      </c>
      <c r="J47" s="55">
        <v>6</v>
      </c>
    </row>
    <row r="48" spans="1:10" x14ac:dyDescent="0.2">
      <c r="A48" s="27">
        <v>47</v>
      </c>
      <c r="B48" s="59" t="s">
        <v>382</v>
      </c>
      <c r="C48" s="49" t="s">
        <v>271</v>
      </c>
      <c r="D48" s="60">
        <v>40695</v>
      </c>
      <c r="E48" s="60">
        <v>40817</v>
      </c>
      <c r="F48" s="51">
        <f t="shared" si="0"/>
        <v>0.33424657534246577</v>
      </c>
      <c r="G48" s="52" t="s">
        <v>763</v>
      </c>
      <c r="I48" s="55" t="s">
        <v>383</v>
      </c>
      <c r="J48" s="56">
        <v>1</v>
      </c>
    </row>
    <row r="49" spans="1:10" x14ac:dyDescent="0.2">
      <c r="A49" s="27">
        <v>48</v>
      </c>
      <c r="B49" s="59" t="s">
        <v>384</v>
      </c>
      <c r="C49" s="49" t="s">
        <v>270</v>
      </c>
      <c r="D49" s="60">
        <v>40695</v>
      </c>
      <c r="E49" s="60">
        <v>40940</v>
      </c>
      <c r="F49" s="51">
        <f t="shared" si="0"/>
        <v>0.67123287671232879</v>
      </c>
      <c r="G49" s="52" t="s">
        <v>762</v>
      </c>
      <c r="I49" s="55" t="s">
        <v>383</v>
      </c>
      <c r="J49" s="55">
        <v>1</v>
      </c>
    </row>
    <row r="50" spans="1:10" x14ac:dyDescent="0.2">
      <c r="A50" s="27">
        <v>49</v>
      </c>
      <c r="B50" s="59" t="s">
        <v>385</v>
      </c>
      <c r="C50" s="49" t="s">
        <v>269</v>
      </c>
      <c r="D50" s="60">
        <v>40179</v>
      </c>
      <c r="E50" s="50">
        <v>40575</v>
      </c>
      <c r="F50" s="51">
        <f t="shared" si="0"/>
        <v>1.0849315068493151</v>
      </c>
      <c r="G50" s="52" t="s">
        <v>763</v>
      </c>
      <c r="H50" s="53" t="s">
        <v>356</v>
      </c>
      <c r="I50" s="55" t="s">
        <v>386</v>
      </c>
      <c r="J50" s="55">
        <v>1</v>
      </c>
    </row>
    <row r="51" spans="1:10" x14ac:dyDescent="0.2">
      <c r="A51" s="27">
        <v>50</v>
      </c>
      <c r="B51" s="59" t="s">
        <v>385</v>
      </c>
      <c r="C51" s="49" t="s">
        <v>269</v>
      </c>
      <c r="D51" s="60">
        <v>40179</v>
      </c>
      <c r="E51" s="50">
        <v>40634</v>
      </c>
      <c r="F51" s="51">
        <f t="shared" si="0"/>
        <v>1.2465753424657535</v>
      </c>
      <c r="G51" s="52" t="s">
        <v>763</v>
      </c>
      <c r="H51" s="53" t="s">
        <v>356</v>
      </c>
      <c r="I51" s="55" t="s">
        <v>386</v>
      </c>
      <c r="J51" s="55">
        <v>1</v>
      </c>
    </row>
    <row r="52" spans="1:10" x14ac:dyDescent="0.2">
      <c r="A52" s="27">
        <v>51</v>
      </c>
      <c r="B52" s="59" t="s">
        <v>387</v>
      </c>
      <c r="C52" s="49" t="s">
        <v>271</v>
      </c>
      <c r="D52" s="60">
        <v>40878</v>
      </c>
      <c r="E52" s="60">
        <v>40940</v>
      </c>
      <c r="F52" s="51">
        <f t="shared" si="0"/>
        <v>0.16986301369863013</v>
      </c>
      <c r="G52" s="52" t="s">
        <v>763</v>
      </c>
      <c r="H52" s="53" t="s">
        <v>379</v>
      </c>
      <c r="I52" s="55" t="s">
        <v>386</v>
      </c>
      <c r="J52" s="56">
        <v>2</v>
      </c>
    </row>
    <row r="53" spans="1:10" x14ac:dyDescent="0.2">
      <c r="A53" s="27">
        <v>52</v>
      </c>
      <c r="B53" s="59" t="s">
        <v>388</v>
      </c>
      <c r="C53" s="49" t="s">
        <v>269</v>
      </c>
      <c r="D53" s="60">
        <v>41153</v>
      </c>
      <c r="E53" s="60">
        <v>42005</v>
      </c>
      <c r="F53" s="51">
        <f t="shared" si="0"/>
        <v>2.3342465753424659</v>
      </c>
      <c r="G53" s="52" t="s">
        <v>762</v>
      </c>
      <c r="I53" s="55" t="s">
        <v>386</v>
      </c>
      <c r="J53" s="55">
        <v>3</v>
      </c>
    </row>
    <row r="54" spans="1:10" x14ac:dyDescent="0.2">
      <c r="A54" s="27">
        <v>53</v>
      </c>
      <c r="B54" s="59" t="s">
        <v>389</v>
      </c>
      <c r="C54" s="49" t="s">
        <v>271</v>
      </c>
      <c r="D54" s="60">
        <v>41671</v>
      </c>
      <c r="E54" s="60">
        <v>41791</v>
      </c>
      <c r="F54" s="51">
        <f t="shared" si="0"/>
        <v>0.32876712328767121</v>
      </c>
      <c r="G54" s="52" t="s">
        <v>763</v>
      </c>
      <c r="H54" s="53" t="s">
        <v>356</v>
      </c>
      <c r="I54" s="55" t="s">
        <v>386</v>
      </c>
      <c r="J54" s="56">
        <v>4</v>
      </c>
    </row>
    <row r="55" spans="1:10" x14ac:dyDescent="0.2">
      <c r="A55" s="27">
        <v>54</v>
      </c>
      <c r="B55" s="59" t="s">
        <v>389</v>
      </c>
      <c r="C55" s="49" t="s">
        <v>271</v>
      </c>
      <c r="D55" s="60">
        <v>41671</v>
      </c>
      <c r="E55" s="60">
        <v>41821</v>
      </c>
      <c r="F55" s="51">
        <f t="shared" si="0"/>
        <v>0.41095890410958902</v>
      </c>
      <c r="G55" s="52" t="s">
        <v>763</v>
      </c>
      <c r="H55" s="53" t="s">
        <v>356</v>
      </c>
      <c r="I55" s="55" t="s">
        <v>386</v>
      </c>
      <c r="J55" s="56">
        <v>4</v>
      </c>
    </row>
    <row r="56" spans="1:10" x14ac:dyDescent="0.2">
      <c r="A56" s="27">
        <v>55</v>
      </c>
      <c r="B56" s="59" t="s">
        <v>390</v>
      </c>
      <c r="C56" s="49" t="s">
        <v>271</v>
      </c>
      <c r="D56" s="60">
        <v>41974</v>
      </c>
      <c r="E56" s="60">
        <v>42005</v>
      </c>
      <c r="F56" s="51">
        <f t="shared" si="0"/>
        <v>8.4931506849315067E-2</v>
      </c>
      <c r="G56" s="52" t="s">
        <v>762</v>
      </c>
      <c r="I56" s="55" t="s">
        <v>386</v>
      </c>
      <c r="J56" s="56">
        <v>5</v>
      </c>
    </row>
    <row r="57" spans="1:10" x14ac:dyDescent="0.2">
      <c r="A57" s="27">
        <v>56</v>
      </c>
      <c r="B57" s="59" t="s">
        <v>390</v>
      </c>
      <c r="C57" s="49" t="s">
        <v>271</v>
      </c>
      <c r="D57" s="60">
        <v>41974</v>
      </c>
      <c r="E57" s="60">
        <v>42005</v>
      </c>
      <c r="F57" s="51">
        <f t="shared" si="0"/>
        <v>8.4931506849315067E-2</v>
      </c>
      <c r="G57" s="52" t="s">
        <v>762</v>
      </c>
      <c r="I57" s="55" t="s">
        <v>386</v>
      </c>
      <c r="J57" s="56">
        <v>5</v>
      </c>
    </row>
    <row r="58" spans="1:10" x14ac:dyDescent="0.2">
      <c r="A58" s="27">
        <v>57</v>
      </c>
      <c r="B58" s="59" t="s">
        <v>391</v>
      </c>
      <c r="C58" s="49" t="s">
        <v>270</v>
      </c>
      <c r="D58" s="60">
        <v>40210</v>
      </c>
      <c r="E58" s="60">
        <v>40360</v>
      </c>
      <c r="F58" s="51">
        <f t="shared" si="0"/>
        <v>0.41095890410958902</v>
      </c>
      <c r="G58" s="52" t="s">
        <v>763</v>
      </c>
      <c r="I58" s="55" t="s">
        <v>392</v>
      </c>
      <c r="J58" s="55">
        <v>1</v>
      </c>
    </row>
    <row r="59" spans="1:10" x14ac:dyDescent="0.2">
      <c r="A59" s="27">
        <v>58</v>
      </c>
      <c r="B59" s="59" t="s">
        <v>393</v>
      </c>
      <c r="C59" s="49" t="s">
        <v>270</v>
      </c>
      <c r="D59" s="60">
        <v>40603</v>
      </c>
      <c r="E59" s="60">
        <v>42005</v>
      </c>
      <c r="F59" s="51">
        <f t="shared" si="0"/>
        <v>3.8410958904109589</v>
      </c>
      <c r="G59" s="52" t="s">
        <v>762</v>
      </c>
      <c r="I59" s="55" t="s">
        <v>392</v>
      </c>
      <c r="J59" s="55">
        <v>2</v>
      </c>
    </row>
    <row r="60" spans="1:10" x14ac:dyDescent="0.2">
      <c r="A60" s="27">
        <v>59</v>
      </c>
      <c r="B60" s="59" t="s">
        <v>394</v>
      </c>
      <c r="C60" s="49" t="s">
        <v>271</v>
      </c>
      <c r="D60" s="60">
        <v>41244</v>
      </c>
      <c r="E60" s="60">
        <v>41306</v>
      </c>
      <c r="F60" s="51">
        <f t="shared" si="0"/>
        <v>0.16986301369863013</v>
      </c>
      <c r="G60" s="52" t="s">
        <v>763</v>
      </c>
      <c r="I60" s="55" t="s">
        <v>392</v>
      </c>
      <c r="J60" s="56">
        <v>3</v>
      </c>
    </row>
    <row r="61" spans="1:10" x14ac:dyDescent="0.2">
      <c r="A61" s="27">
        <v>60</v>
      </c>
      <c r="B61" s="59" t="s">
        <v>395</v>
      </c>
      <c r="C61" s="49" t="s">
        <v>269</v>
      </c>
      <c r="D61" s="60">
        <v>41548</v>
      </c>
      <c r="E61" s="60">
        <v>42005</v>
      </c>
      <c r="F61" s="51">
        <f t="shared" si="0"/>
        <v>1.252054794520548</v>
      </c>
      <c r="G61" s="52" t="s">
        <v>762</v>
      </c>
      <c r="I61" s="55" t="s">
        <v>392</v>
      </c>
      <c r="J61" s="55">
        <v>4</v>
      </c>
    </row>
    <row r="62" spans="1:10" x14ac:dyDescent="0.2">
      <c r="A62" s="27">
        <v>61</v>
      </c>
      <c r="B62" s="59" t="s">
        <v>396</v>
      </c>
      <c r="C62" s="49" t="s">
        <v>270</v>
      </c>
      <c r="D62" s="60">
        <v>41548</v>
      </c>
      <c r="E62" s="60">
        <v>42005</v>
      </c>
      <c r="F62" s="51">
        <f t="shared" si="0"/>
        <v>1.252054794520548</v>
      </c>
      <c r="G62" s="52" t="s">
        <v>762</v>
      </c>
      <c r="I62" s="55" t="s">
        <v>392</v>
      </c>
      <c r="J62" s="55">
        <v>4</v>
      </c>
    </row>
    <row r="63" spans="1:10" x14ac:dyDescent="0.2">
      <c r="A63" s="27">
        <v>62</v>
      </c>
      <c r="B63" s="48" t="s">
        <v>397</v>
      </c>
      <c r="C63" s="49" t="s">
        <v>269</v>
      </c>
      <c r="D63" s="50">
        <v>38078</v>
      </c>
      <c r="E63" s="50">
        <v>39203</v>
      </c>
      <c r="F63" s="51">
        <f t="shared" si="0"/>
        <v>3.0821917808219177</v>
      </c>
      <c r="G63" s="52" t="s">
        <v>762</v>
      </c>
      <c r="I63" s="55" t="s">
        <v>398</v>
      </c>
      <c r="J63" s="55">
        <v>1</v>
      </c>
    </row>
    <row r="64" spans="1:10" x14ac:dyDescent="0.2">
      <c r="A64" s="27">
        <v>63</v>
      </c>
      <c r="B64" s="48" t="s">
        <v>399</v>
      </c>
      <c r="C64" s="49" t="s">
        <v>269</v>
      </c>
      <c r="D64" s="50">
        <v>38078</v>
      </c>
      <c r="E64" s="50">
        <v>41334</v>
      </c>
      <c r="F64" s="51">
        <f t="shared" si="0"/>
        <v>8.9205479452054792</v>
      </c>
      <c r="G64" s="52" t="s">
        <v>763</v>
      </c>
      <c r="I64" s="55" t="s">
        <v>398</v>
      </c>
      <c r="J64" s="55">
        <v>1</v>
      </c>
    </row>
    <row r="65" spans="1:10" x14ac:dyDescent="0.2">
      <c r="A65" s="27">
        <v>64</v>
      </c>
      <c r="B65" s="48" t="s">
        <v>400</v>
      </c>
      <c r="C65" s="49" t="s">
        <v>271</v>
      </c>
      <c r="D65" s="50">
        <v>38869</v>
      </c>
      <c r="E65" s="50">
        <v>38899</v>
      </c>
      <c r="F65" s="51">
        <f t="shared" si="0"/>
        <v>8.2191780821917804E-2</v>
      </c>
      <c r="G65" s="52" t="s">
        <v>763</v>
      </c>
      <c r="I65" s="55" t="s">
        <v>398</v>
      </c>
      <c r="J65" s="56">
        <v>2</v>
      </c>
    </row>
    <row r="66" spans="1:10" x14ac:dyDescent="0.2">
      <c r="A66" s="27">
        <v>65</v>
      </c>
      <c r="B66" s="48" t="s">
        <v>400</v>
      </c>
      <c r="C66" s="49" t="s">
        <v>271</v>
      </c>
      <c r="D66" s="50">
        <v>38869</v>
      </c>
      <c r="E66" s="50">
        <v>38899</v>
      </c>
      <c r="F66" s="51">
        <f t="shared" ref="F66:F129" si="1">(E66-D66)/365</f>
        <v>8.2191780821917804E-2</v>
      </c>
      <c r="G66" s="52" t="s">
        <v>763</v>
      </c>
      <c r="I66" s="55" t="s">
        <v>398</v>
      </c>
      <c r="J66" s="56">
        <v>2</v>
      </c>
    </row>
    <row r="67" spans="1:10" x14ac:dyDescent="0.2">
      <c r="A67" s="27">
        <v>66</v>
      </c>
      <c r="B67" s="48" t="s">
        <v>401</v>
      </c>
      <c r="C67" s="49" t="s">
        <v>271</v>
      </c>
      <c r="D67" s="50">
        <v>39083</v>
      </c>
      <c r="E67" s="50">
        <v>39114</v>
      </c>
      <c r="F67" s="51">
        <f t="shared" si="1"/>
        <v>8.4931506849315067E-2</v>
      </c>
      <c r="G67" s="52" t="s">
        <v>763</v>
      </c>
      <c r="H67" s="53" t="s">
        <v>356</v>
      </c>
      <c r="I67" s="55" t="s">
        <v>398</v>
      </c>
      <c r="J67" s="56">
        <v>3</v>
      </c>
    </row>
    <row r="68" spans="1:10" x14ac:dyDescent="0.2">
      <c r="A68" s="27">
        <v>67</v>
      </c>
      <c r="B68" s="48" t="s">
        <v>401</v>
      </c>
      <c r="C68" s="49" t="s">
        <v>271</v>
      </c>
      <c r="D68" s="50">
        <v>39083</v>
      </c>
      <c r="E68" s="50">
        <v>39114</v>
      </c>
      <c r="F68" s="51">
        <f t="shared" si="1"/>
        <v>8.4931506849315067E-2</v>
      </c>
      <c r="G68" s="52" t="s">
        <v>763</v>
      </c>
      <c r="H68" s="53" t="s">
        <v>356</v>
      </c>
      <c r="I68" s="55" t="s">
        <v>398</v>
      </c>
      <c r="J68" s="56">
        <v>3</v>
      </c>
    </row>
    <row r="69" spans="1:10" x14ac:dyDescent="0.2">
      <c r="A69" s="27">
        <v>68</v>
      </c>
      <c r="B69" s="48" t="s">
        <v>402</v>
      </c>
      <c r="C69" s="49" t="s">
        <v>270</v>
      </c>
      <c r="D69" s="50">
        <v>39783</v>
      </c>
      <c r="E69" s="50">
        <v>40452</v>
      </c>
      <c r="F69" s="51">
        <f t="shared" si="1"/>
        <v>1.832876712328767</v>
      </c>
      <c r="G69" s="52" t="s">
        <v>762</v>
      </c>
      <c r="I69" s="55" t="s">
        <v>398</v>
      </c>
      <c r="J69" s="55">
        <v>4</v>
      </c>
    </row>
    <row r="70" spans="1:10" x14ac:dyDescent="0.2">
      <c r="A70" s="27">
        <v>69</v>
      </c>
      <c r="B70" s="48" t="s">
        <v>403</v>
      </c>
      <c r="C70" s="49" t="s">
        <v>271</v>
      </c>
      <c r="D70" s="50">
        <v>40391</v>
      </c>
      <c r="E70" s="50">
        <v>40483</v>
      </c>
      <c r="F70" s="51">
        <f t="shared" si="1"/>
        <v>0.25205479452054796</v>
      </c>
      <c r="G70" s="52" t="s">
        <v>763</v>
      </c>
      <c r="H70" s="53" t="s">
        <v>356</v>
      </c>
      <c r="I70" s="55" t="s">
        <v>398</v>
      </c>
      <c r="J70" s="56">
        <v>5</v>
      </c>
    </row>
    <row r="71" spans="1:10" x14ac:dyDescent="0.2">
      <c r="A71" s="27">
        <v>70</v>
      </c>
      <c r="B71" s="48" t="s">
        <v>404</v>
      </c>
      <c r="C71" s="49" t="s">
        <v>269</v>
      </c>
      <c r="D71" s="50">
        <v>40725</v>
      </c>
      <c r="E71" s="50">
        <v>40848</v>
      </c>
      <c r="F71" s="51">
        <f t="shared" si="1"/>
        <v>0.33698630136986302</v>
      </c>
      <c r="G71" s="52" t="s">
        <v>763</v>
      </c>
      <c r="I71" s="55" t="s">
        <v>398</v>
      </c>
      <c r="J71" s="55">
        <v>6</v>
      </c>
    </row>
    <row r="72" spans="1:10" x14ac:dyDescent="0.2">
      <c r="A72" s="27">
        <v>71</v>
      </c>
      <c r="B72" s="48" t="s">
        <v>405</v>
      </c>
      <c r="C72" s="49" t="s">
        <v>269</v>
      </c>
      <c r="D72" s="50">
        <v>40725</v>
      </c>
      <c r="E72" s="50">
        <v>41883</v>
      </c>
      <c r="F72" s="51">
        <f t="shared" si="1"/>
        <v>3.1726027397260275</v>
      </c>
      <c r="G72" s="52" t="s">
        <v>762</v>
      </c>
      <c r="I72" s="55" t="s">
        <v>398</v>
      </c>
      <c r="J72" s="55">
        <v>6</v>
      </c>
    </row>
    <row r="73" spans="1:10" x14ac:dyDescent="0.2">
      <c r="A73" s="27">
        <v>72</v>
      </c>
      <c r="B73" s="59" t="s">
        <v>406</v>
      </c>
      <c r="C73" s="49" t="s">
        <v>271</v>
      </c>
      <c r="D73" s="61">
        <v>35582</v>
      </c>
      <c r="E73" s="61">
        <v>35643</v>
      </c>
      <c r="F73" s="51">
        <f t="shared" si="1"/>
        <v>0.16712328767123288</v>
      </c>
      <c r="G73" s="52" t="s">
        <v>763</v>
      </c>
      <c r="I73" s="55" t="s">
        <v>407</v>
      </c>
      <c r="J73" s="56">
        <v>1</v>
      </c>
    </row>
    <row r="74" spans="1:10" x14ac:dyDescent="0.2">
      <c r="A74" s="27">
        <v>73</v>
      </c>
      <c r="B74" s="59" t="s">
        <v>406</v>
      </c>
      <c r="C74" s="49" t="s">
        <v>271</v>
      </c>
      <c r="D74" s="61">
        <v>35582</v>
      </c>
      <c r="E74" s="61">
        <v>35643</v>
      </c>
      <c r="F74" s="51">
        <f t="shared" si="1"/>
        <v>0.16712328767123288</v>
      </c>
      <c r="G74" s="52" t="s">
        <v>763</v>
      </c>
      <c r="I74" s="55" t="s">
        <v>407</v>
      </c>
      <c r="J74" s="56">
        <v>1</v>
      </c>
    </row>
    <row r="75" spans="1:10" x14ac:dyDescent="0.2">
      <c r="A75" s="27">
        <v>74</v>
      </c>
      <c r="B75" s="59" t="s">
        <v>408</v>
      </c>
      <c r="C75" s="49" t="s">
        <v>271</v>
      </c>
      <c r="D75" s="61">
        <v>35916</v>
      </c>
      <c r="E75" s="62">
        <v>35977</v>
      </c>
      <c r="F75" s="51">
        <f t="shared" si="1"/>
        <v>0.16712328767123288</v>
      </c>
      <c r="G75" s="52" t="s">
        <v>763</v>
      </c>
      <c r="H75" s="58"/>
      <c r="I75" s="56" t="s">
        <v>407</v>
      </c>
      <c r="J75" s="56">
        <v>2</v>
      </c>
    </row>
    <row r="76" spans="1:10" x14ac:dyDescent="0.2">
      <c r="A76" s="27">
        <v>75</v>
      </c>
      <c r="B76" s="59" t="s">
        <v>408</v>
      </c>
      <c r="C76" s="49" t="s">
        <v>271</v>
      </c>
      <c r="D76" s="61">
        <v>35916</v>
      </c>
      <c r="E76" s="62">
        <v>35977</v>
      </c>
      <c r="F76" s="51">
        <f t="shared" si="1"/>
        <v>0.16712328767123288</v>
      </c>
      <c r="G76" s="52" t="s">
        <v>763</v>
      </c>
      <c r="H76" s="58"/>
      <c r="I76" s="56" t="s">
        <v>407</v>
      </c>
      <c r="J76" s="56">
        <v>2</v>
      </c>
    </row>
    <row r="77" spans="1:10" x14ac:dyDescent="0.2">
      <c r="A77" s="27">
        <v>76</v>
      </c>
      <c r="B77" s="48" t="s">
        <v>409</v>
      </c>
      <c r="C77" s="49" t="s">
        <v>269</v>
      </c>
      <c r="D77" s="50">
        <v>36465</v>
      </c>
      <c r="E77" s="50">
        <v>42005</v>
      </c>
      <c r="F77" s="51">
        <f t="shared" si="1"/>
        <v>15.178082191780822</v>
      </c>
      <c r="G77" s="52" t="s">
        <v>762</v>
      </c>
      <c r="I77" s="55" t="s">
        <v>407</v>
      </c>
      <c r="J77" s="55">
        <v>3</v>
      </c>
    </row>
    <row r="78" spans="1:10" x14ac:dyDescent="0.2">
      <c r="A78" s="27">
        <v>77</v>
      </c>
      <c r="B78" s="48" t="s">
        <v>410</v>
      </c>
      <c r="C78" s="49" t="s">
        <v>271</v>
      </c>
      <c r="D78" s="50">
        <v>37196</v>
      </c>
      <c r="E78" s="50">
        <v>37316</v>
      </c>
      <c r="F78" s="51">
        <f t="shared" si="1"/>
        <v>0.32876712328767121</v>
      </c>
      <c r="G78" s="52" t="s">
        <v>763</v>
      </c>
      <c r="I78" s="55" t="s">
        <v>407</v>
      </c>
      <c r="J78" s="56">
        <v>4</v>
      </c>
    </row>
    <row r="79" spans="1:10" x14ac:dyDescent="0.2">
      <c r="A79" s="27">
        <v>78</v>
      </c>
      <c r="B79" s="48" t="s">
        <v>411</v>
      </c>
      <c r="C79" s="49" t="s">
        <v>269</v>
      </c>
      <c r="D79" s="50">
        <v>37196</v>
      </c>
      <c r="E79" s="50">
        <v>38534</v>
      </c>
      <c r="F79" s="51">
        <f t="shared" si="1"/>
        <v>3.6657534246575341</v>
      </c>
      <c r="G79" s="52" t="s">
        <v>763</v>
      </c>
      <c r="I79" s="55" t="s">
        <v>407</v>
      </c>
      <c r="J79" s="55">
        <v>4</v>
      </c>
    </row>
    <row r="80" spans="1:10" x14ac:dyDescent="0.2">
      <c r="A80" s="27">
        <v>79</v>
      </c>
      <c r="B80" s="48" t="s">
        <v>412</v>
      </c>
      <c r="C80" s="49" t="s">
        <v>271</v>
      </c>
      <c r="D80" s="20">
        <v>38261</v>
      </c>
      <c r="E80" s="57">
        <v>38322</v>
      </c>
      <c r="F80" s="51">
        <f t="shared" si="1"/>
        <v>0.16712328767123288</v>
      </c>
      <c r="G80" s="52" t="s">
        <v>763</v>
      </c>
      <c r="I80" s="55" t="s">
        <v>407</v>
      </c>
      <c r="J80" s="56">
        <v>5</v>
      </c>
    </row>
    <row r="81" spans="1:10" x14ac:dyDescent="0.2">
      <c r="A81" s="27">
        <v>80</v>
      </c>
      <c r="B81" s="48" t="s">
        <v>412</v>
      </c>
      <c r="C81" s="49" t="s">
        <v>271</v>
      </c>
      <c r="D81" s="20">
        <v>38261</v>
      </c>
      <c r="E81" s="57">
        <v>38322</v>
      </c>
      <c r="F81" s="51">
        <f t="shared" si="1"/>
        <v>0.16712328767123288</v>
      </c>
      <c r="G81" s="52" t="s">
        <v>763</v>
      </c>
      <c r="I81" s="55" t="s">
        <v>407</v>
      </c>
      <c r="J81" s="56">
        <v>5</v>
      </c>
    </row>
    <row r="82" spans="1:10" x14ac:dyDescent="0.2">
      <c r="A82" s="27">
        <v>81</v>
      </c>
      <c r="B82" s="48" t="s">
        <v>413</v>
      </c>
      <c r="C82" s="49" t="s">
        <v>270</v>
      </c>
      <c r="D82" s="50">
        <v>38504</v>
      </c>
      <c r="E82" s="50">
        <v>42005</v>
      </c>
      <c r="F82" s="51">
        <f t="shared" si="1"/>
        <v>9.5917808219178085</v>
      </c>
      <c r="G82" s="52" t="s">
        <v>762</v>
      </c>
      <c r="I82" s="55" t="s">
        <v>407</v>
      </c>
      <c r="J82" s="55">
        <v>6</v>
      </c>
    </row>
    <row r="83" spans="1:10" x14ac:dyDescent="0.2">
      <c r="A83" s="27">
        <v>82</v>
      </c>
      <c r="B83" s="48" t="s">
        <v>414</v>
      </c>
      <c r="C83" s="49" t="s">
        <v>271</v>
      </c>
      <c r="D83" s="50">
        <v>39448</v>
      </c>
      <c r="E83" s="20">
        <v>39508</v>
      </c>
      <c r="F83" s="51">
        <f t="shared" si="1"/>
        <v>0.16438356164383561</v>
      </c>
      <c r="G83" s="52" t="s">
        <v>763</v>
      </c>
      <c r="I83" s="55" t="s">
        <v>407</v>
      </c>
      <c r="J83" s="56">
        <v>7</v>
      </c>
    </row>
    <row r="84" spans="1:10" x14ac:dyDescent="0.2">
      <c r="A84" s="27">
        <v>83</v>
      </c>
      <c r="B84" s="48" t="s">
        <v>414</v>
      </c>
      <c r="C84" s="49" t="s">
        <v>271</v>
      </c>
      <c r="D84" s="50">
        <v>39448</v>
      </c>
      <c r="E84" s="20">
        <v>39600</v>
      </c>
      <c r="F84" s="51">
        <f t="shared" si="1"/>
        <v>0.41643835616438357</v>
      </c>
      <c r="G84" s="52" t="s">
        <v>763</v>
      </c>
      <c r="I84" s="55" t="s">
        <v>407</v>
      </c>
      <c r="J84" s="56">
        <v>7</v>
      </c>
    </row>
    <row r="85" spans="1:10" x14ac:dyDescent="0.2">
      <c r="A85" s="27">
        <v>84</v>
      </c>
      <c r="B85" s="48" t="s">
        <v>415</v>
      </c>
      <c r="C85" s="49" t="s">
        <v>271</v>
      </c>
      <c r="D85" s="50">
        <v>39814</v>
      </c>
      <c r="E85" s="50">
        <v>39904</v>
      </c>
      <c r="F85" s="51">
        <f t="shared" si="1"/>
        <v>0.24657534246575341</v>
      </c>
      <c r="G85" s="52" t="s">
        <v>763</v>
      </c>
      <c r="I85" s="55" t="s">
        <v>407</v>
      </c>
      <c r="J85" s="56">
        <v>8</v>
      </c>
    </row>
    <row r="86" spans="1:10" x14ac:dyDescent="0.2">
      <c r="A86" s="27">
        <v>85</v>
      </c>
      <c r="B86" s="59" t="s">
        <v>416</v>
      </c>
      <c r="C86" s="49" t="s">
        <v>269</v>
      </c>
      <c r="D86" s="60">
        <v>39114</v>
      </c>
      <c r="E86" s="50">
        <v>41426</v>
      </c>
      <c r="F86" s="51">
        <f t="shared" si="1"/>
        <v>6.3342465753424655</v>
      </c>
      <c r="G86" s="52" t="s">
        <v>762</v>
      </c>
      <c r="I86" s="55" t="s">
        <v>417</v>
      </c>
      <c r="J86" s="55">
        <v>1</v>
      </c>
    </row>
    <row r="87" spans="1:10" x14ac:dyDescent="0.2">
      <c r="A87" s="27">
        <v>86</v>
      </c>
      <c r="B87" s="59" t="s">
        <v>418</v>
      </c>
      <c r="C87" s="49" t="s">
        <v>269</v>
      </c>
      <c r="D87" s="60">
        <v>39114</v>
      </c>
      <c r="E87" s="50">
        <v>42005</v>
      </c>
      <c r="F87" s="51">
        <f t="shared" si="1"/>
        <v>7.9205479452054792</v>
      </c>
      <c r="G87" s="52" t="s">
        <v>762</v>
      </c>
      <c r="I87" s="55" t="s">
        <v>417</v>
      </c>
      <c r="J87" s="55">
        <v>1</v>
      </c>
    </row>
    <row r="88" spans="1:10" x14ac:dyDescent="0.2">
      <c r="A88" s="27">
        <v>87</v>
      </c>
      <c r="B88" s="59" t="s">
        <v>419</v>
      </c>
      <c r="C88" s="49" t="s">
        <v>270</v>
      </c>
      <c r="D88" s="60">
        <v>39753</v>
      </c>
      <c r="E88" s="50">
        <v>42005</v>
      </c>
      <c r="F88" s="51">
        <f t="shared" si="1"/>
        <v>6.1698630136986301</v>
      </c>
      <c r="G88" s="52" t="s">
        <v>762</v>
      </c>
      <c r="I88" s="55" t="s">
        <v>417</v>
      </c>
      <c r="J88" s="55">
        <v>2</v>
      </c>
    </row>
    <row r="89" spans="1:10" x14ac:dyDescent="0.2">
      <c r="A89" s="27">
        <v>88</v>
      </c>
      <c r="B89" s="59" t="s">
        <v>420</v>
      </c>
      <c r="C89" s="49" t="s">
        <v>270</v>
      </c>
      <c r="D89" s="60">
        <v>39753</v>
      </c>
      <c r="E89" s="50">
        <v>42005</v>
      </c>
      <c r="F89" s="51">
        <f t="shared" si="1"/>
        <v>6.1698630136986301</v>
      </c>
      <c r="G89" s="52" t="s">
        <v>762</v>
      </c>
      <c r="I89" s="55" t="s">
        <v>417</v>
      </c>
      <c r="J89" s="55">
        <v>2</v>
      </c>
    </row>
    <row r="90" spans="1:10" x14ac:dyDescent="0.2">
      <c r="A90" s="27">
        <v>89</v>
      </c>
      <c r="B90" s="59" t="s">
        <v>421</v>
      </c>
      <c r="C90" s="49" t="s">
        <v>269</v>
      </c>
      <c r="D90" s="60">
        <v>40452</v>
      </c>
      <c r="E90" s="50">
        <v>40969</v>
      </c>
      <c r="F90" s="51">
        <f t="shared" si="1"/>
        <v>1.4164383561643836</v>
      </c>
      <c r="G90" s="52" t="s">
        <v>762</v>
      </c>
      <c r="I90" s="55" t="s">
        <v>417</v>
      </c>
      <c r="J90" s="55">
        <v>3</v>
      </c>
    </row>
    <row r="91" spans="1:10" x14ac:dyDescent="0.2">
      <c r="A91" s="27">
        <v>90</v>
      </c>
      <c r="B91" s="58" t="s">
        <v>422</v>
      </c>
      <c r="C91" s="49" t="s">
        <v>270</v>
      </c>
      <c r="D91" s="60">
        <v>40452</v>
      </c>
      <c r="E91" s="50">
        <v>42005</v>
      </c>
      <c r="F91" s="51">
        <f t="shared" si="1"/>
        <v>4.2547945205479456</v>
      </c>
      <c r="G91" s="52" t="s">
        <v>762</v>
      </c>
      <c r="I91" s="55" t="s">
        <v>417</v>
      </c>
      <c r="J91" s="55">
        <v>3</v>
      </c>
    </row>
    <row r="92" spans="1:10" x14ac:dyDescent="0.2">
      <c r="A92" s="27">
        <v>91</v>
      </c>
      <c r="B92" s="59" t="s">
        <v>423</v>
      </c>
      <c r="C92" s="49" t="s">
        <v>270</v>
      </c>
      <c r="D92" s="60">
        <v>41244</v>
      </c>
      <c r="E92" s="60">
        <v>42005</v>
      </c>
      <c r="F92" s="51">
        <f t="shared" si="1"/>
        <v>2.0849315068493151</v>
      </c>
      <c r="G92" s="52" t="s">
        <v>762</v>
      </c>
      <c r="I92" s="55" t="s">
        <v>417</v>
      </c>
      <c r="J92" s="55">
        <v>4</v>
      </c>
    </row>
    <row r="93" spans="1:10" x14ac:dyDescent="0.2">
      <c r="A93" s="27">
        <v>92</v>
      </c>
      <c r="B93" s="59" t="s">
        <v>424</v>
      </c>
      <c r="C93" s="49" t="s">
        <v>270</v>
      </c>
      <c r="D93" s="60">
        <v>41244</v>
      </c>
      <c r="E93" s="60">
        <v>42005</v>
      </c>
      <c r="F93" s="51">
        <f t="shared" si="1"/>
        <v>2.0849315068493151</v>
      </c>
      <c r="G93" s="52" t="s">
        <v>762</v>
      </c>
      <c r="I93" s="55" t="s">
        <v>417</v>
      </c>
      <c r="J93" s="55">
        <v>4</v>
      </c>
    </row>
    <row r="94" spans="1:10" x14ac:dyDescent="0.2">
      <c r="A94" s="27">
        <v>93</v>
      </c>
      <c r="B94" s="59" t="s">
        <v>425</v>
      </c>
      <c r="C94" s="49" t="s">
        <v>271</v>
      </c>
      <c r="D94" s="60">
        <v>41944</v>
      </c>
      <c r="E94" s="60">
        <v>41974</v>
      </c>
      <c r="F94" s="51">
        <f t="shared" si="1"/>
        <v>8.2191780821917804E-2</v>
      </c>
      <c r="G94" s="52" t="s">
        <v>763</v>
      </c>
      <c r="H94" s="53" t="s">
        <v>379</v>
      </c>
      <c r="I94" s="55" t="s">
        <v>417</v>
      </c>
      <c r="J94" s="56">
        <v>5</v>
      </c>
    </row>
    <row r="95" spans="1:10" x14ac:dyDescent="0.2">
      <c r="A95" s="27">
        <v>94</v>
      </c>
      <c r="B95" s="48" t="s">
        <v>426</v>
      </c>
      <c r="C95" s="49" t="s">
        <v>271</v>
      </c>
      <c r="D95" s="50">
        <v>38749</v>
      </c>
      <c r="E95" s="50">
        <v>38930</v>
      </c>
      <c r="F95" s="51">
        <f t="shared" si="1"/>
        <v>0.49589041095890413</v>
      </c>
      <c r="G95" s="52" t="s">
        <v>763</v>
      </c>
      <c r="H95" s="53" t="s">
        <v>348</v>
      </c>
      <c r="I95" s="55" t="s">
        <v>427</v>
      </c>
      <c r="J95" s="56">
        <v>1</v>
      </c>
    </row>
    <row r="96" spans="1:10" x14ac:dyDescent="0.2">
      <c r="A96" s="27">
        <v>95</v>
      </c>
      <c r="B96" s="48" t="s">
        <v>428</v>
      </c>
      <c r="C96" s="49" t="s">
        <v>270</v>
      </c>
      <c r="D96" s="50">
        <v>38749</v>
      </c>
      <c r="E96" s="50">
        <v>42005</v>
      </c>
      <c r="F96" s="51">
        <f t="shared" si="1"/>
        <v>8.9205479452054792</v>
      </c>
      <c r="G96" s="52" t="s">
        <v>762</v>
      </c>
      <c r="H96" s="52"/>
      <c r="I96" s="55" t="s">
        <v>427</v>
      </c>
      <c r="J96" s="55">
        <v>1</v>
      </c>
    </row>
    <row r="97" spans="1:10" x14ac:dyDescent="0.2">
      <c r="A97" s="27">
        <v>96</v>
      </c>
      <c r="B97" s="48" t="s">
        <v>429</v>
      </c>
      <c r="C97" s="49" t="s">
        <v>270</v>
      </c>
      <c r="D97" s="50">
        <v>39479</v>
      </c>
      <c r="E97" s="20">
        <v>39661</v>
      </c>
      <c r="F97" s="51">
        <f t="shared" si="1"/>
        <v>0.49863013698630138</v>
      </c>
      <c r="G97" s="52" t="s">
        <v>763</v>
      </c>
      <c r="I97" s="55" t="s">
        <v>427</v>
      </c>
      <c r="J97" s="55">
        <v>2</v>
      </c>
    </row>
    <row r="98" spans="1:10" x14ac:dyDescent="0.2">
      <c r="A98" s="27">
        <v>97</v>
      </c>
      <c r="B98" s="48" t="s">
        <v>430</v>
      </c>
      <c r="C98" s="49" t="s">
        <v>270</v>
      </c>
      <c r="D98" s="50">
        <v>39479</v>
      </c>
      <c r="E98" s="50">
        <v>40878</v>
      </c>
      <c r="F98" s="51">
        <f t="shared" si="1"/>
        <v>3.8328767123287673</v>
      </c>
      <c r="G98" s="52" t="s">
        <v>762</v>
      </c>
      <c r="I98" s="55" t="s">
        <v>427</v>
      </c>
      <c r="J98" s="55">
        <v>2</v>
      </c>
    </row>
    <row r="99" spans="1:10" x14ac:dyDescent="0.2">
      <c r="A99" s="27">
        <v>98</v>
      </c>
      <c r="B99" s="59" t="s">
        <v>431</v>
      </c>
      <c r="C99" s="49" t="s">
        <v>270</v>
      </c>
      <c r="D99" s="50">
        <v>40179</v>
      </c>
      <c r="E99" s="50">
        <v>40360</v>
      </c>
      <c r="F99" s="51">
        <f t="shared" si="1"/>
        <v>0.49589041095890413</v>
      </c>
      <c r="G99" s="52" t="s">
        <v>763</v>
      </c>
      <c r="H99" s="53" t="s">
        <v>432</v>
      </c>
      <c r="I99" s="55" t="s">
        <v>427</v>
      </c>
      <c r="J99" s="55">
        <v>3</v>
      </c>
    </row>
    <row r="100" spans="1:10" x14ac:dyDescent="0.2">
      <c r="A100" s="27">
        <v>99</v>
      </c>
      <c r="B100" s="59" t="s">
        <v>431</v>
      </c>
      <c r="C100" s="49" t="s">
        <v>270</v>
      </c>
      <c r="D100" s="50">
        <v>40179</v>
      </c>
      <c r="E100" s="50">
        <v>40391</v>
      </c>
      <c r="F100" s="51">
        <f t="shared" si="1"/>
        <v>0.58082191780821912</v>
      </c>
      <c r="G100" s="52" t="s">
        <v>763</v>
      </c>
      <c r="H100" s="53" t="s">
        <v>348</v>
      </c>
      <c r="I100" s="55" t="s">
        <v>427</v>
      </c>
      <c r="J100" s="55">
        <v>3</v>
      </c>
    </row>
    <row r="101" spans="1:10" x14ac:dyDescent="0.2">
      <c r="A101" s="27">
        <v>100</v>
      </c>
      <c r="B101" s="59" t="s">
        <v>433</v>
      </c>
      <c r="C101" s="49" t="s">
        <v>269</v>
      </c>
      <c r="D101" s="50">
        <v>40179</v>
      </c>
      <c r="E101" s="50">
        <v>42005</v>
      </c>
      <c r="F101" s="51">
        <f t="shared" si="1"/>
        <v>5.0027397260273974</v>
      </c>
      <c r="G101" s="52" t="s">
        <v>762</v>
      </c>
      <c r="I101" s="55" t="s">
        <v>427</v>
      </c>
      <c r="J101" s="55">
        <v>3</v>
      </c>
    </row>
    <row r="102" spans="1:10" x14ac:dyDescent="0.2">
      <c r="A102" s="27">
        <v>101</v>
      </c>
      <c r="B102" s="59" t="s">
        <v>434</v>
      </c>
      <c r="C102" s="49" t="s">
        <v>271</v>
      </c>
      <c r="D102" s="60">
        <v>40969</v>
      </c>
      <c r="E102" s="60">
        <v>41061</v>
      </c>
      <c r="F102" s="51">
        <f t="shared" si="1"/>
        <v>0.25205479452054796</v>
      </c>
      <c r="G102" s="52" t="s">
        <v>763</v>
      </c>
      <c r="I102" s="55" t="s">
        <v>427</v>
      </c>
      <c r="J102" s="56">
        <v>4</v>
      </c>
    </row>
    <row r="103" spans="1:10" x14ac:dyDescent="0.2">
      <c r="A103" s="27">
        <v>102</v>
      </c>
      <c r="B103" s="59" t="s">
        <v>435</v>
      </c>
      <c r="C103" s="49" t="s">
        <v>270</v>
      </c>
      <c r="D103" s="60">
        <v>40969</v>
      </c>
      <c r="E103" s="60">
        <v>41244</v>
      </c>
      <c r="F103" s="51">
        <f t="shared" si="1"/>
        <v>0.75342465753424659</v>
      </c>
      <c r="G103" s="52" t="s">
        <v>763</v>
      </c>
      <c r="I103" s="55" t="s">
        <v>427</v>
      </c>
      <c r="J103" s="55">
        <v>4</v>
      </c>
    </row>
    <row r="104" spans="1:10" x14ac:dyDescent="0.2">
      <c r="A104" s="27">
        <v>103</v>
      </c>
      <c r="B104" s="59" t="s">
        <v>436</v>
      </c>
      <c r="C104" s="49" t="s">
        <v>271</v>
      </c>
      <c r="D104" s="60">
        <v>41456</v>
      </c>
      <c r="E104" s="60">
        <v>41487</v>
      </c>
      <c r="F104" s="51">
        <f t="shared" si="1"/>
        <v>8.4931506849315067E-2</v>
      </c>
      <c r="G104" s="52" t="s">
        <v>763</v>
      </c>
      <c r="H104" s="53" t="s">
        <v>356</v>
      </c>
      <c r="I104" s="55" t="s">
        <v>427</v>
      </c>
      <c r="J104" s="56">
        <v>5</v>
      </c>
    </row>
    <row r="105" spans="1:10" x14ac:dyDescent="0.2">
      <c r="A105" s="27">
        <v>104</v>
      </c>
      <c r="B105" s="59" t="s">
        <v>436</v>
      </c>
      <c r="C105" s="49" t="s">
        <v>271</v>
      </c>
      <c r="D105" s="60">
        <v>41456</v>
      </c>
      <c r="E105" s="60">
        <v>41487</v>
      </c>
      <c r="F105" s="51">
        <f t="shared" si="1"/>
        <v>8.4931506849315067E-2</v>
      </c>
      <c r="G105" s="52" t="s">
        <v>763</v>
      </c>
      <c r="H105" s="53" t="s">
        <v>356</v>
      </c>
      <c r="I105" s="55" t="s">
        <v>427</v>
      </c>
      <c r="J105" s="56">
        <v>5</v>
      </c>
    </row>
    <row r="106" spans="1:10" x14ac:dyDescent="0.2">
      <c r="A106" s="27">
        <v>105</v>
      </c>
      <c r="B106" s="59" t="s">
        <v>437</v>
      </c>
      <c r="C106" s="49" t="s">
        <v>269</v>
      </c>
      <c r="D106" s="60">
        <v>41609</v>
      </c>
      <c r="E106" s="60">
        <v>42005</v>
      </c>
      <c r="F106" s="51">
        <f t="shared" si="1"/>
        <v>1.0849315068493151</v>
      </c>
      <c r="G106" s="52" t="s">
        <v>762</v>
      </c>
      <c r="I106" s="55" t="s">
        <v>427</v>
      </c>
      <c r="J106" s="55">
        <v>6</v>
      </c>
    </row>
    <row r="107" spans="1:10" x14ac:dyDescent="0.2">
      <c r="A107" s="27">
        <v>106</v>
      </c>
      <c r="B107" s="59" t="s">
        <v>438</v>
      </c>
      <c r="C107" s="49" t="s">
        <v>270</v>
      </c>
      <c r="D107" s="60">
        <v>41609</v>
      </c>
      <c r="E107" s="60">
        <v>42005</v>
      </c>
      <c r="F107" s="51">
        <f t="shared" si="1"/>
        <v>1.0849315068493151</v>
      </c>
      <c r="G107" s="52" t="s">
        <v>762</v>
      </c>
      <c r="I107" s="55" t="s">
        <v>427</v>
      </c>
      <c r="J107" s="55">
        <v>6</v>
      </c>
    </row>
    <row r="108" spans="1:10" x14ac:dyDescent="0.2">
      <c r="A108" s="27">
        <v>107</v>
      </c>
      <c r="B108" s="59" t="s">
        <v>439</v>
      </c>
      <c r="C108" s="49" t="s">
        <v>270</v>
      </c>
      <c r="D108" s="50">
        <v>39845</v>
      </c>
      <c r="E108" s="50">
        <v>40544</v>
      </c>
      <c r="F108" s="51">
        <f t="shared" si="1"/>
        <v>1.9150684931506849</v>
      </c>
      <c r="G108" s="52" t="s">
        <v>762</v>
      </c>
      <c r="H108" s="52"/>
      <c r="I108" s="55" t="s">
        <v>440</v>
      </c>
      <c r="J108" s="55">
        <v>1</v>
      </c>
    </row>
    <row r="109" spans="1:10" x14ac:dyDescent="0.2">
      <c r="A109" s="27">
        <v>108</v>
      </c>
      <c r="B109" s="59" t="s">
        <v>441</v>
      </c>
      <c r="C109" s="49" t="s">
        <v>270</v>
      </c>
      <c r="D109" s="60">
        <v>40575</v>
      </c>
      <c r="E109" s="50">
        <v>40848</v>
      </c>
      <c r="F109" s="51">
        <f t="shared" si="1"/>
        <v>0.74794520547945209</v>
      </c>
      <c r="G109" s="52" t="s">
        <v>763</v>
      </c>
      <c r="H109" s="53" t="s">
        <v>356</v>
      </c>
      <c r="I109" s="55" t="s">
        <v>366</v>
      </c>
      <c r="J109" s="55">
        <v>1</v>
      </c>
    </row>
    <row r="110" spans="1:10" x14ac:dyDescent="0.2">
      <c r="A110" s="27">
        <v>109</v>
      </c>
      <c r="B110" s="59" t="s">
        <v>442</v>
      </c>
      <c r="C110" s="49" t="s">
        <v>271</v>
      </c>
      <c r="D110" s="60">
        <v>41306</v>
      </c>
      <c r="E110" s="60">
        <v>41456</v>
      </c>
      <c r="F110" s="51">
        <f t="shared" si="1"/>
        <v>0.41095890410958902</v>
      </c>
      <c r="G110" s="52" t="s">
        <v>763</v>
      </c>
      <c r="I110" s="55" t="s">
        <v>366</v>
      </c>
      <c r="J110" s="56">
        <v>2</v>
      </c>
    </row>
    <row r="111" spans="1:10" x14ac:dyDescent="0.2">
      <c r="A111" s="27">
        <v>110</v>
      </c>
      <c r="B111" s="59" t="s">
        <v>443</v>
      </c>
      <c r="C111" s="49" t="s">
        <v>270</v>
      </c>
      <c r="D111" s="60">
        <v>41671</v>
      </c>
      <c r="E111" s="60">
        <v>42005</v>
      </c>
      <c r="F111" s="51">
        <f t="shared" si="1"/>
        <v>0.91506849315068495</v>
      </c>
      <c r="G111" s="52" t="s">
        <v>762</v>
      </c>
      <c r="I111" s="55" t="s">
        <v>366</v>
      </c>
      <c r="J111" s="55">
        <v>3</v>
      </c>
    </row>
    <row r="112" spans="1:10" x14ac:dyDescent="0.2">
      <c r="A112" s="27">
        <v>111</v>
      </c>
      <c r="B112" s="59" t="s">
        <v>444</v>
      </c>
      <c r="C112" s="49" t="s">
        <v>270</v>
      </c>
      <c r="D112" s="50">
        <v>40695</v>
      </c>
      <c r="E112" s="50">
        <v>41214</v>
      </c>
      <c r="F112" s="51">
        <f t="shared" si="1"/>
        <v>1.4219178082191781</v>
      </c>
      <c r="G112" s="52" t="s">
        <v>762</v>
      </c>
      <c r="I112" s="55" t="s">
        <v>777</v>
      </c>
      <c r="J112" s="55">
        <v>1</v>
      </c>
    </row>
    <row r="113" spans="1:10" x14ac:dyDescent="0.2">
      <c r="A113" s="27">
        <v>112</v>
      </c>
      <c r="B113" s="59" t="s">
        <v>445</v>
      </c>
      <c r="C113" s="49" t="s">
        <v>269</v>
      </c>
      <c r="D113" s="60">
        <v>41548</v>
      </c>
      <c r="E113" s="60">
        <v>41791</v>
      </c>
      <c r="F113" s="51">
        <f t="shared" si="1"/>
        <v>0.66575342465753429</v>
      </c>
      <c r="G113" s="52" t="s">
        <v>762</v>
      </c>
      <c r="I113" s="55" t="s">
        <v>777</v>
      </c>
      <c r="J113" s="55">
        <v>2</v>
      </c>
    </row>
    <row r="114" spans="1:10" x14ac:dyDescent="0.2">
      <c r="A114" s="27">
        <v>113</v>
      </c>
      <c r="B114" s="59" t="s">
        <v>446</v>
      </c>
      <c r="C114" s="49" t="s">
        <v>271</v>
      </c>
      <c r="D114" s="60">
        <v>39661</v>
      </c>
      <c r="E114" s="61">
        <v>40210</v>
      </c>
      <c r="F114" s="51">
        <f t="shared" si="1"/>
        <v>1.5041095890410958</v>
      </c>
      <c r="G114" s="52" t="s">
        <v>762</v>
      </c>
      <c r="I114" s="55" t="s">
        <v>778</v>
      </c>
      <c r="J114" s="56">
        <v>1</v>
      </c>
    </row>
    <row r="115" spans="1:10" x14ac:dyDescent="0.2">
      <c r="A115" s="27">
        <v>114</v>
      </c>
      <c r="B115" s="59" t="s">
        <v>447</v>
      </c>
      <c r="C115" s="49" t="s">
        <v>269</v>
      </c>
      <c r="D115" s="60">
        <v>40391</v>
      </c>
      <c r="E115" s="61">
        <v>40603</v>
      </c>
      <c r="F115" s="51">
        <f t="shared" si="1"/>
        <v>0.58082191780821912</v>
      </c>
      <c r="G115" s="52" t="s">
        <v>763</v>
      </c>
      <c r="I115" s="55" t="s">
        <v>778</v>
      </c>
      <c r="J115" s="55">
        <v>2</v>
      </c>
    </row>
    <row r="116" spans="1:10" x14ac:dyDescent="0.2">
      <c r="A116" s="27">
        <v>115</v>
      </c>
      <c r="B116" s="59" t="s">
        <v>448</v>
      </c>
      <c r="C116" s="49" t="s">
        <v>271</v>
      </c>
      <c r="D116" s="60">
        <v>40878</v>
      </c>
      <c r="E116" s="60">
        <v>40969</v>
      </c>
      <c r="F116" s="51">
        <f t="shared" si="1"/>
        <v>0.24931506849315069</v>
      </c>
      <c r="G116" s="52" t="s">
        <v>763</v>
      </c>
      <c r="H116" s="53" t="s">
        <v>356</v>
      </c>
      <c r="I116" s="55" t="s">
        <v>778</v>
      </c>
      <c r="J116" s="56">
        <v>3</v>
      </c>
    </row>
    <row r="117" spans="1:10" x14ac:dyDescent="0.2">
      <c r="A117" s="27">
        <v>116</v>
      </c>
      <c r="B117" s="59" t="s">
        <v>448</v>
      </c>
      <c r="C117" s="49" t="s">
        <v>271</v>
      </c>
      <c r="D117" s="60">
        <v>40878</v>
      </c>
      <c r="E117" s="60">
        <v>40969</v>
      </c>
      <c r="F117" s="51">
        <f t="shared" si="1"/>
        <v>0.24931506849315069</v>
      </c>
      <c r="G117" s="52" t="s">
        <v>763</v>
      </c>
      <c r="H117" s="53" t="s">
        <v>356</v>
      </c>
      <c r="I117" s="55" t="s">
        <v>778</v>
      </c>
      <c r="J117" s="56">
        <v>3</v>
      </c>
    </row>
    <row r="118" spans="1:10" x14ac:dyDescent="0.2">
      <c r="A118" s="27">
        <v>117</v>
      </c>
      <c r="B118" s="59" t="s">
        <v>449</v>
      </c>
      <c r="C118" s="49" t="s">
        <v>271</v>
      </c>
      <c r="D118" s="60">
        <v>41275</v>
      </c>
      <c r="E118" s="60">
        <v>41426</v>
      </c>
      <c r="F118" s="51">
        <f t="shared" si="1"/>
        <v>0.41369863013698632</v>
      </c>
      <c r="G118" s="52" t="s">
        <v>763</v>
      </c>
      <c r="I118" s="55" t="s">
        <v>778</v>
      </c>
      <c r="J118" s="56">
        <v>4</v>
      </c>
    </row>
    <row r="119" spans="1:10" x14ac:dyDescent="0.2">
      <c r="A119" s="27">
        <v>118</v>
      </c>
      <c r="B119" s="59" t="s">
        <v>450</v>
      </c>
      <c r="C119" s="49" t="s">
        <v>271</v>
      </c>
      <c r="D119" s="60">
        <v>41671</v>
      </c>
      <c r="E119" s="60">
        <v>41821</v>
      </c>
      <c r="F119" s="51">
        <f t="shared" si="1"/>
        <v>0.41095890410958902</v>
      </c>
      <c r="G119" s="52" t="s">
        <v>763</v>
      </c>
      <c r="H119" s="53" t="s">
        <v>356</v>
      </c>
      <c r="I119" s="55" t="s">
        <v>778</v>
      </c>
      <c r="J119" s="56">
        <v>5</v>
      </c>
    </row>
    <row r="120" spans="1:10" x14ac:dyDescent="0.2">
      <c r="A120" s="27">
        <v>119</v>
      </c>
      <c r="B120" s="59" t="s">
        <v>451</v>
      </c>
      <c r="C120" s="49" t="s">
        <v>270</v>
      </c>
      <c r="D120" s="60">
        <v>41671</v>
      </c>
      <c r="E120" s="60">
        <v>42005</v>
      </c>
      <c r="F120" s="51">
        <f t="shared" si="1"/>
        <v>0.91506849315068495</v>
      </c>
      <c r="G120" s="52" t="s">
        <v>762</v>
      </c>
      <c r="I120" s="55" t="s">
        <v>778</v>
      </c>
      <c r="J120" s="55">
        <v>5</v>
      </c>
    </row>
    <row r="121" spans="1:10" x14ac:dyDescent="0.2">
      <c r="A121" s="27">
        <v>120</v>
      </c>
      <c r="B121" s="59" t="s">
        <v>452</v>
      </c>
      <c r="C121" s="49" t="s">
        <v>271</v>
      </c>
      <c r="D121" s="61">
        <v>39295</v>
      </c>
      <c r="E121" s="62">
        <v>39326</v>
      </c>
      <c r="F121" s="51">
        <f t="shared" si="1"/>
        <v>8.4931506849315067E-2</v>
      </c>
      <c r="G121" s="52" t="s">
        <v>763</v>
      </c>
      <c r="I121" s="55" t="s">
        <v>453</v>
      </c>
      <c r="J121" s="56">
        <v>1</v>
      </c>
    </row>
    <row r="122" spans="1:10" x14ac:dyDescent="0.2">
      <c r="A122" s="27">
        <v>121</v>
      </c>
      <c r="B122" s="59" t="s">
        <v>452</v>
      </c>
      <c r="C122" s="49" t="s">
        <v>271</v>
      </c>
      <c r="D122" s="61">
        <v>39295</v>
      </c>
      <c r="E122" s="62">
        <v>39326</v>
      </c>
      <c r="F122" s="51">
        <f t="shared" si="1"/>
        <v>8.4931506849315067E-2</v>
      </c>
      <c r="G122" s="52" t="s">
        <v>763</v>
      </c>
      <c r="I122" s="55" t="s">
        <v>453</v>
      </c>
      <c r="J122" s="56">
        <v>1</v>
      </c>
    </row>
    <row r="123" spans="1:10" x14ac:dyDescent="0.2">
      <c r="A123" s="27">
        <v>122</v>
      </c>
      <c r="B123" s="59" t="s">
        <v>454</v>
      </c>
      <c r="C123" s="49" t="s">
        <v>271</v>
      </c>
      <c r="D123" s="60">
        <v>39569</v>
      </c>
      <c r="E123" s="60">
        <v>39630</v>
      </c>
      <c r="F123" s="51">
        <f t="shared" si="1"/>
        <v>0.16712328767123288</v>
      </c>
      <c r="G123" s="52" t="s">
        <v>763</v>
      </c>
      <c r="H123" s="53" t="s">
        <v>348</v>
      </c>
      <c r="I123" s="55" t="s">
        <v>453</v>
      </c>
      <c r="J123" s="56">
        <v>2</v>
      </c>
    </row>
    <row r="124" spans="1:10" x14ac:dyDescent="0.2">
      <c r="A124" s="27">
        <v>123</v>
      </c>
      <c r="B124" s="59" t="s">
        <v>454</v>
      </c>
      <c r="C124" s="49" t="s">
        <v>271</v>
      </c>
      <c r="D124" s="60">
        <v>39569</v>
      </c>
      <c r="E124" s="60">
        <v>39630</v>
      </c>
      <c r="F124" s="51">
        <f t="shared" si="1"/>
        <v>0.16712328767123288</v>
      </c>
      <c r="G124" s="52" t="s">
        <v>763</v>
      </c>
      <c r="H124" s="53" t="s">
        <v>348</v>
      </c>
      <c r="I124" s="55" t="s">
        <v>453</v>
      </c>
      <c r="J124" s="56">
        <v>2</v>
      </c>
    </row>
    <row r="125" spans="1:10" x14ac:dyDescent="0.2">
      <c r="A125" s="27">
        <v>124</v>
      </c>
      <c r="B125" s="59" t="s">
        <v>455</v>
      </c>
      <c r="C125" s="49" t="s">
        <v>271</v>
      </c>
      <c r="D125" s="60">
        <v>39814</v>
      </c>
      <c r="E125" s="60">
        <v>39904</v>
      </c>
      <c r="F125" s="51">
        <f t="shared" si="1"/>
        <v>0.24657534246575341</v>
      </c>
      <c r="G125" s="52" t="s">
        <v>763</v>
      </c>
      <c r="H125" s="53" t="s">
        <v>356</v>
      </c>
      <c r="I125" s="55" t="s">
        <v>453</v>
      </c>
      <c r="J125" s="56">
        <v>3</v>
      </c>
    </row>
    <row r="126" spans="1:10" x14ac:dyDescent="0.2">
      <c r="A126" s="27">
        <v>125</v>
      </c>
      <c r="B126" s="59" t="s">
        <v>455</v>
      </c>
      <c r="C126" s="49" t="s">
        <v>271</v>
      </c>
      <c r="D126" s="60">
        <v>39814</v>
      </c>
      <c r="E126" s="60">
        <v>39904</v>
      </c>
      <c r="F126" s="51">
        <f t="shared" si="1"/>
        <v>0.24657534246575341</v>
      </c>
      <c r="G126" s="52" t="s">
        <v>763</v>
      </c>
      <c r="H126" s="53" t="s">
        <v>356</v>
      </c>
      <c r="I126" s="55" t="s">
        <v>453</v>
      </c>
      <c r="J126" s="56">
        <v>3</v>
      </c>
    </row>
    <row r="127" spans="1:10" x14ac:dyDescent="0.2">
      <c r="A127" s="27">
        <v>126</v>
      </c>
      <c r="B127" s="59" t="s">
        <v>456</v>
      </c>
      <c r="C127" s="49" t="s">
        <v>270</v>
      </c>
      <c r="D127" s="60">
        <v>40148</v>
      </c>
      <c r="E127" s="60">
        <v>40330</v>
      </c>
      <c r="F127" s="51">
        <f t="shared" si="1"/>
        <v>0.49863013698630138</v>
      </c>
      <c r="G127" s="52" t="s">
        <v>763</v>
      </c>
      <c r="H127" s="53" t="s">
        <v>348</v>
      </c>
      <c r="I127" s="55" t="s">
        <v>453</v>
      </c>
      <c r="J127" s="55">
        <v>4</v>
      </c>
    </row>
    <row r="128" spans="1:10" x14ac:dyDescent="0.2">
      <c r="A128" s="27">
        <v>127</v>
      </c>
      <c r="B128" s="59" t="s">
        <v>457</v>
      </c>
      <c r="C128" s="49" t="s">
        <v>269</v>
      </c>
      <c r="D128" s="60">
        <v>40148</v>
      </c>
      <c r="E128" s="60">
        <v>40360</v>
      </c>
      <c r="F128" s="51">
        <f t="shared" si="1"/>
        <v>0.58082191780821912</v>
      </c>
      <c r="G128" s="52" t="s">
        <v>763</v>
      </c>
      <c r="H128" s="52" t="s">
        <v>458</v>
      </c>
      <c r="I128" s="55" t="s">
        <v>453</v>
      </c>
      <c r="J128" s="55">
        <v>4</v>
      </c>
    </row>
    <row r="129" spans="1:10" x14ac:dyDescent="0.2">
      <c r="A129" s="27">
        <v>128</v>
      </c>
      <c r="B129" s="48" t="s">
        <v>459</v>
      </c>
      <c r="C129" s="49" t="s">
        <v>271</v>
      </c>
      <c r="D129" s="57">
        <v>35490</v>
      </c>
      <c r="E129" s="20">
        <v>35521</v>
      </c>
      <c r="F129" s="51">
        <f t="shared" si="1"/>
        <v>8.4931506849315067E-2</v>
      </c>
      <c r="G129" s="52" t="s">
        <v>763</v>
      </c>
      <c r="H129" s="58" t="s">
        <v>460</v>
      </c>
      <c r="I129" s="56" t="s">
        <v>461</v>
      </c>
      <c r="J129" s="56">
        <v>1</v>
      </c>
    </row>
    <row r="130" spans="1:10" x14ac:dyDescent="0.2">
      <c r="A130" s="27">
        <v>129</v>
      </c>
      <c r="B130" s="48" t="s">
        <v>459</v>
      </c>
      <c r="C130" s="49" t="s">
        <v>271</v>
      </c>
      <c r="D130" s="57">
        <v>35490</v>
      </c>
      <c r="E130" s="20">
        <v>35521</v>
      </c>
      <c r="F130" s="51">
        <f t="shared" ref="F130:F193" si="2">(E130-D130)/365</f>
        <v>8.4931506849315067E-2</v>
      </c>
      <c r="G130" s="52" t="s">
        <v>763</v>
      </c>
      <c r="H130" s="58" t="s">
        <v>460</v>
      </c>
      <c r="I130" s="56" t="s">
        <v>461</v>
      </c>
      <c r="J130" s="56">
        <v>1</v>
      </c>
    </row>
    <row r="131" spans="1:10" x14ac:dyDescent="0.2">
      <c r="A131" s="27">
        <v>130</v>
      </c>
      <c r="B131" s="48" t="s">
        <v>462</v>
      </c>
      <c r="C131" s="49" t="s">
        <v>271</v>
      </c>
      <c r="D131" s="57">
        <v>35796</v>
      </c>
      <c r="E131" s="20">
        <v>35855</v>
      </c>
      <c r="F131" s="51">
        <f t="shared" si="2"/>
        <v>0.16164383561643836</v>
      </c>
      <c r="G131" s="52" t="s">
        <v>763</v>
      </c>
      <c r="H131" s="58"/>
      <c r="I131" s="56" t="s">
        <v>461</v>
      </c>
      <c r="J131" s="56">
        <v>2</v>
      </c>
    </row>
    <row r="132" spans="1:10" x14ac:dyDescent="0.2">
      <c r="A132" s="27">
        <v>131</v>
      </c>
      <c r="B132" s="48" t="s">
        <v>462</v>
      </c>
      <c r="C132" s="49" t="s">
        <v>271</v>
      </c>
      <c r="D132" s="57">
        <v>35796</v>
      </c>
      <c r="E132" s="20">
        <v>35855</v>
      </c>
      <c r="F132" s="51">
        <f t="shared" si="2"/>
        <v>0.16164383561643836</v>
      </c>
      <c r="G132" s="52" t="s">
        <v>763</v>
      </c>
      <c r="H132" s="58"/>
      <c r="I132" s="56" t="s">
        <v>461</v>
      </c>
      <c r="J132" s="56">
        <v>2</v>
      </c>
    </row>
    <row r="133" spans="1:10" x14ac:dyDescent="0.2">
      <c r="A133" s="27">
        <v>132</v>
      </c>
      <c r="B133" s="48" t="s">
        <v>463</v>
      </c>
      <c r="C133" s="49" t="s">
        <v>271</v>
      </c>
      <c r="D133" s="57">
        <v>36130</v>
      </c>
      <c r="E133" s="20">
        <v>36220</v>
      </c>
      <c r="F133" s="51">
        <f t="shared" si="2"/>
        <v>0.24657534246575341</v>
      </c>
      <c r="G133" s="52" t="s">
        <v>763</v>
      </c>
      <c r="H133" s="58"/>
      <c r="I133" s="56" t="s">
        <v>461</v>
      </c>
      <c r="J133" s="56">
        <v>3</v>
      </c>
    </row>
    <row r="134" spans="1:10" x14ac:dyDescent="0.2">
      <c r="A134" s="27">
        <v>133</v>
      </c>
      <c r="B134" s="48" t="s">
        <v>463</v>
      </c>
      <c r="C134" s="49" t="s">
        <v>271</v>
      </c>
      <c r="D134" s="57">
        <v>36130</v>
      </c>
      <c r="E134" s="20">
        <v>36220</v>
      </c>
      <c r="F134" s="51">
        <f t="shared" si="2"/>
        <v>0.24657534246575341</v>
      </c>
      <c r="G134" s="52" t="s">
        <v>763</v>
      </c>
      <c r="H134" s="58"/>
      <c r="I134" s="56" t="s">
        <v>461</v>
      </c>
      <c r="J134" s="56">
        <v>3</v>
      </c>
    </row>
    <row r="135" spans="1:10" x14ac:dyDescent="0.2">
      <c r="A135" s="27">
        <v>134</v>
      </c>
      <c r="B135" s="59" t="s">
        <v>464</v>
      </c>
      <c r="C135" s="49" t="s">
        <v>270</v>
      </c>
      <c r="D135" s="61">
        <v>36465</v>
      </c>
      <c r="E135" s="62">
        <v>37226</v>
      </c>
      <c r="F135" s="51">
        <f t="shared" si="2"/>
        <v>2.0849315068493151</v>
      </c>
      <c r="G135" s="52" t="s">
        <v>762</v>
      </c>
      <c r="I135" s="55" t="s">
        <v>461</v>
      </c>
      <c r="J135" s="55">
        <v>4</v>
      </c>
    </row>
    <row r="136" spans="1:10" x14ac:dyDescent="0.2">
      <c r="A136" s="27">
        <v>135</v>
      </c>
      <c r="B136" s="59" t="s">
        <v>465</v>
      </c>
      <c r="C136" s="49" t="s">
        <v>270</v>
      </c>
      <c r="D136" s="61">
        <v>36465</v>
      </c>
      <c r="E136" s="62">
        <v>37226</v>
      </c>
      <c r="F136" s="51">
        <f t="shared" si="2"/>
        <v>2.0849315068493151</v>
      </c>
      <c r="G136" s="52" t="s">
        <v>762</v>
      </c>
      <c r="I136" s="55" t="s">
        <v>461</v>
      </c>
      <c r="J136" s="55">
        <v>4</v>
      </c>
    </row>
    <row r="137" spans="1:10" x14ac:dyDescent="0.2">
      <c r="A137" s="27">
        <v>136</v>
      </c>
      <c r="B137" s="59" t="s">
        <v>466</v>
      </c>
      <c r="C137" s="49" t="s">
        <v>269</v>
      </c>
      <c r="D137" s="60">
        <v>37226</v>
      </c>
      <c r="E137" s="60">
        <v>37956</v>
      </c>
      <c r="F137" s="51">
        <f t="shared" si="2"/>
        <v>2</v>
      </c>
      <c r="G137" s="52" t="s">
        <v>763</v>
      </c>
      <c r="H137" s="53" t="s">
        <v>344</v>
      </c>
      <c r="I137" s="55" t="s">
        <v>461</v>
      </c>
      <c r="J137" s="55">
        <v>5</v>
      </c>
    </row>
    <row r="138" spans="1:10" x14ac:dyDescent="0.2">
      <c r="A138" s="27">
        <v>137</v>
      </c>
      <c r="B138" s="59" t="s">
        <v>467</v>
      </c>
      <c r="C138" s="49" t="s">
        <v>269</v>
      </c>
      <c r="D138" s="60">
        <v>37226</v>
      </c>
      <c r="E138" s="50">
        <v>40969</v>
      </c>
      <c r="F138" s="51">
        <f t="shared" si="2"/>
        <v>10.254794520547945</v>
      </c>
      <c r="G138" s="52" t="s">
        <v>763</v>
      </c>
      <c r="H138" s="53" t="s">
        <v>344</v>
      </c>
      <c r="I138" s="55" t="s">
        <v>461</v>
      </c>
      <c r="J138" s="55">
        <v>5</v>
      </c>
    </row>
    <row r="139" spans="1:10" x14ac:dyDescent="0.2">
      <c r="A139" s="27">
        <v>138</v>
      </c>
      <c r="B139" s="48" t="s">
        <v>468</v>
      </c>
      <c r="C139" s="49" t="s">
        <v>269</v>
      </c>
      <c r="D139" s="60">
        <v>37226</v>
      </c>
      <c r="E139" s="50">
        <v>41426</v>
      </c>
      <c r="F139" s="51">
        <f t="shared" si="2"/>
        <v>11.506849315068493</v>
      </c>
      <c r="G139" s="52" t="s">
        <v>763</v>
      </c>
      <c r="H139" s="53" t="s">
        <v>356</v>
      </c>
      <c r="I139" s="55" t="s">
        <v>461</v>
      </c>
      <c r="J139" s="55">
        <v>5</v>
      </c>
    </row>
    <row r="140" spans="1:10" x14ac:dyDescent="0.2">
      <c r="A140" s="27">
        <v>139</v>
      </c>
      <c r="B140" s="59" t="s">
        <v>469</v>
      </c>
      <c r="C140" s="49" t="s">
        <v>270</v>
      </c>
      <c r="D140" s="60">
        <v>37987</v>
      </c>
      <c r="E140" s="50">
        <v>38777</v>
      </c>
      <c r="F140" s="51">
        <f t="shared" si="2"/>
        <v>2.1643835616438358</v>
      </c>
      <c r="G140" s="52" t="s">
        <v>762</v>
      </c>
      <c r="I140" s="55" t="s">
        <v>461</v>
      </c>
      <c r="J140" s="55">
        <v>6</v>
      </c>
    </row>
    <row r="141" spans="1:10" x14ac:dyDescent="0.2">
      <c r="A141" s="27">
        <v>140</v>
      </c>
      <c r="B141" s="59" t="s">
        <v>470</v>
      </c>
      <c r="C141" s="49" t="s">
        <v>271</v>
      </c>
      <c r="D141" s="60">
        <v>38687</v>
      </c>
      <c r="E141" s="60">
        <v>38718</v>
      </c>
      <c r="F141" s="51">
        <f t="shared" si="2"/>
        <v>8.4931506849315067E-2</v>
      </c>
      <c r="G141" s="52" t="s">
        <v>763</v>
      </c>
      <c r="I141" s="55" t="s">
        <v>461</v>
      </c>
      <c r="J141" s="56">
        <v>7</v>
      </c>
    </row>
    <row r="142" spans="1:10" x14ac:dyDescent="0.2">
      <c r="A142" s="27">
        <v>141</v>
      </c>
      <c r="B142" s="59" t="s">
        <v>470</v>
      </c>
      <c r="C142" s="49" t="s">
        <v>271</v>
      </c>
      <c r="D142" s="60">
        <v>38687</v>
      </c>
      <c r="E142" s="60">
        <v>38718</v>
      </c>
      <c r="F142" s="51">
        <f t="shared" si="2"/>
        <v>8.4931506849315067E-2</v>
      </c>
      <c r="G142" s="52" t="s">
        <v>763</v>
      </c>
      <c r="I142" s="55" t="s">
        <v>461</v>
      </c>
      <c r="J142" s="56">
        <v>7</v>
      </c>
    </row>
    <row r="143" spans="1:10" x14ac:dyDescent="0.2">
      <c r="A143" s="27">
        <v>142</v>
      </c>
      <c r="B143" s="59" t="s">
        <v>471</v>
      </c>
      <c r="C143" s="49" t="s">
        <v>269</v>
      </c>
      <c r="D143" s="60">
        <v>38838</v>
      </c>
      <c r="E143" s="50">
        <v>42005</v>
      </c>
      <c r="F143" s="51">
        <f t="shared" si="2"/>
        <v>8.6767123287671239</v>
      </c>
      <c r="G143" s="52" t="s">
        <v>762</v>
      </c>
      <c r="I143" s="55" t="s">
        <v>461</v>
      </c>
      <c r="J143" s="55">
        <v>8</v>
      </c>
    </row>
    <row r="144" spans="1:10" x14ac:dyDescent="0.2">
      <c r="A144" s="27">
        <v>143</v>
      </c>
      <c r="B144" s="59" t="s">
        <v>472</v>
      </c>
      <c r="C144" s="49" t="s">
        <v>271</v>
      </c>
      <c r="D144" s="60">
        <v>39539</v>
      </c>
      <c r="E144" s="60">
        <v>39661</v>
      </c>
      <c r="F144" s="51">
        <f t="shared" si="2"/>
        <v>0.33424657534246577</v>
      </c>
      <c r="G144" s="52" t="s">
        <v>763</v>
      </c>
      <c r="H144" s="53" t="s">
        <v>356</v>
      </c>
      <c r="I144" s="55" t="s">
        <v>461</v>
      </c>
      <c r="J144" s="56">
        <v>9</v>
      </c>
    </row>
    <row r="145" spans="1:10" x14ac:dyDescent="0.2">
      <c r="A145" s="27">
        <v>144</v>
      </c>
      <c r="B145" s="59" t="s">
        <v>472</v>
      </c>
      <c r="C145" s="49" t="s">
        <v>271</v>
      </c>
      <c r="D145" s="60">
        <v>39539</v>
      </c>
      <c r="E145" s="60">
        <v>39722</v>
      </c>
      <c r="F145" s="51">
        <f t="shared" si="2"/>
        <v>0.50136986301369868</v>
      </c>
      <c r="G145" s="52" t="s">
        <v>763</v>
      </c>
      <c r="I145" s="55" t="s">
        <v>461</v>
      </c>
      <c r="J145" s="56">
        <v>9</v>
      </c>
    </row>
    <row r="146" spans="1:10" x14ac:dyDescent="0.2">
      <c r="A146" s="27">
        <v>145</v>
      </c>
      <c r="B146" s="59" t="s">
        <v>472</v>
      </c>
      <c r="C146" s="49" t="s">
        <v>271</v>
      </c>
      <c r="D146" s="60">
        <v>39539</v>
      </c>
      <c r="E146" s="60">
        <v>39722</v>
      </c>
      <c r="F146" s="51">
        <f t="shared" si="2"/>
        <v>0.50136986301369868</v>
      </c>
      <c r="G146" s="52" t="s">
        <v>763</v>
      </c>
      <c r="I146" s="55" t="s">
        <v>461</v>
      </c>
      <c r="J146" s="56">
        <v>9</v>
      </c>
    </row>
    <row r="147" spans="1:10" x14ac:dyDescent="0.2">
      <c r="A147" s="27">
        <v>146</v>
      </c>
      <c r="B147" s="59" t="s">
        <v>473</v>
      </c>
      <c r="C147" s="49" t="s">
        <v>271</v>
      </c>
      <c r="D147" s="60">
        <v>39845</v>
      </c>
      <c r="E147" s="60">
        <v>39873</v>
      </c>
      <c r="F147" s="51">
        <f t="shared" si="2"/>
        <v>7.6712328767123292E-2</v>
      </c>
      <c r="G147" s="52" t="s">
        <v>763</v>
      </c>
      <c r="I147" s="55" t="s">
        <v>461</v>
      </c>
      <c r="J147" s="56">
        <v>10</v>
      </c>
    </row>
    <row r="148" spans="1:10" x14ac:dyDescent="0.2">
      <c r="A148" s="27">
        <v>147</v>
      </c>
      <c r="B148" s="59" t="s">
        <v>473</v>
      </c>
      <c r="C148" s="49" t="s">
        <v>271</v>
      </c>
      <c r="D148" s="60">
        <v>39845</v>
      </c>
      <c r="E148" s="60">
        <v>39873</v>
      </c>
      <c r="F148" s="51">
        <f t="shared" si="2"/>
        <v>7.6712328767123292E-2</v>
      </c>
      <c r="G148" s="52" t="s">
        <v>763</v>
      </c>
      <c r="I148" s="55" t="s">
        <v>461</v>
      </c>
      <c r="J148" s="56">
        <v>10</v>
      </c>
    </row>
    <row r="149" spans="1:10" x14ac:dyDescent="0.2">
      <c r="A149" s="27">
        <v>148</v>
      </c>
      <c r="B149" s="59" t="s">
        <v>474</v>
      </c>
      <c r="C149" s="49" t="s">
        <v>271</v>
      </c>
      <c r="D149" s="60">
        <v>39022</v>
      </c>
      <c r="E149" s="60">
        <v>39083</v>
      </c>
      <c r="F149" s="51">
        <f t="shared" si="2"/>
        <v>0.16712328767123288</v>
      </c>
      <c r="G149" s="52" t="s">
        <v>763</v>
      </c>
      <c r="H149" s="53" t="s">
        <v>475</v>
      </c>
      <c r="I149" s="55" t="s">
        <v>476</v>
      </c>
      <c r="J149" s="56">
        <v>1</v>
      </c>
    </row>
    <row r="150" spans="1:10" x14ac:dyDescent="0.2">
      <c r="A150" s="27">
        <v>149</v>
      </c>
      <c r="B150" s="59" t="s">
        <v>477</v>
      </c>
      <c r="C150" s="49" t="s">
        <v>269</v>
      </c>
      <c r="D150" s="60">
        <v>39022</v>
      </c>
      <c r="E150" s="50">
        <v>41730</v>
      </c>
      <c r="F150" s="51">
        <f t="shared" si="2"/>
        <v>7.419178082191781</v>
      </c>
      <c r="G150" s="52" t="s">
        <v>763</v>
      </c>
      <c r="I150" s="55" t="s">
        <v>476</v>
      </c>
      <c r="J150" s="55">
        <v>1</v>
      </c>
    </row>
    <row r="151" spans="1:10" x14ac:dyDescent="0.2">
      <c r="A151" s="27">
        <v>150</v>
      </c>
      <c r="B151" s="59" t="s">
        <v>478</v>
      </c>
      <c r="C151" s="49" t="s">
        <v>269</v>
      </c>
      <c r="D151" s="60">
        <v>39904</v>
      </c>
      <c r="E151" s="50">
        <v>42005</v>
      </c>
      <c r="F151" s="51">
        <f t="shared" si="2"/>
        <v>5.7561643835616438</v>
      </c>
      <c r="G151" s="52" t="s">
        <v>762</v>
      </c>
      <c r="I151" s="55" t="s">
        <v>476</v>
      </c>
      <c r="J151" s="55">
        <v>2</v>
      </c>
    </row>
    <row r="152" spans="1:10" x14ac:dyDescent="0.2">
      <c r="A152" s="27">
        <v>151</v>
      </c>
      <c r="B152" s="59" t="s">
        <v>479</v>
      </c>
      <c r="C152" s="49" t="s">
        <v>271</v>
      </c>
      <c r="D152" s="60">
        <v>41122</v>
      </c>
      <c r="E152" s="62">
        <v>41153</v>
      </c>
      <c r="F152" s="51">
        <f t="shared" si="2"/>
        <v>8.4931506849315067E-2</v>
      </c>
      <c r="G152" s="52" t="s">
        <v>763</v>
      </c>
      <c r="I152" s="55" t="s">
        <v>480</v>
      </c>
      <c r="J152" s="56">
        <v>1</v>
      </c>
    </row>
    <row r="153" spans="1:10" x14ac:dyDescent="0.2">
      <c r="A153" s="27">
        <v>152</v>
      </c>
      <c r="B153" s="59" t="s">
        <v>479</v>
      </c>
      <c r="C153" s="49" t="s">
        <v>271</v>
      </c>
      <c r="D153" s="60">
        <v>41122</v>
      </c>
      <c r="E153" s="60">
        <v>41153</v>
      </c>
      <c r="F153" s="51">
        <f t="shared" si="2"/>
        <v>8.4931506849315067E-2</v>
      </c>
      <c r="G153" s="52" t="s">
        <v>763</v>
      </c>
      <c r="I153" s="55" t="s">
        <v>480</v>
      </c>
      <c r="J153" s="56">
        <v>1</v>
      </c>
    </row>
    <row r="154" spans="1:10" x14ac:dyDescent="0.2">
      <c r="A154" s="27">
        <v>153</v>
      </c>
      <c r="B154" s="59" t="s">
        <v>481</v>
      </c>
      <c r="C154" s="49" t="s">
        <v>269</v>
      </c>
      <c r="D154" s="60">
        <v>41122</v>
      </c>
      <c r="E154" s="60">
        <v>42005</v>
      </c>
      <c r="F154" s="51">
        <f t="shared" si="2"/>
        <v>2.419178082191781</v>
      </c>
      <c r="G154" s="52" t="s">
        <v>762</v>
      </c>
      <c r="I154" s="55" t="s">
        <v>480</v>
      </c>
      <c r="J154" s="55">
        <v>1</v>
      </c>
    </row>
    <row r="155" spans="1:10" x14ac:dyDescent="0.2">
      <c r="A155" s="27">
        <v>154</v>
      </c>
      <c r="B155" s="59" t="s">
        <v>482</v>
      </c>
      <c r="C155" s="49" t="s">
        <v>269</v>
      </c>
      <c r="D155" s="60">
        <v>41426</v>
      </c>
      <c r="E155" s="60">
        <v>42005</v>
      </c>
      <c r="F155" s="51">
        <f t="shared" si="2"/>
        <v>1.5863013698630137</v>
      </c>
      <c r="G155" s="52" t="s">
        <v>762</v>
      </c>
      <c r="I155" s="55" t="s">
        <v>480</v>
      </c>
      <c r="J155" s="55">
        <v>1</v>
      </c>
    </row>
    <row r="156" spans="1:10" x14ac:dyDescent="0.2">
      <c r="A156" s="27">
        <v>155</v>
      </c>
      <c r="B156" s="59" t="s">
        <v>483</v>
      </c>
      <c r="C156" s="49" t="s">
        <v>271</v>
      </c>
      <c r="D156" s="60">
        <v>41699</v>
      </c>
      <c r="E156" s="60">
        <v>41760</v>
      </c>
      <c r="F156" s="51">
        <f t="shared" si="2"/>
        <v>0.16712328767123288</v>
      </c>
      <c r="G156" s="52" t="s">
        <v>763</v>
      </c>
      <c r="H156" s="53" t="s">
        <v>356</v>
      </c>
      <c r="I156" s="55" t="s">
        <v>480</v>
      </c>
      <c r="J156" s="56">
        <v>2</v>
      </c>
    </row>
    <row r="157" spans="1:10" x14ac:dyDescent="0.2">
      <c r="A157" s="27">
        <v>156</v>
      </c>
      <c r="B157" s="59" t="s">
        <v>483</v>
      </c>
      <c r="C157" s="49" t="s">
        <v>271</v>
      </c>
      <c r="D157" s="60">
        <v>41699</v>
      </c>
      <c r="E157" s="60">
        <v>41760</v>
      </c>
      <c r="F157" s="51">
        <f t="shared" si="2"/>
        <v>0.16712328767123288</v>
      </c>
      <c r="G157" s="52" t="s">
        <v>763</v>
      </c>
      <c r="H157" s="53" t="s">
        <v>356</v>
      </c>
      <c r="I157" s="55" t="s">
        <v>480</v>
      </c>
      <c r="J157" s="56">
        <v>2</v>
      </c>
    </row>
    <row r="158" spans="1:10" x14ac:dyDescent="0.2">
      <c r="A158" s="27">
        <v>157</v>
      </c>
      <c r="B158" s="59" t="s">
        <v>483</v>
      </c>
      <c r="C158" s="49" t="s">
        <v>271</v>
      </c>
      <c r="D158" s="60">
        <v>41699</v>
      </c>
      <c r="E158" s="60">
        <v>41760</v>
      </c>
      <c r="F158" s="51">
        <f t="shared" si="2"/>
        <v>0.16712328767123288</v>
      </c>
      <c r="G158" s="52" t="s">
        <v>763</v>
      </c>
      <c r="H158" s="53" t="s">
        <v>356</v>
      </c>
      <c r="I158" s="55" t="s">
        <v>480</v>
      </c>
      <c r="J158" s="56">
        <v>2</v>
      </c>
    </row>
    <row r="159" spans="1:10" x14ac:dyDescent="0.2">
      <c r="A159" s="27">
        <v>158</v>
      </c>
      <c r="B159" s="48" t="s">
        <v>484</v>
      </c>
      <c r="C159" s="49" t="s">
        <v>271</v>
      </c>
      <c r="D159" s="50">
        <v>38687</v>
      </c>
      <c r="E159" s="20">
        <v>38808</v>
      </c>
      <c r="F159" s="51">
        <f t="shared" si="2"/>
        <v>0.33150684931506852</v>
      </c>
      <c r="G159" s="52" t="s">
        <v>763</v>
      </c>
      <c r="I159" s="55" t="s">
        <v>485</v>
      </c>
      <c r="J159" s="56">
        <v>1</v>
      </c>
    </row>
    <row r="160" spans="1:10" x14ac:dyDescent="0.2">
      <c r="A160" s="27">
        <v>159</v>
      </c>
      <c r="B160" s="48" t="s">
        <v>486</v>
      </c>
      <c r="C160" s="49" t="s">
        <v>269</v>
      </c>
      <c r="D160" s="50">
        <v>38687</v>
      </c>
      <c r="E160" s="50">
        <v>39448</v>
      </c>
      <c r="F160" s="51">
        <f t="shared" si="2"/>
        <v>2.0849315068493151</v>
      </c>
      <c r="G160" s="52" t="s">
        <v>762</v>
      </c>
      <c r="I160" s="55" t="s">
        <v>485</v>
      </c>
      <c r="J160" s="55">
        <v>1</v>
      </c>
    </row>
    <row r="161" spans="1:10" x14ac:dyDescent="0.2">
      <c r="A161" s="27">
        <v>160</v>
      </c>
      <c r="B161" s="48" t="s">
        <v>487</v>
      </c>
      <c r="C161" s="49" t="s">
        <v>270</v>
      </c>
      <c r="D161" s="50">
        <v>39661</v>
      </c>
      <c r="E161" s="50">
        <v>41122</v>
      </c>
      <c r="F161" s="51">
        <f t="shared" si="2"/>
        <v>4.0027397260273974</v>
      </c>
      <c r="G161" s="52" t="s">
        <v>762</v>
      </c>
      <c r="I161" s="55" t="s">
        <v>485</v>
      </c>
      <c r="J161" s="55">
        <v>2</v>
      </c>
    </row>
    <row r="162" spans="1:10" x14ac:dyDescent="0.2">
      <c r="A162" s="27">
        <v>161</v>
      </c>
      <c r="B162" s="48" t="s">
        <v>488</v>
      </c>
      <c r="C162" s="49" t="s">
        <v>270</v>
      </c>
      <c r="D162" s="50">
        <v>40848</v>
      </c>
      <c r="E162" s="50">
        <v>41183</v>
      </c>
      <c r="F162" s="51">
        <f t="shared" si="2"/>
        <v>0.9178082191780822</v>
      </c>
      <c r="G162" s="52" t="s">
        <v>763</v>
      </c>
      <c r="I162" s="55" t="s">
        <v>485</v>
      </c>
      <c r="J162" s="55">
        <v>3</v>
      </c>
    </row>
    <row r="163" spans="1:10" x14ac:dyDescent="0.2">
      <c r="A163" s="27">
        <v>162</v>
      </c>
      <c r="B163" s="48" t="s">
        <v>489</v>
      </c>
      <c r="C163" s="49" t="s">
        <v>269</v>
      </c>
      <c r="D163" s="50">
        <v>40848</v>
      </c>
      <c r="E163" s="50">
        <v>41518</v>
      </c>
      <c r="F163" s="51">
        <f t="shared" si="2"/>
        <v>1.8356164383561644</v>
      </c>
      <c r="G163" s="52" t="s">
        <v>762</v>
      </c>
      <c r="I163" s="55" t="s">
        <v>485</v>
      </c>
      <c r="J163" s="55">
        <v>3</v>
      </c>
    </row>
    <row r="164" spans="1:10" x14ac:dyDescent="0.2">
      <c r="A164" s="27">
        <v>163</v>
      </c>
      <c r="B164" s="59" t="s">
        <v>490</v>
      </c>
      <c r="C164" s="49" t="s">
        <v>270</v>
      </c>
      <c r="D164" s="60">
        <v>40238</v>
      </c>
      <c r="E164" s="50">
        <v>40878</v>
      </c>
      <c r="F164" s="51">
        <f t="shared" si="2"/>
        <v>1.7534246575342465</v>
      </c>
      <c r="G164" s="52" t="s">
        <v>762</v>
      </c>
      <c r="I164" s="55" t="s">
        <v>491</v>
      </c>
      <c r="J164" s="55">
        <v>1</v>
      </c>
    </row>
    <row r="165" spans="1:10" x14ac:dyDescent="0.2">
      <c r="A165" s="27">
        <v>164</v>
      </c>
      <c r="B165" s="59" t="s">
        <v>490</v>
      </c>
      <c r="C165" s="49" t="s">
        <v>270</v>
      </c>
      <c r="D165" s="60">
        <v>40238</v>
      </c>
      <c r="E165" s="50">
        <v>40878</v>
      </c>
      <c r="F165" s="51">
        <f t="shared" si="2"/>
        <v>1.7534246575342465</v>
      </c>
      <c r="G165" s="52" t="s">
        <v>762</v>
      </c>
      <c r="I165" s="55" t="s">
        <v>491</v>
      </c>
      <c r="J165" s="55">
        <v>1</v>
      </c>
    </row>
    <row r="166" spans="1:10" x14ac:dyDescent="0.2">
      <c r="A166" s="27">
        <v>165</v>
      </c>
      <c r="B166" s="59" t="s">
        <v>492</v>
      </c>
      <c r="C166" s="49" t="s">
        <v>269</v>
      </c>
      <c r="D166" s="60">
        <v>41122</v>
      </c>
      <c r="E166" s="60">
        <v>42005</v>
      </c>
      <c r="F166" s="51">
        <f t="shared" si="2"/>
        <v>2.419178082191781</v>
      </c>
      <c r="G166" s="52" t="s">
        <v>762</v>
      </c>
      <c r="I166" s="55" t="s">
        <v>491</v>
      </c>
      <c r="J166" s="55">
        <v>2</v>
      </c>
    </row>
    <row r="167" spans="1:10" x14ac:dyDescent="0.2">
      <c r="A167" s="27">
        <v>166</v>
      </c>
      <c r="B167" s="48" t="s">
        <v>493</v>
      </c>
      <c r="C167" s="49" t="s">
        <v>271</v>
      </c>
      <c r="D167" s="50">
        <v>40299</v>
      </c>
      <c r="E167" s="50">
        <v>40360</v>
      </c>
      <c r="F167" s="51">
        <f t="shared" si="2"/>
        <v>0.16712328767123288</v>
      </c>
      <c r="G167" s="52" t="s">
        <v>763</v>
      </c>
      <c r="I167" s="55" t="s">
        <v>494</v>
      </c>
      <c r="J167" s="56">
        <v>1</v>
      </c>
    </row>
    <row r="168" spans="1:10" x14ac:dyDescent="0.2">
      <c r="A168" s="27">
        <v>167</v>
      </c>
      <c r="B168" s="48" t="s">
        <v>495</v>
      </c>
      <c r="C168" s="49" t="s">
        <v>270</v>
      </c>
      <c r="D168" s="50">
        <v>40664</v>
      </c>
      <c r="E168" s="50">
        <v>40817</v>
      </c>
      <c r="F168" s="51">
        <f t="shared" si="2"/>
        <v>0.41917808219178082</v>
      </c>
      <c r="G168" s="52" t="s">
        <v>763</v>
      </c>
      <c r="I168" s="55" t="s">
        <v>494</v>
      </c>
      <c r="J168" s="55">
        <v>2</v>
      </c>
    </row>
    <row r="169" spans="1:10" x14ac:dyDescent="0.2">
      <c r="A169" s="27">
        <v>168</v>
      </c>
      <c r="B169" s="59" t="s">
        <v>496</v>
      </c>
      <c r="C169" s="49" t="s">
        <v>271</v>
      </c>
      <c r="D169" s="60">
        <v>40940</v>
      </c>
      <c r="E169" s="60">
        <v>41153</v>
      </c>
      <c r="F169" s="51">
        <f t="shared" si="2"/>
        <v>0.58356164383561648</v>
      </c>
      <c r="G169" s="52" t="s">
        <v>763</v>
      </c>
      <c r="I169" s="55" t="s">
        <v>494</v>
      </c>
      <c r="J169" s="56">
        <v>3</v>
      </c>
    </row>
    <row r="170" spans="1:10" x14ac:dyDescent="0.2">
      <c r="A170" s="27">
        <v>169</v>
      </c>
      <c r="B170" s="59" t="s">
        <v>497</v>
      </c>
      <c r="C170" s="49" t="s">
        <v>270</v>
      </c>
      <c r="D170" s="60">
        <v>40940</v>
      </c>
      <c r="E170" s="60">
        <v>42005</v>
      </c>
      <c r="F170" s="51">
        <f t="shared" si="2"/>
        <v>2.9178082191780823</v>
      </c>
      <c r="G170" s="52" t="s">
        <v>762</v>
      </c>
      <c r="I170" s="55" t="s">
        <v>494</v>
      </c>
      <c r="J170" s="55">
        <v>3</v>
      </c>
    </row>
    <row r="171" spans="1:10" x14ac:dyDescent="0.2">
      <c r="A171" s="27">
        <v>170</v>
      </c>
      <c r="B171" s="59" t="s">
        <v>498</v>
      </c>
      <c r="C171" s="49" t="s">
        <v>269</v>
      </c>
      <c r="D171" s="60">
        <v>41640</v>
      </c>
      <c r="E171" s="60">
        <v>42005</v>
      </c>
      <c r="F171" s="51">
        <f t="shared" si="2"/>
        <v>1</v>
      </c>
      <c r="G171" s="52" t="s">
        <v>762</v>
      </c>
      <c r="I171" s="55" t="s">
        <v>494</v>
      </c>
      <c r="J171" s="55">
        <v>4</v>
      </c>
    </row>
    <row r="172" spans="1:10" x14ac:dyDescent="0.2">
      <c r="A172" s="27">
        <v>171</v>
      </c>
      <c r="B172" s="59" t="s">
        <v>499</v>
      </c>
      <c r="C172" s="49" t="s">
        <v>270</v>
      </c>
      <c r="D172" s="60">
        <v>41640</v>
      </c>
      <c r="E172" s="60">
        <v>42005</v>
      </c>
      <c r="F172" s="51">
        <f t="shared" si="2"/>
        <v>1</v>
      </c>
      <c r="G172" s="52" t="s">
        <v>762</v>
      </c>
      <c r="I172" s="55" t="s">
        <v>494</v>
      </c>
      <c r="J172" s="55">
        <v>4</v>
      </c>
    </row>
    <row r="173" spans="1:10" x14ac:dyDescent="0.2">
      <c r="A173" s="27">
        <v>172</v>
      </c>
      <c r="B173" s="48" t="s">
        <v>500</v>
      </c>
      <c r="C173" s="49" t="s">
        <v>269</v>
      </c>
      <c r="D173" s="50">
        <v>29099</v>
      </c>
      <c r="E173" s="50">
        <v>30256</v>
      </c>
      <c r="F173" s="51">
        <f t="shared" si="2"/>
        <v>3.1698630136986301</v>
      </c>
      <c r="G173" s="52" t="s">
        <v>763</v>
      </c>
      <c r="H173" s="53" t="s">
        <v>356</v>
      </c>
      <c r="I173" s="55" t="s">
        <v>342</v>
      </c>
      <c r="J173" s="55">
        <v>1</v>
      </c>
    </row>
    <row r="174" spans="1:10" x14ac:dyDescent="0.2">
      <c r="A174" s="27">
        <v>173</v>
      </c>
      <c r="B174" s="48" t="s">
        <v>501</v>
      </c>
      <c r="C174" s="49" t="s">
        <v>269</v>
      </c>
      <c r="D174" s="50">
        <v>29099</v>
      </c>
      <c r="E174" s="50">
        <v>30834</v>
      </c>
      <c r="F174" s="51">
        <f t="shared" si="2"/>
        <v>4.7534246575342465</v>
      </c>
      <c r="G174" s="52" t="s">
        <v>762</v>
      </c>
      <c r="I174" s="55" t="s">
        <v>342</v>
      </c>
      <c r="J174" s="55">
        <v>1</v>
      </c>
    </row>
    <row r="175" spans="1:10" x14ac:dyDescent="0.2">
      <c r="A175" s="27">
        <v>174</v>
      </c>
      <c r="B175" s="48" t="s">
        <v>502</v>
      </c>
      <c r="C175" s="49" t="s">
        <v>270</v>
      </c>
      <c r="D175" s="50">
        <v>29799</v>
      </c>
      <c r="E175" s="50">
        <v>30376</v>
      </c>
      <c r="F175" s="51">
        <f t="shared" si="2"/>
        <v>1.5808219178082192</v>
      </c>
      <c r="G175" s="52" t="s">
        <v>762</v>
      </c>
      <c r="I175" s="55" t="s">
        <v>342</v>
      </c>
      <c r="J175" s="55">
        <v>2</v>
      </c>
    </row>
    <row r="176" spans="1:10" x14ac:dyDescent="0.2">
      <c r="A176" s="27">
        <v>175</v>
      </c>
      <c r="B176" s="48" t="s">
        <v>503</v>
      </c>
      <c r="C176" s="49" t="s">
        <v>269</v>
      </c>
      <c r="D176" s="50">
        <v>29799</v>
      </c>
      <c r="E176" s="50">
        <v>32295</v>
      </c>
      <c r="F176" s="51">
        <f t="shared" si="2"/>
        <v>6.838356164383562</v>
      </c>
      <c r="G176" s="52" t="s">
        <v>763</v>
      </c>
      <c r="H176" s="53" t="s">
        <v>504</v>
      </c>
      <c r="I176" s="55" t="s">
        <v>342</v>
      </c>
      <c r="J176" s="55">
        <v>2</v>
      </c>
    </row>
    <row r="177" spans="1:10" x14ac:dyDescent="0.2">
      <c r="A177" s="27">
        <v>176</v>
      </c>
      <c r="B177" s="48" t="s">
        <v>505</v>
      </c>
      <c r="C177" s="49" t="s">
        <v>271</v>
      </c>
      <c r="D177" s="50">
        <v>30317</v>
      </c>
      <c r="E177" s="50">
        <v>30407</v>
      </c>
      <c r="F177" s="51">
        <f t="shared" si="2"/>
        <v>0.24657534246575341</v>
      </c>
      <c r="G177" s="52" t="s">
        <v>763</v>
      </c>
      <c r="I177" s="55" t="s">
        <v>342</v>
      </c>
      <c r="J177" s="56">
        <v>3</v>
      </c>
    </row>
    <row r="178" spans="1:10" x14ac:dyDescent="0.2">
      <c r="A178" s="27">
        <v>177</v>
      </c>
      <c r="B178" s="48" t="s">
        <v>505</v>
      </c>
      <c r="C178" s="49" t="s">
        <v>271</v>
      </c>
      <c r="D178" s="50">
        <v>30317</v>
      </c>
      <c r="E178" s="50">
        <v>30407</v>
      </c>
      <c r="F178" s="51">
        <f t="shared" si="2"/>
        <v>0.24657534246575341</v>
      </c>
      <c r="G178" s="52" t="s">
        <v>763</v>
      </c>
      <c r="I178" s="55" t="s">
        <v>342</v>
      </c>
      <c r="J178" s="56">
        <v>3</v>
      </c>
    </row>
    <row r="179" spans="1:10" x14ac:dyDescent="0.2">
      <c r="A179" s="27">
        <v>178</v>
      </c>
      <c r="B179" s="48" t="s">
        <v>506</v>
      </c>
      <c r="C179" s="49" t="s">
        <v>269</v>
      </c>
      <c r="D179" s="50">
        <v>30317</v>
      </c>
      <c r="E179" s="50">
        <v>30713</v>
      </c>
      <c r="F179" s="51">
        <f t="shared" si="2"/>
        <v>1.0849315068493151</v>
      </c>
      <c r="G179" s="52" t="s">
        <v>762</v>
      </c>
      <c r="I179" s="55" t="s">
        <v>342</v>
      </c>
      <c r="J179" s="55">
        <v>3</v>
      </c>
    </row>
    <row r="180" spans="1:10" x14ac:dyDescent="0.2">
      <c r="A180" s="27">
        <v>179</v>
      </c>
      <c r="B180" s="48" t="s">
        <v>507</v>
      </c>
      <c r="C180" s="49" t="s">
        <v>270</v>
      </c>
      <c r="D180" s="50">
        <v>30773</v>
      </c>
      <c r="E180" s="50">
        <v>31382</v>
      </c>
      <c r="F180" s="51">
        <f t="shared" si="2"/>
        <v>1.6684931506849314</v>
      </c>
      <c r="G180" s="52" t="s">
        <v>763</v>
      </c>
      <c r="H180" s="53" t="s">
        <v>348</v>
      </c>
      <c r="I180" s="55" t="s">
        <v>342</v>
      </c>
      <c r="J180" s="55">
        <v>4</v>
      </c>
    </row>
    <row r="181" spans="1:10" x14ac:dyDescent="0.2">
      <c r="A181" s="27">
        <v>180</v>
      </c>
      <c r="B181" s="48" t="s">
        <v>508</v>
      </c>
      <c r="C181" s="49" t="s">
        <v>269</v>
      </c>
      <c r="D181" s="50">
        <v>30773</v>
      </c>
      <c r="E181" s="50">
        <v>36831</v>
      </c>
      <c r="F181" s="51">
        <f t="shared" si="2"/>
        <v>16.597260273972601</v>
      </c>
      <c r="G181" s="52" t="s">
        <v>763</v>
      </c>
      <c r="I181" s="55" t="s">
        <v>342</v>
      </c>
      <c r="J181" s="55">
        <v>4</v>
      </c>
    </row>
    <row r="182" spans="1:10" x14ac:dyDescent="0.2">
      <c r="A182" s="27">
        <v>181</v>
      </c>
      <c r="B182" s="48" t="s">
        <v>509</v>
      </c>
      <c r="C182" s="49" t="s">
        <v>270</v>
      </c>
      <c r="D182" s="50">
        <v>31321</v>
      </c>
      <c r="E182" s="50">
        <v>31747</v>
      </c>
      <c r="F182" s="51">
        <f t="shared" si="2"/>
        <v>1.167123287671233</v>
      </c>
      <c r="G182" s="52" t="s">
        <v>762</v>
      </c>
      <c r="I182" s="55" t="s">
        <v>342</v>
      </c>
      <c r="J182" s="55">
        <v>5</v>
      </c>
    </row>
    <row r="183" spans="1:10" x14ac:dyDescent="0.2">
      <c r="A183" s="27">
        <v>182</v>
      </c>
      <c r="B183" s="48" t="s">
        <v>510</v>
      </c>
      <c r="C183" s="49" t="s">
        <v>269</v>
      </c>
      <c r="D183" s="50">
        <v>31321</v>
      </c>
      <c r="E183" s="50">
        <v>33329</v>
      </c>
      <c r="F183" s="51">
        <f t="shared" si="2"/>
        <v>5.5013698630136982</v>
      </c>
      <c r="G183" s="52" t="s">
        <v>763</v>
      </c>
      <c r="H183" s="53" t="s">
        <v>348</v>
      </c>
      <c r="I183" s="55" t="s">
        <v>342</v>
      </c>
      <c r="J183" s="55">
        <v>5</v>
      </c>
    </row>
    <row r="184" spans="1:10" x14ac:dyDescent="0.2">
      <c r="A184" s="27">
        <v>183</v>
      </c>
      <c r="B184" s="48" t="s">
        <v>511</v>
      </c>
      <c r="C184" s="49" t="s">
        <v>271</v>
      </c>
      <c r="D184" s="50">
        <v>31778</v>
      </c>
      <c r="E184" s="50">
        <v>31809</v>
      </c>
      <c r="F184" s="51">
        <f t="shared" si="2"/>
        <v>8.4931506849315067E-2</v>
      </c>
      <c r="G184" s="52" t="s">
        <v>763</v>
      </c>
      <c r="I184" s="55" t="s">
        <v>342</v>
      </c>
      <c r="J184" s="56">
        <v>6</v>
      </c>
    </row>
    <row r="185" spans="1:10" x14ac:dyDescent="0.2">
      <c r="A185" s="27">
        <v>184</v>
      </c>
      <c r="B185" s="48" t="s">
        <v>511</v>
      </c>
      <c r="C185" s="49" t="s">
        <v>271</v>
      </c>
      <c r="D185" s="50">
        <v>31778</v>
      </c>
      <c r="E185" s="50">
        <v>31809</v>
      </c>
      <c r="F185" s="51">
        <f t="shared" si="2"/>
        <v>8.4931506849315067E-2</v>
      </c>
      <c r="G185" s="52" t="s">
        <v>763</v>
      </c>
      <c r="I185" s="55" t="s">
        <v>342</v>
      </c>
      <c r="J185" s="56">
        <v>6</v>
      </c>
    </row>
    <row r="186" spans="1:10" x14ac:dyDescent="0.2">
      <c r="A186" s="27">
        <v>185</v>
      </c>
      <c r="B186" s="48" t="s">
        <v>512</v>
      </c>
      <c r="C186" s="49" t="s">
        <v>270</v>
      </c>
      <c r="D186" s="50">
        <v>31929</v>
      </c>
      <c r="E186" s="50">
        <v>33025</v>
      </c>
      <c r="F186" s="51">
        <f t="shared" si="2"/>
        <v>3.0027397260273974</v>
      </c>
      <c r="G186" s="52" t="s">
        <v>762</v>
      </c>
      <c r="I186" s="55" t="s">
        <v>342</v>
      </c>
      <c r="J186" s="55">
        <v>7</v>
      </c>
    </row>
    <row r="187" spans="1:10" x14ac:dyDescent="0.2">
      <c r="A187" s="27">
        <v>186</v>
      </c>
      <c r="B187" s="48" t="s">
        <v>513</v>
      </c>
      <c r="C187" s="49" t="s">
        <v>271</v>
      </c>
      <c r="D187" s="50">
        <v>32356</v>
      </c>
      <c r="E187" s="50">
        <v>32478</v>
      </c>
      <c r="F187" s="51">
        <f t="shared" si="2"/>
        <v>0.33424657534246577</v>
      </c>
      <c r="G187" s="52" t="s">
        <v>763</v>
      </c>
      <c r="H187" s="53" t="s">
        <v>348</v>
      </c>
      <c r="I187" s="55" t="s">
        <v>342</v>
      </c>
      <c r="J187" s="56">
        <v>8</v>
      </c>
    </row>
    <row r="188" spans="1:10" x14ac:dyDescent="0.2">
      <c r="A188" s="27">
        <v>187</v>
      </c>
      <c r="B188" s="48" t="s">
        <v>376</v>
      </c>
      <c r="C188" s="49" t="s">
        <v>269</v>
      </c>
      <c r="D188" s="50">
        <v>32356</v>
      </c>
      <c r="E188" s="50">
        <v>34121</v>
      </c>
      <c r="F188" s="51">
        <f t="shared" si="2"/>
        <v>4.8356164383561646</v>
      </c>
      <c r="G188" s="52" t="s">
        <v>763</v>
      </c>
      <c r="I188" s="55" t="s">
        <v>342</v>
      </c>
      <c r="J188" s="55">
        <v>8</v>
      </c>
    </row>
    <row r="189" spans="1:10" x14ac:dyDescent="0.2">
      <c r="A189" s="27">
        <v>188</v>
      </c>
      <c r="B189" s="48" t="s">
        <v>514</v>
      </c>
      <c r="C189" s="49" t="s">
        <v>270</v>
      </c>
      <c r="D189" s="50">
        <v>32782</v>
      </c>
      <c r="E189" s="50">
        <v>33298</v>
      </c>
      <c r="F189" s="51">
        <f t="shared" si="2"/>
        <v>1.4136986301369863</v>
      </c>
      <c r="G189" s="52" t="s">
        <v>762</v>
      </c>
      <c r="I189" s="55" t="s">
        <v>342</v>
      </c>
      <c r="J189" s="55">
        <v>9</v>
      </c>
    </row>
    <row r="190" spans="1:10" x14ac:dyDescent="0.2">
      <c r="A190" s="27">
        <v>189</v>
      </c>
      <c r="B190" s="48" t="s">
        <v>515</v>
      </c>
      <c r="C190" s="49" t="s">
        <v>271</v>
      </c>
      <c r="D190" s="50">
        <v>37196</v>
      </c>
      <c r="E190" s="50">
        <v>37257</v>
      </c>
      <c r="F190" s="51">
        <f t="shared" si="2"/>
        <v>0.16712328767123288</v>
      </c>
      <c r="G190" s="52" t="s">
        <v>763</v>
      </c>
      <c r="H190" s="53" t="s">
        <v>516</v>
      </c>
      <c r="I190" s="55" t="s">
        <v>517</v>
      </c>
      <c r="J190" s="56">
        <v>1</v>
      </c>
    </row>
    <row r="191" spans="1:10" x14ac:dyDescent="0.2">
      <c r="A191" s="27">
        <v>190</v>
      </c>
      <c r="B191" s="48" t="s">
        <v>515</v>
      </c>
      <c r="C191" s="49" t="s">
        <v>271</v>
      </c>
      <c r="D191" s="50">
        <v>37196</v>
      </c>
      <c r="E191" s="50">
        <v>37257</v>
      </c>
      <c r="F191" s="51">
        <f t="shared" si="2"/>
        <v>0.16712328767123288</v>
      </c>
      <c r="G191" s="52" t="s">
        <v>763</v>
      </c>
      <c r="H191" s="53" t="s">
        <v>516</v>
      </c>
      <c r="I191" s="55" t="s">
        <v>517</v>
      </c>
      <c r="J191" s="56">
        <v>1</v>
      </c>
    </row>
    <row r="192" spans="1:10" x14ac:dyDescent="0.2">
      <c r="A192" s="27">
        <v>191</v>
      </c>
      <c r="B192" s="48" t="s">
        <v>518</v>
      </c>
      <c r="C192" s="49" t="s">
        <v>270</v>
      </c>
      <c r="D192" s="50">
        <v>37347</v>
      </c>
      <c r="E192" s="50">
        <v>37469</v>
      </c>
      <c r="F192" s="51">
        <f t="shared" si="2"/>
        <v>0.33424657534246577</v>
      </c>
      <c r="G192" s="52" t="s">
        <v>763</v>
      </c>
      <c r="H192" s="53" t="s">
        <v>379</v>
      </c>
      <c r="I192" s="55" t="s">
        <v>517</v>
      </c>
      <c r="J192" s="55">
        <v>2</v>
      </c>
    </row>
    <row r="193" spans="1:10" x14ac:dyDescent="0.2">
      <c r="A193" s="27">
        <v>192</v>
      </c>
      <c r="B193" s="48" t="s">
        <v>519</v>
      </c>
      <c r="C193" s="49" t="s">
        <v>269</v>
      </c>
      <c r="D193" s="50">
        <v>37347</v>
      </c>
      <c r="E193" s="50">
        <v>38322</v>
      </c>
      <c r="F193" s="51">
        <f t="shared" si="2"/>
        <v>2.6712328767123288</v>
      </c>
      <c r="G193" s="52" t="s">
        <v>763</v>
      </c>
      <c r="H193" s="53" t="s">
        <v>504</v>
      </c>
      <c r="I193" s="55" t="s">
        <v>517</v>
      </c>
      <c r="J193" s="55">
        <v>2</v>
      </c>
    </row>
    <row r="194" spans="1:10" x14ac:dyDescent="0.2">
      <c r="A194" s="27">
        <v>193</v>
      </c>
      <c r="B194" s="48" t="s">
        <v>520</v>
      </c>
      <c r="C194" s="49" t="s">
        <v>271</v>
      </c>
      <c r="D194" s="50">
        <v>38139</v>
      </c>
      <c r="E194" s="50">
        <v>38261</v>
      </c>
      <c r="F194" s="51">
        <f t="shared" ref="F194:F257" si="3">(E194-D194)/365</f>
        <v>0.33424657534246577</v>
      </c>
      <c r="G194" s="52" t="s">
        <v>763</v>
      </c>
      <c r="H194" s="53" t="s">
        <v>356</v>
      </c>
      <c r="I194" s="55" t="s">
        <v>517</v>
      </c>
      <c r="J194" s="56">
        <v>3</v>
      </c>
    </row>
    <row r="195" spans="1:10" x14ac:dyDescent="0.2">
      <c r="A195" s="27">
        <v>194</v>
      </c>
      <c r="B195" s="48" t="s">
        <v>520</v>
      </c>
      <c r="C195" s="49" t="s">
        <v>271</v>
      </c>
      <c r="D195" s="50">
        <v>38139</v>
      </c>
      <c r="E195" s="50">
        <v>38261</v>
      </c>
      <c r="F195" s="51">
        <f t="shared" si="3"/>
        <v>0.33424657534246577</v>
      </c>
      <c r="G195" s="52" t="s">
        <v>763</v>
      </c>
      <c r="H195" s="53" t="s">
        <v>356</v>
      </c>
      <c r="I195" s="55" t="s">
        <v>517</v>
      </c>
      <c r="J195" s="56">
        <v>3</v>
      </c>
    </row>
    <row r="196" spans="1:10" x14ac:dyDescent="0.2">
      <c r="A196" s="27">
        <v>195</v>
      </c>
      <c r="B196" s="48" t="s">
        <v>521</v>
      </c>
      <c r="C196" s="49" t="s">
        <v>271</v>
      </c>
      <c r="D196" s="50">
        <v>38657</v>
      </c>
      <c r="E196" s="57">
        <v>38687</v>
      </c>
      <c r="F196" s="51">
        <f t="shared" si="3"/>
        <v>8.2191780821917804E-2</v>
      </c>
      <c r="G196" s="52" t="s">
        <v>763</v>
      </c>
      <c r="H196" s="53" t="s">
        <v>379</v>
      </c>
      <c r="I196" s="55" t="s">
        <v>517</v>
      </c>
      <c r="J196" s="56">
        <v>4</v>
      </c>
    </row>
    <row r="197" spans="1:10" x14ac:dyDescent="0.2">
      <c r="A197" s="27">
        <v>196</v>
      </c>
      <c r="B197" s="48" t="s">
        <v>521</v>
      </c>
      <c r="C197" s="49" t="s">
        <v>271</v>
      </c>
      <c r="D197" s="50">
        <v>38657</v>
      </c>
      <c r="E197" s="57">
        <v>38749</v>
      </c>
      <c r="F197" s="51">
        <f t="shared" si="3"/>
        <v>0.25205479452054796</v>
      </c>
      <c r="G197" s="52" t="s">
        <v>763</v>
      </c>
      <c r="H197" s="52" t="s">
        <v>348</v>
      </c>
      <c r="I197" s="55" t="s">
        <v>517</v>
      </c>
      <c r="J197" s="56">
        <v>4</v>
      </c>
    </row>
    <row r="198" spans="1:10" x14ac:dyDescent="0.2">
      <c r="A198" s="27">
        <v>197</v>
      </c>
      <c r="B198" s="48" t="s">
        <v>522</v>
      </c>
      <c r="C198" s="49" t="s">
        <v>270</v>
      </c>
      <c r="D198" s="50">
        <v>38808</v>
      </c>
      <c r="E198" s="50">
        <v>39022</v>
      </c>
      <c r="F198" s="51">
        <f t="shared" si="3"/>
        <v>0.58630136986301373</v>
      </c>
      <c r="G198" s="52" t="s">
        <v>763</v>
      </c>
      <c r="H198" s="53" t="s">
        <v>356</v>
      </c>
      <c r="I198" s="55" t="s">
        <v>517</v>
      </c>
      <c r="J198" s="55">
        <v>5</v>
      </c>
    </row>
    <row r="199" spans="1:10" x14ac:dyDescent="0.2">
      <c r="A199" s="27">
        <v>198</v>
      </c>
      <c r="B199" s="48" t="s">
        <v>523</v>
      </c>
      <c r="C199" s="49" t="s">
        <v>270</v>
      </c>
      <c r="D199" s="50">
        <v>38808</v>
      </c>
      <c r="E199" s="50">
        <v>41306</v>
      </c>
      <c r="F199" s="51">
        <f t="shared" si="3"/>
        <v>6.8438356164383558</v>
      </c>
      <c r="G199" s="52" t="s">
        <v>762</v>
      </c>
      <c r="I199" s="55" t="s">
        <v>517</v>
      </c>
      <c r="J199" s="55">
        <v>5</v>
      </c>
    </row>
    <row r="200" spans="1:10" x14ac:dyDescent="0.2">
      <c r="A200" s="27">
        <v>199</v>
      </c>
      <c r="B200" s="48" t="s">
        <v>524</v>
      </c>
      <c r="C200" s="49" t="s">
        <v>270</v>
      </c>
      <c r="D200" s="50">
        <v>39692</v>
      </c>
      <c r="E200" s="50">
        <v>42005</v>
      </c>
      <c r="F200" s="51">
        <f t="shared" si="3"/>
        <v>6.3369863013698629</v>
      </c>
      <c r="G200" s="52" t="s">
        <v>762</v>
      </c>
      <c r="I200" s="55" t="s">
        <v>517</v>
      </c>
      <c r="J200" s="55">
        <v>6</v>
      </c>
    </row>
    <row r="201" spans="1:10" x14ac:dyDescent="0.2">
      <c r="A201" s="27">
        <v>200</v>
      </c>
      <c r="B201" s="48" t="s">
        <v>525</v>
      </c>
      <c r="C201" s="49" t="s">
        <v>270</v>
      </c>
      <c r="D201" s="50">
        <v>39692</v>
      </c>
      <c r="E201" s="50">
        <v>42005</v>
      </c>
      <c r="F201" s="51">
        <f t="shared" si="3"/>
        <v>6.3369863013698629</v>
      </c>
      <c r="G201" s="52" t="s">
        <v>762</v>
      </c>
      <c r="I201" s="55" t="s">
        <v>517</v>
      </c>
      <c r="J201" s="55">
        <v>6</v>
      </c>
    </row>
    <row r="202" spans="1:10" x14ac:dyDescent="0.2">
      <c r="A202" s="27">
        <v>201</v>
      </c>
      <c r="B202" s="59" t="s">
        <v>526</v>
      </c>
      <c r="C202" s="49" t="s">
        <v>271</v>
      </c>
      <c r="D202" s="60">
        <v>40544</v>
      </c>
      <c r="E202" s="61">
        <v>40603</v>
      </c>
      <c r="F202" s="51">
        <f t="shared" si="3"/>
        <v>0.16164383561643836</v>
      </c>
      <c r="G202" s="52" t="s">
        <v>763</v>
      </c>
      <c r="I202" s="55" t="s">
        <v>517</v>
      </c>
      <c r="J202" s="56">
        <v>7</v>
      </c>
    </row>
    <row r="203" spans="1:10" x14ac:dyDescent="0.2">
      <c r="A203" s="27">
        <v>202</v>
      </c>
      <c r="B203" s="59" t="s">
        <v>526</v>
      </c>
      <c r="C203" s="49" t="s">
        <v>271</v>
      </c>
      <c r="D203" s="60">
        <v>40544</v>
      </c>
      <c r="E203" s="61">
        <v>40603</v>
      </c>
      <c r="F203" s="51">
        <f t="shared" si="3"/>
        <v>0.16164383561643836</v>
      </c>
      <c r="G203" s="52" t="s">
        <v>763</v>
      </c>
      <c r="I203" s="55" t="s">
        <v>517</v>
      </c>
      <c r="J203" s="56">
        <v>7</v>
      </c>
    </row>
    <row r="204" spans="1:10" x14ac:dyDescent="0.2">
      <c r="A204" s="27">
        <v>203</v>
      </c>
      <c r="B204" s="59" t="s">
        <v>527</v>
      </c>
      <c r="C204" s="49" t="s">
        <v>271</v>
      </c>
      <c r="D204" s="60">
        <v>41153</v>
      </c>
      <c r="E204" s="60">
        <v>41183</v>
      </c>
      <c r="F204" s="51">
        <f t="shared" si="3"/>
        <v>8.2191780821917804E-2</v>
      </c>
      <c r="G204" s="52" t="s">
        <v>763</v>
      </c>
      <c r="I204" s="55" t="s">
        <v>517</v>
      </c>
      <c r="J204" s="56">
        <v>8</v>
      </c>
    </row>
    <row r="205" spans="1:10" x14ac:dyDescent="0.2">
      <c r="A205" s="27">
        <v>204</v>
      </c>
      <c r="B205" s="59" t="s">
        <v>528</v>
      </c>
      <c r="C205" s="49" t="s">
        <v>270</v>
      </c>
      <c r="D205" s="60">
        <v>41426</v>
      </c>
      <c r="E205" s="60">
        <v>41579</v>
      </c>
      <c r="F205" s="51">
        <f t="shared" si="3"/>
        <v>0.41917808219178082</v>
      </c>
      <c r="G205" s="52" t="s">
        <v>763</v>
      </c>
      <c r="I205" s="55" t="s">
        <v>529</v>
      </c>
      <c r="J205" s="55">
        <v>1</v>
      </c>
    </row>
    <row r="206" spans="1:10" x14ac:dyDescent="0.2">
      <c r="A206" s="27">
        <v>205</v>
      </c>
      <c r="B206" s="59" t="s">
        <v>528</v>
      </c>
      <c r="C206" s="49" t="s">
        <v>270</v>
      </c>
      <c r="D206" s="60">
        <v>41426</v>
      </c>
      <c r="E206" s="60">
        <v>42005</v>
      </c>
      <c r="F206" s="51">
        <f t="shared" si="3"/>
        <v>1.5863013698630137</v>
      </c>
      <c r="G206" s="52" t="s">
        <v>762</v>
      </c>
      <c r="I206" s="55" t="s">
        <v>529</v>
      </c>
      <c r="J206" s="55">
        <v>1</v>
      </c>
    </row>
    <row r="207" spans="1:10" x14ac:dyDescent="0.2">
      <c r="A207" s="27">
        <v>206</v>
      </c>
      <c r="B207" s="59" t="s">
        <v>530</v>
      </c>
      <c r="C207" s="49" t="s">
        <v>271</v>
      </c>
      <c r="D207" s="60">
        <v>41760</v>
      </c>
      <c r="E207" s="60">
        <v>41852</v>
      </c>
      <c r="F207" s="51">
        <f t="shared" si="3"/>
        <v>0.25205479452054796</v>
      </c>
      <c r="G207" s="52" t="s">
        <v>763</v>
      </c>
      <c r="H207" s="53" t="s">
        <v>531</v>
      </c>
      <c r="I207" s="55" t="s">
        <v>529</v>
      </c>
      <c r="J207" s="56">
        <v>2</v>
      </c>
    </row>
    <row r="208" spans="1:10" x14ac:dyDescent="0.2">
      <c r="A208" s="27">
        <v>207</v>
      </c>
      <c r="B208" s="59" t="s">
        <v>530</v>
      </c>
      <c r="C208" s="49" t="s">
        <v>271</v>
      </c>
      <c r="D208" s="60">
        <v>41760</v>
      </c>
      <c r="E208" s="60">
        <v>41852</v>
      </c>
      <c r="F208" s="51">
        <f t="shared" si="3"/>
        <v>0.25205479452054796</v>
      </c>
      <c r="G208" s="52" t="s">
        <v>763</v>
      </c>
      <c r="H208" s="53" t="s">
        <v>531</v>
      </c>
      <c r="I208" s="55" t="s">
        <v>529</v>
      </c>
      <c r="J208" s="56">
        <v>2</v>
      </c>
    </row>
    <row r="209" spans="1:10" x14ac:dyDescent="0.2">
      <c r="A209" s="27">
        <v>208</v>
      </c>
      <c r="B209" s="48" t="s">
        <v>532</v>
      </c>
      <c r="C209" s="49" t="s">
        <v>271</v>
      </c>
      <c r="D209" s="50">
        <v>35765</v>
      </c>
      <c r="E209" s="57">
        <v>35827</v>
      </c>
      <c r="F209" s="51">
        <f t="shared" si="3"/>
        <v>0.16986301369863013</v>
      </c>
      <c r="G209" s="52" t="s">
        <v>763</v>
      </c>
      <c r="I209" s="55" t="s">
        <v>533</v>
      </c>
      <c r="J209" s="56">
        <v>1</v>
      </c>
    </row>
    <row r="210" spans="1:10" x14ac:dyDescent="0.2">
      <c r="A210" s="27">
        <v>209</v>
      </c>
      <c r="B210" s="48" t="s">
        <v>534</v>
      </c>
      <c r="C210" s="49" t="s">
        <v>269</v>
      </c>
      <c r="D210" s="50">
        <v>35765</v>
      </c>
      <c r="E210" s="50">
        <v>41456</v>
      </c>
      <c r="F210" s="51">
        <f t="shared" si="3"/>
        <v>15.591780821917808</v>
      </c>
      <c r="G210" s="52" t="s">
        <v>763</v>
      </c>
      <c r="I210" s="55" t="s">
        <v>533</v>
      </c>
      <c r="J210" s="55">
        <v>1</v>
      </c>
    </row>
    <row r="211" spans="1:10" x14ac:dyDescent="0.2">
      <c r="A211" s="27">
        <v>210</v>
      </c>
      <c r="B211" s="48" t="s">
        <v>535</v>
      </c>
      <c r="C211" s="49" t="s">
        <v>270</v>
      </c>
      <c r="D211" s="50">
        <v>36434</v>
      </c>
      <c r="E211" s="50">
        <v>36526</v>
      </c>
      <c r="F211" s="51">
        <f t="shared" si="3"/>
        <v>0.25205479452054796</v>
      </c>
      <c r="G211" s="52" t="s">
        <v>763</v>
      </c>
      <c r="H211" s="53" t="s">
        <v>536</v>
      </c>
      <c r="I211" s="55" t="s">
        <v>533</v>
      </c>
      <c r="J211" s="55">
        <v>2</v>
      </c>
    </row>
    <row r="212" spans="1:10" x14ac:dyDescent="0.2">
      <c r="A212" s="27">
        <v>211</v>
      </c>
      <c r="B212" s="48" t="s">
        <v>537</v>
      </c>
      <c r="C212" s="49" t="s">
        <v>269</v>
      </c>
      <c r="D212" s="50">
        <v>36434</v>
      </c>
      <c r="E212" s="50">
        <v>37408</v>
      </c>
      <c r="F212" s="51">
        <f t="shared" si="3"/>
        <v>2.6684931506849314</v>
      </c>
      <c r="G212" s="52" t="s">
        <v>762</v>
      </c>
      <c r="I212" s="55" t="s">
        <v>533</v>
      </c>
      <c r="J212" s="55">
        <v>2</v>
      </c>
    </row>
    <row r="213" spans="1:10" x14ac:dyDescent="0.2">
      <c r="A213" s="27">
        <v>212</v>
      </c>
      <c r="B213" s="48" t="s">
        <v>538</v>
      </c>
      <c r="C213" s="49" t="s">
        <v>269</v>
      </c>
      <c r="D213" s="50">
        <v>36434</v>
      </c>
      <c r="E213" s="50">
        <v>41395</v>
      </c>
      <c r="F213" s="51">
        <f t="shared" si="3"/>
        <v>13.591780821917808</v>
      </c>
      <c r="G213" s="52" t="s">
        <v>763</v>
      </c>
      <c r="I213" s="55" t="s">
        <v>533</v>
      </c>
      <c r="J213" s="55">
        <v>2</v>
      </c>
    </row>
    <row r="214" spans="1:10" x14ac:dyDescent="0.2">
      <c r="A214" s="27">
        <v>213</v>
      </c>
      <c r="B214" s="48" t="s">
        <v>539</v>
      </c>
      <c r="C214" s="49" t="s">
        <v>270</v>
      </c>
      <c r="D214" s="50">
        <v>37196</v>
      </c>
      <c r="E214" s="50">
        <v>37469</v>
      </c>
      <c r="F214" s="51">
        <f t="shared" si="3"/>
        <v>0.74794520547945209</v>
      </c>
      <c r="G214" s="52" t="s">
        <v>763</v>
      </c>
      <c r="H214" s="53" t="s">
        <v>540</v>
      </c>
      <c r="I214" s="55" t="s">
        <v>533</v>
      </c>
      <c r="J214" s="55">
        <v>3</v>
      </c>
    </row>
    <row r="215" spans="1:10" x14ac:dyDescent="0.2">
      <c r="A215" s="27">
        <v>214</v>
      </c>
      <c r="B215" s="48" t="s">
        <v>541</v>
      </c>
      <c r="C215" s="49" t="s">
        <v>269</v>
      </c>
      <c r="D215" s="50">
        <v>37196</v>
      </c>
      <c r="E215" s="50">
        <v>37834</v>
      </c>
      <c r="F215" s="51">
        <f t="shared" si="3"/>
        <v>1.747945205479452</v>
      </c>
      <c r="G215" s="52" t="s">
        <v>763</v>
      </c>
      <c r="H215" s="53" t="s">
        <v>542</v>
      </c>
      <c r="I215" s="55" t="s">
        <v>533</v>
      </c>
      <c r="J215" s="55">
        <v>3</v>
      </c>
    </row>
    <row r="216" spans="1:10" x14ac:dyDescent="0.2">
      <c r="A216" s="27">
        <v>215</v>
      </c>
      <c r="B216" s="48" t="s">
        <v>543</v>
      </c>
      <c r="C216" s="49" t="s">
        <v>269</v>
      </c>
      <c r="D216" s="50">
        <v>37196</v>
      </c>
      <c r="E216" s="50">
        <v>42005</v>
      </c>
      <c r="F216" s="51">
        <f t="shared" si="3"/>
        <v>13.175342465753424</v>
      </c>
      <c r="G216" s="52" t="s">
        <v>762</v>
      </c>
      <c r="I216" s="55" t="s">
        <v>533</v>
      </c>
      <c r="J216" s="55">
        <v>3</v>
      </c>
    </row>
    <row r="217" spans="1:10" x14ac:dyDescent="0.2">
      <c r="A217" s="27">
        <v>216</v>
      </c>
      <c r="B217" s="48" t="s">
        <v>544</v>
      </c>
      <c r="C217" s="49" t="s">
        <v>271</v>
      </c>
      <c r="D217" s="50">
        <v>38261</v>
      </c>
      <c r="E217" s="20">
        <v>38292</v>
      </c>
      <c r="F217" s="51">
        <f t="shared" si="3"/>
        <v>8.4931506849315067E-2</v>
      </c>
      <c r="G217" s="52" t="s">
        <v>763</v>
      </c>
      <c r="I217" s="55" t="s">
        <v>533</v>
      </c>
      <c r="J217" s="56">
        <v>4</v>
      </c>
    </row>
    <row r="218" spans="1:10" x14ac:dyDescent="0.2">
      <c r="A218" s="27">
        <v>217</v>
      </c>
      <c r="B218" s="48" t="s">
        <v>544</v>
      </c>
      <c r="C218" s="49" t="s">
        <v>271</v>
      </c>
      <c r="D218" s="50">
        <v>38261</v>
      </c>
      <c r="E218" s="20">
        <v>38292</v>
      </c>
      <c r="F218" s="51">
        <f t="shared" si="3"/>
        <v>8.4931506849315067E-2</v>
      </c>
      <c r="G218" s="52" t="s">
        <v>763</v>
      </c>
      <c r="I218" s="55" t="s">
        <v>533</v>
      </c>
      <c r="J218" s="56">
        <v>4</v>
      </c>
    </row>
    <row r="219" spans="1:10" x14ac:dyDescent="0.2">
      <c r="A219" s="27">
        <v>218</v>
      </c>
      <c r="B219" s="48" t="s">
        <v>545</v>
      </c>
      <c r="C219" s="49" t="s">
        <v>271</v>
      </c>
      <c r="D219" s="50">
        <v>38384</v>
      </c>
      <c r="E219" s="50">
        <v>38504</v>
      </c>
      <c r="F219" s="51">
        <f t="shared" si="3"/>
        <v>0.32876712328767121</v>
      </c>
      <c r="G219" s="52" t="s">
        <v>763</v>
      </c>
      <c r="H219" s="53" t="s">
        <v>356</v>
      </c>
      <c r="I219" s="55" t="s">
        <v>533</v>
      </c>
      <c r="J219" s="56">
        <v>5</v>
      </c>
    </row>
    <row r="220" spans="1:10" x14ac:dyDescent="0.2">
      <c r="A220" s="27">
        <v>219</v>
      </c>
      <c r="B220" s="48" t="s">
        <v>545</v>
      </c>
      <c r="C220" s="49" t="s">
        <v>271</v>
      </c>
      <c r="D220" s="50">
        <v>38384</v>
      </c>
      <c r="E220" s="50">
        <v>38504</v>
      </c>
      <c r="F220" s="51">
        <f t="shared" si="3"/>
        <v>0.32876712328767121</v>
      </c>
      <c r="G220" s="52" t="s">
        <v>763</v>
      </c>
      <c r="H220" s="53" t="s">
        <v>356</v>
      </c>
      <c r="I220" s="55" t="s">
        <v>533</v>
      </c>
      <c r="J220" s="56">
        <v>5</v>
      </c>
    </row>
    <row r="221" spans="1:10" x14ac:dyDescent="0.2">
      <c r="A221" s="27">
        <v>220</v>
      </c>
      <c r="B221" s="48" t="s">
        <v>545</v>
      </c>
      <c r="C221" s="49" t="s">
        <v>271</v>
      </c>
      <c r="D221" s="50">
        <v>38384</v>
      </c>
      <c r="E221" s="50">
        <v>38504</v>
      </c>
      <c r="F221" s="51">
        <f t="shared" si="3"/>
        <v>0.32876712328767121</v>
      </c>
      <c r="G221" s="52" t="s">
        <v>763</v>
      </c>
      <c r="H221" s="53" t="s">
        <v>356</v>
      </c>
      <c r="I221" s="55" t="s">
        <v>533</v>
      </c>
      <c r="J221" s="56">
        <v>5</v>
      </c>
    </row>
    <row r="222" spans="1:10" x14ac:dyDescent="0.2">
      <c r="A222" s="27">
        <v>221</v>
      </c>
      <c r="B222" s="48" t="s">
        <v>546</v>
      </c>
      <c r="C222" s="49" t="s">
        <v>271</v>
      </c>
      <c r="D222" s="50">
        <v>38657</v>
      </c>
      <c r="E222" s="50">
        <v>38777</v>
      </c>
      <c r="F222" s="51">
        <f t="shared" si="3"/>
        <v>0.32876712328767121</v>
      </c>
      <c r="G222" s="52" t="s">
        <v>763</v>
      </c>
      <c r="H222" s="53" t="s">
        <v>356</v>
      </c>
      <c r="I222" s="55" t="s">
        <v>533</v>
      </c>
      <c r="J222" s="56">
        <v>6</v>
      </c>
    </row>
    <row r="223" spans="1:10" x14ac:dyDescent="0.2">
      <c r="A223" s="27">
        <v>222</v>
      </c>
      <c r="B223" s="48" t="s">
        <v>547</v>
      </c>
      <c r="C223" s="49" t="s">
        <v>270</v>
      </c>
      <c r="D223" s="50">
        <v>38657</v>
      </c>
      <c r="E223" s="50">
        <v>39753</v>
      </c>
      <c r="F223" s="51">
        <f t="shared" si="3"/>
        <v>3.0027397260273974</v>
      </c>
      <c r="G223" s="52" t="s">
        <v>762</v>
      </c>
      <c r="I223" s="55" t="s">
        <v>533</v>
      </c>
      <c r="J223" s="55">
        <v>6</v>
      </c>
    </row>
    <row r="224" spans="1:10" x14ac:dyDescent="0.2">
      <c r="A224" s="27">
        <v>223</v>
      </c>
      <c r="B224" s="48" t="s">
        <v>548</v>
      </c>
      <c r="C224" s="49" t="s">
        <v>271</v>
      </c>
      <c r="D224" s="50">
        <v>39356</v>
      </c>
      <c r="E224" s="20">
        <v>39600</v>
      </c>
      <c r="F224" s="51">
        <f t="shared" si="3"/>
        <v>0.66849315068493154</v>
      </c>
      <c r="G224" s="52" t="s">
        <v>763</v>
      </c>
      <c r="I224" s="55" t="s">
        <v>533</v>
      </c>
      <c r="J224" s="56">
        <v>7</v>
      </c>
    </row>
    <row r="225" spans="1:10" x14ac:dyDescent="0.2">
      <c r="A225" s="27">
        <v>224</v>
      </c>
      <c r="B225" s="48" t="s">
        <v>549</v>
      </c>
      <c r="C225" s="49" t="s">
        <v>269</v>
      </c>
      <c r="D225" s="50">
        <v>39356</v>
      </c>
      <c r="E225" s="50">
        <v>42005</v>
      </c>
      <c r="F225" s="51">
        <f t="shared" si="3"/>
        <v>7.2575342465753421</v>
      </c>
      <c r="G225" s="52" t="s">
        <v>762</v>
      </c>
      <c r="I225" s="55" t="s">
        <v>533</v>
      </c>
      <c r="J225" s="55">
        <v>7</v>
      </c>
    </row>
    <row r="226" spans="1:10" x14ac:dyDescent="0.2">
      <c r="A226" s="27">
        <v>225</v>
      </c>
      <c r="B226" s="48" t="s">
        <v>550</v>
      </c>
      <c r="C226" s="49" t="s">
        <v>269</v>
      </c>
      <c r="D226" s="50">
        <v>36100</v>
      </c>
      <c r="E226" s="50">
        <v>37316</v>
      </c>
      <c r="F226" s="51">
        <f t="shared" si="3"/>
        <v>3.3315068493150686</v>
      </c>
      <c r="G226" s="52" t="s">
        <v>763</v>
      </c>
      <c r="H226" s="53" t="s">
        <v>504</v>
      </c>
      <c r="I226" s="55" t="s">
        <v>551</v>
      </c>
      <c r="J226" s="55">
        <v>1</v>
      </c>
    </row>
    <row r="227" spans="1:10" x14ac:dyDescent="0.2">
      <c r="A227" s="27">
        <v>226</v>
      </c>
      <c r="B227" s="48" t="s">
        <v>552</v>
      </c>
      <c r="C227" s="49" t="s">
        <v>269</v>
      </c>
      <c r="D227" s="50">
        <v>36100</v>
      </c>
      <c r="E227" s="50">
        <v>42005</v>
      </c>
      <c r="F227" s="51">
        <f t="shared" si="3"/>
        <v>16.17808219178082</v>
      </c>
      <c r="G227" s="52" t="s">
        <v>762</v>
      </c>
      <c r="I227" s="55" t="s">
        <v>551</v>
      </c>
      <c r="J227" s="55">
        <v>1</v>
      </c>
    </row>
    <row r="228" spans="1:10" x14ac:dyDescent="0.2">
      <c r="A228" s="27">
        <v>227</v>
      </c>
      <c r="B228" s="48" t="s">
        <v>553</v>
      </c>
      <c r="C228" s="49" t="s">
        <v>271</v>
      </c>
      <c r="D228" s="50">
        <v>37165</v>
      </c>
      <c r="E228" s="57">
        <v>37226</v>
      </c>
      <c r="F228" s="51">
        <f t="shared" si="3"/>
        <v>0.16712328767123288</v>
      </c>
      <c r="G228" s="52" t="s">
        <v>763</v>
      </c>
      <c r="H228" s="52"/>
      <c r="I228" s="55" t="s">
        <v>551</v>
      </c>
      <c r="J228" s="56">
        <v>2</v>
      </c>
    </row>
    <row r="229" spans="1:10" x14ac:dyDescent="0.2">
      <c r="A229" s="27">
        <v>228</v>
      </c>
      <c r="B229" s="48" t="s">
        <v>553</v>
      </c>
      <c r="C229" s="49" t="s">
        <v>271</v>
      </c>
      <c r="D229" s="50">
        <v>37165</v>
      </c>
      <c r="E229" s="57">
        <v>37226</v>
      </c>
      <c r="F229" s="51">
        <f t="shared" si="3"/>
        <v>0.16712328767123288</v>
      </c>
      <c r="G229" s="52" t="s">
        <v>763</v>
      </c>
      <c r="H229" s="52"/>
      <c r="I229" s="55" t="s">
        <v>551</v>
      </c>
      <c r="J229" s="56">
        <v>2</v>
      </c>
    </row>
    <row r="230" spans="1:10" x14ac:dyDescent="0.2">
      <c r="A230" s="27">
        <v>229</v>
      </c>
      <c r="B230" s="48" t="s">
        <v>554</v>
      </c>
      <c r="C230" s="49" t="s">
        <v>269</v>
      </c>
      <c r="D230" s="50">
        <v>37561</v>
      </c>
      <c r="E230" s="57">
        <v>37622</v>
      </c>
      <c r="F230" s="51">
        <f t="shared" si="3"/>
        <v>0.16712328767123288</v>
      </c>
      <c r="G230" s="52" t="s">
        <v>763</v>
      </c>
      <c r="H230" s="52"/>
      <c r="I230" s="55" t="s">
        <v>551</v>
      </c>
      <c r="J230" s="55">
        <v>3</v>
      </c>
    </row>
    <row r="231" spans="1:10" x14ac:dyDescent="0.2">
      <c r="A231" s="27">
        <v>230</v>
      </c>
      <c r="B231" s="48" t="s">
        <v>555</v>
      </c>
      <c r="C231" s="49" t="s">
        <v>271</v>
      </c>
      <c r="D231" s="50">
        <v>37865</v>
      </c>
      <c r="E231" s="50">
        <v>38018</v>
      </c>
      <c r="F231" s="51">
        <f t="shared" si="3"/>
        <v>0.41917808219178082</v>
      </c>
      <c r="G231" s="52" t="s">
        <v>763</v>
      </c>
      <c r="H231" s="53" t="s">
        <v>356</v>
      </c>
      <c r="I231" s="55" t="s">
        <v>551</v>
      </c>
      <c r="J231" s="56">
        <v>4</v>
      </c>
    </row>
    <row r="232" spans="1:10" x14ac:dyDescent="0.2">
      <c r="A232" s="27">
        <v>231</v>
      </c>
      <c r="B232" s="48" t="s">
        <v>555</v>
      </c>
      <c r="C232" s="49" t="s">
        <v>271</v>
      </c>
      <c r="D232" s="50">
        <v>37865</v>
      </c>
      <c r="E232" s="50">
        <v>38018</v>
      </c>
      <c r="F232" s="51">
        <f t="shared" si="3"/>
        <v>0.41917808219178082</v>
      </c>
      <c r="G232" s="52" t="s">
        <v>763</v>
      </c>
      <c r="H232" s="53" t="s">
        <v>356</v>
      </c>
      <c r="I232" s="55" t="s">
        <v>551</v>
      </c>
      <c r="J232" s="56">
        <v>4</v>
      </c>
    </row>
    <row r="233" spans="1:10" x14ac:dyDescent="0.2">
      <c r="A233" s="27">
        <v>232</v>
      </c>
      <c r="B233" s="48" t="s">
        <v>556</v>
      </c>
      <c r="C233" s="49" t="s">
        <v>271</v>
      </c>
      <c r="D233" s="50">
        <v>38412</v>
      </c>
      <c r="E233" s="57">
        <v>38504</v>
      </c>
      <c r="F233" s="51">
        <f t="shared" si="3"/>
        <v>0.25205479452054796</v>
      </c>
      <c r="G233" s="52" t="s">
        <v>763</v>
      </c>
      <c r="H233" s="52"/>
      <c r="I233" s="55" t="s">
        <v>551</v>
      </c>
      <c r="J233" s="56">
        <v>5</v>
      </c>
    </row>
    <row r="234" spans="1:10" x14ac:dyDescent="0.2">
      <c r="A234" s="27">
        <v>233</v>
      </c>
      <c r="B234" s="48" t="s">
        <v>556</v>
      </c>
      <c r="C234" s="49" t="s">
        <v>271</v>
      </c>
      <c r="D234" s="50">
        <v>38412</v>
      </c>
      <c r="E234" s="57">
        <v>38504</v>
      </c>
      <c r="F234" s="51">
        <f t="shared" si="3"/>
        <v>0.25205479452054796</v>
      </c>
      <c r="G234" s="52" t="s">
        <v>763</v>
      </c>
      <c r="H234" s="52"/>
      <c r="I234" s="55" t="s">
        <v>551</v>
      </c>
      <c r="J234" s="56">
        <v>5</v>
      </c>
    </row>
    <row r="235" spans="1:10" x14ac:dyDescent="0.2">
      <c r="A235" s="27">
        <v>234</v>
      </c>
      <c r="B235" s="48" t="s">
        <v>557</v>
      </c>
      <c r="C235" s="49" t="s">
        <v>271</v>
      </c>
      <c r="D235" s="50">
        <v>38869</v>
      </c>
      <c r="E235" s="50">
        <v>38961</v>
      </c>
      <c r="F235" s="51">
        <f t="shared" si="3"/>
        <v>0.25205479452054796</v>
      </c>
      <c r="G235" s="52" t="s">
        <v>763</v>
      </c>
      <c r="H235" s="52" t="s">
        <v>558</v>
      </c>
      <c r="I235" s="55" t="s">
        <v>551</v>
      </c>
      <c r="J235" s="56">
        <v>6</v>
      </c>
    </row>
    <row r="236" spans="1:10" x14ac:dyDescent="0.2">
      <c r="A236" s="27">
        <v>235</v>
      </c>
      <c r="B236" s="48" t="s">
        <v>559</v>
      </c>
      <c r="C236" s="49" t="s">
        <v>269</v>
      </c>
      <c r="D236" s="50">
        <v>38869</v>
      </c>
      <c r="E236" s="50">
        <v>39448</v>
      </c>
      <c r="F236" s="51">
        <f t="shared" si="3"/>
        <v>1.5863013698630137</v>
      </c>
      <c r="G236" s="52" t="s">
        <v>762</v>
      </c>
      <c r="H236" s="52"/>
      <c r="I236" s="55" t="s">
        <v>551</v>
      </c>
      <c r="J236" s="55">
        <v>6</v>
      </c>
    </row>
    <row r="237" spans="1:10" x14ac:dyDescent="0.2">
      <c r="A237" s="27">
        <v>236</v>
      </c>
      <c r="B237" s="48" t="s">
        <v>560</v>
      </c>
      <c r="C237" s="49" t="s">
        <v>271</v>
      </c>
      <c r="D237" s="20">
        <v>39753</v>
      </c>
      <c r="E237" s="57">
        <v>39783</v>
      </c>
      <c r="F237" s="51">
        <f t="shared" si="3"/>
        <v>8.2191780821917804E-2</v>
      </c>
      <c r="G237" s="52" t="s">
        <v>763</v>
      </c>
      <c r="H237" s="64"/>
      <c r="I237" s="56" t="s">
        <v>551</v>
      </c>
      <c r="J237" s="56">
        <v>7</v>
      </c>
    </row>
    <row r="238" spans="1:10" x14ac:dyDescent="0.2">
      <c r="A238" s="27">
        <v>237</v>
      </c>
      <c r="B238" s="48" t="s">
        <v>560</v>
      </c>
      <c r="C238" s="49" t="s">
        <v>271</v>
      </c>
      <c r="D238" s="20">
        <v>39753</v>
      </c>
      <c r="E238" s="57">
        <v>39783</v>
      </c>
      <c r="F238" s="51">
        <f t="shared" si="3"/>
        <v>8.2191780821917804E-2</v>
      </c>
      <c r="G238" s="52" t="s">
        <v>763</v>
      </c>
      <c r="H238" s="64"/>
      <c r="I238" s="56" t="s">
        <v>551</v>
      </c>
      <c r="J238" s="56">
        <v>7</v>
      </c>
    </row>
    <row r="239" spans="1:10" x14ac:dyDescent="0.2">
      <c r="A239" s="27">
        <v>238</v>
      </c>
      <c r="B239" s="48" t="s">
        <v>561</v>
      </c>
      <c r="C239" s="49" t="s">
        <v>271</v>
      </c>
      <c r="D239" s="20">
        <v>40179</v>
      </c>
      <c r="E239" s="20">
        <v>40210</v>
      </c>
      <c r="F239" s="51">
        <f t="shared" si="3"/>
        <v>8.4931506849315067E-2</v>
      </c>
      <c r="G239" s="52" t="s">
        <v>763</v>
      </c>
      <c r="H239" s="64"/>
      <c r="I239" s="56" t="s">
        <v>551</v>
      </c>
      <c r="J239" s="56">
        <v>8</v>
      </c>
    </row>
    <row r="240" spans="1:10" x14ac:dyDescent="0.2">
      <c r="A240" s="27">
        <v>239</v>
      </c>
      <c r="B240" s="48" t="s">
        <v>561</v>
      </c>
      <c r="C240" s="49" t="s">
        <v>271</v>
      </c>
      <c r="D240" s="20">
        <v>40179</v>
      </c>
      <c r="E240" s="20">
        <v>40210</v>
      </c>
      <c r="F240" s="51">
        <f t="shared" si="3"/>
        <v>8.4931506849315067E-2</v>
      </c>
      <c r="G240" s="52" t="s">
        <v>763</v>
      </c>
      <c r="H240" s="64"/>
      <c r="I240" s="56" t="s">
        <v>551</v>
      </c>
      <c r="J240" s="56">
        <v>8</v>
      </c>
    </row>
    <row r="241" spans="1:10" x14ac:dyDescent="0.2">
      <c r="A241" s="27">
        <v>240</v>
      </c>
      <c r="B241" s="59" t="s">
        <v>562</v>
      </c>
      <c r="C241" s="49" t="s">
        <v>271</v>
      </c>
      <c r="D241" s="60">
        <v>41334</v>
      </c>
      <c r="E241" s="60">
        <v>41365</v>
      </c>
      <c r="F241" s="51">
        <f t="shared" si="3"/>
        <v>8.4931506849315067E-2</v>
      </c>
      <c r="G241" s="52" t="s">
        <v>763</v>
      </c>
      <c r="I241" s="55" t="s">
        <v>563</v>
      </c>
      <c r="J241" s="56">
        <v>1</v>
      </c>
    </row>
    <row r="242" spans="1:10" x14ac:dyDescent="0.2">
      <c r="A242" s="27">
        <v>241</v>
      </c>
      <c r="B242" s="59" t="s">
        <v>562</v>
      </c>
      <c r="C242" s="49" t="s">
        <v>271</v>
      </c>
      <c r="D242" s="60">
        <v>41334</v>
      </c>
      <c r="E242" s="60">
        <v>41365</v>
      </c>
      <c r="F242" s="51">
        <f t="shared" si="3"/>
        <v>8.4931506849315067E-2</v>
      </c>
      <c r="G242" s="52" t="s">
        <v>763</v>
      </c>
      <c r="I242" s="55" t="s">
        <v>563</v>
      </c>
      <c r="J242" s="56">
        <v>1</v>
      </c>
    </row>
    <row r="243" spans="1:10" x14ac:dyDescent="0.2">
      <c r="A243" s="27">
        <v>242</v>
      </c>
      <c r="B243" s="59" t="s">
        <v>564</v>
      </c>
      <c r="C243" s="49" t="s">
        <v>271</v>
      </c>
      <c r="D243" s="60">
        <v>41518</v>
      </c>
      <c r="E243" s="60">
        <v>42005</v>
      </c>
      <c r="F243" s="51">
        <f t="shared" si="3"/>
        <v>1.3342465753424657</v>
      </c>
      <c r="G243" s="52" t="s">
        <v>762</v>
      </c>
      <c r="I243" s="55" t="s">
        <v>563</v>
      </c>
      <c r="J243" s="56">
        <v>2</v>
      </c>
    </row>
    <row r="244" spans="1:10" x14ac:dyDescent="0.2">
      <c r="A244" s="27">
        <v>243</v>
      </c>
      <c r="B244" s="59" t="s">
        <v>564</v>
      </c>
      <c r="C244" s="49" t="s">
        <v>271</v>
      </c>
      <c r="D244" s="60">
        <v>41518</v>
      </c>
      <c r="E244" s="60">
        <v>42005</v>
      </c>
      <c r="F244" s="51">
        <f t="shared" si="3"/>
        <v>1.3342465753424657</v>
      </c>
      <c r="G244" s="52" t="s">
        <v>762</v>
      </c>
      <c r="I244" s="55" t="s">
        <v>563</v>
      </c>
      <c r="J244" s="56">
        <v>2</v>
      </c>
    </row>
    <row r="245" spans="1:10" x14ac:dyDescent="0.2">
      <c r="A245" s="27">
        <v>244</v>
      </c>
      <c r="B245" s="59" t="s">
        <v>565</v>
      </c>
      <c r="C245" s="49" t="s">
        <v>271</v>
      </c>
      <c r="D245" s="60">
        <v>39114</v>
      </c>
      <c r="E245" s="61">
        <v>39173</v>
      </c>
      <c r="F245" s="51">
        <f t="shared" si="3"/>
        <v>0.16164383561643836</v>
      </c>
      <c r="G245" s="52" t="s">
        <v>763</v>
      </c>
      <c r="I245" s="55" t="s">
        <v>566</v>
      </c>
      <c r="J245" s="56">
        <v>1</v>
      </c>
    </row>
    <row r="246" spans="1:10" x14ac:dyDescent="0.2">
      <c r="A246" s="27">
        <v>245</v>
      </c>
      <c r="B246" s="59" t="s">
        <v>565</v>
      </c>
      <c r="C246" s="49" t="s">
        <v>271</v>
      </c>
      <c r="D246" s="60">
        <v>39114</v>
      </c>
      <c r="E246" s="61">
        <v>39173</v>
      </c>
      <c r="F246" s="51">
        <f t="shared" si="3"/>
        <v>0.16164383561643836</v>
      </c>
      <c r="G246" s="52" t="s">
        <v>763</v>
      </c>
      <c r="I246" s="55" t="s">
        <v>566</v>
      </c>
      <c r="J246" s="56">
        <v>1</v>
      </c>
    </row>
    <row r="247" spans="1:10" x14ac:dyDescent="0.2">
      <c r="A247" s="27">
        <v>246</v>
      </c>
      <c r="B247" s="59" t="s">
        <v>567</v>
      </c>
      <c r="C247" s="49" t="s">
        <v>269</v>
      </c>
      <c r="D247" s="60">
        <v>39539</v>
      </c>
      <c r="E247" s="60">
        <v>39753</v>
      </c>
      <c r="F247" s="51">
        <f t="shared" si="3"/>
        <v>0.58630136986301373</v>
      </c>
      <c r="G247" s="52" t="s">
        <v>763</v>
      </c>
      <c r="H247" s="53" t="s">
        <v>356</v>
      </c>
      <c r="I247" s="55" t="s">
        <v>566</v>
      </c>
      <c r="J247" s="55">
        <v>2</v>
      </c>
    </row>
    <row r="248" spans="1:10" x14ac:dyDescent="0.2">
      <c r="A248" s="27">
        <v>247</v>
      </c>
      <c r="B248" s="59" t="s">
        <v>568</v>
      </c>
      <c r="C248" s="49" t="s">
        <v>269</v>
      </c>
      <c r="D248" s="60">
        <v>39539</v>
      </c>
      <c r="E248" s="60">
        <v>40452</v>
      </c>
      <c r="F248" s="51">
        <f t="shared" si="3"/>
        <v>2.5013698630136987</v>
      </c>
      <c r="G248" s="52" t="s">
        <v>763</v>
      </c>
      <c r="H248" s="53" t="s">
        <v>348</v>
      </c>
      <c r="I248" s="55" t="s">
        <v>566</v>
      </c>
      <c r="J248" s="55">
        <v>2</v>
      </c>
    </row>
    <row r="249" spans="1:10" x14ac:dyDescent="0.2">
      <c r="A249" s="27">
        <v>248</v>
      </c>
      <c r="B249" s="59" t="s">
        <v>569</v>
      </c>
      <c r="C249" s="49" t="s">
        <v>270</v>
      </c>
      <c r="D249" s="60">
        <v>39995</v>
      </c>
      <c r="E249" s="50">
        <v>40940</v>
      </c>
      <c r="F249" s="51">
        <f t="shared" si="3"/>
        <v>2.5890410958904111</v>
      </c>
      <c r="G249" s="52" t="s">
        <v>762</v>
      </c>
      <c r="I249" s="55" t="s">
        <v>566</v>
      </c>
      <c r="J249" s="55">
        <v>3</v>
      </c>
    </row>
    <row r="250" spans="1:10" x14ac:dyDescent="0.2">
      <c r="A250" s="27">
        <v>249</v>
      </c>
      <c r="B250" s="59" t="s">
        <v>529</v>
      </c>
      <c r="C250" s="49" t="s">
        <v>269</v>
      </c>
      <c r="D250" s="60">
        <v>39995</v>
      </c>
      <c r="E250" s="50">
        <v>42005</v>
      </c>
      <c r="F250" s="51">
        <f t="shared" si="3"/>
        <v>5.506849315068493</v>
      </c>
      <c r="G250" s="52" t="s">
        <v>762</v>
      </c>
      <c r="I250" s="55" t="s">
        <v>566</v>
      </c>
      <c r="J250" s="55">
        <v>3</v>
      </c>
    </row>
    <row r="251" spans="1:10" x14ac:dyDescent="0.2">
      <c r="A251" s="27">
        <v>250</v>
      </c>
      <c r="B251" s="59" t="s">
        <v>570</v>
      </c>
      <c r="C251" s="49" t="s">
        <v>270</v>
      </c>
      <c r="D251" s="60">
        <v>39995</v>
      </c>
      <c r="E251" s="50">
        <v>42005</v>
      </c>
      <c r="F251" s="51">
        <f t="shared" si="3"/>
        <v>5.506849315068493</v>
      </c>
      <c r="G251" s="52" t="s">
        <v>762</v>
      </c>
      <c r="I251" s="55" t="s">
        <v>566</v>
      </c>
      <c r="J251" s="55">
        <v>3</v>
      </c>
    </row>
    <row r="252" spans="1:10" x14ac:dyDescent="0.2">
      <c r="A252" s="27">
        <v>251</v>
      </c>
      <c r="B252" s="48" t="s">
        <v>571</v>
      </c>
      <c r="C252" s="49" t="s">
        <v>270</v>
      </c>
      <c r="D252" s="50">
        <v>39814</v>
      </c>
      <c r="E252" s="50">
        <v>40057</v>
      </c>
      <c r="F252" s="51">
        <f t="shared" si="3"/>
        <v>0.66575342465753429</v>
      </c>
      <c r="G252" s="52" t="s">
        <v>763</v>
      </c>
      <c r="I252" s="55" t="s">
        <v>779</v>
      </c>
      <c r="J252" s="55">
        <v>1</v>
      </c>
    </row>
    <row r="253" spans="1:10" x14ac:dyDescent="0.2">
      <c r="A253" s="27">
        <v>252</v>
      </c>
      <c r="B253" s="48" t="s">
        <v>571</v>
      </c>
      <c r="C253" s="49" t="s">
        <v>270</v>
      </c>
      <c r="D253" s="50">
        <v>39814</v>
      </c>
      <c r="E253" s="50">
        <v>40118</v>
      </c>
      <c r="F253" s="51">
        <f t="shared" si="3"/>
        <v>0.83287671232876714</v>
      </c>
      <c r="G253" s="52" t="s">
        <v>763</v>
      </c>
      <c r="H253" s="53" t="s">
        <v>348</v>
      </c>
      <c r="I253" s="55" t="s">
        <v>779</v>
      </c>
      <c r="J253" s="55">
        <v>1</v>
      </c>
    </row>
    <row r="254" spans="1:10" x14ac:dyDescent="0.2">
      <c r="A254" s="27">
        <v>253</v>
      </c>
      <c r="B254" s="48" t="s">
        <v>572</v>
      </c>
      <c r="C254" s="49" t="s">
        <v>271</v>
      </c>
      <c r="D254" s="50">
        <v>40422</v>
      </c>
      <c r="E254" s="50">
        <v>40513</v>
      </c>
      <c r="F254" s="51">
        <f t="shared" si="3"/>
        <v>0.24931506849315069</v>
      </c>
      <c r="G254" s="52" t="s">
        <v>763</v>
      </c>
      <c r="H254" s="53" t="s">
        <v>348</v>
      </c>
      <c r="I254" s="55" t="s">
        <v>779</v>
      </c>
      <c r="J254" s="56">
        <v>2</v>
      </c>
    </row>
    <row r="255" spans="1:10" x14ac:dyDescent="0.2">
      <c r="A255" s="27">
        <v>254</v>
      </c>
      <c r="B255" s="48" t="s">
        <v>573</v>
      </c>
      <c r="C255" s="49" t="s">
        <v>269</v>
      </c>
      <c r="D255" s="50">
        <v>40422</v>
      </c>
      <c r="E255" s="50">
        <v>40940</v>
      </c>
      <c r="F255" s="51">
        <f t="shared" si="3"/>
        <v>1.4191780821917808</v>
      </c>
      <c r="G255" s="52" t="s">
        <v>762</v>
      </c>
      <c r="I255" s="55" t="s">
        <v>779</v>
      </c>
      <c r="J255" s="55">
        <v>2</v>
      </c>
    </row>
    <row r="256" spans="1:10" x14ac:dyDescent="0.2">
      <c r="A256" s="27">
        <v>255</v>
      </c>
      <c r="B256" s="59" t="s">
        <v>574</v>
      </c>
      <c r="C256" s="49" t="s">
        <v>271</v>
      </c>
      <c r="D256" s="60">
        <v>41030</v>
      </c>
      <c r="E256" s="60">
        <v>41061</v>
      </c>
      <c r="F256" s="51">
        <f t="shared" si="3"/>
        <v>8.4931506849315067E-2</v>
      </c>
      <c r="G256" s="52" t="s">
        <v>763</v>
      </c>
      <c r="I256" s="55" t="s">
        <v>779</v>
      </c>
      <c r="J256" s="56">
        <v>3</v>
      </c>
    </row>
    <row r="257" spans="1:10" x14ac:dyDescent="0.2">
      <c r="A257" s="27">
        <v>256</v>
      </c>
      <c r="B257" s="59" t="s">
        <v>574</v>
      </c>
      <c r="C257" s="49" t="s">
        <v>271</v>
      </c>
      <c r="D257" s="60">
        <v>41030</v>
      </c>
      <c r="E257" s="60">
        <v>41061</v>
      </c>
      <c r="F257" s="51">
        <f t="shared" si="3"/>
        <v>8.4931506849315067E-2</v>
      </c>
      <c r="G257" s="52" t="s">
        <v>763</v>
      </c>
      <c r="I257" s="55" t="s">
        <v>779</v>
      </c>
      <c r="J257" s="56">
        <v>3</v>
      </c>
    </row>
    <row r="258" spans="1:10" x14ac:dyDescent="0.2">
      <c r="A258" s="27">
        <v>257</v>
      </c>
      <c r="B258" s="59" t="s">
        <v>575</v>
      </c>
      <c r="C258" s="49" t="s">
        <v>271</v>
      </c>
      <c r="D258" s="60">
        <v>41275</v>
      </c>
      <c r="E258" s="60">
        <v>41365</v>
      </c>
      <c r="F258" s="51">
        <f t="shared" ref="F258:F321" si="4">(E258-D258)/365</f>
        <v>0.24657534246575341</v>
      </c>
      <c r="G258" s="52" t="s">
        <v>763</v>
      </c>
      <c r="I258" s="55" t="s">
        <v>779</v>
      </c>
      <c r="J258" s="56">
        <v>4</v>
      </c>
    </row>
    <row r="259" spans="1:10" x14ac:dyDescent="0.2">
      <c r="A259" s="27">
        <v>258</v>
      </c>
      <c r="B259" s="59" t="s">
        <v>576</v>
      </c>
      <c r="C259" s="49" t="s">
        <v>269</v>
      </c>
      <c r="D259" s="60">
        <v>41275</v>
      </c>
      <c r="E259" s="60">
        <v>41456</v>
      </c>
      <c r="F259" s="51">
        <f t="shared" si="4"/>
        <v>0.49589041095890413</v>
      </c>
      <c r="G259" s="52" t="s">
        <v>763</v>
      </c>
      <c r="H259" s="53" t="s">
        <v>356</v>
      </c>
      <c r="I259" s="55" t="s">
        <v>779</v>
      </c>
      <c r="J259" s="55">
        <v>4</v>
      </c>
    </row>
    <row r="260" spans="1:10" x14ac:dyDescent="0.2">
      <c r="A260" s="27">
        <v>259</v>
      </c>
      <c r="B260" s="59" t="s">
        <v>577</v>
      </c>
      <c r="C260" s="49" t="s">
        <v>271</v>
      </c>
      <c r="D260" s="60">
        <v>41640</v>
      </c>
      <c r="E260" s="60">
        <v>41671</v>
      </c>
      <c r="F260" s="51">
        <f t="shared" si="4"/>
        <v>8.4931506849315067E-2</v>
      </c>
      <c r="G260" s="52" t="s">
        <v>763</v>
      </c>
      <c r="I260" s="55" t="s">
        <v>779</v>
      </c>
      <c r="J260" s="56">
        <v>5</v>
      </c>
    </row>
    <row r="261" spans="1:10" x14ac:dyDescent="0.2">
      <c r="A261" s="27">
        <v>260</v>
      </c>
      <c r="B261" s="59" t="s">
        <v>577</v>
      </c>
      <c r="C261" s="49" t="s">
        <v>271</v>
      </c>
      <c r="D261" s="60">
        <v>41640</v>
      </c>
      <c r="E261" s="60">
        <v>41672</v>
      </c>
      <c r="F261" s="51">
        <f t="shared" si="4"/>
        <v>8.7671232876712329E-2</v>
      </c>
      <c r="G261" s="52" t="s">
        <v>763</v>
      </c>
      <c r="I261" s="55" t="s">
        <v>779</v>
      </c>
      <c r="J261" s="56">
        <v>5</v>
      </c>
    </row>
    <row r="262" spans="1:10" x14ac:dyDescent="0.2">
      <c r="A262" s="27">
        <v>261</v>
      </c>
      <c r="B262" s="59" t="s">
        <v>578</v>
      </c>
      <c r="C262" s="49" t="s">
        <v>269</v>
      </c>
      <c r="D262" s="60">
        <v>41791</v>
      </c>
      <c r="E262" s="60">
        <v>41944</v>
      </c>
      <c r="F262" s="51">
        <f t="shared" si="4"/>
        <v>0.41917808219178082</v>
      </c>
      <c r="G262" s="52" t="s">
        <v>763</v>
      </c>
      <c r="I262" s="55" t="s">
        <v>779</v>
      </c>
      <c r="J262" s="55">
        <v>6</v>
      </c>
    </row>
    <row r="263" spans="1:10" x14ac:dyDescent="0.2">
      <c r="A263" s="27">
        <v>262</v>
      </c>
      <c r="B263" s="59" t="s">
        <v>579</v>
      </c>
      <c r="C263" s="49" t="s">
        <v>270</v>
      </c>
      <c r="D263" s="60">
        <v>41791</v>
      </c>
      <c r="E263" s="60">
        <v>42005</v>
      </c>
      <c r="F263" s="51">
        <f t="shared" si="4"/>
        <v>0.58630136986301373</v>
      </c>
      <c r="G263" s="52" t="s">
        <v>762</v>
      </c>
      <c r="I263" s="55" t="s">
        <v>779</v>
      </c>
      <c r="J263" s="55">
        <v>6</v>
      </c>
    </row>
    <row r="264" spans="1:10" x14ac:dyDescent="0.2">
      <c r="A264" s="27">
        <v>263</v>
      </c>
      <c r="B264" s="59" t="s">
        <v>580</v>
      </c>
      <c r="C264" s="49" t="s">
        <v>271</v>
      </c>
      <c r="D264" s="60">
        <v>38534</v>
      </c>
      <c r="E264" s="62">
        <v>38565</v>
      </c>
      <c r="F264" s="51">
        <f t="shared" si="4"/>
        <v>8.4931506849315067E-2</v>
      </c>
      <c r="G264" s="52" t="s">
        <v>763</v>
      </c>
      <c r="H264" s="53" t="s">
        <v>348</v>
      </c>
      <c r="I264" s="55" t="s">
        <v>581</v>
      </c>
      <c r="J264" s="56">
        <v>1</v>
      </c>
    </row>
    <row r="265" spans="1:10" x14ac:dyDescent="0.2">
      <c r="A265" s="27">
        <v>264</v>
      </c>
      <c r="B265" s="59" t="s">
        <v>580</v>
      </c>
      <c r="C265" s="49" t="s">
        <v>271</v>
      </c>
      <c r="D265" s="60">
        <v>38534</v>
      </c>
      <c r="E265" s="62">
        <v>38565</v>
      </c>
      <c r="F265" s="51">
        <f t="shared" si="4"/>
        <v>8.4931506849315067E-2</v>
      </c>
      <c r="G265" s="52" t="s">
        <v>763</v>
      </c>
      <c r="H265" s="53" t="s">
        <v>348</v>
      </c>
      <c r="I265" s="55" t="s">
        <v>581</v>
      </c>
      <c r="J265" s="56">
        <v>1</v>
      </c>
    </row>
    <row r="266" spans="1:10" x14ac:dyDescent="0.2">
      <c r="A266" s="27">
        <v>265</v>
      </c>
      <c r="B266" s="59" t="s">
        <v>582</v>
      </c>
      <c r="C266" s="49" t="s">
        <v>269</v>
      </c>
      <c r="D266" s="60">
        <v>38777</v>
      </c>
      <c r="E266" s="62">
        <v>38869</v>
      </c>
      <c r="F266" s="51">
        <f t="shared" si="4"/>
        <v>0.25205479452054796</v>
      </c>
      <c r="G266" s="52" t="s">
        <v>763</v>
      </c>
      <c r="H266" s="53" t="s">
        <v>348</v>
      </c>
      <c r="I266" s="55" t="s">
        <v>581</v>
      </c>
      <c r="J266" s="55">
        <v>2</v>
      </c>
    </row>
    <row r="267" spans="1:10" x14ac:dyDescent="0.2">
      <c r="A267" s="27">
        <v>266</v>
      </c>
      <c r="B267" s="59" t="s">
        <v>583</v>
      </c>
      <c r="C267" s="49" t="s">
        <v>270</v>
      </c>
      <c r="D267" s="60">
        <v>38777</v>
      </c>
      <c r="E267" s="60">
        <v>39753</v>
      </c>
      <c r="F267" s="51">
        <f t="shared" si="4"/>
        <v>2.6739726027397261</v>
      </c>
      <c r="G267" s="52" t="s">
        <v>762</v>
      </c>
      <c r="I267" s="55" t="s">
        <v>581</v>
      </c>
      <c r="J267" s="55">
        <v>2</v>
      </c>
    </row>
    <row r="268" spans="1:10" x14ac:dyDescent="0.2">
      <c r="A268" s="27">
        <v>267</v>
      </c>
      <c r="B268" s="59" t="s">
        <v>584</v>
      </c>
      <c r="C268" s="49" t="s">
        <v>269</v>
      </c>
      <c r="D268" s="60">
        <v>39417</v>
      </c>
      <c r="E268" s="60">
        <v>39539</v>
      </c>
      <c r="F268" s="51">
        <f t="shared" si="4"/>
        <v>0.33424657534246577</v>
      </c>
      <c r="G268" s="52" t="s">
        <v>763</v>
      </c>
      <c r="H268" s="53" t="s">
        <v>348</v>
      </c>
      <c r="I268" s="55" t="s">
        <v>581</v>
      </c>
      <c r="J268" s="55">
        <v>3</v>
      </c>
    </row>
    <row r="269" spans="1:10" x14ac:dyDescent="0.2">
      <c r="A269" s="27">
        <v>268</v>
      </c>
      <c r="B269" s="59" t="s">
        <v>585</v>
      </c>
      <c r="C269" s="49" t="s">
        <v>270</v>
      </c>
      <c r="D269" s="60">
        <v>39417</v>
      </c>
      <c r="E269" s="50">
        <v>40940</v>
      </c>
      <c r="F269" s="51">
        <f t="shared" si="4"/>
        <v>4.1726027397260275</v>
      </c>
      <c r="G269" s="52" t="s">
        <v>762</v>
      </c>
      <c r="H269" s="52"/>
      <c r="I269" s="55" t="s">
        <v>581</v>
      </c>
      <c r="J269" s="55">
        <v>3</v>
      </c>
    </row>
    <row r="270" spans="1:10" x14ac:dyDescent="0.2">
      <c r="A270" s="27">
        <v>269</v>
      </c>
      <c r="B270" s="59" t="s">
        <v>586</v>
      </c>
      <c r="C270" s="49" t="s">
        <v>270</v>
      </c>
      <c r="D270" s="60">
        <v>39904</v>
      </c>
      <c r="E270" s="60">
        <v>40330</v>
      </c>
      <c r="F270" s="51">
        <f t="shared" si="4"/>
        <v>1.167123287671233</v>
      </c>
      <c r="G270" s="52" t="s">
        <v>763</v>
      </c>
      <c r="H270" s="53" t="s">
        <v>356</v>
      </c>
      <c r="I270" s="55" t="s">
        <v>581</v>
      </c>
      <c r="J270" s="55">
        <v>4</v>
      </c>
    </row>
    <row r="271" spans="1:10" x14ac:dyDescent="0.2">
      <c r="A271" s="27">
        <v>270</v>
      </c>
      <c r="B271" s="59" t="s">
        <v>587</v>
      </c>
      <c r="C271" s="49" t="s">
        <v>270</v>
      </c>
      <c r="D271" s="50">
        <v>39904</v>
      </c>
      <c r="E271" s="50">
        <v>40575</v>
      </c>
      <c r="F271" s="51">
        <f t="shared" si="4"/>
        <v>1.8383561643835618</v>
      </c>
      <c r="G271" s="52" t="s">
        <v>762</v>
      </c>
      <c r="H271" s="52"/>
      <c r="I271" s="55" t="s">
        <v>581</v>
      </c>
      <c r="J271" s="55">
        <v>4</v>
      </c>
    </row>
    <row r="272" spans="1:10" x14ac:dyDescent="0.2">
      <c r="A272" s="27">
        <v>271</v>
      </c>
      <c r="B272" s="59" t="s">
        <v>588</v>
      </c>
      <c r="C272" s="49" t="s">
        <v>270</v>
      </c>
      <c r="D272" s="65">
        <v>40544</v>
      </c>
      <c r="E272" s="50">
        <v>40575</v>
      </c>
      <c r="F272" s="51">
        <f t="shared" si="4"/>
        <v>8.4931506849315067E-2</v>
      </c>
      <c r="G272" s="52" t="s">
        <v>763</v>
      </c>
      <c r="H272" s="53" t="s">
        <v>379</v>
      </c>
      <c r="I272" s="55" t="s">
        <v>581</v>
      </c>
      <c r="J272" s="55">
        <v>5</v>
      </c>
    </row>
    <row r="273" spans="1:10" x14ac:dyDescent="0.2">
      <c r="A273" s="27">
        <v>272</v>
      </c>
      <c r="B273" s="59" t="s">
        <v>588</v>
      </c>
      <c r="C273" s="49" t="s">
        <v>270</v>
      </c>
      <c r="D273" s="65">
        <v>40544</v>
      </c>
      <c r="E273" s="50">
        <v>40695</v>
      </c>
      <c r="F273" s="51">
        <f t="shared" si="4"/>
        <v>0.41369863013698632</v>
      </c>
      <c r="G273" s="52" t="s">
        <v>763</v>
      </c>
      <c r="H273" s="53" t="s">
        <v>348</v>
      </c>
      <c r="I273" s="55" t="s">
        <v>581</v>
      </c>
      <c r="J273" s="55">
        <v>5</v>
      </c>
    </row>
    <row r="274" spans="1:10" x14ac:dyDescent="0.2">
      <c r="A274" s="27">
        <v>273</v>
      </c>
      <c r="B274" s="59" t="s">
        <v>589</v>
      </c>
      <c r="C274" s="49" t="s">
        <v>269</v>
      </c>
      <c r="D274" s="65">
        <v>40544</v>
      </c>
      <c r="E274" s="50">
        <v>40817</v>
      </c>
      <c r="F274" s="51">
        <f t="shared" si="4"/>
        <v>0.74794520547945209</v>
      </c>
      <c r="G274" s="52" t="s">
        <v>763</v>
      </c>
      <c r="H274" s="53" t="s">
        <v>356</v>
      </c>
      <c r="I274" s="55" t="s">
        <v>581</v>
      </c>
      <c r="J274" s="55">
        <v>5</v>
      </c>
    </row>
    <row r="275" spans="1:10" x14ac:dyDescent="0.2">
      <c r="A275" s="27">
        <v>274</v>
      </c>
      <c r="B275" s="59" t="s">
        <v>590</v>
      </c>
      <c r="C275" s="49" t="s">
        <v>271</v>
      </c>
      <c r="D275" s="60">
        <v>40940</v>
      </c>
      <c r="E275" s="50">
        <v>40969</v>
      </c>
      <c r="F275" s="51">
        <f t="shared" si="4"/>
        <v>7.9452054794520555E-2</v>
      </c>
      <c r="G275" s="52" t="s">
        <v>763</v>
      </c>
      <c r="H275" s="53" t="s">
        <v>591</v>
      </c>
      <c r="I275" s="55" t="s">
        <v>581</v>
      </c>
      <c r="J275" s="56">
        <v>6</v>
      </c>
    </row>
    <row r="276" spans="1:10" x14ac:dyDescent="0.2">
      <c r="A276" s="27">
        <v>275</v>
      </c>
      <c r="B276" s="59" t="s">
        <v>592</v>
      </c>
      <c r="C276" s="49" t="s">
        <v>270</v>
      </c>
      <c r="D276" s="60">
        <v>40940</v>
      </c>
      <c r="E276" s="50">
        <v>41153</v>
      </c>
      <c r="F276" s="51">
        <f t="shared" si="4"/>
        <v>0.58356164383561648</v>
      </c>
      <c r="G276" s="52" t="s">
        <v>763</v>
      </c>
      <c r="H276" s="53" t="s">
        <v>356</v>
      </c>
      <c r="I276" s="55" t="s">
        <v>581</v>
      </c>
      <c r="J276" s="55">
        <v>6</v>
      </c>
    </row>
    <row r="277" spans="1:10" x14ac:dyDescent="0.2">
      <c r="A277" s="27">
        <v>276</v>
      </c>
      <c r="B277" s="59" t="s">
        <v>592</v>
      </c>
      <c r="C277" s="49" t="s">
        <v>270</v>
      </c>
      <c r="D277" s="60">
        <v>40940</v>
      </c>
      <c r="E277" s="60">
        <v>42005</v>
      </c>
      <c r="F277" s="51">
        <f t="shared" si="4"/>
        <v>2.9178082191780823</v>
      </c>
      <c r="G277" s="52" t="s">
        <v>762</v>
      </c>
      <c r="I277" s="55" t="s">
        <v>581</v>
      </c>
      <c r="J277" s="55">
        <v>6</v>
      </c>
    </row>
    <row r="278" spans="1:10" x14ac:dyDescent="0.2">
      <c r="A278" s="27">
        <v>277</v>
      </c>
      <c r="B278" s="59" t="s">
        <v>593</v>
      </c>
      <c r="C278" s="49" t="s">
        <v>269</v>
      </c>
      <c r="D278" s="60">
        <v>38838</v>
      </c>
      <c r="E278" s="50">
        <v>40969</v>
      </c>
      <c r="F278" s="51">
        <f t="shared" si="4"/>
        <v>5.838356164383562</v>
      </c>
      <c r="G278" s="52" t="s">
        <v>763</v>
      </c>
      <c r="H278" s="53" t="s">
        <v>348</v>
      </c>
      <c r="I278" s="55" t="s">
        <v>594</v>
      </c>
      <c r="J278" s="55">
        <v>1</v>
      </c>
    </row>
    <row r="279" spans="1:10" x14ac:dyDescent="0.2">
      <c r="A279" s="27">
        <v>278</v>
      </c>
      <c r="B279" s="59" t="s">
        <v>595</v>
      </c>
      <c r="C279" s="49" t="s">
        <v>271</v>
      </c>
      <c r="D279" s="60">
        <v>39783</v>
      </c>
      <c r="E279" s="60">
        <v>39873</v>
      </c>
      <c r="F279" s="51">
        <f t="shared" si="4"/>
        <v>0.24657534246575341</v>
      </c>
      <c r="G279" s="52" t="s">
        <v>763</v>
      </c>
      <c r="I279" s="55" t="s">
        <v>594</v>
      </c>
      <c r="J279" s="56">
        <v>2</v>
      </c>
    </row>
    <row r="280" spans="1:10" x14ac:dyDescent="0.2">
      <c r="A280" s="27">
        <v>279</v>
      </c>
      <c r="B280" s="59" t="s">
        <v>596</v>
      </c>
      <c r="C280" s="49" t="s">
        <v>270</v>
      </c>
      <c r="D280" s="50">
        <v>39783</v>
      </c>
      <c r="E280" s="50">
        <v>40483</v>
      </c>
      <c r="F280" s="51">
        <f t="shared" si="4"/>
        <v>1.9178082191780821</v>
      </c>
      <c r="G280" s="52" t="s">
        <v>762</v>
      </c>
      <c r="H280" s="52"/>
      <c r="I280" s="55" t="s">
        <v>594</v>
      </c>
      <c r="J280" s="55">
        <v>2</v>
      </c>
    </row>
    <row r="281" spans="1:10" x14ac:dyDescent="0.2">
      <c r="A281" s="27">
        <v>280</v>
      </c>
      <c r="B281" s="59" t="s">
        <v>597</v>
      </c>
      <c r="C281" s="49" t="s">
        <v>270</v>
      </c>
      <c r="D281" s="60">
        <v>40634</v>
      </c>
      <c r="E281" s="50">
        <v>41548</v>
      </c>
      <c r="F281" s="51">
        <f t="shared" si="4"/>
        <v>2.504109589041096</v>
      </c>
      <c r="G281" s="52" t="s">
        <v>762</v>
      </c>
      <c r="H281" s="52"/>
      <c r="I281" s="55" t="s">
        <v>594</v>
      </c>
      <c r="J281" s="55">
        <v>3</v>
      </c>
    </row>
    <row r="282" spans="1:10" x14ac:dyDescent="0.2">
      <c r="A282" s="27">
        <v>281</v>
      </c>
      <c r="B282" s="59" t="s">
        <v>598</v>
      </c>
      <c r="C282" s="49" t="s">
        <v>269</v>
      </c>
      <c r="D282" s="60">
        <v>41244</v>
      </c>
      <c r="E282" s="60">
        <v>42005</v>
      </c>
      <c r="F282" s="51">
        <f t="shared" si="4"/>
        <v>2.0849315068493151</v>
      </c>
      <c r="G282" s="52" t="s">
        <v>762</v>
      </c>
      <c r="I282" s="55" t="s">
        <v>594</v>
      </c>
      <c r="J282" s="55">
        <v>4</v>
      </c>
    </row>
    <row r="283" spans="1:10" x14ac:dyDescent="0.2">
      <c r="A283" s="27">
        <v>282</v>
      </c>
      <c r="B283" s="48" t="s">
        <v>599</v>
      </c>
      <c r="C283" s="49" t="s">
        <v>271</v>
      </c>
      <c r="D283" s="57">
        <v>32690</v>
      </c>
      <c r="E283" s="57">
        <v>32752</v>
      </c>
      <c r="F283" s="51">
        <f t="shared" si="4"/>
        <v>0.16986301369863013</v>
      </c>
      <c r="G283" s="52" t="s">
        <v>763</v>
      </c>
      <c r="I283" s="55" t="s">
        <v>780</v>
      </c>
      <c r="J283" s="56">
        <v>1</v>
      </c>
    </row>
    <row r="284" spans="1:10" x14ac:dyDescent="0.2">
      <c r="A284" s="27">
        <v>283</v>
      </c>
      <c r="B284" s="48" t="s">
        <v>599</v>
      </c>
      <c r="C284" s="49" t="s">
        <v>271</v>
      </c>
      <c r="D284" s="57">
        <v>32690</v>
      </c>
      <c r="E284" s="57">
        <v>32752</v>
      </c>
      <c r="F284" s="51">
        <f t="shared" si="4"/>
        <v>0.16986301369863013</v>
      </c>
      <c r="G284" s="52" t="s">
        <v>763</v>
      </c>
      <c r="I284" s="55" t="s">
        <v>780</v>
      </c>
      <c r="J284" s="56">
        <v>1</v>
      </c>
    </row>
    <row r="285" spans="1:10" x14ac:dyDescent="0.2">
      <c r="A285" s="27">
        <v>284</v>
      </c>
      <c r="B285" s="48" t="s">
        <v>600</v>
      </c>
      <c r="C285" s="49" t="s">
        <v>271</v>
      </c>
      <c r="D285" s="50">
        <v>32964</v>
      </c>
      <c r="E285" s="57">
        <v>33055</v>
      </c>
      <c r="F285" s="51">
        <f t="shared" si="4"/>
        <v>0.24931506849315069</v>
      </c>
      <c r="G285" s="52" t="s">
        <v>763</v>
      </c>
      <c r="I285" s="55" t="s">
        <v>780</v>
      </c>
      <c r="J285" s="56">
        <v>2</v>
      </c>
    </row>
    <row r="286" spans="1:10" x14ac:dyDescent="0.2">
      <c r="A286" s="27">
        <v>285</v>
      </c>
      <c r="B286" s="48" t="s">
        <v>601</v>
      </c>
      <c r="C286" s="49" t="s">
        <v>269</v>
      </c>
      <c r="D286" s="50">
        <v>32964</v>
      </c>
      <c r="E286" s="50">
        <v>33390</v>
      </c>
      <c r="F286" s="51">
        <f t="shared" si="4"/>
        <v>1.167123287671233</v>
      </c>
      <c r="G286" s="52" t="s">
        <v>762</v>
      </c>
      <c r="I286" s="55" t="s">
        <v>780</v>
      </c>
      <c r="J286" s="55">
        <v>2</v>
      </c>
    </row>
    <row r="287" spans="1:10" x14ac:dyDescent="0.2">
      <c r="A287" s="27">
        <v>286</v>
      </c>
      <c r="B287" s="59" t="s">
        <v>602</v>
      </c>
      <c r="C287" s="49" t="s">
        <v>270</v>
      </c>
      <c r="D287" s="61">
        <v>35704</v>
      </c>
      <c r="E287" s="61">
        <v>36434</v>
      </c>
      <c r="F287" s="51">
        <f t="shared" si="4"/>
        <v>2</v>
      </c>
      <c r="G287" s="52" t="s">
        <v>762</v>
      </c>
      <c r="I287" s="55" t="s">
        <v>603</v>
      </c>
      <c r="J287" s="55">
        <v>1</v>
      </c>
    </row>
    <row r="288" spans="1:10" x14ac:dyDescent="0.2">
      <c r="A288" s="27">
        <v>287</v>
      </c>
      <c r="B288" s="59" t="s">
        <v>602</v>
      </c>
      <c r="C288" s="49" t="s">
        <v>270</v>
      </c>
      <c r="D288" s="61">
        <v>35704</v>
      </c>
      <c r="E288" s="61">
        <v>36434</v>
      </c>
      <c r="F288" s="51">
        <f t="shared" si="4"/>
        <v>2</v>
      </c>
      <c r="G288" s="52" t="s">
        <v>762</v>
      </c>
      <c r="I288" s="55" t="s">
        <v>603</v>
      </c>
      <c r="J288" s="55">
        <v>1</v>
      </c>
    </row>
    <row r="289" spans="1:10" x14ac:dyDescent="0.2">
      <c r="A289" s="27">
        <v>288</v>
      </c>
      <c r="B289" s="59" t="s">
        <v>604</v>
      </c>
      <c r="C289" s="49" t="s">
        <v>271</v>
      </c>
      <c r="D289" s="61">
        <v>36557</v>
      </c>
      <c r="E289" s="60">
        <v>36617</v>
      </c>
      <c r="F289" s="51">
        <f t="shared" si="4"/>
        <v>0.16438356164383561</v>
      </c>
      <c r="G289" s="52" t="s">
        <v>763</v>
      </c>
      <c r="H289" s="53" t="s">
        <v>350</v>
      </c>
      <c r="I289" s="55" t="s">
        <v>603</v>
      </c>
      <c r="J289" s="56">
        <v>2</v>
      </c>
    </row>
    <row r="290" spans="1:10" x14ac:dyDescent="0.2">
      <c r="A290" s="27">
        <v>289</v>
      </c>
      <c r="B290" s="59" t="s">
        <v>604</v>
      </c>
      <c r="C290" s="49" t="s">
        <v>271</v>
      </c>
      <c r="D290" s="61">
        <v>36557</v>
      </c>
      <c r="E290" s="60">
        <v>36617</v>
      </c>
      <c r="F290" s="51">
        <f t="shared" si="4"/>
        <v>0.16438356164383561</v>
      </c>
      <c r="G290" s="52" t="s">
        <v>763</v>
      </c>
      <c r="H290" s="53" t="s">
        <v>350</v>
      </c>
      <c r="I290" s="55" t="s">
        <v>603</v>
      </c>
      <c r="J290" s="56">
        <v>2</v>
      </c>
    </row>
    <row r="291" spans="1:10" x14ac:dyDescent="0.2">
      <c r="A291" s="27">
        <v>290</v>
      </c>
      <c r="B291" s="59" t="s">
        <v>605</v>
      </c>
      <c r="C291" s="49" t="s">
        <v>270</v>
      </c>
      <c r="D291" s="60">
        <v>36892</v>
      </c>
      <c r="E291" s="60">
        <v>37926</v>
      </c>
      <c r="F291" s="51">
        <f t="shared" si="4"/>
        <v>2.8328767123287673</v>
      </c>
      <c r="G291" s="52" t="s">
        <v>763</v>
      </c>
      <c r="H291" s="53" t="s">
        <v>606</v>
      </c>
      <c r="I291" s="55" t="s">
        <v>603</v>
      </c>
      <c r="J291" s="55">
        <v>3</v>
      </c>
    </row>
    <row r="292" spans="1:10" x14ac:dyDescent="0.2">
      <c r="A292" s="27">
        <v>291</v>
      </c>
      <c r="B292" s="59" t="s">
        <v>605</v>
      </c>
      <c r="C292" s="49" t="s">
        <v>270</v>
      </c>
      <c r="D292" s="60">
        <v>36892</v>
      </c>
      <c r="E292" s="60">
        <v>37926</v>
      </c>
      <c r="F292" s="51">
        <f t="shared" si="4"/>
        <v>2.8328767123287673</v>
      </c>
      <c r="G292" s="52" t="s">
        <v>763</v>
      </c>
      <c r="H292" s="53" t="s">
        <v>344</v>
      </c>
      <c r="I292" s="55" t="s">
        <v>603</v>
      </c>
      <c r="J292" s="55">
        <v>3</v>
      </c>
    </row>
    <row r="293" spans="1:10" x14ac:dyDescent="0.2">
      <c r="A293" s="27">
        <v>292</v>
      </c>
      <c r="B293" s="59" t="s">
        <v>607</v>
      </c>
      <c r="C293" s="49" t="s">
        <v>269</v>
      </c>
      <c r="D293" s="60">
        <v>38047</v>
      </c>
      <c r="E293" s="60">
        <v>38777</v>
      </c>
      <c r="F293" s="51">
        <f t="shared" si="4"/>
        <v>2</v>
      </c>
      <c r="G293" s="52" t="s">
        <v>763</v>
      </c>
      <c r="I293" s="55" t="s">
        <v>603</v>
      </c>
      <c r="J293" s="55">
        <v>4</v>
      </c>
    </row>
    <row r="294" spans="1:10" x14ac:dyDescent="0.2">
      <c r="A294" s="27">
        <v>293</v>
      </c>
      <c r="B294" s="59" t="s">
        <v>608</v>
      </c>
      <c r="C294" s="49" t="s">
        <v>269</v>
      </c>
      <c r="D294" s="60">
        <v>38047</v>
      </c>
      <c r="E294" s="50">
        <v>42005</v>
      </c>
      <c r="F294" s="51">
        <f t="shared" si="4"/>
        <v>10.843835616438357</v>
      </c>
      <c r="G294" s="52" t="s">
        <v>762</v>
      </c>
      <c r="I294" s="55" t="s">
        <v>603</v>
      </c>
      <c r="J294" s="55">
        <v>4</v>
      </c>
    </row>
    <row r="295" spans="1:10" x14ac:dyDescent="0.2">
      <c r="A295" s="27">
        <v>294</v>
      </c>
      <c r="B295" s="59" t="s">
        <v>609</v>
      </c>
      <c r="C295" s="49" t="s">
        <v>269</v>
      </c>
      <c r="D295" s="60">
        <v>38687</v>
      </c>
      <c r="E295" s="60">
        <v>39052</v>
      </c>
      <c r="F295" s="51">
        <f t="shared" si="4"/>
        <v>1</v>
      </c>
      <c r="G295" s="52" t="s">
        <v>763</v>
      </c>
      <c r="H295" s="53" t="s">
        <v>610</v>
      </c>
      <c r="I295" s="55" t="s">
        <v>603</v>
      </c>
      <c r="J295" s="55">
        <v>5</v>
      </c>
    </row>
    <row r="296" spans="1:10" x14ac:dyDescent="0.2">
      <c r="A296" s="27">
        <v>295</v>
      </c>
      <c r="B296" s="59" t="s">
        <v>611</v>
      </c>
      <c r="C296" s="49" t="s">
        <v>270</v>
      </c>
      <c r="D296" s="60">
        <v>38687</v>
      </c>
      <c r="E296" s="50">
        <v>40179</v>
      </c>
      <c r="F296" s="51">
        <f t="shared" si="4"/>
        <v>4.087671232876712</v>
      </c>
      <c r="G296" s="52" t="s">
        <v>762</v>
      </c>
      <c r="I296" s="55" t="s">
        <v>603</v>
      </c>
      <c r="J296" s="55">
        <v>5</v>
      </c>
    </row>
    <row r="297" spans="1:10" x14ac:dyDescent="0.2">
      <c r="A297" s="27">
        <v>296</v>
      </c>
      <c r="B297" s="59" t="s">
        <v>612</v>
      </c>
      <c r="C297" s="49" t="s">
        <v>271</v>
      </c>
      <c r="D297" s="50">
        <v>39783</v>
      </c>
      <c r="E297" s="50">
        <v>39845</v>
      </c>
      <c r="F297" s="51">
        <f t="shared" si="4"/>
        <v>0.16986301369863013</v>
      </c>
      <c r="G297" s="52" t="s">
        <v>763</v>
      </c>
      <c r="H297" s="53" t="s">
        <v>516</v>
      </c>
      <c r="I297" s="55" t="s">
        <v>603</v>
      </c>
      <c r="J297" s="56">
        <v>6</v>
      </c>
    </row>
    <row r="298" spans="1:10" x14ac:dyDescent="0.2">
      <c r="A298" s="27">
        <v>297</v>
      </c>
      <c r="B298" s="59" t="s">
        <v>612</v>
      </c>
      <c r="C298" s="49" t="s">
        <v>271</v>
      </c>
      <c r="D298" s="60">
        <v>39783</v>
      </c>
      <c r="E298" s="60">
        <v>39845</v>
      </c>
      <c r="F298" s="51">
        <f t="shared" si="4"/>
        <v>0.16986301369863013</v>
      </c>
      <c r="G298" s="52" t="s">
        <v>763</v>
      </c>
      <c r="H298" s="53" t="s">
        <v>516</v>
      </c>
      <c r="I298" s="55" t="s">
        <v>603</v>
      </c>
      <c r="J298" s="56">
        <v>6</v>
      </c>
    </row>
    <row r="299" spans="1:10" x14ac:dyDescent="0.2">
      <c r="A299" s="27">
        <v>298</v>
      </c>
      <c r="B299" s="59" t="s">
        <v>613</v>
      </c>
      <c r="C299" s="49" t="s">
        <v>271</v>
      </c>
      <c r="D299" s="60">
        <v>39722</v>
      </c>
      <c r="E299" s="60">
        <v>39753</v>
      </c>
      <c r="F299" s="51">
        <f t="shared" si="4"/>
        <v>8.4931506849315067E-2</v>
      </c>
      <c r="G299" s="52" t="s">
        <v>763</v>
      </c>
      <c r="I299" s="55" t="s">
        <v>614</v>
      </c>
      <c r="J299" s="56">
        <v>1</v>
      </c>
    </row>
    <row r="300" spans="1:10" x14ac:dyDescent="0.2">
      <c r="A300" s="27">
        <v>299</v>
      </c>
      <c r="B300" s="59" t="s">
        <v>613</v>
      </c>
      <c r="C300" s="49" t="s">
        <v>271</v>
      </c>
      <c r="D300" s="60">
        <v>39722</v>
      </c>
      <c r="E300" s="60">
        <v>39753</v>
      </c>
      <c r="F300" s="51">
        <f t="shared" si="4"/>
        <v>8.4931506849315067E-2</v>
      </c>
      <c r="G300" s="52" t="s">
        <v>763</v>
      </c>
      <c r="I300" s="55" t="s">
        <v>614</v>
      </c>
      <c r="J300" s="56">
        <v>1</v>
      </c>
    </row>
    <row r="301" spans="1:10" x14ac:dyDescent="0.2">
      <c r="A301" s="27">
        <v>300</v>
      </c>
      <c r="B301" s="59" t="s">
        <v>615</v>
      </c>
      <c r="C301" s="49" t="s">
        <v>270</v>
      </c>
      <c r="D301" s="60">
        <v>39904</v>
      </c>
      <c r="E301" s="50">
        <v>40575</v>
      </c>
      <c r="F301" s="51">
        <f t="shared" si="4"/>
        <v>1.8383561643835618</v>
      </c>
      <c r="G301" s="52" t="s">
        <v>762</v>
      </c>
      <c r="I301" s="55" t="s">
        <v>614</v>
      </c>
      <c r="J301" s="55">
        <v>2</v>
      </c>
    </row>
    <row r="302" spans="1:10" x14ac:dyDescent="0.2">
      <c r="A302" s="27">
        <v>301</v>
      </c>
      <c r="B302" s="59" t="s">
        <v>563</v>
      </c>
      <c r="C302" s="49" t="s">
        <v>269</v>
      </c>
      <c r="D302" s="60">
        <v>39904</v>
      </c>
      <c r="E302" s="50">
        <v>42005</v>
      </c>
      <c r="F302" s="51">
        <f t="shared" si="4"/>
        <v>5.7561643835616438</v>
      </c>
      <c r="G302" s="52" t="s">
        <v>762</v>
      </c>
      <c r="I302" s="55" t="s">
        <v>614</v>
      </c>
      <c r="J302" s="55">
        <v>2</v>
      </c>
    </row>
    <row r="303" spans="1:10" x14ac:dyDescent="0.2">
      <c r="A303" s="27">
        <v>302</v>
      </c>
      <c r="B303" s="59" t="s">
        <v>616</v>
      </c>
      <c r="C303" s="49" t="s">
        <v>271</v>
      </c>
      <c r="D303" s="60">
        <v>40575</v>
      </c>
      <c r="E303" s="50">
        <v>40695</v>
      </c>
      <c r="F303" s="51">
        <f t="shared" si="4"/>
        <v>0.32876712328767121</v>
      </c>
      <c r="G303" s="52" t="s">
        <v>763</v>
      </c>
      <c r="I303" s="55" t="s">
        <v>614</v>
      </c>
      <c r="J303" s="56">
        <v>3</v>
      </c>
    </row>
    <row r="304" spans="1:10" x14ac:dyDescent="0.2">
      <c r="A304" s="27">
        <v>303</v>
      </c>
      <c r="B304" s="59" t="s">
        <v>616</v>
      </c>
      <c r="C304" s="49" t="s">
        <v>271</v>
      </c>
      <c r="D304" s="60">
        <v>40575</v>
      </c>
      <c r="E304" s="50">
        <v>40695</v>
      </c>
      <c r="F304" s="51">
        <f t="shared" si="4"/>
        <v>0.32876712328767121</v>
      </c>
      <c r="G304" s="52" t="s">
        <v>763</v>
      </c>
      <c r="I304" s="55" t="s">
        <v>614</v>
      </c>
      <c r="J304" s="56">
        <v>3</v>
      </c>
    </row>
    <row r="305" spans="1:10" x14ac:dyDescent="0.2">
      <c r="A305" s="27">
        <v>304</v>
      </c>
      <c r="B305" s="59" t="s">
        <v>617</v>
      </c>
      <c r="C305" s="49" t="s">
        <v>271</v>
      </c>
      <c r="D305" s="60">
        <v>40848</v>
      </c>
      <c r="E305" s="50">
        <v>40878</v>
      </c>
      <c r="F305" s="51">
        <f t="shared" si="4"/>
        <v>8.2191780821917804E-2</v>
      </c>
      <c r="G305" s="52" t="s">
        <v>763</v>
      </c>
      <c r="H305" s="53" t="s">
        <v>516</v>
      </c>
      <c r="I305" s="55" t="s">
        <v>614</v>
      </c>
      <c r="J305" s="56">
        <v>4</v>
      </c>
    </row>
    <row r="306" spans="1:10" x14ac:dyDescent="0.2">
      <c r="A306" s="27">
        <v>305</v>
      </c>
      <c r="B306" s="59" t="s">
        <v>617</v>
      </c>
      <c r="C306" s="49" t="s">
        <v>271</v>
      </c>
      <c r="D306" s="60">
        <v>40848</v>
      </c>
      <c r="E306" s="50">
        <v>40878</v>
      </c>
      <c r="F306" s="51">
        <f t="shared" si="4"/>
        <v>8.2191780821917804E-2</v>
      </c>
      <c r="G306" s="52" t="s">
        <v>763</v>
      </c>
      <c r="H306" s="53" t="s">
        <v>516</v>
      </c>
      <c r="I306" s="55" t="s">
        <v>614</v>
      </c>
      <c r="J306" s="56">
        <v>4</v>
      </c>
    </row>
    <row r="307" spans="1:10" x14ac:dyDescent="0.2">
      <c r="A307" s="27">
        <v>306</v>
      </c>
      <c r="B307" s="59" t="s">
        <v>618</v>
      </c>
      <c r="C307" s="49" t="s">
        <v>271</v>
      </c>
      <c r="D307" s="60">
        <v>41061</v>
      </c>
      <c r="E307" s="60">
        <v>41122</v>
      </c>
      <c r="F307" s="51">
        <f t="shared" si="4"/>
        <v>0.16712328767123288</v>
      </c>
      <c r="G307" s="52" t="s">
        <v>763</v>
      </c>
      <c r="H307" s="53" t="s">
        <v>379</v>
      </c>
      <c r="I307" s="55" t="s">
        <v>614</v>
      </c>
      <c r="J307" s="56">
        <v>5</v>
      </c>
    </row>
    <row r="308" spans="1:10" x14ac:dyDescent="0.2">
      <c r="A308" s="27">
        <v>307</v>
      </c>
      <c r="B308" s="59" t="s">
        <v>619</v>
      </c>
      <c r="C308" s="49" t="s">
        <v>269</v>
      </c>
      <c r="D308" s="60">
        <v>41061</v>
      </c>
      <c r="E308" s="60">
        <v>41426</v>
      </c>
      <c r="F308" s="51">
        <f t="shared" si="4"/>
        <v>1</v>
      </c>
      <c r="G308" s="52" t="s">
        <v>763</v>
      </c>
      <c r="H308" s="53" t="s">
        <v>379</v>
      </c>
      <c r="I308" s="55" t="s">
        <v>614</v>
      </c>
      <c r="J308" s="55">
        <v>5</v>
      </c>
    </row>
    <row r="309" spans="1:10" x14ac:dyDescent="0.2">
      <c r="A309" s="27">
        <v>308</v>
      </c>
      <c r="B309" s="59" t="s">
        <v>620</v>
      </c>
      <c r="C309" s="49" t="s">
        <v>271</v>
      </c>
      <c r="D309" s="60">
        <v>41699</v>
      </c>
      <c r="E309" s="60">
        <v>41791</v>
      </c>
      <c r="F309" s="51">
        <f t="shared" si="4"/>
        <v>0.25205479452054796</v>
      </c>
      <c r="G309" s="52" t="s">
        <v>763</v>
      </c>
      <c r="H309" s="53" t="s">
        <v>356</v>
      </c>
      <c r="I309" s="55" t="s">
        <v>614</v>
      </c>
      <c r="J309" s="56">
        <v>6</v>
      </c>
    </row>
    <row r="310" spans="1:10" x14ac:dyDescent="0.2">
      <c r="A310" s="27">
        <v>309</v>
      </c>
      <c r="B310" s="59" t="s">
        <v>620</v>
      </c>
      <c r="C310" s="49" t="s">
        <v>271</v>
      </c>
      <c r="D310" s="60">
        <v>41699</v>
      </c>
      <c r="E310" s="60">
        <v>41791</v>
      </c>
      <c r="F310" s="51">
        <f t="shared" si="4"/>
        <v>0.25205479452054796</v>
      </c>
      <c r="G310" s="52" t="s">
        <v>763</v>
      </c>
      <c r="H310" s="53" t="s">
        <v>356</v>
      </c>
      <c r="I310" s="55" t="s">
        <v>614</v>
      </c>
      <c r="J310" s="56">
        <v>6</v>
      </c>
    </row>
    <row r="311" spans="1:10" x14ac:dyDescent="0.2">
      <c r="A311" s="27">
        <v>310</v>
      </c>
      <c r="B311" s="59" t="s">
        <v>621</v>
      </c>
      <c r="C311" s="49" t="s">
        <v>271</v>
      </c>
      <c r="D311" s="60">
        <v>41944</v>
      </c>
      <c r="E311" s="60">
        <v>42005</v>
      </c>
      <c r="F311" s="51">
        <f t="shared" si="4"/>
        <v>0.16712328767123288</v>
      </c>
      <c r="G311" s="52" t="s">
        <v>763</v>
      </c>
      <c r="H311" s="53" t="s">
        <v>356</v>
      </c>
      <c r="I311" s="55" t="s">
        <v>614</v>
      </c>
      <c r="J311" s="56">
        <v>7</v>
      </c>
    </row>
    <row r="312" spans="1:10" x14ac:dyDescent="0.2">
      <c r="A312" s="27">
        <v>311</v>
      </c>
      <c r="B312" s="59" t="s">
        <v>622</v>
      </c>
      <c r="C312" s="49" t="s">
        <v>270</v>
      </c>
      <c r="D312" s="60">
        <v>36678</v>
      </c>
      <c r="E312" s="61">
        <v>37226</v>
      </c>
      <c r="F312" s="51">
        <f t="shared" si="4"/>
        <v>1.5013698630136987</v>
      </c>
      <c r="G312" s="52" t="s">
        <v>762</v>
      </c>
      <c r="I312" s="55" t="s">
        <v>623</v>
      </c>
      <c r="J312" s="55">
        <v>1</v>
      </c>
    </row>
    <row r="313" spans="1:10" x14ac:dyDescent="0.2">
      <c r="A313" s="27">
        <v>312</v>
      </c>
      <c r="B313" s="59" t="s">
        <v>622</v>
      </c>
      <c r="C313" s="49" t="s">
        <v>270</v>
      </c>
      <c r="D313" s="60">
        <v>36678</v>
      </c>
      <c r="E313" s="61">
        <v>37226</v>
      </c>
      <c r="F313" s="51">
        <f t="shared" si="4"/>
        <v>1.5013698630136987</v>
      </c>
      <c r="G313" s="52" t="s">
        <v>762</v>
      </c>
      <c r="I313" s="55" t="s">
        <v>623</v>
      </c>
      <c r="J313" s="55">
        <v>1</v>
      </c>
    </row>
    <row r="314" spans="1:10" x14ac:dyDescent="0.2">
      <c r="A314" s="27">
        <v>313</v>
      </c>
      <c r="B314" s="59" t="s">
        <v>624</v>
      </c>
      <c r="C314" s="49" t="s">
        <v>269</v>
      </c>
      <c r="D314" s="60">
        <v>37622</v>
      </c>
      <c r="E314" s="50">
        <v>40695</v>
      </c>
      <c r="F314" s="51">
        <f t="shared" si="4"/>
        <v>8.419178082191781</v>
      </c>
      <c r="G314" s="52" t="s">
        <v>763</v>
      </c>
      <c r="I314" s="55" t="s">
        <v>623</v>
      </c>
      <c r="J314" s="55">
        <v>2</v>
      </c>
    </row>
    <row r="315" spans="1:10" x14ac:dyDescent="0.2">
      <c r="A315" s="27">
        <v>314</v>
      </c>
      <c r="B315" s="59" t="s">
        <v>625</v>
      </c>
      <c r="C315" s="49" t="s">
        <v>271</v>
      </c>
      <c r="D315" s="60">
        <v>38322</v>
      </c>
      <c r="E315" s="61">
        <v>38353</v>
      </c>
      <c r="F315" s="51">
        <f t="shared" si="4"/>
        <v>8.4931506849315067E-2</v>
      </c>
      <c r="G315" s="52" t="s">
        <v>763</v>
      </c>
      <c r="I315" s="55" t="s">
        <v>623</v>
      </c>
      <c r="J315" s="56">
        <v>3</v>
      </c>
    </row>
    <row r="316" spans="1:10" x14ac:dyDescent="0.2">
      <c r="A316" s="27">
        <v>315</v>
      </c>
      <c r="B316" s="59" t="s">
        <v>625</v>
      </c>
      <c r="C316" s="49" t="s">
        <v>271</v>
      </c>
      <c r="D316" s="60">
        <v>38322</v>
      </c>
      <c r="E316" s="61">
        <v>38353</v>
      </c>
      <c r="F316" s="51">
        <f t="shared" si="4"/>
        <v>8.4931506849315067E-2</v>
      </c>
      <c r="G316" s="52" t="s">
        <v>763</v>
      </c>
      <c r="I316" s="55" t="s">
        <v>623</v>
      </c>
      <c r="J316" s="56">
        <v>3</v>
      </c>
    </row>
    <row r="317" spans="1:10" x14ac:dyDescent="0.2">
      <c r="A317" s="27">
        <v>316</v>
      </c>
      <c r="B317" s="59" t="s">
        <v>626</v>
      </c>
      <c r="C317" s="49" t="s">
        <v>271</v>
      </c>
      <c r="D317" s="60">
        <v>38443</v>
      </c>
      <c r="E317" s="60">
        <v>38534</v>
      </c>
      <c r="F317" s="51">
        <f t="shared" si="4"/>
        <v>0.24931506849315069</v>
      </c>
      <c r="G317" s="52" t="s">
        <v>763</v>
      </c>
      <c r="I317" s="55" t="s">
        <v>623</v>
      </c>
      <c r="J317" s="56">
        <v>4</v>
      </c>
    </row>
    <row r="318" spans="1:10" x14ac:dyDescent="0.2">
      <c r="A318" s="27">
        <v>317</v>
      </c>
      <c r="B318" s="59" t="s">
        <v>627</v>
      </c>
      <c r="C318" s="49" t="s">
        <v>269</v>
      </c>
      <c r="D318" s="60">
        <v>38443</v>
      </c>
      <c r="E318" s="50">
        <v>42005</v>
      </c>
      <c r="F318" s="51">
        <f t="shared" si="4"/>
        <v>9.7589041095890412</v>
      </c>
      <c r="G318" s="52" t="s">
        <v>762</v>
      </c>
      <c r="I318" s="55" t="s">
        <v>623</v>
      </c>
      <c r="J318" s="55">
        <v>4</v>
      </c>
    </row>
    <row r="319" spans="1:10" x14ac:dyDescent="0.2">
      <c r="A319" s="27">
        <v>318</v>
      </c>
      <c r="B319" s="59" t="s">
        <v>628</v>
      </c>
      <c r="C319" s="49" t="s">
        <v>271</v>
      </c>
      <c r="D319" s="60">
        <v>39052</v>
      </c>
      <c r="E319" s="60">
        <v>39114</v>
      </c>
      <c r="F319" s="51">
        <f t="shared" si="4"/>
        <v>0.16986301369863013</v>
      </c>
      <c r="G319" s="52" t="s">
        <v>763</v>
      </c>
      <c r="I319" s="55" t="s">
        <v>623</v>
      </c>
      <c r="J319" s="56">
        <v>5</v>
      </c>
    </row>
    <row r="320" spans="1:10" x14ac:dyDescent="0.2">
      <c r="A320" s="27">
        <v>319</v>
      </c>
      <c r="B320" s="59" t="s">
        <v>628</v>
      </c>
      <c r="C320" s="49" t="s">
        <v>271</v>
      </c>
      <c r="D320" s="50">
        <v>39052</v>
      </c>
      <c r="E320" s="50">
        <v>39264</v>
      </c>
      <c r="F320" s="51">
        <f t="shared" si="4"/>
        <v>0.58082191780821912</v>
      </c>
      <c r="G320" s="52" t="s">
        <v>763</v>
      </c>
      <c r="H320" s="52"/>
      <c r="I320" s="55" t="s">
        <v>623</v>
      </c>
      <c r="J320" s="56">
        <v>5</v>
      </c>
    </row>
    <row r="321" spans="1:10" x14ac:dyDescent="0.2">
      <c r="A321" s="27">
        <v>320</v>
      </c>
      <c r="B321" s="59" t="s">
        <v>629</v>
      </c>
      <c r="C321" s="49" t="s">
        <v>269</v>
      </c>
      <c r="D321" s="60">
        <v>41244</v>
      </c>
      <c r="E321" s="60">
        <v>42005</v>
      </c>
      <c r="F321" s="51">
        <f t="shared" si="4"/>
        <v>2.0849315068493151</v>
      </c>
      <c r="G321" s="52" t="s">
        <v>762</v>
      </c>
      <c r="I321" s="55" t="s">
        <v>630</v>
      </c>
      <c r="J321" s="55">
        <v>1</v>
      </c>
    </row>
    <row r="322" spans="1:10" x14ac:dyDescent="0.2">
      <c r="A322" s="27">
        <v>321</v>
      </c>
      <c r="B322" s="59" t="s">
        <v>631</v>
      </c>
      <c r="C322" s="49" t="s">
        <v>269</v>
      </c>
      <c r="D322" s="60">
        <v>41852</v>
      </c>
      <c r="E322" s="60">
        <v>42005</v>
      </c>
      <c r="F322" s="51">
        <f t="shared" ref="F322:F385" si="5">(E322-D322)/365</f>
        <v>0.41917808219178082</v>
      </c>
      <c r="G322" s="52" t="s">
        <v>762</v>
      </c>
      <c r="I322" s="55" t="s">
        <v>630</v>
      </c>
      <c r="J322" s="55">
        <v>2</v>
      </c>
    </row>
    <row r="323" spans="1:10" x14ac:dyDescent="0.2">
      <c r="A323" s="27">
        <v>322</v>
      </c>
      <c r="B323" s="59" t="s">
        <v>632</v>
      </c>
      <c r="C323" s="49" t="s">
        <v>270</v>
      </c>
      <c r="D323" s="60">
        <v>41852</v>
      </c>
      <c r="E323" s="60">
        <v>42005</v>
      </c>
      <c r="F323" s="51">
        <f t="shared" si="5"/>
        <v>0.41917808219178082</v>
      </c>
      <c r="G323" s="52" t="s">
        <v>762</v>
      </c>
      <c r="I323" s="55" t="s">
        <v>630</v>
      </c>
      <c r="J323" s="55">
        <v>2</v>
      </c>
    </row>
    <row r="324" spans="1:10" x14ac:dyDescent="0.2">
      <c r="A324" s="27">
        <v>323</v>
      </c>
      <c r="B324" s="59" t="s">
        <v>633</v>
      </c>
      <c r="C324" s="49" t="s">
        <v>271</v>
      </c>
      <c r="D324" s="60">
        <v>40452</v>
      </c>
      <c r="E324" s="60">
        <v>40513</v>
      </c>
      <c r="F324" s="51">
        <f t="shared" si="5"/>
        <v>0.16712328767123288</v>
      </c>
      <c r="G324" s="52" t="s">
        <v>763</v>
      </c>
      <c r="I324" s="55" t="s">
        <v>634</v>
      </c>
      <c r="J324" s="56">
        <v>1</v>
      </c>
    </row>
    <row r="325" spans="1:10" x14ac:dyDescent="0.2">
      <c r="A325" s="27">
        <v>324</v>
      </c>
      <c r="B325" s="59" t="s">
        <v>633</v>
      </c>
      <c r="C325" s="49" t="s">
        <v>271</v>
      </c>
      <c r="D325" s="60">
        <v>40452</v>
      </c>
      <c r="E325" s="50">
        <v>40634</v>
      </c>
      <c r="F325" s="51">
        <f t="shared" si="5"/>
        <v>0.49863013698630138</v>
      </c>
      <c r="G325" s="52" t="s">
        <v>763</v>
      </c>
      <c r="H325" s="53" t="s">
        <v>348</v>
      </c>
      <c r="I325" s="55" t="s">
        <v>634</v>
      </c>
      <c r="J325" s="56">
        <v>1</v>
      </c>
    </row>
    <row r="326" spans="1:10" x14ac:dyDescent="0.2">
      <c r="A326" s="27">
        <v>325</v>
      </c>
      <c r="B326" s="59" t="s">
        <v>635</v>
      </c>
      <c r="C326" s="49" t="s">
        <v>271</v>
      </c>
      <c r="D326" s="60">
        <v>40909</v>
      </c>
      <c r="E326" s="60">
        <v>40940</v>
      </c>
      <c r="F326" s="51">
        <f t="shared" si="5"/>
        <v>8.4931506849315067E-2</v>
      </c>
      <c r="G326" s="52" t="s">
        <v>763</v>
      </c>
      <c r="H326" s="53" t="s">
        <v>356</v>
      </c>
      <c r="I326" s="55" t="s">
        <v>634</v>
      </c>
      <c r="J326" s="56">
        <v>2</v>
      </c>
    </row>
    <row r="327" spans="1:10" x14ac:dyDescent="0.2">
      <c r="A327" s="27">
        <v>326</v>
      </c>
      <c r="B327" s="59" t="s">
        <v>635</v>
      </c>
      <c r="C327" s="49" t="s">
        <v>271</v>
      </c>
      <c r="D327" s="60">
        <v>40909</v>
      </c>
      <c r="E327" s="60">
        <v>40940</v>
      </c>
      <c r="F327" s="51">
        <f t="shared" si="5"/>
        <v>8.4931506849315067E-2</v>
      </c>
      <c r="G327" s="52" t="s">
        <v>763</v>
      </c>
      <c r="H327" s="53" t="s">
        <v>356</v>
      </c>
      <c r="I327" s="55" t="s">
        <v>634</v>
      </c>
      <c r="J327" s="56">
        <v>2</v>
      </c>
    </row>
    <row r="328" spans="1:10" x14ac:dyDescent="0.2">
      <c r="A328" s="27">
        <v>327</v>
      </c>
      <c r="B328" s="59" t="s">
        <v>636</v>
      </c>
      <c r="C328" s="49" t="s">
        <v>269</v>
      </c>
      <c r="D328" s="60">
        <v>41183</v>
      </c>
      <c r="E328" s="60">
        <v>41426</v>
      </c>
      <c r="F328" s="51">
        <f t="shared" si="5"/>
        <v>0.66575342465753429</v>
      </c>
      <c r="G328" s="52" t="s">
        <v>763</v>
      </c>
      <c r="H328" s="53" t="s">
        <v>356</v>
      </c>
      <c r="I328" s="55" t="s">
        <v>634</v>
      </c>
      <c r="J328" s="55">
        <v>3</v>
      </c>
    </row>
    <row r="329" spans="1:10" x14ac:dyDescent="0.2">
      <c r="A329" s="27">
        <v>328</v>
      </c>
      <c r="B329" s="59" t="s">
        <v>636</v>
      </c>
      <c r="C329" s="49" t="s">
        <v>269</v>
      </c>
      <c r="D329" s="60">
        <v>41183</v>
      </c>
      <c r="E329" s="60">
        <v>41426</v>
      </c>
      <c r="F329" s="51">
        <f t="shared" si="5"/>
        <v>0.66575342465753429</v>
      </c>
      <c r="G329" s="52" t="s">
        <v>763</v>
      </c>
      <c r="H329" s="53" t="s">
        <v>356</v>
      </c>
      <c r="I329" s="55" t="s">
        <v>634</v>
      </c>
      <c r="J329" s="55">
        <v>3</v>
      </c>
    </row>
    <row r="330" spans="1:10" x14ac:dyDescent="0.2">
      <c r="A330" s="27">
        <v>329</v>
      </c>
      <c r="B330" s="59" t="s">
        <v>637</v>
      </c>
      <c r="C330" s="49" t="s">
        <v>271</v>
      </c>
      <c r="D330" s="60">
        <v>41579</v>
      </c>
      <c r="E330" s="60">
        <v>41730</v>
      </c>
      <c r="F330" s="51">
        <f t="shared" si="5"/>
        <v>0.41369863013698632</v>
      </c>
      <c r="G330" s="52" t="s">
        <v>763</v>
      </c>
      <c r="H330" s="53" t="s">
        <v>348</v>
      </c>
      <c r="I330" s="55" t="s">
        <v>634</v>
      </c>
      <c r="J330" s="56">
        <v>4</v>
      </c>
    </row>
    <row r="331" spans="1:10" x14ac:dyDescent="0.2">
      <c r="A331" s="27">
        <v>330</v>
      </c>
      <c r="B331" s="59" t="s">
        <v>637</v>
      </c>
      <c r="C331" s="49" t="s">
        <v>271</v>
      </c>
      <c r="D331" s="60">
        <v>41579</v>
      </c>
      <c r="E331" s="60">
        <v>41760</v>
      </c>
      <c r="F331" s="51">
        <f t="shared" si="5"/>
        <v>0.49589041095890413</v>
      </c>
      <c r="G331" s="52" t="s">
        <v>763</v>
      </c>
      <c r="I331" s="55" t="s">
        <v>634</v>
      </c>
      <c r="J331" s="56">
        <v>4</v>
      </c>
    </row>
    <row r="332" spans="1:10" x14ac:dyDescent="0.2">
      <c r="A332" s="27">
        <v>331</v>
      </c>
      <c r="B332" s="59" t="s">
        <v>638</v>
      </c>
      <c r="C332" s="49" t="s">
        <v>271</v>
      </c>
      <c r="D332" s="60">
        <v>41883</v>
      </c>
      <c r="E332" s="60">
        <v>41944</v>
      </c>
      <c r="F332" s="51">
        <f t="shared" si="5"/>
        <v>0.16712328767123288</v>
      </c>
      <c r="G332" s="52" t="s">
        <v>763</v>
      </c>
      <c r="I332" s="55" t="s">
        <v>634</v>
      </c>
      <c r="J332" s="56">
        <v>5</v>
      </c>
    </row>
    <row r="333" spans="1:10" x14ac:dyDescent="0.2">
      <c r="A333" s="27">
        <v>332</v>
      </c>
      <c r="B333" s="59" t="s">
        <v>639</v>
      </c>
      <c r="C333" s="49" t="s">
        <v>270</v>
      </c>
      <c r="D333" s="60">
        <v>41883</v>
      </c>
      <c r="E333" s="60">
        <v>42005</v>
      </c>
      <c r="F333" s="51">
        <f t="shared" si="5"/>
        <v>0.33424657534246577</v>
      </c>
      <c r="G333" s="52" t="s">
        <v>762</v>
      </c>
      <c r="I333" s="55" t="s">
        <v>634</v>
      </c>
      <c r="J333" s="55">
        <v>5</v>
      </c>
    </row>
    <row r="334" spans="1:10" x14ac:dyDescent="0.2">
      <c r="A334" s="27">
        <v>333</v>
      </c>
      <c r="B334" s="59" t="s">
        <v>640</v>
      </c>
      <c r="C334" s="49" t="s">
        <v>271</v>
      </c>
      <c r="D334" s="61">
        <v>37469</v>
      </c>
      <c r="E334" s="61">
        <v>37530</v>
      </c>
      <c r="F334" s="51">
        <f t="shared" si="5"/>
        <v>0.16712328767123288</v>
      </c>
      <c r="G334" s="52" t="s">
        <v>763</v>
      </c>
      <c r="H334" s="53" t="s">
        <v>348</v>
      </c>
      <c r="I334" s="55" t="s">
        <v>641</v>
      </c>
      <c r="J334" s="56">
        <v>1</v>
      </c>
    </row>
    <row r="335" spans="1:10" x14ac:dyDescent="0.2">
      <c r="A335" s="27">
        <v>334</v>
      </c>
      <c r="B335" s="59" t="s">
        <v>640</v>
      </c>
      <c r="C335" s="49" t="s">
        <v>271</v>
      </c>
      <c r="D335" s="61">
        <v>37469</v>
      </c>
      <c r="E335" s="61">
        <v>37530</v>
      </c>
      <c r="F335" s="51">
        <f t="shared" si="5"/>
        <v>0.16712328767123288</v>
      </c>
      <c r="G335" s="52" t="s">
        <v>763</v>
      </c>
      <c r="H335" s="53" t="s">
        <v>348</v>
      </c>
      <c r="I335" s="55" t="s">
        <v>641</v>
      </c>
      <c r="J335" s="56">
        <v>1</v>
      </c>
    </row>
    <row r="336" spans="1:10" x14ac:dyDescent="0.2">
      <c r="A336" s="27">
        <v>335</v>
      </c>
      <c r="B336" s="59" t="s">
        <v>642</v>
      </c>
      <c r="C336" s="49" t="s">
        <v>271</v>
      </c>
      <c r="D336" s="61">
        <v>37712</v>
      </c>
      <c r="E336" s="61">
        <v>37742</v>
      </c>
      <c r="F336" s="51">
        <f t="shared" si="5"/>
        <v>8.2191780821917804E-2</v>
      </c>
      <c r="G336" s="52" t="s">
        <v>763</v>
      </c>
      <c r="I336" s="55" t="s">
        <v>641</v>
      </c>
      <c r="J336" s="56">
        <v>2</v>
      </c>
    </row>
    <row r="337" spans="1:10" x14ac:dyDescent="0.2">
      <c r="A337" s="27">
        <v>336</v>
      </c>
      <c r="B337" s="59" t="s">
        <v>642</v>
      </c>
      <c r="C337" s="49" t="s">
        <v>271</v>
      </c>
      <c r="D337" s="61">
        <v>37712</v>
      </c>
      <c r="E337" s="61">
        <v>37742</v>
      </c>
      <c r="F337" s="51">
        <f t="shared" si="5"/>
        <v>8.2191780821917804E-2</v>
      </c>
      <c r="G337" s="52" t="s">
        <v>763</v>
      </c>
      <c r="I337" s="55" t="s">
        <v>641</v>
      </c>
      <c r="J337" s="56">
        <v>2</v>
      </c>
    </row>
    <row r="338" spans="1:10" x14ac:dyDescent="0.2">
      <c r="A338" s="27">
        <v>337</v>
      </c>
      <c r="B338" s="59" t="s">
        <v>643</v>
      </c>
      <c r="C338" s="49" t="s">
        <v>270</v>
      </c>
      <c r="D338" s="60">
        <v>37956</v>
      </c>
      <c r="E338" s="60">
        <v>38018</v>
      </c>
      <c r="F338" s="51">
        <f t="shared" si="5"/>
        <v>0.16986301369863013</v>
      </c>
      <c r="G338" s="52" t="s">
        <v>763</v>
      </c>
      <c r="H338" s="53" t="s">
        <v>356</v>
      </c>
      <c r="I338" s="55" t="s">
        <v>641</v>
      </c>
      <c r="J338" s="55">
        <v>3</v>
      </c>
    </row>
    <row r="339" spans="1:10" x14ac:dyDescent="0.2">
      <c r="A339" s="27">
        <v>338</v>
      </c>
      <c r="B339" s="59" t="s">
        <v>644</v>
      </c>
      <c r="C339" s="49" t="s">
        <v>269</v>
      </c>
      <c r="D339" s="60">
        <v>37956</v>
      </c>
      <c r="E339" s="60">
        <v>40360</v>
      </c>
      <c r="F339" s="51">
        <f t="shared" si="5"/>
        <v>6.5863013698630137</v>
      </c>
      <c r="G339" s="52" t="s">
        <v>763</v>
      </c>
      <c r="H339" s="53" t="s">
        <v>356</v>
      </c>
      <c r="I339" s="55" t="s">
        <v>641</v>
      </c>
      <c r="J339" s="55">
        <v>3</v>
      </c>
    </row>
    <row r="340" spans="1:10" x14ac:dyDescent="0.2">
      <c r="A340" s="27">
        <v>339</v>
      </c>
      <c r="B340" s="59" t="s">
        <v>645</v>
      </c>
      <c r="C340" s="49" t="s">
        <v>270</v>
      </c>
      <c r="D340" s="60">
        <v>37956</v>
      </c>
      <c r="E340" s="50">
        <v>40513</v>
      </c>
      <c r="F340" s="51">
        <f t="shared" si="5"/>
        <v>7.0054794520547947</v>
      </c>
      <c r="G340" s="52" t="s">
        <v>763</v>
      </c>
      <c r="H340" s="52"/>
      <c r="I340" s="55" t="s">
        <v>641</v>
      </c>
      <c r="J340" s="55">
        <v>3</v>
      </c>
    </row>
    <row r="341" spans="1:10" x14ac:dyDescent="0.2">
      <c r="A341" s="27">
        <v>340</v>
      </c>
      <c r="B341" s="59" t="s">
        <v>646</v>
      </c>
      <c r="C341" s="49" t="s">
        <v>271</v>
      </c>
      <c r="D341" s="60">
        <v>38596</v>
      </c>
      <c r="E341" s="60">
        <v>38687</v>
      </c>
      <c r="F341" s="51">
        <f t="shared" si="5"/>
        <v>0.24931506849315069</v>
      </c>
      <c r="G341" s="52" t="s">
        <v>763</v>
      </c>
      <c r="H341" s="53" t="s">
        <v>356</v>
      </c>
      <c r="I341" s="55" t="s">
        <v>641</v>
      </c>
      <c r="J341" s="56">
        <v>4</v>
      </c>
    </row>
    <row r="342" spans="1:10" x14ac:dyDescent="0.2">
      <c r="A342" s="27">
        <v>341</v>
      </c>
      <c r="B342" s="59" t="s">
        <v>647</v>
      </c>
      <c r="C342" s="49" t="s">
        <v>269</v>
      </c>
      <c r="D342" s="60">
        <v>38596</v>
      </c>
      <c r="E342" s="60">
        <v>39387</v>
      </c>
      <c r="F342" s="51">
        <f t="shared" si="5"/>
        <v>2.1671232876712327</v>
      </c>
      <c r="G342" s="52" t="s">
        <v>762</v>
      </c>
      <c r="I342" s="55" t="s">
        <v>641</v>
      </c>
      <c r="J342" s="55">
        <v>4</v>
      </c>
    </row>
    <row r="343" spans="1:10" x14ac:dyDescent="0.2">
      <c r="A343" s="27">
        <v>342</v>
      </c>
      <c r="B343" s="59" t="s">
        <v>648</v>
      </c>
      <c r="C343" s="49" t="s">
        <v>269</v>
      </c>
      <c r="D343" s="60">
        <v>38596</v>
      </c>
      <c r="E343" s="50">
        <v>42005</v>
      </c>
      <c r="F343" s="51">
        <f t="shared" si="5"/>
        <v>9.3397260273972602</v>
      </c>
      <c r="G343" s="52" t="s">
        <v>762</v>
      </c>
      <c r="I343" s="55" t="s">
        <v>641</v>
      </c>
      <c r="J343" s="55">
        <v>4</v>
      </c>
    </row>
    <row r="344" spans="1:10" x14ac:dyDescent="0.2">
      <c r="A344" s="27">
        <v>343</v>
      </c>
      <c r="B344" s="59" t="s">
        <v>649</v>
      </c>
      <c r="C344" s="49" t="s">
        <v>269</v>
      </c>
      <c r="D344" s="60">
        <v>39479</v>
      </c>
      <c r="E344" s="60">
        <v>39508</v>
      </c>
      <c r="F344" s="51">
        <f t="shared" si="5"/>
        <v>7.9452054794520555E-2</v>
      </c>
      <c r="G344" s="52" t="s">
        <v>763</v>
      </c>
      <c r="H344" s="53" t="s">
        <v>379</v>
      </c>
      <c r="I344" s="55" t="s">
        <v>641</v>
      </c>
      <c r="J344" s="55">
        <v>5</v>
      </c>
    </row>
    <row r="345" spans="1:10" x14ac:dyDescent="0.2">
      <c r="A345" s="27">
        <v>344</v>
      </c>
      <c r="B345" s="59" t="s">
        <v>649</v>
      </c>
      <c r="C345" s="49" t="s">
        <v>269</v>
      </c>
      <c r="D345" s="60">
        <v>39479</v>
      </c>
      <c r="E345" s="60">
        <v>39508</v>
      </c>
      <c r="F345" s="51">
        <f t="shared" si="5"/>
        <v>7.9452054794520555E-2</v>
      </c>
      <c r="G345" s="52" t="s">
        <v>763</v>
      </c>
      <c r="H345" s="53" t="s">
        <v>379</v>
      </c>
      <c r="I345" s="55" t="s">
        <v>641</v>
      </c>
      <c r="J345" s="55">
        <v>5</v>
      </c>
    </row>
    <row r="346" spans="1:10" x14ac:dyDescent="0.2">
      <c r="A346" s="27">
        <v>345</v>
      </c>
      <c r="B346" s="59" t="s">
        <v>650</v>
      </c>
      <c r="C346" s="49" t="s">
        <v>270</v>
      </c>
      <c r="D346" s="60">
        <v>39479</v>
      </c>
      <c r="E346" s="60">
        <v>39630</v>
      </c>
      <c r="F346" s="51">
        <f t="shared" si="5"/>
        <v>0.41369863013698632</v>
      </c>
      <c r="G346" s="52" t="s">
        <v>763</v>
      </c>
      <c r="H346" s="53" t="s">
        <v>379</v>
      </c>
      <c r="I346" s="55" t="s">
        <v>641</v>
      </c>
      <c r="J346" s="55">
        <v>5</v>
      </c>
    </row>
    <row r="347" spans="1:10" x14ac:dyDescent="0.2">
      <c r="A347" s="27">
        <v>346</v>
      </c>
      <c r="B347" s="59" t="s">
        <v>651</v>
      </c>
      <c r="C347" s="49" t="s">
        <v>269</v>
      </c>
      <c r="D347" s="50">
        <v>39783</v>
      </c>
      <c r="E347" s="50">
        <v>40756</v>
      </c>
      <c r="F347" s="51">
        <f t="shared" si="5"/>
        <v>2.6657534246575341</v>
      </c>
      <c r="G347" s="52" t="s">
        <v>762</v>
      </c>
      <c r="H347" s="52"/>
      <c r="I347" s="55" t="s">
        <v>641</v>
      </c>
      <c r="J347" s="55">
        <v>6</v>
      </c>
    </row>
    <row r="348" spans="1:10" x14ac:dyDescent="0.2">
      <c r="A348" s="27">
        <v>347</v>
      </c>
      <c r="B348" s="59" t="s">
        <v>652</v>
      </c>
      <c r="C348" s="49" t="s">
        <v>270</v>
      </c>
      <c r="D348" s="65">
        <v>40544</v>
      </c>
      <c r="E348" s="50">
        <v>41640</v>
      </c>
      <c r="F348" s="51">
        <f t="shared" si="5"/>
        <v>3.0027397260273974</v>
      </c>
      <c r="G348" s="52" t="s">
        <v>763</v>
      </c>
      <c r="I348" s="55" t="s">
        <v>641</v>
      </c>
      <c r="J348" s="55">
        <v>7</v>
      </c>
    </row>
    <row r="349" spans="1:10" x14ac:dyDescent="0.2">
      <c r="A349" s="27">
        <v>348</v>
      </c>
      <c r="B349" s="59" t="s">
        <v>653</v>
      </c>
      <c r="C349" s="49" t="s">
        <v>270</v>
      </c>
      <c r="D349" s="60">
        <v>41334</v>
      </c>
      <c r="E349" s="60">
        <v>41487</v>
      </c>
      <c r="F349" s="51">
        <f t="shared" si="5"/>
        <v>0.41917808219178082</v>
      </c>
      <c r="G349" s="52" t="s">
        <v>763</v>
      </c>
      <c r="I349" s="55" t="s">
        <v>549</v>
      </c>
      <c r="J349" s="55">
        <v>1</v>
      </c>
    </row>
    <row r="350" spans="1:10" x14ac:dyDescent="0.2">
      <c r="A350" s="27">
        <v>349</v>
      </c>
      <c r="B350" s="59" t="s">
        <v>654</v>
      </c>
      <c r="C350" s="49" t="s">
        <v>269</v>
      </c>
      <c r="D350" s="60">
        <v>41334</v>
      </c>
      <c r="E350" s="60">
        <v>42005</v>
      </c>
      <c r="F350" s="51">
        <f t="shared" si="5"/>
        <v>1.8383561643835618</v>
      </c>
      <c r="G350" s="52" t="s">
        <v>762</v>
      </c>
      <c r="I350" s="55" t="s">
        <v>549</v>
      </c>
      <c r="J350" s="55">
        <v>1</v>
      </c>
    </row>
    <row r="351" spans="1:10" x14ac:dyDescent="0.2">
      <c r="A351" s="27">
        <v>350</v>
      </c>
      <c r="B351" s="59" t="s">
        <v>655</v>
      </c>
      <c r="C351" s="49" t="s">
        <v>271</v>
      </c>
      <c r="D351" s="60">
        <v>41671</v>
      </c>
      <c r="E351" s="60">
        <v>41791</v>
      </c>
      <c r="F351" s="51">
        <f t="shared" si="5"/>
        <v>0.32876712328767121</v>
      </c>
      <c r="G351" s="52" t="s">
        <v>763</v>
      </c>
      <c r="I351" s="55" t="s">
        <v>656</v>
      </c>
      <c r="J351" s="56" t="s">
        <v>9</v>
      </c>
    </row>
    <row r="352" spans="1:10" x14ac:dyDescent="0.2">
      <c r="A352" s="27">
        <v>351</v>
      </c>
      <c r="B352" s="59" t="s">
        <v>657</v>
      </c>
      <c r="C352" s="49" t="s">
        <v>271</v>
      </c>
      <c r="D352" s="60">
        <v>41944</v>
      </c>
      <c r="E352" s="60">
        <v>42005</v>
      </c>
      <c r="F352" s="51">
        <f t="shared" si="5"/>
        <v>0.16712328767123288</v>
      </c>
      <c r="G352" s="52" t="s">
        <v>762</v>
      </c>
      <c r="I352" s="55" t="s">
        <v>656</v>
      </c>
      <c r="J352" s="56" t="s">
        <v>9</v>
      </c>
    </row>
    <row r="353" spans="1:10" x14ac:dyDescent="0.2">
      <c r="A353" s="27">
        <v>352</v>
      </c>
      <c r="B353" s="59" t="s">
        <v>658</v>
      </c>
      <c r="C353" s="49" t="s">
        <v>271</v>
      </c>
      <c r="D353" s="50">
        <v>36100</v>
      </c>
      <c r="E353" s="61">
        <v>36161</v>
      </c>
      <c r="F353" s="51">
        <f t="shared" si="5"/>
        <v>0.16712328767123288</v>
      </c>
      <c r="G353" s="52" t="s">
        <v>763</v>
      </c>
      <c r="I353" s="55" t="s">
        <v>659</v>
      </c>
      <c r="J353" s="56">
        <v>1</v>
      </c>
    </row>
    <row r="354" spans="1:10" x14ac:dyDescent="0.2">
      <c r="A354" s="27">
        <v>353</v>
      </c>
      <c r="B354" s="59" t="s">
        <v>660</v>
      </c>
      <c r="C354" s="49" t="s">
        <v>269</v>
      </c>
      <c r="D354" s="50">
        <v>36100</v>
      </c>
      <c r="E354" s="50">
        <v>41183</v>
      </c>
      <c r="F354" s="51">
        <f t="shared" si="5"/>
        <v>13.926027397260274</v>
      </c>
      <c r="G354" s="52" t="s">
        <v>763</v>
      </c>
      <c r="H354" s="52"/>
      <c r="I354" s="55" t="s">
        <v>659</v>
      </c>
      <c r="J354" s="55">
        <v>1</v>
      </c>
    </row>
    <row r="355" spans="1:10" x14ac:dyDescent="0.2">
      <c r="A355" s="27">
        <v>354</v>
      </c>
      <c r="B355" s="59" t="s">
        <v>661</v>
      </c>
      <c r="C355" s="49" t="s">
        <v>270</v>
      </c>
      <c r="D355" s="50">
        <v>36861</v>
      </c>
      <c r="E355" s="50">
        <v>42005</v>
      </c>
      <c r="F355" s="51">
        <f t="shared" si="5"/>
        <v>14.093150684931507</v>
      </c>
      <c r="G355" s="52" t="s">
        <v>762</v>
      </c>
      <c r="I355" s="55" t="s">
        <v>659</v>
      </c>
      <c r="J355" s="55">
        <v>2</v>
      </c>
    </row>
    <row r="356" spans="1:10" x14ac:dyDescent="0.2">
      <c r="A356" s="27">
        <v>355</v>
      </c>
      <c r="B356" s="59" t="s">
        <v>662</v>
      </c>
      <c r="C356" s="49" t="s">
        <v>271</v>
      </c>
      <c r="D356" s="61">
        <v>37622</v>
      </c>
      <c r="E356" s="61">
        <v>37681</v>
      </c>
      <c r="F356" s="51">
        <f t="shared" si="5"/>
        <v>0.16164383561643836</v>
      </c>
      <c r="G356" s="52" t="s">
        <v>763</v>
      </c>
      <c r="H356" s="63"/>
      <c r="I356" s="56" t="s">
        <v>659</v>
      </c>
      <c r="J356" s="56">
        <v>3</v>
      </c>
    </row>
    <row r="357" spans="1:10" x14ac:dyDescent="0.2">
      <c r="A357" s="27">
        <v>356</v>
      </c>
      <c r="B357" s="59" t="s">
        <v>663</v>
      </c>
      <c r="C357" s="49" t="s">
        <v>269</v>
      </c>
      <c r="D357" s="61">
        <v>37622</v>
      </c>
      <c r="E357" s="61">
        <v>38169</v>
      </c>
      <c r="F357" s="51">
        <f t="shared" si="5"/>
        <v>1.4986301369863013</v>
      </c>
      <c r="G357" s="52" t="s">
        <v>762</v>
      </c>
      <c r="I357" s="55" t="s">
        <v>659</v>
      </c>
      <c r="J357" s="55">
        <v>3</v>
      </c>
    </row>
    <row r="358" spans="1:10" x14ac:dyDescent="0.2">
      <c r="A358" s="27">
        <v>357</v>
      </c>
      <c r="B358" s="59" t="s">
        <v>664</v>
      </c>
      <c r="C358" s="49" t="s">
        <v>271</v>
      </c>
      <c r="D358" s="61">
        <v>38384</v>
      </c>
      <c r="E358" s="61">
        <v>38443</v>
      </c>
      <c r="F358" s="51">
        <f t="shared" si="5"/>
        <v>0.16164383561643836</v>
      </c>
      <c r="G358" s="52" t="s">
        <v>763</v>
      </c>
      <c r="H358" s="63"/>
      <c r="I358" s="56" t="s">
        <v>659</v>
      </c>
      <c r="J358" s="56">
        <v>4</v>
      </c>
    </row>
    <row r="359" spans="1:10" x14ac:dyDescent="0.2">
      <c r="A359" s="27">
        <v>358</v>
      </c>
      <c r="B359" s="59" t="s">
        <v>665</v>
      </c>
      <c r="C359" s="49" t="s">
        <v>270</v>
      </c>
      <c r="D359" s="61">
        <v>38384</v>
      </c>
      <c r="E359" s="61">
        <v>38930</v>
      </c>
      <c r="F359" s="51">
        <f t="shared" si="5"/>
        <v>1.4958904109589042</v>
      </c>
      <c r="G359" s="52" t="s">
        <v>762</v>
      </c>
      <c r="I359" s="55" t="s">
        <v>659</v>
      </c>
      <c r="J359" s="55">
        <v>4</v>
      </c>
    </row>
    <row r="360" spans="1:10" x14ac:dyDescent="0.2">
      <c r="A360" s="27">
        <v>359</v>
      </c>
      <c r="B360" s="59" t="s">
        <v>666</v>
      </c>
      <c r="C360" s="49" t="s">
        <v>271</v>
      </c>
      <c r="D360" s="61">
        <v>39142</v>
      </c>
      <c r="E360" s="61">
        <v>39203</v>
      </c>
      <c r="F360" s="51">
        <f t="shared" si="5"/>
        <v>0.16712328767123288</v>
      </c>
      <c r="G360" s="52" t="s">
        <v>763</v>
      </c>
      <c r="I360" s="55" t="s">
        <v>659</v>
      </c>
      <c r="J360" s="56">
        <v>5</v>
      </c>
    </row>
    <row r="361" spans="1:10" x14ac:dyDescent="0.2">
      <c r="A361" s="27">
        <v>360</v>
      </c>
      <c r="B361" s="59" t="s">
        <v>666</v>
      </c>
      <c r="C361" s="49" t="s">
        <v>271</v>
      </c>
      <c r="D361" s="61">
        <v>39142</v>
      </c>
      <c r="E361" s="61">
        <v>39203</v>
      </c>
      <c r="F361" s="51">
        <f t="shared" si="5"/>
        <v>0.16712328767123288</v>
      </c>
      <c r="G361" s="52" t="s">
        <v>763</v>
      </c>
      <c r="I361" s="55" t="s">
        <v>659</v>
      </c>
      <c r="J361" s="56">
        <v>5</v>
      </c>
    </row>
    <row r="362" spans="1:10" x14ac:dyDescent="0.2">
      <c r="A362" s="27">
        <v>361</v>
      </c>
      <c r="B362" s="59" t="s">
        <v>667</v>
      </c>
      <c r="C362" s="49" t="s">
        <v>271</v>
      </c>
      <c r="D362" s="61">
        <v>39448</v>
      </c>
      <c r="E362" s="62">
        <v>39508</v>
      </c>
      <c r="F362" s="51">
        <f t="shared" si="5"/>
        <v>0.16438356164383561</v>
      </c>
      <c r="G362" s="52" t="s">
        <v>763</v>
      </c>
      <c r="H362" s="58"/>
      <c r="I362" s="56" t="s">
        <v>659</v>
      </c>
      <c r="J362" s="56">
        <v>6</v>
      </c>
    </row>
    <row r="363" spans="1:10" x14ac:dyDescent="0.2">
      <c r="A363" s="27">
        <v>362</v>
      </c>
      <c r="B363" s="59" t="s">
        <v>667</v>
      </c>
      <c r="C363" s="49" t="s">
        <v>271</v>
      </c>
      <c r="D363" s="61">
        <v>39448</v>
      </c>
      <c r="E363" s="62">
        <v>39508</v>
      </c>
      <c r="F363" s="51">
        <f t="shared" si="5"/>
        <v>0.16438356164383561</v>
      </c>
      <c r="G363" s="52" t="s">
        <v>763</v>
      </c>
      <c r="H363" s="58"/>
      <c r="I363" s="56" t="s">
        <v>659</v>
      </c>
      <c r="J363" s="56">
        <v>6</v>
      </c>
    </row>
    <row r="364" spans="1:10" x14ac:dyDescent="0.2">
      <c r="A364" s="27">
        <v>363</v>
      </c>
      <c r="B364" s="59" t="s">
        <v>668</v>
      </c>
      <c r="C364" s="49" t="s">
        <v>270</v>
      </c>
      <c r="D364" s="60">
        <v>39722</v>
      </c>
      <c r="E364" s="60">
        <v>40483</v>
      </c>
      <c r="F364" s="51">
        <f t="shared" si="5"/>
        <v>2.0849315068493151</v>
      </c>
      <c r="G364" s="52" t="s">
        <v>762</v>
      </c>
      <c r="I364" s="55" t="s">
        <v>659</v>
      </c>
      <c r="J364" s="55">
        <v>7</v>
      </c>
    </row>
    <row r="365" spans="1:10" x14ac:dyDescent="0.2">
      <c r="A365" s="27">
        <v>364</v>
      </c>
      <c r="B365" s="59" t="s">
        <v>669</v>
      </c>
      <c r="C365" s="49" t="s">
        <v>271</v>
      </c>
      <c r="D365" s="60">
        <v>40513</v>
      </c>
      <c r="E365" s="50">
        <v>40544</v>
      </c>
      <c r="F365" s="51">
        <f t="shared" si="5"/>
        <v>8.4931506849315067E-2</v>
      </c>
      <c r="G365" s="52" t="s">
        <v>763</v>
      </c>
      <c r="I365" s="55" t="s">
        <v>124</v>
      </c>
      <c r="J365" s="56">
        <v>1</v>
      </c>
    </row>
    <row r="366" spans="1:10" x14ac:dyDescent="0.2">
      <c r="A366" s="27">
        <v>365</v>
      </c>
      <c r="B366" s="59" t="s">
        <v>670</v>
      </c>
      <c r="C366" s="49" t="s">
        <v>270</v>
      </c>
      <c r="D366" s="60">
        <v>40513</v>
      </c>
      <c r="E366" s="50">
        <v>41730</v>
      </c>
      <c r="F366" s="51">
        <f t="shared" si="5"/>
        <v>3.3342465753424659</v>
      </c>
      <c r="G366" s="52" t="s">
        <v>763</v>
      </c>
      <c r="H366" s="53" t="s">
        <v>348</v>
      </c>
      <c r="I366" s="55" t="s">
        <v>124</v>
      </c>
      <c r="J366" s="55">
        <v>1</v>
      </c>
    </row>
    <row r="367" spans="1:10" x14ac:dyDescent="0.2">
      <c r="A367" s="27">
        <v>366</v>
      </c>
      <c r="B367" s="59" t="s">
        <v>671</v>
      </c>
      <c r="C367" s="49" t="s">
        <v>269</v>
      </c>
      <c r="D367" s="60">
        <v>41153</v>
      </c>
      <c r="E367" s="60">
        <v>41456</v>
      </c>
      <c r="F367" s="51">
        <f t="shared" si="5"/>
        <v>0.83013698630136989</v>
      </c>
      <c r="G367" s="52" t="s">
        <v>763</v>
      </c>
      <c r="H367" s="53" t="s">
        <v>348</v>
      </c>
      <c r="I367" s="55" t="s">
        <v>124</v>
      </c>
      <c r="J367" s="55">
        <v>2</v>
      </c>
    </row>
    <row r="368" spans="1:10" x14ac:dyDescent="0.2">
      <c r="A368" s="27">
        <v>367</v>
      </c>
      <c r="B368" s="59" t="s">
        <v>672</v>
      </c>
      <c r="C368" s="49" t="s">
        <v>270</v>
      </c>
      <c r="D368" s="60">
        <v>41153</v>
      </c>
      <c r="E368" s="60">
        <v>42005</v>
      </c>
      <c r="F368" s="51">
        <f t="shared" si="5"/>
        <v>2.3342465753424659</v>
      </c>
      <c r="G368" s="52" t="s">
        <v>762</v>
      </c>
      <c r="I368" s="55" t="s">
        <v>124</v>
      </c>
      <c r="J368" s="55">
        <v>2</v>
      </c>
    </row>
    <row r="369" spans="1:10" x14ac:dyDescent="0.2">
      <c r="A369" s="27">
        <v>368</v>
      </c>
      <c r="B369" s="59" t="s">
        <v>673</v>
      </c>
      <c r="C369" s="49" t="s">
        <v>271</v>
      </c>
      <c r="D369" s="60">
        <v>41852</v>
      </c>
      <c r="E369" s="60">
        <v>42005</v>
      </c>
      <c r="F369" s="51">
        <f t="shared" si="5"/>
        <v>0.41917808219178082</v>
      </c>
      <c r="G369" s="52" t="s">
        <v>762</v>
      </c>
      <c r="I369" s="55" t="s">
        <v>124</v>
      </c>
      <c r="J369" s="56">
        <v>3</v>
      </c>
    </row>
    <row r="370" spans="1:10" x14ac:dyDescent="0.2">
      <c r="A370" s="27">
        <v>369</v>
      </c>
      <c r="B370" s="59" t="s">
        <v>673</v>
      </c>
      <c r="C370" s="49" t="s">
        <v>271</v>
      </c>
      <c r="D370" s="60">
        <v>41852</v>
      </c>
      <c r="E370" s="60">
        <v>42005</v>
      </c>
      <c r="F370" s="51">
        <f t="shared" si="5"/>
        <v>0.41917808219178082</v>
      </c>
      <c r="G370" s="52" t="s">
        <v>762</v>
      </c>
      <c r="I370" s="55" t="s">
        <v>124</v>
      </c>
      <c r="J370" s="56">
        <v>3</v>
      </c>
    </row>
    <row r="371" spans="1:10" x14ac:dyDescent="0.2">
      <c r="A371" s="27">
        <v>370</v>
      </c>
      <c r="B371" s="59" t="s">
        <v>674</v>
      </c>
      <c r="C371" s="49" t="s">
        <v>271</v>
      </c>
      <c r="D371" s="60">
        <v>41518</v>
      </c>
      <c r="E371" s="60">
        <v>41548</v>
      </c>
      <c r="F371" s="51">
        <f t="shared" si="5"/>
        <v>8.2191780821917804E-2</v>
      </c>
      <c r="G371" s="52" t="s">
        <v>763</v>
      </c>
      <c r="I371" s="55" t="s">
        <v>675</v>
      </c>
      <c r="J371" s="56">
        <v>1</v>
      </c>
    </row>
    <row r="372" spans="1:10" x14ac:dyDescent="0.2">
      <c r="A372" s="27">
        <v>371</v>
      </c>
      <c r="B372" s="59" t="s">
        <v>674</v>
      </c>
      <c r="C372" s="49" t="s">
        <v>271</v>
      </c>
      <c r="D372" s="60">
        <v>41518</v>
      </c>
      <c r="E372" s="60">
        <v>41548</v>
      </c>
      <c r="F372" s="51">
        <f t="shared" si="5"/>
        <v>8.2191780821917804E-2</v>
      </c>
      <c r="G372" s="52" t="s">
        <v>763</v>
      </c>
      <c r="I372" s="55" t="s">
        <v>675</v>
      </c>
      <c r="J372" s="56">
        <v>1</v>
      </c>
    </row>
    <row r="373" spans="1:10" x14ac:dyDescent="0.2">
      <c r="A373" s="27">
        <v>372</v>
      </c>
      <c r="B373" s="59" t="s">
        <v>676</v>
      </c>
      <c r="C373" s="49" t="s">
        <v>269</v>
      </c>
      <c r="D373" s="60">
        <v>41730</v>
      </c>
      <c r="E373" s="60">
        <v>42005</v>
      </c>
      <c r="F373" s="51">
        <f t="shared" si="5"/>
        <v>0.75342465753424659</v>
      </c>
      <c r="G373" s="52" t="s">
        <v>762</v>
      </c>
      <c r="I373" s="55" t="s">
        <v>675</v>
      </c>
      <c r="J373" s="55">
        <v>2</v>
      </c>
    </row>
    <row r="374" spans="1:10" x14ac:dyDescent="0.2">
      <c r="A374" s="27">
        <v>373</v>
      </c>
      <c r="B374" s="59" t="s">
        <v>676</v>
      </c>
      <c r="C374" s="49" t="s">
        <v>269</v>
      </c>
      <c r="D374" s="60">
        <v>41730</v>
      </c>
      <c r="E374" s="60">
        <v>42005</v>
      </c>
      <c r="F374" s="51">
        <f t="shared" si="5"/>
        <v>0.75342465753424659</v>
      </c>
      <c r="G374" s="52" t="s">
        <v>762</v>
      </c>
      <c r="I374" s="55" t="s">
        <v>675</v>
      </c>
      <c r="J374" s="55">
        <v>2</v>
      </c>
    </row>
    <row r="375" spans="1:10" x14ac:dyDescent="0.2">
      <c r="A375" s="27">
        <v>374</v>
      </c>
      <c r="B375" s="48" t="s">
        <v>677</v>
      </c>
      <c r="C375" s="49" t="s">
        <v>271</v>
      </c>
      <c r="D375" s="61">
        <v>34973</v>
      </c>
      <c r="E375" s="61">
        <v>35034</v>
      </c>
      <c r="F375" s="51">
        <f t="shared" si="5"/>
        <v>0.16712328767123288</v>
      </c>
      <c r="G375" s="52" t="s">
        <v>763</v>
      </c>
      <c r="I375" s="55" t="s">
        <v>405</v>
      </c>
      <c r="J375" s="56">
        <v>1</v>
      </c>
    </row>
    <row r="376" spans="1:10" x14ac:dyDescent="0.2">
      <c r="A376" s="27">
        <v>375</v>
      </c>
      <c r="B376" s="48" t="s">
        <v>677</v>
      </c>
      <c r="C376" s="49" t="s">
        <v>271</v>
      </c>
      <c r="D376" s="61">
        <v>34973</v>
      </c>
      <c r="E376" s="61">
        <v>35034</v>
      </c>
      <c r="F376" s="51">
        <f t="shared" si="5"/>
        <v>0.16712328767123288</v>
      </c>
      <c r="G376" s="52" t="s">
        <v>763</v>
      </c>
      <c r="I376" s="55" t="s">
        <v>405</v>
      </c>
      <c r="J376" s="56">
        <v>1</v>
      </c>
    </row>
    <row r="377" spans="1:10" x14ac:dyDescent="0.2">
      <c r="A377" s="27">
        <v>376</v>
      </c>
      <c r="B377" s="48" t="s">
        <v>678</v>
      </c>
      <c r="C377" s="49" t="s">
        <v>270</v>
      </c>
      <c r="D377" s="61">
        <v>35309</v>
      </c>
      <c r="E377" s="62">
        <v>35551</v>
      </c>
      <c r="F377" s="51">
        <f t="shared" si="5"/>
        <v>0.66301369863013704</v>
      </c>
      <c r="G377" s="52" t="s">
        <v>763</v>
      </c>
      <c r="I377" s="55" t="s">
        <v>405</v>
      </c>
      <c r="J377" s="55">
        <v>2</v>
      </c>
    </row>
    <row r="378" spans="1:10" x14ac:dyDescent="0.2">
      <c r="A378" s="27">
        <v>377</v>
      </c>
      <c r="B378" s="48" t="s">
        <v>679</v>
      </c>
      <c r="C378" s="49" t="s">
        <v>271</v>
      </c>
      <c r="D378" s="61">
        <v>35765</v>
      </c>
      <c r="E378" s="61">
        <v>35827</v>
      </c>
      <c r="F378" s="51">
        <f t="shared" si="5"/>
        <v>0.16986301369863013</v>
      </c>
      <c r="G378" s="52" t="s">
        <v>763</v>
      </c>
      <c r="I378" s="55" t="s">
        <v>405</v>
      </c>
      <c r="J378" s="56">
        <v>3</v>
      </c>
    </row>
    <row r="379" spans="1:10" x14ac:dyDescent="0.2">
      <c r="A379" s="27">
        <v>378</v>
      </c>
      <c r="B379" s="48" t="s">
        <v>679</v>
      </c>
      <c r="C379" s="49" t="s">
        <v>271</v>
      </c>
      <c r="D379" s="61">
        <v>35765</v>
      </c>
      <c r="E379" s="61">
        <v>35827</v>
      </c>
      <c r="F379" s="51">
        <f t="shared" si="5"/>
        <v>0.16986301369863013</v>
      </c>
      <c r="G379" s="52" t="s">
        <v>763</v>
      </c>
      <c r="I379" s="55" t="s">
        <v>405</v>
      </c>
      <c r="J379" s="56">
        <v>3</v>
      </c>
    </row>
    <row r="380" spans="1:10" x14ac:dyDescent="0.2">
      <c r="A380" s="27">
        <v>379</v>
      </c>
      <c r="B380" s="48" t="s">
        <v>680</v>
      </c>
      <c r="C380" s="49" t="s">
        <v>270</v>
      </c>
      <c r="D380" s="60">
        <v>36161</v>
      </c>
      <c r="E380" s="60">
        <v>36647</v>
      </c>
      <c r="F380" s="51">
        <f t="shared" si="5"/>
        <v>1.3315068493150686</v>
      </c>
      <c r="G380" s="52" t="s">
        <v>762</v>
      </c>
      <c r="I380" s="55" t="s">
        <v>405</v>
      </c>
      <c r="J380" s="55">
        <v>4</v>
      </c>
    </row>
    <row r="381" spans="1:10" x14ac:dyDescent="0.2">
      <c r="A381" s="27">
        <v>380</v>
      </c>
      <c r="B381" s="48" t="s">
        <v>681</v>
      </c>
      <c r="C381" s="49" t="s">
        <v>271</v>
      </c>
      <c r="D381" s="60">
        <v>36892</v>
      </c>
      <c r="E381" s="60">
        <v>36951</v>
      </c>
      <c r="F381" s="51">
        <f t="shared" si="5"/>
        <v>0.16164383561643836</v>
      </c>
      <c r="G381" s="52" t="s">
        <v>763</v>
      </c>
      <c r="I381" s="55" t="s">
        <v>405</v>
      </c>
      <c r="J381" s="56">
        <v>5</v>
      </c>
    </row>
    <row r="382" spans="1:10" x14ac:dyDescent="0.2">
      <c r="A382" s="27">
        <v>381</v>
      </c>
      <c r="B382" s="48" t="s">
        <v>681</v>
      </c>
      <c r="C382" s="49" t="s">
        <v>271</v>
      </c>
      <c r="D382" s="60">
        <v>36892</v>
      </c>
      <c r="E382" s="60">
        <v>36951</v>
      </c>
      <c r="F382" s="51">
        <f t="shared" si="5"/>
        <v>0.16164383561643836</v>
      </c>
      <c r="G382" s="52" t="s">
        <v>763</v>
      </c>
      <c r="I382" s="55" t="s">
        <v>405</v>
      </c>
      <c r="J382" s="56">
        <v>5</v>
      </c>
    </row>
    <row r="383" spans="1:10" x14ac:dyDescent="0.2">
      <c r="A383" s="27">
        <v>382</v>
      </c>
      <c r="B383" s="48" t="s">
        <v>682</v>
      </c>
      <c r="C383" s="49" t="s">
        <v>271</v>
      </c>
      <c r="D383" s="60">
        <v>37043</v>
      </c>
      <c r="E383" s="60">
        <v>37135</v>
      </c>
      <c r="F383" s="51">
        <f t="shared" si="5"/>
        <v>0.25205479452054796</v>
      </c>
      <c r="G383" s="52" t="s">
        <v>763</v>
      </c>
      <c r="I383" s="55" t="s">
        <v>405</v>
      </c>
      <c r="J383" s="56">
        <v>6</v>
      </c>
    </row>
    <row r="384" spans="1:10" x14ac:dyDescent="0.2">
      <c r="A384" s="27">
        <v>383</v>
      </c>
      <c r="B384" s="48" t="s">
        <v>682</v>
      </c>
      <c r="C384" s="49" t="s">
        <v>271</v>
      </c>
      <c r="D384" s="60">
        <v>37043</v>
      </c>
      <c r="E384" s="60">
        <v>37135</v>
      </c>
      <c r="F384" s="51">
        <f t="shared" si="5"/>
        <v>0.25205479452054796</v>
      </c>
      <c r="G384" s="52" t="s">
        <v>763</v>
      </c>
      <c r="I384" s="55" t="s">
        <v>405</v>
      </c>
      <c r="J384" s="56">
        <v>6</v>
      </c>
    </row>
    <row r="385" spans="1:10" x14ac:dyDescent="0.2">
      <c r="A385" s="27">
        <v>384</v>
      </c>
      <c r="B385" s="48" t="s">
        <v>683</v>
      </c>
      <c r="C385" s="49" t="s">
        <v>271</v>
      </c>
      <c r="D385" s="60">
        <v>37288</v>
      </c>
      <c r="E385" s="60">
        <v>37347</v>
      </c>
      <c r="F385" s="51">
        <f t="shared" si="5"/>
        <v>0.16164383561643836</v>
      </c>
      <c r="G385" s="52" t="s">
        <v>763</v>
      </c>
      <c r="I385" s="55" t="s">
        <v>405</v>
      </c>
      <c r="J385" s="56">
        <v>7</v>
      </c>
    </row>
    <row r="386" spans="1:10" x14ac:dyDescent="0.2">
      <c r="A386" s="27">
        <v>385</v>
      </c>
      <c r="B386" s="48" t="s">
        <v>683</v>
      </c>
      <c r="C386" s="49" t="s">
        <v>271</v>
      </c>
      <c r="D386" s="60">
        <v>37288</v>
      </c>
      <c r="E386" s="60">
        <v>37347</v>
      </c>
      <c r="F386" s="51">
        <f t="shared" ref="F386:F449" si="6">(E386-D386)/365</f>
        <v>0.16164383561643836</v>
      </c>
      <c r="G386" s="52" t="s">
        <v>763</v>
      </c>
      <c r="I386" s="55" t="s">
        <v>405</v>
      </c>
      <c r="J386" s="56">
        <v>7</v>
      </c>
    </row>
    <row r="387" spans="1:10" x14ac:dyDescent="0.2">
      <c r="A387" s="27">
        <v>386</v>
      </c>
      <c r="B387" s="48" t="s">
        <v>684</v>
      </c>
      <c r="C387" s="49" t="s">
        <v>271</v>
      </c>
      <c r="D387" s="60">
        <v>37561</v>
      </c>
      <c r="E387" s="60">
        <v>37712</v>
      </c>
      <c r="F387" s="51">
        <f t="shared" si="6"/>
        <v>0.41369863013698632</v>
      </c>
      <c r="G387" s="52" t="s">
        <v>763</v>
      </c>
      <c r="I387" s="55" t="s">
        <v>405</v>
      </c>
      <c r="J387" s="56">
        <v>8</v>
      </c>
    </row>
    <row r="388" spans="1:10" x14ac:dyDescent="0.2">
      <c r="A388" s="27">
        <v>387</v>
      </c>
      <c r="B388" s="48" t="s">
        <v>685</v>
      </c>
      <c r="C388" s="49" t="s">
        <v>270</v>
      </c>
      <c r="D388" s="60">
        <v>37561</v>
      </c>
      <c r="E388" s="60">
        <v>38384</v>
      </c>
      <c r="F388" s="51">
        <f t="shared" si="6"/>
        <v>2.2547945205479452</v>
      </c>
      <c r="G388" s="52" t="s">
        <v>762</v>
      </c>
      <c r="I388" s="55" t="s">
        <v>405</v>
      </c>
      <c r="J388" s="55">
        <v>8</v>
      </c>
    </row>
    <row r="389" spans="1:10" x14ac:dyDescent="0.2">
      <c r="A389" s="27">
        <v>388</v>
      </c>
      <c r="B389" s="48" t="s">
        <v>686</v>
      </c>
      <c r="C389" s="49" t="s">
        <v>271</v>
      </c>
      <c r="D389" s="60">
        <v>38384</v>
      </c>
      <c r="E389" s="60">
        <v>38412</v>
      </c>
      <c r="F389" s="51">
        <f t="shared" si="6"/>
        <v>7.6712328767123292E-2</v>
      </c>
      <c r="G389" s="52" t="s">
        <v>763</v>
      </c>
      <c r="I389" s="55" t="s">
        <v>405</v>
      </c>
      <c r="J389" s="56">
        <v>9</v>
      </c>
    </row>
    <row r="390" spans="1:10" x14ac:dyDescent="0.2">
      <c r="A390" s="27">
        <v>389</v>
      </c>
      <c r="B390" s="48" t="s">
        <v>686</v>
      </c>
      <c r="C390" s="49" t="s">
        <v>271</v>
      </c>
      <c r="D390" s="60">
        <v>38384</v>
      </c>
      <c r="E390" s="60">
        <v>38412</v>
      </c>
      <c r="F390" s="51">
        <f t="shared" si="6"/>
        <v>7.6712328767123292E-2</v>
      </c>
      <c r="G390" s="52" t="s">
        <v>763</v>
      </c>
      <c r="I390" s="55" t="s">
        <v>405</v>
      </c>
      <c r="J390" s="56">
        <v>9</v>
      </c>
    </row>
    <row r="391" spans="1:10" x14ac:dyDescent="0.2">
      <c r="A391" s="27">
        <v>390</v>
      </c>
      <c r="B391" s="48" t="s">
        <v>687</v>
      </c>
      <c r="C391" s="49" t="s">
        <v>271</v>
      </c>
      <c r="D391" s="60">
        <v>38504</v>
      </c>
      <c r="E391" s="60">
        <v>38687</v>
      </c>
      <c r="F391" s="51">
        <f t="shared" si="6"/>
        <v>0.50136986301369868</v>
      </c>
      <c r="G391" s="52" t="s">
        <v>763</v>
      </c>
      <c r="I391" s="55" t="s">
        <v>405</v>
      </c>
      <c r="J391" s="56">
        <v>10</v>
      </c>
    </row>
    <row r="392" spans="1:10" x14ac:dyDescent="0.2">
      <c r="A392" s="27">
        <v>391</v>
      </c>
      <c r="B392" s="48" t="s">
        <v>688</v>
      </c>
      <c r="C392" s="49" t="s">
        <v>270</v>
      </c>
      <c r="D392" s="60">
        <v>38504</v>
      </c>
      <c r="E392" s="60">
        <v>38961</v>
      </c>
      <c r="F392" s="51">
        <f t="shared" si="6"/>
        <v>1.252054794520548</v>
      </c>
      <c r="G392" s="52" t="s">
        <v>762</v>
      </c>
      <c r="I392" s="55" t="s">
        <v>405</v>
      </c>
      <c r="J392" s="55">
        <v>10</v>
      </c>
    </row>
    <row r="393" spans="1:10" x14ac:dyDescent="0.2">
      <c r="A393" s="27">
        <v>392</v>
      </c>
      <c r="B393" s="48" t="s">
        <v>689</v>
      </c>
      <c r="C393" s="49" t="s">
        <v>271</v>
      </c>
      <c r="D393" s="50">
        <v>36923</v>
      </c>
      <c r="E393" s="20">
        <v>37073</v>
      </c>
      <c r="F393" s="51">
        <f t="shared" si="6"/>
        <v>0.41095890410958902</v>
      </c>
      <c r="G393" s="52" t="s">
        <v>763</v>
      </c>
      <c r="I393" s="55" t="s">
        <v>781</v>
      </c>
      <c r="J393" s="56">
        <v>1</v>
      </c>
    </row>
    <row r="394" spans="1:10" x14ac:dyDescent="0.2">
      <c r="A394" s="27">
        <v>393</v>
      </c>
      <c r="B394" s="48" t="s">
        <v>690</v>
      </c>
      <c r="C394" s="49" t="s">
        <v>271</v>
      </c>
      <c r="D394" s="50">
        <v>36923</v>
      </c>
      <c r="E394" s="20">
        <v>37073</v>
      </c>
      <c r="F394" s="51">
        <f t="shared" si="6"/>
        <v>0.41095890410958902</v>
      </c>
      <c r="G394" s="52" t="s">
        <v>763</v>
      </c>
      <c r="I394" s="55" t="s">
        <v>781</v>
      </c>
      <c r="J394" s="56">
        <v>1</v>
      </c>
    </row>
    <row r="395" spans="1:10" x14ac:dyDescent="0.2">
      <c r="A395" s="27">
        <v>394</v>
      </c>
      <c r="B395" s="59" t="s">
        <v>691</v>
      </c>
      <c r="C395" s="49" t="s">
        <v>271</v>
      </c>
      <c r="D395" s="60">
        <v>40391</v>
      </c>
      <c r="E395" s="60">
        <v>40513</v>
      </c>
      <c r="F395" s="51">
        <f t="shared" si="6"/>
        <v>0.33424657534246577</v>
      </c>
      <c r="G395" s="52" t="s">
        <v>763</v>
      </c>
      <c r="I395" s="55" t="s">
        <v>692</v>
      </c>
      <c r="J395" s="56">
        <v>1</v>
      </c>
    </row>
    <row r="396" spans="1:10" x14ac:dyDescent="0.2">
      <c r="A396" s="27">
        <v>395</v>
      </c>
      <c r="B396" s="58" t="s">
        <v>693</v>
      </c>
      <c r="C396" s="49" t="s">
        <v>269</v>
      </c>
      <c r="D396" s="60">
        <v>40695</v>
      </c>
      <c r="E396" s="50">
        <v>42005</v>
      </c>
      <c r="F396" s="51">
        <f t="shared" si="6"/>
        <v>3.5890410958904111</v>
      </c>
      <c r="G396" s="52" t="s">
        <v>762</v>
      </c>
      <c r="I396" s="55" t="s">
        <v>692</v>
      </c>
      <c r="J396" s="55">
        <v>2</v>
      </c>
    </row>
    <row r="397" spans="1:10" x14ac:dyDescent="0.2">
      <c r="A397" s="27">
        <v>396</v>
      </c>
      <c r="B397" s="59" t="s">
        <v>694</v>
      </c>
      <c r="C397" s="49" t="s">
        <v>270</v>
      </c>
      <c r="D397" s="60">
        <v>40695</v>
      </c>
      <c r="E397" s="60">
        <v>42005</v>
      </c>
      <c r="F397" s="51">
        <f t="shared" si="6"/>
        <v>3.5890410958904111</v>
      </c>
      <c r="G397" s="52" t="s">
        <v>762</v>
      </c>
      <c r="I397" s="55" t="s">
        <v>692</v>
      </c>
      <c r="J397" s="55">
        <v>2</v>
      </c>
    </row>
    <row r="398" spans="1:10" x14ac:dyDescent="0.2">
      <c r="A398" s="27">
        <v>397</v>
      </c>
      <c r="B398" s="59" t="s">
        <v>695</v>
      </c>
      <c r="C398" s="49" t="s">
        <v>271</v>
      </c>
      <c r="D398" s="60">
        <v>41275</v>
      </c>
      <c r="E398" s="60">
        <v>41306</v>
      </c>
      <c r="F398" s="51">
        <f t="shared" si="6"/>
        <v>8.4931506849315067E-2</v>
      </c>
      <c r="G398" s="52" t="s">
        <v>763</v>
      </c>
      <c r="H398" s="53" t="s">
        <v>516</v>
      </c>
      <c r="I398" s="55" t="s">
        <v>692</v>
      </c>
      <c r="J398" s="56">
        <v>3</v>
      </c>
    </row>
    <row r="399" spans="1:10" x14ac:dyDescent="0.2">
      <c r="A399" s="27">
        <v>398</v>
      </c>
      <c r="B399" s="59" t="s">
        <v>695</v>
      </c>
      <c r="C399" s="49" t="s">
        <v>271</v>
      </c>
      <c r="D399" s="60">
        <v>41275</v>
      </c>
      <c r="E399" s="60">
        <v>41306</v>
      </c>
      <c r="F399" s="51">
        <f t="shared" si="6"/>
        <v>8.4931506849315067E-2</v>
      </c>
      <c r="G399" s="52" t="s">
        <v>763</v>
      </c>
      <c r="H399" s="53" t="s">
        <v>516</v>
      </c>
      <c r="I399" s="55" t="s">
        <v>692</v>
      </c>
      <c r="J399" s="56">
        <v>3</v>
      </c>
    </row>
    <row r="400" spans="1:10" x14ac:dyDescent="0.2">
      <c r="A400" s="27">
        <v>399</v>
      </c>
      <c r="B400" s="59" t="s">
        <v>695</v>
      </c>
      <c r="C400" s="49" t="s">
        <v>271</v>
      </c>
      <c r="D400" s="60">
        <v>41275</v>
      </c>
      <c r="E400" s="60">
        <v>41306</v>
      </c>
      <c r="F400" s="51">
        <f t="shared" si="6"/>
        <v>8.4931506849315067E-2</v>
      </c>
      <c r="G400" s="52" t="s">
        <v>763</v>
      </c>
      <c r="H400" s="53" t="s">
        <v>516</v>
      </c>
      <c r="I400" s="55" t="s">
        <v>692</v>
      </c>
      <c r="J400" s="56">
        <v>3</v>
      </c>
    </row>
    <row r="401" spans="1:10" x14ac:dyDescent="0.2">
      <c r="A401" s="27">
        <v>400</v>
      </c>
      <c r="B401" s="59" t="s">
        <v>696</v>
      </c>
      <c r="C401" s="49" t="s">
        <v>269</v>
      </c>
      <c r="D401" s="60">
        <v>41456</v>
      </c>
      <c r="E401" s="60">
        <v>41821</v>
      </c>
      <c r="F401" s="51">
        <f t="shared" si="6"/>
        <v>1</v>
      </c>
      <c r="G401" s="52" t="s">
        <v>763</v>
      </c>
      <c r="H401" s="53" t="s">
        <v>356</v>
      </c>
      <c r="I401" s="55" t="s">
        <v>692</v>
      </c>
      <c r="J401" s="55">
        <v>4</v>
      </c>
    </row>
    <row r="402" spans="1:10" x14ac:dyDescent="0.2">
      <c r="A402" s="27">
        <v>401</v>
      </c>
      <c r="B402" s="59" t="s">
        <v>697</v>
      </c>
      <c r="C402" s="49" t="s">
        <v>270</v>
      </c>
      <c r="D402" s="60">
        <v>41456</v>
      </c>
      <c r="E402" s="60">
        <v>42005</v>
      </c>
      <c r="F402" s="51">
        <f t="shared" si="6"/>
        <v>1.5041095890410958</v>
      </c>
      <c r="G402" s="52" t="s">
        <v>762</v>
      </c>
      <c r="I402" s="55" t="s">
        <v>692</v>
      </c>
      <c r="J402" s="55">
        <v>4</v>
      </c>
    </row>
    <row r="403" spans="1:10" x14ac:dyDescent="0.2">
      <c r="A403" s="27">
        <v>402</v>
      </c>
      <c r="B403" s="48" t="s">
        <v>698</v>
      </c>
      <c r="C403" s="49" t="s">
        <v>271</v>
      </c>
      <c r="D403" s="57">
        <v>37135</v>
      </c>
      <c r="E403" s="57">
        <v>37165</v>
      </c>
      <c r="F403" s="51">
        <f t="shared" si="6"/>
        <v>8.2191780821917804E-2</v>
      </c>
      <c r="G403" s="52" t="s">
        <v>763</v>
      </c>
      <c r="I403" s="55" t="s">
        <v>699</v>
      </c>
      <c r="J403" s="56">
        <v>1</v>
      </c>
    </row>
    <row r="404" spans="1:10" x14ac:dyDescent="0.2">
      <c r="A404" s="27">
        <v>403</v>
      </c>
      <c r="B404" s="48" t="s">
        <v>700</v>
      </c>
      <c r="C404" s="49" t="s">
        <v>271</v>
      </c>
      <c r="D404" s="57">
        <v>37135</v>
      </c>
      <c r="E404" s="57">
        <v>37165</v>
      </c>
      <c r="F404" s="51">
        <f t="shared" si="6"/>
        <v>8.2191780821917804E-2</v>
      </c>
      <c r="G404" s="52" t="s">
        <v>763</v>
      </c>
      <c r="I404" s="55" t="s">
        <v>699</v>
      </c>
      <c r="J404" s="56">
        <v>1</v>
      </c>
    </row>
    <row r="405" spans="1:10" x14ac:dyDescent="0.2">
      <c r="A405" s="27">
        <v>404</v>
      </c>
      <c r="B405" s="48" t="s">
        <v>701</v>
      </c>
      <c r="C405" s="49" t="s">
        <v>271</v>
      </c>
      <c r="D405" s="57">
        <v>37530</v>
      </c>
      <c r="E405" s="57">
        <v>37561</v>
      </c>
      <c r="F405" s="51">
        <f t="shared" si="6"/>
        <v>8.4931506849315067E-2</v>
      </c>
      <c r="G405" s="52" t="s">
        <v>763</v>
      </c>
      <c r="I405" s="55" t="s">
        <v>699</v>
      </c>
      <c r="J405" s="56">
        <v>2</v>
      </c>
    </row>
    <row r="406" spans="1:10" x14ac:dyDescent="0.2">
      <c r="A406" s="27">
        <v>405</v>
      </c>
      <c r="B406" s="48" t="s">
        <v>701</v>
      </c>
      <c r="C406" s="49" t="s">
        <v>271</v>
      </c>
      <c r="D406" s="57">
        <v>37530</v>
      </c>
      <c r="E406" s="57">
        <v>37561</v>
      </c>
      <c r="F406" s="51">
        <f t="shared" si="6"/>
        <v>8.4931506849315067E-2</v>
      </c>
      <c r="G406" s="52" t="s">
        <v>763</v>
      </c>
      <c r="I406" s="55" t="s">
        <v>699</v>
      </c>
      <c r="J406" s="56">
        <v>2</v>
      </c>
    </row>
    <row r="407" spans="1:10" x14ac:dyDescent="0.2">
      <c r="A407" s="27">
        <v>406</v>
      </c>
      <c r="B407" s="48" t="s">
        <v>702</v>
      </c>
      <c r="C407" s="49" t="s">
        <v>271</v>
      </c>
      <c r="D407" s="50">
        <v>37773</v>
      </c>
      <c r="E407" s="50">
        <v>37865</v>
      </c>
      <c r="F407" s="51">
        <f t="shared" si="6"/>
        <v>0.25205479452054796</v>
      </c>
      <c r="G407" s="52" t="s">
        <v>763</v>
      </c>
      <c r="H407" s="53" t="s">
        <v>379</v>
      </c>
      <c r="I407" s="55" t="s">
        <v>699</v>
      </c>
      <c r="J407" s="56">
        <v>3</v>
      </c>
    </row>
    <row r="408" spans="1:10" x14ac:dyDescent="0.2">
      <c r="A408" s="27">
        <v>407</v>
      </c>
      <c r="B408" s="48" t="s">
        <v>703</v>
      </c>
      <c r="C408" s="49" t="s">
        <v>269</v>
      </c>
      <c r="D408" s="50">
        <v>37773</v>
      </c>
      <c r="E408" s="50">
        <v>39234</v>
      </c>
      <c r="F408" s="51">
        <f t="shared" si="6"/>
        <v>4.0027397260273974</v>
      </c>
      <c r="G408" s="52" t="s">
        <v>763</v>
      </c>
      <c r="I408" s="55" t="s">
        <v>699</v>
      </c>
      <c r="J408" s="55">
        <v>3</v>
      </c>
    </row>
    <row r="409" spans="1:10" x14ac:dyDescent="0.2">
      <c r="A409" s="27">
        <v>408</v>
      </c>
      <c r="B409" s="48" t="s">
        <v>704</v>
      </c>
      <c r="C409" s="49" t="s">
        <v>271</v>
      </c>
      <c r="D409" s="50">
        <v>38292</v>
      </c>
      <c r="E409" s="57">
        <v>38384</v>
      </c>
      <c r="F409" s="51">
        <f t="shared" si="6"/>
        <v>0.25205479452054796</v>
      </c>
      <c r="G409" s="52" t="s">
        <v>763</v>
      </c>
      <c r="I409" s="55" t="s">
        <v>699</v>
      </c>
      <c r="J409" s="56">
        <v>4</v>
      </c>
    </row>
    <row r="410" spans="1:10" x14ac:dyDescent="0.2">
      <c r="A410" s="27">
        <v>409</v>
      </c>
      <c r="B410" s="48" t="s">
        <v>704</v>
      </c>
      <c r="C410" s="49" t="s">
        <v>271</v>
      </c>
      <c r="D410" s="50">
        <v>38292</v>
      </c>
      <c r="E410" s="57">
        <v>38384</v>
      </c>
      <c r="F410" s="51">
        <f t="shared" si="6"/>
        <v>0.25205479452054796</v>
      </c>
      <c r="G410" s="52" t="s">
        <v>763</v>
      </c>
      <c r="I410" s="55" t="s">
        <v>699</v>
      </c>
      <c r="J410" s="56">
        <v>4</v>
      </c>
    </row>
    <row r="411" spans="1:10" x14ac:dyDescent="0.2">
      <c r="A411" s="27">
        <v>410</v>
      </c>
      <c r="B411" s="48" t="s">
        <v>705</v>
      </c>
      <c r="C411" s="49" t="s">
        <v>271</v>
      </c>
      <c r="D411" s="50">
        <v>38657</v>
      </c>
      <c r="E411" s="57">
        <v>38687</v>
      </c>
      <c r="F411" s="51">
        <f t="shared" si="6"/>
        <v>8.2191780821917804E-2</v>
      </c>
      <c r="G411" s="52" t="s">
        <v>763</v>
      </c>
      <c r="I411" s="55" t="s">
        <v>699</v>
      </c>
      <c r="J411" s="56">
        <v>5</v>
      </c>
    </row>
    <row r="412" spans="1:10" x14ac:dyDescent="0.2">
      <c r="A412" s="27">
        <v>411</v>
      </c>
      <c r="B412" s="48" t="s">
        <v>705</v>
      </c>
      <c r="C412" s="49" t="s">
        <v>271</v>
      </c>
      <c r="D412" s="50">
        <v>38657</v>
      </c>
      <c r="E412" s="57">
        <v>38687</v>
      </c>
      <c r="F412" s="51">
        <f t="shared" si="6"/>
        <v>8.2191780821917804E-2</v>
      </c>
      <c r="G412" s="52" t="s">
        <v>763</v>
      </c>
      <c r="I412" s="55" t="s">
        <v>699</v>
      </c>
      <c r="J412" s="56">
        <v>5</v>
      </c>
    </row>
    <row r="413" spans="1:10" x14ac:dyDescent="0.2">
      <c r="A413" s="27">
        <v>412</v>
      </c>
      <c r="B413" s="48" t="s">
        <v>706</v>
      </c>
      <c r="C413" s="49" t="s">
        <v>270</v>
      </c>
      <c r="D413" s="50">
        <v>38777</v>
      </c>
      <c r="E413" s="50">
        <v>39995</v>
      </c>
      <c r="F413" s="51">
        <f t="shared" si="6"/>
        <v>3.3369863013698629</v>
      </c>
      <c r="G413" s="52" t="s">
        <v>762</v>
      </c>
      <c r="I413" s="55" t="s">
        <v>699</v>
      </c>
      <c r="J413" s="55">
        <v>6</v>
      </c>
    </row>
    <row r="414" spans="1:10" x14ac:dyDescent="0.2">
      <c r="A414" s="27">
        <v>413</v>
      </c>
      <c r="B414" s="48" t="s">
        <v>707</v>
      </c>
      <c r="C414" s="49" t="s">
        <v>269</v>
      </c>
      <c r="D414" s="50">
        <v>38777</v>
      </c>
      <c r="E414" s="50">
        <v>42005</v>
      </c>
      <c r="F414" s="51">
        <f t="shared" si="6"/>
        <v>8.8438356164383567</v>
      </c>
      <c r="G414" s="52" t="s">
        <v>762</v>
      </c>
      <c r="I414" s="55" t="s">
        <v>699</v>
      </c>
      <c r="J414" s="55">
        <v>6</v>
      </c>
    </row>
    <row r="415" spans="1:10" x14ac:dyDescent="0.2">
      <c r="A415" s="27">
        <v>414</v>
      </c>
      <c r="B415" s="48" t="s">
        <v>708</v>
      </c>
      <c r="C415" s="49" t="s">
        <v>269</v>
      </c>
      <c r="D415" s="50">
        <v>39692</v>
      </c>
      <c r="E415" s="50">
        <v>42005</v>
      </c>
      <c r="F415" s="51">
        <f t="shared" si="6"/>
        <v>6.3369863013698629</v>
      </c>
      <c r="G415" s="52" t="s">
        <v>762</v>
      </c>
      <c r="I415" s="55" t="s">
        <v>699</v>
      </c>
      <c r="J415" s="55">
        <v>7</v>
      </c>
    </row>
    <row r="416" spans="1:10" x14ac:dyDescent="0.2">
      <c r="A416" s="27">
        <v>415</v>
      </c>
      <c r="B416" s="48" t="s">
        <v>709</v>
      </c>
      <c r="C416" s="49" t="s">
        <v>271</v>
      </c>
      <c r="D416" s="50">
        <v>40148</v>
      </c>
      <c r="E416" s="50">
        <v>40179</v>
      </c>
      <c r="F416" s="51">
        <f t="shared" si="6"/>
        <v>8.4931506849315067E-2</v>
      </c>
      <c r="G416" s="52" t="s">
        <v>763</v>
      </c>
      <c r="I416" s="55" t="s">
        <v>699</v>
      </c>
      <c r="J416" s="56">
        <v>8</v>
      </c>
    </row>
    <row r="417" spans="1:10" x14ac:dyDescent="0.2">
      <c r="A417" s="27">
        <v>416</v>
      </c>
      <c r="B417" s="48" t="s">
        <v>709</v>
      </c>
      <c r="C417" s="49" t="s">
        <v>271</v>
      </c>
      <c r="D417" s="50">
        <v>40148</v>
      </c>
      <c r="E417" s="50">
        <v>40179</v>
      </c>
      <c r="F417" s="51">
        <f t="shared" si="6"/>
        <v>8.4931506849315067E-2</v>
      </c>
      <c r="G417" s="52" t="s">
        <v>763</v>
      </c>
      <c r="I417" s="55" t="s">
        <v>699</v>
      </c>
      <c r="J417" s="56">
        <v>8</v>
      </c>
    </row>
    <row r="418" spans="1:10" x14ac:dyDescent="0.2">
      <c r="A418" s="27">
        <v>417</v>
      </c>
      <c r="B418" s="48" t="s">
        <v>710</v>
      </c>
      <c r="C418" s="49" t="s">
        <v>271</v>
      </c>
      <c r="D418" s="50">
        <v>40544</v>
      </c>
      <c r="E418" s="50">
        <v>40603</v>
      </c>
      <c r="F418" s="51">
        <f t="shared" si="6"/>
        <v>0.16164383561643836</v>
      </c>
      <c r="G418" s="52" t="s">
        <v>763</v>
      </c>
      <c r="I418" s="55" t="s">
        <v>699</v>
      </c>
      <c r="J418" s="56">
        <v>9</v>
      </c>
    </row>
    <row r="419" spans="1:10" x14ac:dyDescent="0.2">
      <c r="A419" s="27">
        <v>418</v>
      </c>
      <c r="B419" s="48" t="s">
        <v>710</v>
      </c>
      <c r="C419" s="49" t="s">
        <v>271</v>
      </c>
      <c r="D419" s="50">
        <v>40544</v>
      </c>
      <c r="E419" s="50">
        <v>40603</v>
      </c>
      <c r="F419" s="51">
        <f t="shared" si="6"/>
        <v>0.16164383561643836</v>
      </c>
      <c r="G419" s="52" t="s">
        <v>763</v>
      </c>
      <c r="I419" s="55" t="s">
        <v>699</v>
      </c>
      <c r="J419" s="56">
        <v>9</v>
      </c>
    </row>
    <row r="420" spans="1:10" x14ac:dyDescent="0.2">
      <c r="A420" s="27">
        <v>419</v>
      </c>
      <c r="B420" s="59" t="s">
        <v>711</v>
      </c>
      <c r="C420" s="49" t="s">
        <v>270</v>
      </c>
      <c r="D420" s="60">
        <v>41061</v>
      </c>
      <c r="E420" s="60">
        <v>41883</v>
      </c>
      <c r="F420" s="51">
        <f t="shared" si="6"/>
        <v>2.2520547945205478</v>
      </c>
      <c r="G420" s="52" t="s">
        <v>762</v>
      </c>
      <c r="I420" s="55" t="s">
        <v>699</v>
      </c>
      <c r="J420" s="55">
        <v>10</v>
      </c>
    </row>
    <row r="421" spans="1:10" x14ac:dyDescent="0.2">
      <c r="A421" s="27">
        <v>420</v>
      </c>
      <c r="B421" s="48" t="s">
        <v>712</v>
      </c>
      <c r="C421" s="49" t="s">
        <v>270</v>
      </c>
      <c r="D421" s="20">
        <v>35612</v>
      </c>
      <c r="E421" s="20">
        <v>36526</v>
      </c>
      <c r="F421" s="51">
        <f t="shared" si="6"/>
        <v>2.504109589041096</v>
      </c>
      <c r="G421" s="52" t="s">
        <v>762</v>
      </c>
      <c r="I421" s="55" t="s">
        <v>782</v>
      </c>
      <c r="J421" s="55">
        <v>1</v>
      </c>
    </row>
    <row r="422" spans="1:10" x14ac:dyDescent="0.2">
      <c r="A422" s="27">
        <v>421</v>
      </c>
      <c r="B422" s="48" t="s">
        <v>713</v>
      </c>
      <c r="C422" s="49" t="s">
        <v>270</v>
      </c>
      <c r="D422" s="50">
        <v>36800</v>
      </c>
      <c r="E422" s="50">
        <v>37591</v>
      </c>
      <c r="F422" s="51">
        <f t="shared" si="6"/>
        <v>2.1671232876712327</v>
      </c>
      <c r="G422" s="52" t="s">
        <v>762</v>
      </c>
      <c r="I422" s="55" t="s">
        <v>782</v>
      </c>
      <c r="J422" s="55">
        <v>2</v>
      </c>
    </row>
    <row r="423" spans="1:10" x14ac:dyDescent="0.2">
      <c r="A423" s="27">
        <v>422</v>
      </c>
      <c r="B423" s="48" t="s">
        <v>714</v>
      </c>
      <c r="C423" s="49" t="s">
        <v>269</v>
      </c>
      <c r="D423" s="50">
        <v>36800</v>
      </c>
      <c r="E423" s="50">
        <v>42005</v>
      </c>
      <c r="F423" s="51">
        <f t="shared" si="6"/>
        <v>14.260273972602739</v>
      </c>
      <c r="G423" s="52" t="s">
        <v>762</v>
      </c>
      <c r="I423" s="55" t="s">
        <v>782</v>
      </c>
      <c r="J423" s="55">
        <v>2</v>
      </c>
    </row>
    <row r="424" spans="1:10" x14ac:dyDescent="0.2">
      <c r="A424" s="27">
        <v>423</v>
      </c>
      <c r="B424" s="48" t="s">
        <v>715</v>
      </c>
      <c r="C424" s="49" t="s">
        <v>269</v>
      </c>
      <c r="D424" s="50">
        <v>37712</v>
      </c>
      <c r="E424" s="50">
        <v>37895</v>
      </c>
      <c r="F424" s="51">
        <f t="shared" si="6"/>
        <v>0.50136986301369868</v>
      </c>
      <c r="G424" s="52" t="s">
        <v>763</v>
      </c>
      <c r="I424" s="55" t="s">
        <v>782</v>
      </c>
      <c r="J424" s="55">
        <v>3</v>
      </c>
    </row>
    <row r="425" spans="1:10" x14ac:dyDescent="0.2">
      <c r="A425" s="27">
        <v>424</v>
      </c>
      <c r="B425" s="48" t="s">
        <v>716</v>
      </c>
      <c r="C425" s="49" t="s">
        <v>270</v>
      </c>
      <c r="D425" s="50">
        <v>37712</v>
      </c>
      <c r="E425" s="50">
        <v>40878</v>
      </c>
      <c r="F425" s="51">
        <f t="shared" si="6"/>
        <v>8.6739726027397257</v>
      </c>
      <c r="G425" s="52" t="s">
        <v>762</v>
      </c>
      <c r="I425" s="55" t="s">
        <v>782</v>
      </c>
      <c r="J425" s="55">
        <v>3</v>
      </c>
    </row>
    <row r="426" spans="1:10" x14ac:dyDescent="0.2">
      <c r="A426" s="27">
        <v>425</v>
      </c>
      <c r="B426" s="48" t="s">
        <v>717</v>
      </c>
      <c r="C426" s="49" t="s">
        <v>269</v>
      </c>
      <c r="D426" s="50">
        <v>38687</v>
      </c>
      <c r="E426" s="20">
        <v>38838</v>
      </c>
      <c r="F426" s="51">
        <f t="shared" si="6"/>
        <v>0.41369863013698632</v>
      </c>
      <c r="G426" s="52" t="s">
        <v>763</v>
      </c>
      <c r="I426" s="55" t="s">
        <v>782</v>
      </c>
      <c r="J426" s="55">
        <v>4</v>
      </c>
    </row>
    <row r="427" spans="1:10" x14ac:dyDescent="0.2">
      <c r="A427" s="27">
        <v>426</v>
      </c>
      <c r="B427" s="48" t="s">
        <v>718</v>
      </c>
      <c r="C427" s="49" t="s">
        <v>270</v>
      </c>
      <c r="D427" s="50">
        <v>38687</v>
      </c>
      <c r="E427" s="50">
        <v>39234</v>
      </c>
      <c r="F427" s="51">
        <f t="shared" si="6"/>
        <v>1.4986301369863013</v>
      </c>
      <c r="G427" s="52" t="s">
        <v>763</v>
      </c>
      <c r="H427" s="53" t="s">
        <v>348</v>
      </c>
      <c r="I427" s="55" t="s">
        <v>782</v>
      </c>
      <c r="J427" s="55">
        <v>4</v>
      </c>
    </row>
    <row r="428" spans="1:10" x14ac:dyDescent="0.2">
      <c r="A428" s="27">
        <v>427</v>
      </c>
      <c r="B428" s="48" t="s">
        <v>719</v>
      </c>
      <c r="C428" s="49" t="s">
        <v>270</v>
      </c>
      <c r="D428" s="50">
        <v>39783</v>
      </c>
      <c r="E428" s="50">
        <v>40664</v>
      </c>
      <c r="F428" s="51">
        <f t="shared" si="6"/>
        <v>2.4136986301369863</v>
      </c>
      <c r="G428" s="52" t="s">
        <v>762</v>
      </c>
      <c r="H428" s="52"/>
      <c r="I428" s="55" t="s">
        <v>782</v>
      </c>
      <c r="J428" s="55">
        <v>5</v>
      </c>
    </row>
    <row r="429" spans="1:10" x14ac:dyDescent="0.2">
      <c r="A429" s="27">
        <v>428</v>
      </c>
      <c r="B429" s="59" t="s">
        <v>720</v>
      </c>
      <c r="C429" s="49" t="s">
        <v>271</v>
      </c>
      <c r="D429" s="60">
        <v>41030</v>
      </c>
      <c r="E429" s="60">
        <v>41122</v>
      </c>
      <c r="F429" s="51">
        <f t="shared" si="6"/>
        <v>0.25205479452054796</v>
      </c>
      <c r="G429" s="52" t="s">
        <v>763</v>
      </c>
      <c r="I429" s="55" t="s">
        <v>783</v>
      </c>
      <c r="J429" s="56">
        <v>1</v>
      </c>
    </row>
    <row r="430" spans="1:10" x14ac:dyDescent="0.2">
      <c r="A430" s="27">
        <v>429</v>
      </c>
      <c r="B430" s="59" t="s">
        <v>720</v>
      </c>
      <c r="C430" s="49" t="s">
        <v>271</v>
      </c>
      <c r="D430" s="60">
        <v>41030</v>
      </c>
      <c r="E430" s="60">
        <v>41183</v>
      </c>
      <c r="F430" s="51">
        <f t="shared" si="6"/>
        <v>0.41917808219178082</v>
      </c>
      <c r="G430" s="52" t="s">
        <v>763</v>
      </c>
      <c r="I430" s="55" t="s">
        <v>783</v>
      </c>
      <c r="J430" s="56">
        <v>1</v>
      </c>
    </row>
    <row r="431" spans="1:10" x14ac:dyDescent="0.2">
      <c r="A431" s="27">
        <v>430</v>
      </c>
      <c r="B431" s="59" t="s">
        <v>721</v>
      </c>
      <c r="C431" s="49" t="s">
        <v>271</v>
      </c>
      <c r="D431" s="60">
        <v>41306</v>
      </c>
      <c r="E431" s="60">
        <v>41365</v>
      </c>
      <c r="F431" s="51">
        <f t="shared" si="6"/>
        <v>0.16164383561643836</v>
      </c>
      <c r="G431" s="52" t="s">
        <v>763</v>
      </c>
      <c r="I431" s="55" t="s">
        <v>783</v>
      </c>
      <c r="J431" s="56">
        <v>2</v>
      </c>
    </row>
    <row r="432" spans="1:10" x14ac:dyDescent="0.2">
      <c r="A432" s="27">
        <v>431</v>
      </c>
      <c r="B432" s="59" t="s">
        <v>722</v>
      </c>
      <c r="C432" s="49" t="s">
        <v>271</v>
      </c>
      <c r="D432" s="60">
        <v>41640</v>
      </c>
      <c r="E432" s="60">
        <v>41730</v>
      </c>
      <c r="F432" s="51">
        <f t="shared" si="6"/>
        <v>0.24657534246575341</v>
      </c>
      <c r="G432" s="52" t="s">
        <v>763</v>
      </c>
      <c r="I432" s="55" t="s">
        <v>783</v>
      </c>
      <c r="J432" s="56">
        <v>3</v>
      </c>
    </row>
    <row r="433" spans="1:10" x14ac:dyDescent="0.2">
      <c r="A433" s="27">
        <v>432</v>
      </c>
      <c r="B433" s="59" t="s">
        <v>722</v>
      </c>
      <c r="C433" s="49" t="s">
        <v>271</v>
      </c>
      <c r="D433" s="60">
        <v>41640</v>
      </c>
      <c r="E433" s="60">
        <v>41730</v>
      </c>
      <c r="F433" s="51">
        <f t="shared" si="6"/>
        <v>0.24657534246575341</v>
      </c>
      <c r="G433" s="52" t="s">
        <v>763</v>
      </c>
      <c r="I433" s="55" t="s">
        <v>783</v>
      </c>
      <c r="J433" s="56">
        <v>3</v>
      </c>
    </row>
    <row r="434" spans="1:10" x14ac:dyDescent="0.2">
      <c r="A434" s="27">
        <v>433</v>
      </c>
      <c r="B434" s="59" t="s">
        <v>723</v>
      </c>
      <c r="C434" s="49" t="s">
        <v>271</v>
      </c>
      <c r="D434" s="60">
        <v>41974</v>
      </c>
      <c r="E434" s="60">
        <v>42005</v>
      </c>
      <c r="F434" s="51">
        <f t="shared" si="6"/>
        <v>8.4931506849315067E-2</v>
      </c>
      <c r="G434" s="52" t="s">
        <v>762</v>
      </c>
      <c r="I434" s="55" t="s">
        <v>783</v>
      </c>
      <c r="J434" s="56">
        <v>4</v>
      </c>
    </row>
    <row r="435" spans="1:10" x14ac:dyDescent="0.2">
      <c r="A435" s="27">
        <v>434</v>
      </c>
      <c r="B435" s="59" t="s">
        <v>723</v>
      </c>
      <c r="C435" s="49" t="s">
        <v>271</v>
      </c>
      <c r="D435" s="60">
        <v>41974</v>
      </c>
      <c r="E435" s="60">
        <v>42005</v>
      </c>
      <c r="F435" s="51">
        <f t="shared" si="6"/>
        <v>8.4931506849315067E-2</v>
      </c>
      <c r="G435" s="52" t="s">
        <v>762</v>
      </c>
      <c r="I435" s="55" t="s">
        <v>783</v>
      </c>
      <c r="J435" s="56">
        <v>4</v>
      </c>
    </row>
    <row r="436" spans="1:10" x14ac:dyDescent="0.2">
      <c r="A436" s="27">
        <v>435</v>
      </c>
      <c r="B436" s="59" t="s">
        <v>724</v>
      </c>
      <c r="C436" s="49" t="s">
        <v>269</v>
      </c>
      <c r="D436" s="61">
        <v>38869</v>
      </c>
      <c r="E436" s="60">
        <v>39234</v>
      </c>
      <c r="F436" s="51">
        <f t="shared" si="6"/>
        <v>1</v>
      </c>
      <c r="G436" s="52" t="s">
        <v>762</v>
      </c>
      <c r="I436" s="55" t="s">
        <v>784</v>
      </c>
      <c r="J436" s="55">
        <v>1</v>
      </c>
    </row>
    <row r="437" spans="1:10" x14ac:dyDescent="0.2">
      <c r="A437" s="27">
        <v>436</v>
      </c>
      <c r="B437" s="59" t="s">
        <v>725</v>
      </c>
      <c r="C437" s="49" t="s">
        <v>271</v>
      </c>
      <c r="D437" s="61">
        <v>39600</v>
      </c>
      <c r="E437" s="61">
        <v>39662</v>
      </c>
      <c r="F437" s="51">
        <f t="shared" si="6"/>
        <v>0.16986301369863013</v>
      </c>
      <c r="G437" s="52" t="s">
        <v>763</v>
      </c>
      <c r="I437" s="55" t="s">
        <v>784</v>
      </c>
      <c r="J437" s="56">
        <v>2</v>
      </c>
    </row>
    <row r="438" spans="1:10" x14ac:dyDescent="0.2">
      <c r="A438" s="27">
        <v>437</v>
      </c>
      <c r="B438" s="59" t="s">
        <v>725</v>
      </c>
      <c r="C438" s="49" t="s">
        <v>271</v>
      </c>
      <c r="D438" s="61">
        <v>39600</v>
      </c>
      <c r="E438" s="61">
        <v>39662</v>
      </c>
      <c r="F438" s="51">
        <f t="shared" si="6"/>
        <v>0.16986301369863013</v>
      </c>
      <c r="G438" s="52" t="s">
        <v>763</v>
      </c>
      <c r="I438" s="55" t="s">
        <v>784</v>
      </c>
      <c r="J438" s="56">
        <v>2</v>
      </c>
    </row>
    <row r="439" spans="1:10" x14ac:dyDescent="0.2">
      <c r="A439" s="27">
        <v>438</v>
      </c>
      <c r="B439" s="59" t="s">
        <v>726</v>
      </c>
      <c r="C439" s="49" t="s">
        <v>269</v>
      </c>
      <c r="D439" s="61">
        <v>39814</v>
      </c>
      <c r="E439" s="60">
        <v>41609</v>
      </c>
      <c r="F439" s="51">
        <f t="shared" si="6"/>
        <v>4.9178082191780819</v>
      </c>
      <c r="G439" s="52" t="s">
        <v>762</v>
      </c>
      <c r="I439" s="55" t="s">
        <v>784</v>
      </c>
      <c r="J439" s="55">
        <v>3</v>
      </c>
    </row>
    <row r="440" spans="1:10" x14ac:dyDescent="0.2">
      <c r="A440" s="27">
        <v>439</v>
      </c>
      <c r="B440" s="59" t="s">
        <v>630</v>
      </c>
      <c r="C440" s="49" t="s">
        <v>269</v>
      </c>
      <c r="D440" s="61">
        <v>39814</v>
      </c>
      <c r="E440" s="60">
        <v>42005</v>
      </c>
      <c r="F440" s="51">
        <f t="shared" si="6"/>
        <v>6.0027397260273974</v>
      </c>
      <c r="G440" s="52" t="s">
        <v>762</v>
      </c>
      <c r="I440" s="56" t="s">
        <v>784</v>
      </c>
      <c r="J440" s="55">
        <v>3</v>
      </c>
    </row>
    <row r="441" spans="1:10" x14ac:dyDescent="0.2">
      <c r="A441" s="27">
        <v>440</v>
      </c>
      <c r="B441" s="59" t="s">
        <v>727</v>
      </c>
      <c r="C441" s="49" t="s">
        <v>270</v>
      </c>
      <c r="D441" s="61">
        <v>40330</v>
      </c>
      <c r="E441" s="60">
        <v>42005</v>
      </c>
      <c r="F441" s="51">
        <f t="shared" si="6"/>
        <v>4.5890410958904111</v>
      </c>
      <c r="G441" s="52" t="s">
        <v>762</v>
      </c>
      <c r="I441" s="55" t="s">
        <v>784</v>
      </c>
      <c r="J441" s="55">
        <v>4</v>
      </c>
    </row>
    <row r="442" spans="1:10" x14ac:dyDescent="0.2">
      <c r="A442" s="27">
        <v>441</v>
      </c>
      <c r="B442" s="59" t="s">
        <v>728</v>
      </c>
      <c r="C442" s="49" t="s">
        <v>269</v>
      </c>
      <c r="D442" s="60">
        <v>40940</v>
      </c>
      <c r="E442" s="60">
        <v>41730</v>
      </c>
      <c r="F442" s="51">
        <f t="shared" si="6"/>
        <v>2.1643835616438358</v>
      </c>
      <c r="G442" s="52" t="s">
        <v>762</v>
      </c>
      <c r="I442" s="55" t="s">
        <v>784</v>
      </c>
      <c r="J442" s="55">
        <v>5</v>
      </c>
    </row>
    <row r="443" spans="1:10" x14ac:dyDescent="0.2">
      <c r="A443" s="27">
        <v>442</v>
      </c>
      <c r="B443" s="59" t="s">
        <v>729</v>
      </c>
      <c r="C443" s="49" t="s">
        <v>270</v>
      </c>
      <c r="D443" s="60">
        <v>40940</v>
      </c>
      <c r="E443" s="60">
        <v>41821</v>
      </c>
      <c r="F443" s="51">
        <f t="shared" si="6"/>
        <v>2.4136986301369863</v>
      </c>
      <c r="G443" s="52" t="s">
        <v>762</v>
      </c>
      <c r="I443" s="55" t="s">
        <v>784</v>
      </c>
      <c r="J443" s="55">
        <v>5</v>
      </c>
    </row>
    <row r="444" spans="1:10" x14ac:dyDescent="0.2">
      <c r="A444" s="27">
        <v>443</v>
      </c>
      <c r="B444" s="59" t="s">
        <v>730</v>
      </c>
      <c r="C444" s="49" t="s">
        <v>271</v>
      </c>
      <c r="D444" s="60">
        <v>41609</v>
      </c>
      <c r="E444" s="61">
        <v>41671</v>
      </c>
      <c r="F444" s="51">
        <f t="shared" si="6"/>
        <v>0.16986301369863013</v>
      </c>
      <c r="G444" s="52" t="s">
        <v>763</v>
      </c>
      <c r="I444" s="55" t="s">
        <v>784</v>
      </c>
      <c r="J444" s="56">
        <v>6</v>
      </c>
    </row>
    <row r="445" spans="1:10" x14ac:dyDescent="0.2">
      <c r="A445" s="27">
        <v>444</v>
      </c>
      <c r="B445" s="59" t="s">
        <v>730</v>
      </c>
      <c r="C445" s="49" t="s">
        <v>271</v>
      </c>
      <c r="D445" s="60">
        <v>41609</v>
      </c>
      <c r="E445" s="61">
        <v>41671</v>
      </c>
      <c r="F445" s="51">
        <f t="shared" si="6"/>
        <v>0.16986301369863013</v>
      </c>
      <c r="G445" s="52" t="s">
        <v>763</v>
      </c>
      <c r="I445" s="55" t="s">
        <v>784</v>
      </c>
      <c r="J445" s="56">
        <v>6</v>
      </c>
    </row>
    <row r="446" spans="1:10" x14ac:dyDescent="0.2">
      <c r="A446" s="27">
        <v>445</v>
      </c>
      <c r="B446" s="59" t="s">
        <v>731</v>
      </c>
      <c r="C446" s="49" t="s">
        <v>271</v>
      </c>
      <c r="D446" s="61">
        <v>40238</v>
      </c>
      <c r="E446" s="61">
        <v>40299</v>
      </c>
      <c r="F446" s="51">
        <f t="shared" si="6"/>
        <v>0.16712328767123288</v>
      </c>
      <c r="G446" s="52" t="s">
        <v>763</v>
      </c>
      <c r="H446" s="63"/>
      <c r="I446" s="56" t="s">
        <v>732</v>
      </c>
      <c r="J446" s="56">
        <v>1</v>
      </c>
    </row>
    <row r="447" spans="1:10" x14ac:dyDescent="0.2">
      <c r="A447" s="27">
        <v>446</v>
      </c>
      <c r="B447" s="59" t="s">
        <v>731</v>
      </c>
      <c r="C447" s="49" t="s">
        <v>271</v>
      </c>
      <c r="D447" s="61">
        <v>40238</v>
      </c>
      <c r="E447" s="61">
        <v>40299</v>
      </c>
      <c r="F447" s="51">
        <f t="shared" si="6"/>
        <v>0.16712328767123288</v>
      </c>
      <c r="G447" s="52" t="s">
        <v>763</v>
      </c>
      <c r="H447" s="63"/>
      <c r="I447" s="56" t="s">
        <v>732</v>
      </c>
      <c r="J447" s="56">
        <v>1</v>
      </c>
    </row>
    <row r="448" spans="1:10" x14ac:dyDescent="0.2">
      <c r="A448" s="27">
        <v>447</v>
      </c>
      <c r="B448" s="59" t="s">
        <v>733</v>
      </c>
      <c r="C448" s="49" t="s">
        <v>271</v>
      </c>
      <c r="D448" s="62">
        <v>40664</v>
      </c>
      <c r="E448" s="50">
        <v>40695</v>
      </c>
      <c r="F448" s="51">
        <f t="shared" si="6"/>
        <v>8.4931506849315067E-2</v>
      </c>
      <c r="G448" s="52" t="s">
        <v>763</v>
      </c>
      <c r="H448" s="58"/>
      <c r="I448" s="56" t="s">
        <v>732</v>
      </c>
      <c r="J448" s="56">
        <v>2</v>
      </c>
    </row>
    <row r="449" spans="1:10" x14ac:dyDescent="0.2">
      <c r="A449" s="27">
        <v>448</v>
      </c>
      <c r="B449" s="59" t="s">
        <v>734</v>
      </c>
      <c r="C449" s="49" t="s">
        <v>271</v>
      </c>
      <c r="D449" s="62">
        <v>40909</v>
      </c>
      <c r="E449" s="50">
        <v>40940</v>
      </c>
      <c r="F449" s="51">
        <f t="shared" si="6"/>
        <v>8.4931506849315067E-2</v>
      </c>
      <c r="G449" s="52" t="s">
        <v>763</v>
      </c>
      <c r="H449" s="58"/>
      <c r="I449" s="56" t="s">
        <v>732</v>
      </c>
      <c r="J449" s="56">
        <v>3</v>
      </c>
    </row>
    <row r="450" spans="1:10" x14ac:dyDescent="0.2">
      <c r="A450" s="27">
        <v>449</v>
      </c>
      <c r="B450" s="59" t="s">
        <v>734</v>
      </c>
      <c r="C450" s="49" t="s">
        <v>271</v>
      </c>
      <c r="D450" s="62">
        <v>40909</v>
      </c>
      <c r="E450" s="50">
        <v>40940</v>
      </c>
      <c r="F450" s="51">
        <f t="shared" ref="F450:F481" si="7">(E450-D450)/365</f>
        <v>8.4931506849315067E-2</v>
      </c>
      <c r="G450" s="52" t="s">
        <v>763</v>
      </c>
      <c r="H450" s="58"/>
      <c r="I450" s="56" t="s">
        <v>732</v>
      </c>
      <c r="J450" s="56">
        <v>3</v>
      </c>
    </row>
    <row r="451" spans="1:10" x14ac:dyDescent="0.2">
      <c r="A451" s="27">
        <v>450</v>
      </c>
      <c r="B451" s="59" t="s">
        <v>735</v>
      </c>
      <c r="C451" s="49" t="s">
        <v>271</v>
      </c>
      <c r="D451" s="60">
        <v>41518</v>
      </c>
      <c r="E451" s="60">
        <v>41579</v>
      </c>
      <c r="F451" s="51">
        <f t="shared" si="7"/>
        <v>0.16712328767123288</v>
      </c>
      <c r="G451" s="52" t="s">
        <v>763</v>
      </c>
      <c r="I451" s="55" t="s">
        <v>732</v>
      </c>
      <c r="J451" s="56">
        <v>4</v>
      </c>
    </row>
    <row r="452" spans="1:10" x14ac:dyDescent="0.2">
      <c r="A452" s="27">
        <v>451</v>
      </c>
      <c r="B452" s="59" t="s">
        <v>735</v>
      </c>
      <c r="C452" s="49" t="s">
        <v>271</v>
      </c>
      <c r="D452" s="60">
        <v>41518</v>
      </c>
      <c r="E452" s="60">
        <v>41609</v>
      </c>
      <c r="F452" s="51">
        <f t="shared" si="7"/>
        <v>0.24931506849315069</v>
      </c>
      <c r="G452" s="52" t="s">
        <v>763</v>
      </c>
      <c r="H452" s="53" t="s">
        <v>356</v>
      </c>
      <c r="I452" s="55" t="s">
        <v>732</v>
      </c>
      <c r="J452" s="56">
        <v>4</v>
      </c>
    </row>
    <row r="453" spans="1:10" x14ac:dyDescent="0.2">
      <c r="A453" s="27">
        <v>452</v>
      </c>
      <c r="B453" s="59" t="s">
        <v>736</v>
      </c>
      <c r="C453" s="49" t="s">
        <v>271</v>
      </c>
      <c r="D453" s="60">
        <v>41760</v>
      </c>
      <c r="E453" s="60">
        <v>41791</v>
      </c>
      <c r="F453" s="51">
        <f t="shared" si="7"/>
        <v>8.4931506849315067E-2</v>
      </c>
      <c r="G453" s="52" t="s">
        <v>763</v>
      </c>
      <c r="I453" s="55" t="s">
        <v>732</v>
      </c>
      <c r="J453" s="56">
        <v>5</v>
      </c>
    </row>
    <row r="454" spans="1:10" x14ac:dyDescent="0.2">
      <c r="A454" s="27">
        <v>453</v>
      </c>
      <c r="B454" s="59" t="s">
        <v>736</v>
      </c>
      <c r="C454" s="49" t="s">
        <v>271</v>
      </c>
      <c r="D454" s="60">
        <v>41760</v>
      </c>
      <c r="E454" s="60">
        <v>41791</v>
      </c>
      <c r="F454" s="51">
        <f t="shared" si="7"/>
        <v>8.4931506849315067E-2</v>
      </c>
      <c r="G454" s="52" t="s">
        <v>763</v>
      </c>
      <c r="I454" s="55" t="s">
        <v>732</v>
      </c>
      <c r="J454" s="56">
        <v>5</v>
      </c>
    </row>
    <row r="455" spans="1:10" x14ac:dyDescent="0.2">
      <c r="A455" s="27">
        <v>454</v>
      </c>
      <c r="B455" s="59" t="s">
        <v>737</v>
      </c>
      <c r="C455" s="49" t="s">
        <v>271</v>
      </c>
      <c r="D455" s="60">
        <v>41913</v>
      </c>
      <c r="E455" s="60">
        <v>41974</v>
      </c>
      <c r="F455" s="51">
        <f t="shared" si="7"/>
        <v>0.16712328767123288</v>
      </c>
      <c r="G455" s="52" t="s">
        <v>763</v>
      </c>
      <c r="I455" s="55" t="s">
        <v>732</v>
      </c>
      <c r="J455" s="56">
        <v>6</v>
      </c>
    </row>
    <row r="456" spans="1:10" x14ac:dyDescent="0.2">
      <c r="A456" s="27">
        <v>455</v>
      </c>
      <c r="B456" s="59" t="s">
        <v>737</v>
      </c>
      <c r="C456" s="49" t="s">
        <v>271</v>
      </c>
      <c r="D456" s="60">
        <v>41913</v>
      </c>
      <c r="E456" s="60">
        <v>41974</v>
      </c>
      <c r="F456" s="51">
        <f t="shared" si="7"/>
        <v>0.16712328767123288</v>
      </c>
      <c r="G456" s="52" t="s">
        <v>763</v>
      </c>
      <c r="I456" s="55" t="s">
        <v>732</v>
      </c>
      <c r="J456" s="56">
        <v>6</v>
      </c>
    </row>
    <row r="457" spans="1:10" x14ac:dyDescent="0.2">
      <c r="A457" s="27">
        <v>456</v>
      </c>
      <c r="B457" s="59" t="s">
        <v>737</v>
      </c>
      <c r="C457" s="49" t="s">
        <v>271</v>
      </c>
      <c r="D457" s="60">
        <v>41913</v>
      </c>
      <c r="E457" s="60">
        <v>41974</v>
      </c>
      <c r="F457" s="51">
        <f t="shared" si="7"/>
        <v>0.16712328767123288</v>
      </c>
      <c r="G457" s="52" t="s">
        <v>763</v>
      </c>
      <c r="I457" s="55" t="s">
        <v>732</v>
      </c>
      <c r="J457" s="56">
        <v>6</v>
      </c>
    </row>
    <row r="458" spans="1:10" x14ac:dyDescent="0.2">
      <c r="A458" s="27">
        <v>457</v>
      </c>
      <c r="B458" s="48" t="s">
        <v>738</v>
      </c>
      <c r="C458" s="49" t="s">
        <v>271</v>
      </c>
      <c r="D458" s="50">
        <v>30864</v>
      </c>
      <c r="E458" s="50">
        <v>30896</v>
      </c>
      <c r="F458" s="51">
        <f t="shared" si="7"/>
        <v>8.7671232876712329E-2</v>
      </c>
      <c r="G458" s="52" t="s">
        <v>763</v>
      </c>
      <c r="H458" s="53" t="s">
        <v>379</v>
      </c>
      <c r="I458" s="55" t="s">
        <v>785</v>
      </c>
      <c r="J458" s="56">
        <v>1</v>
      </c>
    </row>
    <row r="459" spans="1:10" x14ac:dyDescent="0.2">
      <c r="A459" s="27">
        <v>458</v>
      </c>
      <c r="B459" s="48" t="s">
        <v>739</v>
      </c>
      <c r="C459" s="49" t="s">
        <v>271</v>
      </c>
      <c r="D459" s="50">
        <v>30864</v>
      </c>
      <c r="E459" s="50">
        <v>30896</v>
      </c>
      <c r="F459" s="51">
        <f t="shared" si="7"/>
        <v>8.7671232876712329E-2</v>
      </c>
      <c r="G459" s="52" t="s">
        <v>763</v>
      </c>
      <c r="H459" s="53" t="s">
        <v>379</v>
      </c>
      <c r="I459" s="55" t="s">
        <v>785</v>
      </c>
      <c r="J459" s="56">
        <v>1</v>
      </c>
    </row>
    <row r="460" spans="1:10" x14ac:dyDescent="0.2">
      <c r="A460" s="27">
        <v>459</v>
      </c>
      <c r="B460" s="48" t="s">
        <v>740</v>
      </c>
      <c r="C460" s="49" t="s">
        <v>271</v>
      </c>
      <c r="D460" s="50">
        <v>31291</v>
      </c>
      <c r="E460" s="50">
        <v>31444</v>
      </c>
      <c r="F460" s="51">
        <f t="shared" si="7"/>
        <v>0.41917808219178082</v>
      </c>
      <c r="G460" s="52" t="s">
        <v>763</v>
      </c>
      <c r="H460" s="53" t="s">
        <v>348</v>
      </c>
      <c r="I460" s="55" t="s">
        <v>785</v>
      </c>
      <c r="J460" s="56">
        <v>2</v>
      </c>
    </row>
    <row r="461" spans="1:10" x14ac:dyDescent="0.2">
      <c r="A461" s="27">
        <v>460</v>
      </c>
      <c r="B461" s="48" t="s">
        <v>741</v>
      </c>
      <c r="C461" s="49" t="s">
        <v>270</v>
      </c>
      <c r="D461" s="50">
        <v>31594</v>
      </c>
      <c r="E461" s="50">
        <v>35947</v>
      </c>
      <c r="F461" s="51">
        <f t="shared" si="7"/>
        <v>11.926027397260274</v>
      </c>
      <c r="G461" s="52" t="s">
        <v>763</v>
      </c>
      <c r="I461" s="55" t="s">
        <v>785</v>
      </c>
      <c r="J461" s="55">
        <v>3</v>
      </c>
    </row>
    <row r="462" spans="1:10" x14ac:dyDescent="0.2">
      <c r="A462" s="27">
        <v>461</v>
      </c>
      <c r="B462" s="48" t="s">
        <v>742</v>
      </c>
      <c r="C462" s="49" t="s">
        <v>269</v>
      </c>
      <c r="D462" s="50">
        <v>32112</v>
      </c>
      <c r="E462" s="50">
        <v>32295</v>
      </c>
      <c r="F462" s="51">
        <f t="shared" si="7"/>
        <v>0.50136986301369868</v>
      </c>
      <c r="G462" s="52" t="s">
        <v>763</v>
      </c>
      <c r="H462" s="52" t="s">
        <v>504</v>
      </c>
      <c r="I462" s="55" t="s">
        <v>785</v>
      </c>
      <c r="J462" s="55">
        <v>4</v>
      </c>
    </row>
    <row r="463" spans="1:10" x14ac:dyDescent="0.2">
      <c r="A463" s="27">
        <v>462</v>
      </c>
      <c r="B463" s="48" t="s">
        <v>743</v>
      </c>
      <c r="C463" s="49" t="s">
        <v>270</v>
      </c>
      <c r="D463" s="50">
        <v>37196</v>
      </c>
      <c r="E463" s="50">
        <v>37956</v>
      </c>
      <c r="F463" s="51">
        <f t="shared" si="7"/>
        <v>2.0821917808219177</v>
      </c>
      <c r="G463" s="52" t="s">
        <v>762</v>
      </c>
      <c r="I463" s="55" t="s">
        <v>786</v>
      </c>
      <c r="J463" s="55">
        <v>1</v>
      </c>
    </row>
    <row r="464" spans="1:10" x14ac:dyDescent="0.2">
      <c r="A464" s="27">
        <v>463</v>
      </c>
      <c r="B464" s="59" t="s">
        <v>743</v>
      </c>
      <c r="C464" s="49" t="s">
        <v>270</v>
      </c>
      <c r="D464" s="50">
        <v>37196</v>
      </c>
      <c r="E464" s="50">
        <v>37956</v>
      </c>
      <c r="F464" s="51">
        <f t="shared" si="7"/>
        <v>2.0821917808219177</v>
      </c>
      <c r="G464" s="52" t="s">
        <v>762</v>
      </c>
      <c r="I464" s="55" t="s">
        <v>786</v>
      </c>
      <c r="J464" s="55">
        <v>1</v>
      </c>
    </row>
    <row r="465" spans="1:10" x14ac:dyDescent="0.2">
      <c r="A465" s="27">
        <v>464</v>
      </c>
      <c r="B465" s="48" t="s">
        <v>744</v>
      </c>
      <c r="C465" s="49" t="s">
        <v>271</v>
      </c>
      <c r="D465" s="57">
        <v>38200</v>
      </c>
      <c r="E465" s="20">
        <v>38261</v>
      </c>
      <c r="F465" s="51">
        <f t="shared" si="7"/>
        <v>0.16712328767123288</v>
      </c>
      <c r="G465" s="52" t="s">
        <v>763</v>
      </c>
      <c r="H465" s="53" t="s">
        <v>356</v>
      </c>
      <c r="I465" s="55" t="s">
        <v>786</v>
      </c>
      <c r="J465" s="56">
        <v>2</v>
      </c>
    </row>
    <row r="466" spans="1:10" x14ac:dyDescent="0.2">
      <c r="A466" s="27">
        <v>465</v>
      </c>
      <c r="B466" s="48" t="s">
        <v>744</v>
      </c>
      <c r="C466" s="49" t="s">
        <v>271</v>
      </c>
      <c r="D466" s="57">
        <v>38200</v>
      </c>
      <c r="E466" s="20">
        <v>38261</v>
      </c>
      <c r="F466" s="51">
        <f t="shared" si="7"/>
        <v>0.16712328767123288</v>
      </c>
      <c r="G466" s="52" t="s">
        <v>763</v>
      </c>
      <c r="H466" s="53" t="s">
        <v>356</v>
      </c>
      <c r="I466" s="55" t="s">
        <v>786</v>
      </c>
      <c r="J466" s="56">
        <v>2</v>
      </c>
    </row>
    <row r="467" spans="1:10" x14ac:dyDescent="0.2">
      <c r="A467" s="27">
        <v>466</v>
      </c>
      <c r="B467" s="48" t="s">
        <v>745</v>
      </c>
      <c r="C467" s="49" t="s">
        <v>271</v>
      </c>
      <c r="D467" s="57">
        <v>38626</v>
      </c>
      <c r="E467" s="57">
        <v>38687</v>
      </c>
      <c r="F467" s="51">
        <f t="shared" si="7"/>
        <v>0.16712328767123288</v>
      </c>
      <c r="G467" s="52" t="s">
        <v>763</v>
      </c>
      <c r="H467" s="63"/>
      <c r="I467" s="55" t="s">
        <v>786</v>
      </c>
      <c r="J467" s="56">
        <v>3</v>
      </c>
    </row>
    <row r="468" spans="1:10" x14ac:dyDescent="0.2">
      <c r="A468" s="27">
        <v>467</v>
      </c>
      <c r="B468" s="48" t="s">
        <v>745</v>
      </c>
      <c r="C468" s="49" t="s">
        <v>271</v>
      </c>
      <c r="D468" s="57">
        <v>38626</v>
      </c>
      <c r="E468" s="57">
        <v>38687</v>
      </c>
      <c r="F468" s="51">
        <f t="shared" si="7"/>
        <v>0.16712328767123288</v>
      </c>
      <c r="G468" s="52" t="s">
        <v>763</v>
      </c>
      <c r="H468" s="63"/>
      <c r="I468" s="55" t="s">
        <v>786</v>
      </c>
      <c r="J468" s="56">
        <v>3</v>
      </c>
    </row>
    <row r="469" spans="1:10" x14ac:dyDescent="0.2">
      <c r="A469" s="27">
        <v>468</v>
      </c>
      <c r="B469" s="59" t="s">
        <v>746</v>
      </c>
      <c r="C469" s="49" t="s">
        <v>271</v>
      </c>
      <c r="D469" s="50">
        <v>39022</v>
      </c>
      <c r="E469" s="50">
        <v>39114</v>
      </c>
      <c r="F469" s="51">
        <f t="shared" si="7"/>
        <v>0.25205479452054796</v>
      </c>
      <c r="G469" s="52" t="s">
        <v>763</v>
      </c>
      <c r="I469" s="55" t="s">
        <v>786</v>
      </c>
      <c r="J469" s="56">
        <v>4</v>
      </c>
    </row>
    <row r="470" spans="1:10" x14ac:dyDescent="0.2">
      <c r="A470" s="27">
        <v>469</v>
      </c>
      <c r="B470" s="59" t="s">
        <v>747</v>
      </c>
      <c r="C470" s="49" t="s">
        <v>269</v>
      </c>
      <c r="D470" s="50">
        <v>39022</v>
      </c>
      <c r="E470" s="50">
        <v>40725</v>
      </c>
      <c r="F470" s="51">
        <f t="shared" si="7"/>
        <v>4.6657534246575345</v>
      </c>
      <c r="G470" s="52" t="s">
        <v>762</v>
      </c>
      <c r="I470" s="55" t="s">
        <v>786</v>
      </c>
      <c r="J470" s="55">
        <v>4</v>
      </c>
    </row>
    <row r="471" spans="1:10" x14ac:dyDescent="0.2">
      <c r="A471" s="27">
        <v>470</v>
      </c>
      <c r="B471" s="59" t="s">
        <v>748</v>
      </c>
      <c r="C471" s="49" t="s">
        <v>271</v>
      </c>
      <c r="D471" s="50">
        <v>39600</v>
      </c>
      <c r="E471" s="50">
        <v>39630</v>
      </c>
      <c r="F471" s="51">
        <f t="shared" si="7"/>
        <v>8.2191780821917804E-2</v>
      </c>
      <c r="G471" s="52" t="s">
        <v>763</v>
      </c>
      <c r="H471" s="53" t="s">
        <v>379</v>
      </c>
      <c r="I471" s="55" t="s">
        <v>786</v>
      </c>
      <c r="J471" s="56">
        <v>5</v>
      </c>
    </row>
    <row r="472" spans="1:10" x14ac:dyDescent="0.2">
      <c r="A472" s="27">
        <v>471</v>
      </c>
      <c r="B472" s="59" t="s">
        <v>748</v>
      </c>
      <c r="C472" s="49" t="s">
        <v>271</v>
      </c>
      <c r="D472" s="50">
        <v>39600</v>
      </c>
      <c r="E472" s="50">
        <v>39630</v>
      </c>
      <c r="F472" s="51">
        <f t="shared" si="7"/>
        <v>8.2191780821917804E-2</v>
      </c>
      <c r="G472" s="52" t="s">
        <v>763</v>
      </c>
      <c r="H472" s="53" t="s">
        <v>379</v>
      </c>
      <c r="I472" s="55" t="s">
        <v>786</v>
      </c>
      <c r="J472" s="56">
        <v>5</v>
      </c>
    </row>
    <row r="473" spans="1:10" x14ac:dyDescent="0.2">
      <c r="A473" s="27">
        <v>472</v>
      </c>
      <c r="B473" s="59" t="s">
        <v>748</v>
      </c>
      <c r="C473" s="49" t="s">
        <v>271</v>
      </c>
      <c r="D473" s="50">
        <v>39600</v>
      </c>
      <c r="E473" s="50">
        <v>39753</v>
      </c>
      <c r="F473" s="51">
        <f t="shared" si="7"/>
        <v>0.41917808219178082</v>
      </c>
      <c r="G473" s="52" t="s">
        <v>763</v>
      </c>
      <c r="H473" s="53" t="s">
        <v>356</v>
      </c>
      <c r="I473" s="55" t="s">
        <v>786</v>
      </c>
      <c r="J473" s="56">
        <v>5</v>
      </c>
    </row>
    <row r="474" spans="1:10" x14ac:dyDescent="0.2">
      <c r="A474" s="27">
        <v>473</v>
      </c>
      <c r="B474" s="59" t="s">
        <v>749</v>
      </c>
      <c r="C474" s="49" t="s">
        <v>271</v>
      </c>
      <c r="D474" s="50">
        <v>39873</v>
      </c>
      <c r="E474" s="50">
        <v>39934</v>
      </c>
      <c r="F474" s="51">
        <f t="shared" si="7"/>
        <v>0.16712328767123288</v>
      </c>
      <c r="G474" s="52" t="s">
        <v>763</v>
      </c>
      <c r="H474" s="53" t="s">
        <v>356</v>
      </c>
      <c r="I474" s="55" t="s">
        <v>786</v>
      </c>
      <c r="J474" s="56">
        <v>6</v>
      </c>
    </row>
    <row r="475" spans="1:10" x14ac:dyDescent="0.2">
      <c r="A475" s="27">
        <v>474</v>
      </c>
      <c r="B475" s="59" t="s">
        <v>749</v>
      </c>
      <c r="C475" s="49" t="s">
        <v>271</v>
      </c>
      <c r="D475" s="50">
        <v>39873</v>
      </c>
      <c r="E475" s="50">
        <v>39934</v>
      </c>
      <c r="F475" s="51">
        <f t="shared" si="7"/>
        <v>0.16712328767123288</v>
      </c>
      <c r="G475" s="52" t="s">
        <v>763</v>
      </c>
      <c r="H475" s="53" t="s">
        <v>356</v>
      </c>
      <c r="I475" s="55" t="s">
        <v>786</v>
      </c>
      <c r="J475" s="56">
        <v>6</v>
      </c>
    </row>
    <row r="476" spans="1:10" x14ac:dyDescent="0.2">
      <c r="A476" s="27">
        <v>475</v>
      </c>
      <c r="B476" s="59" t="s">
        <v>750</v>
      </c>
      <c r="C476" s="49" t="s">
        <v>270</v>
      </c>
      <c r="D476" s="50">
        <v>40179</v>
      </c>
      <c r="E476" s="50">
        <v>42005</v>
      </c>
      <c r="F476" s="51">
        <f t="shared" si="7"/>
        <v>5.0027397260273974</v>
      </c>
      <c r="G476" s="52" t="s">
        <v>762</v>
      </c>
      <c r="I476" s="55" t="s">
        <v>786</v>
      </c>
      <c r="J476" s="55">
        <v>7</v>
      </c>
    </row>
    <row r="477" spans="1:10" x14ac:dyDescent="0.2">
      <c r="A477" s="27">
        <v>476</v>
      </c>
      <c r="B477" s="59" t="s">
        <v>751</v>
      </c>
      <c r="C477" s="49" t="s">
        <v>270</v>
      </c>
      <c r="D477" s="50">
        <v>40180</v>
      </c>
      <c r="E477" s="50">
        <v>40483</v>
      </c>
      <c r="F477" s="51">
        <f t="shared" si="7"/>
        <v>0.83013698630136989</v>
      </c>
      <c r="G477" s="52" t="s">
        <v>763</v>
      </c>
      <c r="H477" s="53" t="s">
        <v>356</v>
      </c>
      <c r="I477" s="55" t="s">
        <v>786</v>
      </c>
      <c r="J477" s="55">
        <v>7</v>
      </c>
    </row>
    <row r="478" spans="1:10" x14ac:dyDescent="0.2">
      <c r="A478" s="27">
        <v>477</v>
      </c>
      <c r="B478" s="59" t="s">
        <v>752</v>
      </c>
      <c r="C478" s="49" t="s">
        <v>271</v>
      </c>
      <c r="D478" s="60">
        <v>40969</v>
      </c>
      <c r="E478" s="60">
        <v>41091</v>
      </c>
      <c r="F478" s="51">
        <f t="shared" si="7"/>
        <v>0.33424657534246577</v>
      </c>
      <c r="G478" s="52" t="s">
        <v>763</v>
      </c>
      <c r="I478" s="55" t="s">
        <v>786</v>
      </c>
      <c r="J478" s="56">
        <v>8</v>
      </c>
    </row>
    <row r="479" spans="1:10" x14ac:dyDescent="0.2">
      <c r="A479" s="27">
        <v>478</v>
      </c>
      <c r="B479" s="59" t="s">
        <v>753</v>
      </c>
      <c r="C479" s="49" t="s">
        <v>269</v>
      </c>
      <c r="D479" s="60">
        <v>40969</v>
      </c>
      <c r="E479" s="60">
        <v>41244</v>
      </c>
      <c r="F479" s="51">
        <f t="shared" si="7"/>
        <v>0.75342465753424659</v>
      </c>
      <c r="G479" s="52" t="s">
        <v>763</v>
      </c>
      <c r="I479" s="55" t="s">
        <v>786</v>
      </c>
      <c r="J479" s="55">
        <v>8</v>
      </c>
    </row>
    <row r="480" spans="1:10" x14ac:dyDescent="0.2">
      <c r="A480" s="27">
        <v>479</v>
      </c>
      <c r="B480" s="59" t="s">
        <v>754</v>
      </c>
      <c r="C480" s="49" t="s">
        <v>271</v>
      </c>
      <c r="D480" s="60">
        <v>41730</v>
      </c>
      <c r="E480" s="60">
        <v>41760</v>
      </c>
      <c r="F480" s="51">
        <f t="shared" si="7"/>
        <v>8.2191780821917804E-2</v>
      </c>
      <c r="G480" s="52" t="s">
        <v>763</v>
      </c>
      <c r="I480" s="55" t="s">
        <v>786</v>
      </c>
      <c r="J480" s="56">
        <v>9</v>
      </c>
    </row>
    <row r="481" spans="1:10" x14ac:dyDescent="0.2">
      <c r="A481" s="27">
        <v>480</v>
      </c>
      <c r="B481" s="59" t="s">
        <v>755</v>
      </c>
      <c r="C481" s="49" t="s">
        <v>270</v>
      </c>
      <c r="D481" s="60">
        <v>41730</v>
      </c>
      <c r="E481" s="60">
        <v>42005</v>
      </c>
      <c r="F481" s="51">
        <f t="shared" si="7"/>
        <v>0.75342465753424659</v>
      </c>
      <c r="G481" s="52" t="s">
        <v>762</v>
      </c>
      <c r="I481" s="55" t="s">
        <v>786</v>
      </c>
      <c r="J481" s="55">
        <v>9</v>
      </c>
    </row>
  </sheetData>
  <autoFilter ref="A1:J1">
    <sortState ref="A2:J481">
      <sortCondition ref="A1"/>
    </sortState>
  </autoFilter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Z481"/>
  <sheetViews>
    <sheetView topLeftCell="AJ1" workbookViewId="0">
      <pane ySplit="1" topLeftCell="A2" activePane="bottomLeft" state="frozen"/>
      <selection pane="bottomLeft" activeCell="AL8" sqref="AL8"/>
    </sheetView>
  </sheetViews>
  <sheetFormatPr baseColWidth="10" defaultColWidth="8.83203125" defaultRowHeight="15" x14ac:dyDescent="0.2"/>
  <cols>
    <col min="1" max="1" width="8.83203125" style="27"/>
    <col min="2" max="2" width="8.83203125" style="1"/>
    <col min="3" max="3" width="11.6640625" style="1" customWidth="1"/>
    <col min="4" max="4" width="20.5" style="28" customWidth="1"/>
    <col min="5" max="5" width="20.5" style="29" customWidth="1"/>
    <col min="6" max="6" width="20.5" style="28" customWidth="1"/>
    <col min="7" max="7" width="20.5" style="29" customWidth="1"/>
    <col min="8" max="10" width="20.5" style="1" customWidth="1"/>
    <col min="11" max="11" width="20.5" style="29" customWidth="1"/>
    <col min="12" max="15" width="20.5" style="1" customWidth="1"/>
    <col min="16" max="51" width="20.6640625" style="1" customWidth="1"/>
    <col min="52" max="52" width="18.6640625" style="1" bestFit="1" customWidth="1"/>
    <col min="53" max="16384" width="8.83203125" style="1"/>
  </cols>
  <sheetData>
    <row r="1" spans="1:52" s="68" customFormat="1" x14ac:dyDescent="0.2">
      <c r="A1" s="68" t="s">
        <v>267</v>
      </c>
      <c r="B1" s="68" t="s">
        <v>2</v>
      </c>
      <c r="C1" s="68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68" t="s">
        <v>277</v>
      </c>
      <c r="M1" s="68" t="s">
        <v>276</v>
      </c>
      <c r="N1" s="68" t="s">
        <v>171</v>
      </c>
      <c r="O1" s="68" t="s">
        <v>273</v>
      </c>
      <c r="P1" s="70">
        <v>1979</v>
      </c>
      <c r="Q1" s="70">
        <v>1980</v>
      </c>
      <c r="R1" s="70">
        <v>1981</v>
      </c>
      <c r="S1" s="70">
        <v>1982</v>
      </c>
      <c r="T1" s="70">
        <v>1983</v>
      </c>
      <c r="U1" s="70">
        <v>1984</v>
      </c>
      <c r="V1" s="70">
        <v>1985</v>
      </c>
      <c r="W1" s="70">
        <v>1986</v>
      </c>
      <c r="X1" s="70">
        <v>1987</v>
      </c>
      <c r="Y1" s="70">
        <v>1988</v>
      </c>
      <c r="Z1" s="70">
        <v>1989</v>
      </c>
      <c r="AA1" s="70">
        <v>1990</v>
      </c>
      <c r="AB1" s="70">
        <v>1991</v>
      </c>
      <c r="AC1" s="70">
        <v>1992</v>
      </c>
      <c r="AD1" s="70">
        <v>1993</v>
      </c>
      <c r="AE1" s="70">
        <v>1994</v>
      </c>
      <c r="AF1" s="70">
        <v>1995</v>
      </c>
      <c r="AG1" s="70">
        <v>1996</v>
      </c>
      <c r="AH1" s="70">
        <v>1997</v>
      </c>
      <c r="AI1" s="70">
        <v>1998</v>
      </c>
      <c r="AJ1" s="70">
        <v>1999</v>
      </c>
      <c r="AK1" s="70">
        <v>2000</v>
      </c>
      <c r="AL1" s="70">
        <v>2001</v>
      </c>
      <c r="AM1" s="70">
        <v>2002</v>
      </c>
      <c r="AN1" s="70">
        <v>2003</v>
      </c>
      <c r="AO1" s="70">
        <v>2004</v>
      </c>
      <c r="AP1" s="70">
        <v>2005</v>
      </c>
      <c r="AQ1" s="70">
        <v>2006</v>
      </c>
      <c r="AR1" s="70">
        <v>2007</v>
      </c>
      <c r="AS1" s="70">
        <v>2008</v>
      </c>
      <c r="AT1" s="70">
        <v>2009</v>
      </c>
      <c r="AU1" s="70">
        <v>2010</v>
      </c>
      <c r="AV1" s="70">
        <v>2011</v>
      </c>
      <c r="AW1" s="70">
        <v>2012</v>
      </c>
      <c r="AX1" s="70">
        <v>2013</v>
      </c>
      <c r="AY1" s="70">
        <v>2014</v>
      </c>
      <c r="AZ1" s="68">
        <v>2015</v>
      </c>
    </row>
    <row r="2" spans="1:52" x14ac:dyDescent="0.2">
      <c r="A2" s="27">
        <f>SABI_RAW_DATA!A2</f>
        <v>1</v>
      </c>
      <c r="B2" t="str">
        <f>UPPER(SABI_RAW_DATA!C2)</f>
        <v>MALE</v>
      </c>
      <c r="C2" s="28">
        <f>SABI_RAW_DATA!D2</f>
        <v>34973</v>
      </c>
      <c r="D2" s="28">
        <f>SABI_RAW_DATA!D2</f>
        <v>34973</v>
      </c>
      <c r="E2">
        <f>YEAR(D2)</f>
        <v>1995</v>
      </c>
      <c r="F2" s="28">
        <f>SABI_RAW_DATA!E2</f>
        <v>38139</v>
      </c>
      <c r="G2">
        <f>YEAR(F2)</f>
        <v>2004</v>
      </c>
      <c r="H2" s="67">
        <f>(YEAR(SABI_SUMMARY!D2)-YEAR(SABI_SUMMARY!C2))*12+MONTH(SABI_SUMMARY!D2)-MONTH(SABI_SUMMARY!C2)</f>
        <v>0</v>
      </c>
      <c r="I2" t="str">
        <f>IF(H2&lt;=12,"CUB",IF(H2&lt;=24,"JUVENILE",IF(H2&lt;=36,"SUBADULT",IF(H2&lt;=48,"ADULT_36_48",IF(H2&lt;=60,"ADULT_48_60",IF(H2&lt;=72,"ADULT_60_72",IF(H2&lt;=84,"ADULT_72_84",IF(H2&gt;84,"ADULT_84","NA"))))))))</f>
        <v>CUB</v>
      </c>
      <c r="J2" t="str">
        <f>B2&amp;"_"&amp;I2</f>
        <v>MALE_CUB</v>
      </c>
      <c r="K2" s="29">
        <f>(YEAR(SABI_SUMMARY!F2)-YEAR(SABI_SUMMARY!C2))*12+MONTH(SABI_SUMMARY!F2)-MONTH(SABI_SUMMARY!C2)</f>
        <v>104</v>
      </c>
      <c r="L2" t="str">
        <f>IF(K2&lt;=12,"CUB",IF(K2&lt;=24,"JUVENILE",IF(K2&lt;=36,"SUBADULT",IF(K2&lt;=48,"ADULT_36_48",IF(K2&lt;=60,"ADULT_48_60",IF(K2&lt;=72,"ADULT_60_72",IF(K2&lt;=84,"ADULT_72_84",IF(K2&gt;84,"ADULT_84","NA"))))))))</f>
        <v>ADULT_84</v>
      </c>
      <c r="M2" t="str">
        <f>B2&amp;"_"&amp;L2</f>
        <v>MALE_ADULT_84</v>
      </c>
      <c r="N2" t="str">
        <f>UPPER(SABI_RAW_DATA!G2)</f>
        <v>MORTALITY</v>
      </c>
      <c r="O2">
        <f>IF(SABI_SUMMARY!N2="MORTALITY",1,0)</f>
        <v>1</v>
      </c>
      <c r="P2" s="1" t="str">
        <f>IF(E2=$P$1,J2,IF(E2&gt;$P$1,"NA",(IF(E2=$P$1,J2,(IF(P2="NA",J2,IF(P2="FEMALE_CUB","FEMALE_JUVENILE",IF(P2="FEMALE_JUVENILE","FEMALE_SUBADULT",IF(P2="FEMALE_SUBADULT","FEMALE_ADULT_36_48",IF(P2="FEMALE_ADULT_36_48","FEMALE_ADULT_48_60",IF(P2="FEMALE_ADULT_48_60","FEMALE_ADULT_60_72",IF(P2="FEMALE_ADULT_60_72","FEMALE_ADULT_72_84",IF(P2="FEMALE_ADULT_72_84","FEMALE_ADULT_84",IF(P2="FEMALE_ADULT_84","FEMALE_ADULT_84",IF(P2="MALE_CUB","MALE_JUVENILE",IF(P2="MALE_JUVENILE","MALE_SUBADULT",IF(P2="MALE_SUBADULT","MALE_ADULT_36_48",IF(P2="MALE_ADULT_36_48","MALE_ADULT_48_60",IF(P2="MALE_ADULT_48_60","MALE_ADULT_60_72",IF(P2="MALE_ADULT_60_72","MALE_ADULT_72_84",IF(P2="MALE_ADULT_72_84","MALE_ADULT_84",IF(P2="MALE_ADULT_84","MALE_ADULT_84",IF(P2="NA_CUB","NA_JUVENILE",IF(P2="NA_JUVENILE","NA_ADULT",IF(P2="NA_ADULT","NA_ADULT","NA")))))))))))))))))))))))))</f>
        <v>NA</v>
      </c>
      <c r="Q2" s="1" t="str">
        <f t="shared" ref="Q2:Q33" si="0">IF($E2=Q$1,$J2,IF(Q$1&gt;$G2,$N2,IF($E2&gt;Q$1,"NA",(IF($E2=Q$1,J2,(IF(P2="NA",J2,IF(P2="FEMALE_CUB","FEMALE_JUVENILE",IF(P2="FEMALE_JUVENILE","FEMALE_SUBADULT",IF(P2="FEMALE_SUBADULT","FEMALE_ADULT_36_48",IF(P2="FEMALE_ADULT_36_48","FEMALE_ADULT_48_60",IF(P2="FEMALE_ADULT_48_60","FEMALE_ADULT_60_72",IF(P2="FEMALE_ADULT_60_72","FEMALE_ADULT_72_84",IF(P2="FEMALE_ADULT_72_84","FEMALE_ADULT_84",IF(P2="FEMALE_ADULT_84","FEMALE_ADULT_84",IF(P2="MALE_CUB","MALE_JUVENILE",IF(P2="MALE_JUVENILE","MALE_SUBADULT",IF(P2="MALE_SUBADULT","MALE_ADULT_36_48",IF(P2="MALE_ADULT_36_48","MALE_ADULT_48_60",IF(P2="MALE_ADULT_48_60","MALE_ADULT_60_72",IF(P2="MALE_ADULT_60_72","MALE_ADULT_72_84",IF(P2="MALE_ADULT_72_84","MALE_ADULT_84",IF(P2="MALE_ADULT_84","MALE_ADULT_84",IF(P2="NA_CUB","NA_JUVENILE",IF(P2="NA_JUVENILE","NA_ADULT",IF(P2="NA_ADULT","NA_ADULT","NA"))))))))))))))))))))))))))</f>
        <v>NA</v>
      </c>
      <c r="R2" s="1" t="str">
        <f t="shared" ref="R2:Z2" si="1">IF($E2=R$1,$J2,IF(R$1&gt;$G2,$N2,IF($E2&gt;R$1,"NA",(IF($E2=R$1,L2,(IF(Q2="NA",L2,IF(Q2="FEMALE_CUB","FEMALE_JUVENILE",IF(Q2="FEMALE_JUVENILE","FEMALE_SUBADULT",IF(Q2="FEMALE_SUBADULT","FEMALE_ADULT_36_48",IF(Q2="FEMALE_ADULT_36_48","FEMALE_ADULT_48_60",IF(Q2="FEMALE_ADULT_48_60","FEMALE_ADULT_60_72",IF(Q2="FEMALE_ADULT_60_72","FEMALE_ADULT_72_84",IF(Q2="FEMALE_ADULT_72_84","FEMALE_ADULT_84",IF(Q2="FEMALE_ADULT_84","FEMALE_ADULT_84",IF(Q2="MALE_CUB","MALE_JUVENILE",IF(Q2="MALE_JUVENILE","MALE_SUBADULT",IF(Q2="MALE_SUBADULT","MALE_ADULT_36_48",IF(Q2="MALE_ADULT_36_48","MALE_ADULT_48_60",IF(Q2="MALE_ADULT_48_60","MALE_ADULT_60_72",IF(Q2="MALE_ADULT_60_72","MALE_ADULT_72_84",IF(Q2="MALE_ADULT_72_84","MALE_ADULT_84",IF(Q2="MALE_ADULT_84","MALE_ADULT_84",IF(Q2="NA_CUB","NA_JUVENILE",IF(Q2="NA_JUVENILE","NA_ADULT",IF(Q2="NA_ADULT","NA_ADULT","NA"))))))))))))))))))))))))))</f>
        <v>NA</v>
      </c>
      <c r="S2" s="1" t="str">
        <f t="shared" si="1"/>
        <v>NA</v>
      </c>
      <c r="T2" s="1" t="str">
        <f t="shared" si="1"/>
        <v>NA</v>
      </c>
      <c r="U2" s="1" t="str">
        <f t="shared" si="1"/>
        <v>NA</v>
      </c>
      <c r="V2" s="1" t="str">
        <f t="shared" si="1"/>
        <v>NA</v>
      </c>
      <c r="W2" s="1" t="str">
        <f t="shared" si="1"/>
        <v>NA</v>
      </c>
      <c r="X2" s="1" t="str">
        <f t="shared" si="1"/>
        <v>NA</v>
      </c>
      <c r="Y2" s="1" t="str">
        <f t="shared" si="1"/>
        <v>NA</v>
      </c>
      <c r="Z2" s="1" t="str">
        <f t="shared" si="1"/>
        <v>NA</v>
      </c>
      <c r="AA2" s="1" t="str">
        <f t="shared" ref="AA2:AX2" si="2">IF($E2=AA$1,$J2,IF(AA$1&gt;$G2,$N2,IF($E2&gt;AA$1,"NA",(IF($E2=AA$1,U2,(IF(Z2="NA",U2,IF(Z2="FEMALE_CUB","FEMALE_JUVENILE",IF(Z2="FEMALE_JUVENILE","FEMALE_SUBADULT",IF(Z2="FEMALE_SUBADULT","FEMALE_ADULT_36_48",IF(Z2="FEMALE_ADULT_36_48","FEMALE_ADULT_48_60",IF(Z2="FEMALE_ADULT_48_60","FEMALE_ADULT_60_72",IF(Z2="FEMALE_ADULT_60_72","FEMALE_ADULT_72_84",IF(Z2="FEMALE_ADULT_72_84","FEMALE_ADULT_84",IF(Z2="FEMALE_ADULT_84","FEMALE_ADULT_84",IF(Z2="MALE_CUB","MALE_JUVENILE",IF(Z2="MALE_JUVENILE","MALE_SUBADULT",IF(Z2="MALE_SUBADULT","MALE_ADULT_36_48",IF(Z2="MALE_ADULT_36_48","MALE_ADULT_48_60",IF(Z2="MALE_ADULT_48_60","MALE_ADULT_60_72",IF(Z2="MALE_ADULT_60_72","MALE_ADULT_72_84",IF(Z2="MALE_ADULT_72_84","MALE_ADULT_84",IF(Z2="MALE_ADULT_84","MALE_ADULT_84",IF(Z2="NA_CUB","NA_JUVENILE",IF(Z2="NA_JUVENILE","NA_ADULT",IF(Z2="NA_ADULT","NA_ADULT","NA"))))))))))))))))))))))))))</f>
        <v>NA</v>
      </c>
      <c r="AB2" s="1" t="str">
        <f t="shared" si="2"/>
        <v>NA</v>
      </c>
      <c r="AC2" s="1" t="str">
        <f t="shared" si="2"/>
        <v>NA</v>
      </c>
      <c r="AD2" s="1" t="str">
        <f t="shared" si="2"/>
        <v>NA</v>
      </c>
      <c r="AE2" s="1" t="str">
        <f t="shared" si="2"/>
        <v>NA</v>
      </c>
      <c r="AF2" s="1" t="str">
        <f t="shared" si="2"/>
        <v>MALE_CUB</v>
      </c>
      <c r="AG2" s="1" t="str">
        <f t="shared" si="2"/>
        <v>MALE_JUVENILE</v>
      </c>
      <c r="AH2" s="1" t="str">
        <f t="shared" si="2"/>
        <v>MALE_SUBADULT</v>
      </c>
      <c r="AI2" s="1" t="str">
        <f t="shared" si="2"/>
        <v>MALE_ADULT_36_48</v>
      </c>
      <c r="AJ2" s="1" t="str">
        <f t="shared" si="2"/>
        <v>MALE_ADULT_48_60</v>
      </c>
      <c r="AK2" s="1" t="str">
        <f t="shared" si="2"/>
        <v>MALE_ADULT_60_72</v>
      </c>
      <c r="AL2" s="1" t="str">
        <f t="shared" si="2"/>
        <v>MALE_ADULT_72_84</v>
      </c>
      <c r="AM2" s="1" t="str">
        <f t="shared" si="2"/>
        <v>MALE_ADULT_84</v>
      </c>
      <c r="AN2" s="1" t="str">
        <f t="shared" si="2"/>
        <v>MALE_ADULT_84</v>
      </c>
      <c r="AO2" s="1" t="str">
        <f t="shared" si="2"/>
        <v>MALE_ADULT_84</v>
      </c>
      <c r="AP2" s="1" t="str">
        <f t="shared" si="2"/>
        <v>MORTALITY</v>
      </c>
      <c r="AQ2" s="1" t="str">
        <f t="shared" si="2"/>
        <v>MORTALITY</v>
      </c>
      <c r="AR2" s="1" t="str">
        <f t="shared" si="2"/>
        <v>MORTALITY</v>
      </c>
      <c r="AS2" s="1" t="str">
        <f t="shared" si="2"/>
        <v>MORTALITY</v>
      </c>
      <c r="AT2" s="1" t="str">
        <f t="shared" si="2"/>
        <v>MORTALITY</v>
      </c>
      <c r="AU2" s="1" t="str">
        <f t="shared" si="2"/>
        <v>MORTALITY</v>
      </c>
      <c r="AV2" s="1" t="str">
        <f t="shared" si="2"/>
        <v>MORTALITY</v>
      </c>
      <c r="AW2" s="1" t="str">
        <f t="shared" si="2"/>
        <v>MORTALITY</v>
      </c>
      <c r="AX2" s="1" t="str">
        <f t="shared" si="2"/>
        <v>MORTALITY</v>
      </c>
      <c r="AY2" s="1" t="str">
        <f t="shared" ref="AY2:AZ17" si="3">IF($E2=AY$1,$J2,IF(AY$1&gt;$G2,$N2,IF($E2&gt;AY$1,"NA",(IF($E2=AY$1,AS2,(IF(AX2="NA",AS2,IF(AX2="FEMALE_CUB","FEMALE_JUVENILE",IF(AX2="FEMALE_JUVENILE","FEMALE_SUBADULT",IF(AX2="FEMALE_SUBADULT","FEMALE_ADULT_36_48",IF(AX2="FEMALE_ADULT_36_48","FEMALE_ADULT_48_60",IF(AX2="FEMALE_ADULT_48_60","FEMALE_ADULT_60_72",IF(AX2="FEMALE_ADULT_60_72","FEMALE_ADULT_72_84",IF(AX2="FEMALE_ADULT_72_84","FEMALE_ADULT_84",IF(AX2="FEMALE_ADULT_84","FEMALE_ADULT_84",IF(AX2="MALE_CUB","MALE_JUVENILE",IF(AX2="MALE_JUVENILE","MALE_SUBADULT",IF(AX2="MALE_SUBADULT","MALE_ADULT_36_48",IF(AX2="MALE_ADULT_36_48","MALE_ADULT_48_60",IF(AX2="MALE_ADULT_48_60","MALE_ADULT_60_72",IF(AX2="MALE_ADULT_60_72","MALE_ADULT_72_84",IF(AX2="MALE_ADULT_72_84","MALE_ADULT_84",IF(AX2="MALE_ADULT_84","MALE_ADULT_84",IF(AX2="NA_CUB","NA_JUVENILE",IF(AX2="NA_JUVENILE","NA_ADULT",IF(AX2="NA_ADULT","NA_ADULT","NA"))))))))))))))))))))))))))</f>
        <v>MORTALITY</v>
      </c>
      <c r="AZ2" s="1" t="str">
        <f t="shared" si="3"/>
        <v>MORTALITY</v>
      </c>
    </row>
    <row r="3" spans="1:52" x14ac:dyDescent="0.2">
      <c r="A3" s="27">
        <f>SABI_RAW_DATA!A3</f>
        <v>2</v>
      </c>
      <c r="B3" s="1" t="str">
        <f>UPPER(SABI_RAW_DATA!C3)</f>
        <v>FEMALE</v>
      </c>
      <c r="C3" s="28">
        <f>SABI_RAW_DATA!D3</f>
        <v>34973</v>
      </c>
      <c r="D3" s="28">
        <f>SABI_RAW_DATA!D3</f>
        <v>34973</v>
      </c>
      <c r="E3" s="1">
        <f t="shared" ref="E3:E66" si="4">YEAR(D3)</f>
        <v>1995</v>
      </c>
      <c r="F3" s="28">
        <f>SABI_RAW_DATA!E3</f>
        <v>41609</v>
      </c>
      <c r="G3" s="1">
        <f t="shared" ref="G3:G66" si="5">YEAR(F3)</f>
        <v>2013</v>
      </c>
      <c r="H3" s="67">
        <f>(YEAR(SABI_SUMMARY!D3)-YEAR(SABI_SUMMARY!C3))*12+MONTH(SABI_SUMMARY!D3)-MONTH(SABI_SUMMARY!C3)</f>
        <v>0</v>
      </c>
      <c r="I3" s="1" t="str">
        <f>IF(H3&lt;=12,"CUB",IF(H3&lt;=24,"JUVENILE",IF(H3&lt;=36,"SUBADULT",IF(H3&lt;=48,"ADULT_36_48",IF(H3&lt;=60,"ADULT_48_60",IF(H3&lt;=72,"ADULT_60_72",IF(H3&lt;=84,"ADULT_72_84",IF(H3&gt;84,"ADULT_84","NA"))))))))</f>
        <v>CUB</v>
      </c>
      <c r="J3" s="1" t="str">
        <f t="shared" ref="J3:J66" si="6">B3&amp;"_"&amp;I3</f>
        <v>FEMALE_CUB</v>
      </c>
      <c r="K3" s="29">
        <f>(YEAR(SABI_SUMMARY!F3)-YEAR(SABI_SUMMARY!C3))*12+MONTH(SABI_SUMMARY!F3)-MONTH(SABI_SUMMARY!C3)</f>
        <v>218</v>
      </c>
      <c r="L3" s="1" t="str">
        <f t="shared" ref="L3:L66" si="7">IF(K3&lt;=12,"CUB",IF(K3&lt;=24,"JUVENILE",IF(K3&lt;=36,"SUBADULT",IF(K3&lt;=48,"ADULT_36_48",IF(K3&lt;=60,"ADULT_48_60",IF(K3&lt;=72,"ADULT_60_72",IF(K3&lt;=84,"ADULT_72_84",IF(K3&gt;84,"ADULT_84","NA"))))))))</f>
        <v>ADULT_84</v>
      </c>
      <c r="M3" s="1" t="str">
        <f t="shared" ref="M3:M66" si="8">B3&amp;"_"&amp;L3</f>
        <v>FEMALE_ADULT_84</v>
      </c>
      <c r="N3" s="1" t="str">
        <f>UPPER(SABI_RAW_DATA!G3)</f>
        <v>MORTALITY</v>
      </c>
      <c r="O3" s="1">
        <f>IF(SABI_SUMMARY!N3="MORTALITY",1,0)</f>
        <v>1</v>
      </c>
      <c r="P3" s="1" t="str">
        <f t="shared" ref="P3:P66" si="9">IF(E3=$P$1,J3,IF(E3&gt;$P$1,"NA",(IF(E3=$P$1,J3,(IF(P3="NA",J3,IF(P3="FEMALE_CUB","FEMALE_JUVENILE",IF(P3="FEMALE_JUVENILE","FEMALE_SUBADULT",IF(P3="FEMALE_SUBADULT","FEMALE_ADULT_36_48",IF(P3="FEMALE_ADULT_36_48","FEMALE_ADULT_48_60",IF(P3="FEMALE_ADULT_48_60","FEMALE_ADULT_60_72",IF(P3="FEMALE_ADULT_60_72","FEMALE_ADULT_72_84",IF(P3="FEMALE_ADULT_72_84","FEMALE_ADULT_84",IF(P3="FEMALE_ADULT_84","FEMALE_ADULT_84",IF(P3="MALE_CUB","MALE_JUVENILE",IF(P3="MALE_JUVENILE","MALE_SUBADULT",IF(P3="MALE_SUBADULT","MALE_ADULT_36_48",IF(P3="MALE_ADULT_36_48","MALE_ADULT_48_60",IF(P3="MALE_ADULT_48_60","MALE_ADULT_60_72",IF(P3="MALE_ADULT_60_72","MALE_ADULT_72_84",IF(P3="MALE_ADULT_72_84","MALE_ADULT_84",IF(P3="MALE_ADULT_84","MALE_ADULT_84",IF(P3="NA_CUB","NA_JUVENILE",IF(P3="NA_JUVENILE","NA_ADULT",IF(P3="NA_ADULT","NA_ADULT","NA")))))))))))))))))))))))))</f>
        <v>NA</v>
      </c>
      <c r="Q3" s="1" t="str">
        <f t="shared" si="0"/>
        <v>NA</v>
      </c>
      <c r="R3" s="1" t="str">
        <f t="shared" ref="R3:R34" si="10">IF($E3=R$1,$J3,IF(R$1&gt;$G3,$N3,IF($E3&gt;R$1,"NA",(IF($E3=R$1,L3,(IF(Q3="NA",L3,IF(Q3="FEMALE_CUB","FEMALE_JUVENILE",IF(Q3="FEMALE_JUVENILE","FEMALE_SUBADULT",IF(Q3="FEMALE_SUBADULT","FEMALE_ADULT_36_48",IF(Q3="FEMALE_ADULT_36_48","FEMALE_ADULT_48_60",IF(Q3="FEMALE_ADULT_48_60","FEMALE_ADULT_60_72",IF(Q3="FEMALE_ADULT_60_72","FEMALE_ADULT_72_84",IF(Q3="FEMALE_ADULT_72_84","FEMALE_ADULT_84",IF(Q3="FEMALE_ADULT_84","FEMALE_ADULT_84",IF(Q3="MALE_CUB","MALE_JUVENILE",IF(Q3="MALE_JUVENILE","MALE_SUBADULT",IF(Q3="MALE_SUBADULT","MALE_ADULT_36_48",IF(Q3="MALE_ADULT_36_48","MALE_ADULT_48_60",IF(Q3="MALE_ADULT_48_60","MALE_ADULT_60_72",IF(Q3="MALE_ADULT_60_72","MALE_ADULT_72_84",IF(Q3="MALE_ADULT_72_84","MALE_ADULT_84",IF(Q3="MALE_ADULT_84","MALE_ADULT_84",IF(Q3="NA_CUB","NA_JUVENILE",IF(Q3="NA_JUVENILE","NA_ADULT",IF(Q3="NA_ADULT","NA_ADULT","NA"))))))))))))))))))))))))))</f>
        <v>NA</v>
      </c>
      <c r="S3" s="1" t="str">
        <f t="shared" ref="S3:S34" si="11">IF($E3=S$1,$J3,IF(S$1&gt;$G3,$N3,IF($E3&gt;S$1,"NA",(IF($E3=S$1,M3,(IF(R3="NA",M3,IF(R3="FEMALE_CUB","FEMALE_JUVENILE",IF(R3="FEMALE_JUVENILE","FEMALE_SUBADULT",IF(R3="FEMALE_SUBADULT","FEMALE_ADULT_36_48",IF(R3="FEMALE_ADULT_36_48","FEMALE_ADULT_48_60",IF(R3="FEMALE_ADULT_48_60","FEMALE_ADULT_60_72",IF(R3="FEMALE_ADULT_60_72","FEMALE_ADULT_72_84",IF(R3="FEMALE_ADULT_72_84","FEMALE_ADULT_84",IF(R3="FEMALE_ADULT_84","FEMALE_ADULT_84",IF(R3="MALE_CUB","MALE_JUVENILE",IF(R3="MALE_JUVENILE","MALE_SUBADULT",IF(R3="MALE_SUBADULT","MALE_ADULT_36_48",IF(R3="MALE_ADULT_36_48","MALE_ADULT_48_60",IF(R3="MALE_ADULT_48_60","MALE_ADULT_60_72",IF(R3="MALE_ADULT_60_72","MALE_ADULT_72_84",IF(R3="MALE_ADULT_72_84","MALE_ADULT_84",IF(R3="MALE_ADULT_84","MALE_ADULT_84",IF(R3="NA_CUB","NA_JUVENILE",IF(R3="NA_JUVENILE","NA_ADULT",IF(R3="NA_ADULT","NA_ADULT","NA"))))))))))))))))))))))))))</f>
        <v>NA</v>
      </c>
      <c r="T3" s="1" t="str">
        <f t="shared" ref="T3:T34" si="12">IF($E3=T$1,$J3,IF(T$1&gt;$G3,$N3,IF($E3&gt;T$1,"NA",(IF($E3=T$1,N3,(IF(S3="NA",N3,IF(S3="FEMALE_CUB","FEMALE_JUVENILE",IF(S3="FEMALE_JUVENILE","FEMALE_SUBADULT",IF(S3="FEMALE_SUBADULT","FEMALE_ADULT_36_48",IF(S3="FEMALE_ADULT_36_48","FEMALE_ADULT_48_60",IF(S3="FEMALE_ADULT_48_60","FEMALE_ADULT_60_72",IF(S3="FEMALE_ADULT_60_72","FEMALE_ADULT_72_84",IF(S3="FEMALE_ADULT_72_84","FEMALE_ADULT_84",IF(S3="FEMALE_ADULT_84","FEMALE_ADULT_84",IF(S3="MALE_CUB","MALE_JUVENILE",IF(S3="MALE_JUVENILE","MALE_SUBADULT",IF(S3="MALE_SUBADULT","MALE_ADULT_36_48",IF(S3="MALE_ADULT_36_48","MALE_ADULT_48_60",IF(S3="MALE_ADULT_48_60","MALE_ADULT_60_72",IF(S3="MALE_ADULT_60_72","MALE_ADULT_72_84",IF(S3="MALE_ADULT_72_84","MALE_ADULT_84",IF(S3="MALE_ADULT_84","MALE_ADULT_84",IF(S3="NA_CUB","NA_JUVENILE",IF(S3="NA_JUVENILE","NA_ADULT",IF(S3="NA_ADULT","NA_ADULT","NA"))))))))))))))))))))))))))</f>
        <v>NA</v>
      </c>
      <c r="U3" s="1" t="str">
        <f t="shared" ref="U3:U34" si="13">IF($E3=U$1,$J3,IF(U$1&gt;$G3,$N3,IF($E3&gt;U$1,"NA",(IF($E3=U$1,O3,(IF(T3="NA",O3,IF(T3="FEMALE_CUB","FEMALE_JUVENILE",IF(T3="FEMALE_JUVENILE","FEMALE_SUBADULT",IF(T3="FEMALE_SUBADULT","FEMALE_ADULT_36_48",IF(T3="FEMALE_ADULT_36_48","FEMALE_ADULT_48_60",IF(T3="FEMALE_ADULT_48_60","FEMALE_ADULT_60_72",IF(T3="FEMALE_ADULT_60_72","FEMALE_ADULT_72_84",IF(T3="FEMALE_ADULT_72_84","FEMALE_ADULT_84",IF(T3="FEMALE_ADULT_84","FEMALE_ADULT_84",IF(T3="MALE_CUB","MALE_JUVENILE",IF(T3="MALE_JUVENILE","MALE_SUBADULT",IF(T3="MALE_SUBADULT","MALE_ADULT_36_48",IF(T3="MALE_ADULT_36_48","MALE_ADULT_48_60",IF(T3="MALE_ADULT_48_60","MALE_ADULT_60_72",IF(T3="MALE_ADULT_60_72","MALE_ADULT_72_84",IF(T3="MALE_ADULT_72_84","MALE_ADULT_84",IF(T3="MALE_ADULT_84","MALE_ADULT_84",IF(T3="NA_CUB","NA_JUVENILE",IF(T3="NA_JUVENILE","NA_ADULT",IF(T3="NA_ADULT","NA_ADULT","NA"))))))))))))))))))))))))))</f>
        <v>NA</v>
      </c>
      <c r="V3" s="1" t="str">
        <f t="shared" ref="V3:V34" si="14">IF($E3=V$1,$J3,IF(V$1&gt;$G3,$N3,IF($E3&gt;V$1,"NA",(IF($E3=V$1,P3,(IF(U3="NA",P3,IF(U3="FEMALE_CUB","FEMALE_JUVENILE",IF(U3="FEMALE_JUVENILE","FEMALE_SUBADULT",IF(U3="FEMALE_SUBADULT","FEMALE_ADULT_36_48",IF(U3="FEMALE_ADULT_36_48","FEMALE_ADULT_48_60",IF(U3="FEMALE_ADULT_48_60","FEMALE_ADULT_60_72",IF(U3="FEMALE_ADULT_60_72","FEMALE_ADULT_72_84",IF(U3="FEMALE_ADULT_72_84","FEMALE_ADULT_84",IF(U3="FEMALE_ADULT_84","FEMALE_ADULT_84",IF(U3="MALE_CUB","MALE_JUVENILE",IF(U3="MALE_JUVENILE","MALE_SUBADULT",IF(U3="MALE_SUBADULT","MALE_ADULT_36_48",IF(U3="MALE_ADULT_36_48","MALE_ADULT_48_60",IF(U3="MALE_ADULT_48_60","MALE_ADULT_60_72",IF(U3="MALE_ADULT_60_72","MALE_ADULT_72_84",IF(U3="MALE_ADULT_72_84","MALE_ADULT_84",IF(U3="MALE_ADULT_84","MALE_ADULT_84",IF(U3="NA_CUB","NA_JUVENILE",IF(U3="NA_JUVENILE","NA_ADULT",IF(U3="NA_ADULT","NA_ADULT","NA"))))))))))))))))))))))))))</f>
        <v>NA</v>
      </c>
      <c r="W3" s="1" t="str">
        <f t="shared" ref="W3:W34" si="15">IF($E3=W$1,$J3,IF(W$1&gt;$G3,$N3,IF($E3&gt;W$1,"NA",(IF($E3=W$1,Q3,(IF(V3="NA",Q3,IF(V3="FEMALE_CUB","FEMALE_JUVENILE",IF(V3="FEMALE_JUVENILE","FEMALE_SUBADULT",IF(V3="FEMALE_SUBADULT","FEMALE_ADULT_36_48",IF(V3="FEMALE_ADULT_36_48","FEMALE_ADULT_48_60",IF(V3="FEMALE_ADULT_48_60","FEMALE_ADULT_60_72",IF(V3="FEMALE_ADULT_60_72","FEMALE_ADULT_72_84",IF(V3="FEMALE_ADULT_72_84","FEMALE_ADULT_84",IF(V3="FEMALE_ADULT_84","FEMALE_ADULT_84",IF(V3="MALE_CUB","MALE_JUVENILE",IF(V3="MALE_JUVENILE","MALE_SUBADULT",IF(V3="MALE_SUBADULT","MALE_ADULT_36_48",IF(V3="MALE_ADULT_36_48","MALE_ADULT_48_60",IF(V3="MALE_ADULT_48_60","MALE_ADULT_60_72",IF(V3="MALE_ADULT_60_72","MALE_ADULT_72_84",IF(V3="MALE_ADULT_72_84","MALE_ADULT_84",IF(V3="MALE_ADULT_84","MALE_ADULT_84",IF(V3="NA_CUB","NA_JUVENILE",IF(V3="NA_JUVENILE","NA_ADULT",IF(V3="NA_ADULT","NA_ADULT","NA"))))))))))))))))))))))))))</f>
        <v>NA</v>
      </c>
      <c r="X3" s="1" t="str">
        <f t="shared" ref="X3:X34" si="16">IF($E3=X$1,$J3,IF(X$1&gt;$G3,$N3,IF($E3&gt;X$1,"NA",(IF($E3=X$1,R3,(IF(W3="NA",R3,IF(W3="FEMALE_CUB","FEMALE_JUVENILE",IF(W3="FEMALE_JUVENILE","FEMALE_SUBADULT",IF(W3="FEMALE_SUBADULT","FEMALE_ADULT_36_48",IF(W3="FEMALE_ADULT_36_48","FEMALE_ADULT_48_60",IF(W3="FEMALE_ADULT_48_60","FEMALE_ADULT_60_72",IF(W3="FEMALE_ADULT_60_72","FEMALE_ADULT_72_84",IF(W3="FEMALE_ADULT_72_84","FEMALE_ADULT_84",IF(W3="FEMALE_ADULT_84","FEMALE_ADULT_84",IF(W3="MALE_CUB","MALE_JUVENILE",IF(W3="MALE_JUVENILE","MALE_SUBADULT",IF(W3="MALE_SUBADULT","MALE_ADULT_36_48",IF(W3="MALE_ADULT_36_48","MALE_ADULT_48_60",IF(W3="MALE_ADULT_48_60","MALE_ADULT_60_72",IF(W3="MALE_ADULT_60_72","MALE_ADULT_72_84",IF(W3="MALE_ADULT_72_84","MALE_ADULT_84",IF(W3="MALE_ADULT_84","MALE_ADULT_84",IF(W3="NA_CUB","NA_JUVENILE",IF(W3="NA_JUVENILE","NA_ADULT",IF(W3="NA_ADULT","NA_ADULT","NA"))))))))))))))))))))))))))</f>
        <v>NA</v>
      </c>
      <c r="Y3" s="1" t="str">
        <f t="shared" ref="Y3:Y34" si="17">IF($E3=Y$1,$J3,IF(Y$1&gt;$G3,$N3,IF($E3&gt;Y$1,"NA",(IF($E3=Y$1,S3,(IF(X3="NA",S3,IF(X3="FEMALE_CUB","FEMALE_JUVENILE",IF(X3="FEMALE_JUVENILE","FEMALE_SUBADULT",IF(X3="FEMALE_SUBADULT","FEMALE_ADULT_36_48",IF(X3="FEMALE_ADULT_36_48","FEMALE_ADULT_48_60",IF(X3="FEMALE_ADULT_48_60","FEMALE_ADULT_60_72",IF(X3="FEMALE_ADULT_60_72","FEMALE_ADULT_72_84",IF(X3="FEMALE_ADULT_72_84","FEMALE_ADULT_84",IF(X3="FEMALE_ADULT_84","FEMALE_ADULT_84",IF(X3="MALE_CUB","MALE_JUVENILE",IF(X3="MALE_JUVENILE","MALE_SUBADULT",IF(X3="MALE_SUBADULT","MALE_ADULT_36_48",IF(X3="MALE_ADULT_36_48","MALE_ADULT_48_60",IF(X3="MALE_ADULT_48_60","MALE_ADULT_60_72",IF(X3="MALE_ADULT_60_72","MALE_ADULT_72_84",IF(X3="MALE_ADULT_72_84","MALE_ADULT_84",IF(X3="MALE_ADULT_84","MALE_ADULT_84",IF(X3="NA_CUB","NA_JUVENILE",IF(X3="NA_JUVENILE","NA_ADULT",IF(X3="NA_ADULT","NA_ADULT","NA"))))))))))))))))))))))))))</f>
        <v>NA</v>
      </c>
      <c r="Z3" s="1" t="str">
        <f t="shared" ref="Z3:Z66" si="18">IF($E3=Z$1,$J3,IF(Z$1&gt;$G3,$N3,IF($E3&gt;Z$1,"NA",(IF($E3=Z$1,T3,(IF(Y3="NA",T3,IF(Y3="FEMALE_CUB","FEMALE_JUVENILE",IF(Y3="FEMALE_JUVENILE","FEMALE_SUBADULT",IF(Y3="FEMALE_SUBADULT","FEMALE_ADULT_36_48",IF(Y3="FEMALE_ADULT_36_48","FEMALE_ADULT_48_60",IF(Y3="FEMALE_ADULT_48_60","FEMALE_ADULT_60_72",IF(Y3="FEMALE_ADULT_60_72","FEMALE_ADULT_72_84",IF(Y3="FEMALE_ADULT_72_84","FEMALE_ADULT_84",IF(Y3="FEMALE_ADULT_84","FEMALE_ADULT_84",IF(Y3="MALE_CUB","MALE_JUVENILE",IF(Y3="MALE_JUVENILE","MALE_SUBADULT",IF(Y3="MALE_SUBADULT","MALE_ADULT_36_48",IF(Y3="MALE_ADULT_36_48","MALE_ADULT_48_60",IF(Y3="MALE_ADULT_48_60","MALE_ADULT_60_72",IF(Y3="MALE_ADULT_60_72","MALE_ADULT_72_84",IF(Y3="MALE_ADULT_72_84","MALE_ADULT_84",IF(Y3="MALE_ADULT_84","MALE_ADULT_84",IF(Y3="NA_CUB","NA_JUVENILE",IF(Y3="NA_JUVENILE","NA_ADULT",IF(Y3="NA_ADULT","NA_ADULT","NA"))))))))))))))))))))))))))</f>
        <v>NA</v>
      </c>
      <c r="AA3" s="1" t="str">
        <f t="shared" ref="AA3:AA66" si="19">IF($E3=AA$1,$J3,IF(AA$1&gt;$G3,$N3,IF($E3&gt;AA$1,"NA",(IF($E3=AA$1,U3,(IF(Z3="NA",U3,IF(Z3="FEMALE_CUB","FEMALE_JUVENILE",IF(Z3="FEMALE_JUVENILE","FEMALE_SUBADULT",IF(Z3="FEMALE_SUBADULT","FEMALE_ADULT_36_48",IF(Z3="FEMALE_ADULT_36_48","FEMALE_ADULT_48_60",IF(Z3="FEMALE_ADULT_48_60","FEMALE_ADULT_60_72",IF(Z3="FEMALE_ADULT_60_72","FEMALE_ADULT_72_84",IF(Z3="FEMALE_ADULT_72_84","FEMALE_ADULT_84",IF(Z3="FEMALE_ADULT_84","FEMALE_ADULT_84",IF(Z3="MALE_CUB","MALE_JUVENILE",IF(Z3="MALE_JUVENILE","MALE_SUBADULT",IF(Z3="MALE_SUBADULT","MALE_ADULT_36_48",IF(Z3="MALE_ADULT_36_48","MALE_ADULT_48_60",IF(Z3="MALE_ADULT_48_60","MALE_ADULT_60_72",IF(Z3="MALE_ADULT_60_72","MALE_ADULT_72_84",IF(Z3="MALE_ADULT_72_84","MALE_ADULT_84",IF(Z3="MALE_ADULT_84","MALE_ADULT_84",IF(Z3="NA_CUB","NA_JUVENILE",IF(Z3="NA_JUVENILE","NA_ADULT",IF(Z3="NA_ADULT","NA_ADULT","NA"))))))))))))))))))))))))))</f>
        <v>NA</v>
      </c>
      <c r="AB3" s="1" t="str">
        <f t="shared" ref="AB3:AB66" si="20">IF($E3=AB$1,$J3,IF(AB$1&gt;$G3,$N3,IF($E3&gt;AB$1,"NA",(IF($E3=AB$1,V3,(IF(AA3="NA",V3,IF(AA3="FEMALE_CUB","FEMALE_JUVENILE",IF(AA3="FEMALE_JUVENILE","FEMALE_SUBADULT",IF(AA3="FEMALE_SUBADULT","FEMALE_ADULT_36_48",IF(AA3="FEMALE_ADULT_36_48","FEMALE_ADULT_48_60",IF(AA3="FEMALE_ADULT_48_60","FEMALE_ADULT_60_72",IF(AA3="FEMALE_ADULT_60_72","FEMALE_ADULT_72_84",IF(AA3="FEMALE_ADULT_72_84","FEMALE_ADULT_84",IF(AA3="FEMALE_ADULT_84","FEMALE_ADULT_84",IF(AA3="MALE_CUB","MALE_JUVENILE",IF(AA3="MALE_JUVENILE","MALE_SUBADULT",IF(AA3="MALE_SUBADULT","MALE_ADULT_36_48",IF(AA3="MALE_ADULT_36_48","MALE_ADULT_48_60",IF(AA3="MALE_ADULT_48_60","MALE_ADULT_60_72",IF(AA3="MALE_ADULT_60_72","MALE_ADULT_72_84",IF(AA3="MALE_ADULT_72_84","MALE_ADULT_84",IF(AA3="MALE_ADULT_84","MALE_ADULT_84",IF(AA3="NA_CUB","NA_JUVENILE",IF(AA3="NA_JUVENILE","NA_ADULT",IF(AA3="NA_ADULT","NA_ADULT","NA"))))))))))))))))))))))))))</f>
        <v>NA</v>
      </c>
      <c r="AC3" s="1" t="str">
        <f t="shared" ref="AC3:AC66" si="21">IF($E3=AC$1,$J3,IF(AC$1&gt;$G3,$N3,IF($E3&gt;AC$1,"NA",(IF($E3=AC$1,W3,(IF(AB3="NA",W3,IF(AB3="FEMALE_CUB","FEMALE_JUVENILE",IF(AB3="FEMALE_JUVENILE","FEMALE_SUBADULT",IF(AB3="FEMALE_SUBADULT","FEMALE_ADULT_36_48",IF(AB3="FEMALE_ADULT_36_48","FEMALE_ADULT_48_60",IF(AB3="FEMALE_ADULT_48_60","FEMALE_ADULT_60_72",IF(AB3="FEMALE_ADULT_60_72","FEMALE_ADULT_72_84",IF(AB3="FEMALE_ADULT_72_84","FEMALE_ADULT_84",IF(AB3="FEMALE_ADULT_84","FEMALE_ADULT_84",IF(AB3="MALE_CUB","MALE_JUVENILE",IF(AB3="MALE_JUVENILE","MALE_SUBADULT",IF(AB3="MALE_SUBADULT","MALE_ADULT_36_48",IF(AB3="MALE_ADULT_36_48","MALE_ADULT_48_60",IF(AB3="MALE_ADULT_48_60","MALE_ADULT_60_72",IF(AB3="MALE_ADULT_60_72","MALE_ADULT_72_84",IF(AB3="MALE_ADULT_72_84","MALE_ADULT_84",IF(AB3="MALE_ADULT_84","MALE_ADULT_84",IF(AB3="NA_CUB","NA_JUVENILE",IF(AB3="NA_JUVENILE","NA_ADULT",IF(AB3="NA_ADULT","NA_ADULT","NA"))))))))))))))))))))))))))</f>
        <v>NA</v>
      </c>
      <c r="AD3" s="1" t="str">
        <f t="shared" ref="AD3:AD66" si="22">IF($E3=AD$1,$J3,IF(AD$1&gt;$G3,$N3,IF($E3&gt;AD$1,"NA",(IF($E3=AD$1,X3,(IF(AC3="NA",X3,IF(AC3="FEMALE_CUB","FEMALE_JUVENILE",IF(AC3="FEMALE_JUVENILE","FEMALE_SUBADULT",IF(AC3="FEMALE_SUBADULT","FEMALE_ADULT_36_48",IF(AC3="FEMALE_ADULT_36_48","FEMALE_ADULT_48_60",IF(AC3="FEMALE_ADULT_48_60","FEMALE_ADULT_60_72",IF(AC3="FEMALE_ADULT_60_72","FEMALE_ADULT_72_84",IF(AC3="FEMALE_ADULT_72_84","FEMALE_ADULT_84",IF(AC3="FEMALE_ADULT_84","FEMALE_ADULT_84",IF(AC3="MALE_CUB","MALE_JUVENILE",IF(AC3="MALE_JUVENILE","MALE_SUBADULT",IF(AC3="MALE_SUBADULT","MALE_ADULT_36_48",IF(AC3="MALE_ADULT_36_48","MALE_ADULT_48_60",IF(AC3="MALE_ADULT_48_60","MALE_ADULT_60_72",IF(AC3="MALE_ADULT_60_72","MALE_ADULT_72_84",IF(AC3="MALE_ADULT_72_84","MALE_ADULT_84",IF(AC3="MALE_ADULT_84","MALE_ADULT_84",IF(AC3="NA_CUB","NA_JUVENILE",IF(AC3="NA_JUVENILE","NA_ADULT",IF(AC3="NA_ADULT","NA_ADULT","NA"))))))))))))))))))))))))))</f>
        <v>NA</v>
      </c>
      <c r="AE3" s="1" t="str">
        <f t="shared" ref="AE3:AE66" si="23">IF($E3=AE$1,$J3,IF(AE$1&gt;$G3,$N3,IF($E3&gt;AE$1,"NA",(IF($E3=AE$1,Y3,(IF(AD3="NA",Y3,IF(AD3="FEMALE_CUB","FEMALE_JUVENILE",IF(AD3="FEMALE_JUVENILE","FEMALE_SUBADULT",IF(AD3="FEMALE_SUBADULT","FEMALE_ADULT_36_48",IF(AD3="FEMALE_ADULT_36_48","FEMALE_ADULT_48_60",IF(AD3="FEMALE_ADULT_48_60","FEMALE_ADULT_60_72",IF(AD3="FEMALE_ADULT_60_72","FEMALE_ADULT_72_84",IF(AD3="FEMALE_ADULT_72_84","FEMALE_ADULT_84",IF(AD3="FEMALE_ADULT_84","FEMALE_ADULT_84",IF(AD3="MALE_CUB","MALE_JUVENILE",IF(AD3="MALE_JUVENILE","MALE_SUBADULT",IF(AD3="MALE_SUBADULT","MALE_ADULT_36_48",IF(AD3="MALE_ADULT_36_48","MALE_ADULT_48_60",IF(AD3="MALE_ADULT_48_60","MALE_ADULT_60_72",IF(AD3="MALE_ADULT_60_72","MALE_ADULT_72_84",IF(AD3="MALE_ADULT_72_84","MALE_ADULT_84",IF(AD3="MALE_ADULT_84","MALE_ADULT_84",IF(AD3="NA_CUB","NA_JUVENILE",IF(AD3="NA_JUVENILE","NA_ADULT",IF(AD3="NA_ADULT","NA_ADULT","NA"))))))))))))))))))))))))))</f>
        <v>NA</v>
      </c>
      <c r="AF3" s="1" t="str">
        <f t="shared" ref="AF3:AF66" si="24">IF($E3=AF$1,$J3,IF(AF$1&gt;$G3,$N3,IF($E3&gt;AF$1,"NA",(IF($E3=AF$1,Z3,(IF(AE3="NA",Z3,IF(AE3="FEMALE_CUB","FEMALE_JUVENILE",IF(AE3="FEMALE_JUVENILE","FEMALE_SUBADULT",IF(AE3="FEMALE_SUBADULT","FEMALE_ADULT_36_48",IF(AE3="FEMALE_ADULT_36_48","FEMALE_ADULT_48_60",IF(AE3="FEMALE_ADULT_48_60","FEMALE_ADULT_60_72",IF(AE3="FEMALE_ADULT_60_72","FEMALE_ADULT_72_84",IF(AE3="FEMALE_ADULT_72_84","FEMALE_ADULT_84",IF(AE3="FEMALE_ADULT_84","FEMALE_ADULT_84",IF(AE3="MALE_CUB","MALE_JUVENILE",IF(AE3="MALE_JUVENILE","MALE_SUBADULT",IF(AE3="MALE_SUBADULT","MALE_ADULT_36_48",IF(AE3="MALE_ADULT_36_48","MALE_ADULT_48_60",IF(AE3="MALE_ADULT_48_60","MALE_ADULT_60_72",IF(AE3="MALE_ADULT_60_72","MALE_ADULT_72_84",IF(AE3="MALE_ADULT_72_84","MALE_ADULT_84",IF(AE3="MALE_ADULT_84","MALE_ADULT_84",IF(AE3="NA_CUB","NA_JUVENILE",IF(AE3="NA_JUVENILE","NA_ADULT",IF(AE3="NA_ADULT","NA_ADULT","NA"))))))))))))))))))))))))))</f>
        <v>FEMALE_CUB</v>
      </c>
      <c r="AG3" s="1" t="str">
        <f t="shared" ref="AG3:AG66" si="25">IF($E3=AG$1,$J3,IF(AG$1&gt;$G3,$N3,IF($E3&gt;AG$1,"NA",(IF($E3=AG$1,AA3,(IF(AF3="NA",AA3,IF(AF3="FEMALE_CUB","FEMALE_JUVENILE",IF(AF3="FEMALE_JUVENILE","FEMALE_SUBADULT",IF(AF3="FEMALE_SUBADULT","FEMALE_ADULT_36_48",IF(AF3="FEMALE_ADULT_36_48","FEMALE_ADULT_48_60",IF(AF3="FEMALE_ADULT_48_60","FEMALE_ADULT_60_72",IF(AF3="FEMALE_ADULT_60_72","FEMALE_ADULT_72_84",IF(AF3="FEMALE_ADULT_72_84","FEMALE_ADULT_84",IF(AF3="FEMALE_ADULT_84","FEMALE_ADULT_84",IF(AF3="MALE_CUB","MALE_JUVENILE",IF(AF3="MALE_JUVENILE","MALE_SUBADULT",IF(AF3="MALE_SUBADULT","MALE_ADULT_36_48",IF(AF3="MALE_ADULT_36_48","MALE_ADULT_48_60",IF(AF3="MALE_ADULT_48_60","MALE_ADULT_60_72",IF(AF3="MALE_ADULT_60_72","MALE_ADULT_72_84",IF(AF3="MALE_ADULT_72_84","MALE_ADULT_84",IF(AF3="MALE_ADULT_84","MALE_ADULT_84",IF(AF3="NA_CUB","NA_JUVENILE",IF(AF3="NA_JUVENILE","NA_ADULT",IF(AF3="NA_ADULT","NA_ADULT","NA"))))))))))))))))))))))))))</f>
        <v>FEMALE_JUVENILE</v>
      </c>
      <c r="AH3" s="1" t="str">
        <f t="shared" ref="AH3:AH66" si="26">IF($E3=AH$1,$J3,IF(AH$1&gt;$G3,$N3,IF($E3&gt;AH$1,"NA",(IF($E3=AH$1,AB3,(IF(AG3="NA",AB3,IF(AG3="FEMALE_CUB","FEMALE_JUVENILE",IF(AG3="FEMALE_JUVENILE","FEMALE_SUBADULT",IF(AG3="FEMALE_SUBADULT","FEMALE_ADULT_36_48",IF(AG3="FEMALE_ADULT_36_48","FEMALE_ADULT_48_60",IF(AG3="FEMALE_ADULT_48_60","FEMALE_ADULT_60_72",IF(AG3="FEMALE_ADULT_60_72","FEMALE_ADULT_72_84",IF(AG3="FEMALE_ADULT_72_84","FEMALE_ADULT_84",IF(AG3="FEMALE_ADULT_84","FEMALE_ADULT_84",IF(AG3="MALE_CUB","MALE_JUVENILE",IF(AG3="MALE_JUVENILE","MALE_SUBADULT",IF(AG3="MALE_SUBADULT","MALE_ADULT_36_48",IF(AG3="MALE_ADULT_36_48","MALE_ADULT_48_60",IF(AG3="MALE_ADULT_48_60","MALE_ADULT_60_72",IF(AG3="MALE_ADULT_60_72","MALE_ADULT_72_84",IF(AG3="MALE_ADULT_72_84","MALE_ADULT_84",IF(AG3="MALE_ADULT_84","MALE_ADULT_84",IF(AG3="NA_CUB","NA_JUVENILE",IF(AG3="NA_JUVENILE","NA_ADULT",IF(AG3="NA_ADULT","NA_ADULT","NA"))))))))))))))))))))))))))</f>
        <v>FEMALE_SUBADULT</v>
      </c>
      <c r="AI3" s="1" t="str">
        <f t="shared" ref="AI3:AI66" si="27">IF($E3=AI$1,$J3,IF(AI$1&gt;$G3,$N3,IF($E3&gt;AI$1,"NA",(IF($E3=AI$1,AC3,(IF(AH3="NA",AC3,IF(AH3="FEMALE_CUB","FEMALE_JUVENILE",IF(AH3="FEMALE_JUVENILE","FEMALE_SUBADULT",IF(AH3="FEMALE_SUBADULT","FEMALE_ADULT_36_48",IF(AH3="FEMALE_ADULT_36_48","FEMALE_ADULT_48_60",IF(AH3="FEMALE_ADULT_48_60","FEMALE_ADULT_60_72",IF(AH3="FEMALE_ADULT_60_72","FEMALE_ADULT_72_84",IF(AH3="FEMALE_ADULT_72_84","FEMALE_ADULT_84",IF(AH3="FEMALE_ADULT_84","FEMALE_ADULT_84",IF(AH3="MALE_CUB","MALE_JUVENILE",IF(AH3="MALE_JUVENILE","MALE_SUBADULT",IF(AH3="MALE_SUBADULT","MALE_ADULT_36_48",IF(AH3="MALE_ADULT_36_48","MALE_ADULT_48_60",IF(AH3="MALE_ADULT_48_60","MALE_ADULT_60_72",IF(AH3="MALE_ADULT_60_72","MALE_ADULT_72_84",IF(AH3="MALE_ADULT_72_84","MALE_ADULT_84",IF(AH3="MALE_ADULT_84","MALE_ADULT_84",IF(AH3="NA_CUB","NA_JUVENILE",IF(AH3="NA_JUVENILE","NA_ADULT",IF(AH3="NA_ADULT","NA_ADULT","NA"))))))))))))))))))))))))))</f>
        <v>FEMALE_ADULT_36_48</v>
      </c>
      <c r="AJ3" s="1" t="str">
        <f t="shared" ref="AJ3:AJ66" si="28">IF($E3=AJ$1,$J3,IF(AJ$1&gt;$G3,$N3,IF($E3&gt;AJ$1,"NA",(IF($E3=AJ$1,AD3,(IF(AI3="NA",AD3,IF(AI3="FEMALE_CUB","FEMALE_JUVENILE",IF(AI3="FEMALE_JUVENILE","FEMALE_SUBADULT",IF(AI3="FEMALE_SUBADULT","FEMALE_ADULT_36_48",IF(AI3="FEMALE_ADULT_36_48","FEMALE_ADULT_48_60",IF(AI3="FEMALE_ADULT_48_60","FEMALE_ADULT_60_72",IF(AI3="FEMALE_ADULT_60_72","FEMALE_ADULT_72_84",IF(AI3="FEMALE_ADULT_72_84","FEMALE_ADULT_84",IF(AI3="FEMALE_ADULT_84","FEMALE_ADULT_84",IF(AI3="MALE_CUB","MALE_JUVENILE",IF(AI3="MALE_JUVENILE","MALE_SUBADULT",IF(AI3="MALE_SUBADULT","MALE_ADULT_36_48",IF(AI3="MALE_ADULT_36_48","MALE_ADULT_48_60",IF(AI3="MALE_ADULT_48_60","MALE_ADULT_60_72",IF(AI3="MALE_ADULT_60_72","MALE_ADULT_72_84",IF(AI3="MALE_ADULT_72_84","MALE_ADULT_84",IF(AI3="MALE_ADULT_84","MALE_ADULT_84",IF(AI3="NA_CUB","NA_JUVENILE",IF(AI3="NA_JUVENILE","NA_ADULT",IF(AI3="NA_ADULT","NA_ADULT","NA"))))))))))))))))))))))))))</f>
        <v>FEMALE_ADULT_48_60</v>
      </c>
      <c r="AK3" s="1" t="str">
        <f t="shared" ref="AK3:AK66" si="29">IF($E3=AK$1,$J3,IF(AK$1&gt;$G3,$N3,IF($E3&gt;AK$1,"NA",(IF($E3=AK$1,AE3,(IF(AJ3="NA",AE3,IF(AJ3="FEMALE_CUB","FEMALE_JUVENILE",IF(AJ3="FEMALE_JUVENILE","FEMALE_SUBADULT",IF(AJ3="FEMALE_SUBADULT","FEMALE_ADULT_36_48",IF(AJ3="FEMALE_ADULT_36_48","FEMALE_ADULT_48_60",IF(AJ3="FEMALE_ADULT_48_60","FEMALE_ADULT_60_72",IF(AJ3="FEMALE_ADULT_60_72","FEMALE_ADULT_72_84",IF(AJ3="FEMALE_ADULT_72_84","FEMALE_ADULT_84",IF(AJ3="FEMALE_ADULT_84","FEMALE_ADULT_84",IF(AJ3="MALE_CUB","MALE_JUVENILE",IF(AJ3="MALE_JUVENILE","MALE_SUBADULT",IF(AJ3="MALE_SUBADULT","MALE_ADULT_36_48",IF(AJ3="MALE_ADULT_36_48","MALE_ADULT_48_60",IF(AJ3="MALE_ADULT_48_60","MALE_ADULT_60_72",IF(AJ3="MALE_ADULT_60_72","MALE_ADULT_72_84",IF(AJ3="MALE_ADULT_72_84","MALE_ADULT_84",IF(AJ3="MALE_ADULT_84","MALE_ADULT_84",IF(AJ3="NA_CUB","NA_JUVENILE",IF(AJ3="NA_JUVENILE","NA_ADULT",IF(AJ3="NA_ADULT","NA_ADULT","NA"))))))))))))))))))))))))))</f>
        <v>FEMALE_ADULT_60_72</v>
      </c>
      <c r="AL3" s="1" t="str">
        <f t="shared" ref="AL3:AL66" si="30">IF($E3=AL$1,$J3,IF(AL$1&gt;$G3,$N3,IF($E3&gt;AL$1,"NA",(IF($E3=AL$1,AF3,(IF(AK3="NA",AF3,IF(AK3="FEMALE_CUB","FEMALE_JUVENILE",IF(AK3="FEMALE_JUVENILE","FEMALE_SUBADULT",IF(AK3="FEMALE_SUBADULT","FEMALE_ADULT_36_48",IF(AK3="FEMALE_ADULT_36_48","FEMALE_ADULT_48_60",IF(AK3="FEMALE_ADULT_48_60","FEMALE_ADULT_60_72",IF(AK3="FEMALE_ADULT_60_72","FEMALE_ADULT_72_84",IF(AK3="FEMALE_ADULT_72_84","FEMALE_ADULT_84",IF(AK3="FEMALE_ADULT_84","FEMALE_ADULT_84",IF(AK3="MALE_CUB","MALE_JUVENILE",IF(AK3="MALE_JUVENILE","MALE_SUBADULT",IF(AK3="MALE_SUBADULT","MALE_ADULT_36_48",IF(AK3="MALE_ADULT_36_48","MALE_ADULT_48_60",IF(AK3="MALE_ADULT_48_60","MALE_ADULT_60_72",IF(AK3="MALE_ADULT_60_72","MALE_ADULT_72_84",IF(AK3="MALE_ADULT_72_84","MALE_ADULT_84",IF(AK3="MALE_ADULT_84","MALE_ADULT_84",IF(AK3="NA_CUB","NA_JUVENILE",IF(AK3="NA_JUVENILE","NA_ADULT",IF(AK3="NA_ADULT","NA_ADULT","NA"))))))))))))))))))))))))))</f>
        <v>FEMALE_ADULT_72_84</v>
      </c>
      <c r="AM3" s="1" t="str">
        <f t="shared" ref="AM3:AM66" si="31">IF($E3=AM$1,$J3,IF(AM$1&gt;$G3,$N3,IF($E3&gt;AM$1,"NA",(IF($E3=AM$1,AG3,(IF(AL3="NA",AG3,IF(AL3="FEMALE_CUB","FEMALE_JUVENILE",IF(AL3="FEMALE_JUVENILE","FEMALE_SUBADULT",IF(AL3="FEMALE_SUBADULT","FEMALE_ADULT_36_48",IF(AL3="FEMALE_ADULT_36_48","FEMALE_ADULT_48_60",IF(AL3="FEMALE_ADULT_48_60","FEMALE_ADULT_60_72",IF(AL3="FEMALE_ADULT_60_72","FEMALE_ADULT_72_84",IF(AL3="FEMALE_ADULT_72_84","FEMALE_ADULT_84",IF(AL3="FEMALE_ADULT_84","FEMALE_ADULT_84",IF(AL3="MALE_CUB","MALE_JUVENILE",IF(AL3="MALE_JUVENILE","MALE_SUBADULT",IF(AL3="MALE_SUBADULT","MALE_ADULT_36_48",IF(AL3="MALE_ADULT_36_48","MALE_ADULT_48_60",IF(AL3="MALE_ADULT_48_60","MALE_ADULT_60_72",IF(AL3="MALE_ADULT_60_72","MALE_ADULT_72_84",IF(AL3="MALE_ADULT_72_84","MALE_ADULT_84",IF(AL3="MALE_ADULT_84","MALE_ADULT_84",IF(AL3="NA_CUB","NA_JUVENILE",IF(AL3="NA_JUVENILE","NA_ADULT",IF(AL3="NA_ADULT","NA_ADULT","NA"))))))))))))))))))))))))))</f>
        <v>FEMALE_ADULT_84</v>
      </c>
      <c r="AN3" s="1" t="str">
        <f t="shared" ref="AN3:AN66" si="32">IF($E3=AN$1,$J3,IF(AN$1&gt;$G3,$N3,IF($E3&gt;AN$1,"NA",(IF($E3=AN$1,AH3,(IF(AM3="NA",AH3,IF(AM3="FEMALE_CUB","FEMALE_JUVENILE",IF(AM3="FEMALE_JUVENILE","FEMALE_SUBADULT",IF(AM3="FEMALE_SUBADULT","FEMALE_ADULT_36_48",IF(AM3="FEMALE_ADULT_36_48","FEMALE_ADULT_48_60",IF(AM3="FEMALE_ADULT_48_60","FEMALE_ADULT_60_72",IF(AM3="FEMALE_ADULT_60_72","FEMALE_ADULT_72_84",IF(AM3="FEMALE_ADULT_72_84","FEMALE_ADULT_84",IF(AM3="FEMALE_ADULT_84","FEMALE_ADULT_84",IF(AM3="MALE_CUB","MALE_JUVENILE",IF(AM3="MALE_JUVENILE","MALE_SUBADULT",IF(AM3="MALE_SUBADULT","MALE_ADULT_36_48",IF(AM3="MALE_ADULT_36_48","MALE_ADULT_48_60",IF(AM3="MALE_ADULT_48_60","MALE_ADULT_60_72",IF(AM3="MALE_ADULT_60_72","MALE_ADULT_72_84",IF(AM3="MALE_ADULT_72_84","MALE_ADULT_84",IF(AM3="MALE_ADULT_84","MALE_ADULT_84",IF(AM3="NA_CUB","NA_JUVENILE",IF(AM3="NA_JUVENILE","NA_ADULT",IF(AM3="NA_ADULT","NA_ADULT","NA"))))))))))))))))))))))))))</f>
        <v>FEMALE_ADULT_84</v>
      </c>
      <c r="AO3" s="1" t="str">
        <f t="shared" ref="AO3:AO66" si="33">IF($E3=AO$1,$J3,IF(AO$1&gt;$G3,$N3,IF($E3&gt;AO$1,"NA",(IF($E3=AO$1,AI3,(IF(AN3="NA",AI3,IF(AN3="FEMALE_CUB","FEMALE_JUVENILE",IF(AN3="FEMALE_JUVENILE","FEMALE_SUBADULT",IF(AN3="FEMALE_SUBADULT","FEMALE_ADULT_36_48",IF(AN3="FEMALE_ADULT_36_48","FEMALE_ADULT_48_60",IF(AN3="FEMALE_ADULT_48_60","FEMALE_ADULT_60_72",IF(AN3="FEMALE_ADULT_60_72","FEMALE_ADULT_72_84",IF(AN3="FEMALE_ADULT_72_84","FEMALE_ADULT_84",IF(AN3="FEMALE_ADULT_84","FEMALE_ADULT_84",IF(AN3="MALE_CUB","MALE_JUVENILE",IF(AN3="MALE_JUVENILE","MALE_SUBADULT",IF(AN3="MALE_SUBADULT","MALE_ADULT_36_48",IF(AN3="MALE_ADULT_36_48","MALE_ADULT_48_60",IF(AN3="MALE_ADULT_48_60","MALE_ADULT_60_72",IF(AN3="MALE_ADULT_60_72","MALE_ADULT_72_84",IF(AN3="MALE_ADULT_72_84","MALE_ADULT_84",IF(AN3="MALE_ADULT_84","MALE_ADULT_84",IF(AN3="NA_CUB","NA_JUVENILE",IF(AN3="NA_JUVENILE","NA_ADULT",IF(AN3="NA_ADULT","NA_ADULT","NA"))))))))))))))))))))))))))</f>
        <v>FEMALE_ADULT_84</v>
      </c>
      <c r="AP3" s="1" t="str">
        <f t="shared" ref="AP3:AP66" si="34">IF($E3=AP$1,$J3,IF(AP$1&gt;$G3,$N3,IF($E3&gt;AP$1,"NA",(IF($E3=AP$1,AJ3,(IF(AO3="NA",AJ3,IF(AO3="FEMALE_CUB","FEMALE_JUVENILE",IF(AO3="FEMALE_JUVENILE","FEMALE_SUBADULT",IF(AO3="FEMALE_SUBADULT","FEMALE_ADULT_36_48",IF(AO3="FEMALE_ADULT_36_48","FEMALE_ADULT_48_60",IF(AO3="FEMALE_ADULT_48_60","FEMALE_ADULT_60_72",IF(AO3="FEMALE_ADULT_60_72","FEMALE_ADULT_72_84",IF(AO3="FEMALE_ADULT_72_84","FEMALE_ADULT_84",IF(AO3="FEMALE_ADULT_84","FEMALE_ADULT_84",IF(AO3="MALE_CUB","MALE_JUVENILE",IF(AO3="MALE_JUVENILE","MALE_SUBADULT",IF(AO3="MALE_SUBADULT","MALE_ADULT_36_48",IF(AO3="MALE_ADULT_36_48","MALE_ADULT_48_60",IF(AO3="MALE_ADULT_48_60","MALE_ADULT_60_72",IF(AO3="MALE_ADULT_60_72","MALE_ADULT_72_84",IF(AO3="MALE_ADULT_72_84","MALE_ADULT_84",IF(AO3="MALE_ADULT_84","MALE_ADULT_84",IF(AO3="NA_CUB","NA_JUVENILE",IF(AO3="NA_JUVENILE","NA_ADULT",IF(AO3="NA_ADULT","NA_ADULT","NA"))))))))))))))))))))))))))</f>
        <v>FEMALE_ADULT_84</v>
      </c>
      <c r="AQ3" s="1" t="str">
        <f t="shared" ref="AQ3:AQ66" si="35">IF($E3=AQ$1,$J3,IF(AQ$1&gt;$G3,$N3,IF($E3&gt;AQ$1,"NA",(IF($E3=AQ$1,AK3,(IF(AP3="NA",AK3,IF(AP3="FEMALE_CUB","FEMALE_JUVENILE",IF(AP3="FEMALE_JUVENILE","FEMALE_SUBADULT",IF(AP3="FEMALE_SUBADULT","FEMALE_ADULT_36_48",IF(AP3="FEMALE_ADULT_36_48","FEMALE_ADULT_48_60",IF(AP3="FEMALE_ADULT_48_60","FEMALE_ADULT_60_72",IF(AP3="FEMALE_ADULT_60_72","FEMALE_ADULT_72_84",IF(AP3="FEMALE_ADULT_72_84","FEMALE_ADULT_84",IF(AP3="FEMALE_ADULT_84","FEMALE_ADULT_84",IF(AP3="MALE_CUB","MALE_JUVENILE",IF(AP3="MALE_JUVENILE","MALE_SUBADULT",IF(AP3="MALE_SUBADULT","MALE_ADULT_36_48",IF(AP3="MALE_ADULT_36_48","MALE_ADULT_48_60",IF(AP3="MALE_ADULT_48_60","MALE_ADULT_60_72",IF(AP3="MALE_ADULT_60_72","MALE_ADULT_72_84",IF(AP3="MALE_ADULT_72_84","MALE_ADULT_84",IF(AP3="MALE_ADULT_84","MALE_ADULT_84",IF(AP3="NA_CUB","NA_JUVENILE",IF(AP3="NA_JUVENILE","NA_ADULT",IF(AP3="NA_ADULT","NA_ADULT","NA"))))))))))))))))))))))))))</f>
        <v>FEMALE_ADULT_84</v>
      </c>
      <c r="AR3" s="1" t="str">
        <f t="shared" ref="AR3:AR66" si="36">IF($E3=AR$1,$J3,IF(AR$1&gt;$G3,$N3,IF($E3&gt;AR$1,"NA",(IF($E3=AR$1,AL3,(IF(AQ3="NA",AL3,IF(AQ3="FEMALE_CUB","FEMALE_JUVENILE",IF(AQ3="FEMALE_JUVENILE","FEMALE_SUBADULT",IF(AQ3="FEMALE_SUBADULT","FEMALE_ADULT_36_48",IF(AQ3="FEMALE_ADULT_36_48","FEMALE_ADULT_48_60",IF(AQ3="FEMALE_ADULT_48_60","FEMALE_ADULT_60_72",IF(AQ3="FEMALE_ADULT_60_72","FEMALE_ADULT_72_84",IF(AQ3="FEMALE_ADULT_72_84","FEMALE_ADULT_84",IF(AQ3="FEMALE_ADULT_84","FEMALE_ADULT_84",IF(AQ3="MALE_CUB","MALE_JUVENILE",IF(AQ3="MALE_JUVENILE","MALE_SUBADULT",IF(AQ3="MALE_SUBADULT","MALE_ADULT_36_48",IF(AQ3="MALE_ADULT_36_48","MALE_ADULT_48_60",IF(AQ3="MALE_ADULT_48_60","MALE_ADULT_60_72",IF(AQ3="MALE_ADULT_60_72","MALE_ADULT_72_84",IF(AQ3="MALE_ADULT_72_84","MALE_ADULT_84",IF(AQ3="MALE_ADULT_84","MALE_ADULT_84",IF(AQ3="NA_CUB","NA_JUVENILE",IF(AQ3="NA_JUVENILE","NA_ADULT",IF(AQ3="NA_ADULT","NA_ADULT","NA"))))))))))))))))))))))))))</f>
        <v>FEMALE_ADULT_84</v>
      </c>
      <c r="AS3" s="1" t="str">
        <f t="shared" ref="AS3:AS66" si="37">IF($E3=AS$1,$J3,IF(AS$1&gt;$G3,$N3,IF($E3&gt;AS$1,"NA",(IF($E3=AS$1,AM3,(IF(AR3="NA",AM3,IF(AR3="FEMALE_CUB","FEMALE_JUVENILE",IF(AR3="FEMALE_JUVENILE","FEMALE_SUBADULT",IF(AR3="FEMALE_SUBADULT","FEMALE_ADULT_36_48",IF(AR3="FEMALE_ADULT_36_48","FEMALE_ADULT_48_60",IF(AR3="FEMALE_ADULT_48_60","FEMALE_ADULT_60_72",IF(AR3="FEMALE_ADULT_60_72","FEMALE_ADULT_72_84",IF(AR3="FEMALE_ADULT_72_84","FEMALE_ADULT_84",IF(AR3="FEMALE_ADULT_84","FEMALE_ADULT_84",IF(AR3="MALE_CUB","MALE_JUVENILE",IF(AR3="MALE_JUVENILE","MALE_SUBADULT",IF(AR3="MALE_SUBADULT","MALE_ADULT_36_48",IF(AR3="MALE_ADULT_36_48","MALE_ADULT_48_60",IF(AR3="MALE_ADULT_48_60","MALE_ADULT_60_72",IF(AR3="MALE_ADULT_60_72","MALE_ADULT_72_84",IF(AR3="MALE_ADULT_72_84","MALE_ADULT_84",IF(AR3="MALE_ADULT_84","MALE_ADULT_84",IF(AR3="NA_CUB","NA_JUVENILE",IF(AR3="NA_JUVENILE","NA_ADULT",IF(AR3="NA_ADULT","NA_ADULT","NA"))))))))))))))))))))))))))</f>
        <v>FEMALE_ADULT_84</v>
      </c>
      <c r="AT3" s="1" t="str">
        <f t="shared" ref="AT3:AT66" si="38">IF($E3=AT$1,$J3,IF(AT$1&gt;$G3,$N3,IF($E3&gt;AT$1,"NA",(IF($E3=AT$1,AN3,(IF(AS3="NA",AN3,IF(AS3="FEMALE_CUB","FEMALE_JUVENILE",IF(AS3="FEMALE_JUVENILE","FEMALE_SUBADULT",IF(AS3="FEMALE_SUBADULT","FEMALE_ADULT_36_48",IF(AS3="FEMALE_ADULT_36_48","FEMALE_ADULT_48_60",IF(AS3="FEMALE_ADULT_48_60","FEMALE_ADULT_60_72",IF(AS3="FEMALE_ADULT_60_72","FEMALE_ADULT_72_84",IF(AS3="FEMALE_ADULT_72_84","FEMALE_ADULT_84",IF(AS3="FEMALE_ADULT_84","FEMALE_ADULT_84",IF(AS3="MALE_CUB","MALE_JUVENILE",IF(AS3="MALE_JUVENILE","MALE_SUBADULT",IF(AS3="MALE_SUBADULT","MALE_ADULT_36_48",IF(AS3="MALE_ADULT_36_48","MALE_ADULT_48_60",IF(AS3="MALE_ADULT_48_60","MALE_ADULT_60_72",IF(AS3="MALE_ADULT_60_72","MALE_ADULT_72_84",IF(AS3="MALE_ADULT_72_84","MALE_ADULT_84",IF(AS3="MALE_ADULT_84","MALE_ADULT_84",IF(AS3="NA_CUB","NA_JUVENILE",IF(AS3="NA_JUVENILE","NA_ADULT",IF(AS3="NA_ADULT","NA_ADULT","NA"))))))))))))))))))))))))))</f>
        <v>FEMALE_ADULT_84</v>
      </c>
      <c r="AU3" s="1" t="str">
        <f t="shared" ref="AU3:AU66" si="39">IF($E3=AU$1,$J3,IF(AU$1&gt;$G3,$N3,IF($E3&gt;AU$1,"NA",(IF($E3=AU$1,AO3,(IF(AT3="NA",AO3,IF(AT3="FEMALE_CUB","FEMALE_JUVENILE",IF(AT3="FEMALE_JUVENILE","FEMALE_SUBADULT",IF(AT3="FEMALE_SUBADULT","FEMALE_ADULT_36_48",IF(AT3="FEMALE_ADULT_36_48","FEMALE_ADULT_48_60",IF(AT3="FEMALE_ADULT_48_60","FEMALE_ADULT_60_72",IF(AT3="FEMALE_ADULT_60_72","FEMALE_ADULT_72_84",IF(AT3="FEMALE_ADULT_72_84","FEMALE_ADULT_84",IF(AT3="FEMALE_ADULT_84","FEMALE_ADULT_84",IF(AT3="MALE_CUB","MALE_JUVENILE",IF(AT3="MALE_JUVENILE","MALE_SUBADULT",IF(AT3="MALE_SUBADULT","MALE_ADULT_36_48",IF(AT3="MALE_ADULT_36_48","MALE_ADULT_48_60",IF(AT3="MALE_ADULT_48_60","MALE_ADULT_60_72",IF(AT3="MALE_ADULT_60_72","MALE_ADULT_72_84",IF(AT3="MALE_ADULT_72_84","MALE_ADULT_84",IF(AT3="MALE_ADULT_84","MALE_ADULT_84",IF(AT3="NA_CUB","NA_JUVENILE",IF(AT3="NA_JUVENILE","NA_ADULT",IF(AT3="NA_ADULT","NA_ADULT","NA"))))))))))))))))))))))))))</f>
        <v>FEMALE_ADULT_84</v>
      </c>
      <c r="AV3" s="1" t="str">
        <f t="shared" ref="AV3:AV66" si="40">IF($E3=AV$1,$J3,IF(AV$1&gt;$G3,$N3,IF($E3&gt;AV$1,"NA",(IF($E3=AV$1,AP3,(IF(AU3="NA",AP3,IF(AU3="FEMALE_CUB","FEMALE_JUVENILE",IF(AU3="FEMALE_JUVENILE","FEMALE_SUBADULT",IF(AU3="FEMALE_SUBADULT","FEMALE_ADULT_36_48",IF(AU3="FEMALE_ADULT_36_48","FEMALE_ADULT_48_60",IF(AU3="FEMALE_ADULT_48_60","FEMALE_ADULT_60_72",IF(AU3="FEMALE_ADULT_60_72","FEMALE_ADULT_72_84",IF(AU3="FEMALE_ADULT_72_84","FEMALE_ADULT_84",IF(AU3="FEMALE_ADULT_84","FEMALE_ADULT_84",IF(AU3="MALE_CUB","MALE_JUVENILE",IF(AU3="MALE_JUVENILE","MALE_SUBADULT",IF(AU3="MALE_SUBADULT","MALE_ADULT_36_48",IF(AU3="MALE_ADULT_36_48","MALE_ADULT_48_60",IF(AU3="MALE_ADULT_48_60","MALE_ADULT_60_72",IF(AU3="MALE_ADULT_60_72","MALE_ADULT_72_84",IF(AU3="MALE_ADULT_72_84","MALE_ADULT_84",IF(AU3="MALE_ADULT_84","MALE_ADULT_84",IF(AU3="NA_CUB","NA_JUVENILE",IF(AU3="NA_JUVENILE","NA_ADULT",IF(AU3="NA_ADULT","NA_ADULT","NA"))))))))))))))))))))))))))</f>
        <v>FEMALE_ADULT_84</v>
      </c>
      <c r="AW3" s="1" t="str">
        <f t="shared" ref="AW3:AW66" si="41">IF($E3=AW$1,$J3,IF(AW$1&gt;$G3,$N3,IF($E3&gt;AW$1,"NA",(IF($E3=AW$1,AQ3,(IF(AV3="NA",AQ3,IF(AV3="FEMALE_CUB","FEMALE_JUVENILE",IF(AV3="FEMALE_JUVENILE","FEMALE_SUBADULT",IF(AV3="FEMALE_SUBADULT","FEMALE_ADULT_36_48",IF(AV3="FEMALE_ADULT_36_48","FEMALE_ADULT_48_60",IF(AV3="FEMALE_ADULT_48_60","FEMALE_ADULT_60_72",IF(AV3="FEMALE_ADULT_60_72","FEMALE_ADULT_72_84",IF(AV3="FEMALE_ADULT_72_84","FEMALE_ADULT_84",IF(AV3="FEMALE_ADULT_84","FEMALE_ADULT_84",IF(AV3="MALE_CUB","MALE_JUVENILE",IF(AV3="MALE_JUVENILE","MALE_SUBADULT",IF(AV3="MALE_SUBADULT","MALE_ADULT_36_48",IF(AV3="MALE_ADULT_36_48","MALE_ADULT_48_60",IF(AV3="MALE_ADULT_48_60","MALE_ADULT_60_72",IF(AV3="MALE_ADULT_60_72","MALE_ADULT_72_84",IF(AV3="MALE_ADULT_72_84","MALE_ADULT_84",IF(AV3="MALE_ADULT_84","MALE_ADULT_84",IF(AV3="NA_CUB","NA_JUVENILE",IF(AV3="NA_JUVENILE","NA_ADULT",IF(AV3="NA_ADULT","NA_ADULT","NA"))))))))))))))))))))))))))</f>
        <v>FEMALE_ADULT_84</v>
      </c>
      <c r="AX3" s="1" t="str">
        <f t="shared" ref="AX3:AX66" si="42">IF($E3=AX$1,$J3,IF(AX$1&gt;$G3,$N3,IF($E3&gt;AX$1,"NA",(IF($E3=AX$1,AR3,(IF(AW3="NA",AR3,IF(AW3="FEMALE_CUB","FEMALE_JUVENILE",IF(AW3="FEMALE_JUVENILE","FEMALE_SUBADULT",IF(AW3="FEMALE_SUBADULT","FEMALE_ADULT_36_48",IF(AW3="FEMALE_ADULT_36_48","FEMALE_ADULT_48_60",IF(AW3="FEMALE_ADULT_48_60","FEMALE_ADULT_60_72",IF(AW3="FEMALE_ADULT_60_72","FEMALE_ADULT_72_84",IF(AW3="FEMALE_ADULT_72_84","FEMALE_ADULT_84",IF(AW3="FEMALE_ADULT_84","FEMALE_ADULT_84",IF(AW3="MALE_CUB","MALE_JUVENILE",IF(AW3="MALE_JUVENILE","MALE_SUBADULT",IF(AW3="MALE_SUBADULT","MALE_ADULT_36_48",IF(AW3="MALE_ADULT_36_48","MALE_ADULT_48_60",IF(AW3="MALE_ADULT_48_60","MALE_ADULT_60_72",IF(AW3="MALE_ADULT_60_72","MALE_ADULT_72_84",IF(AW3="MALE_ADULT_72_84","MALE_ADULT_84",IF(AW3="MALE_ADULT_84","MALE_ADULT_84",IF(AW3="NA_CUB","NA_JUVENILE",IF(AW3="NA_JUVENILE","NA_ADULT",IF(AW3="NA_ADULT","NA_ADULT","NA"))))))))))))))))))))))))))</f>
        <v>FEMALE_ADULT_84</v>
      </c>
      <c r="AY3" s="1" t="str">
        <f t="shared" ref="AY3:AZ66" si="43">IF($E3=AY$1,$J3,IF(AY$1&gt;$G3,$N3,IF($E3&gt;AY$1,"NA",(IF($E3=AY$1,AS3,(IF(AX3="NA",AS3,IF(AX3="FEMALE_CUB","FEMALE_JUVENILE",IF(AX3="FEMALE_JUVENILE","FEMALE_SUBADULT",IF(AX3="FEMALE_SUBADULT","FEMALE_ADULT_36_48",IF(AX3="FEMALE_ADULT_36_48","FEMALE_ADULT_48_60",IF(AX3="FEMALE_ADULT_48_60","FEMALE_ADULT_60_72",IF(AX3="FEMALE_ADULT_60_72","FEMALE_ADULT_72_84",IF(AX3="FEMALE_ADULT_72_84","FEMALE_ADULT_84",IF(AX3="FEMALE_ADULT_84","FEMALE_ADULT_84",IF(AX3="MALE_CUB","MALE_JUVENILE",IF(AX3="MALE_JUVENILE","MALE_SUBADULT",IF(AX3="MALE_SUBADULT","MALE_ADULT_36_48",IF(AX3="MALE_ADULT_36_48","MALE_ADULT_48_60",IF(AX3="MALE_ADULT_48_60","MALE_ADULT_60_72",IF(AX3="MALE_ADULT_60_72","MALE_ADULT_72_84",IF(AX3="MALE_ADULT_72_84","MALE_ADULT_84",IF(AX3="MALE_ADULT_84","MALE_ADULT_84",IF(AX3="NA_CUB","NA_JUVENILE",IF(AX3="NA_JUVENILE","NA_ADULT",IF(AX3="NA_ADULT","NA_ADULT","NA"))))))))))))))))))))))))))</f>
        <v>MORTALITY</v>
      </c>
      <c r="AZ3" s="1" t="str">
        <f t="shared" si="3"/>
        <v>MORTALITY</v>
      </c>
    </row>
    <row r="4" spans="1:52" x14ac:dyDescent="0.2">
      <c r="A4" s="27">
        <f>SABI_RAW_DATA!A4</f>
        <v>3</v>
      </c>
      <c r="B4" s="1" t="str">
        <f>UPPER(SABI_RAW_DATA!C4)</f>
        <v>NA</v>
      </c>
      <c r="C4" s="28">
        <f>SABI_RAW_DATA!D4</f>
        <v>35704</v>
      </c>
      <c r="D4" s="28">
        <f>SABI_RAW_DATA!D4</f>
        <v>35704</v>
      </c>
      <c r="E4" s="1">
        <f t="shared" si="4"/>
        <v>1997</v>
      </c>
      <c r="F4" s="28">
        <f>SABI_RAW_DATA!E4</f>
        <v>35735</v>
      </c>
      <c r="G4" s="1">
        <f t="shared" si="5"/>
        <v>1997</v>
      </c>
      <c r="H4" s="67">
        <f>(YEAR(SABI_SUMMARY!D4)-YEAR(SABI_SUMMARY!C4))*12+MONTH(SABI_SUMMARY!D4)-MONTH(SABI_SUMMARY!C4)</f>
        <v>0</v>
      </c>
      <c r="I4" s="1" t="str">
        <f t="shared" ref="I4:I66" si="44">IF(H4&lt;=12,"CUB",IF(H4&lt;=24,"JUVENILE",IF(H4&lt;=36,"SUBADULT",IF(H4&lt;=48,"ADULT_36_48",IF(H4&lt;=60,"ADULT_48_60",IF(H4&lt;=72,"ADULT_60_72",IF(H4&lt;=84,"ADULT_72_84",IF(H4&gt;84,"ADULT_84","NA"))))))))</f>
        <v>CUB</v>
      </c>
      <c r="J4" s="1" t="str">
        <f t="shared" si="6"/>
        <v>NA_CUB</v>
      </c>
      <c r="K4" s="29">
        <f>(YEAR(SABI_SUMMARY!F4)-YEAR(SABI_SUMMARY!C4))*12+MONTH(SABI_SUMMARY!F4)-MONTH(SABI_SUMMARY!C4)</f>
        <v>1</v>
      </c>
      <c r="L4" s="1" t="str">
        <f t="shared" si="7"/>
        <v>CUB</v>
      </c>
      <c r="M4" s="1" t="str">
        <f t="shared" si="8"/>
        <v>NA_CUB</v>
      </c>
      <c r="N4" s="1" t="str">
        <f>UPPER(SABI_RAW_DATA!G4)</f>
        <v>MORTALITY</v>
      </c>
      <c r="O4" s="1">
        <f>IF(SABI_SUMMARY!N4="MORTALITY",1,0)</f>
        <v>1</v>
      </c>
      <c r="P4" s="1" t="str">
        <f t="shared" si="9"/>
        <v>NA</v>
      </c>
      <c r="Q4" s="1" t="str">
        <f t="shared" si="0"/>
        <v>NA</v>
      </c>
      <c r="R4" s="1" t="str">
        <f t="shared" si="10"/>
        <v>NA</v>
      </c>
      <c r="S4" s="1" t="str">
        <f t="shared" si="11"/>
        <v>NA</v>
      </c>
      <c r="T4" s="1" t="str">
        <f t="shared" si="12"/>
        <v>NA</v>
      </c>
      <c r="U4" s="1" t="str">
        <f t="shared" si="13"/>
        <v>NA</v>
      </c>
      <c r="V4" s="1" t="str">
        <f t="shared" si="14"/>
        <v>NA</v>
      </c>
      <c r="W4" s="1" t="str">
        <f t="shared" si="15"/>
        <v>NA</v>
      </c>
      <c r="X4" s="1" t="str">
        <f t="shared" si="16"/>
        <v>NA</v>
      </c>
      <c r="Y4" s="1" t="str">
        <f t="shared" si="17"/>
        <v>NA</v>
      </c>
      <c r="Z4" s="1" t="str">
        <f t="shared" si="18"/>
        <v>NA</v>
      </c>
      <c r="AA4" s="1" t="str">
        <f t="shared" si="19"/>
        <v>NA</v>
      </c>
      <c r="AB4" s="1" t="str">
        <f t="shared" si="20"/>
        <v>NA</v>
      </c>
      <c r="AC4" s="1" t="str">
        <f t="shared" si="21"/>
        <v>NA</v>
      </c>
      <c r="AD4" s="1" t="str">
        <f t="shared" si="22"/>
        <v>NA</v>
      </c>
      <c r="AE4" s="1" t="str">
        <f t="shared" si="23"/>
        <v>NA</v>
      </c>
      <c r="AF4" s="1" t="str">
        <f t="shared" si="24"/>
        <v>NA</v>
      </c>
      <c r="AG4" s="1" t="str">
        <f t="shared" si="25"/>
        <v>NA</v>
      </c>
      <c r="AH4" s="1" t="str">
        <f t="shared" si="26"/>
        <v>NA_CUB</v>
      </c>
      <c r="AI4" s="1" t="str">
        <f t="shared" si="27"/>
        <v>MORTALITY</v>
      </c>
      <c r="AJ4" s="1" t="str">
        <f t="shared" si="28"/>
        <v>MORTALITY</v>
      </c>
      <c r="AK4" s="1" t="str">
        <f t="shared" si="29"/>
        <v>MORTALITY</v>
      </c>
      <c r="AL4" s="1" t="str">
        <f t="shared" si="30"/>
        <v>MORTALITY</v>
      </c>
      <c r="AM4" s="1" t="str">
        <f t="shared" si="31"/>
        <v>MORTALITY</v>
      </c>
      <c r="AN4" s="1" t="str">
        <f t="shared" si="32"/>
        <v>MORTALITY</v>
      </c>
      <c r="AO4" s="1" t="str">
        <f t="shared" si="33"/>
        <v>MORTALITY</v>
      </c>
      <c r="AP4" s="1" t="str">
        <f t="shared" si="34"/>
        <v>MORTALITY</v>
      </c>
      <c r="AQ4" s="1" t="str">
        <f t="shared" si="35"/>
        <v>MORTALITY</v>
      </c>
      <c r="AR4" s="1" t="str">
        <f t="shared" si="36"/>
        <v>MORTALITY</v>
      </c>
      <c r="AS4" s="1" t="str">
        <f t="shared" si="37"/>
        <v>MORTALITY</v>
      </c>
      <c r="AT4" s="1" t="str">
        <f t="shared" si="38"/>
        <v>MORTALITY</v>
      </c>
      <c r="AU4" s="1" t="str">
        <f t="shared" si="39"/>
        <v>MORTALITY</v>
      </c>
      <c r="AV4" s="1" t="str">
        <f t="shared" si="40"/>
        <v>MORTALITY</v>
      </c>
      <c r="AW4" s="1" t="str">
        <f t="shared" si="41"/>
        <v>MORTALITY</v>
      </c>
      <c r="AX4" s="1" t="str">
        <f t="shared" si="42"/>
        <v>MORTALITY</v>
      </c>
      <c r="AY4" s="1" t="str">
        <f t="shared" si="43"/>
        <v>MORTALITY</v>
      </c>
      <c r="AZ4" s="1" t="str">
        <f t="shared" si="3"/>
        <v>MORTALITY</v>
      </c>
    </row>
    <row r="5" spans="1:52" x14ac:dyDescent="0.2">
      <c r="A5" s="27">
        <f>SABI_RAW_DATA!A5</f>
        <v>4</v>
      </c>
      <c r="B5" s="1" t="str">
        <f>UPPER(SABI_RAW_DATA!C5)</f>
        <v>NA</v>
      </c>
      <c r="C5" s="28">
        <f>SABI_RAW_DATA!D5</f>
        <v>35704</v>
      </c>
      <c r="D5" s="28">
        <f>SABI_RAW_DATA!D5</f>
        <v>35704</v>
      </c>
      <c r="E5" s="1">
        <f t="shared" si="4"/>
        <v>1997</v>
      </c>
      <c r="F5" s="28">
        <f>SABI_RAW_DATA!E5</f>
        <v>35735</v>
      </c>
      <c r="G5" s="1">
        <f t="shared" si="5"/>
        <v>1997</v>
      </c>
      <c r="H5" s="67">
        <f>(YEAR(SABI_SUMMARY!D5)-YEAR(SABI_SUMMARY!C5))*12+MONTH(SABI_SUMMARY!D5)-MONTH(SABI_SUMMARY!C5)</f>
        <v>0</v>
      </c>
      <c r="I5" s="1" t="str">
        <f t="shared" si="44"/>
        <v>CUB</v>
      </c>
      <c r="J5" s="1" t="str">
        <f t="shared" si="6"/>
        <v>NA_CUB</v>
      </c>
      <c r="K5" s="29">
        <f>(YEAR(SABI_SUMMARY!F5)-YEAR(SABI_SUMMARY!C5))*12+MONTH(SABI_SUMMARY!F5)-MONTH(SABI_SUMMARY!C5)</f>
        <v>1</v>
      </c>
      <c r="L5" s="1" t="str">
        <f t="shared" si="7"/>
        <v>CUB</v>
      </c>
      <c r="M5" s="1" t="str">
        <f t="shared" si="8"/>
        <v>NA_CUB</v>
      </c>
      <c r="N5" s="1" t="str">
        <f>UPPER(SABI_RAW_DATA!G5)</f>
        <v>MORTALITY</v>
      </c>
      <c r="O5" s="1">
        <f>IF(SABI_SUMMARY!N5="MORTALITY",1,0)</f>
        <v>1</v>
      </c>
      <c r="P5" s="1" t="str">
        <f t="shared" si="9"/>
        <v>NA</v>
      </c>
      <c r="Q5" s="1" t="str">
        <f t="shared" si="0"/>
        <v>NA</v>
      </c>
      <c r="R5" s="1" t="str">
        <f t="shared" si="10"/>
        <v>NA</v>
      </c>
      <c r="S5" s="1" t="str">
        <f t="shared" si="11"/>
        <v>NA</v>
      </c>
      <c r="T5" s="1" t="str">
        <f t="shared" si="12"/>
        <v>NA</v>
      </c>
      <c r="U5" s="1" t="str">
        <f t="shared" si="13"/>
        <v>NA</v>
      </c>
      <c r="V5" s="1" t="str">
        <f t="shared" si="14"/>
        <v>NA</v>
      </c>
      <c r="W5" s="1" t="str">
        <f t="shared" si="15"/>
        <v>NA</v>
      </c>
      <c r="X5" s="1" t="str">
        <f t="shared" si="16"/>
        <v>NA</v>
      </c>
      <c r="Y5" s="1" t="str">
        <f t="shared" si="17"/>
        <v>NA</v>
      </c>
      <c r="Z5" s="1" t="str">
        <f t="shared" si="18"/>
        <v>NA</v>
      </c>
      <c r="AA5" s="1" t="str">
        <f t="shared" si="19"/>
        <v>NA</v>
      </c>
      <c r="AB5" s="1" t="str">
        <f t="shared" si="20"/>
        <v>NA</v>
      </c>
      <c r="AC5" s="1" t="str">
        <f t="shared" si="21"/>
        <v>NA</v>
      </c>
      <c r="AD5" s="1" t="str">
        <f t="shared" si="22"/>
        <v>NA</v>
      </c>
      <c r="AE5" s="1" t="str">
        <f t="shared" si="23"/>
        <v>NA</v>
      </c>
      <c r="AF5" s="1" t="str">
        <f t="shared" si="24"/>
        <v>NA</v>
      </c>
      <c r="AG5" s="1" t="str">
        <f t="shared" si="25"/>
        <v>NA</v>
      </c>
      <c r="AH5" s="1" t="str">
        <f t="shared" si="26"/>
        <v>NA_CUB</v>
      </c>
      <c r="AI5" s="1" t="str">
        <f t="shared" si="27"/>
        <v>MORTALITY</v>
      </c>
      <c r="AJ5" s="1" t="str">
        <f t="shared" si="28"/>
        <v>MORTALITY</v>
      </c>
      <c r="AK5" s="1" t="str">
        <f t="shared" si="29"/>
        <v>MORTALITY</v>
      </c>
      <c r="AL5" s="1" t="str">
        <f t="shared" si="30"/>
        <v>MORTALITY</v>
      </c>
      <c r="AM5" s="1" t="str">
        <f t="shared" si="31"/>
        <v>MORTALITY</v>
      </c>
      <c r="AN5" s="1" t="str">
        <f t="shared" si="32"/>
        <v>MORTALITY</v>
      </c>
      <c r="AO5" s="1" t="str">
        <f t="shared" si="33"/>
        <v>MORTALITY</v>
      </c>
      <c r="AP5" s="1" t="str">
        <f t="shared" si="34"/>
        <v>MORTALITY</v>
      </c>
      <c r="AQ5" s="1" t="str">
        <f t="shared" si="35"/>
        <v>MORTALITY</v>
      </c>
      <c r="AR5" s="1" t="str">
        <f t="shared" si="36"/>
        <v>MORTALITY</v>
      </c>
      <c r="AS5" s="1" t="str">
        <f t="shared" si="37"/>
        <v>MORTALITY</v>
      </c>
      <c r="AT5" s="1" t="str">
        <f t="shared" si="38"/>
        <v>MORTALITY</v>
      </c>
      <c r="AU5" s="1" t="str">
        <f t="shared" si="39"/>
        <v>MORTALITY</v>
      </c>
      <c r="AV5" s="1" t="str">
        <f t="shared" si="40"/>
        <v>MORTALITY</v>
      </c>
      <c r="AW5" s="1" t="str">
        <f t="shared" si="41"/>
        <v>MORTALITY</v>
      </c>
      <c r="AX5" s="1" t="str">
        <f t="shared" si="42"/>
        <v>MORTALITY</v>
      </c>
      <c r="AY5" s="1" t="str">
        <f t="shared" si="43"/>
        <v>MORTALITY</v>
      </c>
      <c r="AZ5" s="1" t="str">
        <f t="shared" si="3"/>
        <v>MORTALITY</v>
      </c>
    </row>
    <row r="6" spans="1:52" x14ac:dyDescent="0.2">
      <c r="A6" s="27">
        <f>SABI_RAW_DATA!A6</f>
        <v>5</v>
      </c>
      <c r="B6" s="1" t="str">
        <f>UPPER(SABI_RAW_DATA!C6)</f>
        <v>MALE</v>
      </c>
      <c r="C6" s="28">
        <f>SABI_RAW_DATA!D6</f>
        <v>35855</v>
      </c>
      <c r="D6" s="28">
        <f>SABI_RAW_DATA!D6</f>
        <v>35855</v>
      </c>
      <c r="E6" s="1">
        <f t="shared" si="4"/>
        <v>1998</v>
      </c>
      <c r="F6" s="28">
        <f>SABI_RAW_DATA!E6</f>
        <v>35886</v>
      </c>
      <c r="G6" s="1">
        <f t="shared" si="5"/>
        <v>1998</v>
      </c>
      <c r="H6" s="67">
        <f>(YEAR(SABI_SUMMARY!D6)-YEAR(SABI_SUMMARY!C6))*12+MONTH(SABI_SUMMARY!D6)-MONTH(SABI_SUMMARY!C6)</f>
        <v>0</v>
      </c>
      <c r="I6" s="1" t="str">
        <f t="shared" si="44"/>
        <v>CUB</v>
      </c>
      <c r="J6" s="1" t="str">
        <f t="shared" si="6"/>
        <v>MALE_CUB</v>
      </c>
      <c r="K6" s="29">
        <f>(YEAR(SABI_SUMMARY!F6)-YEAR(SABI_SUMMARY!C6))*12+MONTH(SABI_SUMMARY!F6)-MONTH(SABI_SUMMARY!C6)</f>
        <v>1</v>
      </c>
      <c r="L6" s="1" t="str">
        <f t="shared" si="7"/>
        <v>CUB</v>
      </c>
      <c r="M6" s="1" t="str">
        <f t="shared" si="8"/>
        <v>MALE_CUB</v>
      </c>
      <c r="N6" s="1" t="str">
        <f>UPPER(SABI_RAW_DATA!G6)</f>
        <v>MORTALITY</v>
      </c>
      <c r="O6" s="1">
        <f>IF(SABI_SUMMARY!N6="MORTALITY",1,0)</f>
        <v>1</v>
      </c>
      <c r="P6" s="1" t="str">
        <f t="shared" si="9"/>
        <v>NA</v>
      </c>
      <c r="Q6" s="1" t="str">
        <f t="shared" si="0"/>
        <v>NA</v>
      </c>
      <c r="R6" s="1" t="str">
        <f t="shared" si="10"/>
        <v>NA</v>
      </c>
      <c r="S6" s="1" t="str">
        <f t="shared" si="11"/>
        <v>NA</v>
      </c>
      <c r="T6" s="1" t="str">
        <f t="shared" si="12"/>
        <v>NA</v>
      </c>
      <c r="U6" s="1" t="str">
        <f t="shared" si="13"/>
        <v>NA</v>
      </c>
      <c r="V6" s="1" t="str">
        <f t="shared" si="14"/>
        <v>NA</v>
      </c>
      <c r="W6" s="1" t="str">
        <f t="shared" si="15"/>
        <v>NA</v>
      </c>
      <c r="X6" s="1" t="str">
        <f t="shared" si="16"/>
        <v>NA</v>
      </c>
      <c r="Y6" s="1" t="str">
        <f t="shared" si="17"/>
        <v>NA</v>
      </c>
      <c r="Z6" s="1" t="str">
        <f t="shared" si="18"/>
        <v>NA</v>
      </c>
      <c r="AA6" s="1" t="str">
        <f t="shared" si="19"/>
        <v>NA</v>
      </c>
      <c r="AB6" s="1" t="str">
        <f t="shared" si="20"/>
        <v>NA</v>
      </c>
      <c r="AC6" s="1" t="str">
        <f t="shared" si="21"/>
        <v>NA</v>
      </c>
      <c r="AD6" s="1" t="str">
        <f t="shared" si="22"/>
        <v>NA</v>
      </c>
      <c r="AE6" s="1" t="str">
        <f t="shared" si="23"/>
        <v>NA</v>
      </c>
      <c r="AF6" s="1" t="str">
        <f t="shared" si="24"/>
        <v>NA</v>
      </c>
      <c r="AG6" s="1" t="str">
        <f t="shared" si="25"/>
        <v>NA</v>
      </c>
      <c r="AH6" s="1" t="str">
        <f t="shared" si="26"/>
        <v>NA</v>
      </c>
      <c r="AI6" s="1" t="str">
        <f t="shared" si="27"/>
        <v>MALE_CUB</v>
      </c>
      <c r="AJ6" s="1" t="str">
        <f t="shared" si="28"/>
        <v>MORTALITY</v>
      </c>
      <c r="AK6" s="1" t="str">
        <f t="shared" si="29"/>
        <v>MORTALITY</v>
      </c>
      <c r="AL6" s="1" t="str">
        <f t="shared" si="30"/>
        <v>MORTALITY</v>
      </c>
      <c r="AM6" s="1" t="str">
        <f t="shared" si="31"/>
        <v>MORTALITY</v>
      </c>
      <c r="AN6" s="1" t="str">
        <f t="shared" si="32"/>
        <v>MORTALITY</v>
      </c>
      <c r="AO6" s="1" t="str">
        <f t="shared" si="33"/>
        <v>MORTALITY</v>
      </c>
      <c r="AP6" s="1" t="str">
        <f t="shared" si="34"/>
        <v>MORTALITY</v>
      </c>
      <c r="AQ6" s="1" t="str">
        <f t="shared" si="35"/>
        <v>MORTALITY</v>
      </c>
      <c r="AR6" s="1" t="str">
        <f t="shared" si="36"/>
        <v>MORTALITY</v>
      </c>
      <c r="AS6" s="1" t="str">
        <f t="shared" si="37"/>
        <v>MORTALITY</v>
      </c>
      <c r="AT6" s="1" t="str">
        <f t="shared" si="38"/>
        <v>MORTALITY</v>
      </c>
      <c r="AU6" s="1" t="str">
        <f t="shared" si="39"/>
        <v>MORTALITY</v>
      </c>
      <c r="AV6" s="1" t="str">
        <f t="shared" si="40"/>
        <v>MORTALITY</v>
      </c>
      <c r="AW6" s="1" t="str">
        <f t="shared" si="41"/>
        <v>MORTALITY</v>
      </c>
      <c r="AX6" s="1" t="str">
        <f t="shared" si="42"/>
        <v>MORTALITY</v>
      </c>
      <c r="AY6" s="1" t="str">
        <f t="shared" si="43"/>
        <v>MORTALITY</v>
      </c>
      <c r="AZ6" s="1" t="str">
        <f t="shared" si="3"/>
        <v>MORTALITY</v>
      </c>
    </row>
    <row r="7" spans="1:52" x14ac:dyDescent="0.2">
      <c r="A7" s="27">
        <f>SABI_RAW_DATA!A7</f>
        <v>6</v>
      </c>
      <c r="B7" s="1" t="str">
        <f>UPPER(SABI_RAW_DATA!C7)</f>
        <v>MALE</v>
      </c>
      <c r="C7" s="28">
        <f>SABI_RAW_DATA!D7</f>
        <v>36039</v>
      </c>
      <c r="D7" s="28">
        <f>SABI_RAW_DATA!D7</f>
        <v>36039</v>
      </c>
      <c r="E7" s="1">
        <f t="shared" si="4"/>
        <v>1998</v>
      </c>
      <c r="F7" s="28">
        <f>SABI_RAW_DATA!E7</f>
        <v>39814</v>
      </c>
      <c r="G7" s="1">
        <f t="shared" si="5"/>
        <v>2009</v>
      </c>
      <c r="H7" s="67">
        <f>(YEAR(SABI_SUMMARY!D7)-YEAR(SABI_SUMMARY!C7))*12+MONTH(SABI_SUMMARY!D7)-MONTH(SABI_SUMMARY!C7)</f>
        <v>0</v>
      </c>
      <c r="I7" s="1" t="str">
        <f t="shared" si="44"/>
        <v>CUB</v>
      </c>
      <c r="J7" s="1" t="str">
        <f t="shared" si="6"/>
        <v>MALE_CUB</v>
      </c>
      <c r="K7" s="29">
        <f>(YEAR(SABI_SUMMARY!F7)-YEAR(SABI_SUMMARY!C7))*12+MONTH(SABI_SUMMARY!F7)-MONTH(SABI_SUMMARY!C7)</f>
        <v>124</v>
      </c>
      <c r="L7" s="1" t="str">
        <f t="shared" si="7"/>
        <v>ADULT_84</v>
      </c>
      <c r="M7" s="1" t="str">
        <f t="shared" si="8"/>
        <v>MALE_ADULT_84</v>
      </c>
      <c r="N7" s="1" t="str">
        <f>UPPER(SABI_RAW_DATA!G7)</f>
        <v>MORTALITY</v>
      </c>
      <c r="O7" s="1">
        <f>IF(SABI_SUMMARY!N7="MORTALITY",1,0)</f>
        <v>1</v>
      </c>
      <c r="P7" s="1" t="str">
        <f t="shared" si="9"/>
        <v>NA</v>
      </c>
      <c r="Q7" s="1" t="str">
        <f t="shared" si="0"/>
        <v>NA</v>
      </c>
      <c r="R7" s="1" t="str">
        <f t="shared" si="10"/>
        <v>NA</v>
      </c>
      <c r="S7" s="1" t="str">
        <f t="shared" si="11"/>
        <v>NA</v>
      </c>
      <c r="T7" s="1" t="str">
        <f t="shared" si="12"/>
        <v>NA</v>
      </c>
      <c r="U7" s="1" t="str">
        <f t="shared" si="13"/>
        <v>NA</v>
      </c>
      <c r="V7" s="1" t="str">
        <f t="shared" si="14"/>
        <v>NA</v>
      </c>
      <c r="W7" s="1" t="str">
        <f t="shared" si="15"/>
        <v>NA</v>
      </c>
      <c r="X7" s="1" t="str">
        <f t="shared" si="16"/>
        <v>NA</v>
      </c>
      <c r="Y7" s="1" t="str">
        <f t="shared" si="17"/>
        <v>NA</v>
      </c>
      <c r="Z7" s="1" t="str">
        <f t="shared" si="18"/>
        <v>NA</v>
      </c>
      <c r="AA7" s="1" t="str">
        <f t="shared" si="19"/>
        <v>NA</v>
      </c>
      <c r="AB7" s="1" t="str">
        <f t="shared" si="20"/>
        <v>NA</v>
      </c>
      <c r="AC7" s="1" t="str">
        <f t="shared" si="21"/>
        <v>NA</v>
      </c>
      <c r="AD7" s="1" t="str">
        <f t="shared" si="22"/>
        <v>NA</v>
      </c>
      <c r="AE7" s="1" t="str">
        <f t="shared" si="23"/>
        <v>NA</v>
      </c>
      <c r="AF7" s="1" t="str">
        <f t="shared" si="24"/>
        <v>NA</v>
      </c>
      <c r="AG7" s="1" t="str">
        <f t="shared" si="25"/>
        <v>NA</v>
      </c>
      <c r="AH7" s="1" t="str">
        <f t="shared" si="26"/>
        <v>NA</v>
      </c>
      <c r="AI7" s="1" t="str">
        <f t="shared" si="27"/>
        <v>MALE_CUB</v>
      </c>
      <c r="AJ7" s="1" t="str">
        <f t="shared" si="28"/>
        <v>MALE_JUVENILE</v>
      </c>
      <c r="AK7" s="1" t="str">
        <f t="shared" si="29"/>
        <v>MALE_SUBADULT</v>
      </c>
      <c r="AL7" s="1" t="str">
        <f t="shared" si="30"/>
        <v>MALE_ADULT_36_48</v>
      </c>
      <c r="AM7" s="1" t="str">
        <f t="shared" si="31"/>
        <v>MALE_ADULT_48_60</v>
      </c>
      <c r="AN7" s="1" t="str">
        <f t="shared" si="32"/>
        <v>MALE_ADULT_60_72</v>
      </c>
      <c r="AO7" s="1" t="str">
        <f t="shared" si="33"/>
        <v>MALE_ADULT_72_84</v>
      </c>
      <c r="AP7" s="1" t="str">
        <f t="shared" si="34"/>
        <v>MALE_ADULT_84</v>
      </c>
      <c r="AQ7" s="1" t="str">
        <f t="shared" si="35"/>
        <v>MALE_ADULT_84</v>
      </c>
      <c r="AR7" s="1" t="str">
        <f t="shared" si="36"/>
        <v>MALE_ADULT_84</v>
      </c>
      <c r="AS7" s="1" t="str">
        <f t="shared" si="37"/>
        <v>MALE_ADULT_84</v>
      </c>
      <c r="AT7" s="1" t="str">
        <f t="shared" si="38"/>
        <v>MALE_ADULT_84</v>
      </c>
      <c r="AU7" s="1" t="str">
        <f t="shared" si="39"/>
        <v>MORTALITY</v>
      </c>
      <c r="AV7" s="1" t="str">
        <f t="shared" si="40"/>
        <v>MORTALITY</v>
      </c>
      <c r="AW7" s="1" t="str">
        <f t="shared" si="41"/>
        <v>MORTALITY</v>
      </c>
      <c r="AX7" s="1" t="str">
        <f t="shared" si="42"/>
        <v>MORTALITY</v>
      </c>
      <c r="AY7" s="1" t="str">
        <f t="shared" si="43"/>
        <v>MORTALITY</v>
      </c>
      <c r="AZ7" s="1" t="str">
        <f t="shared" si="3"/>
        <v>MORTALITY</v>
      </c>
    </row>
    <row r="8" spans="1:52" x14ac:dyDescent="0.2">
      <c r="A8" s="27">
        <f>SABI_RAW_DATA!A8</f>
        <v>7</v>
      </c>
      <c r="B8" s="1" t="str">
        <f>UPPER(SABI_RAW_DATA!C8)</f>
        <v>FEMALE</v>
      </c>
      <c r="C8" s="28">
        <f>SABI_RAW_DATA!D8</f>
        <v>36039</v>
      </c>
      <c r="D8" s="28">
        <f>SABI_RAW_DATA!D8</f>
        <v>36039</v>
      </c>
      <c r="E8" s="1">
        <f t="shared" si="4"/>
        <v>1998</v>
      </c>
      <c r="F8" s="28">
        <f>SABI_RAW_DATA!E8</f>
        <v>42005</v>
      </c>
      <c r="G8" s="1">
        <f t="shared" si="5"/>
        <v>2015</v>
      </c>
      <c r="H8" s="67">
        <f>(YEAR(SABI_SUMMARY!D8)-YEAR(SABI_SUMMARY!C8))*12+MONTH(SABI_SUMMARY!D8)-MONTH(SABI_SUMMARY!C8)</f>
        <v>0</v>
      </c>
      <c r="I8" s="1" t="str">
        <f t="shared" si="44"/>
        <v>CUB</v>
      </c>
      <c r="J8" s="1" t="str">
        <f t="shared" si="6"/>
        <v>FEMALE_CUB</v>
      </c>
      <c r="K8" s="29">
        <f>(YEAR(SABI_SUMMARY!F8)-YEAR(SABI_SUMMARY!C8))*12+MONTH(SABI_SUMMARY!F8)-MONTH(SABI_SUMMARY!C8)</f>
        <v>196</v>
      </c>
      <c r="L8" s="1" t="str">
        <f t="shared" si="7"/>
        <v>ADULT_84</v>
      </c>
      <c r="M8" s="1" t="str">
        <f t="shared" si="8"/>
        <v>FEMALE_ADULT_84</v>
      </c>
      <c r="N8" s="1" t="str">
        <f>UPPER(SABI_RAW_DATA!G8)</f>
        <v>CENSORED</v>
      </c>
      <c r="O8" s="1">
        <f>IF(SABI_SUMMARY!N8="MORTALITY",1,0)</f>
        <v>0</v>
      </c>
      <c r="P8" s="1" t="str">
        <f t="shared" si="9"/>
        <v>NA</v>
      </c>
      <c r="Q8" s="1" t="str">
        <f t="shared" si="0"/>
        <v>NA</v>
      </c>
      <c r="R8" s="1" t="str">
        <f t="shared" si="10"/>
        <v>NA</v>
      </c>
      <c r="S8" s="1" t="str">
        <f t="shared" si="11"/>
        <v>NA</v>
      </c>
      <c r="T8" s="1" t="str">
        <f t="shared" si="12"/>
        <v>NA</v>
      </c>
      <c r="U8" s="1" t="str">
        <f t="shared" si="13"/>
        <v>NA</v>
      </c>
      <c r="V8" s="1" t="str">
        <f t="shared" si="14"/>
        <v>NA</v>
      </c>
      <c r="W8" s="1" t="str">
        <f t="shared" si="15"/>
        <v>NA</v>
      </c>
      <c r="X8" s="1" t="str">
        <f t="shared" si="16"/>
        <v>NA</v>
      </c>
      <c r="Y8" s="1" t="str">
        <f t="shared" si="17"/>
        <v>NA</v>
      </c>
      <c r="Z8" s="1" t="str">
        <f t="shared" si="18"/>
        <v>NA</v>
      </c>
      <c r="AA8" s="1" t="str">
        <f t="shared" si="19"/>
        <v>NA</v>
      </c>
      <c r="AB8" s="1" t="str">
        <f t="shared" si="20"/>
        <v>NA</v>
      </c>
      <c r="AC8" s="1" t="str">
        <f t="shared" si="21"/>
        <v>NA</v>
      </c>
      <c r="AD8" s="1" t="str">
        <f t="shared" si="22"/>
        <v>NA</v>
      </c>
      <c r="AE8" s="1" t="str">
        <f t="shared" si="23"/>
        <v>NA</v>
      </c>
      <c r="AF8" s="1" t="str">
        <f t="shared" si="24"/>
        <v>NA</v>
      </c>
      <c r="AG8" s="1" t="str">
        <f t="shared" si="25"/>
        <v>NA</v>
      </c>
      <c r="AH8" s="1" t="str">
        <f t="shared" si="26"/>
        <v>NA</v>
      </c>
      <c r="AI8" s="1" t="str">
        <f t="shared" si="27"/>
        <v>FEMALE_CUB</v>
      </c>
      <c r="AJ8" s="1" t="str">
        <f t="shared" si="28"/>
        <v>FEMALE_JUVENILE</v>
      </c>
      <c r="AK8" s="1" t="str">
        <f t="shared" si="29"/>
        <v>FEMALE_SUBADULT</v>
      </c>
      <c r="AL8" s="1" t="str">
        <f t="shared" si="30"/>
        <v>FEMALE_ADULT_36_48</v>
      </c>
      <c r="AM8" s="1" t="str">
        <f t="shared" si="31"/>
        <v>FEMALE_ADULT_48_60</v>
      </c>
      <c r="AN8" s="1" t="str">
        <f t="shared" si="32"/>
        <v>FEMALE_ADULT_60_72</v>
      </c>
      <c r="AO8" s="1" t="str">
        <f t="shared" si="33"/>
        <v>FEMALE_ADULT_72_84</v>
      </c>
      <c r="AP8" s="1" t="str">
        <f t="shared" si="34"/>
        <v>FEMALE_ADULT_84</v>
      </c>
      <c r="AQ8" s="1" t="str">
        <f t="shared" si="35"/>
        <v>FEMALE_ADULT_84</v>
      </c>
      <c r="AR8" s="1" t="str">
        <f t="shared" si="36"/>
        <v>FEMALE_ADULT_84</v>
      </c>
      <c r="AS8" s="1" t="str">
        <f t="shared" si="37"/>
        <v>FEMALE_ADULT_84</v>
      </c>
      <c r="AT8" s="1" t="str">
        <f t="shared" si="38"/>
        <v>FEMALE_ADULT_84</v>
      </c>
      <c r="AU8" s="1" t="str">
        <f t="shared" si="39"/>
        <v>FEMALE_ADULT_84</v>
      </c>
      <c r="AV8" s="1" t="str">
        <f t="shared" si="40"/>
        <v>FEMALE_ADULT_84</v>
      </c>
      <c r="AW8" s="1" t="str">
        <f t="shared" si="41"/>
        <v>FEMALE_ADULT_84</v>
      </c>
      <c r="AX8" s="1" t="str">
        <f t="shared" si="42"/>
        <v>FEMALE_ADULT_84</v>
      </c>
      <c r="AY8" s="1" t="str">
        <f t="shared" si="43"/>
        <v>FEMALE_ADULT_84</v>
      </c>
      <c r="AZ8" s="1" t="str">
        <f t="shared" si="3"/>
        <v>FEMALE_ADULT_84</v>
      </c>
    </row>
    <row r="9" spans="1:52" x14ac:dyDescent="0.2">
      <c r="A9" s="27">
        <f>SABI_RAW_DATA!A9</f>
        <v>8</v>
      </c>
      <c r="B9" s="1" t="str">
        <f>UPPER(SABI_RAW_DATA!C9)</f>
        <v>FEMALE</v>
      </c>
      <c r="C9" s="28">
        <f>SABI_RAW_DATA!D9</f>
        <v>37135</v>
      </c>
      <c r="D9" s="28">
        <f>SABI_RAW_DATA!D9</f>
        <v>37135</v>
      </c>
      <c r="E9" s="1">
        <f t="shared" si="4"/>
        <v>2001</v>
      </c>
      <c r="F9" s="28">
        <f>SABI_RAW_DATA!E9</f>
        <v>37237</v>
      </c>
      <c r="G9" s="1">
        <f t="shared" si="5"/>
        <v>2001</v>
      </c>
      <c r="H9" s="67">
        <f>(YEAR(SABI_SUMMARY!D9)-YEAR(SABI_SUMMARY!C9))*12+MONTH(SABI_SUMMARY!D9)-MONTH(SABI_SUMMARY!C9)</f>
        <v>0</v>
      </c>
      <c r="I9" s="1" t="str">
        <f t="shared" si="44"/>
        <v>CUB</v>
      </c>
      <c r="J9" s="1" t="str">
        <f t="shared" si="6"/>
        <v>FEMALE_CUB</v>
      </c>
      <c r="K9" s="29">
        <f>(YEAR(SABI_SUMMARY!F9)-YEAR(SABI_SUMMARY!C9))*12+MONTH(SABI_SUMMARY!F9)-MONTH(SABI_SUMMARY!C9)</f>
        <v>3</v>
      </c>
      <c r="L9" s="1" t="str">
        <f t="shared" si="7"/>
        <v>CUB</v>
      </c>
      <c r="M9" s="1" t="str">
        <f t="shared" si="8"/>
        <v>FEMALE_CUB</v>
      </c>
      <c r="N9" s="1" t="str">
        <f>UPPER(SABI_RAW_DATA!G9)</f>
        <v>MORTALITY</v>
      </c>
      <c r="O9" s="1">
        <f>IF(SABI_SUMMARY!N9="MORTALITY",1,0)</f>
        <v>1</v>
      </c>
      <c r="P9" s="1" t="str">
        <f t="shared" si="9"/>
        <v>NA</v>
      </c>
      <c r="Q9" s="1" t="str">
        <f t="shared" si="0"/>
        <v>NA</v>
      </c>
      <c r="R9" s="1" t="str">
        <f t="shared" si="10"/>
        <v>NA</v>
      </c>
      <c r="S9" s="1" t="str">
        <f t="shared" si="11"/>
        <v>NA</v>
      </c>
      <c r="T9" s="1" t="str">
        <f t="shared" si="12"/>
        <v>NA</v>
      </c>
      <c r="U9" s="1" t="str">
        <f t="shared" si="13"/>
        <v>NA</v>
      </c>
      <c r="V9" s="1" t="str">
        <f t="shared" si="14"/>
        <v>NA</v>
      </c>
      <c r="W9" s="1" t="str">
        <f t="shared" si="15"/>
        <v>NA</v>
      </c>
      <c r="X9" s="1" t="str">
        <f t="shared" si="16"/>
        <v>NA</v>
      </c>
      <c r="Y9" s="1" t="str">
        <f t="shared" si="17"/>
        <v>NA</v>
      </c>
      <c r="Z9" s="1" t="str">
        <f t="shared" si="18"/>
        <v>NA</v>
      </c>
      <c r="AA9" s="1" t="str">
        <f t="shared" si="19"/>
        <v>NA</v>
      </c>
      <c r="AB9" s="1" t="str">
        <f t="shared" si="20"/>
        <v>NA</v>
      </c>
      <c r="AC9" s="1" t="str">
        <f t="shared" si="21"/>
        <v>NA</v>
      </c>
      <c r="AD9" s="1" t="str">
        <f t="shared" si="22"/>
        <v>NA</v>
      </c>
      <c r="AE9" s="1" t="str">
        <f t="shared" si="23"/>
        <v>NA</v>
      </c>
      <c r="AF9" s="1" t="str">
        <f t="shared" si="24"/>
        <v>NA</v>
      </c>
      <c r="AG9" s="1" t="str">
        <f t="shared" si="25"/>
        <v>NA</v>
      </c>
      <c r="AH9" s="1" t="str">
        <f t="shared" si="26"/>
        <v>NA</v>
      </c>
      <c r="AI9" s="1" t="str">
        <f t="shared" si="27"/>
        <v>NA</v>
      </c>
      <c r="AJ9" s="1" t="str">
        <f t="shared" si="28"/>
        <v>NA</v>
      </c>
      <c r="AK9" s="1" t="str">
        <f t="shared" si="29"/>
        <v>NA</v>
      </c>
      <c r="AL9" s="1" t="str">
        <f t="shared" si="30"/>
        <v>FEMALE_CUB</v>
      </c>
      <c r="AM9" s="1" t="str">
        <f t="shared" si="31"/>
        <v>MORTALITY</v>
      </c>
      <c r="AN9" s="1" t="str">
        <f t="shared" si="32"/>
        <v>MORTALITY</v>
      </c>
      <c r="AO9" s="1" t="str">
        <f t="shared" si="33"/>
        <v>MORTALITY</v>
      </c>
      <c r="AP9" s="1" t="str">
        <f t="shared" si="34"/>
        <v>MORTALITY</v>
      </c>
      <c r="AQ9" s="1" t="str">
        <f t="shared" si="35"/>
        <v>MORTALITY</v>
      </c>
      <c r="AR9" s="1" t="str">
        <f t="shared" si="36"/>
        <v>MORTALITY</v>
      </c>
      <c r="AS9" s="1" t="str">
        <f t="shared" si="37"/>
        <v>MORTALITY</v>
      </c>
      <c r="AT9" s="1" t="str">
        <f t="shared" si="38"/>
        <v>MORTALITY</v>
      </c>
      <c r="AU9" s="1" t="str">
        <f t="shared" si="39"/>
        <v>MORTALITY</v>
      </c>
      <c r="AV9" s="1" t="str">
        <f t="shared" si="40"/>
        <v>MORTALITY</v>
      </c>
      <c r="AW9" s="1" t="str">
        <f t="shared" si="41"/>
        <v>MORTALITY</v>
      </c>
      <c r="AX9" s="1" t="str">
        <f t="shared" si="42"/>
        <v>MORTALITY</v>
      </c>
      <c r="AY9" s="1" t="str">
        <f t="shared" si="43"/>
        <v>MORTALITY</v>
      </c>
      <c r="AZ9" s="1" t="str">
        <f t="shared" si="3"/>
        <v>MORTALITY</v>
      </c>
    </row>
    <row r="10" spans="1:52" x14ac:dyDescent="0.2">
      <c r="A10" s="27">
        <f>SABI_RAW_DATA!A10</f>
        <v>9</v>
      </c>
      <c r="B10" s="1" t="str">
        <f>UPPER(SABI_RAW_DATA!C10)</f>
        <v>MALE</v>
      </c>
      <c r="C10" s="28">
        <f>SABI_RAW_DATA!D10</f>
        <v>37135</v>
      </c>
      <c r="D10" s="28">
        <f>SABI_RAW_DATA!D10</f>
        <v>37135</v>
      </c>
      <c r="E10" s="1">
        <f t="shared" si="4"/>
        <v>2001</v>
      </c>
      <c r="F10" s="28">
        <f>SABI_RAW_DATA!E10</f>
        <v>37408</v>
      </c>
      <c r="G10" s="1">
        <f t="shared" si="5"/>
        <v>2002</v>
      </c>
      <c r="H10" s="67">
        <f>(YEAR(SABI_SUMMARY!D10)-YEAR(SABI_SUMMARY!C10))*12+MONTH(SABI_SUMMARY!D10)-MONTH(SABI_SUMMARY!C10)</f>
        <v>0</v>
      </c>
      <c r="I10" s="1" t="str">
        <f t="shared" si="44"/>
        <v>CUB</v>
      </c>
      <c r="J10" s="1" t="str">
        <f t="shared" si="6"/>
        <v>MALE_CUB</v>
      </c>
      <c r="K10" s="29">
        <f>(YEAR(SABI_SUMMARY!F10)-YEAR(SABI_SUMMARY!C10))*12+MONTH(SABI_SUMMARY!F10)-MONTH(SABI_SUMMARY!C10)</f>
        <v>9</v>
      </c>
      <c r="L10" s="1" t="str">
        <f t="shared" si="7"/>
        <v>CUB</v>
      </c>
      <c r="M10" s="1" t="str">
        <f t="shared" si="8"/>
        <v>MALE_CUB</v>
      </c>
      <c r="N10" s="1" t="str">
        <f>UPPER(SABI_RAW_DATA!G10)</f>
        <v>MORTALITY</v>
      </c>
      <c r="O10" s="1">
        <f>IF(SABI_SUMMARY!N10="MORTALITY",1,0)</f>
        <v>1</v>
      </c>
      <c r="P10" s="1" t="str">
        <f t="shared" si="9"/>
        <v>NA</v>
      </c>
      <c r="Q10" s="1" t="str">
        <f t="shared" si="0"/>
        <v>NA</v>
      </c>
      <c r="R10" s="1" t="str">
        <f t="shared" si="10"/>
        <v>NA</v>
      </c>
      <c r="S10" s="1" t="str">
        <f t="shared" si="11"/>
        <v>NA</v>
      </c>
      <c r="T10" s="1" t="str">
        <f t="shared" si="12"/>
        <v>NA</v>
      </c>
      <c r="U10" s="1" t="str">
        <f t="shared" si="13"/>
        <v>NA</v>
      </c>
      <c r="V10" s="1" t="str">
        <f t="shared" si="14"/>
        <v>NA</v>
      </c>
      <c r="W10" s="1" t="str">
        <f t="shared" si="15"/>
        <v>NA</v>
      </c>
      <c r="X10" s="1" t="str">
        <f t="shared" si="16"/>
        <v>NA</v>
      </c>
      <c r="Y10" s="1" t="str">
        <f t="shared" si="17"/>
        <v>NA</v>
      </c>
      <c r="Z10" s="1" t="str">
        <f t="shared" si="18"/>
        <v>NA</v>
      </c>
      <c r="AA10" s="1" t="str">
        <f t="shared" si="19"/>
        <v>NA</v>
      </c>
      <c r="AB10" s="1" t="str">
        <f t="shared" si="20"/>
        <v>NA</v>
      </c>
      <c r="AC10" s="1" t="str">
        <f t="shared" si="21"/>
        <v>NA</v>
      </c>
      <c r="AD10" s="1" t="str">
        <f t="shared" si="22"/>
        <v>NA</v>
      </c>
      <c r="AE10" s="1" t="str">
        <f t="shared" si="23"/>
        <v>NA</v>
      </c>
      <c r="AF10" s="1" t="str">
        <f t="shared" si="24"/>
        <v>NA</v>
      </c>
      <c r="AG10" s="1" t="str">
        <f t="shared" si="25"/>
        <v>NA</v>
      </c>
      <c r="AH10" s="1" t="str">
        <f t="shared" si="26"/>
        <v>NA</v>
      </c>
      <c r="AI10" s="1" t="str">
        <f t="shared" si="27"/>
        <v>NA</v>
      </c>
      <c r="AJ10" s="1" t="str">
        <f t="shared" si="28"/>
        <v>NA</v>
      </c>
      <c r="AK10" s="1" t="str">
        <f t="shared" si="29"/>
        <v>NA</v>
      </c>
      <c r="AL10" s="1" t="str">
        <f t="shared" si="30"/>
        <v>MALE_CUB</v>
      </c>
      <c r="AM10" s="1" t="str">
        <f t="shared" si="31"/>
        <v>MALE_JUVENILE</v>
      </c>
      <c r="AN10" s="1" t="str">
        <f t="shared" si="32"/>
        <v>MORTALITY</v>
      </c>
      <c r="AO10" s="1" t="str">
        <f t="shared" si="33"/>
        <v>MORTALITY</v>
      </c>
      <c r="AP10" s="1" t="str">
        <f t="shared" si="34"/>
        <v>MORTALITY</v>
      </c>
      <c r="AQ10" s="1" t="str">
        <f t="shared" si="35"/>
        <v>MORTALITY</v>
      </c>
      <c r="AR10" s="1" t="str">
        <f t="shared" si="36"/>
        <v>MORTALITY</v>
      </c>
      <c r="AS10" s="1" t="str">
        <f t="shared" si="37"/>
        <v>MORTALITY</v>
      </c>
      <c r="AT10" s="1" t="str">
        <f t="shared" si="38"/>
        <v>MORTALITY</v>
      </c>
      <c r="AU10" s="1" t="str">
        <f t="shared" si="39"/>
        <v>MORTALITY</v>
      </c>
      <c r="AV10" s="1" t="str">
        <f t="shared" si="40"/>
        <v>MORTALITY</v>
      </c>
      <c r="AW10" s="1" t="str">
        <f t="shared" si="41"/>
        <v>MORTALITY</v>
      </c>
      <c r="AX10" s="1" t="str">
        <f t="shared" si="42"/>
        <v>MORTALITY</v>
      </c>
      <c r="AY10" s="1" t="str">
        <f t="shared" si="43"/>
        <v>MORTALITY</v>
      </c>
      <c r="AZ10" s="1" t="str">
        <f t="shared" si="3"/>
        <v>MORTALITY</v>
      </c>
    </row>
    <row r="11" spans="1:52" x14ac:dyDescent="0.2">
      <c r="A11" s="27">
        <f>SABI_RAW_DATA!A11</f>
        <v>10</v>
      </c>
      <c r="B11" s="1" t="str">
        <f>UPPER(SABI_RAW_DATA!C11)</f>
        <v>NA</v>
      </c>
      <c r="C11" s="28">
        <f>SABI_RAW_DATA!D11</f>
        <v>37591</v>
      </c>
      <c r="D11" s="28">
        <f>SABI_RAW_DATA!D11</f>
        <v>37591</v>
      </c>
      <c r="E11" s="1">
        <f t="shared" si="4"/>
        <v>2002</v>
      </c>
      <c r="F11" s="28">
        <f>SABI_RAW_DATA!E11</f>
        <v>37681</v>
      </c>
      <c r="G11" s="1">
        <f t="shared" si="5"/>
        <v>2003</v>
      </c>
      <c r="H11" s="67">
        <f>(YEAR(SABI_SUMMARY!D11)-YEAR(SABI_SUMMARY!C11))*12+MONTH(SABI_SUMMARY!D11)-MONTH(SABI_SUMMARY!C11)</f>
        <v>0</v>
      </c>
      <c r="I11" s="1" t="str">
        <f t="shared" si="44"/>
        <v>CUB</v>
      </c>
      <c r="J11" s="1" t="str">
        <f t="shared" si="6"/>
        <v>NA_CUB</v>
      </c>
      <c r="K11" s="29">
        <f>(YEAR(SABI_SUMMARY!F11)-YEAR(SABI_SUMMARY!C11))*12+MONTH(SABI_SUMMARY!F11)-MONTH(SABI_SUMMARY!C11)</f>
        <v>3</v>
      </c>
      <c r="L11" s="1" t="str">
        <f t="shared" si="7"/>
        <v>CUB</v>
      </c>
      <c r="M11" s="1" t="str">
        <f t="shared" si="8"/>
        <v>NA_CUB</v>
      </c>
      <c r="N11" s="1" t="str">
        <f>UPPER(SABI_RAW_DATA!G11)</f>
        <v>MORTALITY</v>
      </c>
      <c r="O11" s="1">
        <f>IF(SABI_SUMMARY!N11="MORTALITY",1,0)</f>
        <v>1</v>
      </c>
      <c r="P11" s="1" t="str">
        <f t="shared" si="9"/>
        <v>NA</v>
      </c>
      <c r="Q11" s="1" t="str">
        <f t="shared" si="0"/>
        <v>NA</v>
      </c>
      <c r="R11" s="1" t="str">
        <f t="shared" si="10"/>
        <v>NA</v>
      </c>
      <c r="S11" s="1" t="str">
        <f t="shared" si="11"/>
        <v>NA</v>
      </c>
      <c r="T11" s="1" t="str">
        <f t="shared" si="12"/>
        <v>NA</v>
      </c>
      <c r="U11" s="1" t="str">
        <f t="shared" si="13"/>
        <v>NA</v>
      </c>
      <c r="V11" s="1" t="str">
        <f t="shared" si="14"/>
        <v>NA</v>
      </c>
      <c r="W11" s="1" t="str">
        <f t="shared" si="15"/>
        <v>NA</v>
      </c>
      <c r="X11" s="1" t="str">
        <f t="shared" si="16"/>
        <v>NA</v>
      </c>
      <c r="Y11" s="1" t="str">
        <f t="shared" si="17"/>
        <v>NA</v>
      </c>
      <c r="Z11" s="1" t="str">
        <f t="shared" si="18"/>
        <v>NA</v>
      </c>
      <c r="AA11" s="1" t="str">
        <f t="shared" si="19"/>
        <v>NA</v>
      </c>
      <c r="AB11" s="1" t="str">
        <f t="shared" si="20"/>
        <v>NA</v>
      </c>
      <c r="AC11" s="1" t="str">
        <f t="shared" si="21"/>
        <v>NA</v>
      </c>
      <c r="AD11" s="1" t="str">
        <f t="shared" si="22"/>
        <v>NA</v>
      </c>
      <c r="AE11" s="1" t="str">
        <f t="shared" si="23"/>
        <v>NA</v>
      </c>
      <c r="AF11" s="1" t="str">
        <f t="shared" si="24"/>
        <v>NA</v>
      </c>
      <c r="AG11" s="1" t="str">
        <f t="shared" si="25"/>
        <v>NA</v>
      </c>
      <c r="AH11" s="1" t="str">
        <f t="shared" si="26"/>
        <v>NA</v>
      </c>
      <c r="AI11" s="1" t="str">
        <f t="shared" si="27"/>
        <v>NA</v>
      </c>
      <c r="AJ11" s="1" t="str">
        <f t="shared" si="28"/>
        <v>NA</v>
      </c>
      <c r="AK11" s="1" t="str">
        <f t="shared" si="29"/>
        <v>NA</v>
      </c>
      <c r="AL11" s="1" t="str">
        <f t="shared" si="30"/>
        <v>NA</v>
      </c>
      <c r="AM11" s="1" t="str">
        <f t="shared" si="31"/>
        <v>NA_CUB</v>
      </c>
      <c r="AN11" s="1" t="str">
        <f t="shared" si="32"/>
        <v>NA_JUVENILE</v>
      </c>
      <c r="AO11" s="1" t="str">
        <f t="shared" si="33"/>
        <v>MORTALITY</v>
      </c>
      <c r="AP11" s="1" t="str">
        <f t="shared" si="34"/>
        <v>MORTALITY</v>
      </c>
      <c r="AQ11" s="1" t="str">
        <f t="shared" si="35"/>
        <v>MORTALITY</v>
      </c>
      <c r="AR11" s="1" t="str">
        <f t="shared" si="36"/>
        <v>MORTALITY</v>
      </c>
      <c r="AS11" s="1" t="str">
        <f t="shared" si="37"/>
        <v>MORTALITY</v>
      </c>
      <c r="AT11" s="1" t="str">
        <f t="shared" si="38"/>
        <v>MORTALITY</v>
      </c>
      <c r="AU11" s="1" t="str">
        <f t="shared" si="39"/>
        <v>MORTALITY</v>
      </c>
      <c r="AV11" s="1" t="str">
        <f t="shared" si="40"/>
        <v>MORTALITY</v>
      </c>
      <c r="AW11" s="1" t="str">
        <f t="shared" si="41"/>
        <v>MORTALITY</v>
      </c>
      <c r="AX11" s="1" t="str">
        <f t="shared" si="42"/>
        <v>MORTALITY</v>
      </c>
      <c r="AY11" s="1" t="str">
        <f t="shared" si="43"/>
        <v>MORTALITY</v>
      </c>
      <c r="AZ11" s="1" t="str">
        <f t="shared" si="3"/>
        <v>MORTALITY</v>
      </c>
    </row>
    <row r="12" spans="1:52" x14ac:dyDescent="0.2">
      <c r="A12" s="27">
        <f>SABI_RAW_DATA!A12</f>
        <v>11</v>
      </c>
      <c r="B12" s="1" t="str">
        <f>UPPER(SABI_RAW_DATA!C12)</f>
        <v>NA</v>
      </c>
      <c r="C12" s="28">
        <f>SABI_RAW_DATA!D12</f>
        <v>37591</v>
      </c>
      <c r="D12" s="28">
        <f>SABI_RAW_DATA!D12</f>
        <v>37591</v>
      </c>
      <c r="E12" s="1">
        <f t="shared" si="4"/>
        <v>2002</v>
      </c>
      <c r="F12" s="28">
        <f>SABI_RAW_DATA!E12</f>
        <v>37681</v>
      </c>
      <c r="G12" s="1">
        <f t="shared" si="5"/>
        <v>2003</v>
      </c>
      <c r="H12" s="67">
        <f>(YEAR(SABI_SUMMARY!D12)-YEAR(SABI_SUMMARY!C12))*12+MONTH(SABI_SUMMARY!D12)-MONTH(SABI_SUMMARY!C12)</f>
        <v>0</v>
      </c>
      <c r="I12" s="1" t="str">
        <f t="shared" si="44"/>
        <v>CUB</v>
      </c>
      <c r="J12" s="1" t="str">
        <f t="shared" si="6"/>
        <v>NA_CUB</v>
      </c>
      <c r="K12" s="29">
        <f>(YEAR(SABI_SUMMARY!F12)-YEAR(SABI_SUMMARY!C12))*12+MONTH(SABI_SUMMARY!F12)-MONTH(SABI_SUMMARY!C12)</f>
        <v>3</v>
      </c>
      <c r="L12" s="1" t="str">
        <f t="shared" si="7"/>
        <v>CUB</v>
      </c>
      <c r="M12" s="1" t="str">
        <f t="shared" si="8"/>
        <v>NA_CUB</v>
      </c>
      <c r="N12" s="1" t="str">
        <f>UPPER(SABI_RAW_DATA!G12)</f>
        <v>MORTALITY</v>
      </c>
      <c r="O12" s="1">
        <f>IF(SABI_SUMMARY!N12="MORTALITY",1,0)</f>
        <v>1</v>
      </c>
      <c r="P12" s="1" t="str">
        <f t="shared" si="9"/>
        <v>NA</v>
      </c>
      <c r="Q12" s="1" t="str">
        <f t="shared" si="0"/>
        <v>NA</v>
      </c>
      <c r="R12" s="1" t="str">
        <f t="shared" si="10"/>
        <v>NA</v>
      </c>
      <c r="S12" s="1" t="str">
        <f t="shared" si="11"/>
        <v>NA</v>
      </c>
      <c r="T12" s="1" t="str">
        <f t="shared" si="12"/>
        <v>NA</v>
      </c>
      <c r="U12" s="1" t="str">
        <f t="shared" si="13"/>
        <v>NA</v>
      </c>
      <c r="V12" s="1" t="str">
        <f t="shared" si="14"/>
        <v>NA</v>
      </c>
      <c r="W12" s="1" t="str">
        <f t="shared" si="15"/>
        <v>NA</v>
      </c>
      <c r="X12" s="1" t="str">
        <f t="shared" si="16"/>
        <v>NA</v>
      </c>
      <c r="Y12" s="1" t="str">
        <f t="shared" si="17"/>
        <v>NA</v>
      </c>
      <c r="Z12" s="1" t="str">
        <f t="shared" si="18"/>
        <v>NA</v>
      </c>
      <c r="AA12" s="1" t="str">
        <f t="shared" si="19"/>
        <v>NA</v>
      </c>
      <c r="AB12" s="1" t="str">
        <f t="shared" si="20"/>
        <v>NA</v>
      </c>
      <c r="AC12" s="1" t="str">
        <f t="shared" si="21"/>
        <v>NA</v>
      </c>
      <c r="AD12" s="1" t="str">
        <f t="shared" si="22"/>
        <v>NA</v>
      </c>
      <c r="AE12" s="1" t="str">
        <f t="shared" si="23"/>
        <v>NA</v>
      </c>
      <c r="AF12" s="1" t="str">
        <f t="shared" si="24"/>
        <v>NA</v>
      </c>
      <c r="AG12" s="1" t="str">
        <f t="shared" si="25"/>
        <v>NA</v>
      </c>
      <c r="AH12" s="1" t="str">
        <f t="shared" si="26"/>
        <v>NA</v>
      </c>
      <c r="AI12" s="1" t="str">
        <f t="shared" si="27"/>
        <v>NA</v>
      </c>
      <c r="AJ12" s="1" t="str">
        <f t="shared" si="28"/>
        <v>NA</v>
      </c>
      <c r="AK12" s="1" t="str">
        <f t="shared" si="29"/>
        <v>NA</v>
      </c>
      <c r="AL12" s="1" t="str">
        <f t="shared" si="30"/>
        <v>NA</v>
      </c>
      <c r="AM12" s="1" t="str">
        <f t="shared" si="31"/>
        <v>NA_CUB</v>
      </c>
      <c r="AN12" s="1" t="str">
        <f t="shared" si="32"/>
        <v>NA_JUVENILE</v>
      </c>
      <c r="AO12" s="1" t="str">
        <f t="shared" si="33"/>
        <v>MORTALITY</v>
      </c>
      <c r="AP12" s="1" t="str">
        <f t="shared" si="34"/>
        <v>MORTALITY</v>
      </c>
      <c r="AQ12" s="1" t="str">
        <f t="shared" si="35"/>
        <v>MORTALITY</v>
      </c>
      <c r="AR12" s="1" t="str">
        <f t="shared" si="36"/>
        <v>MORTALITY</v>
      </c>
      <c r="AS12" s="1" t="str">
        <f t="shared" si="37"/>
        <v>MORTALITY</v>
      </c>
      <c r="AT12" s="1" t="str">
        <f t="shared" si="38"/>
        <v>MORTALITY</v>
      </c>
      <c r="AU12" s="1" t="str">
        <f t="shared" si="39"/>
        <v>MORTALITY</v>
      </c>
      <c r="AV12" s="1" t="str">
        <f t="shared" si="40"/>
        <v>MORTALITY</v>
      </c>
      <c r="AW12" s="1" t="str">
        <f t="shared" si="41"/>
        <v>MORTALITY</v>
      </c>
      <c r="AX12" s="1" t="str">
        <f t="shared" si="42"/>
        <v>MORTALITY</v>
      </c>
      <c r="AY12" s="1" t="str">
        <f t="shared" si="43"/>
        <v>MORTALITY</v>
      </c>
      <c r="AZ12" s="1" t="str">
        <f t="shared" si="3"/>
        <v>MORTALITY</v>
      </c>
    </row>
    <row r="13" spans="1:52" x14ac:dyDescent="0.2">
      <c r="A13" s="27">
        <f>SABI_RAW_DATA!A13</f>
        <v>12</v>
      </c>
      <c r="B13" s="1" t="str">
        <f>UPPER(SABI_RAW_DATA!C13)</f>
        <v>NA</v>
      </c>
      <c r="C13" s="28">
        <f>SABI_RAW_DATA!D13</f>
        <v>37865</v>
      </c>
      <c r="D13" s="28">
        <f>SABI_RAW_DATA!D13</f>
        <v>37865</v>
      </c>
      <c r="E13" s="1">
        <f t="shared" si="4"/>
        <v>2003</v>
      </c>
      <c r="F13" s="28">
        <f>SABI_RAW_DATA!E13</f>
        <v>37895</v>
      </c>
      <c r="G13" s="1">
        <f t="shared" si="5"/>
        <v>2003</v>
      </c>
      <c r="H13" s="67">
        <f>(YEAR(SABI_SUMMARY!D13)-YEAR(SABI_SUMMARY!C13))*12+MONTH(SABI_SUMMARY!D13)-MONTH(SABI_SUMMARY!C13)</f>
        <v>0</v>
      </c>
      <c r="I13" s="1" t="str">
        <f t="shared" si="44"/>
        <v>CUB</v>
      </c>
      <c r="J13" s="1" t="str">
        <f t="shared" si="6"/>
        <v>NA_CUB</v>
      </c>
      <c r="K13" s="29">
        <f>(YEAR(SABI_SUMMARY!F13)-YEAR(SABI_SUMMARY!C13))*12+MONTH(SABI_SUMMARY!F13)-MONTH(SABI_SUMMARY!C13)</f>
        <v>1</v>
      </c>
      <c r="L13" s="1" t="str">
        <f t="shared" si="7"/>
        <v>CUB</v>
      </c>
      <c r="M13" s="1" t="str">
        <f t="shared" si="8"/>
        <v>NA_CUB</v>
      </c>
      <c r="N13" s="1" t="str">
        <f>UPPER(SABI_RAW_DATA!G13)</f>
        <v>MORTALITY</v>
      </c>
      <c r="O13" s="1">
        <f>IF(SABI_SUMMARY!N13="MORTALITY",1,0)</f>
        <v>1</v>
      </c>
      <c r="P13" s="1" t="str">
        <f t="shared" si="9"/>
        <v>NA</v>
      </c>
      <c r="Q13" s="1" t="str">
        <f t="shared" si="0"/>
        <v>NA</v>
      </c>
      <c r="R13" s="1" t="str">
        <f t="shared" si="10"/>
        <v>NA</v>
      </c>
      <c r="S13" s="1" t="str">
        <f t="shared" si="11"/>
        <v>NA</v>
      </c>
      <c r="T13" s="1" t="str">
        <f t="shared" si="12"/>
        <v>NA</v>
      </c>
      <c r="U13" s="1" t="str">
        <f t="shared" si="13"/>
        <v>NA</v>
      </c>
      <c r="V13" s="1" t="str">
        <f t="shared" si="14"/>
        <v>NA</v>
      </c>
      <c r="W13" s="1" t="str">
        <f t="shared" si="15"/>
        <v>NA</v>
      </c>
      <c r="X13" s="1" t="str">
        <f t="shared" si="16"/>
        <v>NA</v>
      </c>
      <c r="Y13" s="1" t="str">
        <f t="shared" si="17"/>
        <v>NA</v>
      </c>
      <c r="Z13" s="1" t="str">
        <f t="shared" si="18"/>
        <v>NA</v>
      </c>
      <c r="AA13" s="1" t="str">
        <f t="shared" si="19"/>
        <v>NA</v>
      </c>
      <c r="AB13" s="1" t="str">
        <f t="shared" si="20"/>
        <v>NA</v>
      </c>
      <c r="AC13" s="1" t="str">
        <f t="shared" si="21"/>
        <v>NA</v>
      </c>
      <c r="AD13" s="1" t="str">
        <f t="shared" si="22"/>
        <v>NA</v>
      </c>
      <c r="AE13" s="1" t="str">
        <f t="shared" si="23"/>
        <v>NA</v>
      </c>
      <c r="AF13" s="1" t="str">
        <f t="shared" si="24"/>
        <v>NA</v>
      </c>
      <c r="AG13" s="1" t="str">
        <f t="shared" si="25"/>
        <v>NA</v>
      </c>
      <c r="AH13" s="1" t="str">
        <f t="shared" si="26"/>
        <v>NA</v>
      </c>
      <c r="AI13" s="1" t="str">
        <f t="shared" si="27"/>
        <v>NA</v>
      </c>
      <c r="AJ13" s="1" t="str">
        <f t="shared" si="28"/>
        <v>NA</v>
      </c>
      <c r="AK13" s="1" t="str">
        <f t="shared" si="29"/>
        <v>NA</v>
      </c>
      <c r="AL13" s="1" t="str">
        <f t="shared" si="30"/>
        <v>NA</v>
      </c>
      <c r="AM13" s="1" t="str">
        <f t="shared" si="31"/>
        <v>NA</v>
      </c>
      <c r="AN13" s="1" t="str">
        <f t="shared" si="32"/>
        <v>NA_CUB</v>
      </c>
      <c r="AO13" s="1" t="str">
        <f t="shared" si="33"/>
        <v>MORTALITY</v>
      </c>
      <c r="AP13" s="1" t="str">
        <f t="shared" si="34"/>
        <v>MORTALITY</v>
      </c>
      <c r="AQ13" s="1" t="str">
        <f t="shared" si="35"/>
        <v>MORTALITY</v>
      </c>
      <c r="AR13" s="1" t="str">
        <f t="shared" si="36"/>
        <v>MORTALITY</v>
      </c>
      <c r="AS13" s="1" t="str">
        <f t="shared" si="37"/>
        <v>MORTALITY</v>
      </c>
      <c r="AT13" s="1" t="str">
        <f t="shared" si="38"/>
        <v>MORTALITY</v>
      </c>
      <c r="AU13" s="1" t="str">
        <f t="shared" si="39"/>
        <v>MORTALITY</v>
      </c>
      <c r="AV13" s="1" t="str">
        <f t="shared" si="40"/>
        <v>MORTALITY</v>
      </c>
      <c r="AW13" s="1" t="str">
        <f t="shared" si="41"/>
        <v>MORTALITY</v>
      </c>
      <c r="AX13" s="1" t="str">
        <f t="shared" si="42"/>
        <v>MORTALITY</v>
      </c>
      <c r="AY13" s="1" t="str">
        <f t="shared" si="43"/>
        <v>MORTALITY</v>
      </c>
      <c r="AZ13" s="1" t="str">
        <f t="shared" si="3"/>
        <v>MORTALITY</v>
      </c>
    </row>
    <row r="14" spans="1:52" x14ac:dyDescent="0.2">
      <c r="A14" s="27">
        <f>SABI_RAW_DATA!A14</f>
        <v>13</v>
      </c>
      <c r="B14" s="1" t="str">
        <f>UPPER(SABI_RAW_DATA!C14)</f>
        <v>NA</v>
      </c>
      <c r="C14" s="28">
        <f>SABI_RAW_DATA!D14</f>
        <v>37865</v>
      </c>
      <c r="D14" s="28">
        <f>SABI_RAW_DATA!D14</f>
        <v>37865</v>
      </c>
      <c r="E14" s="1">
        <f t="shared" si="4"/>
        <v>2003</v>
      </c>
      <c r="F14" s="28">
        <f>SABI_RAW_DATA!E14</f>
        <v>37895</v>
      </c>
      <c r="G14" s="1">
        <f t="shared" si="5"/>
        <v>2003</v>
      </c>
      <c r="H14" s="67">
        <f>(YEAR(SABI_SUMMARY!D14)-YEAR(SABI_SUMMARY!C14))*12+MONTH(SABI_SUMMARY!D14)-MONTH(SABI_SUMMARY!C14)</f>
        <v>0</v>
      </c>
      <c r="I14" s="1" t="str">
        <f t="shared" si="44"/>
        <v>CUB</v>
      </c>
      <c r="J14" s="1" t="str">
        <f t="shared" si="6"/>
        <v>NA_CUB</v>
      </c>
      <c r="K14" s="29">
        <f>(YEAR(SABI_SUMMARY!F14)-YEAR(SABI_SUMMARY!C14))*12+MONTH(SABI_SUMMARY!F14)-MONTH(SABI_SUMMARY!C14)</f>
        <v>1</v>
      </c>
      <c r="L14" s="1" t="str">
        <f t="shared" si="7"/>
        <v>CUB</v>
      </c>
      <c r="M14" s="1" t="str">
        <f t="shared" si="8"/>
        <v>NA_CUB</v>
      </c>
      <c r="N14" s="1" t="str">
        <f>UPPER(SABI_RAW_DATA!G14)</f>
        <v>MORTALITY</v>
      </c>
      <c r="O14" s="1">
        <f>IF(SABI_SUMMARY!N14="MORTALITY",1,0)</f>
        <v>1</v>
      </c>
      <c r="P14" s="1" t="str">
        <f t="shared" si="9"/>
        <v>NA</v>
      </c>
      <c r="Q14" s="1" t="str">
        <f t="shared" si="0"/>
        <v>NA</v>
      </c>
      <c r="R14" s="1" t="str">
        <f t="shared" si="10"/>
        <v>NA</v>
      </c>
      <c r="S14" s="1" t="str">
        <f t="shared" si="11"/>
        <v>NA</v>
      </c>
      <c r="T14" s="1" t="str">
        <f t="shared" si="12"/>
        <v>NA</v>
      </c>
      <c r="U14" s="1" t="str">
        <f t="shared" si="13"/>
        <v>NA</v>
      </c>
      <c r="V14" s="1" t="str">
        <f t="shared" si="14"/>
        <v>NA</v>
      </c>
      <c r="W14" s="1" t="str">
        <f t="shared" si="15"/>
        <v>NA</v>
      </c>
      <c r="X14" s="1" t="str">
        <f t="shared" si="16"/>
        <v>NA</v>
      </c>
      <c r="Y14" s="1" t="str">
        <f t="shared" si="17"/>
        <v>NA</v>
      </c>
      <c r="Z14" s="1" t="str">
        <f t="shared" si="18"/>
        <v>NA</v>
      </c>
      <c r="AA14" s="1" t="str">
        <f t="shared" si="19"/>
        <v>NA</v>
      </c>
      <c r="AB14" s="1" t="str">
        <f t="shared" si="20"/>
        <v>NA</v>
      </c>
      <c r="AC14" s="1" t="str">
        <f t="shared" si="21"/>
        <v>NA</v>
      </c>
      <c r="AD14" s="1" t="str">
        <f t="shared" si="22"/>
        <v>NA</v>
      </c>
      <c r="AE14" s="1" t="str">
        <f t="shared" si="23"/>
        <v>NA</v>
      </c>
      <c r="AF14" s="1" t="str">
        <f t="shared" si="24"/>
        <v>NA</v>
      </c>
      <c r="AG14" s="1" t="str">
        <f t="shared" si="25"/>
        <v>NA</v>
      </c>
      <c r="AH14" s="1" t="str">
        <f t="shared" si="26"/>
        <v>NA</v>
      </c>
      <c r="AI14" s="1" t="str">
        <f t="shared" si="27"/>
        <v>NA</v>
      </c>
      <c r="AJ14" s="1" t="str">
        <f t="shared" si="28"/>
        <v>NA</v>
      </c>
      <c r="AK14" s="1" t="str">
        <f t="shared" si="29"/>
        <v>NA</v>
      </c>
      <c r="AL14" s="1" t="str">
        <f t="shared" si="30"/>
        <v>NA</v>
      </c>
      <c r="AM14" s="1" t="str">
        <f t="shared" si="31"/>
        <v>NA</v>
      </c>
      <c r="AN14" s="1" t="str">
        <f t="shared" si="32"/>
        <v>NA_CUB</v>
      </c>
      <c r="AO14" s="1" t="str">
        <f t="shared" si="33"/>
        <v>MORTALITY</v>
      </c>
      <c r="AP14" s="1" t="str">
        <f t="shared" si="34"/>
        <v>MORTALITY</v>
      </c>
      <c r="AQ14" s="1" t="str">
        <f t="shared" si="35"/>
        <v>MORTALITY</v>
      </c>
      <c r="AR14" s="1" t="str">
        <f t="shared" si="36"/>
        <v>MORTALITY</v>
      </c>
      <c r="AS14" s="1" t="str">
        <f t="shared" si="37"/>
        <v>MORTALITY</v>
      </c>
      <c r="AT14" s="1" t="str">
        <f t="shared" si="38"/>
        <v>MORTALITY</v>
      </c>
      <c r="AU14" s="1" t="str">
        <f t="shared" si="39"/>
        <v>MORTALITY</v>
      </c>
      <c r="AV14" s="1" t="str">
        <f t="shared" si="40"/>
        <v>MORTALITY</v>
      </c>
      <c r="AW14" s="1" t="str">
        <f t="shared" si="41"/>
        <v>MORTALITY</v>
      </c>
      <c r="AX14" s="1" t="str">
        <f t="shared" si="42"/>
        <v>MORTALITY</v>
      </c>
      <c r="AY14" s="1" t="str">
        <f t="shared" si="43"/>
        <v>MORTALITY</v>
      </c>
      <c r="AZ14" s="1" t="str">
        <f t="shared" si="3"/>
        <v>MORTALITY</v>
      </c>
    </row>
    <row r="15" spans="1:52" x14ac:dyDescent="0.2">
      <c r="A15" s="27">
        <f>SABI_RAW_DATA!A15</f>
        <v>14</v>
      </c>
      <c r="B15" s="1" t="str">
        <f>UPPER(SABI_RAW_DATA!C15)</f>
        <v>NA</v>
      </c>
      <c r="C15" s="28">
        <f>SABI_RAW_DATA!D15</f>
        <v>38018</v>
      </c>
      <c r="D15" s="28">
        <f>SABI_RAW_DATA!D15</f>
        <v>38018</v>
      </c>
      <c r="E15" s="1">
        <f t="shared" si="4"/>
        <v>2004</v>
      </c>
      <c r="F15" s="28">
        <f>SABI_RAW_DATA!E15</f>
        <v>38078</v>
      </c>
      <c r="G15" s="1">
        <f t="shared" si="5"/>
        <v>2004</v>
      </c>
      <c r="H15" s="67">
        <f>(YEAR(SABI_SUMMARY!D15)-YEAR(SABI_SUMMARY!C15))*12+MONTH(SABI_SUMMARY!D15)-MONTH(SABI_SUMMARY!C15)</f>
        <v>0</v>
      </c>
      <c r="I15" s="1" t="str">
        <f t="shared" si="44"/>
        <v>CUB</v>
      </c>
      <c r="J15" s="1" t="str">
        <f t="shared" si="6"/>
        <v>NA_CUB</v>
      </c>
      <c r="K15" s="29">
        <f>(YEAR(SABI_SUMMARY!F15)-YEAR(SABI_SUMMARY!C15))*12+MONTH(SABI_SUMMARY!F15)-MONTH(SABI_SUMMARY!C15)</f>
        <v>2</v>
      </c>
      <c r="L15" s="1" t="str">
        <f t="shared" si="7"/>
        <v>CUB</v>
      </c>
      <c r="M15" s="1" t="str">
        <f t="shared" si="8"/>
        <v>NA_CUB</v>
      </c>
      <c r="N15" s="1" t="str">
        <f>UPPER(SABI_RAW_DATA!G15)</f>
        <v>MORTALITY</v>
      </c>
      <c r="O15" s="1">
        <f>IF(SABI_SUMMARY!N15="MORTALITY",1,0)</f>
        <v>1</v>
      </c>
      <c r="P15" s="1" t="str">
        <f t="shared" si="9"/>
        <v>NA</v>
      </c>
      <c r="Q15" s="1" t="str">
        <f t="shared" si="0"/>
        <v>NA</v>
      </c>
      <c r="R15" s="1" t="str">
        <f t="shared" si="10"/>
        <v>NA</v>
      </c>
      <c r="S15" s="1" t="str">
        <f t="shared" si="11"/>
        <v>NA</v>
      </c>
      <c r="T15" s="1" t="str">
        <f t="shared" si="12"/>
        <v>NA</v>
      </c>
      <c r="U15" s="1" t="str">
        <f t="shared" si="13"/>
        <v>NA</v>
      </c>
      <c r="V15" s="1" t="str">
        <f t="shared" si="14"/>
        <v>NA</v>
      </c>
      <c r="W15" s="1" t="str">
        <f t="shared" si="15"/>
        <v>NA</v>
      </c>
      <c r="X15" s="1" t="str">
        <f t="shared" si="16"/>
        <v>NA</v>
      </c>
      <c r="Y15" s="1" t="str">
        <f t="shared" si="17"/>
        <v>NA</v>
      </c>
      <c r="Z15" s="1" t="str">
        <f t="shared" si="18"/>
        <v>NA</v>
      </c>
      <c r="AA15" s="1" t="str">
        <f t="shared" si="19"/>
        <v>NA</v>
      </c>
      <c r="AB15" s="1" t="str">
        <f t="shared" si="20"/>
        <v>NA</v>
      </c>
      <c r="AC15" s="1" t="str">
        <f t="shared" si="21"/>
        <v>NA</v>
      </c>
      <c r="AD15" s="1" t="str">
        <f t="shared" si="22"/>
        <v>NA</v>
      </c>
      <c r="AE15" s="1" t="str">
        <f t="shared" si="23"/>
        <v>NA</v>
      </c>
      <c r="AF15" s="1" t="str">
        <f t="shared" si="24"/>
        <v>NA</v>
      </c>
      <c r="AG15" s="1" t="str">
        <f t="shared" si="25"/>
        <v>NA</v>
      </c>
      <c r="AH15" s="1" t="str">
        <f t="shared" si="26"/>
        <v>NA</v>
      </c>
      <c r="AI15" s="1" t="str">
        <f t="shared" si="27"/>
        <v>NA</v>
      </c>
      <c r="AJ15" s="1" t="str">
        <f t="shared" si="28"/>
        <v>NA</v>
      </c>
      <c r="AK15" s="1" t="str">
        <f t="shared" si="29"/>
        <v>NA</v>
      </c>
      <c r="AL15" s="1" t="str">
        <f t="shared" si="30"/>
        <v>NA</v>
      </c>
      <c r="AM15" s="1" t="str">
        <f t="shared" si="31"/>
        <v>NA</v>
      </c>
      <c r="AN15" s="1" t="str">
        <f t="shared" si="32"/>
        <v>NA</v>
      </c>
      <c r="AO15" s="1" t="str">
        <f t="shared" si="33"/>
        <v>NA_CUB</v>
      </c>
      <c r="AP15" s="1" t="str">
        <f t="shared" si="34"/>
        <v>MORTALITY</v>
      </c>
      <c r="AQ15" s="1" t="str">
        <f t="shared" si="35"/>
        <v>MORTALITY</v>
      </c>
      <c r="AR15" s="1" t="str">
        <f t="shared" si="36"/>
        <v>MORTALITY</v>
      </c>
      <c r="AS15" s="1" t="str">
        <f t="shared" si="37"/>
        <v>MORTALITY</v>
      </c>
      <c r="AT15" s="1" t="str">
        <f t="shared" si="38"/>
        <v>MORTALITY</v>
      </c>
      <c r="AU15" s="1" t="str">
        <f t="shared" si="39"/>
        <v>MORTALITY</v>
      </c>
      <c r="AV15" s="1" t="str">
        <f t="shared" si="40"/>
        <v>MORTALITY</v>
      </c>
      <c r="AW15" s="1" t="str">
        <f t="shared" si="41"/>
        <v>MORTALITY</v>
      </c>
      <c r="AX15" s="1" t="str">
        <f t="shared" si="42"/>
        <v>MORTALITY</v>
      </c>
      <c r="AY15" s="1" t="str">
        <f t="shared" si="43"/>
        <v>MORTALITY</v>
      </c>
      <c r="AZ15" s="1" t="str">
        <f t="shared" si="3"/>
        <v>MORTALITY</v>
      </c>
    </row>
    <row r="16" spans="1:52" x14ac:dyDescent="0.2">
      <c r="A16" s="27">
        <f>SABI_RAW_DATA!A16</f>
        <v>15</v>
      </c>
      <c r="B16" s="1" t="str">
        <f>UPPER(SABI_RAW_DATA!C16)</f>
        <v>FEMALE</v>
      </c>
      <c r="C16" s="28">
        <f>SABI_RAW_DATA!D16</f>
        <v>38018</v>
      </c>
      <c r="D16" s="28">
        <f>SABI_RAW_DATA!D16</f>
        <v>38018</v>
      </c>
      <c r="E16" s="1">
        <f t="shared" si="4"/>
        <v>2004</v>
      </c>
      <c r="F16" s="28">
        <f>SABI_RAW_DATA!E16</f>
        <v>38261</v>
      </c>
      <c r="G16" s="1">
        <f t="shared" si="5"/>
        <v>2004</v>
      </c>
      <c r="H16" s="67">
        <f>(YEAR(SABI_SUMMARY!D16)-YEAR(SABI_SUMMARY!C16))*12+MONTH(SABI_SUMMARY!D16)-MONTH(SABI_SUMMARY!C16)</f>
        <v>0</v>
      </c>
      <c r="I16" s="1" t="str">
        <f t="shared" si="44"/>
        <v>CUB</v>
      </c>
      <c r="J16" s="1" t="str">
        <f t="shared" si="6"/>
        <v>FEMALE_CUB</v>
      </c>
      <c r="K16" s="29">
        <f>(YEAR(SABI_SUMMARY!F16)-YEAR(SABI_SUMMARY!C16))*12+MONTH(SABI_SUMMARY!F16)-MONTH(SABI_SUMMARY!C16)</f>
        <v>8</v>
      </c>
      <c r="L16" s="1" t="str">
        <f t="shared" si="7"/>
        <v>CUB</v>
      </c>
      <c r="M16" s="1" t="str">
        <f t="shared" si="8"/>
        <v>FEMALE_CUB</v>
      </c>
      <c r="N16" s="1" t="str">
        <f>UPPER(SABI_RAW_DATA!G16)</f>
        <v>MORTALITY</v>
      </c>
      <c r="O16" s="1">
        <f>IF(SABI_SUMMARY!N16="MORTALITY",1,0)</f>
        <v>1</v>
      </c>
      <c r="P16" s="1" t="str">
        <f t="shared" si="9"/>
        <v>NA</v>
      </c>
      <c r="Q16" s="1" t="str">
        <f t="shared" si="0"/>
        <v>NA</v>
      </c>
      <c r="R16" s="1" t="str">
        <f t="shared" si="10"/>
        <v>NA</v>
      </c>
      <c r="S16" s="1" t="str">
        <f t="shared" si="11"/>
        <v>NA</v>
      </c>
      <c r="T16" s="1" t="str">
        <f t="shared" si="12"/>
        <v>NA</v>
      </c>
      <c r="U16" s="1" t="str">
        <f t="shared" si="13"/>
        <v>NA</v>
      </c>
      <c r="V16" s="1" t="str">
        <f t="shared" si="14"/>
        <v>NA</v>
      </c>
      <c r="W16" s="1" t="str">
        <f t="shared" si="15"/>
        <v>NA</v>
      </c>
      <c r="X16" s="1" t="str">
        <f t="shared" si="16"/>
        <v>NA</v>
      </c>
      <c r="Y16" s="1" t="str">
        <f t="shared" si="17"/>
        <v>NA</v>
      </c>
      <c r="Z16" s="1" t="str">
        <f t="shared" si="18"/>
        <v>NA</v>
      </c>
      <c r="AA16" s="1" t="str">
        <f t="shared" si="19"/>
        <v>NA</v>
      </c>
      <c r="AB16" s="1" t="str">
        <f t="shared" si="20"/>
        <v>NA</v>
      </c>
      <c r="AC16" s="1" t="str">
        <f t="shared" si="21"/>
        <v>NA</v>
      </c>
      <c r="AD16" s="1" t="str">
        <f t="shared" si="22"/>
        <v>NA</v>
      </c>
      <c r="AE16" s="1" t="str">
        <f t="shared" si="23"/>
        <v>NA</v>
      </c>
      <c r="AF16" s="1" t="str">
        <f t="shared" si="24"/>
        <v>NA</v>
      </c>
      <c r="AG16" s="1" t="str">
        <f t="shared" si="25"/>
        <v>NA</v>
      </c>
      <c r="AH16" s="1" t="str">
        <f t="shared" si="26"/>
        <v>NA</v>
      </c>
      <c r="AI16" s="1" t="str">
        <f t="shared" si="27"/>
        <v>NA</v>
      </c>
      <c r="AJ16" s="1" t="str">
        <f t="shared" si="28"/>
        <v>NA</v>
      </c>
      <c r="AK16" s="1" t="str">
        <f t="shared" si="29"/>
        <v>NA</v>
      </c>
      <c r="AL16" s="1" t="str">
        <f t="shared" si="30"/>
        <v>NA</v>
      </c>
      <c r="AM16" s="1" t="str">
        <f t="shared" si="31"/>
        <v>NA</v>
      </c>
      <c r="AN16" s="1" t="str">
        <f t="shared" si="32"/>
        <v>NA</v>
      </c>
      <c r="AO16" s="1" t="str">
        <f t="shared" si="33"/>
        <v>FEMALE_CUB</v>
      </c>
      <c r="AP16" s="1" t="str">
        <f t="shared" si="34"/>
        <v>MORTALITY</v>
      </c>
      <c r="AQ16" s="1" t="str">
        <f t="shared" si="35"/>
        <v>MORTALITY</v>
      </c>
      <c r="AR16" s="1" t="str">
        <f t="shared" si="36"/>
        <v>MORTALITY</v>
      </c>
      <c r="AS16" s="1" t="str">
        <f t="shared" si="37"/>
        <v>MORTALITY</v>
      </c>
      <c r="AT16" s="1" t="str">
        <f t="shared" si="38"/>
        <v>MORTALITY</v>
      </c>
      <c r="AU16" s="1" t="str">
        <f t="shared" si="39"/>
        <v>MORTALITY</v>
      </c>
      <c r="AV16" s="1" t="str">
        <f t="shared" si="40"/>
        <v>MORTALITY</v>
      </c>
      <c r="AW16" s="1" t="str">
        <f t="shared" si="41"/>
        <v>MORTALITY</v>
      </c>
      <c r="AX16" s="1" t="str">
        <f t="shared" si="42"/>
        <v>MORTALITY</v>
      </c>
      <c r="AY16" s="1" t="str">
        <f t="shared" si="43"/>
        <v>MORTALITY</v>
      </c>
      <c r="AZ16" s="1" t="str">
        <f t="shared" si="3"/>
        <v>MORTALITY</v>
      </c>
    </row>
    <row r="17" spans="1:52" x14ac:dyDescent="0.2">
      <c r="A17" s="27">
        <f>SABI_RAW_DATA!A17</f>
        <v>16</v>
      </c>
      <c r="B17" s="1" t="str">
        <f>UPPER(SABI_RAW_DATA!C17)</f>
        <v>NA</v>
      </c>
      <c r="C17" s="28">
        <f>SABI_RAW_DATA!D17</f>
        <v>38322</v>
      </c>
      <c r="D17" s="28">
        <f>SABI_RAW_DATA!D17</f>
        <v>38322</v>
      </c>
      <c r="E17" s="1">
        <f t="shared" si="4"/>
        <v>2004</v>
      </c>
      <c r="F17" s="28">
        <f>SABI_RAW_DATA!E17</f>
        <v>38353</v>
      </c>
      <c r="G17" s="1">
        <f t="shared" si="5"/>
        <v>2005</v>
      </c>
      <c r="H17" s="67">
        <f>(YEAR(SABI_SUMMARY!D17)-YEAR(SABI_SUMMARY!C17))*12+MONTH(SABI_SUMMARY!D17)-MONTH(SABI_SUMMARY!C17)</f>
        <v>0</v>
      </c>
      <c r="I17" s="1" t="str">
        <f t="shared" si="44"/>
        <v>CUB</v>
      </c>
      <c r="J17" s="1" t="str">
        <f t="shared" si="6"/>
        <v>NA_CUB</v>
      </c>
      <c r="K17" s="29">
        <f>(YEAR(SABI_SUMMARY!F17)-YEAR(SABI_SUMMARY!C17))*12+MONTH(SABI_SUMMARY!F17)-MONTH(SABI_SUMMARY!C17)</f>
        <v>1</v>
      </c>
      <c r="L17" s="1" t="str">
        <f t="shared" si="7"/>
        <v>CUB</v>
      </c>
      <c r="M17" s="1" t="str">
        <f t="shared" si="8"/>
        <v>NA_CUB</v>
      </c>
      <c r="N17" s="1" t="str">
        <f>UPPER(SABI_RAW_DATA!G17)</f>
        <v>MORTALITY</v>
      </c>
      <c r="O17" s="1">
        <f>IF(SABI_SUMMARY!N17="MORTALITY",1,0)</f>
        <v>1</v>
      </c>
      <c r="P17" s="1" t="str">
        <f t="shared" si="9"/>
        <v>NA</v>
      </c>
      <c r="Q17" s="1" t="str">
        <f t="shared" si="0"/>
        <v>NA</v>
      </c>
      <c r="R17" s="1" t="str">
        <f t="shared" si="10"/>
        <v>NA</v>
      </c>
      <c r="S17" s="1" t="str">
        <f t="shared" si="11"/>
        <v>NA</v>
      </c>
      <c r="T17" s="1" t="str">
        <f t="shared" si="12"/>
        <v>NA</v>
      </c>
      <c r="U17" s="1" t="str">
        <f t="shared" si="13"/>
        <v>NA</v>
      </c>
      <c r="V17" s="1" t="str">
        <f t="shared" si="14"/>
        <v>NA</v>
      </c>
      <c r="W17" s="1" t="str">
        <f t="shared" si="15"/>
        <v>NA</v>
      </c>
      <c r="X17" s="1" t="str">
        <f t="shared" si="16"/>
        <v>NA</v>
      </c>
      <c r="Y17" s="1" t="str">
        <f t="shared" si="17"/>
        <v>NA</v>
      </c>
      <c r="Z17" s="1" t="str">
        <f t="shared" si="18"/>
        <v>NA</v>
      </c>
      <c r="AA17" s="1" t="str">
        <f t="shared" si="19"/>
        <v>NA</v>
      </c>
      <c r="AB17" s="1" t="str">
        <f t="shared" si="20"/>
        <v>NA</v>
      </c>
      <c r="AC17" s="1" t="str">
        <f t="shared" si="21"/>
        <v>NA</v>
      </c>
      <c r="AD17" s="1" t="str">
        <f t="shared" si="22"/>
        <v>NA</v>
      </c>
      <c r="AE17" s="1" t="str">
        <f t="shared" si="23"/>
        <v>NA</v>
      </c>
      <c r="AF17" s="1" t="str">
        <f t="shared" si="24"/>
        <v>NA</v>
      </c>
      <c r="AG17" s="1" t="str">
        <f t="shared" si="25"/>
        <v>NA</v>
      </c>
      <c r="AH17" s="1" t="str">
        <f t="shared" si="26"/>
        <v>NA</v>
      </c>
      <c r="AI17" s="1" t="str">
        <f t="shared" si="27"/>
        <v>NA</v>
      </c>
      <c r="AJ17" s="1" t="str">
        <f t="shared" si="28"/>
        <v>NA</v>
      </c>
      <c r="AK17" s="1" t="str">
        <f t="shared" si="29"/>
        <v>NA</v>
      </c>
      <c r="AL17" s="1" t="str">
        <f t="shared" si="30"/>
        <v>NA</v>
      </c>
      <c r="AM17" s="1" t="str">
        <f t="shared" si="31"/>
        <v>NA</v>
      </c>
      <c r="AN17" s="1" t="str">
        <f t="shared" si="32"/>
        <v>NA</v>
      </c>
      <c r="AO17" s="1" t="str">
        <f t="shared" si="33"/>
        <v>NA_CUB</v>
      </c>
      <c r="AP17" s="1" t="str">
        <f t="shared" si="34"/>
        <v>NA_JUVENILE</v>
      </c>
      <c r="AQ17" s="1" t="str">
        <f t="shared" si="35"/>
        <v>MORTALITY</v>
      </c>
      <c r="AR17" s="1" t="str">
        <f t="shared" si="36"/>
        <v>MORTALITY</v>
      </c>
      <c r="AS17" s="1" t="str">
        <f t="shared" si="37"/>
        <v>MORTALITY</v>
      </c>
      <c r="AT17" s="1" t="str">
        <f t="shared" si="38"/>
        <v>MORTALITY</v>
      </c>
      <c r="AU17" s="1" t="str">
        <f t="shared" si="39"/>
        <v>MORTALITY</v>
      </c>
      <c r="AV17" s="1" t="str">
        <f t="shared" si="40"/>
        <v>MORTALITY</v>
      </c>
      <c r="AW17" s="1" t="str">
        <f t="shared" si="41"/>
        <v>MORTALITY</v>
      </c>
      <c r="AX17" s="1" t="str">
        <f t="shared" si="42"/>
        <v>MORTALITY</v>
      </c>
      <c r="AY17" s="1" t="str">
        <f t="shared" si="43"/>
        <v>MORTALITY</v>
      </c>
      <c r="AZ17" s="1" t="str">
        <f t="shared" si="3"/>
        <v>MORTALITY</v>
      </c>
    </row>
    <row r="18" spans="1:52" x14ac:dyDescent="0.2">
      <c r="A18" s="27">
        <f>SABI_RAW_DATA!A18</f>
        <v>17</v>
      </c>
      <c r="B18" s="1" t="str">
        <f>UPPER(SABI_RAW_DATA!C18)</f>
        <v>NA</v>
      </c>
      <c r="C18" s="28">
        <f>SABI_RAW_DATA!D18</f>
        <v>38323</v>
      </c>
      <c r="D18" s="28">
        <f>SABI_RAW_DATA!D18</f>
        <v>38323</v>
      </c>
      <c r="E18" s="1">
        <f t="shared" si="4"/>
        <v>2004</v>
      </c>
      <c r="F18" s="28">
        <f>SABI_RAW_DATA!E18</f>
        <v>38353</v>
      </c>
      <c r="G18" s="1">
        <f t="shared" si="5"/>
        <v>2005</v>
      </c>
      <c r="H18" s="67">
        <f>(YEAR(SABI_SUMMARY!D18)-YEAR(SABI_SUMMARY!C18))*12+MONTH(SABI_SUMMARY!D18)-MONTH(SABI_SUMMARY!C18)</f>
        <v>0</v>
      </c>
      <c r="I18" s="1" t="str">
        <f t="shared" si="44"/>
        <v>CUB</v>
      </c>
      <c r="J18" s="1" t="str">
        <f t="shared" si="6"/>
        <v>NA_CUB</v>
      </c>
      <c r="K18" s="29">
        <f>(YEAR(SABI_SUMMARY!F18)-YEAR(SABI_SUMMARY!C18))*12+MONTH(SABI_SUMMARY!F18)-MONTH(SABI_SUMMARY!C18)</f>
        <v>1</v>
      </c>
      <c r="L18" s="1" t="str">
        <f t="shared" si="7"/>
        <v>CUB</v>
      </c>
      <c r="M18" s="1" t="str">
        <f t="shared" si="8"/>
        <v>NA_CUB</v>
      </c>
      <c r="N18" s="1" t="str">
        <f>UPPER(SABI_RAW_DATA!G18)</f>
        <v>MORTALITY</v>
      </c>
      <c r="O18" s="1">
        <f>IF(SABI_SUMMARY!N18="MORTALITY",1,0)</f>
        <v>1</v>
      </c>
      <c r="P18" s="1" t="str">
        <f t="shared" si="9"/>
        <v>NA</v>
      </c>
      <c r="Q18" s="1" t="str">
        <f t="shared" si="0"/>
        <v>NA</v>
      </c>
      <c r="R18" s="1" t="str">
        <f t="shared" si="10"/>
        <v>NA</v>
      </c>
      <c r="S18" s="1" t="str">
        <f t="shared" si="11"/>
        <v>NA</v>
      </c>
      <c r="T18" s="1" t="str">
        <f t="shared" si="12"/>
        <v>NA</v>
      </c>
      <c r="U18" s="1" t="str">
        <f t="shared" si="13"/>
        <v>NA</v>
      </c>
      <c r="V18" s="1" t="str">
        <f t="shared" si="14"/>
        <v>NA</v>
      </c>
      <c r="W18" s="1" t="str">
        <f t="shared" si="15"/>
        <v>NA</v>
      </c>
      <c r="X18" s="1" t="str">
        <f t="shared" si="16"/>
        <v>NA</v>
      </c>
      <c r="Y18" s="1" t="str">
        <f t="shared" si="17"/>
        <v>NA</v>
      </c>
      <c r="Z18" s="1" t="str">
        <f t="shared" si="18"/>
        <v>NA</v>
      </c>
      <c r="AA18" s="1" t="str">
        <f t="shared" si="19"/>
        <v>NA</v>
      </c>
      <c r="AB18" s="1" t="str">
        <f t="shared" si="20"/>
        <v>NA</v>
      </c>
      <c r="AC18" s="1" t="str">
        <f t="shared" si="21"/>
        <v>NA</v>
      </c>
      <c r="AD18" s="1" t="str">
        <f t="shared" si="22"/>
        <v>NA</v>
      </c>
      <c r="AE18" s="1" t="str">
        <f t="shared" si="23"/>
        <v>NA</v>
      </c>
      <c r="AF18" s="1" t="str">
        <f t="shared" si="24"/>
        <v>NA</v>
      </c>
      <c r="AG18" s="1" t="str">
        <f t="shared" si="25"/>
        <v>NA</v>
      </c>
      <c r="AH18" s="1" t="str">
        <f t="shared" si="26"/>
        <v>NA</v>
      </c>
      <c r="AI18" s="1" t="str">
        <f t="shared" si="27"/>
        <v>NA</v>
      </c>
      <c r="AJ18" s="1" t="str">
        <f t="shared" si="28"/>
        <v>NA</v>
      </c>
      <c r="AK18" s="1" t="str">
        <f t="shared" si="29"/>
        <v>NA</v>
      </c>
      <c r="AL18" s="1" t="str">
        <f t="shared" si="30"/>
        <v>NA</v>
      </c>
      <c r="AM18" s="1" t="str">
        <f t="shared" si="31"/>
        <v>NA</v>
      </c>
      <c r="AN18" s="1" t="str">
        <f t="shared" si="32"/>
        <v>NA</v>
      </c>
      <c r="AO18" s="1" t="str">
        <f t="shared" si="33"/>
        <v>NA_CUB</v>
      </c>
      <c r="AP18" s="1" t="str">
        <f t="shared" si="34"/>
        <v>NA_JUVENILE</v>
      </c>
      <c r="AQ18" s="1" t="str">
        <f t="shared" si="35"/>
        <v>MORTALITY</v>
      </c>
      <c r="AR18" s="1" t="str">
        <f t="shared" si="36"/>
        <v>MORTALITY</v>
      </c>
      <c r="AS18" s="1" t="str">
        <f t="shared" si="37"/>
        <v>MORTALITY</v>
      </c>
      <c r="AT18" s="1" t="str">
        <f t="shared" si="38"/>
        <v>MORTALITY</v>
      </c>
      <c r="AU18" s="1" t="str">
        <f t="shared" si="39"/>
        <v>MORTALITY</v>
      </c>
      <c r="AV18" s="1" t="str">
        <f t="shared" si="40"/>
        <v>MORTALITY</v>
      </c>
      <c r="AW18" s="1" t="str">
        <f t="shared" si="41"/>
        <v>MORTALITY</v>
      </c>
      <c r="AX18" s="1" t="str">
        <f t="shared" si="42"/>
        <v>MORTALITY</v>
      </c>
      <c r="AY18" s="1" t="str">
        <f t="shared" si="43"/>
        <v>MORTALITY</v>
      </c>
      <c r="AZ18" s="1" t="str">
        <f t="shared" si="43"/>
        <v>MORTALITY</v>
      </c>
    </row>
    <row r="19" spans="1:52" x14ac:dyDescent="0.2">
      <c r="A19" s="27">
        <f>SABI_RAW_DATA!A19</f>
        <v>18</v>
      </c>
      <c r="B19" s="1" t="str">
        <f>UPPER(SABI_RAW_DATA!C19)</f>
        <v>NA</v>
      </c>
      <c r="C19" s="28">
        <f>SABI_RAW_DATA!D19</f>
        <v>38749</v>
      </c>
      <c r="D19" s="28">
        <f>SABI_RAW_DATA!D19</f>
        <v>38749</v>
      </c>
      <c r="E19" s="1">
        <f t="shared" si="4"/>
        <v>2006</v>
      </c>
      <c r="F19" s="28">
        <f>SABI_RAW_DATA!E19</f>
        <v>38808</v>
      </c>
      <c r="G19" s="1">
        <f t="shared" si="5"/>
        <v>2006</v>
      </c>
      <c r="H19" s="67">
        <f>(YEAR(SABI_SUMMARY!D19)-YEAR(SABI_SUMMARY!C19))*12+MONTH(SABI_SUMMARY!D19)-MONTH(SABI_SUMMARY!C19)</f>
        <v>0</v>
      </c>
      <c r="I19" s="1" t="str">
        <f t="shared" si="44"/>
        <v>CUB</v>
      </c>
      <c r="J19" s="1" t="str">
        <f t="shared" si="6"/>
        <v>NA_CUB</v>
      </c>
      <c r="K19" s="29">
        <f>(YEAR(SABI_SUMMARY!F19)-YEAR(SABI_SUMMARY!C19))*12+MONTH(SABI_SUMMARY!F19)-MONTH(SABI_SUMMARY!C19)</f>
        <v>2</v>
      </c>
      <c r="L19" s="1" t="str">
        <f t="shared" si="7"/>
        <v>CUB</v>
      </c>
      <c r="M19" s="1" t="str">
        <f t="shared" si="8"/>
        <v>NA_CUB</v>
      </c>
      <c r="N19" s="1" t="str">
        <f>UPPER(SABI_RAW_DATA!G19)</f>
        <v>MORTALITY</v>
      </c>
      <c r="O19" s="1">
        <f>IF(SABI_SUMMARY!N19="MORTALITY",1,0)</f>
        <v>1</v>
      </c>
      <c r="P19" s="1" t="str">
        <f t="shared" si="9"/>
        <v>NA</v>
      </c>
      <c r="Q19" s="1" t="str">
        <f t="shared" si="0"/>
        <v>NA</v>
      </c>
      <c r="R19" s="1" t="str">
        <f t="shared" si="10"/>
        <v>NA</v>
      </c>
      <c r="S19" s="1" t="str">
        <f t="shared" si="11"/>
        <v>NA</v>
      </c>
      <c r="T19" s="1" t="str">
        <f t="shared" si="12"/>
        <v>NA</v>
      </c>
      <c r="U19" s="1" t="str">
        <f t="shared" si="13"/>
        <v>NA</v>
      </c>
      <c r="V19" s="1" t="str">
        <f t="shared" si="14"/>
        <v>NA</v>
      </c>
      <c r="W19" s="1" t="str">
        <f t="shared" si="15"/>
        <v>NA</v>
      </c>
      <c r="X19" s="1" t="str">
        <f t="shared" si="16"/>
        <v>NA</v>
      </c>
      <c r="Y19" s="1" t="str">
        <f t="shared" si="17"/>
        <v>NA</v>
      </c>
      <c r="Z19" s="1" t="str">
        <f t="shared" si="18"/>
        <v>NA</v>
      </c>
      <c r="AA19" s="1" t="str">
        <f t="shared" si="19"/>
        <v>NA</v>
      </c>
      <c r="AB19" s="1" t="str">
        <f t="shared" si="20"/>
        <v>NA</v>
      </c>
      <c r="AC19" s="1" t="str">
        <f t="shared" si="21"/>
        <v>NA</v>
      </c>
      <c r="AD19" s="1" t="str">
        <f t="shared" si="22"/>
        <v>NA</v>
      </c>
      <c r="AE19" s="1" t="str">
        <f t="shared" si="23"/>
        <v>NA</v>
      </c>
      <c r="AF19" s="1" t="str">
        <f t="shared" si="24"/>
        <v>NA</v>
      </c>
      <c r="AG19" s="1" t="str">
        <f t="shared" si="25"/>
        <v>NA</v>
      </c>
      <c r="AH19" s="1" t="str">
        <f t="shared" si="26"/>
        <v>NA</v>
      </c>
      <c r="AI19" s="1" t="str">
        <f t="shared" si="27"/>
        <v>NA</v>
      </c>
      <c r="AJ19" s="1" t="str">
        <f t="shared" si="28"/>
        <v>NA</v>
      </c>
      <c r="AK19" s="1" t="str">
        <f t="shared" si="29"/>
        <v>NA</v>
      </c>
      <c r="AL19" s="1" t="str">
        <f t="shared" si="30"/>
        <v>NA</v>
      </c>
      <c r="AM19" s="1" t="str">
        <f t="shared" si="31"/>
        <v>NA</v>
      </c>
      <c r="AN19" s="1" t="str">
        <f t="shared" si="32"/>
        <v>NA</v>
      </c>
      <c r="AO19" s="1" t="str">
        <f t="shared" si="33"/>
        <v>NA</v>
      </c>
      <c r="AP19" s="1" t="str">
        <f t="shared" si="34"/>
        <v>NA</v>
      </c>
      <c r="AQ19" s="1" t="str">
        <f t="shared" si="35"/>
        <v>NA_CUB</v>
      </c>
      <c r="AR19" s="1" t="str">
        <f t="shared" si="36"/>
        <v>MORTALITY</v>
      </c>
      <c r="AS19" s="1" t="str">
        <f t="shared" si="37"/>
        <v>MORTALITY</v>
      </c>
      <c r="AT19" s="1" t="str">
        <f t="shared" si="38"/>
        <v>MORTALITY</v>
      </c>
      <c r="AU19" s="1" t="str">
        <f t="shared" si="39"/>
        <v>MORTALITY</v>
      </c>
      <c r="AV19" s="1" t="str">
        <f t="shared" si="40"/>
        <v>MORTALITY</v>
      </c>
      <c r="AW19" s="1" t="str">
        <f t="shared" si="41"/>
        <v>MORTALITY</v>
      </c>
      <c r="AX19" s="1" t="str">
        <f t="shared" si="42"/>
        <v>MORTALITY</v>
      </c>
      <c r="AY19" s="1" t="str">
        <f t="shared" si="43"/>
        <v>MORTALITY</v>
      </c>
      <c r="AZ19" s="1" t="str">
        <f t="shared" si="43"/>
        <v>MORTALITY</v>
      </c>
    </row>
    <row r="20" spans="1:52" x14ac:dyDescent="0.2">
      <c r="A20" s="27">
        <f>SABI_RAW_DATA!A20</f>
        <v>19</v>
      </c>
      <c r="B20" s="1" t="str">
        <f>UPPER(SABI_RAW_DATA!C20)</f>
        <v>NA</v>
      </c>
      <c r="C20" s="28">
        <f>SABI_RAW_DATA!D20</f>
        <v>38749</v>
      </c>
      <c r="D20" s="28">
        <f>SABI_RAW_DATA!D20</f>
        <v>38749</v>
      </c>
      <c r="E20" s="1">
        <f t="shared" si="4"/>
        <v>2006</v>
      </c>
      <c r="F20" s="28">
        <f>SABI_RAW_DATA!E20</f>
        <v>38808</v>
      </c>
      <c r="G20" s="1">
        <f t="shared" si="5"/>
        <v>2006</v>
      </c>
      <c r="H20" s="67">
        <f>(YEAR(SABI_SUMMARY!D20)-YEAR(SABI_SUMMARY!C20))*12+MONTH(SABI_SUMMARY!D20)-MONTH(SABI_SUMMARY!C20)</f>
        <v>0</v>
      </c>
      <c r="I20" s="1" t="str">
        <f t="shared" si="44"/>
        <v>CUB</v>
      </c>
      <c r="J20" s="1" t="str">
        <f t="shared" si="6"/>
        <v>NA_CUB</v>
      </c>
      <c r="K20" s="29">
        <f>(YEAR(SABI_SUMMARY!F20)-YEAR(SABI_SUMMARY!C20))*12+MONTH(SABI_SUMMARY!F20)-MONTH(SABI_SUMMARY!C20)</f>
        <v>2</v>
      </c>
      <c r="L20" s="1" t="str">
        <f t="shared" si="7"/>
        <v>CUB</v>
      </c>
      <c r="M20" s="1" t="str">
        <f t="shared" si="8"/>
        <v>NA_CUB</v>
      </c>
      <c r="N20" s="1" t="str">
        <f>UPPER(SABI_RAW_DATA!G20)</f>
        <v>MORTALITY</v>
      </c>
      <c r="O20" s="1">
        <f>IF(SABI_SUMMARY!N20="MORTALITY",1,0)</f>
        <v>1</v>
      </c>
      <c r="P20" s="1" t="str">
        <f t="shared" si="9"/>
        <v>NA</v>
      </c>
      <c r="Q20" s="1" t="str">
        <f t="shared" si="0"/>
        <v>NA</v>
      </c>
      <c r="R20" s="1" t="str">
        <f t="shared" si="10"/>
        <v>NA</v>
      </c>
      <c r="S20" s="1" t="str">
        <f t="shared" si="11"/>
        <v>NA</v>
      </c>
      <c r="T20" s="1" t="str">
        <f t="shared" si="12"/>
        <v>NA</v>
      </c>
      <c r="U20" s="1" t="str">
        <f t="shared" si="13"/>
        <v>NA</v>
      </c>
      <c r="V20" s="1" t="str">
        <f t="shared" si="14"/>
        <v>NA</v>
      </c>
      <c r="W20" s="1" t="str">
        <f t="shared" si="15"/>
        <v>NA</v>
      </c>
      <c r="X20" s="1" t="str">
        <f t="shared" si="16"/>
        <v>NA</v>
      </c>
      <c r="Y20" s="1" t="str">
        <f t="shared" si="17"/>
        <v>NA</v>
      </c>
      <c r="Z20" s="1" t="str">
        <f t="shared" si="18"/>
        <v>NA</v>
      </c>
      <c r="AA20" s="1" t="str">
        <f t="shared" si="19"/>
        <v>NA</v>
      </c>
      <c r="AB20" s="1" t="str">
        <f t="shared" si="20"/>
        <v>NA</v>
      </c>
      <c r="AC20" s="1" t="str">
        <f t="shared" si="21"/>
        <v>NA</v>
      </c>
      <c r="AD20" s="1" t="str">
        <f t="shared" si="22"/>
        <v>NA</v>
      </c>
      <c r="AE20" s="1" t="str">
        <f t="shared" si="23"/>
        <v>NA</v>
      </c>
      <c r="AF20" s="1" t="str">
        <f t="shared" si="24"/>
        <v>NA</v>
      </c>
      <c r="AG20" s="1" t="str">
        <f t="shared" si="25"/>
        <v>NA</v>
      </c>
      <c r="AH20" s="1" t="str">
        <f t="shared" si="26"/>
        <v>NA</v>
      </c>
      <c r="AI20" s="1" t="str">
        <f t="shared" si="27"/>
        <v>NA</v>
      </c>
      <c r="AJ20" s="1" t="str">
        <f t="shared" si="28"/>
        <v>NA</v>
      </c>
      <c r="AK20" s="1" t="str">
        <f t="shared" si="29"/>
        <v>NA</v>
      </c>
      <c r="AL20" s="1" t="str">
        <f t="shared" si="30"/>
        <v>NA</v>
      </c>
      <c r="AM20" s="1" t="str">
        <f t="shared" si="31"/>
        <v>NA</v>
      </c>
      <c r="AN20" s="1" t="str">
        <f t="shared" si="32"/>
        <v>NA</v>
      </c>
      <c r="AO20" s="1" t="str">
        <f t="shared" si="33"/>
        <v>NA</v>
      </c>
      <c r="AP20" s="1" t="str">
        <f t="shared" si="34"/>
        <v>NA</v>
      </c>
      <c r="AQ20" s="1" t="str">
        <f t="shared" si="35"/>
        <v>NA_CUB</v>
      </c>
      <c r="AR20" s="1" t="str">
        <f t="shared" si="36"/>
        <v>MORTALITY</v>
      </c>
      <c r="AS20" s="1" t="str">
        <f t="shared" si="37"/>
        <v>MORTALITY</v>
      </c>
      <c r="AT20" s="1" t="str">
        <f t="shared" si="38"/>
        <v>MORTALITY</v>
      </c>
      <c r="AU20" s="1" t="str">
        <f t="shared" si="39"/>
        <v>MORTALITY</v>
      </c>
      <c r="AV20" s="1" t="str">
        <f t="shared" si="40"/>
        <v>MORTALITY</v>
      </c>
      <c r="AW20" s="1" t="str">
        <f t="shared" si="41"/>
        <v>MORTALITY</v>
      </c>
      <c r="AX20" s="1" t="str">
        <f t="shared" si="42"/>
        <v>MORTALITY</v>
      </c>
      <c r="AY20" s="1" t="str">
        <f t="shared" si="43"/>
        <v>MORTALITY</v>
      </c>
      <c r="AZ20" s="1" t="str">
        <f t="shared" si="43"/>
        <v>MORTALITY</v>
      </c>
    </row>
    <row r="21" spans="1:52" x14ac:dyDescent="0.2">
      <c r="A21" s="27">
        <f>SABI_RAW_DATA!A21</f>
        <v>20</v>
      </c>
      <c r="B21" s="1" t="str">
        <f>UPPER(SABI_RAW_DATA!C21)</f>
        <v>MALE</v>
      </c>
      <c r="C21" s="28">
        <f>SABI_RAW_DATA!D21</f>
        <v>39114</v>
      </c>
      <c r="D21" s="28">
        <f>SABI_RAW_DATA!D21</f>
        <v>39114</v>
      </c>
      <c r="E21" s="1">
        <f t="shared" si="4"/>
        <v>2007</v>
      </c>
      <c r="F21" s="28">
        <f>SABI_RAW_DATA!E21</f>
        <v>39479</v>
      </c>
      <c r="G21" s="1">
        <f t="shared" si="5"/>
        <v>2008</v>
      </c>
      <c r="H21" s="67">
        <f>(YEAR(SABI_SUMMARY!D21)-YEAR(SABI_SUMMARY!C21))*12+MONTH(SABI_SUMMARY!D21)-MONTH(SABI_SUMMARY!C21)</f>
        <v>0</v>
      </c>
      <c r="I21" s="1" t="str">
        <f t="shared" si="44"/>
        <v>CUB</v>
      </c>
      <c r="J21" s="1" t="str">
        <f t="shared" si="6"/>
        <v>MALE_CUB</v>
      </c>
      <c r="K21" s="29">
        <f>(YEAR(SABI_SUMMARY!F21)-YEAR(SABI_SUMMARY!C21))*12+MONTH(SABI_SUMMARY!F21)-MONTH(SABI_SUMMARY!C21)</f>
        <v>12</v>
      </c>
      <c r="L21" s="1" t="str">
        <f t="shared" si="7"/>
        <v>CUB</v>
      </c>
      <c r="M21" s="1" t="str">
        <f t="shared" si="8"/>
        <v>MALE_CUB</v>
      </c>
      <c r="N21" s="1" t="str">
        <f>UPPER(SABI_RAW_DATA!G21)</f>
        <v>MORTALITY</v>
      </c>
      <c r="O21" s="1">
        <f>IF(SABI_SUMMARY!N21="MORTALITY",1,0)</f>
        <v>1</v>
      </c>
      <c r="P21" s="1" t="str">
        <f t="shared" si="9"/>
        <v>NA</v>
      </c>
      <c r="Q21" s="1" t="str">
        <f t="shared" si="0"/>
        <v>NA</v>
      </c>
      <c r="R21" s="1" t="str">
        <f t="shared" si="10"/>
        <v>NA</v>
      </c>
      <c r="S21" s="1" t="str">
        <f t="shared" si="11"/>
        <v>NA</v>
      </c>
      <c r="T21" s="1" t="str">
        <f t="shared" si="12"/>
        <v>NA</v>
      </c>
      <c r="U21" s="1" t="str">
        <f t="shared" si="13"/>
        <v>NA</v>
      </c>
      <c r="V21" s="1" t="str">
        <f t="shared" si="14"/>
        <v>NA</v>
      </c>
      <c r="W21" s="1" t="str">
        <f t="shared" si="15"/>
        <v>NA</v>
      </c>
      <c r="X21" s="1" t="str">
        <f t="shared" si="16"/>
        <v>NA</v>
      </c>
      <c r="Y21" s="1" t="str">
        <f t="shared" si="17"/>
        <v>NA</v>
      </c>
      <c r="Z21" s="1" t="str">
        <f t="shared" si="18"/>
        <v>NA</v>
      </c>
      <c r="AA21" s="1" t="str">
        <f t="shared" si="19"/>
        <v>NA</v>
      </c>
      <c r="AB21" s="1" t="str">
        <f t="shared" si="20"/>
        <v>NA</v>
      </c>
      <c r="AC21" s="1" t="str">
        <f t="shared" si="21"/>
        <v>NA</v>
      </c>
      <c r="AD21" s="1" t="str">
        <f t="shared" si="22"/>
        <v>NA</v>
      </c>
      <c r="AE21" s="1" t="str">
        <f t="shared" si="23"/>
        <v>NA</v>
      </c>
      <c r="AF21" s="1" t="str">
        <f t="shared" si="24"/>
        <v>NA</v>
      </c>
      <c r="AG21" s="1" t="str">
        <f t="shared" si="25"/>
        <v>NA</v>
      </c>
      <c r="AH21" s="1" t="str">
        <f t="shared" si="26"/>
        <v>NA</v>
      </c>
      <c r="AI21" s="1" t="str">
        <f t="shared" si="27"/>
        <v>NA</v>
      </c>
      <c r="AJ21" s="1" t="str">
        <f t="shared" si="28"/>
        <v>NA</v>
      </c>
      <c r="AK21" s="1" t="str">
        <f t="shared" si="29"/>
        <v>NA</v>
      </c>
      <c r="AL21" s="1" t="str">
        <f t="shared" si="30"/>
        <v>NA</v>
      </c>
      <c r="AM21" s="1" t="str">
        <f t="shared" si="31"/>
        <v>NA</v>
      </c>
      <c r="AN21" s="1" t="str">
        <f t="shared" si="32"/>
        <v>NA</v>
      </c>
      <c r="AO21" s="1" t="str">
        <f t="shared" si="33"/>
        <v>NA</v>
      </c>
      <c r="AP21" s="1" t="str">
        <f t="shared" si="34"/>
        <v>NA</v>
      </c>
      <c r="AQ21" s="1" t="str">
        <f t="shared" si="35"/>
        <v>NA</v>
      </c>
      <c r="AR21" s="1" t="str">
        <f t="shared" si="36"/>
        <v>MALE_CUB</v>
      </c>
      <c r="AS21" s="1" t="str">
        <f t="shared" si="37"/>
        <v>MALE_JUVENILE</v>
      </c>
      <c r="AT21" s="1" t="str">
        <f t="shared" si="38"/>
        <v>MORTALITY</v>
      </c>
      <c r="AU21" s="1" t="str">
        <f t="shared" si="39"/>
        <v>MORTALITY</v>
      </c>
      <c r="AV21" s="1" t="str">
        <f t="shared" si="40"/>
        <v>MORTALITY</v>
      </c>
      <c r="AW21" s="1" t="str">
        <f t="shared" si="41"/>
        <v>MORTALITY</v>
      </c>
      <c r="AX21" s="1" t="str">
        <f t="shared" si="42"/>
        <v>MORTALITY</v>
      </c>
      <c r="AY21" s="1" t="str">
        <f t="shared" si="43"/>
        <v>MORTALITY</v>
      </c>
      <c r="AZ21" s="1" t="str">
        <f t="shared" si="43"/>
        <v>MORTALITY</v>
      </c>
    </row>
    <row r="22" spans="1:52" x14ac:dyDescent="0.2">
      <c r="A22" s="27">
        <f>SABI_RAW_DATA!A22</f>
        <v>21</v>
      </c>
      <c r="B22" s="1" t="str">
        <f>UPPER(SABI_RAW_DATA!C22)</f>
        <v>NA</v>
      </c>
      <c r="C22" s="28">
        <f>SABI_RAW_DATA!D22</f>
        <v>38018</v>
      </c>
      <c r="D22" s="28">
        <f>SABI_RAW_DATA!D22</f>
        <v>38018</v>
      </c>
      <c r="E22" s="1">
        <f t="shared" si="4"/>
        <v>2004</v>
      </c>
      <c r="F22" s="28">
        <f>SABI_RAW_DATA!E22</f>
        <v>38078</v>
      </c>
      <c r="G22" s="1">
        <f t="shared" si="5"/>
        <v>2004</v>
      </c>
      <c r="H22" s="67">
        <f>(YEAR(SABI_SUMMARY!D22)-YEAR(SABI_SUMMARY!C22))*12+MONTH(SABI_SUMMARY!D22)-MONTH(SABI_SUMMARY!C22)</f>
        <v>0</v>
      </c>
      <c r="I22" s="1" t="str">
        <f t="shared" si="44"/>
        <v>CUB</v>
      </c>
      <c r="J22" s="1" t="str">
        <f t="shared" si="6"/>
        <v>NA_CUB</v>
      </c>
      <c r="K22" s="29">
        <f>(YEAR(SABI_SUMMARY!F22)-YEAR(SABI_SUMMARY!C22))*12+MONTH(SABI_SUMMARY!F22)-MONTH(SABI_SUMMARY!C22)</f>
        <v>2</v>
      </c>
      <c r="L22" s="1" t="str">
        <f t="shared" si="7"/>
        <v>CUB</v>
      </c>
      <c r="M22" s="1" t="str">
        <f t="shared" si="8"/>
        <v>NA_CUB</v>
      </c>
      <c r="N22" s="1" t="str">
        <f>UPPER(SABI_RAW_DATA!G22)</f>
        <v>MORTALITY</v>
      </c>
      <c r="O22" s="1">
        <f>IF(SABI_SUMMARY!N22="MORTALITY",1,0)</f>
        <v>1</v>
      </c>
      <c r="P22" s="1" t="str">
        <f t="shared" si="9"/>
        <v>NA</v>
      </c>
      <c r="Q22" s="1" t="str">
        <f t="shared" si="0"/>
        <v>NA</v>
      </c>
      <c r="R22" s="1" t="str">
        <f t="shared" si="10"/>
        <v>NA</v>
      </c>
      <c r="S22" s="1" t="str">
        <f t="shared" si="11"/>
        <v>NA</v>
      </c>
      <c r="T22" s="1" t="str">
        <f t="shared" si="12"/>
        <v>NA</v>
      </c>
      <c r="U22" s="1" t="str">
        <f t="shared" si="13"/>
        <v>NA</v>
      </c>
      <c r="V22" s="1" t="str">
        <f t="shared" si="14"/>
        <v>NA</v>
      </c>
      <c r="W22" s="1" t="str">
        <f t="shared" si="15"/>
        <v>NA</v>
      </c>
      <c r="X22" s="1" t="str">
        <f t="shared" si="16"/>
        <v>NA</v>
      </c>
      <c r="Y22" s="1" t="str">
        <f t="shared" si="17"/>
        <v>NA</v>
      </c>
      <c r="Z22" s="1" t="str">
        <f t="shared" si="18"/>
        <v>NA</v>
      </c>
      <c r="AA22" s="1" t="str">
        <f t="shared" si="19"/>
        <v>NA</v>
      </c>
      <c r="AB22" s="1" t="str">
        <f t="shared" si="20"/>
        <v>NA</v>
      </c>
      <c r="AC22" s="1" t="str">
        <f t="shared" si="21"/>
        <v>NA</v>
      </c>
      <c r="AD22" s="1" t="str">
        <f t="shared" si="22"/>
        <v>NA</v>
      </c>
      <c r="AE22" s="1" t="str">
        <f t="shared" si="23"/>
        <v>NA</v>
      </c>
      <c r="AF22" s="1" t="str">
        <f t="shared" si="24"/>
        <v>NA</v>
      </c>
      <c r="AG22" s="1" t="str">
        <f t="shared" si="25"/>
        <v>NA</v>
      </c>
      <c r="AH22" s="1" t="str">
        <f t="shared" si="26"/>
        <v>NA</v>
      </c>
      <c r="AI22" s="1" t="str">
        <f t="shared" si="27"/>
        <v>NA</v>
      </c>
      <c r="AJ22" s="1" t="str">
        <f t="shared" si="28"/>
        <v>NA</v>
      </c>
      <c r="AK22" s="1" t="str">
        <f t="shared" si="29"/>
        <v>NA</v>
      </c>
      <c r="AL22" s="1" t="str">
        <f t="shared" si="30"/>
        <v>NA</v>
      </c>
      <c r="AM22" s="1" t="str">
        <f t="shared" si="31"/>
        <v>NA</v>
      </c>
      <c r="AN22" s="1" t="str">
        <f t="shared" si="32"/>
        <v>NA</v>
      </c>
      <c r="AO22" s="1" t="str">
        <f t="shared" si="33"/>
        <v>NA_CUB</v>
      </c>
      <c r="AP22" s="1" t="str">
        <f t="shared" si="34"/>
        <v>MORTALITY</v>
      </c>
      <c r="AQ22" s="1" t="str">
        <f t="shared" si="35"/>
        <v>MORTALITY</v>
      </c>
      <c r="AR22" s="1" t="str">
        <f t="shared" si="36"/>
        <v>MORTALITY</v>
      </c>
      <c r="AS22" s="1" t="str">
        <f t="shared" si="37"/>
        <v>MORTALITY</v>
      </c>
      <c r="AT22" s="1" t="str">
        <f t="shared" si="38"/>
        <v>MORTALITY</v>
      </c>
      <c r="AU22" s="1" t="str">
        <f t="shared" si="39"/>
        <v>MORTALITY</v>
      </c>
      <c r="AV22" s="1" t="str">
        <f t="shared" si="40"/>
        <v>MORTALITY</v>
      </c>
      <c r="AW22" s="1" t="str">
        <f t="shared" si="41"/>
        <v>MORTALITY</v>
      </c>
      <c r="AX22" s="1" t="str">
        <f t="shared" si="42"/>
        <v>MORTALITY</v>
      </c>
      <c r="AY22" s="1" t="str">
        <f t="shared" si="43"/>
        <v>MORTALITY</v>
      </c>
      <c r="AZ22" s="1" t="str">
        <f t="shared" si="43"/>
        <v>MORTALITY</v>
      </c>
    </row>
    <row r="23" spans="1:52" x14ac:dyDescent="0.2">
      <c r="A23" s="27">
        <f>SABI_RAW_DATA!A23</f>
        <v>22</v>
      </c>
      <c r="B23" s="1" t="str">
        <f>UPPER(SABI_RAW_DATA!C23)</f>
        <v>NA</v>
      </c>
      <c r="C23" s="28">
        <f>SABI_RAW_DATA!D23</f>
        <v>38018</v>
      </c>
      <c r="D23" s="28">
        <f>SABI_RAW_DATA!D23</f>
        <v>38018</v>
      </c>
      <c r="E23" s="1">
        <f t="shared" si="4"/>
        <v>2004</v>
      </c>
      <c r="F23" s="28">
        <f>SABI_RAW_DATA!E23</f>
        <v>38078</v>
      </c>
      <c r="G23" s="1">
        <f t="shared" si="5"/>
        <v>2004</v>
      </c>
      <c r="H23" s="67">
        <f>(YEAR(SABI_SUMMARY!D23)-YEAR(SABI_SUMMARY!C23))*12+MONTH(SABI_SUMMARY!D23)-MONTH(SABI_SUMMARY!C23)</f>
        <v>0</v>
      </c>
      <c r="I23" s="1" t="str">
        <f t="shared" si="44"/>
        <v>CUB</v>
      </c>
      <c r="J23" s="1" t="str">
        <f t="shared" si="6"/>
        <v>NA_CUB</v>
      </c>
      <c r="K23" s="29">
        <f>(YEAR(SABI_SUMMARY!F23)-YEAR(SABI_SUMMARY!C23))*12+MONTH(SABI_SUMMARY!F23)-MONTH(SABI_SUMMARY!C23)</f>
        <v>2</v>
      </c>
      <c r="L23" s="1" t="str">
        <f t="shared" si="7"/>
        <v>CUB</v>
      </c>
      <c r="M23" s="1" t="str">
        <f t="shared" si="8"/>
        <v>NA_CUB</v>
      </c>
      <c r="N23" s="1" t="str">
        <f>UPPER(SABI_RAW_DATA!G23)</f>
        <v>MORTALITY</v>
      </c>
      <c r="O23" s="1">
        <f>IF(SABI_SUMMARY!N23="MORTALITY",1,0)</f>
        <v>1</v>
      </c>
      <c r="P23" s="1" t="str">
        <f t="shared" si="9"/>
        <v>NA</v>
      </c>
      <c r="Q23" s="1" t="str">
        <f t="shared" si="0"/>
        <v>NA</v>
      </c>
      <c r="R23" s="1" t="str">
        <f t="shared" si="10"/>
        <v>NA</v>
      </c>
      <c r="S23" s="1" t="str">
        <f t="shared" si="11"/>
        <v>NA</v>
      </c>
      <c r="T23" s="1" t="str">
        <f t="shared" si="12"/>
        <v>NA</v>
      </c>
      <c r="U23" s="1" t="str">
        <f t="shared" si="13"/>
        <v>NA</v>
      </c>
      <c r="V23" s="1" t="str">
        <f t="shared" si="14"/>
        <v>NA</v>
      </c>
      <c r="W23" s="1" t="str">
        <f t="shared" si="15"/>
        <v>NA</v>
      </c>
      <c r="X23" s="1" t="str">
        <f t="shared" si="16"/>
        <v>NA</v>
      </c>
      <c r="Y23" s="1" t="str">
        <f t="shared" si="17"/>
        <v>NA</v>
      </c>
      <c r="Z23" s="1" t="str">
        <f t="shared" si="18"/>
        <v>NA</v>
      </c>
      <c r="AA23" s="1" t="str">
        <f t="shared" si="19"/>
        <v>NA</v>
      </c>
      <c r="AB23" s="1" t="str">
        <f t="shared" si="20"/>
        <v>NA</v>
      </c>
      <c r="AC23" s="1" t="str">
        <f t="shared" si="21"/>
        <v>NA</v>
      </c>
      <c r="AD23" s="1" t="str">
        <f t="shared" si="22"/>
        <v>NA</v>
      </c>
      <c r="AE23" s="1" t="str">
        <f t="shared" si="23"/>
        <v>NA</v>
      </c>
      <c r="AF23" s="1" t="str">
        <f t="shared" si="24"/>
        <v>NA</v>
      </c>
      <c r="AG23" s="1" t="str">
        <f t="shared" si="25"/>
        <v>NA</v>
      </c>
      <c r="AH23" s="1" t="str">
        <f t="shared" si="26"/>
        <v>NA</v>
      </c>
      <c r="AI23" s="1" t="str">
        <f t="shared" si="27"/>
        <v>NA</v>
      </c>
      <c r="AJ23" s="1" t="str">
        <f t="shared" si="28"/>
        <v>NA</v>
      </c>
      <c r="AK23" s="1" t="str">
        <f t="shared" si="29"/>
        <v>NA</v>
      </c>
      <c r="AL23" s="1" t="str">
        <f t="shared" si="30"/>
        <v>NA</v>
      </c>
      <c r="AM23" s="1" t="str">
        <f t="shared" si="31"/>
        <v>NA</v>
      </c>
      <c r="AN23" s="1" t="str">
        <f t="shared" si="32"/>
        <v>NA</v>
      </c>
      <c r="AO23" s="1" t="str">
        <f t="shared" si="33"/>
        <v>NA_CUB</v>
      </c>
      <c r="AP23" s="1" t="str">
        <f t="shared" si="34"/>
        <v>MORTALITY</v>
      </c>
      <c r="AQ23" s="1" t="str">
        <f t="shared" si="35"/>
        <v>MORTALITY</v>
      </c>
      <c r="AR23" s="1" t="str">
        <f t="shared" si="36"/>
        <v>MORTALITY</v>
      </c>
      <c r="AS23" s="1" t="str">
        <f t="shared" si="37"/>
        <v>MORTALITY</v>
      </c>
      <c r="AT23" s="1" t="str">
        <f t="shared" si="38"/>
        <v>MORTALITY</v>
      </c>
      <c r="AU23" s="1" t="str">
        <f t="shared" si="39"/>
        <v>MORTALITY</v>
      </c>
      <c r="AV23" s="1" t="str">
        <f t="shared" si="40"/>
        <v>MORTALITY</v>
      </c>
      <c r="AW23" s="1" t="str">
        <f t="shared" si="41"/>
        <v>MORTALITY</v>
      </c>
      <c r="AX23" s="1" t="str">
        <f t="shared" si="42"/>
        <v>MORTALITY</v>
      </c>
      <c r="AY23" s="1" t="str">
        <f t="shared" si="43"/>
        <v>MORTALITY</v>
      </c>
      <c r="AZ23" s="1" t="str">
        <f t="shared" si="43"/>
        <v>MORTALITY</v>
      </c>
    </row>
    <row r="24" spans="1:52" x14ac:dyDescent="0.2">
      <c r="A24" s="27">
        <f>SABI_RAW_DATA!A24</f>
        <v>23</v>
      </c>
      <c r="B24" s="1" t="str">
        <f>UPPER(SABI_RAW_DATA!C24)</f>
        <v>FEMALE</v>
      </c>
      <c r="C24" s="28">
        <f>SABI_RAW_DATA!D24</f>
        <v>38261</v>
      </c>
      <c r="D24" s="28">
        <f>SABI_RAW_DATA!D24</f>
        <v>38261</v>
      </c>
      <c r="E24" s="1">
        <f t="shared" si="4"/>
        <v>2004</v>
      </c>
      <c r="F24" s="28">
        <f>SABI_RAW_DATA!E24</f>
        <v>39448</v>
      </c>
      <c r="G24" s="1">
        <f t="shared" si="5"/>
        <v>2008</v>
      </c>
      <c r="H24" s="67">
        <f>(YEAR(SABI_SUMMARY!D24)-YEAR(SABI_SUMMARY!C24))*12+MONTH(SABI_SUMMARY!D24)-MONTH(SABI_SUMMARY!C24)</f>
        <v>0</v>
      </c>
      <c r="I24" s="1" t="str">
        <f t="shared" si="44"/>
        <v>CUB</v>
      </c>
      <c r="J24" s="1" t="str">
        <f t="shared" si="6"/>
        <v>FEMALE_CUB</v>
      </c>
      <c r="K24" s="29">
        <f>(YEAR(SABI_SUMMARY!F24)-YEAR(SABI_SUMMARY!C24))*12+MONTH(SABI_SUMMARY!F24)-MONTH(SABI_SUMMARY!C24)</f>
        <v>39</v>
      </c>
      <c r="L24" s="1" t="str">
        <f t="shared" si="7"/>
        <v>ADULT_36_48</v>
      </c>
      <c r="M24" s="1" t="str">
        <f t="shared" si="8"/>
        <v>FEMALE_ADULT_36_48</v>
      </c>
      <c r="N24" s="1" t="str">
        <f>UPPER(SABI_RAW_DATA!G24)</f>
        <v>MORTALITY</v>
      </c>
      <c r="O24" s="1">
        <f>IF(SABI_SUMMARY!N24="MORTALITY",1,0)</f>
        <v>1</v>
      </c>
      <c r="P24" s="1" t="str">
        <f t="shared" si="9"/>
        <v>NA</v>
      </c>
      <c r="Q24" s="1" t="str">
        <f t="shared" si="0"/>
        <v>NA</v>
      </c>
      <c r="R24" s="1" t="str">
        <f t="shared" si="10"/>
        <v>NA</v>
      </c>
      <c r="S24" s="1" t="str">
        <f t="shared" si="11"/>
        <v>NA</v>
      </c>
      <c r="T24" s="1" t="str">
        <f t="shared" si="12"/>
        <v>NA</v>
      </c>
      <c r="U24" s="1" t="str">
        <f t="shared" si="13"/>
        <v>NA</v>
      </c>
      <c r="V24" s="1" t="str">
        <f t="shared" si="14"/>
        <v>NA</v>
      </c>
      <c r="W24" s="1" t="str">
        <f t="shared" si="15"/>
        <v>NA</v>
      </c>
      <c r="X24" s="1" t="str">
        <f t="shared" si="16"/>
        <v>NA</v>
      </c>
      <c r="Y24" s="1" t="str">
        <f t="shared" si="17"/>
        <v>NA</v>
      </c>
      <c r="Z24" s="1" t="str">
        <f t="shared" si="18"/>
        <v>NA</v>
      </c>
      <c r="AA24" s="1" t="str">
        <f t="shared" si="19"/>
        <v>NA</v>
      </c>
      <c r="AB24" s="1" t="str">
        <f t="shared" si="20"/>
        <v>NA</v>
      </c>
      <c r="AC24" s="1" t="str">
        <f t="shared" si="21"/>
        <v>NA</v>
      </c>
      <c r="AD24" s="1" t="str">
        <f t="shared" si="22"/>
        <v>NA</v>
      </c>
      <c r="AE24" s="1" t="str">
        <f t="shared" si="23"/>
        <v>NA</v>
      </c>
      <c r="AF24" s="1" t="str">
        <f t="shared" si="24"/>
        <v>NA</v>
      </c>
      <c r="AG24" s="1" t="str">
        <f t="shared" si="25"/>
        <v>NA</v>
      </c>
      <c r="AH24" s="1" t="str">
        <f t="shared" si="26"/>
        <v>NA</v>
      </c>
      <c r="AI24" s="1" t="str">
        <f t="shared" si="27"/>
        <v>NA</v>
      </c>
      <c r="AJ24" s="1" t="str">
        <f t="shared" si="28"/>
        <v>NA</v>
      </c>
      <c r="AK24" s="1" t="str">
        <f t="shared" si="29"/>
        <v>NA</v>
      </c>
      <c r="AL24" s="1" t="str">
        <f t="shared" si="30"/>
        <v>NA</v>
      </c>
      <c r="AM24" s="1" t="str">
        <f t="shared" si="31"/>
        <v>NA</v>
      </c>
      <c r="AN24" s="1" t="str">
        <f t="shared" si="32"/>
        <v>NA</v>
      </c>
      <c r="AO24" s="1" t="str">
        <f t="shared" si="33"/>
        <v>FEMALE_CUB</v>
      </c>
      <c r="AP24" s="1" t="str">
        <f t="shared" si="34"/>
        <v>FEMALE_JUVENILE</v>
      </c>
      <c r="AQ24" s="1" t="str">
        <f t="shared" si="35"/>
        <v>FEMALE_SUBADULT</v>
      </c>
      <c r="AR24" s="1" t="str">
        <f t="shared" si="36"/>
        <v>FEMALE_ADULT_36_48</v>
      </c>
      <c r="AS24" s="1" t="str">
        <f t="shared" si="37"/>
        <v>FEMALE_ADULT_48_60</v>
      </c>
      <c r="AT24" s="1" t="str">
        <f t="shared" si="38"/>
        <v>MORTALITY</v>
      </c>
      <c r="AU24" s="1" t="str">
        <f t="shared" si="39"/>
        <v>MORTALITY</v>
      </c>
      <c r="AV24" s="1" t="str">
        <f t="shared" si="40"/>
        <v>MORTALITY</v>
      </c>
      <c r="AW24" s="1" t="str">
        <f t="shared" si="41"/>
        <v>MORTALITY</v>
      </c>
      <c r="AX24" s="1" t="str">
        <f t="shared" si="42"/>
        <v>MORTALITY</v>
      </c>
      <c r="AY24" s="1" t="str">
        <f t="shared" si="43"/>
        <v>MORTALITY</v>
      </c>
      <c r="AZ24" s="1" t="str">
        <f t="shared" si="43"/>
        <v>MORTALITY</v>
      </c>
    </row>
    <row r="25" spans="1:52" x14ac:dyDescent="0.2">
      <c r="A25" s="27">
        <f>SABI_RAW_DATA!A25</f>
        <v>24</v>
      </c>
      <c r="B25" s="1" t="str">
        <f>UPPER(SABI_RAW_DATA!C25)</f>
        <v>FEMALE</v>
      </c>
      <c r="C25" s="28">
        <f>SABI_RAW_DATA!D25</f>
        <v>38261</v>
      </c>
      <c r="D25" s="28">
        <f>SABI_RAW_DATA!D25</f>
        <v>38261</v>
      </c>
      <c r="E25" s="1">
        <f t="shared" si="4"/>
        <v>2004</v>
      </c>
      <c r="F25" s="28">
        <f>SABI_RAW_DATA!E25</f>
        <v>42005</v>
      </c>
      <c r="G25" s="1">
        <f t="shared" si="5"/>
        <v>2015</v>
      </c>
      <c r="H25" s="67">
        <f>(YEAR(SABI_SUMMARY!D25)-YEAR(SABI_SUMMARY!C25))*12+MONTH(SABI_SUMMARY!D25)-MONTH(SABI_SUMMARY!C25)</f>
        <v>0</v>
      </c>
      <c r="I25" s="1" t="str">
        <f t="shared" si="44"/>
        <v>CUB</v>
      </c>
      <c r="J25" s="1" t="str">
        <f t="shared" si="6"/>
        <v>FEMALE_CUB</v>
      </c>
      <c r="K25" s="29">
        <f>(YEAR(SABI_SUMMARY!F25)-YEAR(SABI_SUMMARY!C25))*12+MONTH(SABI_SUMMARY!F25)-MONTH(SABI_SUMMARY!C25)</f>
        <v>123</v>
      </c>
      <c r="L25" s="1" t="str">
        <f t="shared" si="7"/>
        <v>ADULT_84</v>
      </c>
      <c r="M25" s="1" t="str">
        <f t="shared" si="8"/>
        <v>FEMALE_ADULT_84</v>
      </c>
      <c r="N25" s="1" t="str">
        <f>UPPER(SABI_RAW_DATA!G25)</f>
        <v>CENSORED</v>
      </c>
      <c r="O25" s="1">
        <f>IF(SABI_SUMMARY!N25="MORTALITY",1,0)</f>
        <v>0</v>
      </c>
      <c r="P25" s="1" t="str">
        <f t="shared" si="9"/>
        <v>NA</v>
      </c>
      <c r="Q25" s="1" t="str">
        <f t="shared" si="0"/>
        <v>NA</v>
      </c>
      <c r="R25" s="1" t="str">
        <f t="shared" si="10"/>
        <v>NA</v>
      </c>
      <c r="S25" s="1" t="str">
        <f t="shared" si="11"/>
        <v>NA</v>
      </c>
      <c r="T25" s="1" t="str">
        <f t="shared" si="12"/>
        <v>NA</v>
      </c>
      <c r="U25" s="1" t="str">
        <f t="shared" si="13"/>
        <v>NA</v>
      </c>
      <c r="V25" s="1" t="str">
        <f t="shared" si="14"/>
        <v>NA</v>
      </c>
      <c r="W25" s="1" t="str">
        <f t="shared" si="15"/>
        <v>NA</v>
      </c>
      <c r="X25" s="1" t="str">
        <f t="shared" si="16"/>
        <v>NA</v>
      </c>
      <c r="Y25" s="1" t="str">
        <f t="shared" si="17"/>
        <v>NA</v>
      </c>
      <c r="Z25" s="1" t="str">
        <f t="shared" si="18"/>
        <v>NA</v>
      </c>
      <c r="AA25" s="1" t="str">
        <f t="shared" si="19"/>
        <v>NA</v>
      </c>
      <c r="AB25" s="1" t="str">
        <f t="shared" si="20"/>
        <v>NA</v>
      </c>
      <c r="AC25" s="1" t="str">
        <f t="shared" si="21"/>
        <v>NA</v>
      </c>
      <c r="AD25" s="1" t="str">
        <f t="shared" si="22"/>
        <v>NA</v>
      </c>
      <c r="AE25" s="1" t="str">
        <f t="shared" si="23"/>
        <v>NA</v>
      </c>
      <c r="AF25" s="1" t="str">
        <f t="shared" si="24"/>
        <v>NA</v>
      </c>
      <c r="AG25" s="1" t="str">
        <f t="shared" si="25"/>
        <v>NA</v>
      </c>
      <c r="AH25" s="1" t="str">
        <f t="shared" si="26"/>
        <v>NA</v>
      </c>
      <c r="AI25" s="1" t="str">
        <f t="shared" si="27"/>
        <v>NA</v>
      </c>
      <c r="AJ25" s="1" t="str">
        <f t="shared" si="28"/>
        <v>NA</v>
      </c>
      <c r="AK25" s="1" t="str">
        <f t="shared" si="29"/>
        <v>NA</v>
      </c>
      <c r="AL25" s="1" t="str">
        <f t="shared" si="30"/>
        <v>NA</v>
      </c>
      <c r="AM25" s="1" t="str">
        <f t="shared" si="31"/>
        <v>NA</v>
      </c>
      <c r="AN25" s="1" t="str">
        <f t="shared" si="32"/>
        <v>NA</v>
      </c>
      <c r="AO25" s="1" t="str">
        <f t="shared" si="33"/>
        <v>FEMALE_CUB</v>
      </c>
      <c r="AP25" s="1" t="str">
        <f t="shared" si="34"/>
        <v>FEMALE_JUVENILE</v>
      </c>
      <c r="AQ25" s="1" t="str">
        <f t="shared" si="35"/>
        <v>FEMALE_SUBADULT</v>
      </c>
      <c r="AR25" s="1" t="str">
        <f t="shared" si="36"/>
        <v>FEMALE_ADULT_36_48</v>
      </c>
      <c r="AS25" s="1" t="str">
        <f t="shared" si="37"/>
        <v>FEMALE_ADULT_48_60</v>
      </c>
      <c r="AT25" s="1" t="str">
        <f t="shared" si="38"/>
        <v>FEMALE_ADULT_60_72</v>
      </c>
      <c r="AU25" s="1" t="str">
        <f t="shared" si="39"/>
        <v>FEMALE_ADULT_72_84</v>
      </c>
      <c r="AV25" s="1" t="str">
        <f t="shared" si="40"/>
        <v>FEMALE_ADULT_84</v>
      </c>
      <c r="AW25" s="1" t="str">
        <f t="shared" si="41"/>
        <v>FEMALE_ADULT_84</v>
      </c>
      <c r="AX25" s="1" t="str">
        <f t="shared" si="42"/>
        <v>FEMALE_ADULT_84</v>
      </c>
      <c r="AY25" s="1" t="str">
        <f t="shared" si="43"/>
        <v>FEMALE_ADULT_84</v>
      </c>
      <c r="AZ25" s="1" t="str">
        <f t="shared" si="43"/>
        <v>FEMALE_ADULT_84</v>
      </c>
    </row>
    <row r="26" spans="1:52" x14ac:dyDescent="0.2">
      <c r="A26" s="27">
        <f>SABI_RAW_DATA!A26</f>
        <v>25</v>
      </c>
      <c r="B26" s="1" t="str">
        <f>UPPER(SABI_RAW_DATA!C26)</f>
        <v>FEMALE</v>
      </c>
      <c r="C26" s="28">
        <f>SABI_RAW_DATA!D26</f>
        <v>39264</v>
      </c>
      <c r="D26" s="28">
        <f>SABI_RAW_DATA!D26</f>
        <v>39264</v>
      </c>
      <c r="E26" s="1">
        <f t="shared" si="4"/>
        <v>2007</v>
      </c>
      <c r="F26" s="28">
        <f>SABI_RAW_DATA!E26</f>
        <v>42005</v>
      </c>
      <c r="G26" s="1">
        <f t="shared" si="5"/>
        <v>2015</v>
      </c>
      <c r="H26" s="67">
        <f>(YEAR(SABI_SUMMARY!D26)-YEAR(SABI_SUMMARY!C26))*12+MONTH(SABI_SUMMARY!D26)-MONTH(SABI_SUMMARY!C26)</f>
        <v>0</v>
      </c>
      <c r="I26" s="1" t="str">
        <f t="shared" si="44"/>
        <v>CUB</v>
      </c>
      <c r="J26" s="1" t="str">
        <f t="shared" si="6"/>
        <v>FEMALE_CUB</v>
      </c>
      <c r="K26" s="29">
        <f>(YEAR(SABI_SUMMARY!F26)-YEAR(SABI_SUMMARY!C26))*12+MONTH(SABI_SUMMARY!F26)-MONTH(SABI_SUMMARY!C26)</f>
        <v>90</v>
      </c>
      <c r="L26" s="1" t="str">
        <f t="shared" si="7"/>
        <v>ADULT_84</v>
      </c>
      <c r="M26" s="1" t="str">
        <f t="shared" si="8"/>
        <v>FEMALE_ADULT_84</v>
      </c>
      <c r="N26" s="1" t="str">
        <f>UPPER(SABI_RAW_DATA!G26)</f>
        <v>CENSORED</v>
      </c>
      <c r="O26" s="1">
        <f>IF(SABI_SUMMARY!N26="MORTALITY",1,0)</f>
        <v>0</v>
      </c>
      <c r="P26" s="1" t="str">
        <f t="shared" si="9"/>
        <v>NA</v>
      </c>
      <c r="Q26" s="1" t="str">
        <f t="shared" si="0"/>
        <v>NA</v>
      </c>
      <c r="R26" s="1" t="str">
        <f t="shared" si="10"/>
        <v>NA</v>
      </c>
      <c r="S26" s="1" t="str">
        <f t="shared" si="11"/>
        <v>NA</v>
      </c>
      <c r="T26" s="1" t="str">
        <f t="shared" si="12"/>
        <v>NA</v>
      </c>
      <c r="U26" s="1" t="str">
        <f t="shared" si="13"/>
        <v>NA</v>
      </c>
      <c r="V26" s="1" t="str">
        <f t="shared" si="14"/>
        <v>NA</v>
      </c>
      <c r="W26" s="1" t="str">
        <f t="shared" si="15"/>
        <v>NA</v>
      </c>
      <c r="X26" s="1" t="str">
        <f t="shared" si="16"/>
        <v>NA</v>
      </c>
      <c r="Y26" s="1" t="str">
        <f t="shared" si="17"/>
        <v>NA</v>
      </c>
      <c r="Z26" s="1" t="str">
        <f t="shared" si="18"/>
        <v>NA</v>
      </c>
      <c r="AA26" s="1" t="str">
        <f t="shared" si="19"/>
        <v>NA</v>
      </c>
      <c r="AB26" s="1" t="str">
        <f t="shared" si="20"/>
        <v>NA</v>
      </c>
      <c r="AC26" s="1" t="str">
        <f t="shared" si="21"/>
        <v>NA</v>
      </c>
      <c r="AD26" s="1" t="str">
        <f t="shared" si="22"/>
        <v>NA</v>
      </c>
      <c r="AE26" s="1" t="str">
        <f t="shared" si="23"/>
        <v>NA</v>
      </c>
      <c r="AF26" s="1" t="str">
        <f t="shared" si="24"/>
        <v>NA</v>
      </c>
      <c r="AG26" s="1" t="str">
        <f t="shared" si="25"/>
        <v>NA</v>
      </c>
      <c r="AH26" s="1" t="str">
        <f t="shared" si="26"/>
        <v>NA</v>
      </c>
      <c r="AI26" s="1" t="str">
        <f t="shared" si="27"/>
        <v>NA</v>
      </c>
      <c r="AJ26" s="1" t="str">
        <f t="shared" si="28"/>
        <v>NA</v>
      </c>
      <c r="AK26" s="1" t="str">
        <f t="shared" si="29"/>
        <v>NA</v>
      </c>
      <c r="AL26" s="1" t="str">
        <f t="shared" si="30"/>
        <v>NA</v>
      </c>
      <c r="AM26" s="1" t="str">
        <f t="shared" si="31"/>
        <v>NA</v>
      </c>
      <c r="AN26" s="1" t="str">
        <f t="shared" si="32"/>
        <v>NA</v>
      </c>
      <c r="AO26" s="1" t="str">
        <f t="shared" si="33"/>
        <v>NA</v>
      </c>
      <c r="AP26" s="1" t="str">
        <f t="shared" si="34"/>
        <v>NA</v>
      </c>
      <c r="AQ26" s="1" t="str">
        <f t="shared" si="35"/>
        <v>NA</v>
      </c>
      <c r="AR26" s="1" t="str">
        <f t="shared" si="36"/>
        <v>FEMALE_CUB</v>
      </c>
      <c r="AS26" s="1" t="str">
        <f t="shared" si="37"/>
        <v>FEMALE_JUVENILE</v>
      </c>
      <c r="AT26" s="1" t="str">
        <f t="shared" si="38"/>
        <v>FEMALE_SUBADULT</v>
      </c>
      <c r="AU26" s="1" t="str">
        <f t="shared" si="39"/>
        <v>FEMALE_ADULT_36_48</v>
      </c>
      <c r="AV26" s="1" t="str">
        <f t="shared" si="40"/>
        <v>FEMALE_ADULT_48_60</v>
      </c>
      <c r="AW26" s="1" t="str">
        <f t="shared" si="41"/>
        <v>FEMALE_ADULT_60_72</v>
      </c>
      <c r="AX26" s="1" t="str">
        <f t="shared" si="42"/>
        <v>FEMALE_ADULT_72_84</v>
      </c>
      <c r="AY26" s="1" t="str">
        <f t="shared" si="43"/>
        <v>FEMALE_ADULT_84</v>
      </c>
      <c r="AZ26" s="1" t="str">
        <f t="shared" si="43"/>
        <v>FEMALE_ADULT_84</v>
      </c>
    </row>
    <row r="27" spans="1:52" x14ac:dyDescent="0.2">
      <c r="A27" s="27">
        <f>SABI_RAW_DATA!A27</f>
        <v>26</v>
      </c>
      <c r="B27" s="1" t="str">
        <f>UPPER(SABI_RAW_DATA!C27)</f>
        <v>NA</v>
      </c>
      <c r="C27" s="28">
        <f>SABI_RAW_DATA!D27</f>
        <v>39845</v>
      </c>
      <c r="D27" s="28">
        <f>SABI_RAW_DATA!D27</f>
        <v>39845</v>
      </c>
      <c r="E27" s="1">
        <f t="shared" si="4"/>
        <v>2009</v>
      </c>
      <c r="F27" s="28">
        <f>SABI_RAW_DATA!E27</f>
        <v>39904</v>
      </c>
      <c r="G27" s="1">
        <f t="shared" si="5"/>
        <v>2009</v>
      </c>
      <c r="H27" s="67">
        <f>(YEAR(SABI_SUMMARY!D27)-YEAR(SABI_SUMMARY!C27))*12+MONTH(SABI_SUMMARY!D27)-MONTH(SABI_SUMMARY!C27)</f>
        <v>0</v>
      </c>
      <c r="I27" s="1" t="str">
        <f t="shared" si="44"/>
        <v>CUB</v>
      </c>
      <c r="J27" s="1" t="str">
        <f t="shared" si="6"/>
        <v>NA_CUB</v>
      </c>
      <c r="K27" s="29">
        <f>(YEAR(SABI_SUMMARY!F27)-YEAR(SABI_SUMMARY!C27))*12+MONTH(SABI_SUMMARY!F27)-MONTH(SABI_SUMMARY!C27)</f>
        <v>2</v>
      </c>
      <c r="L27" s="1" t="str">
        <f t="shared" si="7"/>
        <v>CUB</v>
      </c>
      <c r="M27" s="1" t="str">
        <f t="shared" si="8"/>
        <v>NA_CUB</v>
      </c>
      <c r="N27" s="1" t="str">
        <f>UPPER(SABI_RAW_DATA!G27)</f>
        <v>MORTALITY</v>
      </c>
      <c r="O27" s="1">
        <f>IF(SABI_SUMMARY!N27="MORTALITY",1,0)</f>
        <v>1</v>
      </c>
      <c r="P27" s="1" t="str">
        <f t="shared" si="9"/>
        <v>NA</v>
      </c>
      <c r="Q27" s="1" t="str">
        <f t="shared" si="0"/>
        <v>NA</v>
      </c>
      <c r="R27" s="1" t="str">
        <f t="shared" si="10"/>
        <v>NA</v>
      </c>
      <c r="S27" s="1" t="str">
        <f t="shared" si="11"/>
        <v>NA</v>
      </c>
      <c r="T27" s="1" t="str">
        <f t="shared" si="12"/>
        <v>NA</v>
      </c>
      <c r="U27" s="1" t="str">
        <f t="shared" si="13"/>
        <v>NA</v>
      </c>
      <c r="V27" s="1" t="str">
        <f t="shared" si="14"/>
        <v>NA</v>
      </c>
      <c r="W27" s="1" t="str">
        <f t="shared" si="15"/>
        <v>NA</v>
      </c>
      <c r="X27" s="1" t="str">
        <f t="shared" si="16"/>
        <v>NA</v>
      </c>
      <c r="Y27" s="1" t="str">
        <f t="shared" si="17"/>
        <v>NA</v>
      </c>
      <c r="Z27" s="1" t="str">
        <f t="shared" si="18"/>
        <v>NA</v>
      </c>
      <c r="AA27" s="1" t="str">
        <f t="shared" si="19"/>
        <v>NA</v>
      </c>
      <c r="AB27" s="1" t="str">
        <f t="shared" si="20"/>
        <v>NA</v>
      </c>
      <c r="AC27" s="1" t="str">
        <f t="shared" si="21"/>
        <v>NA</v>
      </c>
      <c r="AD27" s="1" t="str">
        <f t="shared" si="22"/>
        <v>NA</v>
      </c>
      <c r="AE27" s="1" t="str">
        <f t="shared" si="23"/>
        <v>NA</v>
      </c>
      <c r="AF27" s="1" t="str">
        <f t="shared" si="24"/>
        <v>NA</v>
      </c>
      <c r="AG27" s="1" t="str">
        <f t="shared" si="25"/>
        <v>NA</v>
      </c>
      <c r="AH27" s="1" t="str">
        <f t="shared" si="26"/>
        <v>NA</v>
      </c>
      <c r="AI27" s="1" t="str">
        <f t="shared" si="27"/>
        <v>NA</v>
      </c>
      <c r="AJ27" s="1" t="str">
        <f t="shared" si="28"/>
        <v>NA</v>
      </c>
      <c r="AK27" s="1" t="str">
        <f t="shared" si="29"/>
        <v>NA</v>
      </c>
      <c r="AL27" s="1" t="str">
        <f t="shared" si="30"/>
        <v>NA</v>
      </c>
      <c r="AM27" s="1" t="str">
        <f t="shared" si="31"/>
        <v>NA</v>
      </c>
      <c r="AN27" s="1" t="str">
        <f t="shared" si="32"/>
        <v>NA</v>
      </c>
      <c r="AO27" s="1" t="str">
        <f t="shared" si="33"/>
        <v>NA</v>
      </c>
      <c r="AP27" s="1" t="str">
        <f t="shared" si="34"/>
        <v>NA</v>
      </c>
      <c r="AQ27" s="1" t="str">
        <f t="shared" si="35"/>
        <v>NA</v>
      </c>
      <c r="AR27" s="1" t="str">
        <f t="shared" si="36"/>
        <v>NA</v>
      </c>
      <c r="AS27" s="1" t="str">
        <f t="shared" si="37"/>
        <v>NA</v>
      </c>
      <c r="AT27" s="1" t="str">
        <f t="shared" si="38"/>
        <v>NA_CUB</v>
      </c>
      <c r="AU27" s="1" t="str">
        <f t="shared" si="39"/>
        <v>MORTALITY</v>
      </c>
      <c r="AV27" s="1" t="str">
        <f t="shared" si="40"/>
        <v>MORTALITY</v>
      </c>
      <c r="AW27" s="1" t="str">
        <f t="shared" si="41"/>
        <v>MORTALITY</v>
      </c>
      <c r="AX27" s="1" t="str">
        <f t="shared" si="42"/>
        <v>MORTALITY</v>
      </c>
      <c r="AY27" s="1" t="str">
        <f t="shared" si="43"/>
        <v>MORTALITY</v>
      </c>
      <c r="AZ27" s="1" t="str">
        <f t="shared" si="43"/>
        <v>MORTALITY</v>
      </c>
    </row>
    <row r="28" spans="1:52" x14ac:dyDescent="0.2">
      <c r="A28" s="27">
        <f>SABI_RAW_DATA!A28</f>
        <v>27</v>
      </c>
      <c r="B28" s="1" t="str">
        <f>UPPER(SABI_RAW_DATA!C28)</f>
        <v>NA</v>
      </c>
      <c r="C28" s="28">
        <f>SABI_RAW_DATA!D28</f>
        <v>39845</v>
      </c>
      <c r="D28" s="28">
        <f>SABI_RAW_DATA!D28</f>
        <v>39845</v>
      </c>
      <c r="E28" s="1">
        <f t="shared" si="4"/>
        <v>2009</v>
      </c>
      <c r="F28" s="28">
        <f>SABI_RAW_DATA!E28</f>
        <v>40026</v>
      </c>
      <c r="G28" s="1">
        <f t="shared" si="5"/>
        <v>2009</v>
      </c>
      <c r="H28" s="67">
        <f>(YEAR(SABI_SUMMARY!D28)-YEAR(SABI_SUMMARY!C28))*12+MONTH(SABI_SUMMARY!D28)-MONTH(SABI_SUMMARY!C28)</f>
        <v>0</v>
      </c>
      <c r="I28" s="1" t="str">
        <f t="shared" si="44"/>
        <v>CUB</v>
      </c>
      <c r="J28" s="1" t="str">
        <f t="shared" si="6"/>
        <v>NA_CUB</v>
      </c>
      <c r="K28" s="29">
        <f>(YEAR(SABI_SUMMARY!F28)-YEAR(SABI_SUMMARY!C28))*12+MONTH(SABI_SUMMARY!F28)-MONTH(SABI_SUMMARY!C28)</f>
        <v>6</v>
      </c>
      <c r="L28" s="1" t="str">
        <f t="shared" si="7"/>
        <v>CUB</v>
      </c>
      <c r="M28" s="1" t="str">
        <f t="shared" si="8"/>
        <v>NA_CUB</v>
      </c>
      <c r="N28" s="1" t="str">
        <f>UPPER(SABI_RAW_DATA!G28)</f>
        <v>MORTALITY</v>
      </c>
      <c r="O28" s="1">
        <f>IF(SABI_SUMMARY!N28="MORTALITY",1,0)</f>
        <v>1</v>
      </c>
      <c r="P28" s="1" t="str">
        <f t="shared" si="9"/>
        <v>NA</v>
      </c>
      <c r="Q28" s="1" t="str">
        <f t="shared" si="0"/>
        <v>NA</v>
      </c>
      <c r="R28" s="1" t="str">
        <f t="shared" si="10"/>
        <v>NA</v>
      </c>
      <c r="S28" s="1" t="str">
        <f t="shared" si="11"/>
        <v>NA</v>
      </c>
      <c r="T28" s="1" t="str">
        <f t="shared" si="12"/>
        <v>NA</v>
      </c>
      <c r="U28" s="1" t="str">
        <f t="shared" si="13"/>
        <v>NA</v>
      </c>
      <c r="V28" s="1" t="str">
        <f t="shared" si="14"/>
        <v>NA</v>
      </c>
      <c r="W28" s="1" t="str">
        <f t="shared" si="15"/>
        <v>NA</v>
      </c>
      <c r="X28" s="1" t="str">
        <f t="shared" si="16"/>
        <v>NA</v>
      </c>
      <c r="Y28" s="1" t="str">
        <f t="shared" si="17"/>
        <v>NA</v>
      </c>
      <c r="Z28" s="1" t="str">
        <f t="shared" si="18"/>
        <v>NA</v>
      </c>
      <c r="AA28" s="1" t="str">
        <f t="shared" si="19"/>
        <v>NA</v>
      </c>
      <c r="AB28" s="1" t="str">
        <f t="shared" si="20"/>
        <v>NA</v>
      </c>
      <c r="AC28" s="1" t="str">
        <f t="shared" si="21"/>
        <v>NA</v>
      </c>
      <c r="AD28" s="1" t="str">
        <f t="shared" si="22"/>
        <v>NA</v>
      </c>
      <c r="AE28" s="1" t="str">
        <f t="shared" si="23"/>
        <v>NA</v>
      </c>
      <c r="AF28" s="1" t="str">
        <f t="shared" si="24"/>
        <v>NA</v>
      </c>
      <c r="AG28" s="1" t="str">
        <f t="shared" si="25"/>
        <v>NA</v>
      </c>
      <c r="AH28" s="1" t="str">
        <f t="shared" si="26"/>
        <v>NA</v>
      </c>
      <c r="AI28" s="1" t="str">
        <f t="shared" si="27"/>
        <v>NA</v>
      </c>
      <c r="AJ28" s="1" t="str">
        <f t="shared" si="28"/>
        <v>NA</v>
      </c>
      <c r="AK28" s="1" t="str">
        <f t="shared" si="29"/>
        <v>NA</v>
      </c>
      <c r="AL28" s="1" t="str">
        <f t="shared" si="30"/>
        <v>NA</v>
      </c>
      <c r="AM28" s="1" t="str">
        <f t="shared" si="31"/>
        <v>NA</v>
      </c>
      <c r="AN28" s="1" t="str">
        <f t="shared" si="32"/>
        <v>NA</v>
      </c>
      <c r="AO28" s="1" t="str">
        <f t="shared" si="33"/>
        <v>NA</v>
      </c>
      <c r="AP28" s="1" t="str">
        <f t="shared" si="34"/>
        <v>NA</v>
      </c>
      <c r="AQ28" s="1" t="str">
        <f t="shared" si="35"/>
        <v>NA</v>
      </c>
      <c r="AR28" s="1" t="str">
        <f t="shared" si="36"/>
        <v>NA</v>
      </c>
      <c r="AS28" s="1" t="str">
        <f t="shared" si="37"/>
        <v>NA</v>
      </c>
      <c r="AT28" s="1" t="str">
        <f t="shared" si="38"/>
        <v>NA_CUB</v>
      </c>
      <c r="AU28" s="1" t="str">
        <f t="shared" si="39"/>
        <v>MORTALITY</v>
      </c>
      <c r="AV28" s="1" t="str">
        <f t="shared" si="40"/>
        <v>MORTALITY</v>
      </c>
      <c r="AW28" s="1" t="str">
        <f t="shared" si="41"/>
        <v>MORTALITY</v>
      </c>
      <c r="AX28" s="1" t="str">
        <f t="shared" si="42"/>
        <v>MORTALITY</v>
      </c>
      <c r="AY28" s="1" t="str">
        <f t="shared" si="43"/>
        <v>MORTALITY</v>
      </c>
      <c r="AZ28" s="1" t="str">
        <f t="shared" si="43"/>
        <v>MORTALITY</v>
      </c>
    </row>
    <row r="29" spans="1:52" x14ac:dyDescent="0.2">
      <c r="A29" s="27">
        <f>SABI_RAW_DATA!A29</f>
        <v>28</v>
      </c>
      <c r="B29" s="1" t="str">
        <f>UPPER(SABI_RAW_DATA!C29)</f>
        <v>NA</v>
      </c>
      <c r="C29" s="28">
        <f>SABI_RAW_DATA!D29</f>
        <v>39845</v>
      </c>
      <c r="D29" s="28">
        <f>SABI_RAW_DATA!D29</f>
        <v>39845</v>
      </c>
      <c r="E29" s="1">
        <f t="shared" si="4"/>
        <v>2009</v>
      </c>
      <c r="F29" s="28">
        <f>SABI_RAW_DATA!E29</f>
        <v>40026</v>
      </c>
      <c r="G29" s="1">
        <f t="shared" si="5"/>
        <v>2009</v>
      </c>
      <c r="H29" s="67">
        <f>(YEAR(SABI_SUMMARY!D29)-YEAR(SABI_SUMMARY!C29))*12+MONTH(SABI_SUMMARY!D29)-MONTH(SABI_SUMMARY!C29)</f>
        <v>0</v>
      </c>
      <c r="I29" s="1" t="str">
        <f t="shared" si="44"/>
        <v>CUB</v>
      </c>
      <c r="J29" s="1" t="str">
        <f t="shared" si="6"/>
        <v>NA_CUB</v>
      </c>
      <c r="K29" s="29">
        <f>(YEAR(SABI_SUMMARY!F29)-YEAR(SABI_SUMMARY!C29))*12+MONTH(SABI_SUMMARY!F29)-MONTH(SABI_SUMMARY!C29)</f>
        <v>6</v>
      </c>
      <c r="L29" s="1" t="str">
        <f t="shared" si="7"/>
        <v>CUB</v>
      </c>
      <c r="M29" s="1" t="str">
        <f t="shared" si="8"/>
        <v>NA_CUB</v>
      </c>
      <c r="N29" s="1" t="str">
        <f>UPPER(SABI_RAW_DATA!G29)</f>
        <v>MORTALITY</v>
      </c>
      <c r="O29" s="1">
        <f>IF(SABI_SUMMARY!N29="MORTALITY",1,0)</f>
        <v>1</v>
      </c>
      <c r="P29" s="1" t="str">
        <f t="shared" si="9"/>
        <v>NA</v>
      </c>
      <c r="Q29" s="1" t="str">
        <f t="shared" si="0"/>
        <v>NA</v>
      </c>
      <c r="R29" s="1" t="str">
        <f t="shared" si="10"/>
        <v>NA</v>
      </c>
      <c r="S29" s="1" t="str">
        <f t="shared" si="11"/>
        <v>NA</v>
      </c>
      <c r="T29" s="1" t="str">
        <f t="shared" si="12"/>
        <v>NA</v>
      </c>
      <c r="U29" s="1" t="str">
        <f t="shared" si="13"/>
        <v>NA</v>
      </c>
      <c r="V29" s="1" t="str">
        <f t="shared" si="14"/>
        <v>NA</v>
      </c>
      <c r="W29" s="1" t="str">
        <f t="shared" si="15"/>
        <v>NA</v>
      </c>
      <c r="X29" s="1" t="str">
        <f t="shared" si="16"/>
        <v>NA</v>
      </c>
      <c r="Y29" s="1" t="str">
        <f t="shared" si="17"/>
        <v>NA</v>
      </c>
      <c r="Z29" s="1" t="str">
        <f t="shared" si="18"/>
        <v>NA</v>
      </c>
      <c r="AA29" s="1" t="str">
        <f t="shared" si="19"/>
        <v>NA</v>
      </c>
      <c r="AB29" s="1" t="str">
        <f t="shared" si="20"/>
        <v>NA</v>
      </c>
      <c r="AC29" s="1" t="str">
        <f t="shared" si="21"/>
        <v>NA</v>
      </c>
      <c r="AD29" s="1" t="str">
        <f t="shared" si="22"/>
        <v>NA</v>
      </c>
      <c r="AE29" s="1" t="str">
        <f t="shared" si="23"/>
        <v>NA</v>
      </c>
      <c r="AF29" s="1" t="str">
        <f t="shared" si="24"/>
        <v>NA</v>
      </c>
      <c r="AG29" s="1" t="str">
        <f t="shared" si="25"/>
        <v>NA</v>
      </c>
      <c r="AH29" s="1" t="str">
        <f t="shared" si="26"/>
        <v>NA</v>
      </c>
      <c r="AI29" s="1" t="str">
        <f t="shared" si="27"/>
        <v>NA</v>
      </c>
      <c r="AJ29" s="1" t="str">
        <f t="shared" si="28"/>
        <v>NA</v>
      </c>
      <c r="AK29" s="1" t="str">
        <f t="shared" si="29"/>
        <v>NA</v>
      </c>
      <c r="AL29" s="1" t="str">
        <f t="shared" si="30"/>
        <v>NA</v>
      </c>
      <c r="AM29" s="1" t="str">
        <f t="shared" si="31"/>
        <v>NA</v>
      </c>
      <c r="AN29" s="1" t="str">
        <f t="shared" si="32"/>
        <v>NA</v>
      </c>
      <c r="AO29" s="1" t="str">
        <f t="shared" si="33"/>
        <v>NA</v>
      </c>
      <c r="AP29" s="1" t="str">
        <f t="shared" si="34"/>
        <v>NA</v>
      </c>
      <c r="AQ29" s="1" t="str">
        <f t="shared" si="35"/>
        <v>NA</v>
      </c>
      <c r="AR29" s="1" t="str">
        <f t="shared" si="36"/>
        <v>NA</v>
      </c>
      <c r="AS29" s="1" t="str">
        <f t="shared" si="37"/>
        <v>NA</v>
      </c>
      <c r="AT29" s="1" t="str">
        <f t="shared" si="38"/>
        <v>NA_CUB</v>
      </c>
      <c r="AU29" s="1" t="str">
        <f t="shared" si="39"/>
        <v>MORTALITY</v>
      </c>
      <c r="AV29" s="1" t="str">
        <f t="shared" si="40"/>
        <v>MORTALITY</v>
      </c>
      <c r="AW29" s="1" t="str">
        <f t="shared" si="41"/>
        <v>MORTALITY</v>
      </c>
      <c r="AX29" s="1" t="str">
        <f t="shared" si="42"/>
        <v>MORTALITY</v>
      </c>
      <c r="AY29" s="1" t="str">
        <f t="shared" si="43"/>
        <v>MORTALITY</v>
      </c>
      <c r="AZ29" s="1" t="str">
        <f t="shared" si="43"/>
        <v>MORTALITY</v>
      </c>
    </row>
    <row r="30" spans="1:52" x14ac:dyDescent="0.2">
      <c r="A30" s="27">
        <f>SABI_RAW_DATA!A30</f>
        <v>29</v>
      </c>
      <c r="B30" s="1" t="str">
        <f>UPPER(SABI_RAW_DATA!C30)</f>
        <v>NA</v>
      </c>
      <c r="C30" s="28">
        <f>SABI_RAW_DATA!D30</f>
        <v>40118</v>
      </c>
      <c r="D30" s="28">
        <f>SABI_RAW_DATA!D30</f>
        <v>40118</v>
      </c>
      <c r="E30" s="1">
        <f t="shared" si="4"/>
        <v>2009</v>
      </c>
      <c r="F30" s="28">
        <f>SABI_RAW_DATA!E30</f>
        <v>40330</v>
      </c>
      <c r="G30" s="1">
        <f t="shared" si="5"/>
        <v>2010</v>
      </c>
      <c r="H30" s="67">
        <f>(YEAR(SABI_SUMMARY!D30)-YEAR(SABI_SUMMARY!C30))*12+MONTH(SABI_SUMMARY!D30)-MONTH(SABI_SUMMARY!C30)</f>
        <v>0</v>
      </c>
      <c r="I30" s="1" t="str">
        <f t="shared" si="44"/>
        <v>CUB</v>
      </c>
      <c r="J30" s="1" t="str">
        <f t="shared" si="6"/>
        <v>NA_CUB</v>
      </c>
      <c r="K30" s="29">
        <f>(YEAR(SABI_SUMMARY!F30)-YEAR(SABI_SUMMARY!C30))*12+MONTH(SABI_SUMMARY!F30)-MONTH(SABI_SUMMARY!C30)</f>
        <v>7</v>
      </c>
      <c r="L30" s="1" t="str">
        <f t="shared" si="7"/>
        <v>CUB</v>
      </c>
      <c r="M30" s="1" t="str">
        <f t="shared" si="8"/>
        <v>NA_CUB</v>
      </c>
      <c r="N30" s="1" t="str">
        <f>UPPER(SABI_RAW_DATA!G30)</f>
        <v>MORTALITY</v>
      </c>
      <c r="O30" s="1">
        <f>IF(SABI_SUMMARY!N30="MORTALITY",1,0)</f>
        <v>1</v>
      </c>
      <c r="P30" s="1" t="str">
        <f t="shared" si="9"/>
        <v>NA</v>
      </c>
      <c r="Q30" s="1" t="str">
        <f t="shared" si="0"/>
        <v>NA</v>
      </c>
      <c r="R30" s="1" t="str">
        <f t="shared" si="10"/>
        <v>NA</v>
      </c>
      <c r="S30" s="1" t="str">
        <f t="shared" si="11"/>
        <v>NA</v>
      </c>
      <c r="T30" s="1" t="str">
        <f t="shared" si="12"/>
        <v>NA</v>
      </c>
      <c r="U30" s="1" t="str">
        <f t="shared" si="13"/>
        <v>NA</v>
      </c>
      <c r="V30" s="1" t="str">
        <f t="shared" si="14"/>
        <v>NA</v>
      </c>
      <c r="W30" s="1" t="str">
        <f t="shared" si="15"/>
        <v>NA</v>
      </c>
      <c r="X30" s="1" t="str">
        <f t="shared" si="16"/>
        <v>NA</v>
      </c>
      <c r="Y30" s="1" t="str">
        <f t="shared" si="17"/>
        <v>NA</v>
      </c>
      <c r="Z30" s="1" t="str">
        <f t="shared" si="18"/>
        <v>NA</v>
      </c>
      <c r="AA30" s="1" t="str">
        <f t="shared" si="19"/>
        <v>NA</v>
      </c>
      <c r="AB30" s="1" t="str">
        <f t="shared" si="20"/>
        <v>NA</v>
      </c>
      <c r="AC30" s="1" t="str">
        <f t="shared" si="21"/>
        <v>NA</v>
      </c>
      <c r="AD30" s="1" t="str">
        <f t="shared" si="22"/>
        <v>NA</v>
      </c>
      <c r="AE30" s="1" t="str">
        <f t="shared" si="23"/>
        <v>NA</v>
      </c>
      <c r="AF30" s="1" t="str">
        <f t="shared" si="24"/>
        <v>NA</v>
      </c>
      <c r="AG30" s="1" t="str">
        <f t="shared" si="25"/>
        <v>NA</v>
      </c>
      <c r="AH30" s="1" t="str">
        <f t="shared" si="26"/>
        <v>NA</v>
      </c>
      <c r="AI30" s="1" t="str">
        <f t="shared" si="27"/>
        <v>NA</v>
      </c>
      <c r="AJ30" s="1" t="str">
        <f t="shared" si="28"/>
        <v>NA</v>
      </c>
      <c r="AK30" s="1" t="str">
        <f t="shared" si="29"/>
        <v>NA</v>
      </c>
      <c r="AL30" s="1" t="str">
        <f t="shared" si="30"/>
        <v>NA</v>
      </c>
      <c r="AM30" s="1" t="str">
        <f t="shared" si="31"/>
        <v>NA</v>
      </c>
      <c r="AN30" s="1" t="str">
        <f t="shared" si="32"/>
        <v>NA</v>
      </c>
      <c r="AO30" s="1" t="str">
        <f t="shared" si="33"/>
        <v>NA</v>
      </c>
      <c r="AP30" s="1" t="str">
        <f t="shared" si="34"/>
        <v>NA</v>
      </c>
      <c r="AQ30" s="1" t="str">
        <f t="shared" si="35"/>
        <v>NA</v>
      </c>
      <c r="AR30" s="1" t="str">
        <f t="shared" si="36"/>
        <v>NA</v>
      </c>
      <c r="AS30" s="1" t="str">
        <f t="shared" si="37"/>
        <v>NA</v>
      </c>
      <c r="AT30" s="1" t="str">
        <f t="shared" si="38"/>
        <v>NA_CUB</v>
      </c>
      <c r="AU30" s="1" t="str">
        <f t="shared" si="39"/>
        <v>NA_JUVENILE</v>
      </c>
      <c r="AV30" s="1" t="str">
        <f t="shared" si="40"/>
        <v>MORTALITY</v>
      </c>
      <c r="AW30" s="1" t="str">
        <f t="shared" si="41"/>
        <v>MORTALITY</v>
      </c>
      <c r="AX30" s="1" t="str">
        <f t="shared" si="42"/>
        <v>MORTALITY</v>
      </c>
      <c r="AY30" s="1" t="str">
        <f t="shared" si="43"/>
        <v>MORTALITY</v>
      </c>
      <c r="AZ30" s="1" t="str">
        <f t="shared" si="43"/>
        <v>MORTALITY</v>
      </c>
    </row>
    <row r="31" spans="1:52" x14ac:dyDescent="0.2">
      <c r="A31" s="27">
        <f>SABI_RAW_DATA!A31</f>
        <v>30</v>
      </c>
      <c r="B31" s="1" t="str">
        <f>UPPER(SABI_RAW_DATA!C31)</f>
        <v>NA</v>
      </c>
      <c r="C31" s="28">
        <f>SABI_RAW_DATA!D31</f>
        <v>40118</v>
      </c>
      <c r="D31" s="28">
        <f>SABI_RAW_DATA!D31</f>
        <v>40118</v>
      </c>
      <c r="E31" s="1">
        <f t="shared" si="4"/>
        <v>2009</v>
      </c>
      <c r="F31" s="28">
        <f>SABI_RAW_DATA!E31</f>
        <v>40360</v>
      </c>
      <c r="G31" s="1">
        <f t="shared" si="5"/>
        <v>2010</v>
      </c>
      <c r="H31" s="67">
        <f>(YEAR(SABI_SUMMARY!D31)-YEAR(SABI_SUMMARY!C31))*12+MONTH(SABI_SUMMARY!D31)-MONTH(SABI_SUMMARY!C31)</f>
        <v>0</v>
      </c>
      <c r="I31" s="1" t="str">
        <f t="shared" si="44"/>
        <v>CUB</v>
      </c>
      <c r="J31" s="1" t="str">
        <f t="shared" si="6"/>
        <v>NA_CUB</v>
      </c>
      <c r="K31" s="29">
        <f>(YEAR(SABI_SUMMARY!F31)-YEAR(SABI_SUMMARY!C31))*12+MONTH(SABI_SUMMARY!F31)-MONTH(SABI_SUMMARY!C31)</f>
        <v>8</v>
      </c>
      <c r="L31" s="1" t="str">
        <f t="shared" si="7"/>
        <v>CUB</v>
      </c>
      <c r="M31" s="1" t="str">
        <f t="shared" si="8"/>
        <v>NA_CUB</v>
      </c>
      <c r="N31" s="1" t="str">
        <f>UPPER(SABI_RAW_DATA!G31)</f>
        <v>MORTALITY</v>
      </c>
      <c r="O31" s="1">
        <f>IF(SABI_SUMMARY!N31="MORTALITY",1,0)</f>
        <v>1</v>
      </c>
      <c r="P31" s="1" t="str">
        <f t="shared" si="9"/>
        <v>NA</v>
      </c>
      <c r="Q31" s="1" t="str">
        <f t="shared" si="0"/>
        <v>NA</v>
      </c>
      <c r="R31" s="1" t="str">
        <f t="shared" si="10"/>
        <v>NA</v>
      </c>
      <c r="S31" s="1" t="str">
        <f t="shared" si="11"/>
        <v>NA</v>
      </c>
      <c r="T31" s="1" t="str">
        <f t="shared" si="12"/>
        <v>NA</v>
      </c>
      <c r="U31" s="1" t="str">
        <f t="shared" si="13"/>
        <v>NA</v>
      </c>
      <c r="V31" s="1" t="str">
        <f t="shared" si="14"/>
        <v>NA</v>
      </c>
      <c r="W31" s="1" t="str">
        <f t="shared" si="15"/>
        <v>NA</v>
      </c>
      <c r="X31" s="1" t="str">
        <f t="shared" si="16"/>
        <v>NA</v>
      </c>
      <c r="Y31" s="1" t="str">
        <f t="shared" si="17"/>
        <v>NA</v>
      </c>
      <c r="Z31" s="1" t="str">
        <f t="shared" si="18"/>
        <v>NA</v>
      </c>
      <c r="AA31" s="1" t="str">
        <f t="shared" si="19"/>
        <v>NA</v>
      </c>
      <c r="AB31" s="1" t="str">
        <f t="shared" si="20"/>
        <v>NA</v>
      </c>
      <c r="AC31" s="1" t="str">
        <f t="shared" si="21"/>
        <v>NA</v>
      </c>
      <c r="AD31" s="1" t="str">
        <f t="shared" si="22"/>
        <v>NA</v>
      </c>
      <c r="AE31" s="1" t="str">
        <f t="shared" si="23"/>
        <v>NA</v>
      </c>
      <c r="AF31" s="1" t="str">
        <f t="shared" si="24"/>
        <v>NA</v>
      </c>
      <c r="AG31" s="1" t="str">
        <f t="shared" si="25"/>
        <v>NA</v>
      </c>
      <c r="AH31" s="1" t="str">
        <f t="shared" si="26"/>
        <v>NA</v>
      </c>
      <c r="AI31" s="1" t="str">
        <f t="shared" si="27"/>
        <v>NA</v>
      </c>
      <c r="AJ31" s="1" t="str">
        <f t="shared" si="28"/>
        <v>NA</v>
      </c>
      <c r="AK31" s="1" t="str">
        <f t="shared" si="29"/>
        <v>NA</v>
      </c>
      <c r="AL31" s="1" t="str">
        <f t="shared" si="30"/>
        <v>NA</v>
      </c>
      <c r="AM31" s="1" t="str">
        <f t="shared" si="31"/>
        <v>NA</v>
      </c>
      <c r="AN31" s="1" t="str">
        <f t="shared" si="32"/>
        <v>NA</v>
      </c>
      <c r="AO31" s="1" t="str">
        <f t="shared" si="33"/>
        <v>NA</v>
      </c>
      <c r="AP31" s="1" t="str">
        <f t="shared" si="34"/>
        <v>NA</v>
      </c>
      <c r="AQ31" s="1" t="str">
        <f t="shared" si="35"/>
        <v>NA</v>
      </c>
      <c r="AR31" s="1" t="str">
        <f t="shared" si="36"/>
        <v>NA</v>
      </c>
      <c r="AS31" s="1" t="str">
        <f t="shared" si="37"/>
        <v>NA</v>
      </c>
      <c r="AT31" s="1" t="str">
        <f t="shared" si="38"/>
        <v>NA_CUB</v>
      </c>
      <c r="AU31" s="1" t="str">
        <f t="shared" si="39"/>
        <v>NA_JUVENILE</v>
      </c>
      <c r="AV31" s="1" t="str">
        <f t="shared" si="40"/>
        <v>MORTALITY</v>
      </c>
      <c r="AW31" s="1" t="str">
        <f t="shared" si="41"/>
        <v>MORTALITY</v>
      </c>
      <c r="AX31" s="1" t="str">
        <f t="shared" si="42"/>
        <v>MORTALITY</v>
      </c>
      <c r="AY31" s="1" t="str">
        <f t="shared" si="43"/>
        <v>MORTALITY</v>
      </c>
      <c r="AZ31" s="1" t="str">
        <f t="shared" si="43"/>
        <v>MORTALITY</v>
      </c>
    </row>
    <row r="32" spans="1:52" x14ac:dyDescent="0.2">
      <c r="A32" s="27">
        <f>SABI_RAW_DATA!A32</f>
        <v>31</v>
      </c>
      <c r="B32" s="1" t="str">
        <f>UPPER(SABI_RAW_DATA!C32)</f>
        <v>NA</v>
      </c>
      <c r="C32" s="28">
        <f>SABI_RAW_DATA!D32</f>
        <v>40513</v>
      </c>
      <c r="D32" s="28">
        <f>SABI_RAW_DATA!D32</f>
        <v>40513</v>
      </c>
      <c r="E32" s="1">
        <f t="shared" si="4"/>
        <v>2010</v>
      </c>
      <c r="F32" s="28">
        <f>SABI_RAW_DATA!E32</f>
        <v>40575</v>
      </c>
      <c r="G32" s="1">
        <f t="shared" si="5"/>
        <v>2011</v>
      </c>
      <c r="H32" s="67">
        <f>(YEAR(SABI_SUMMARY!D32)-YEAR(SABI_SUMMARY!C32))*12+MONTH(SABI_SUMMARY!D32)-MONTH(SABI_SUMMARY!C32)</f>
        <v>0</v>
      </c>
      <c r="I32" s="1" t="str">
        <f t="shared" si="44"/>
        <v>CUB</v>
      </c>
      <c r="J32" s="1" t="str">
        <f t="shared" si="6"/>
        <v>NA_CUB</v>
      </c>
      <c r="K32" s="29">
        <f>(YEAR(SABI_SUMMARY!F32)-YEAR(SABI_SUMMARY!C32))*12+MONTH(SABI_SUMMARY!F32)-MONTH(SABI_SUMMARY!C32)</f>
        <v>2</v>
      </c>
      <c r="L32" s="1" t="str">
        <f t="shared" si="7"/>
        <v>CUB</v>
      </c>
      <c r="M32" s="1" t="str">
        <f t="shared" si="8"/>
        <v>NA_CUB</v>
      </c>
      <c r="N32" s="1" t="str">
        <f>UPPER(SABI_RAW_DATA!G32)</f>
        <v>MORTALITY</v>
      </c>
      <c r="O32" s="1">
        <f>IF(SABI_SUMMARY!N32="MORTALITY",1,0)</f>
        <v>1</v>
      </c>
      <c r="P32" s="1" t="str">
        <f t="shared" si="9"/>
        <v>NA</v>
      </c>
      <c r="Q32" s="1" t="str">
        <f t="shared" si="0"/>
        <v>NA</v>
      </c>
      <c r="R32" s="1" t="str">
        <f t="shared" si="10"/>
        <v>NA</v>
      </c>
      <c r="S32" s="1" t="str">
        <f t="shared" si="11"/>
        <v>NA</v>
      </c>
      <c r="T32" s="1" t="str">
        <f t="shared" si="12"/>
        <v>NA</v>
      </c>
      <c r="U32" s="1" t="str">
        <f t="shared" si="13"/>
        <v>NA</v>
      </c>
      <c r="V32" s="1" t="str">
        <f t="shared" si="14"/>
        <v>NA</v>
      </c>
      <c r="W32" s="1" t="str">
        <f t="shared" si="15"/>
        <v>NA</v>
      </c>
      <c r="X32" s="1" t="str">
        <f t="shared" si="16"/>
        <v>NA</v>
      </c>
      <c r="Y32" s="1" t="str">
        <f t="shared" si="17"/>
        <v>NA</v>
      </c>
      <c r="Z32" s="1" t="str">
        <f t="shared" si="18"/>
        <v>NA</v>
      </c>
      <c r="AA32" s="1" t="str">
        <f t="shared" si="19"/>
        <v>NA</v>
      </c>
      <c r="AB32" s="1" t="str">
        <f t="shared" si="20"/>
        <v>NA</v>
      </c>
      <c r="AC32" s="1" t="str">
        <f t="shared" si="21"/>
        <v>NA</v>
      </c>
      <c r="AD32" s="1" t="str">
        <f t="shared" si="22"/>
        <v>NA</v>
      </c>
      <c r="AE32" s="1" t="str">
        <f t="shared" si="23"/>
        <v>NA</v>
      </c>
      <c r="AF32" s="1" t="str">
        <f t="shared" si="24"/>
        <v>NA</v>
      </c>
      <c r="AG32" s="1" t="str">
        <f t="shared" si="25"/>
        <v>NA</v>
      </c>
      <c r="AH32" s="1" t="str">
        <f t="shared" si="26"/>
        <v>NA</v>
      </c>
      <c r="AI32" s="1" t="str">
        <f t="shared" si="27"/>
        <v>NA</v>
      </c>
      <c r="AJ32" s="1" t="str">
        <f t="shared" si="28"/>
        <v>NA</v>
      </c>
      <c r="AK32" s="1" t="str">
        <f t="shared" si="29"/>
        <v>NA</v>
      </c>
      <c r="AL32" s="1" t="str">
        <f t="shared" si="30"/>
        <v>NA</v>
      </c>
      <c r="AM32" s="1" t="str">
        <f t="shared" si="31"/>
        <v>NA</v>
      </c>
      <c r="AN32" s="1" t="str">
        <f t="shared" si="32"/>
        <v>NA</v>
      </c>
      <c r="AO32" s="1" t="str">
        <f t="shared" si="33"/>
        <v>NA</v>
      </c>
      <c r="AP32" s="1" t="str">
        <f t="shared" si="34"/>
        <v>NA</v>
      </c>
      <c r="AQ32" s="1" t="str">
        <f t="shared" si="35"/>
        <v>NA</v>
      </c>
      <c r="AR32" s="1" t="str">
        <f t="shared" si="36"/>
        <v>NA</v>
      </c>
      <c r="AS32" s="1" t="str">
        <f t="shared" si="37"/>
        <v>NA</v>
      </c>
      <c r="AT32" s="1" t="str">
        <f t="shared" si="38"/>
        <v>NA</v>
      </c>
      <c r="AU32" s="1" t="str">
        <f t="shared" si="39"/>
        <v>NA_CUB</v>
      </c>
      <c r="AV32" s="1" t="str">
        <f t="shared" si="40"/>
        <v>NA_JUVENILE</v>
      </c>
      <c r="AW32" s="1" t="str">
        <f t="shared" si="41"/>
        <v>MORTALITY</v>
      </c>
      <c r="AX32" s="1" t="str">
        <f t="shared" si="42"/>
        <v>MORTALITY</v>
      </c>
      <c r="AY32" s="1" t="str">
        <f t="shared" si="43"/>
        <v>MORTALITY</v>
      </c>
      <c r="AZ32" s="1" t="str">
        <f t="shared" si="43"/>
        <v>MORTALITY</v>
      </c>
    </row>
    <row r="33" spans="1:52" x14ac:dyDescent="0.2">
      <c r="A33" s="27">
        <f>SABI_RAW_DATA!A33</f>
        <v>32</v>
      </c>
      <c r="B33" s="1" t="str">
        <f>UPPER(SABI_RAW_DATA!C33)</f>
        <v>NA</v>
      </c>
      <c r="C33" s="28">
        <f>SABI_RAW_DATA!D33</f>
        <v>40513</v>
      </c>
      <c r="D33" s="28">
        <f>SABI_RAW_DATA!D33</f>
        <v>40513</v>
      </c>
      <c r="E33" s="1">
        <f t="shared" si="4"/>
        <v>2010</v>
      </c>
      <c r="F33" s="28">
        <f>SABI_RAW_DATA!E33</f>
        <v>40575</v>
      </c>
      <c r="G33" s="1">
        <f t="shared" si="5"/>
        <v>2011</v>
      </c>
      <c r="H33" s="67">
        <f>(YEAR(SABI_SUMMARY!D33)-YEAR(SABI_SUMMARY!C33))*12+MONTH(SABI_SUMMARY!D33)-MONTH(SABI_SUMMARY!C33)</f>
        <v>0</v>
      </c>
      <c r="I33" s="1" t="str">
        <f t="shared" si="44"/>
        <v>CUB</v>
      </c>
      <c r="J33" s="1" t="str">
        <f t="shared" si="6"/>
        <v>NA_CUB</v>
      </c>
      <c r="K33" s="29">
        <f>(YEAR(SABI_SUMMARY!F33)-YEAR(SABI_SUMMARY!C33))*12+MONTH(SABI_SUMMARY!F33)-MONTH(SABI_SUMMARY!C33)</f>
        <v>2</v>
      </c>
      <c r="L33" s="1" t="str">
        <f t="shared" si="7"/>
        <v>CUB</v>
      </c>
      <c r="M33" s="1" t="str">
        <f t="shared" si="8"/>
        <v>NA_CUB</v>
      </c>
      <c r="N33" s="1" t="str">
        <f>UPPER(SABI_RAW_DATA!G33)</f>
        <v>MORTALITY</v>
      </c>
      <c r="O33" s="1">
        <f>IF(SABI_SUMMARY!N33="MORTALITY",1,0)</f>
        <v>1</v>
      </c>
      <c r="P33" s="1" t="str">
        <f t="shared" si="9"/>
        <v>NA</v>
      </c>
      <c r="Q33" s="1" t="str">
        <f t="shared" si="0"/>
        <v>NA</v>
      </c>
      <c r="R33" s="1" t="str">
        <f t="shared" si="10"/>
        <v>NA</v>
      </c>
      <c r="S33" s="1" t="str">
        <f t="shared" si="11"/>
        <v>NA</v>
      </c>
      <c r="T33" s="1" t="str">
        <f t="shared" si="12"/>
        <v>NA</v>
      </c>
      <c r="U33" s="1" t="str">
        <f t="shared" si="13"/>
        <v>NA</v>
      </c>
      <c r="V33" s="1" t="str">
        <f t="shared" si="14"/>
        <v>NA</v>
      </c>
      <c r="W33" s="1" t="str">
        <f t="shared" si="15"/>
        <v>NA</v>
      </c>
      <c r="X33" s="1" t="str">
        <f t="shared" si="16"/>
        <v>NA</v>
      </c>
      <c r="Y33" s="1" t="str">
        <f t="shared" si="17"/>
        <v>NA</v>
      </c>
      <c r="Z33" s="1" t="str">
        <f t="shared" si="18"/>
        <v>NA</v>
      </c>
      <c r="AA33" s="1" t="str">
        <f t="shared" si="19"/>
        <v>NA</v>
      </c>
      <c r="AB33" s="1" t="str">
        <f t="shared" si="20"/>
        <v>NA</v>
      </c>
      <c r="AC33" s="1" t="str">
        <f t="shared" si="21"/>
        <v>NA</v>
      </c>
      <c r="AD33" s="1" t="str">
        <f t="shared" si="22"/>
        <v>NA</v>
      </c>
      <c r="AE33" s="1" t="str">
        <f t="shared" si="23"/>
        <v>NA</v>
      </c>
      <c r="AF33" s="1" t="str">
        <f t="shared" si="24"/>
        <v>NA</v>
      </c>
      <c r="AG33" s="1" t="str">
        <f t="shared" si="25"/>
        <v>NA</v>
      </c>
      <c r="AH33" s="1" t="str">
        <f t="shared" si="26"/>
        <v>NA</v>
      </c>
      <c r="AI33" s="1" t="str">
        <f t="shared" si="27"/>
        <v>NA</v>
      </c>
      <c r="AJ33" s="1" t="str">
        <f t="shared" si="28"/>
        <v>NA</v>
      </c>
      <c r="AK33" s="1" t="str">
        <f t="shared" si="29"/>
        <v>NA</v>
      </c>
      <c r="AL33" s="1" t="str">
        <f t="shared" si="30"/>
        <v>NA</v>
      </c>
      <c r="AM33" s="1" t="str">
        <f t="shared" si="31"/>
        <v>NA</v>
      </c>
      <c r="AN33" s="1" t="str">
        <f t="shared" si="32"/>
        <v>NA</v>
      </c>
      <c r="AO33" s="1" t="str">
        <f t="shared" si="33"/>
        <v>NA</v>
      </c>
      <c r="AP33" s="1" t="str">
        <f t="shared" si="34"/>
        <v>NA</v>
      </c>
      <c r="AQ33" s="1" t="str">
        <f t="shared" si="35"/>
        <v>NA</v>
      </c>
      <c r="AR33" s="1" t="str">
        <f t="shared" si="36"/>
        <v>NA</v>
      </c>
      <c r="AS33" s="1" t="str">
        <f t="shared" si="37"/>
        <v>NA</v>
      </c>
      <c r="AT33" s="1" t="str">
        <f t="shared" si="38"/>
        <v>NA</v>
      </c>
      <c r="AU33" s="1" t="str">
        <f t="shared" si="39"/>
        <v>NA_CUB</v>
      </c>
      <c r="AV33" s="1" t="str">
        <f t="shared" si="40"/>
        <v>NA_JUVENILE</v>
      </c>
      <c r="AW33" s="1" t="str">
        <f t="shared" si="41"/>
        <v>MORTALITY</v>
      </c>
      <c r="AX33" s="1" t="str">
        <f t="shared" si="42"/>
        <v>MORTALITY</v>
      </c>
      <c r="AY33" s="1" t="str">
        <f t="shared" si="43"/>
        <v>MORTALITY</v>
      </c>
      <c r="AZ33" s="1" t="str">
        <f t="shared" si="43"/>
        <v>MORTALITY</v>
      </c>
    </row>
    <row r="34" spans="1:52" x14ac:dyDescent="0.2">
      <c r="A34" s="27">
        <f>SABI_RAW_DATA!A34</f>
        <v>33</v>
      </c>
      <c r="B34" s="1" t="str">
        <f>UPPER(SABI_RAW_DATA!C34)</f>
        <v>NA</v>
      </c>
      <c r="C34" s="28">
        <f>SABI_RAW_DATA!D34</f>
        <v>40664</v>
      </c>
      <c r="D34" s="28">
        <f>SABI_RAW_DATA!D34</f>
        <v>40664</v>
      </c>
      <c r="E34" s="1">
        <f t="shared" si="4"/>
        <v>2011</v>
      </c>
      <c r="F34" s="28">
        <f>SABI_RAW_DATA!E34</f>
        <v>40787</v>
      </c>
      <c r="G34" s="1">
        <f t="shared" si="5"/>
        <v>2011</v>
      </c>
      <c r="H34" s="67">
        <f>(YEAR(SABI_SUMMARY!D34)-YEAR(SABI_SUMMARY!C34))*12+MONTH(SABI_SUMMARY!D34)-MONTH(SABI_SUMMARY!C34)</f>
        <v>0</v>
      </c>
      <c r="I34" s="1" t="str">
        <f t="shared" si="44"/>
        <v>CUB</v>
      </c>
      <c r="J34" s="1" t="str">
        <f t="shared" si="6"/>
        <v>NA_CUB</v>
      </c>
      <c r="K34" s="29">
        <f>(YEAR(SABI_SUMMARY!F34)-YEAR(SABI_SUMMARY!C34))*12+MONTH(SABI_SUMMARY!F34)-MONTH(SABI_SUMMARY!C34)</f>
        <v>4</v>
      </c>
      <c r="L34" s="1" t="str">
        <f t="shared" si="7"/>
        <v>CUB</v>
      </c>
      <c r="M34" s="1" t="str">
        <f t="shared" si="8"/>
        <v>NA_CUB</v>
      </c>
      <c r="N34" s="1" t="str">
        <f>UPPER(SABI_RAW_DATA!G34)</f>
        <v>MORTALITY</v>
      </c>
      <c r="O34" s="1">
        <f>IF(SABI_SUMMARY!N34="MORTALITY",1,0)</f>
        <v>1</v>
      </c>
      <c r="P34" s="1" t="str">
        <f t="shared" si="9"/>
        <v>NA</v>
      </c>
      <c r="Q34" s="1" t="str">
        <f t="shared" ref="Q34:Q65" si="45">IF($E34=Q$1,$J34,IF(Q$1&gt;$G34,$N34,IF($E34&gt;Q$1,"NA",(IF($E34=Q$1,J34,(IF(P34="NA",J34,IF(P34="FEMALE_CUB","FEMALE_JUVENILE",IF(P34="FEMALE_JUVENILE","FEMALE_SUBADULT",IF(P34="FEMALE_SUBADULT","FEMALE_ADULT_36_48",IF(P34="FEMALE_ADULT_36_48","FEMALE_ADULT_48_60",IF(P34="FEMALE_ADULT_48_60","FEMALE_ADULT_60_72",IF(P34="FEMALE_ADULT_60_72","FEMALE_ADULT_72_84",IF(P34="FEMALE_ADULT_72_84","FEMALE_ADULT_84",IF(P34="FEMALE_ADULT_84","FEMALE_ADULT_84",IF(P34="MALE_CUB","MALE_JUVENILE",IF(P34="MALE_JUVENILE","MALE_SUBADULT",IF(P34="MALE_SUBADULT","MALE_ADULT_36_48",IF(P34="MALE_ADULT_36_48","MALE_ADULT_48_60",IF(P34="MALE_ADULT_48_60","MALE_ADULT_60_72",IF(P34="MALE_ADULT_60_72","MALE_ADULT_72_84",IF(P34="MALE_ADULT_72_84","MALE_ADULT_84",IF(P34="MALE_ADULT_84","MALE_ADULT_84",IF(P34="NA_CUB","NA_JUVENILE",IF(P34="NA_JUVENILE","NA_ADULT",IF(P34="NA_ADULT","NA_ADULT","NA"))))))))))))))))))))))))))</f>
        <v>NA</v>
      </c>
      <c r="R34" s="1" t="str">
        <f t="shared" si="10"/>
        <v>NA</v>
      </c>
      <c r="S34" s="1" t="str">
        <f t="shared" si="11"/>
        <v>NA</v>
      </c>
      <c r="T34" s="1" t="str">
        <f t="shared" si="12"/>
        <v>NA</v>
      </c>
      <c r="U34" s="1" t="str">
        <f t="shared" si="13"/>
        <v>NA</v>
      </c>
      <c r="V34" s="1" t="str">
        <f t="shared" si="14"/>
        <v>NA</v>
      </c>
      <c r="W34" s="1" t="str">
        <f t="shared" si="15"/>
        <v>NA</v>
      </c>
      <c r="X34" s="1" t="str">
        <f t="shared" si="16"/>
        <v>NA</v>
      </c>
      <c r="Y34" s="1" t="str">
        <f t="shared" si="17"/>
        <v>NA</v>
      </c>
      <c r="Z34" s="1" t="str">
        <f t="shared" si="18"/>
        <v>NA</v>
      </c>
      <c r="AA34" s="1" t="str">
        <f t="shared" si="19"/>
        <v>NA</v>
      </c>
      <c r="AB34" s="1" t="str">
        <f t="shared" si="20"/>
        <v>NA</v>
      </c>
      <c r="AC34" s="1" t="str">
        <f t="shared" si="21"/>
        <v>NA</v>
      </c>
      <c r="AD34" s="1" t="str">
        <f t="shared" si="22"/>
        <v>NA</v>
      </c>
      <c r="AE34" s="1" t="str">
        <f t="shared" si="23"/>
        <v>NA</v>
      </c>
      <c r="AF34" s="1" t="str">
        <f t="shared" si="24"/>
        <v>NA</v>
      </c>
      <c r="AG34" s="1" t="str">
        <f t="shared" si="25"/>
        <v>NA</v>
      </c>
      <c r="AH34" s="1" t="str">
        <f t="shared" si="26"/>
        <v>NA</v>
      </c>
      <c r="AI34" s="1" t="str">
        <f t="shared" si="27"/>
        <v>NA</v>
      </c>
      <c r="AJ34" s="1" t="str">
        <f t="shared" si="28"/>
        <v>NA</v>
      </c>
      <c r="AK34" s="1" t="str">
        <f t="shared" si="29"/>
        <v>NA</v>
      </c>
      <c r="AL34" s="1" t="str">
        <f t="shared" si="30"/>
        <v>NA</v>
      </c>
      <c r="AM34" s="1" t="str">
        <f t="shared" si="31"/>
        <v>NA</v>
      </c>
      <c r="AN34" s="1" t="str">
        <f t="shared" si="32"/>
        <v>NA</v>
      </c>
      <c r="AO34" s="1" t="str">
        <f t="shared" si="33"/>
        <v>NA</v>
      </c>
      <c r="AP34" s="1" t="str">
        <f t="shared" si="34"/>
        <v>NA</v>
      </c>
      <c r="AQ34" s="1" t="str">
        <f t="shared" si="35"/>
        <v>NA</v>
      </c>
      <c r="AR34" s="1" t="str">
        <f t="shared" si="36"/>
        <v>NA</v>
      </c>
      <c r="AS34" s="1" t="str">
        <f t="shared" si="37"/>
        <v>NA</v>
      </c>
      <c r="AT34" s="1" t="str">
        <f t="shared" si="38"/>
        <v>NA</v>
      </c>
      <c r="AU34" s="1" t="str">
        <f t="shared" si="39"/>
        <v>NA</v>
      </c>
      <c r="AV34" s="1" t="str">
        <f t="shared" si="40"/>
        <v>NA_CUB</v>
      </c>
      <c r="AW34" s="1" t="str">
        <f t="shared" si="41"/>
        <v>MORTALITY</v>
      </c>
      <c r="AX34" s="1" t="str">
        <f t="shared" si="42"/>
        <v>MORTALITY</v>
      </c>
      <c r="AY34" s="1" t="str">
        <f t="shared" si="43"/>
        <v>MORTALITY</v>
      </c>
      <c r="AZ34" s="1" t="str">
        <f t="shared" si="43"/>
        <v>MORTALITY</v>
      </c>
    </row>
    <row r="35" spans="1:52" x14ac:dyDescent="0.2">
      <c r="A35" s="27">
        <f>SABI_RAW_DATA!A35</f>
        <v>34</v>
      </c>
      <c r="B35" s="1" t="str">
        <f>UPPER(SABI_RAW_DATA!C35)</f>
        <v>NA</v>
      </c>
      <c r="C35" s="28">
        <f>SABI_RAW_DATA!D35</f>
        <v>40664</v>
      </c>
      <c r="D35" s="28">
        <f>SABI_RAW_DATA!D35</f>
        <v>40664</v>
      </c>
      <c r="E35" s="1">
        <f t="shared" si="4"/>
        <v>2011</v>
      </c>
      <c r="F35" s="28">
        <f>SABI_RAW_DATA!E35</f>
        <v>40787</v>
      </c>
      <c r="G35" s="1">
        <f t="shared" si="5"/>
        <v>2011</v>
      </c>
      <c r="H35" s="67">
        <f>(YEAR(SABI_SUMMARY!D35)-YEAR(SABI_SUMMARY!C35))*12+MONTH(SABI_SUMMARY!D35)-MONTH(SABI_SUMMARY!C35)</f>
        <v>0</v>
      </c>
      <c r="I35" s="1" t="str">
        <f t="shared" si="44"/>
        <v>CUB</v>
      </c>
      <c r="J35" s="1" t="str">
        <f t="shared" si="6"/>
        <v>NA_CUB</v>
      </c>
      <c r="K35" s="29">
        <f>(YEAR(SABI_SUMMARY!F35)-YEAR(SABI_SUMMARY!C35))*12+MONTH(SABI_SUMMARY!F35)-MONTH(SABI_SUMMARY!C35)</f>
        <v>4</v>
      </c>
      <c r="L35" s="1" t="str">
        <f t="shared" si="7"/>
        <v>CUB</v>
      </c>
      <c r="M35" s="1" t="str">
        <f t="shared" si="8"/>
        <v>NA_CUB</v>
      </c>
      <c r="N35" s="1" t="str">
        <f>UPPER(SABI_RAW_DATA!G35)</f>
        <v>MORTALITY</v>
      </c>
      <c r="O35" s="1">
        <f>IF(SABI_SUMMARY!N35="MORTALITY",1,0)</f>
        <v>1</v>
      </c>
      <c r="P35" s="1" t="str">
        <f t="shared" si="9"/>
        <v>NA</v>
      </c>
      <c r="Q35" s="1" t="str">
        <f t="shared" si="45"/>
        <v>NA</v>
      </c>
      <c r="R35" s="1" t="str">
        <f t="shared" ref="R35:R66" si="46">IF($E35=R$1,$J35,IF(R$1&gt;$G35,$N35,IF($E35&gt;R$1,"NA",(IF($E35=R$1,L35,(IF(Q35="NA",L35,IF(Q35="FEMALE_CUB","FEMALE_JUVENILE",IF(Q35="FEMALE_JUVENILE","FEMALE_SUBADULT",IF(Q35="FEMALE_SUBADULT","FEMALE_ADULT_36_48",IF(Q35="FEMALE_ADULT_36_48","FEMALE_ADULT_48_60",IF(Q35="FEMALE_ADULT_48_60","FEMALE_ADULT_60_72",IF(Q35="FEMALE_ADULT_60_72","FEMALE_ADULT_72_84",IF(Q35="FEMALE_ADULT_72_84","FEMALE_ADULT_84",IF(Q35="FEMALE_ADULT_84","FEMALE_ADULT_84",IF(Q35="MALE_CUB","MALE_JUVENILE",IF(Q35="MALE_JUVENILE","MALE_SUBADULT",IF(Q35="MALE_SUBADULT","MALE_ADULT_36_48",IF(Q35="MALE_ADULT_36_48","MALE_ADULT_48_60",IF(Q35="MALE_ADULT_48_60","MALE_ADULT_60_72",IF(Q35="MALE_ADULT_60_72","MALE_ADULT_72_84",IF(Q35="MALE_ADULT_72_84","MALE_ADULT_84",IF(Q35="MALE_ADULT_84","MALE_ADULT_84",IF(Q35="NA_CUB","NA_JUVENILE",IF(Q35="NA_JUVENILE","NA_ADULT",IF(Q35="NA_ADULT","NA_ADULT","NA"))))))))))))))))))))))))))</f>
        <v>NA</v>
      </c>
      <c r="S35" s="1" t="str">
        <f t="shared" ref="S35:S66" si="47">IF($E35=S$1,$J35,IF(S$1&gt;$G35,$N35,IF($E35&gt;S$1,"NA",(IF($E35=S$1,M35,(IF(R35="NA",M35,IF(R35="FEMALE_CUB","FEMALE_JUVENILE",IF(R35="FEMALE_JUVENILE","FEMALE_SUBADULT",IF(R35="FEMALE_SUBADULT","FEMALE_ADULT_36_48",IF(R35="FEMALE_ADULT_36_48","FEMALE_ADULT_48_60",IF(R35="FEMALE_ADULT_48_60","FEMALE_ADULT_60_72",IF(R35="FEMALE_ADULT_60_72","FEMALE_ADULT_72_84",IF(R35="FEMALE_ADULT_72_84","FEMALE_ADULT_84",IF(R35="FEMALE_ADULT_84","FEMALE_ADULT_84",IF(R35="MALE_CUB","MALE_JUVENILE",IF(R35="MALE_JUVENILE","MALE_SUBADULT",IF(R35="MALE_SUBADULT","MALE_ADULT_36_48",IF(R35="MALE_ADULT_36_48","MALE_ADULT_48_60",IF(R35="MALE_ADULT_48_60","MALE_ADULT_60_72",IF(R35="MALE_ADULT_60_72","MALE_ADULT_72_84",IF(R35="MALE_ADULT_72_84","MALE_ADULT_84",IF(R35="MALE_ADULT_84","MALE_ADULT_84",IF(R35="NA_CUB","NA_JUVENILE",IF(R35="NA_JUVENILE","NA_ADULT",IF(R35="NA_ADULT","NA_ADULT","NA"))))))))))))))))))))))))))</f>
        <v>NA</v>
      </c>
      <c r="T35" s="1" t="str">
        <f t="shared" ref="T35:T66" si="48">IF($E35=T$1,$J35,IF(T$1&gt;$G35,$N35,IF($E35&gt;T$1,"NA",(IF($E35=T$1,N35,(IF(S35="NA",N35,IF(S35="FEMALE_CUB","FEMALE_JUVENILE",IF(S35="FEMALE_JUVENILE","FEMALE_SUBADULT",IF(S35="FEMALE_SUBADULT","FEMALE_ADULT_36_48",IF(S35="FEMALE_ADULT_36_48","FEMALE_ADULT_48_60",IF(S35="FEMALE_ADULT_48_60","FEMALE_ADULT_60_72",IF(S35="FEMALE_ADULT_60_72","FEMALE_ADULT_72_84",IF(S35="FEMALE_ADULT_72_84","FEMALE_ADULT_84",IF(S35="FEMALE_ADULT_84","FEMALE_ADULT_84",IF(S35="MALE_CUB","MALE_JUVENILE",IF(S35="MALE_JUVENILE","MALE_SUBADULT",IF(S35="MALE_SUBADULT","MALE_ADULT_36_48",IF(S35="MALE_ADULT_36_48","MALE_ADULT_48_60",IF(S35="MALE_ADULT_48_60","MALE_ADULT_60_72",IF(S35="MALE_ADULT_60_72","MALE_ADULT_72_84",IF(S35="MALE_ADULT_72_84","MALE_ADULT_84",IF(S35="MALE_ADULT_84","MALE_ADULT_84",IF(S35="NA_CUB","NA_JUVENILE",IF(S35="NA_JUVENILE","NA_ADULT",IF(S35="NA_ADULT","NA_ADULT","NA"))))))))))))))))))))))))))</f>
        <v>NA</v>
      </c>
      <c r="U35" s="1" t="str">
        <f t="shared" ref="U35:U66" si="49">IF($E35=U$1,$J35,IF(U$1&gt;$G35,$N35,IF($E35&gt;U$1,"NA",(IF($E35=U$1,O35,(IF(T35="NA",O35,IF(T35="FEMALE_CUB","FEMALE_JUVENILE",IF(T35="FEMALE_JUVENILE","FEMALE_SUBADULT",IF(T35="FEMALE_SUBADULT","FEMALE_ADULT_36_48",IF(T35="FEMALE_ADULT_36_48","FEMALE_ADULT_48_60",IF(T35="FEMALE_ADULT_48_60","FEMALE_ADULT_60_72",IF(T35="FEMALE_ADULT_60_72","FEMALE_ADULT_72_84",IF(T35="FEMALE_ADULT_72_84","FEMALE_ADULT_84",IF(T35="FEMALE_ADULT_84","FEMALE_ADULT_84",IF(T35="MALE_CUB","MALE_JUVENILE",IF(T35="MALE_JUVENILE","MALE_SUBADULT",IF(T35="MALE_SUBADULT","MALE_ADULT_36_48",IF(T35="MALE_ADULT_36_48","MALE_ADULT_48_60",IF(T35="MALE_ADULT_48_60","MALE_ADULT_60_72",IF(T35="MALE_ADULT_60_72","MALE_ADULT_72_84",IF(T35="MALE_ADULT_72_84","MALE_ADULT_84",IF(T35="MALE_ADULT_84","MALE_ADULT_84",IF(T35="NA_CUB","NA_JUVENILE",IF(T35="NA_JUVENILE","NA_ADULT",IF(T35="NA_ADULT","NA_ADULT","NA"))))))))))))))))))))))))))</f>
        <v>NA</v>
      </c>
      <c r="V35" s="1" t="str">
        <f t="shared" ref="V35:V66" si="50">IF($E35=V$1,$J35,IF(V$1&gt;$G35,$N35,IF($E35&gt;V$1,"NA",(IF($E35=V$1,P35,(IF(U35="NA",P35,IF(U35="FEMALE_CUB","FEMALE_JUVENILE",IF(U35="FEMALE_JUVENILE","FEMALE_SUBADULT",IF(U35="FEMALE_SUBADULT","FEMALE_ADULT_36_48",IF(U35="FEMALE_ADULT_36_48","FEMALE_ADULT_48_60",IF(U35="FEMALE_ADULT_48_60","FEMALE_ADULT_60_72",IF(U35="FEMALE_ADULT_60_72","FEMALE_ADULT_72_84",IF(U35="FEMALE_ADULT_72_84","FEMALE_ADULT_84",IF(U35="FEMALE_ADULT_84","FEMALE_ADULT_84",IF(U35="MALE_CUB","MALE_JUVENILE",IF(U35="MALE_JUVENILE","MALE_SUBADULT",IF(U35="MALE_SUBADULT","MALE_ADULT_36_48",IF(U35="MALE_ADULT_36_48","MALE_ADULT_48_60",IF(U35="MALE_ADULT_48_60","MALE_ADULT_60_72",IF(U35="MALE_ADULT_60_72","MALE_ADULT_72_84",IF(U35="MALE_ADULT_72_84","MALE_ADULT_84",IF(U35="MALE_ADULT_84","MALE_ADULT_84",IF(U35="NA_CUB","NA_JUVENILE",IF(U35="NA_JUVENILE","NA_ADULT",IF(U35="NA_ADULT","NA_ADULT","NA"))))))))))))))))))))))))))</f>
        <v>NA</v>
      </c>
      <c r="W35" s="1" t="str">
        <f t="shared" ref="W35:W66" si="51">IF($E35=W$1,$J35,IF(W$1&gt;$G35,$N35,IF($E35&gt;W$1,"NA",(IF($E35=W$1,Q35,(IF(V35="NA",Q35,IF(V35="FEMALE_CUB","FEMALE_JUVENILE",IF(V35="FEMALE_JUVENILE","FEMALE_SUBADULT",IF(V35="FEMALE_SUBADULT","FEMALE_ADULT_36_48",IF(V35="FEMALE_ADULT_36_48","FEMALE_ADULT_48_60",IF(V35="FEMALE_ADULT_48_60","FEMALE_ADULT_60_72",IF(V35="FEMALE_ADULT_60_72","FEMALE_ADULT_72_84",IF(V35="FEMALE_ADULT_72_84","FEMALE_ADULT_84",IF(V35="FEMALE_ADULT_84","FEMALE_ADULT_84",IF(V35="MALE_CUB","MALE_JUVENILE",IF(V35="MALE_JUVENILE","MALE_SUBADULT",IF(V35="MALE_SUBADULT","MALE_ADULT_36_48",IF(V35="MALE_ADULT_36_48","MALE_ADULT_48_60",IF(V35="MALE_ADULT_48_60","MALE_ADULT_60_72",IF(V35="MALE_ADULT_60_72","MALE_ADULT_72_84",IF(V35="MALE_ADULT_72_84","MALE_ADULT_84",IF(V35="MALE_ADULT_84","MALE_ADULT_84",IF(V35="NA_CUB","NA_JUVENILE",IF(V35="NA_JUVENILE","NA_ADULT",IF(V35="NA_ADULT","NA_ADULT","NA"))))))))))))))))))))))))))</f>
        <v>NA</v>
      </c>
      <c r="X35" s="1" t="str">
        <f t="shared" ref="X35:X66" si="52">IF($E35=X$1,$J35,IF(X$1&gt;$G35,$N35,IF($E35&gt;X$1,"NA",(IF($E35=X$1,R35,(IF(W35="NA",R35,IF(W35="FEMALE_CUB","FEMALE_JUVENILE",IF(W35="FEMALE_JUVENILE","FEMALE_SUBADULT",IF(W35="FEMALE_SUBADULT","FEMALE_ADULT_36_48",IF(W35="FEMALE_ADULT_36_48","FEMALE_ADULT_48_60",IF(W35="FEMALE_ADULT_48_60","FEMALE_ADULT_60_72",IF(W35="FEMALE_ADULT_60_72","FEMALE_ADULT_72_84",IF(W35="FEMALE_ADULT_72_84","FEMALE_ADULT_84",IF(W35="FEMALE_ADULT_84","FEMALE_ADULT_84",IF(W35="MALE_CUB","MALE_JUVENILE",IF(W35="MALE_JUVENILE","MALE_SUBADULT",IF(W35="MALE_SUBADULT","MALE_ADULT_36_48",IF(W35="MALE_ADULT_36_48","MALE_ADULT_48_60",IF(W35="MALE_ADULT_48_60","MALE_ADULT_60_72",IF(W35="MALE_ADULT_60_72","MALE_ADULT_72_84",IF(W35="MALE_ADULT_72_84","MALE_ADULT_84",IF(W35="MALE_ADULT_84","MALE_ADULT_84",IF(W35="NA_CUB","NA_JUVENILE",IF(W35="NA_JUVENILE","NA_ADULT",IF(W35="NA_ADULT","NA_ADULT","NA"))))))))))))))))))))))))))</f>
        <v>NA</v>
      </c>
      <c r="Y35" s="1" t="str">
        <f t="shared" ref="Y35:Y66" si="53">IF($E35=Y$1,$J35,IF(Y$1&gt;$G35,$N35,IF($E35&gt;Y$1,"NA",(IF($E35=Y$1,S35,(IF(X35="NA",S35,IF(X35="FEMALE_CUB","FEMALE_JUVENILE",IF(X35="FEMALE_JUVENILE","FEMALE_SUBADULT",IF(X35="FEMALE_SUBADULT","FEMALE_ADULT_36_48",IF(X35="FEMALE_ADULT_36_48","FEMALE_ADULT_48_60",IF(X35="FEMALE_ADULT_48_60","FEMALE_ADULT_60_72",IF(X35="FEMALE_ADULT_60_72","FEMALE_ADULT_72_84",IF(X35="FEMALE_ADULT_72_84","FEMALE_ADULT_84",IF(X35="FEMALE_ADULT_84","FEMALE_ADULT_84",IF(X35="MALE_CUB","MALE_JUVENILE",IF(X35="MALE_JUVENILE","MALE_SUBADULT",IF(X35="MALE_SUBADULT","MALE_ADULT_36_48",IF(X35="MALE_ADULT_36_48","MALE_ADULT_48_60",IF(X35="MALE_ADULT_48_60","MALE_ADULT_60_72",IF(X35="MALE_ADULT_60_72","MALE_ADULT_72_84",IF(X35="MALE_ADULT_72_84","MALE_ADULT_84",IF(X35="MALE_ADULT_84","MALE_ADULT_84",IF(X35="NA_CUB","NA_JUVENILE",IF(X35="NA_JUVENILE","NA_ADULT",IF(X35="NA_ADULT","NA_ADULT","NA"))))))))))))))))))))))))))</f>
        <v>NA</v>
      </c>
      <c r="Z35" s="1" t="str">
        <f t="shared" si="18"/>
        <v>NA</v>
      </c>
      <c r="AA35" s="1" t="str">
        <f t="shared" si="19"/>
        <v>NA</v>
      </c>
      <c r="AB35" s="1" t="str">
        <f t="shared" si="20"/>
        <v>NA</v>
      </c>
      <c r="AC35" s="1" t="str">
        <f t="shared" si="21"/>
        <v>NA</v>
      </c>
      <c r="AD35" s="1" t="str">
        <f t="shared" si="22"/>
        <v>NA</v>
      </c>
      <c r="AE35" s="1" t="str">
        <f t="shared" si="23"/>
        <v>NA</v>
      </c>
      <c r="AF35" s="1" t="str">
        <f t="shared" si="24"/>
        <v>NA</v>
      </c>
      <c r="AG35" s="1" t="str">
        <f t="shared" si="25"/>
        <v>NA</v>
      </c>
      <c r="AH35" s="1" t="str">
        <f t="shared" si="26"/>
        <v>NA</v>
      </c>
      <c r="AI35" s="1" t="str">
        <f t="shared" si="27"/>
        <v>NA</v>
      </c>
      <c r="AJ35" s="1" t="str">
        <f t="shared" si="28"/>
        <v>NA</v>
      </c>
      <c r="AK35" s="1" t="str">
        <f t="shared" si="29"/>
        <v>NA</v>
      </c>
      <c r="AL35" s="1" t="str">
        <f t="shared" si="30"/>
        <v>NA</v>
      </c>
      <c r="AM35" s="1" t="str">
        <f t="shared" si="31"/>
        <v>NA</v>
      </c>
      <c r="AN35" s="1" t="str">
        <f t="shared" si="32"/>
        <v>NA</v>
      </c>
      <c r="AO35" s="1" t="str">
        <f t="shared" si="33"/>
        <v>NA</v>
      </c>
      <c r="AP35" s="1" t="str">
        <f t="shared" si="34"/>
        <v>NA</v>
      </c>
      <c r="AQ35" s="1" t="str">
        <f t="shared" si="35"/>
        <v>NA</v>
      </c>
      <c r="AR35" s="1" t="str">
        <f t="shared" si="36"/>
        <v>NA</v>
      </c>
      <c r="AS35" s="1" t="str">
        <f t="shared" si="37"/>
        <v>NA</v>
      </c>
      <c r="AT35" s="1" t="str">
        <f t="shared" si="38"/>
        <v>NA</v>
      </c>
      <c r="AU35" s="1" t="str">
        <f t="shared" si="39"/>
        <v>NA</v>
      </c>
      <c r="AV35" s="1" t="str">
        <f t="shared" si="40"/>
        <v>NA_CUB</v>
      </c>
      <c r="AW35" s="1" t="str">
        <f t="shared" si="41"/>
        <v>MORTALITY</v>
      </c>
      <c r="AX35" s="1" t="str">
        <f t="shared" si="42"/>
        <v>MORTALITY</v>
      </c>
      <c r="AY35" s="1" t="str">
        <f t="shared" si="43"/>
        <v>MORTALITY</v>
      </c>
      <c r="AZ35" s="1" t="str">
        <f t="shared" si="43"/>
        <v>MORTALITY</v>
      </c>
    </row>
    <row r="36" spans="1:52" x14ac:dyDescent="0.2">
      <c r="A36" s="27">
        <f>SABI_RAW_DATA!A36</f>
        <v>35</v>
      </c>
      <c r="B36" s="1" t="str">
        <f>UPPER(SABI_RAW_DATA!C36)</f>
        <v>NA</v>
      </c>
      <c r="C36" s="28">
        <f>SABI_RAW_DATA!D36</f>
        <v>41334</v>
      </c>
      <c r="D36" s="28">
        <f>SABI_RAW_DATA!D36</f>
        <v>41334</v>
      </c>
      <c r="E36" s="1">
        <f t="shared" si="4"/>
        <v>2013</v>
      </c>
      <c r="F36" s="28">
        <f>SABI_RAW_DATA!E36</f>
        <v>41365</v>
      </c>
      <c r="G36" s="1">
        <f t="shared" si="5"/>
        <v>2013</v>
      </c>
      <c r="H36" s="67">
        <f>(YEAR(SABI_SUMMARY!D36)-YEAR(SABI_SUMMARY!C36))*12+MONTH(SABI_SUMMARY!D36)-MONTH(SABI_SUMMARY!C36)</f>
        <v>0</v>
      </c>
      <c r="I36" s="1" t="str">
        <f t="shared" si="44"/>
        <v>CUB</v>
      </c>
      <c r="J36" s="1" t="str">
        <f t="shared" si="6"/>
        <v>NA_CUB</v>
      </c>
      <c r="K36" s="29">
        <f>(YEAR(SABI_SUMMARY!F36)-YEAR(SABI_SUMMARY!C36))*12+MONTH(SABI_SUMMARY!F36)-MONTH(SABI_SUMMARY!C36)</f>
        <v>1</v>
      </c>
      <c r="L36" s="1" t="str">
        <f t="shared" si="7"/>
        <v>CUB</v>
      </c>
      <c r="M36" s="1" t="str">
        <f t="shared" si="8"/>
        <v>NA_CUB</v>
      </c>
      <c r="N36" s="1" t="str">
        <f>UPPER(SABI_RAW_DATA!G36)</f>
        <v>MORTALITY</v>
      </c>
      <c r="O36" s="1">
        <f>IF(SABI_SUMMARY!N36="MORTALITY",1,0)</f>
        <v>1</v>
      </c>
      <c r="P36" s="1" t="str">
        <f t="shared" si="9"/>
        <v>NA</v>
      </c>
      <c r="Q36" s="1" t="str">
        <f t="shared" si="45"/>
        <v>NA</v>
      </c>
      <c r="R36" s="1" t="str">
        <f t="shared" si="46"/>
        <v>NA</v>
      </c>
      <c r="S36" s="1" t="str">
        <f t="shared" si="47"/>
        <v>NA</v>
      </c>
      <c r="T36" s="1" t="str">
        <f t="shared" si="48"/>
        <v>NA</v>
      </c>
      <c r="U36" s="1" t="str">
        <f t="shared" si="49"/>
        <v>NA</v>
      </c>
      <c r="V36" s="1" t="str">
        <f t="shared" si="50"/>
        <v>NA</v>
      </c>
      <c r="W36" s="1" t="str">
        <f t="shared" si="51"/>
        <v>NA</v>
      </c>
      <c r="X36" s="1" t="str">
        <f t="shared" si="52"/>
        <v>NA</v>
      </c>
      <c r="Y36" s="1" t="str">
        <f t="shared" si="53"/>
        <v>NA</v>
      </c>
      <c r="Z36" s="1" t="str">
        <f t="shared" si="18"/>
        <v>NA</v>
      </c>
      <c r="AA36" s="1" t="str">
        <f t="shared" si="19"/>
        <v>NA</v>
      </c>
      <c r="AB36" s="1" t="str">
        <f t="shared" si="20"/>
        <v>NA</v>
      </c>
      <c r="AC36" s="1" t="str">
        <f t="shared" si="21"/>
        <v>NA</v>
      </c>
      <c r="AD36" s="1" t="str">
        <f t="shared" si="22"/>
        <v>NA</v>
      </c>
      <c r="AE36" s="1" t="str">
        <f t="shared" si="23"/>
        <v>NA</v>
      </c>
      <c r="AF36" s="1" t="str">
        <f t="shared" si="24"/>
        <v>NA</v>
      </c>
      <c r="AG36" s="1" t="str">
        <f t="shared" si="25"/>
        <v>NA</v>
      </c>
      <c r="AH36" s="1" t="str">
        <f t="shared" si="26"/>
        <v>NA</v>
      </c>
      <c r="AI36" s="1" t="str">
        <f t="shared" si="27"/>
        <v>NA</v>
      </c>
      <c r="AJ36" s="1" t="str">
        <f t="shared" si="28"/>
        <v>NA</v>
      </c>
      <c r="AK36" s="1" t="str">
        <f t="shared" si="29"/>
        <v>NA</v>
      </c>
      <c r="AL36" s="1" t="str">
        <f t="shared" si="30"/>
        <v>NA</v>
      </c>
      <c r="AM36" s="1" t="str">
        <f t="shared" si="31"/>
        <v>NA</v>
      </c>
      <c r="AN36" s="1" t="str">
        <f t="shared" si="32"/>
        <v>NA</v>
      </c>
      <c r="AO36" s="1" t="str">
        <f t="shared" si="33"/>
        <v>NA</v>
      </c>
      <c r="AP36" s="1" t="str">
        <f t="shared" si="34"/>
        <v>NA</v>
      </c>
      <c r="AQ36" s="1" t="str">
        <f t="shared" si="35"/>
        <v>NA</v>
      </c>
      <c r="AR36" s="1" t="str">
        <f t="shared" si="36"/>
        <v>NA</v>
      </c>
      <c r="AS36" s="1" t="str">
        <f t="shared" si="37"/>
        <v>NA</v>
      </c>
      <c r="AT36" s="1" t="str">
        <f t="shared" si="38"/>
        <v>NA</v>
      </c>
      <c r="AU36" s="1" t="str">
        <f t="shared" si="39"/>
        <v>NA</v>
      </c>
      <c r="AV36" s="1" t="str">
        <f t="shared" si="40"/>
        <v>NA</v>
      </c>
      <c r="AW36" s="1" t="str">
        <f t="shared" si="41"/>
        <v>NA</v>
      </c>
      <c r="AX36" s="1" t="str">
        <f t="shared" si="42"/>
        <v>NA_CUB</v>
      </c>
      <c r="AY36" s="1" t="str">
        <f t="shared" si="43"/>
        <v>MORTALITY</v>
      </c>
      <c r="AZ36" s="1" t="str">
        <f t="shared" si="43"/>
        <v>MORTALITY</v>
      </c>
    </row>
    <row r="37" spans="1:52" x14ac:dyDescent="0.2">
      <c r="A37" s="27">
        <f>SABI_RAW_DATA!A37</f>
        <v>36</v>
      </c>
      <c r="B37" s="1" t="str">
        <f>UPPER(SABI_RAW_DATA!C37)</f>
        <v>FEMALE</v>
      </c>
      <c r="C37" s="28">
        <f>SABI_RAW_DATA!D37</f>
        <v>37591</v>
      </c>
      <c r="D37" s="28">
        <f>SABI_RAW_DATA!D37</f>
        <v>37591</v>
      </c>
      <c r="E37" s="1">
        <f t="shared" si="4"/>
        <v>2002</v>
      </c>
      <c r="F37" s="28">
        <f>SABI_RAW_DATA!E37</f>
        <v>37712</v>
      </c>
      <c r="G37" s="1">
        <f t="shared" si="5"/>
        <v>2003</v>
      </c>
      <c r="H37" s="67">
        <f>(YEAR(SABI_SUMMARY!D37)-YEAR(SABI_SUMMARY!C37))*12+MONTH(SABI_SUMMARY!D37)-MONTH(SABI_SUMMARY!C37)</f>
        <v>0</v>
      </c>
      <c r="I37" s="1" t="str">
        <f t="shared" si="44"/>
        <v>CUB</v>
      </c>
      <c r="J37" s="1" t="str">
        <f t="shared" si="6"/>
        <v>FEMALE_CUB</v>
      </c>
      <c r="K37" s="29">
        <f>(YEAR(SABI_SUMMARY!F37)-YEAR(SABI_SUMMARY!C37))*12+MONTH(SABI_SUMMARY!F37)-MONTH(SABI_SUMMARY!C37)</f>
        <v>4</v>
      </c>
      <c r="L37" s="1" t="str">
        <f t="shared" si="7"/>
        <v>CUB</v>
      </c>
      <c r="M37" s="1" t="str">
        <f t="shared" si="8"/>
        <v>FEMALE_CUB</v>
      </c>
      <c r="N37" s="1" t="str">
        <f>UPPER(SABI_RAW_DATA!G37)</f>
        <v>MORTALITY</v>
      </c>
      <c r="O37" s="1">
        <f>IF(SABI_SUMMARY!N37="MORTALITY",1,0)</f>
        <v>1</v>
      </c>
      <c r="P37" s="1" t="str">
        <f t="shared" si="9"/>
        <v>NA</v>
      </c>
      <c r="Q37" s="1" t="str">
        <f t="shared" si="45"/>
        <v>NA</v>
      </c>
      <c r="R37" s="1" t="str">
        <f t="shared" si="46"/>
        <v>NA</v>
      </c>
      <c r="S37" s="1" t="str">
        <f t="shared" si="47"/>
        <v>NA</v>
      </c>
      <c r="T37" s="1" t="str">
        <f t="shared" si="48"/>
        <v>NA</v>
      </c>
      <c r="U37" s="1" t="str">
        <f t="shared" si="49"/>
        <v>NA</v>
      </c>
      <c r="V37" s="1" t="str">
        <f t="shared" si="50"/>
        <v>NA</v>
      </c>
      <c r="W37" s="1" t="str">
        <f t="shared" si="51"/>
        <v>NA</v>
      </c>
      <c r="X37" s="1" t="str">
        <f t="shared" si="52"/>
        <v>NA</v>
      </c>
      <c r="Y37" s="1" t="str">
        <f t="shared" si="53"/>
        <v>NA</v>
      </c>
      <c r="Z37" s="1" t="str">
        <f t="shared" si="18"/>
        <v>NA</v>
      </c>
      <c r="AA37" s="1" t="str">
        <f t="shared" si="19"/>
        <v>NA</v>
      </c>
      <c r="AB37" s="1" t="str">
        <f t="shared" si="20"/>
        <v>NA</v>
      </c>
      <c r="AC37" s="1" t="str">
        <f t="shared" si="21"/>
        <v>NA</v>
      </c>
      <c r="AD37" s="1" t="str">
        <f t="shared" si="22"/>
        <v>NA</v>
      </c>
      <c r="AE37" s="1" t="str">
        <f t="shared" si="23"/>
        <v>NA</v>
      </c>
      <c r="AF37" s="1" t="str">
        <f t="shared" si="24"/>
        <v>NA</v>
      </c>
      <c r="AG37" s="1" t="str">
        <f t="shared" si="25"/>
        <v>NA</v>
      </c>
      <c r="AH37" s="1" t="str">
        <f t="shared" si="26"/>
        <v>NA</v>
      </c>
      <c r="AI37" s="1" t="str">
        <f t="shared" si="27"/>
        <v>NA</v>
      </c>
      <c r="AJ37" s="1" t="str">
        <f t="shared" si="28"/>
        <v>NA</v>
      </c>
      <c r="AK37" s="1" t="str">
        <f t="shared" si="29"/>
        <v>NA</v>
      </c>
      <c r="AL37" s="1" t="str">
        <f t="shared" si="30"/>
        <v>NA</v>
      </c>
      <c r="AM37" s="1" t="str">
        <f t="shared" si="31"/>
        <v>FEMALE_CUB</v>
      </c>
      <c r="AN37" s="1" t="str">
        <f t="shared" si="32"/>
        <v>FEMALE_JUVENILE</v>
      </c>
      <c r="AO37" s="1" t="str">
        <f t="shared" si="33"/>
        <v>MORTALITY</v>
      </c>
      <c r="AP37" s="1" t="str">
        <f t="shared" si="34"/>
        <v>MORTALITY</v>
      </c>
      <c r="AQ37" s="1" t="str">
        <f t="shared" si="35"/>
        <v>MORTALITY</v>
      </c>
      <c r="AR37" s="1" t="str">
        <f t="shared" si="36"/>
        <v>MORTALITY</v>
      </c>
      <c r="AS37" s="1" t="str">
        <f t="shared" si="37"/>
        <v>MORTALITY</v>
      </c>
      <c r="AT37" s="1" t="str">
        <f t="shared" si="38"/>
        <v>MORTALITY</v>
      </c>
      <c r="AU37" s="1" t="str">
        <f t="shared" si="39"/>
        <v>MORTALITY</v>
      </c>
      <c r="AV37" s="1" t="str">
        <f t="shared" si="40"/>
        <v>MORTALITY</v>
      </c>
      <c r="AW37" s="1" t="str">
        <f t="shared" si="41"/>
        <v>MORTALITY</v>
      </c>
      <c r="AX37" s="1" t="str">
        <f t="shared" si="42"/>
        <v>MORTALITY</v>
      </c>
      <c r="AY37" s="1" t="str">
        <f t="shared" si="43"/>
        <v>MORTALITY</v>
      </c>
      <c r="AZ37" s="1" t="str">
        <f t="shared" si="43"/>
        <v>MORTALITY</v>
      </c>
    </row>
    <row r="38" spans="1:52" x14ac:dyDescent="0.2">
      <c r="A38" s="27">
        <f>SABI_RAW_DATA!A38</f>
        <v>37</v>
      </c>
      <c r="B38" s="1" t="str">
        <f>UPPER(SABI_RAW_DATA!C38)</f>
        <v>MALE</v>
      </c>
      <c r="C38" s="28">
        <f>SABI_RAW_DATA!D38</f>
        <v>37591</v>
      </c>
      <c r="D38" s="28">
        <f>SABI_RAW_DATA!D38</f>
        <v>37591</v>
      </c>
      <c r="E38" s="1">
        <f t="shared" si="4"/>
        <v>2002</v>
      </c>
      <c r="F38" s="28">
        <f>SABI_RAW_DATA!E38</f>
        <v>37865</v>
      </c>
      <c r="G38" s="1">
        <f t="shared" si="5"/>
        <v>2003</v>
      </c>
      <c r="H38" s="67">
        <f>(YEAR(SABI_SUMMARY!D38)-YEAR(SABI_SUMMARY!C38))*12+MONTH(SABI_SUMMARY!D38)-MONTH(SABI_SUMMARY!C38)</f>
        <v>0</v>
      </c>
      <c r="I38" s="1" t="str">
        <f t="shared" si="44"/>
        <v>CUB</v>
      </c>
      <c r="J38" s="1" t="str">
        <f t="shared" si="6"/>
        <v>MALE_CUB</v>
      </c>
      <c r="K38" s="29">
        <f>(YEAR(SABI_SUMMARY!F38)-YEAR(SABI_SUMMARY!C38))*12+MONTH(SABI_SUMMARY!F38)-MONTH(SABI_SUMMARY!C38)</f>
        <v>9</v>
      </c>
      <c r="L38" s="1" t="str">
        <f t="shared" si="7"/>
        <v>CUB</v>
      </c>
      <c r="M38" s="1" t="str">
        <f t="shared" si="8"/>
        <v>MALE_CUB</v>
      </c>
      <c r="N38" s="1" t="str">
        <f>UPPER(SABI_RAW_DATA!G38)</f>
        <v>MORTALITY</v>
      </c>
      <c r="O38" s="1">
        <f>IF(SABI_SUMMARY!N38="MORTALITY",1,0)</f>
        <v>1</v>
      </c>
      <c r="P38" s="1" t="str">
        <f t="shared" si="9"/>
        <v>NA</v>
      </c>
      <c r="Q38" s="1" t="str">
        <f t="shared" si="45"/>
        <v>NA</v>
      </c>
      <c r="R38" s="1" t="str">
        <f t="shared" si="46"/>
        <v>NA</v>
      </c>
      <c r="S38" s="1" t="str">
        <f t="shared" si="47"/>
        <v>NA</v>
      </c>
      <c r="T38" s="1" t="str">
        <f t="shared" si="48"/>
        <v>NA</v>
      </c>
      <c r="U38" s="1" t="str">
        <f t="shared" si="49"/>
        <v>NA</v>
      </c>
      <c r="V38" s="1" t="str">
        <f t="shared" si="50"/>
        <v>NA</v>
      </c>
      <c r="W38" s="1" t="str">
        <f t="shared" si="51"/>
        <v>NA</v>
      </c>
      <c r="X38" s="1" t="str">
        <f t="shared" si="52"/>
        <v>NA</v>
      </c>
      <c r="Y38" s="1" t="str">
        <f t="shared" si="53"/>
        <v>NA</v>
      </c>
      <c r="Z38" s="1" t="str">
        <f t="shared" si="18"/>
        <v>NA</v>
      </c>
      <c r="AA38" s="1" t="str">
        <f t="shared" si="19"/>
        <v>NA</v>
      </c>
      <c r="AB38" s="1" t="str">
        <f t="shared" si="20"/>
        <v>NA</v>
      </c>
      <c r="AC38" s="1" t="str">
        <f t="shared" si="21"/>
        <v>NA</v>
      </c>
      <c r="AD38" s="1" t="str">
        <f t="shared" si="22"/>
        <v>NA</v>
      </c>
      <c r="AE38" s="1" t="str">
        <f t="shared" si="23"/>
        <v>NA</v>
      </c>
      <c r="AF38" s="1" t="str">
        <f t="shared" si="24"/>
        <v>NA</v>
      </c>
      <c r="AG38" s="1" t="str">
        <f t="shared" si="25"/>
        <v>NA</v>
      </c>
      <c r="AH38" s="1" t="str">
        <f t="shared" si="26"/>
        <v>NA</v>
      </c>
      <c r="AI38" s="1" t="str">
        <f t="shared" si="27"/>
        <v>NA</v>
      </c>
      <c r="AJ38" s="1" t="str">
        <f t="shared" si="28"/>
        <v>NA</v>
      </c>
      <c r="AK38" s="1" t="str">
        <f t="shared" si="29"/>
        <v>NA</v>
      </c>
      <c r="AL38" s="1" t="str">
        <f t="shared" si="30"/>
        <v>NA</v>
      </c>
      <c r="AM38" s="1" t="str">
        <f t="shared" si="31"/>
        <v>MALE_CUB</v>
      </c>
      <c r="AN38" s="1" t="str">
        <f t="shared" si="32"/>
        <v>MALE_JUVENILE</v>
      </c>
      <c r="AO38" s="1" t="str">
        <f t="shared" si="33"/>
        <v>MORTALITY</v>
      </c>
      <c r="AP38" s="1" t="str">
        <f t="shared" si="34"/>
        <v>MORTALITY</v>
      </c>
      <c r="AQ38" s="1" t="str">
        <f t="shared" si="35"/>
        <v>MORTALITY</v>
      </c>
      <c r="AR38" s="1" t="str">
        <f t="shared" si="36"/>
        <v>MORTALITY</v>
      </c>
      <c r="AS38" s="1" t="str">
        <f t="shared" si="37"/>
        <v>MORTALITY</v>
      </c>
      <c r="AT38" s="1" t="str">
        <f t="shared" si="38"/>
        <v>MORTALITY</v>
      </c>
      <c r="AU38" s="1" t="str">
        <f t="shared" si="39"/>
        <v>MORTALITY</v>
      </c>
      <c r="AV38" s="1" t="str">
        <f t="shared" si="40"/>
        <v>MORTALITY</v>
      </c>
      <c r="AW38" s="1" t="str">
        <f t="shared" si="41"/>
        <v>MORTALITY</v>
      </c>
      <c r="AX38" s="1" t="str">
        <f t="shared" si="42"/>
        <v>MORTALITY</v>
      </c>
      <c r="AY38" s="1" t="str">
        <f t="shared" si="43"/>
        <v>MORTALITY</v>
      </c>
      <c r="AZ38" s="1" t="str">
        <f t="shared" si="43"/>
        <v>MORTALITY</v>
      </c>
    </row>
    <row r="39" spans="1:52" x14ac:dyDescent="0.2">
      <c r="A39" s="27">
        <f>SABI_RAW_DATA!A39</f>
        <v>38</v>
      </c>
      <c r="B39" s="1" t="str">
        <f>UPPER(SABI_RAW_DATA!C39)</f>
        <v>NA</v>
      </c>
      <c r="C39" s="28">
        <f>SABI_RAW_DATA!D39</f>
        <v>38322</v>
      </c>
      <c r="D39" s="28">
        <f>SABI_RAW_DATA!D39</f>
        <v>38322</v>
      </c>
      <c r="E39" s="1">
        <f t="shared" si="4"/>
        <v>2004</v>
      </c>
      <c r="F39" s="28">
        <f>SABI_RAW_DATA!E39</f>
        <v>38412</v>
      </c>
      <c r="G39" s="1">
        <f t="shared" si="5"/>
        <v>2005</v>
      </c>
      <c r="H39" s="67">
        <f>(YEAR(SABI_SUMMARY!D39)-YEAR(SABI_SUMMARY!C39))*12+MONTH(SABI_SUMMARY!D39)-MONTH(SABI_SUMMARY!C39)</f>
        <v>0</v>
      </c>
      <c r="I39" s="1" t="str">
        <f t="shared" si="44"/>
        <v>CUB</v>
      </c>
      <c r="J39" s="1" t="str">
        <f t="shared" si="6"/>
        <v>NA_CUB</v>
      </c>
      <c r="K39" s="29">
        <f>(YEAR(SABI_SUMMARY!F39)-YEAR(SABI_SUMMARY!C39))*12+MONTH(SABI_SUMMARY!F39)-MONTH(SABI_SUMMARY!C39)</f>
        <v>3</v>
      </c>
      <c r="L39" s="1" t="str">
        <f t="shared" si="7"/>
        <v>CUB</v>
      </c>
      <c r="M39" s="1" t="str">
        <f t="shared" si="8"/>
        <v>NA_CUB</v>
      </c>
      <c r="N39" s="1" t="str">
        <f>UPPER(SABI_RAW_DATA!G39)</f>
        <v>MORTALITY</v>
      </c>
      <c r="O39" s="1">
        <f>IF(SABI_SUMMARY!N39="MORTALITY",1,0)</f>
        <v>1</v>
      </c>
      <c r="P39" s="1" t="str">
        <f t="shared" si="9"/>
        <v>NA</v>
      </c>
      <c r="Q39" s="1" t="str">
        <f t="shared" si="45"/>
        <v>NA</v>
      </c>
      <c r="R39" s="1" t="str">
        <f t="shared" si="46"/>
        <v>NA</v>
      </c>
      <c r="S39" s="1" t="str">
        <f t="shared" si="47"/>
        <v>NA</v>
      </c>
      <c r="T39" s="1" t="str">
        <f t="shared" si="48"/>
        <v>NA</v>
      </c>
      <c r="U39" s="1" t="str">
        <f t="shared" si="49"/>
        <v>NA</v>
      </c>
      <c r="V39" s="1" t="str">
        <f t="shared" si="50"/>
        <v>NA</v>
      </c>
      <c r="W39" s="1" t="str">
        <f t="shared" si="51"/>
        <v>NA</v>
      </c>
      <c r="X39" s="1" t="str">
        <f t="shared" si="52"/>
        <v>NA</v>
      </c>
      <c r="Y39" s="1" t="str">
        <f t="shared" si="53"/>
        <v>NA</v>
      </c>
      <c r="Z39" s="1" t="str">
        <f t="shared" si="18"/>
        <v>NA</v>
      </c>
      <c r="AA39" s="1" t="str">
        <f t="shared" si="19"/>
        <v>NA</v>
      </c>
      <c r="AB39" s="1" t="str">
        <f t="shared" si="20"/>
        <v>NA</v>
      </c>
      <c r="AC39" s="1" t="str">
        <f t="shared" si="21"/>
        <v>NA</v>
      </c>
      <c r="AD39" s="1" t="str">
        <f t="shared" si="22"/>
        <v>NA</v>
      </c>
      <c r="AE39" s="1" t="str">
        <f t="shared" si="23"/>
        <v>NA</v>
      </c>
      <c r="AF39" s="1" t="str">
        <f t="shared" si="24"/>
        <v>NA</v>
      </c>
      <c r="AG39" s="1" t="str">
        <f t="shared" si="25"/>
        <v>NA</v>
      </c>
      <c r="AH39" s="1" t="str">
        <f t="shared" si="26"/>
        <v>NA</v>
      </c>
      <c r="AI39" s="1" t="str">
        <f t="shared" si="27"/>
        <v>NA</v>
      </c>
      <c r="AJ39" s="1" t="str">
        <f t="shared" si="28"/>
        <v>NA</v>
      </c>
      <c r="AK39" s="1" t="str">
        <f t="shared" si="29"/>
        <v>NA</v>
      </c>
      <c r="AL39" s="1" t="str">
        <f t="shared" si="30"/>
        <v>NA</v>
      </c>
      <c r="AM39" s="1" t="str">
        <f t="shared" si="31"/>
        <v>NA</v>
      </c>
      <c r="AN39" s="1" t="str">
        <f t="shared" si="32"/>
        <v>NA</v>
      </c>
      <c r="AO39" s="1" t="str">
        <f t="shared" si="33"/>
        <v>NA_CUB</v>
      </c>
      <c r="AP39" s="1" t="str">
        <f t="shared" si="34"/>
        <v>NA_JUVENILE</v>
      </c>
      <c r="AQ39" s="1" t="str">
        <f t="shared" si="35"/>
        <v>MORTALITY</v>
      </c>
      <c r="AR39" s="1" t="str">
        <f t="shared" si="36"/>
        <v>MORTALITY</v>
      </c>
      <c r="AS39" s="1" t="str">
        <f t="shared" si="37"/>
        <v>MORTALITY</v>
      </c>
      <c r="AT39" s="1" t="str">
        <f t="shared" si="38"/>
        <v>MORTALITY</v>
      </c>
      <c r="AU39" s="1" t="str">
        <f t="shared" si="39"/>
        <v>MORTALITY</v>
      </c>
      <c r="AV39" s="1" t="str">
        <f t="shared" si="40"/>
        <v>MORTALITY</v>
      </c>
      <c r="AW39" s="1" t="str">
        <f t="shared" si="41"/>
        <v>MORTALITY</v>
      </c>
      <c r="AX39" s="1" t="str">
        <f t="shared" si="42"/>
        <v>MORTALITY</v>
      </c>
      <c r="AY39" s="1" t="str">
        <f t="shared" si="43"/>
        <v>MORTALITY</v>
      </c>
      <c r="AZ39" s="1" t="str">
        <f t="shared" si="43"/>
        <v>MORTALITY</v>
      </c>
    </row>
    <row r="40" spans="1:52" x14ac:dyDescent="0.2">
      <c r="A40" s="27">
        <f>SABI_RAW_DATA!A40</f>
        <v>39</v>
      </c>
      <c r="B40" s="1" t="str">
        <f>UPPER(SABI_RAW_DATA!C40)</f>
        <v>NA</v>
      </c>
      <c r="C40" s="28">
        <f>SABI_RAW_DATA!D40</f>
        <v>38322</v>
      </c>
      <c r="D40" s="28">
        <f>SABI_RAW_DATA!D40</f>
        <v>38322</v>
      </c>
      <c r="E40" s="1">
        <f t="shared" si="4"/>
        <v>2004</v>
      </c>
      <c r="F40" s="28">
        <f>SABI_RAW_DATA!E40</f>
        <v>38412</v>
      </c>
      <c r="G40" s="1">
        <f t="shared" si="5"/>
        <v>2005</v>
      </c>
      <c r="H40" s="67">
        <f>(YEAR(SABI_SUMMARY!D40)-YEAR(SABI_SUMMARY!C40))*12+MONTH(SABI_SUMMARY!D40)-MONTH(SABI_SUMMARY!C40)</f>
        <v>0</v>
      </c>
      <c r="I40" s="1" t="str">
        <f t="shared" si="44"/>
        <v>CUB</v>
      </c>
      <c r="J40" s="1" t="str">
        <f t="shared" si="6"/>
        <v>NA_CUB</v>
      </c>
      <c r="K40" s="29">
        <f>(YEAR(SABI_SUMMARY!F40)-YEAR(SABI_SUMMARY!C40))*12+MONTH(SABI_SUMMARY!F40)-MONTH(SABI_SUMMARY!C40)</f>
        <v>3</v>
      </c>
      <c r="L40" s="1" t="str">
        <f t="shared" si="7"/>
        <v>CUB</v>
      </c>
      <c r="M40" s="1" t="str">
        <f t="shared" si="8"/>
        <v>NA_CUB</v>
      </c>
      <c r="N40" s="1" t="str">
        <f>UPPER(SABI_RAW_DATA!G40)</f>
        <v>MORTALITY</v>
      </c>
      <c r="O40" s="1">
        <f>IF(SABI_SUMMARY!N40="MORTALITY",1,0)</f>
        <v>1</v>
      </c>
      <c r="P40" s="1" t="str">
        <f t="shared" si="9"/>
        <v>NA</v>
      </c>
      <c r="Q40" s="1" t="str">
        <f t="shared" si="45"/>
        <v>NA</v>
      </c>
      <c r="R40" s="1" t="str">
        <f t="shared" si="46"/>
        <v>NA</v>
      </c>
      <c r="S40" s="1" t="str">
        <f t="shared" si="47"/>
        <v>NA</v>
      </c>
      <c r="T40" s="1" t="str">
        <f t="shared" si="48"/>
        <v>NA</v>
      </c>
      <c r="U40" s="1" t="str">
        <f t="shared" si="49"/>
        <v>NA</v>
      </c>
      <c r="V40" s="1" t="str">
        <f t="shared" si="50"/>
        <v>NA</v>
      </c>
      <c r="W40" s="1" t="str">
        <f t="shared" si="51"/>
        <v>NA</v>
      </c>
      <c r="X40" s="1" t="str">
        <f t="shared" si="52"/>
        <v>NA</v>
      </c>
      <c r="Y40" s="1" t="str">
        <f t="shared" si="53"/>
        <v>NA</v>
      </c>
      <c r="Z40" s="1" t="str">
        <f t="shared" si="18"/>
        <v>NA</v>
      </c>
      <c r="AA40" s="1" t="str">
        <f t="shared" si="19"/>
        <v>NA</v>
      </c>
      <c r="AB40" s="1" t="str">
        <f t="shared" si="20"/>
        <v>NA</v>
      </c>
      <c r="AC40" s="1" t="str">
        <f t="shared" si="21"/>
        <v>NA</v>
      </c>
      <c r="AD40" s="1" t="str">
        <f t="shared" si="22"/>
        <v>NA</v>
      </c>
      <c r="AE40" s="1" t="str">
        <f t="shared" si="23"/>
        <v>NA</v>
      </c>
      <c r="AF40" s="1" t="str">
        <f t="shared" si="24"/>
        <v>NA</v>
      </c>
      <c r="AG40" s="1" t="str">
        <f t="shared" si="25"/>
        <v>NA</v>
      </c>
      <c r="AH40" s="1" t="str">
        <f t="shared" si="26"/>
        <v>NA</v>
      </c>
      <c r="AI40" s="1" t="str">
        <f t="shared" si="27"/>
        <v>NA</v>
      </c>
      <c r="AJ40" s="1" t="str">
        <f t="shared" si="28"/>
        <v>NA</v>
      </c>
      <c r="AK40" s="1" t="str">
        <f t="shared" si="29"/>
        <v>NA</v>
      </c>
      <c r="AL40" s="1" t="str">
        <f t="shared" si="30"/>
        <v>NA</v>
      </c>
      <c r="AM40" s="1" t="str">
        <f t="shared" si="31"/>
        <v>NA</v>
      </c>
      <c r="AN40" s="1" t="str">
        <f t="shared" si="32"/>
        <v>NA</v>
      </c>
      <c r="AO40" s="1" t="str">
        <f t="shared" si="33"/>
        <v>NA_CUB</v>
      </c>
      <c r="AP40" s="1" t="str">
        <f t="shared" si="34"/>
        <v>NA_JUVENILE</v>
      </c>
      <c r="AQ40" s="1" t="str">
        <f t="shared" si="35"/>
        <v>MORTALITY</v>
      </c>
      <c r="AR40" s="1" t="str">
        <f t="shared" si="36"/>
        <v>MORTALITY</v>
      </c>
      <c r="AS40" s="1" t="str">
        <f t="shared" si="37"/>
        <v>MORTALITY</v>
      </c>
      <c r="AT40" s="1" t="str">
        <f t="shared" si="38"/>
        <v>MORTALITY</v>
      </c>
      <c r="AU40" s="1" t="str">
        <f t="shared" si="39"/>
        <v>MORTALITY</v>
      </c>
      <c r="AV40" s="1" t="str">
        <f t="shared" si="40"/>
        <v>MORTALITY</v>
      </c>
      <c r="AW40" s="1" t="str">
        <f t="shared" si="41"/>
        <v>MORTALITY</v>
      </c>
      <c r="AX40" s="1" t="str">
        <f t="shared" si="42"/>
        <v>MORTALITY</v>
      </c>
      <c r="AY40" s="1" t="str">
        <f t="shared" si="43"/>
        <v>MORTALITY</v>
      </c>
      <c r="AZ40" s="1" t="str">
        <f t="shared" si="43"/>
        <v>MORTALITY</v>
      </c>
    </row>
    <row r="41" spans="1:52" x14ac:dyDescent="0.2">
      <c r="A41" s="27">
        <f>SABI_RAW_DATA!A41</f>
        <v>40</v>
      </c>
      <c r="B41" s="1" t="str">
        <f>UPPER(SABI_RAW_DATA!C41)</f>
        <v>NA</v>
      </c>
      <c r="C41" s="28">
        <f>SABI_RAW_DATA!D41</f>
        <v>38657</v>
      </c>
      <c r="D41" s="28">
        <f>SABI_RAW_DATA!D41</f>
        <v>38657</v>
      </c>
      <c r="E41" s="1">
        <f t="shared" si="4"/>
        <v>2005</v>
      </c>
      <c r="F41" s="28">
        <f>SABI_RAW_DATA!E41</f>
        <v>38718</v>
      </c>
      <c r="G41" s="1">
        <f t="shared" si="5"/>
        <v>2006</v>
      </c>
      <c r="H41" s="67">
        <f>(YEAR(SABI_SUMMARY!D41)-YEAR(SABI_SUMMARY!C41))*12+MONTH(SABI_SUMMARY!D41)-MONTH(SABI_SUMMARY!C41)</f>
        <v>0</v>
      </c>
      <c r="I41" s="1" t="str">
        <f t="shared" si="44"/>
        <v>CUB</v>
      </c>
      <c r="J41" s="1" t="str">
        <f t="shared" si="6"/>
        <v>NA_CUB</v>
      </c>
      <c r="K41" s="29">
        <f>(YEAR(SABI_SUMMARY!F41)-YEAR(SABI_SUMMARY!C41))*12+MONTH(SABI_SUMMARY!F41)-MONTH(SABI_SUMMARY!C41)</f>
        <v>2</v>
      </c>
      <c r="L41" s="1" t="str">
        <f t="shared" si="7"/>
        <v>CUB</v>
      </c>
      <c r="M41" s="1" t="str">
        <f t="shared" si="8"/>
        <v>NA_CUB</v>
      </c>
      <c r="N41" s="1" t="str">
        <f>UPPER(SABI_RAW_DATA!G41)</f>
        <v>MORTALITY</v>
      </c>
      <c r="O41" s="1">
        <f>IF(SABI_SUMMARY!N41="MORTALITY",1,0)</f>
        <v>1</v>
      </c>
      <c r="P41" s="1" t="str">
        <f t="shared" si="9"/>
        <v>NA</v>
      </c>
      <c r="Q41" s="1" t="str">
        <f t="shared" si="45"/>
        <v>NA</v>
      </c>
      <c r="R41" s="1" t="str">
        <f t="shared" si="46"/>
        <v>NA</v>
      </c>
      <c r="S41" s="1" t="str">
        <f t="shared" si="47"/>
        <v>NA</v>
      </c>
      <c r="T41" s="1" t="str">
        <f t="shared" si="48"/>
        <v>NA</v>
      </c>
      <c r="U41" s="1" t="str">
        <f t="shared" si="49"/>
        <v>NA</v>
      </c>
      <c r="V41" s="1" t="str">
        <f t="shared" si="50"/>
        <v>NA</v>
      </c>
      <c r="W41" s="1" t="str">
        <f t="shared" si="51"/>
        <v>NA</v>
      </c>
      <c r="X41" s="1" t="str">
        <f t="shared" si="52"/>
        <v>NA</v>
      </c>
      <c r="Y41" s="1" t="str">
        <f t="shared" si="53"/>
        <v>NA</v>
      </c>
      <c r="Z41" s="1" t="str">
        <f t="shared" si="18"/>
        <v>NA</v>
      </c>
      <c r="AA41" s="1" t="str">
        <f t="shared" si="19"/>
        <v>NA</v>
      </c>
      <c r="AB41" s="1" t="str">
        <f t="shared" si="20"/>
        <v>NA</v>
      </c>
      <c r="AC41" s="1" t="str">
        <f t="shared" si="21"/>
        <v>NA</v>
      </c>
      <c r="AD41" s="1" t="str">
        <f t="shared" si="22"/>
        <v>NA</v>
      </c>
      <c r="AE41" s="1" t="str">
        <f t="shared" si="23"/>
        <v>NA</v>
      </c>
      <c r="AF41" s="1" t="str">
        <f t="shared" si="24"/>
        <v>NA</v>
      </c>
      <c r="AG41" s="1" t="str">
        <f t="shared" si="25"/>
        <v>NA</v>
      </c>
      <c r="AH41" s="1" t="str">
        <f t="shared" si="26"/>
        <v>NA</v>
      </c>
      <c r="AI41" s="1" t="str">
        <f t="shared" si="27"/>
        <v>NA</v>
      </c>
      <c r="AJ41" s="1" t="str">
        <f t="shared" si="28"/>
        <v>NA</v>
      </c>
      <c r="AK41" s="1" t="str">
        <f t="shared" si="29"/>
        <v>NA</v>
      </c>
      <c r="AL41" s="1" t="str">
        <f t="shared" si="30"/>
        <v>NA</v>
      </c>
      <c r="AM41" s="1" t="str">
        <f t="shared" si="31"/>
        <v>NA</v>
      </c>
      <c r="AN41" s="1" t="str">
        <f t="shared" si="32"/>
        <v>NA</v>
      </c>
      <c r="AO41" s="1" t="str">
        <f t="shared" si="33"/>
        <v>NA</v>
      </c>
      <c r="AP41" s="1" t="str">
        <f t="shared" si="34"/>
        <v>NA_CUB</v>
      </c>
      <c r="AQ41" s="1" t="str">
        <f t="shared" si="35"/>
        <v>NA_JUVENILE</v>
      </c>
      <c r="AR41" s="1" t="str">
        <f t="shared" si="36"/>
        <v>MORTALITY</v>
      </c>
      <c r="AS41" s="1" t="str">
        <f t="shared" si="37"/>
        <v>MORTALITY</v>
      </c>
      <c r="AT41" s="1" t="str">
        <f t="shared" si="38"/>
        <v>MORTALITY</v>
      </c>
      <c r="AU41" s="1" t="str">
        <f t="shared" si="39"/>
        <v>MORTALITY</v>
      </c>
      <c r="AV41" s="1" t="str">
        <f t="shared" si="40"/>
        <v>MORTALITY</v>
      </c>
      <c r="AW41" s="1" t="str">
        <f t="shared" si="41"/>
        <v>MORTALITY</v>
      </c>
      <c r="AX41" s="1" t="str">
        <f t="shared" si="42"/>
        <v>MORTALITY</v>
      </c>
      <c r="AY41" s="1" t="str">
        <f t="shared" si="43"/>
        <v>MORTALITY</v>
      </c>
      <c r="AZ41" s="1" t="str">
        <f t="shared" si="43"/>
        <v>MORTALITY</v>
      </c>
    </row>
    <row r="42" spans="1:52" x14ac:dyDescent="0.2">
      <c r="A42" s="27">
        <f>SABI_RAW_DATA!A42</f>
        <v>41</v>
      </c>
      <c r="B42" s="1" t="str">
        <f>UPPER(SABI_RAW_DATA!C42)</f>
        <v>NA</v>
      </c>
      <c r="C42" s="28">
        <f>SABI_RAW_DATA!D42</f>
        <v>38657</v>
      </c>
      <c r="D42" s="28">
        <f>SABI_RAW_DATA!D42</f>
        <v>38657</v>
      </c>
      <c r="E42" s="1">
        <f t="shared" si="4"/>
        <v>2005</v>
      </c>
      <c r="F42" s="28">
        <f>SABI_RAW_DATA!E42</f>
        <v>38718</v>
      </c>
      <c r="G42" s="1">
        <f t="shared" si="5"/>
        <v>2006</v>
      </c>
      <c r="H42" s="67">
        <f>(YEAR(SABI_SUMMARY!D42)-YEAR(SABI_SUMMARY!C42))*12+MONTH(SABI_SUMMARY!D42)-MONTH(SABI_SUMMARY!C42)</f>
        <v>0</v>
      </c>
      <c r="I42" s="1" t="str">
        <f t="shared" si="44"/>
        <v>CUB</v>
      </c>
      <c r="J42" s="1" t="str">
        <f t="shared" si="6"/>
        <v>NA_CUB</v>
      </c>
      <c r="K42" s="29">
        <f>(YEAR(SABI_SUMMARY!F42)-YEAR(SABI_SUMMARY!C42))*12+MONTH(SABI_SUMMARY!F42)-MONTH(SABI_SUMMARY!C42)</f>
        <v>2</v>
      </c>
      <c r="L42" s="1" t="str">
        <f t="shared" si="7"/>
        <v>CUB</v>
      </c>
      <c r="M42" s="1" t="str">
        <f t="shared" si="8"/>
        <v>NA_CUB</v>
      </c>
      <c r="N42" s="1" t="str">
        <f>UPPER(SABI_RAW_DATA!G42)</f>
        <v>MORTALITY</v>
      </c>
      <c r="O42" s="1">
        <f>IF(SABI_SUMMARY!N42="MORTALITY",1,0)</f>
        <v>1</v>
      </c>
      <c r="P42" s="1" t="str">
        <f t="shared" si="9"/>
        <v>NA</v>
      </c>
      <c r="Q42" s="1" t="str">
        <f t="shared" si="45"/>
        <v>NA</v>
      </c>
      <c r="R42" s="1" t="str">
        <f t="shared" si="46"/>
        <v>NA</v>
      </c>
      <c r="S42" s="1" t="str">
        <f t="shared" si="47"/>
        <v>NA</v>
      </c>
      <c r="T42" s="1" t="str">
        <f t="shared" si="48"/>
        <v>NA</v>
      </c>
      <c r="U42" s="1" t="str">
        <f t="shared" si="49"/>
        <v>NA</v>
      </c>
      <c r="V42" s="1" t="str">
        <f t="shared" si="50"/>
        <v>NA</v>
      </c>
      <c r="W42" s="1" t="str">
        <f t="shared" si="51"/>
        <v>NA</v>
      </c>
      <c r="X42" s="1" t="str">
        <f t="shared" si="52"/>
        <v>NA</v>
      </c>
      <c r="Y42" s="1" t="str">
        <f t="shared" si="53"/>
        <v>NA</v>
      </c>
      <c r="Z42" s="1" t="str">
        <f t="shared" si="18"/>
        <v>NA</v>
      </c>
      <c r="AA42" s="1" t="str">
        <f t="shared" si="19"/>
        <v>NA</v>
      </c>
      <c r="AB42" s="1" t="str">
        <f t="shared" si="20"/>
        <v>NA</v>
      </c>
      <c r="AC42" s="1" t="str">
        <f t="shared" si="21"/>
        <v>NA</v>
      </c>
      <c r="AD42" s="1" t="str">
        <f t="shared" si="22"/>
        <v>NA</v>
      </c>
      <c r="AE42" s="1" t="str">
        <f t="shared" si="23"/>
        <v>NA</v>
      </c>
      <c r="AF42" s="1" t="str">
        <f t="shared" si="24"/>
        <v>NA</v>
      </c>
      <c r="AG42" s="1" t="str">
        <f t="shared" si="25"/>
        <v>NA</v>
      </c>
      <c r="AH42" s="1" t="str">
        <f t="shared" si="26"/>
        <v>NA</v>
      </c>
      <c r="AI42" s="1" t="str">
        <f t="shared" si="27"/>
        <v>NA</v>
      </c>
      <c r="AJ42" s="1" t="str">
        <f t="shared" si="28"/>
        <v>NA</v>
      </c>
      <c r="AK42" s="1" t="str">
        <f t="shared" si="29"/>
        <v>NA</v>
      </c>
      <c r="AL42" s="1" t="str">
        <f t="shared" si="30"/>
        <v>NA</v>
      </c>
      <c r="AM42" s="1" t="str">
        <f t="shared" si="31"/>
        <v>NA</v>
      </c>
      <c r="AN42" s="1" t="str">
        <f t="shared" si="32"/>
        <v>NA</v>
      </c>
      <c r="AO42" s="1" t="str">
        <f t="shared" si="33"/>
        <v>NA</v>
      </c>
      <c r="AP42" s="1" t="str">
        <f t="shared" si="34"/>
        <v>NA_CUB</v>
      </c>
      <c r="AQ42" s="1" t="str">
        <f t="shared" si="35"/>
        <v>NA_JUVENILE</v>
      </c>
      <c r="AR42" s="1" t="str">
        <f t="shared" si="36"/>
        <v>MORTALITY</v>
      </c>
      <c r="AS42" s="1" t="str">
        <f t="shared" si="37"/>
        <v>MORTALITY</v>
      </c>
      <c r="AT42" s="1" t="str">
        <f t="shared" si="38"/>
        <v>MORTALITY</v>
      </c>
      <c r="AU42" s="1" t="str">
        <f t="shared" si="39"/>
        <v>MORTALITY</v>
      </c>
      <c r="AV42" s="1" t="str">
        <f t="shared" si="40"/>
        <v>MORTALITY</v>
      </c>
      <c r="AW42" s="1" t="str">
        <f t="shared" si="41"/>
        <v>MORTALITY</v>
      </c>
      <c r="AX42" s="1" t="str">
        <f t="shared" si="42"/>
        <v>MORTALITY</v>
      </c>
      <c r="AY42" s="1" t="str">
        <f t="shared" si="43"/>
        <v>MORTALITY</v>
      </c>
      <c r="AZ42" s="1" t="str">
        <f t="shared" si="43"/>
        <v>MORTALITY</v>
      </c>
    </row>
    <row r="43" spans="1:52" x14ac:dyDescent="0.2">
      <c r="A43" s="27">
        <f>SABI_RAW_DATA!A43</f>
        <v>42</v>
      </c>
      <c r="B43" s="1" t="str">
        <f>UPPER(SABI_RAW_DATA!C43)</f>
        <v>MALE</v>
      </c>
      <c r="C43" s="28">
        <f>SABI_RAW_DATA!D43</f>
        <v>38991</v>
      </c>
      <c r="D43" s="28">
        <f>SABI_RAW_DATA!D43</f>
        <v>38991</v>
      </c>
      <c r="E43" s="1">
        <f t="shared" si="4"/>
        <v>2006</v>
      </c>
      <c r="F43" s="28">
        <f>SABI_RAW_DATA!E43</f>
        <v>42005</v>
      </c>
      <c r="G43" s="1">
        <f t="shared" si="5"/>
        <v>2015</v>
      </c>
      <c r="H43" s="67">
        <f>(YEAR(SABI_SUMMARY!D43)-YEAR(SABI_SUMMARY!C43))*12+MONTH(SABI_SUMMARY!D43)-MONTH(SABI_SUMMARY!C43)</f>
        <v>0</v>
      </c>
      <c r="I43" s="1" t="str">
        <f t="shared" si="44"/>
        <v>CUB</v>
      </c>
      <c r="J43" s="1" t="str">
        <f t="shared" si="6"/>
        <v>MALE_CUB</v>
      </c>
      <c r="K43" s="29">
        <f>(YEAR(SABI_SUMMARY!F43)-YEAR(SABI_SUMMARY!C43))*12+MONTH(SABI_SUMMARY!F43)-MONTH(SABI_SUMMARY!C43)</f>
        <v>99</v>
      </c>
      <c r="L43" s="1" t="str">
        <f t="shared" si="7"/>
        <v>ADULT_84</v>
      </c>
      <c r="M43" s="1" t="str">
        <f t="shared" si="8"/>
        <v>MALE_ADULT_84</v>
      </c>
      <c r="N43" s="1" t="str">
        <f>UPPER(SABI_RAW_DATA!G43)</f>
        <v>CENSORED</v>
      </c>
      <c r="O43" s="1">
        <f>IF(SABI_SUMMARY!N43="MORTALITY",1,0)</f>
        <v>0</v>
      </c>
      <c r="P43" s="1" t="str">
        <f t="shared" si="9"/>
        <v>NA</v>
      </c>
      <c r="Q43" s="1" t="str">
        <f t="shared" si="45"/>
        <v>NA</v>
      </c>
      <c r="R43" s="1" t="str">
        <f t="shared" si="46"/>
        <v>NA</v>
      </c>
      <c r="S43" s="1" t="str">
        <f t="shared" si="47"/>
        <v>NA</v>
      </c>
      <c r="T43" s="1" t="str">
        <f t="shared" si="48"/>
        <v>NA</v>
      </c>
      <c r="U43" s="1" t="str">
        <f t="shared" si="49"/>
        <v>NA</v>
      </c>
      <c r="V43" s="1" t="str">
        <f t="shared" si="50"/>
        <v>NA</v>
      </c>
      <c r="W43" s="1" t="str">
        <f t="shared" si="51"/>
        <v>NA</v>
      </c>
      <c r="X43" s="1" t="str">
        <f t="shared" si="52"/>
        <v>NA</v>
      </c>
      <c r="Y43" s="1" t="str">
        <f t="shared" si="53"/>
        <v>NA</v>
      </c>
      <c r="Z43" s="1" t="str">
        <f t="shared" si="18"/>
        <v>NA</v>
      </c>
      <c r="AA43" s="1" t="str">
        <f t="shared" si="19"/>
        <v>NA</v>
      </c>
      <c r="AB43" s="1" t="str">
        <f t="shared" si="20"/>
        <v>NA</v>
      </c>
      <c r="AC43" s="1" t="str">
        <f t="shared" si="21"/>
        <v>NA</v>
      </c>
      <c r="AD43" s="1" t="str">
        <f t="shared" si="22"/>
        <v>NA</v>
      </c>
      <c r="AE43" s="1" t="str">
        <f t="shared" si="23"/>
        <v>NA</v>
      </c>
      <c r="AF43" s="1" t="str">
        <f t="shared" si="24"/>
        <v>NA</v>
      </c>
      <c r="AG43" s="1" t="str">
        <f t="shared" si="25"/>
        <v>NA</v>
      </c>
      <c r="AH43" s="1" t="str">
        <f t="shared" si="26"/>
        <v>NA</v>
      </c>
      <c r="AI43" s="1" t="str">
        <f t="shared" si="27"/>
        <v>NA</v>
      </c>
      <c r="AJ43" s="1" t="str">
        <f t="shared" si="28"/>
        <v>NA</v>
      </c>
      <c r="AK43" s="1" t="str">
        <f t="shared" si="29"/>
        <v>NA</v>
      </c>
      <c r="AL43" s="1" t="str">
        <f t="shared" si="30"/>
        <v>NA</v>
      </c>
      <c r="AM43" s="1" t="str">
        <f t="shared" si="31"/>
        <v>NA</v>
      </c>
      <c r="AN43" s="1" t="str">
        <f t="shared" si="32"/>
        <v>NA</v>
      </c>
      <c r="AO43" s="1" t="str">
        <f t="shared" si="33"/>
        <v>NA</v>
      </c>
      <c r="AP43" s="1" t="str">
        <f t="shared" si="34"/>
        <v>NA</v>
      </c>
      <c r="AQ43" s="1" t="str">
        <f t="shared" si="35"/>
        <v>MALE_CUB</v>
      </c>
      <c r="AR43" s="1" t="str">
        <f t="shared" si="36"/>
        <v>MALE_JUVENILE</v>
      </c>
      <c r="AS43" s="1" t="str">
        <f t="shared" si="37"/>
        <v>MALE_SUBADULT</v>
      </c>
      <c r="AT43" s="1" t="str">
        <f t="shared" si="38"/>
        <v>MALE_ADULT_36_48</v>
      </c>
      <c r="AU43" s="1" t="str">
        <f t="shared" si="39"/>
        <v>MALE_ADULT_48_60</v>
      </c>
      <c r="AV43" s="1" t="str">
        <f t="shared" si="40"/>
        <v>MALE_ADULT_60_72</v>
      </c>
      <c r="AW43" s="1" t="str">
        <f t="shared" si="41"/>
        <v>MALE_ADULT_72_84</v>
      </c>
      <c r="AX43" s="1" t="str">
        <f t="shared" si="42"/>
        <v>MALE_ADULT_84</v>
      </c>
      <c r="AY43" s="1" t="str">
        <f t="shared" si="43"/>
        <v>MALE_ADULT_84</v>
      </c>
      <c r="AZ43" s="1" t="str">
        <f t="shared" si="43"/>
        <v>MALE_ADULT_84</v>
      </c>
    </row>
    <row r="44" spans="1:52" x14ac:dyDescent="0.2">
      <c r="A44" s="27">
        <f>SABI_RAW_DATA!A44</f>
        <v>43</v>
      </c>
      <c r="B44" s="1" t="str">
        <f>UPPER(SABI_RAW_DATA!C44)</f>
        <v>MALE</v>
      </c>
      <c r="C44" s="28">
        <f>SABI_RAW_DATA!D44</f>
        <v>38991</v>
      </c>
      <c r="D44" s="28">
        <f>SABI_RAW_DATA!D44</f>
        <v>38991</v>
      </c>
      <c r="E44" s="1">
        <f t="shared" si="4"/>
        <v>2006</v>
      </c>
      <c r="F44" s="28">
        <f>SABI_RAW_DATA!E44</f>
        <v>42005</v>
      </c>
      <c r="G44" s="1">
        <f t="shared" si="5"/>
        <v>2015</v>
      </c>
      <c r="H44" s="67">
        <f>(YEAR(SABI_SUMMARY!D44)-YEAR(SABI_SUMMARY!C44))*12+MONTH(SABI_SUMMARY!D44)-MONTH(SABI_SUMMARY!C44)</f>
        <v>0</v>
      </c>
      <c r="I44" s="1" t="str">
        <f t="shared" si="44"/>
        <v>CUB</v>
      </c>
      <c r="J44" s="1" t="str">
        <f t="shared" si="6"/>
        <v>MALE_CUB</v>
      </c>
      <c r="K44" s="29">
        <f>(YEAR(SABI_SUMMARY!F44)-YEAR(SABI_SUMMARY!C44))*12+MONTH(SABI_SUMMARY!F44)-MONTH(SABI_SUMMARY!C44)</f>
        <v>99</v>
      </c>
      <c r="L44" s="1" t="str">
        <f t="shared" si="7"/>
        <v>ADULT_84</v>
      </c>
      <c r="M44" s="1" t="str">
        <f t="shared" si="8"/>
        <v>MALE_ADULT_84</v>
      </c>
      <c r="N44" s="1" t="str">
        <f>UPPER(SABI_RAW_DATA!G44)</f>
        <v>CENSORED</v>
      </c>
      <c r="O44" s="1">
        <f>IF(SABI_SUMMARY!N44="MORTALITY",1,0)</f>
        <v>0</v>
      </c>
      <c r="P44" s="1" t="str">
        <f t="shared" si="9"/>
        <v>NA</v>
      </c>
      <c r="Q44" s="1" t="str">
        <f t="shared" si="45"/>
        <v>NA</v>
      </c>
      <c r="R44" s="1" t="str">
        <f t="shared" si="46"/>
        <v>NA</v>
      </c>
      <c r="S44" s="1" t="str">
        <f t="shared" si="47"/>
        <v>NA</v>
      </c>
      <c r="T44" s="1" t="str">
        <f t="shared" si="48"/>
        <v>NA</v>
      </c>
      <c r="U44" s="1" t="str">
        <f t="shared" si="49"/>
        <v>NA</v>
      </c>
      <c r="V44" s="1" t="str">
        <f t="shared" si="50"/>
        <v>NA</v>
      </c>
      <c r="W44" s="1" t="str">
        <f t="shared" si="51"/>
        <v>NA</v>
      </c>
      <c r="X44" s="1" t="str">
        <f t="shared" si="52"/>
        <v>NA</v>
      </c>
      <c r="Y44" s="1" t="str">
        <f t="shared" si="53"/>
        <v>NA</v>
      </c>
      <c r="Z44" s="1" t="str">
        <f t="shared" si="18"/>
        <v>NA</v>
      </c>
      <c r="AA44" s="1" t="str">
        <f t="shared" si="19"/>
        <v>NA</v>
      </c>
      <c r="AB44" s="1" t="str">
        <f t="shared" si="20"/>
        <v>NA</v>
      </c>
      <c r="AC44" s="1" t="str">
        <f t="shared" si="21"/>
        <v>NA</v>
      </c>
      <c r="AD44" s="1" t="str">
        <f t="shared" si="22"/>
        <v>NA</v>
      </c>
      <c r="AE44" s="1" t="str">
        <f t="shared" si="23"/>
        <v>NA</v>
      </c>
      <c r="AF44" s="1" t="str">
        <f t="shared" si="24"/>
        <v>NA</v>
      </c>
      <c r="AG44" s="1" t="str">
        <f t="shared" si="25"/>
        <v>NA</v>
      </c>
      <c r="AH44" s="1" t="str">
        <f t="shared" si="26"/>
        <v>NA</v>
      </c>
      <c r="AI44" s="1" t="str">
        <f t="shared" si="27"/>
        <v>NA</v>
      </c>
      <c r="AJ44" s="1" t="str">
        <f t="shared" si="28"/>
        <v>NA</v>
      </c>
      <c r="AK44" s="1" t="str">
        <f t="shared" si="29"/>
        <v>NA</v>
      </c>
      <c r="AL44" s="1" t="str">
        <f t="shared" si="30"/>
        <v>NA</v>
      </c>
      <c r="AM44" s="1" t="str">
        <f t="shared" si="31"/>
        <v>NA</v>
      </c>
      <c r="AN44" s="1" t="str">
        <f t="shared" si="32"/>
        <v>NA</v>
      </c>
      <c r="AO44" s="1" t="str">
        <f t="shared" si="33"/>
        <v>NA</v>
      </c>
      <c r="AP44" s="1" t="str">
        <f t="shared" si="34"/>
        <v>NA</v>
      </c>
      <c r="AQ44" s="1" t="str">
        <f t="shared" si="35"/>
        <v>MALE_CUB</v>
      </c>
      <c r="AR44" s="1" t="str">
        <f t="shared" si="36"/>
        <v>MALE_JUVENILE</v>
      </c>
      <c r="AS44" s="1" t="str">
        <f t="shared" si="37"/>
        <v>MALE_SUBADULT</v>
      </c>
      <c r="AT44" s="1" t="str">
        <f t="shared" si="38"/>
        <v>MALE_ADULT_36_48</v>
      </c>
      <c r="AU44" s="1" t="str">
        <f t="shared" si="39"/>
        <v>MALE_ADULT_48_60</v>
      </c>
      <c r="AV44" s="1" t="str">
        <f t="shared" si="40"/>
        <v>MALE_ADULT_60_72</v>
      </c>
      <c r="AW44" s="1" t="str">
        <f t="shared" si="41"/>
        <v>MALE_ADULT_72_84</v>
      </c>
      <c r="AX44" s="1" t="str">
        <f t="shared" si="42"/>
        <v>MALE_ADULT_84</v>
      </c>
      <c r="AY44" s="1" t="str">
        <f t="shared" si="43"/>
        <v>MALE_ADULT_84</v>
      </c>
      <c r="AZ44" s="1" t="str">
        <f t="shared" si="43"/>
        <v>MALE_ADULT_84</v>
      </c>
    </row>
    <row r="45" spans="1:52" x14ac:dyDescent="0.2">
      <c r="A45" s="27">
        <f>SABI_RAW_DATA!A45</f>
        <v>44</v>
      </c>
      <c r="B45" s="1" t="str">
        <f>UPPER(SABI_RAW_DATA!C45)</f>
        <v>FEMALE</v>
      </c>
      <c r="C45" s="28">
        <f>SABI_RAW_DATA!D45</f>
        <v>39995</v>
      </c>
      <c r="D45" s="28">
        <f>SABI_RAW_DATA!D45</f>
        <v>39995</v>
      </c>
      <c r="E45" s="1">
        <f t="shared" si="4"/>
        <v>2009</v>
      </c>
      <c r="F45" s="28">
        <f>SABI_RAW_DATA!E45</f>
        <v>40087</v>
      </c>
      <c r="G45" s="1">
        <f t="shared" si="5"/>
        <v>2009</v>
      </c>
      <c r="H45" s="67">
        <f>(YEAR(SABI_SUMMARY!D45)-YEAR(SABI_SUMMARY!C45))*12+MONTH(SABI_SUMMARY!D45)-MONTH(SABI_SUMMARY!C45)</f>
        <v>0</v>
      </c>
      <c r="I45" s="1" t="str">
        <f t="shared" si="44"/>
        <v>CUB</v>
      </c>
      <c r="J45" s="1" t="str">
        <f t="shared" si="6"/>
        <v>FEMALE_CUB</v>
      </c>
      <c r="K45" s="29">
        <f>(YEAR(SABI_SUMMARY!F45)-YEAR(SABI_SUMMARY!C45))*12+MONTH(SABI_SUMMARY!F45)-MONTH(SABI_SUMMARY!C45)</f>
        <v>3</v>
      </c>
      <c r="L45" s="1" t="str">
        <f t="shared" si="7"/>
        <v>CUB</v>
      </c>
      <c r="M45" s="1" t="str">
        <f t="shared" si="8"/>
        <v>FEMALE_CUB</v>
      </c>
      <c r="N45" s="1" t="str">
        <f>UPPER(SABI_RAW_DATA!G45)</f>
        <v>MORTALITY</v>
      </c>
      <c r="O45" s="1">
        <f>IF(SABI_SUMMARY!N45="MORTALITY",1,0)</f>
        <v>1</v>
      </c>
      <c r="P45" s="1" t="str">
        <f t="shared" si="9"/>
        <v>NA</v>
      </c>
      <c r="Q45" s="1" t="str">
        <f t="shared" si="45"/>
        <v>NA</v>
      </c>
      <c r="R45" s="1" t="str">
        <f t="shared" si="46"/>
        <v>NA</v>
      </c>
      <c r="S45" s="1" t="str">
        <f t="shared" si="47"/>
        <v>NA</v>
      </c>
      <c r="T45" s="1" t="str">
        <f t="shared" si="48"/>
        <v>NA</v>
      </c>
      <c r="U45" s="1" t="str">
        <f t="shared" si="49"/>
        <v>NA</v>
      </c>
      <c r="V45" s="1" t="str">
        <f t="shared" si="50"/>
        <v>NA</v>
      </c>
      <c r="W45" s="1" t="str">
        <f t="shared" si="51"/>
        <v>NA</v>
      </c>
      <c r="X45" s="1" t="str">
        <f t="shared" si="52"/>
        <v>NA</v>
      </c>
      <c r="Y45" s="1" t="str">
        <f t="shared" si="53"/>
        <v>NA</v>
      </c>
      <c r="Z45" s="1" t="str">
        <f t="shared" si="18"/>
        <v>NA</v>
      </c>
      <c r="AA45" s="1" t="str">
        <f t="shared" si="19"/>
        <v>NA</v>
      </c>
      <c r="AB45" s="1" t="str">
        <f t="shared" si="20"/>
        <v>NA</v>
      </c>
      <c r="AC45" s="1" t="str">
        <f t="shared" si="21"/>
        <v>NA</v>
      </c>
      <c r="AD45" s="1" t="str">
        <f t="shared" si="22"/>
        <v>NA</v>
      </c>
      <c r="AE45" s="1" t="str">
        <f t="shared" si="23"/>
        <v>NA</v>
      </c>
      <c r="AF45" s="1" t="str">
        <f t="shared" si="24"/>
        <v>NA</v>
      </c>
      <c r="AG45" s="1" t="str">
        <f t="shared" si="25"/>
        <v>NA</v>
      </c>
      <c r="AH45" s="1" t="str">
        <f t="shared" si="26"/>
        <v>NA</v>
      </c>
      <c r="AI45" s="1" t="str">
        <f t="shared" si="27"/>
        <v>NA</v>
      </c>
      <c r="AJ45" s="1" t="str">
        <f t="shared" si="28"/>
        <v>NA</v>
      </c>
      <c r="AK45" s="1" t="str">
        <f t="shared" si="29"/>
        <v>NA</v>
      </c>
      <c r="AL45" s="1" t="str">
        <f t="shared" si="30"/>
        <v>NA</v>
      </c>
      <c r="AM45" s="1" t="str">
        <f t="shared" si="31"/>
        <v>NA</v>
      </c>
      <c r="AN45" s="1" t="str">
        <f t="shared" si="32"/>
        <v>NA</v>
      </c>
      <c r="AO45" s="1" t="str">
        <f t="shared" si="33"/>
        <v>NA</v>
      </c>
      <c r="AP45" s="1" t="str">
        <f t="shared" si="34"/>
        <v>NA</v>
      </c>
      <c r="AQ45" s="1" t="str">
        <f t="shared" si="35"/>
        <v>NA</v>
      </c>
      <c r="AR45" s="1" t="str">
        <f t="shared" si="36"/>
        <v>NA</v>
      </c>
      <c r="AS45" s="1" t="str">
        <f t="shared" si="37"/>
        <v>NA</v>
      </c>
      <c r="AT45" s="1" t="str">
        <f t="shared" si="38"/>
        <v>FEMALE_CUB</v>
      </c>
      <c r="AU45" s="1" t="str">
        <f t="shared" si="39"/>
        <v>MORTALITY</v>
      </c>
      <c r="AV45" s="1" t="str">
        <f t="shared" si="40"/>
        <v>MORTALITY</v>
      </c>
      <c r="AW45" s="1" t="str">
        <f t="shared" si="41"/>
        <v>MORTALITY</v>
      </c>
      <c r="AX45" s="1" t="str">
        <f t="shared" si="42"/>
        <v>MORTALITY</v>
      </c>
      <c r="AY45" s="1" t="str">
        <f t="shared" si="43"/>
        <v>MORTALITY</v>
      </c>
      <c r="AZ45" s="1" t="str">
        <f t="shared" si="43"/>
        <v>MORTALITY</v>
      </c>
    </row>
    <row r="46" spans="1:52" x14ac:dyDescent="0.2">
      <c r="A46" s="27">
        <f>SABI_RAW_DATA!A46</f>
        <v>45</v>
      </c>
      <c r="B46" s="1" t="str">
        <f>UPPER(SABI_RAW_DATA!C46)</f>
        <v>MALE</v>
      </c>
      <c r="C46" s="28">
        <f>SABI_RAW_DATA!D46</f>
        <v>39995</v>
      </c>
      <c r="D46" s="28">
        <f>SABI_RAW_DATA!D46</f>
        <v>39995</v>
      </c>
      <c r="E46" s="1">
        <f t="shared" si="4"/>
        <v>2009</v>
      </c>
      <c r="F46" s="28">
        <f>SABI_RAW_DATA!E46</f>
        <v>42005</v>
      </c>
      <c r="G46" s="1">
        <f t="shared" si="5"/>
        <v>2015</v>
      </c>
      <c r="H46" s="67">
        <f>(YEAR(SABI_SUMMARY!D46)-YEAR(SABI_SUMMARY!C46))*12+MONTH(SABI_SUMMARY!D46)-MONTH(SABI_SUMMARY!C46)</f>
        <v>0</v>
      </c>
      <c r="I46" s="1" t="str">
        <f t="shared" si="44"/>
        <v>CUB</v>
      </c>
      <c r="J46" s="1" t="str">
        <f t="shared" si="6"/>
        <v>MALE_CUB</v>
      </c>
      <c r="K46" s="29">
        <f>(YEAR(SABI_SUMMARY!F46)-YEAR(SABI_SUMMARY!C46))*12+MONTH(SABI_SUMMARY!F46)-MONTH(SABI_SUMMARY!C46)</f>
        <v>66</v>
      </c>
      <c r="L46" s="1" t="str">
        <f t="shared" si="7"/>
        <v>ADULT_60_72</v>
      </c>
      <c r="M46" s="1" t="str">
        <f t="shared" si="8"/>
        <v>MALE_ADULT_60_72</v>
      </c>
      <c r="N46" s="1" t="str">
        <f>UPPER(SABI_RAW_DATA!G46)</f>
        <v>CENSORED</v>
      </c>
      <c r="O46" s="1">
        <f>IF(SABI_SUMMARY!N46="MORTALITY",1,0)</f>
        <v>0</v>
      </c>
      <c r="P46" s="1" t="str">
        <f t="shared" si="9"/>
        <v>NA</v>
      </c>
      <c r="Q46" s="1" t="str">
        <f t="shared" si="45"/>
        <v>NA</v>
      </c>
      <c r="R46" s="1" t="str">
        <f t="shared" si="46"/>
        <v>NA</v>
      </c>
      <c r="S46" s="1" t="str">
        <f t="shared" si="47"/>
        <v>NA</v>
      </c>
      <c r="T46" s="1" t="str">
        <f t="shared" si="48"/>
        <v>NA</v>
      </c>
      <c r="U46" s="1" t="str">
        <f t="shared" si="49"/>
        <v>NA</v>
      </c>
      <c r="V46" s="1" t="str">
        <f t="shared" si="50"/>
        <v>NA</v>
      </c>
      <c r="W46" s="1" t="str">
        <f t="shared" si="51"/>
        <v>NA</v>
      </c>
      <c r="X46" s="1" t="str">
        <f t="shared" si="52"/>
        <v>NA</v>
      </c>
      <c r="Y46" s="1" t="str">
        <f t="shared" si="53"/>
        <v>NA</v>
      </c>
      <c r="Z46" s="1" t="str">
        <f t="shared" si="18"/>
        <v>NA</v>
      </c>
      <c r="AA46" s="1" t="str">
        <f t="shared" si="19"/>
        <v>NA</v>
      </c>
      <c r="AB46" s="1" t="str">
        <f t="shared" si="20"/>
        <v>NA</v>
      </c>
      <c r="AC46" s="1" t="str">
        <f t="shared" si="21"/>
        <v>NA</v>
      </c>
      <c r="AD46" s="1" t="str">
        <f t="shared" si="22"/>
        <v>NA</v>
      </c>
      <c r="AE46" s="1" t="str">
        <f t="shared" si="23"/>
        <v>NA</v>
      </c>
      <c r="AF46" s="1" t="str">
        <f t="shared" si="24"/>
        <v>NA</v>
      </c>
      <c r="AG46" s="1" t="str">
        <f t="shared" si="25"/>
        <v>NA</v>
      </c>
      <c r="AH46" s="1" t="str">
        <f t="shared" si="26"/>
        <v>NA</v>
      </c>
      <c r="AI46" s="1" t="str">
        <f t="shared" si="27"/>
        <v>NA</v>
      </c>
      <c r="AJ46" s="1" t="str">
        <f t="shared" si="28"/>
        <v>NA</v>
      </c>
      <c r="AK46" s="1" t="str">
        <f t="shared" si="29"/>
        <v>NA</v>
      </c>
      <c r="AL46" s="1" t="str">
        <f t="shared" si="30"/>
        <v>NA</v>
      </c>
      <c r="AM46" s="1" t="str">
        <f t="shared" si="31"/>
        <v>NA</v>
      </c>
      <c r="AN46" s="1" t="str">
        <f t="shared" si="32"/>
        <v>NA</v>
      </c>
      <c r="AO46" s="1" t="str">
        <f t="shared" si="33"/>
        <v>NA</v>
      </c>
      <c r="AP46" s="1" t="str">
        <f t="shared" si="34"/>
        <v>NA</v>
      </c>
      <c r="AQ46" s="1" t="str">
        <f t="shared" si="35"/>
        <v>NA</v>
      </c>
      <c r="AR46" s="1" t="str">
        <f t="shared" si="36"/>
        <v>NA</v>
      </c>
      <c r="AS46" s="1" t="str">
        <f t="shared" si="37"/>
        <v>NA</v>
      </c>
      <c r="AT46" s="1" t="str">
        <f t="shared" si="38"/>
        <v>MALE_CUB</v>
      </c>
      <c r="AU46" s="1" t="str">
        <f t="shared" si="39"/>
        <v>MALE_JUVENILE</v>
      </c>
      <c r="AV46" s="1" t="str">
        <f t="shared" si="40"/>
        <v>MALE_SUBADULT</v>
      </c>
      <c r="AW46" s="1" t="str">
        <f t="shared" si="41"/>
        <v>MALE_ADULT_36_48</v>
      </c>
      <c r="AX46" s="1" t="str">
        <f t="shared" si="42"/>
        <v>MALE_ADULT_48_60</v>
      </c>
      <c r="AY46" s="1" t="str">
        <f t="shared" si="43"/>
        <v>MALE_ADULT_60_72</v>
      </c>
      <c r="AZ46" s="1" t="str">
        <f t="shared" si="43"/>
        <v>MALE_ADULT_72_84</v>
      </c>
    </row>
    <row r="47" spans="1:52" x14ac:dyDescent="0.2">
      <c r="A47" s="27">
        <f>SABI_RAW_DATA!A47</f>
        <v>46</v>
      </c>
      <c r="B47" s="1" t="str">
        <f>UPPER(SABI_RAW_DATA!C47)</f>
        <v>FEMALE</v>
      </c>
      <c r="C47" s="28">
        <f>SABI_RAW_DATA!D47</f>
        <v>40969</v>
      </c>
      <c r="D47" s="28">
        <f>SABI_RAW_DATA!D47</f>
        <v>40969</v>
      </c>
      <c r="E47" s="1">
        <f t="shared" si="4"/>
        <v>2012</v>
      </c>
      <c r="F47" s="28">
        <f>SABI_RAW_DATA!E47</f>
        <v>42005</v>
      </c>
      <c r="G47" s="1">
        <f t="shared" si="5"/>
        <v>2015</v>
      </c>
      <c r="H47" s="67">
        <f>(YEAR(SABI_SUMMARY!D47)-YEAR(SABI_SUMMARY!C47))*12+MONTH(SABI_SUMMARY!D47)-MONTH(SABI_SUMMARY!C47)</f>
        <v>0</v>
      </c>
      <c r="I47" s="1" t="str">
        <f t="shared" si="44"/>
        <v>CUB</v>
      </c>
      <c r="J47" s="1" t="str">
        <f t="shared" si="6"/>
        <v>FEMALE_CUB</v>
      </c>
      <c r="K47" s="29">
        <f>(YEAR(SABI_SUMMARY!F47)-YEAR(SABI_SUMMARY!C47))*12+MONTH(SABI_SUMMARY!F47)-MONTH(SABI_SUMMARY!C47)</f>
        <v>34</v>
      </c>
      <c r="L47" s="1" t="str">
        <f t="shared" si="7"/>
        <v>SUBADULT</v>
      </c>
      <c r="M47" s="1" t="str">
        <f t="shared" si="8"/>
        <v>FEMALE_SUBADULT</v>
      </c>
      <c r="N47" s="1" t="str">
        <f>UPPER(SABI_RAW_DATA!G47)</f>
        <v>CENSORED</v>
      </c>
      <c r="O47" s="1">
        <f>IF(SABI_SUMMARY!N47="MORTALITY",1,0)</f>
        <v>0</v>
      </c>
      <c r="P47" s="1" t="str">
        <f t="shared" si="9"/>
        <v>NA</v>
      </c>
      <c r="Q47" s="1" t="str">
        <f t="shared" si="45"/>
        <v>NA</v>
      </c>
      <c r="R47" s="1" t="str">
        <f t="shared" si="46"/>
        <v>NA</v>
      </c>
      <c r="S47" s="1" t="str">
        <f t="shared" si="47"/>
        <v>NA</v>
      </c>
      <c r="T47" s="1" t="str">
        <f t="shared" si="48"/>
        <v>NA</v>
      </c>
      <c r="U47" s="1" t="str">
        <f t="shared" si="49"/>
        <v>NA</v>
      </c>
      <c r="V47" s="1" t="str">
        <f t="shared" si="50"/>
        <v>NA</v>
      </c>
      <c r="W47" s="1" t="str">
        <f t="shared" si="51"/>
        <v>NA</v>
      </c>
      <c r="X47" s="1" t="str">
        <f t="shared" si="52"/>
        <v>NA</v>
      </c>
      <c r="Y47" s="1" t="str">
        <f t="shared" si="53"/>
        <v>NA</v>
      </c>
      <c r="Z47" s="1" t="str">
        <f t="shared" si="18"/>
        <v>NA</v>
      </c>
      <c r="AA47" s="1" t="str">
        <f t="shared" si="19"/>
        <v>NA</v>
      </c>
      <c r="AB47" s="1" t="str">
        <f t="shared" si="20"/>
        <v>NA</v>
      </c>
      <c r="AC47" s="1" t="str">
        <f t="shared" si="21"/>
        <v>NA</v>
      </c>
      <c r="AD47" s="1" t="str">
        <f t="shared" si="22"/>
        <v>NA</v>
      </c>
      <c r="AE47" s="1" t="str">
        <f t="shared" si="23"/>
        <v>NA</v>
      </c>
      <c r="AF47" s="1" t="str">
        <f t="shared" si="24"/>
        <v>NA</v>
      </c>
      <c r="AG47" s="1" t="str">
        <f t="shared" si="25"/>
        <v>NA</v>
      </c>
      <c r="AH47" s="1" t="str">
        <f t="shared" si="26"/>
        <v>NA</v>
      </c>
      <c r="AI47" s="1" t="str">
        <f t="shared" si="27"/>
        <v>NA</v>
      </c>
      <c r="AJ47" s="1" t="str">
        <f t="shared" si="28"/>
        <v>NA</v>
      </c>
      <c r="AK47" s="1" t="str">
        <f t="shared" si="29"/>
        <v>NA</v>
      </c>
      <c r="AL47" s="1" t="str">
        <f t="shared" si="30"/>
        <v>NA</v>
      </c>
      <c r="AM47" s="1" t="str">
        <f t="shared" si="31"/>
        <v>NA</v>
      </c>
      <c r="AN47" s="1" t="str">
        <f t="shared" si="32"/>
        <v>NA</v>
      </c>
      <c r="AO47" s="1" t="str">
        <f t="shared" si="33"/>
        <v>NA</v>
      </c>
      <c r="AP47" s="1" t="str">
        <f t="shared" si="34"/>
        <v>NA</v>
      </c>
      <c r="AQ47" s="1" t="str">
        <f t="shared" si="35"/>
        <v>NA</v>
      </c>
      <c r="AR47" s="1" t="str">
        <f t="shared" si="36"/>
        <v>NA</v>
      </c>
      <c r="AS47" s="1" t="str">
        <f t="shared" si="37"/>
        <v>NA</v>
      </c>
      <c r="AT47" s="1" t="str">
        <f t="shared" si="38"/>
        <v>NA</v>
      </c>
      <c r="AU47" s="1" t="str">
        <f t="shared" si="39"/>
        <v>NA</v>
      </c>
      <c r="AV47" s="1" t="str">
        <f t="shared" si="40"/>
        <v>NA</v>
      </c>
      <c r="AW47" s="1" t="str">
        <f t="shared" si="41"/>
        <v>FEMALE_CUB</v>
      </c>
      <c r="AX47" s="1" t="str">
        <f t="shared" si="42"/>
        <v>FEMALE_JUVENILE</v>
      </c>
      <c r="AY47" s="1" t="str">
        <f t="shared" si="43"/>
        <v>FEMALE_SUBADULT</v>
      </c>
      <c r="AZ47" s="1" t="str">
        <f t="shared" si="43"/>
        <v>FEMALE_ADULT_36_48</v>
      </c>
    </row>
    <row r="48" spans="1:52" x14ac:dyDescent="0.2">
      <c r="A48" s="27">
        <f>SABI_RAW_DATA!A48</f>
        <v>47</v>
      </c>
      <c r="B48" s="1" t="str">
        <f>UPPER(SABI_RAW_DATA!C48)</f>
        <v>NA</v>
      </c>
      <c r="C48" s="28">
        <f>SABI_RAW_DATA!D48</f>
        <v>40695</v>
      </c>
      <c r="D48" s="28">
        <f>SABI_RAW_DATA!D48</f>
        <v>40695</v>
      </c>
      <c r="E48" s="1">
        <f t="shared" si="4"/>
        <v>2011</v>
      </c>
      <c r="F48" s="28">
        <f>SABI_RAW_DATA!E48</f>
        <v>40817</v>
      </c>
      <c r="G48" s="1">
        <f t="shared" si="5"/>
        <v>2011</v>
      </c>
      <c r="H48" s="67">
        <f>(YEAR(SABI_SUMMARY!D48)-YEAR(SABI_SUMMARY!C48))*12+MONTH(SABI_SUMMARY!D48)-MONTH(SABI_SUMMARY!C48)</f>
        <v>0</v>
      </c>
      <c r="I48" s="1" t="str">
        <f t="shared" si="44"/>
        <v>CUB</v>
      </c>
      <c r="J48" s="1" t="str">
        <f t="shared" si="6"/>
        <v>NA_CUB</v>
      </c>
      <c r="K48" s="29">
        <f>(YEAR(SABI_SUMMARY!F48)-YEAR(SABI_SUMMARY!C48))*12+MONTH(SABI_SUMMARY!F48)-MONTH(SABI_SUMMARY!C48)</f>
        <v>4</v>
      </c>
      <c r="L48" s="1" t="str">
        <f t="shared" si="7"/>
        <v>CUB</v>
      </c>
      <c r="M48" s="1" t="str">
        <f t="shared" si="8"/>
        <v>NA_CUB</v>
      </c>
      <c r="N48" s="1" t="str">
        <f>UPPER(SABI_RAW_DATA!G48)</f>
        <v>MORTALITY</v>
      </c>
      <c r="O48" s="1">
        <f>IF(SABI_SUMMARY!N48="MORTALITY",1,0)</f>
        <v>1</v>
      </c>
      <c r="P48" s="1" t="str">
        <f t="shared" si="9"/>
        <v>NA</v>
      </c>
      <c r="Q48" s="1" t="str">
        <f t="shared" si="45"/>
        <v>NA</v>
      </c>
      <c r="R48" s="1" t="str">
        <f t="shared" si="46"/>
        <v>NA</v>
      </c>
      <c r="S48" s="1" t="str">
        <f t="shared" si="47"/>
        <v>NA</v>
      </c>
      <c r="T48" s="1" t="str">
        <f t="shared" si="48"/>
        <v>NA</v>
      </c>
      <c r="U48" s="1" t="str">
        <f t="shared" si="49"/>
        <v>NA</v>
      </c>
      <c r="V48" s="1" t="str">
        <f t="shared" si="50"/>
        <v>NA</v>
      </c>
      <c r="W48" s="1" t="str">
        <f t="shared" si="51"/>
        <v>NA</v>
      </c>
      <c r="X48" s="1" t="str">
        <f t="shared" si="52"/>
        <v>NA</v>
      </c>
      <c r="Y48" s="1" t="str">
        <f t="shared" si="53"/>
        <v>NA</v>
      </c>
      <c r="Z48" s="1" t="str">
        <f t="shared" si="18"/>
        <v>NA</v>
      </c>
      <c r="AA48" s="1" t="str">
        <f t="shared" si="19"/>
        <v>NA</v>
      </c>
      <c r="AB48" s="1" t="str">
        <f t="shared" si="20"/>
        <v>NA</v>
      </c>
      <c r="AC48" s="1" t="str">
        <f t="shared" si="21"/>
        <v>NA</v>
      </c>
      <c r="AD48" s="1" t="str">
        <f t="shared" si="22"/>
        <v>NA</v>
      </c>
      <c r="AE48" s="1" t="str">
        <f t="shared" si="23"/>
        <v>NA</v>
      </c>
      <c r="AF48" s="1" t="str">
        <f t="shared" si="24"/>
        <v>NA</v>
      </c>
      <c r="AG48" s="1" t="str">
        <f t="shared" si="25"/>
        <v>NA</v>
      </c>
      <c r="AH48" s="1" t="str">
        <f t="shared" si="26"/>
        <v>NA</v>
      </c>
      <c r="AI48" s="1" t="str">
        <f t="shared" si="27"/>
        <v>NA</v>
      </c>
      <c r="AJ48" s="1" t="str">
        <f t="shared" si="28"/>
        <v>NA</v>
      </c>
      <c r="AK48" s="1" t="str">
        <f t="shared" si="29"/>
        <v>NA</v>
      </c>
      <c r="AL48" s="1" t="str">
        <f t="shared" si="30"/>
        <v>NA</v>
      </c>
      <c r="AM48" s="1" t="str">
        <f t="shared" si="31"/>
        <v>NA</v>
      </c>
      <c r="AN48" s="1" t="str">
        <f t="shared" si="32"/>
        <v>NA</v>
      </c>
      <c r="AO48" s="1" t="str">
        <f t="shared" si="33"/>
        <v>NA</v>
      </c>
      <c r="AP48" s="1" t="str">
        <f t="shared" si="34"/>
        <v>NA</v>
      </c>
      <c r="AQ48" s="1" t="str">
        <f t="shared" si="35"/>
        <v>NA</v>
      </c>
      <c r="AR48" s="1" t="str">
        <f t="shared" si="36"/>
        <v>NA</v>
      </c>
      <c r="AS48" s="1" t="str">
        <f t="shared" si="37"/>
        <v>NA</v>
      </c>
      <c r="AT48" s="1" t="str">
        <f t="shared" si="38"/>
        <v>NA</v>
      </c>
      <c r="AU48" s="1" t="str">
        <f t="shared" si="39"/>
        <v>NA</v>
      </c>
      <c r="AV48" s="1" t="str">
        <f t="shared" si="40"/>
        <v>NA_CUB</v>
      </c>
      <c r="AW48" s="1" t="str">
        <f t="shared" si="41"/>
        <v>MORTALITY</v>
      </c>
      <c r="AX48" s="1" t="str">
        <f t="shared" si="42"/>
        <v>MORTALITY</v>
      </c>
      <c r="AY48" s="1" t="str">
        <f t="shared" si="43"/>
        <v>MORTALITY</v>
      </c>
      <c r="AZ48" s="1" t="str">
        <f t="shared" si="43"/>
        <v>MORTALITY</v>
      </c>
    </row>
    <row r="49" spans="1:52" x14ac:dyDescent="0.2">
      <c r="A49" s="27">
        <f>SABI_RAW_DATA!A49</f>
        <v>48</v>
      </c>
      <c r="B49" s="1" t="str">
        <f>UPPER(SABI_RAW_DATA!C49)</f>
        <v>MALE</v>
      </c>
      <c r="C49" s="28">
        <f>SABI_RAW_DATA!D49</f>
        <v>40695</v>
      </c>
      <c r="D49" s="28">
        <f>SABI_RAW_DATA!D49</f>
        <v>40695</v>
      </c>
      <c r="E49" s="1">
        <f t="shared" si="4"/>
        <v>2011</v>
      </c>
      <c r="F49" s="28">
        <f>SABI_RAW_DATA!E49</f>
        <v>40940</v>
      </c>
      <c r="G49" s="1">
        <f t="shared" si="5"/>
        <v>2012</v>
      </c>
      <c r="H49" s="67">
        <f>(YEAR(SABI_SUMMARY!D49)-YEAR(SABI_SUMMARY!C49))*12+MONTH(SABI_SUMMARY!D49)-MONTH(SABI_SUMMARY!C49)</f>
        <v>0</v>
      </c>
      <c r="I49" s="1" t="str">
        <f t="shared" si="44"/>
        <v>CUB</v>
      </c>
      <c r="J49" s="1" t="str">
        <f t="shared" si="6"/>
        <v>MALE_CUB</v>
      </c>
      <c r="K49" s="29">
        <f>(YEAR(SABI_SUMMARY!F49)-YEAR(SABI_SUMMARY!C49))*12+MONTH(SABI_SUMMARY!F49)-MONTH(SABI_SUMMARY!C49)</f>
        <v>8</v>
      </c>
      <c r="L49" s="1" t="str">
        <f t="shared" si="7"/>
        <v>CUB</v>
      </c>
      <c r="M49" s="1" t="str">
        <f t="shared" si="8"/>
        <v>MALE_CUB</v>
      </c>
      <c r="N49" s="1" t="str">
        <f>UPPER(SABI_RAW_DATA!G49)</f>
        <v>CENSORED</v>
      </c>
      <c r="O49" s="1">
        <f>IF(SABI_SUMMARY!N49="MORTALITY",1,0)</f>
        <v>0</v>
      </c>
      <c r="P49" s="1" t="str">
        <f t="shared" si="9"/>
        <v>NA</v>
      </c>
      <c r="Q49" s="1" t="str">
        <f t="shared" si="45"/>
        <v>NA</v>
      </c>
      <c r="R49" s="1" t="str">
        <f t="shared" si="46"/>
        <v>NA</v>
      </c>
      <c r="S49" s="1" t="str">
        <f t="shared" si="47"/>
        <v>NA</v>
      </c>
      <c r="T49" s="1" t="str">
        <f t="shared" si="48"/>
        <v>NA</v>
      </c>
      <c r="U49" s="1" t="str">
        <f t="shared" si="49"/>
        <v>NA</v>
      </c>
      <c r="V49" s="1" t="str">
        <f t="shared" si="50"/>
        <v>NA</v>
      </c>
      <c r="W49" s="1" t="str">
        <f t="shared" si="51"/>
        <v>NA</v>
      </c>
      <c r="X49" s="1" t="str">
        <f t="shared" si="52"/>
        <v>NA</v>
      </c>
      <c r="Y49" s="1" t="str">
        <f t="shared" si="53"/>
        <v>NA</v>
      </c>
      <c r="Z49" s="1" t="str">
        <f t="shared" si="18"/>
        <v>NA</v>
      </c>
      <c r="AA49" s="1" t="str">
        <f t="shared" si="19"/>
        <v>NA</v>
      </c>
      <c r="AB49" s="1" t="str">
        <f t="shared" si="20"/>
        <v>NA</v>
      </c>
      <c r="AC49" s="1" t="str">
        <f t="shared" si="21"/>
        <v>NA</v>
      </c>
      <c r="AD49" s="1" t="str">
        <f t="shared" si="22"/>
        <v>NA</v>
      </c>
      <c r="AE49" s="1" t="str">
        <f t="shared" si="23"/>
        <v>NA</v>
      </c>
      <c r="AF49" s="1" t="str">
        <f t="shared" si="24"/>
        <v>NA</v>
      </c>
      <c r="AG49" s="1" t="str">
        <f t="shared" si="25"/>
        <v>NA</v>
      </c>
      <c r="AH49" s="1" t="str">
        <f t="shared" si="26"/>
        <v>NA</v>
      </c>
      <c r="AI49" s="1" t="str">
        <f t="shared" si="27"/>
        <v>NA</v>
      </c>
      <c r="AJ49" s="1" t="str">
        <f t="shared" si="28"/>
        <v>NA</v>
      </c>
      <c r="AK49" s="1" t="str">
        <f t="shared" si="29"/>
        <v>NA</v>
      </c>
      <c r="AL49" s="1" t="str">
        <f t="shared" si="30"/>
        <v>NA</v>
      </c>
      <c r="AM49" s="1" t="str">
        <f t="shared" si="31"/>
        <v>NA</v>
      </c>
      <c r="AN49" s="1" t="str">
        <f t="shared" si="32"/>
        <v>NA</v>
      </c>
      <c r="AO49" s="1" t="str">
        <f t="shared" si="33"/>
        <v>NA</v>
      </c>
      <c r="AP49" s="1" t="str">
        <f t="shared" si="34"/>
        <v>NA</v>
      </c>
      <c r="AQ49" s="1" t="str">
        <f t="shared" si="35"/>
        <v>NA</v>
      </c>
      <c r="AR49" s="1" t="str">
        <f t="shared" si="36"/>
        <v>NA</v>
      </c>
      <c r="AS49" s="1" t="str">
        <f t="shared" si="37"/>
        <v>NA</v>
      </c>
      <c r="AT49" s="1" t="str">
        <f t="shared" si="38"/>
        <v>NA</v>
      </c>
      <c r="AU49" s="1" t="str">
        <f t="shared" si="39"/>
        <v>NA</v>
      </c>
      <c r="AV49" s="1" t="str">
        <f t="shared" si="40"/>
        <v>MALE_CUB</v>
      </c>
      <c r="AW49" s="1" t="str">
        <f t="shared" si="41"/>
        <v>MALE_JUVENILE</v>
      </c>
      <c r="AX49" s="1" t="str">
        <f t="shared" si="42"/>
        <v>CENSORED</v>
      </c>
      <c r="AY49" s="1" t="str">
        <f t="shared" si="43"/>
        <v>CENSORED</v>
      </c>
      <c r="AZ49" s="1" t="str">
        <f t="shared" si="43"/>
        <v>CENSORED</v>
      </c>
    </row>
    <row r="50" spans="1:52" x14ac:dyDescent="0.2">
      <c r="A50" s="27">
        <f>SABI_RAW_DATA!A50</f>
        <v>49</v>
      </c>
      <c r="B50" s="1" t="str">
        <f>UPPER(SABI_RAW_DATA!C50)</f>
        <v>FEMALE</v>
      </c>
      <c r="C50" s="28">
        <f>SABI_RAW_DATA!D50</f>
        <v>40179</v>
      </c>
      <c r="D50" s="28">
        <f>SABI_RAW_DATA!D50</f>
        <v>40179</v>
      </c>
      <c r="E50" s="1">
        <f t="shared" si="4"/>
        <v>2010</v>
      </c>
      <c r="F50" s="28">
        <f>SABI_RAW_DATA!E50</f>
        <v>40575</v>
      </c>
      <c r="G50" s="1">
        <f t="shared" si="5"/>
        <v>2011</v>
      </c>
      <c r="H50" s="67">
        <f>(YEAR(SABI_SUMMARY!D50)-YEAR(SABI_SUMMARY!C50))*12+MONTH(SABI_SUMMARY!D50)-MONTH(SABI_SUMMARY!C50)</f>
        <v>0</v>
      </c>
      <c r="I50" s="1" t="str">
        <f t="shared" si="44"/>
        <v>CUB</v>
      </c>
      <c r="J50" s="1" t="str">
        <f t="shared" si="6"/>
        <v>FEMALE_CUB</v>
      </c>
      <c r="K50" s="29">
        <f>(YEAR(SABI_SUMMARY!F50)-YEAR(SABI_SUMMARY!C50))*12+MONTH(SABI_SUMMARY!F50)-MONTH(SABI_SUMMARY!C50)</f>
        <v>13</v>
      </c>
      <c r="L50" s="1" t="str">
        <f t="shared" si="7"/>
        <v>JUVENILE</v>
      </c>
      <c r="M50" s="1" t="str">
        <f t="shared" si="8"/>
        <v>FEMALE_JUVENILE</v>
      </c>
      <c r="N50" s="1" t="str">
        <f>UPPER(SABI_RAW_DATA!G50)</f>
        <v>MORTALITY</v>
      </c>
      <c r="O50" s="1">
        <f>IF(SABI_SUMMARY!N50="MORTALITY",1,0)</f>
        <v>1</v>
      </c>
      <c r="P50" s="1" t="str">
        <f t="shared" si="9"/>
        <v>NA</v>
      </c>
      <c r="Q50" s="1" t="str">
        <f t="shared" si="45"/>
        <v>NA</v>
      </c>
      <c r="R50" s="1" t="str">
        <f t="shared" si="46"/>
        <v>NA</v>
      </c>
      <c r="S50" s="1" t="str">
        <f t="shared" si="47"/>
        <v>NA</v>
      </c>
      <c r="T50" s="1" t="str">
        <f t="shared" si="48"/>
        <v>NA</v>
      </c>
      <c r="U50" s="1" t="str">
        <f t="shared" si="49"/>
        <v>NA</v>
      </c>
      <c r="V50" s="1" t="str">
        <f t="shared" si="50"/>
        <v>NA</v>
      </c>
      <c r="W50" s="1" t="str">
        <f t="shared" si="51"/>
        <v>NA</v>
      </c>
      <c r="X50" s="1" t="str">
        <f t="shared" si="52"/>
        <v>NA</v>
      </c>
      <c r="Y50" s="1" t="str">
        <f t="shared" si="53"/>
        <v>NA</v>
      </c>
      <c r="Z50" s="1" t="str">
        <f t="shared" si="18"/>
        <v>NA</v>
      </c>
      <c r="AA50" s="1" t="str">
        <f t="shared" si="19"/>
        <v>NA</v>
      </c>
      <c r="AB50" s="1" t="str">
        <f t="shared" si="20"/>
        <v>NA</v>
      </c>
      <c r="AC50" s="1" t="str">
        <f t="shared" si="21"/>
        <v>NA</v>
      </c>
      <c r="AD50" s="1" t="str">
        <f t="shared" si="22"/>
        <v>NA</v>
      </c>
      <c r="AE50" s="1" t="str">
        <f t="shared" si="23"/>
        <v>NA</v>
      </c>
      <c r="AF50" s="1" t="str">
        <f t="shared" si="24"/>
        <v>NA</v>
      </c>
      <c r="AG50" s="1" t="str">
        <f t="shared" si="25"/>
        <v>NA</v>
      </c>
      <c r="AH50" s="1" t="str">
        <f t="shared" si="26"/>
        <v>NA</v>
      </c>
      <c r="AI50" s="1" t="str">
        <f t="shared" si="27"/>
        <v>NA</v>
      </c>
      <c r="AJ50" s="1" t="str">
        <f t="shared" si="28"/>
        <v>NA</v>
      </c>
      <c r="AK50" s="1" t="str">
        <f t="shared" si="29"/>
        <v>NA</v>
      </c>
      <c r="AL50" s="1" t="str">
        <f t="shared" si="30"/>
        <v>NA</v>
      </c>
      <c r="AM50" s="1" t="str">
        <f t="shared" si="31"/>
        <v>NA</v>
      </c>
      <c r="AN50" s="1" t="str">
        <f t="shared" si="32"/>
        <v>NA</v>
      </c>
      <c r="AO50" s="1" t="str">
        <f t="shared" si="33"/>
        <v>NA</v>
      </c>
      <c r="AP50" s="1" t="str">
        <f t="shared" si="34"/>
        <v>NA</v>
      </c>
      <c r="AQ50" s="1" t="str">
        <f t="shared" si="35"/>
        <v>NA</v>
      </c>
      <c r="AR50" s="1" t="str">
        <f t="shared" si="36"/>
        <v>NA</v>
      </c>
      <c r="AS50" s="1" t="str">
        <f t="shared" si="37"/>
        <v>NA</v>
      </c>
      <c r="AT50" s="1" t="str">
        <f t="shared" si="38"/>
        <v>NA</v>
      </c>
      <c r="AU50" s="1" t="str">
        <f t="shared" si="39"/>
        <v>FEMALE_CUB</v>
      </c>
      <c r="AV50" s="1" t="str">
        <f t="shared" si="40"/>
        <v>FEMALE_JUVENILE</v>
      </c>
      <c r="AW50" s="1" t="str">
        <f t="shared" si="41"/>
        <v>MORTALITY</v>
      </c>
      <c r="AX50" s="1" t="str">
        <f t="shared" si="42"/>
        <v>MORTALITY</v>
      </c>
      <c r="AY50" s="1" t="str">
        <f t="shared" si="43"/>
        <v>MORTALITY</v>
      </c>
      <c r="AZ50" s="1" t="str">
        <f t="shared" si="43"/>
        <v>MORTALITY</v>
      </c>
    </row>
    <row r="51" spans="1:52" x14ac:dyDescent="0.2">
      <c r="A51" s="27">
        <f>SABI_RAW_DATA!A51</f>
        <v>50</v>
      </c>
      <c r="B51" s="1" t="str">
        <f>UPPER(SABI_RAW_DATA!C51)</f>
        <v>FEMALE</v>
      </c>
      <c r="C51" s="28">
        <f>SABI_RAW_DATA!D51</f>
        <v>40179</v>
      </c>
      <c r="D51" s="28">
        <f>SABI_RAW_DATA!D51</f>
        <v>40179</v>
      </c>
      <c r="E51" s="1">
        <f t="shared" si="4"/>
        <v>2010</v>
      </c>
      <c r="F51" s="28">
        <f>SABI_RAW_DATA!E51</f>
        <v>40634</v>
      </c>
      <c r="G51" s="1">
        <f t="shared" si="5"/>
        <v>2011</v>
      </c>
      <c r="H51" s="67">
        <f>(YEAR(SABI_SUMMARY!D51)-YEAR(SABI_SUMMARY!C51))*12+MONTH(SABI_SUMMARY!D51)-MONTH(SABI_SUMMARY!C51)</f>
        <v>0</v>
      </c>
      <c r="I51" s="1" t="str">
        <f t="shared" si="44"/>
        <v>CUB</v>
      </c>
      <c r="J51" s="1" t="str">
        <f t="shared" si="6"/>
        <v>FEMALE_CUB</v>
      </c>
      <c r="K51" s="29">
        <f>(YEAR(SABI_SUMMARY!F51)-YEAR(SABI_SUMMARY!C51))*12+MONTH(SABI_SUMMARY!F51)-MONTH(SABI_SUMMARY!C51)</f>
        <v>15</v>
      </c>
      <c r="L51" s="1" t="str">
        <f t="shared" si="7"/>
        <v>JUVENILE</v>
      </c>
      <c r="M51" s="1" t="str">
        <f t="shared" si="8"/>
        <v>FEMALE_JUVENILE</v>
      </c>
      <c r="N51" s="1" t="str">
        <f>UPPER(SABI_RAW_DATA!G51)</f>
        <v>MORTALITY</v>
      </c>
      <c r="O51" s="1">
        <f>IF(SABI_SUMMARY!N51="MORTALITY",1,0)</f>
        <v>1</v>
      </c>
      <c r="P51" s="1" t="str">
        <f t="shared" si="9"/>
        <v>NA</v>
      </c>
      <c r="Q51" s="1" t="str">
        <f t="shared" si="45"/>
        <v>NA</v>
      </c>
      <c r="R51" s="1" t="str">
        <f t="shared" si="46"/>
        <v>NA</v>
      </c>
      <c r="S51" s="1" t="str">
        <f t="shared" si="47"/>
        <v>NA</v>
      </c>
      <c r="T51" s="1" t="str">
        <f t="shared" si="48"/>
        <v>NA</v>
      </c>
      <c r="U51" s="1" t="str">
        <f t="shared" si="49"/>
        <v>NA</v>
      </c>
      <c r="V51" s="1" t="str">
        <f t="shared" si="50"/>
        <v>NA</v>
      </c>
      <c r="W51" s="1" t="str">
        <f t="shared" si="51"/>
        <v>NA</v>
      </c>
      <c r="X51" s="1" t="str">
        <f t="shared" si="52"/>
        <v>NA</v>
      </c>
      <c r="Y51" s="1" t="str">
        <f t="shared" si="53"/>
        <v>NA</v>
      </c>
      <c r="Z51" s="1" t="str">
        <f t="shared" si="18"/>
        <v>NA</v>
      </c>
      <c r="AA51" s="1" t="str">
        <f t="shared" si="19"/>
        <v>NA</v>
      </c>
      <c r="AB51" s="1" t="str">
        <f t="shared" si="20"/>
        <v>NA</v>
      </c>
      <c r="AC51" s="1" t="str">
        <f t="shared" si="21"/>
        <v>NA</v>
      </c>
      <c r="AD51" s="1" t="str">
        <f t="shared" si="22"/>
        <v>NA</v>
      </c>
      <c r="AE51" s="1" t="str">
        <f t="shared" si="23"/>
        <v>NA</v>
      </c>
      <c r="AF51" s="1" t="str">
        <f t="shared" si="24"/>
        <v>NA</v>
      </c>
      <c r="AG51" s="1" t="str">
        <f t="shared" si="25"/>
        <v>NA</v>
      </c>
      <c r="AH51" s="1" t="str">
        <f t="shared" si="26"/>
        <v>NA</v>
      </c>
      <c r="AI51" s="1" t="str">
        <f t="shared" si="27"/>
        <v>NA</v>
      </c>
      <c r="AJ51" s="1" t="str">
        <f t="shared" si="28"/>
        <v>NA</v>
      </c>
      <c r="AK51" s="1" t="str">
        <f t="shared" si="29"/>
        <v>NA</v>
      </c>
      <c r="AL51" s="1" t="str">
        <f t="shared" si="30"/>
        <v>NA</v>
      </c>
      <c r="AM51" s="1" t="str">
        <f t="shared" si="31"/>
        <v>NA</v>
      </c>
      <c r="AN51" s="1" t="str">
        <f t="shared" si="32"/>
        <v>NA</v>
      </c>
      <c r="AO51" s="1" t="str">
        <f t="shared" si="33"/>
        <v>NA</v>
      </c>
      <c r="AP51" s="1" t="str">
        <f t="shared" si="34"/>
        <v>NA</v>
      </c>
      <c r="AQ51" s="1" t="str">
        <f t="shared" si="35"/>
        <v>NA</v>
      </c>
      <c r="AR51" s="1" t="str">
        <f t="shared" si="36"/>
        <v>NA</v>
      </c>
      <c r="AS51" s="1" t="str">
        <f t="shared" si="37"/>
        <v>NA</v>
      </c>
      <c r="AT51" s="1" t="str">
        <f t="shared" si="38"/>
        <v>NA</v>
      </c>
      <c r="AU51" s="1" t="str">
        <f t="shared" si="39"/>
        <v>FEMALE_CUB</v>
      </c>
      <c r="AV51" s="1" t="str">
        <f t="shared" si="40"/>
        <v>FEMALE_JUVENILE</v>
      </c>
      <c r="AW51" s="1" t="str">
        <f t="shared" si="41"/>
        <v>MORTALITY</v>
      </c>
      <c r="AX51" s="1" t="str">
        <f t="shared" si="42"/>
        <v>MORTALITY</v>
      </c>
      <c r="AY51" s="1" t="str">
        <f t="shared" si="43"/>
        <v>MORTALITY</v>
      </c>
      <c r="AZ51" s="1" t="str">
        <f t="shared" si="43"/>
        <v>MORTALITY</v>
      </c>
    </row>
    <row r="52" spans="1:52" x14ac:dyDescent="0.2">
      <c r="A52" s="27">
        <f>SABI_RAW_DATA!A52</f>
        <v>51</v>
      </c>
      <c r="B52" s="1" t="str">
        <f>UPPER(SABI_RAW_DATA!C52)</f>
        <v>NA</v>
      </c>
      <c r="C52" s="28">
        <f>SABI_RAW_DATA!D52</f>
        <v>40878</v>
      </c>
      <c r="D52" s="28">
        <f>SABI_RAW_DATA!D52</f>
        <v>40878</v>
      </c>
      <c r="E52" s="1">
        <f t="shared" si="4"/>
        <v>2011</v>
      </c>
      <c r="F52" s="28">
        <f>SABI_RAW_DATA!E52</f>
        <v>40940</v>
      </c>
      <c r="G52" s="1">
        <f t="shared" si="5"/>
        <v>2012</v>
      </c>
      <c r="H52" s="67">
        <f>(YEAR(SABI_SUMMARY!D52)-YEAR(SABI_SUMMARY!C52))*12+MONTH(SABI_SUMMARY!D52)-MONTH(SABI_SUMMARY!C52)</f>
        <v>0</v>
      </c>
      <c r="I52" s="1" t="str">
        <f t="shared" si="44"/>
        <v>CUB</v>
      </c>
      <c r="J52" s="1" t="str">
        <f t="shared" si="6"/>
        <v>NA_CUB</v>
      </c>
      <c r="K52" s="29">
        <f>(YEAR(SABI_SUMMARY!F52)-YEAR(SABI_SUMMARY!C52))*12+MONTH(SABI_SUMMARY!F52)-MONTH(SABI_SUMMARY!C52)</f>
        <v>2</v>
      </c>
      <c r="L52" s="1" t="str">
        <f t="shared" si="7"/>
        <v>CUB</v>
      </c>
      <c r="M52" s="1" t="str">
        <f t="shared" si="8"/>
        <v>NA_CUB</v>
      </c>
      <c r="N52" s="1" t="str">
        <f>UPPER(SABI_RAW_DATA!G52)</f>
        <v>MORTALITY</v>
      </c>
      <c r="O52" s="1">
        <f>IF(SABI_SUMMARY!N52="MORTALITY",1,0)</f>
        <v>1</v>
      </c>
      <c r="P52" s="1" t="str">
        <f t="shared" si="9"/>
        <v>NA</v>
      </c>
      <c r="Q52" s="1" t="str">
        <f t="shared" si="45"/>
        <v>NA</v>
      </c>
      <c r="R52" s="1" t="str">
        <f t="shared" si="46"/>
        <v>NA</v>
      </c>
      <c r="S52" s="1" t="str">
        <f t="shared" si="47"/>
        <v>NA</v>
      </c>
      <c r="T52" s="1" t="str">
        <f t="shared" si="48"/>
        <v>NA</v>
      </c>
      <c r="U52" s="1" t="str">
        <f t="shared" si="49"/>
        <v>NA</v>
      </c>
      <c r="V52" s="1" t="str">
        <f t="shared" si="50"/>
        <v>NA</v>
      </c>
      <c r="W52" s="1" t="str">
        <f t="shared" si="51"/>
        <v>NA</v>
      </c>
      <c r="X52" s="1" t="str">
        <f t="shared" si="52"/>
        <v>NA</v>
      </c>
      <c r="Y52" s="1" t="str">
        <f t="shared" si="53"/>
        <v>NA</v>
      </c>
      <c r="Z52" s="1" t="str">
        <f t="shared" si="18"/>
        <v>NA</v>
      </c>
      <c r="AA52" s="1" t="str">
        <f t="shared" si="19"/>
        <v>NA</v>
      </c>
      <c r="AB52" s="1" t="str">
        <f t="shared" si="20"/>
        <v>NA</v>
      </c>
      <c r="AC52" s="1" t="str">
        <f t="shared" si="21"/>
        <v>NA</v>
      </c>
      <c r="AD52" s="1" t="str">
        <f t="shared" si="22"/>
        <v>NA</v>
      </c>
      <c r="AE52" s="1" t="str">
        <f t="shared" si="23"/>
        <v>NA</v>
      </c>
      <c r="AF52" s="1" t="str">
        <f t="shared" si="24"/>
        <v>NA</v>
      </c>
      <c r="AG52" s="1" t="str">
        <f t="shared" si="25"/>
        <v>NA</v>
      </c>
      <c r="AH52" s="1" t="str">
        <f t="shared" si="26"/>
        <v>NA</v>
      </c>
      <c r="AI52" s="1" t="str">
        <f t="shared" si="27"/>
        <v>NA</v>
      </c>
      <c r="AJ52" s="1" t="str">
        <f t="shared" si="28"/>
        <v>NA</v>
      </c>
      <c r="AK52" s="1" t="str">
        <f t="shared" si="29"/>
        <v>NA</v>
      </c>
      <c r="AL52" s="1" t="str">
        <f t="shared" si="30"/>
        <v>NA</v>
      </c>
      <c r="AM52" s="1" t="str">
        <f t="shared" si="31"/>
        <v>NA</v>
      </c>
      <c r="AN52" s="1" t="str">
        <f t="shared" si="32"/>
        <v>NA</v>
      </c>
      <c r="AO52" s="1" t="str">
        <f t="shared" si="33"/>
        <v>NA</v>
      </c>
      <c r="AP52" s="1" t="str">
        <f t="shared" si="34"/>
        <v>NA</v>
      </c>
      <c r="AQ52" s="1" t="str">
        <f t="shared" si="35"/>
        <v>NA</v>
      </c>
      <c r="AR52" s="1" t="str">
        <f t="shared" si="36"/>
        <v>NA</v>
      </c>
      <c r="AS52" s="1" t="str">
        <f t="shared" si="37"/>
        <v>NA</v>
      </c>
      <c r="AT52" s="1" t="str">
        <f t="shared" si="38"/>
        <v>NA</v>
      </c>
      <c r="AU52" s="1" t="str">
        <f t="shared" si="39"/>
        <v>NA</v>
      </c>
      <c r="AV52" s="1" t="str">
        <f t="shared" si="40"/>
        <v>NA_CUB</v>
      </c>
      <c r="AW52" s="1" t="str">
        <f t="shared" si="41"/>
        <v>NA_JUVENILE</v>
      </c>
      <c r="AX52" s="1" t="str">
        <f t="shared" si="42"/>
        <v>MORTALITY</v>
      </c>
      <c r="AY52" s="1" t="str">
        <f t="shared" si="43"/>
        <v>MORTALITY</v>
      </c>
      <c r="AZ52" s="1" t="str">
        <f t="shared" si="43"/>
        <v>MORTALITY</v>
      </c>
    </row>
    <row r="53" spans="1:52" x14ac:dyDescent="0.2">
      <c r="A53" s="27">
        <f>SABI_RAW_DATA!A53</f>
        <v>52</v>
      </c>
      <c r="B53" s="1" t="str">
        <f>UPPER(SABI_RAW_DATA!C53)</f>
        <v>FEMALE</v>
      </c>
      <c r="C53" s="28">
        <f>SABI_RAW_DATA!D53</f>
        <v>41153</v>
      </c>
      <c r="D53" s="28">
        <f>SABI_RAW_DATA!D53</f>
        <v>41153</v>
      </c>
      <c r="E53" s="1">
        <f t="shared" si="4"/>
        <v>2012</v>
      </c>
      <c r="F53" s="28">
        <f>SABI_RAW_DATA!E53</f>
        <v>42005</v>
      </c>
      <c r="G53" s="1">
        <f t="shared" si="5"/>
        <v>2015</v>
      </c>
      <c r="H53" s="67">
        <f>(YEAR(SABI_SUMMARY!D53)-YEAR(SABI_SUMMARY!C53))*12+MONTH(SABI_SUMMARY!D53)-MONTH(SABI_SUMMARY!C53)</f>
        <v>0</v>
      </c>
      <c r="I53" s="1" t="str">
        <f t="shared" si="44"/>
        <v>CUB</v>
      </c>
      <c r="J53" s="1" t="str">
        <f t="shared" si="6"/>
        <v>FEMALE_CUB</v>
      </c>
      <c r="K53" s="29">
        <f>(YEAR(SABI_SUMMARY!F53)-YEAR(SABI_SUMMARY!C53))*12+MONTH(SABI_SUMMARY!F53)-MONTH(SABI_SUMMARY!C53)</f>
        <v>28</v>
      </c>
      <c r="L53" s="1" t="str">
        <f t="shared" si="7"/>
        <v>SUBADULT</v>
      </c>
      <c r="M53" s="1" t="str">
        <f t="shared" si="8"/>
        <v>FEMALE_SUBADULT</v>
      </c>
      <c r="N53" s="1" t="str">
        <f>UPPER(SABI_RAW_DATA!G53)</f>
        <v>CENSORED</v>
      </c>
      <c r="O53" s="1">
        <f>IF(SABI_SUMMARY!N53="MORTALITY",1,0)</f>
        <v>0</v>
      </c>
      <c r="P53" s="1" t="str">
        <f t="shared" si="9"/>
        <v>NA</v>
      </c>
      <c r="Q53" s="1" t="str">
        <f t="shared" si="45"/>
        <v>NA</v>
      </c>
      <c r="R53" s="1" t="str">
        <f t="shared" si="46"/>
        <v>NA</v>
      </c>
      <c r="S53" s="1" t="str">
        <f t="shared" si="47"/>
        <v>NA</v>
      </c>
      <c r="T53" s="1" t="str">
        <f t="shared" si="48"/>
        <v>NA</v>
      </c>
      <c r="U53" s="1" t="str">
        <f t="shared" si="49"/>
        <v>NA</v>
      </c>
      <c r="V53" s="1" t="str">
        <f t="shared" si="50"/>
        <v>NA</v>
      </c>
      <c r="W53" s="1" t="str">
        <f t="shared" si="51"/>
        <v>NA</v>
      </c>
      <c r="X53" s="1" t="str">
        <f t="shared" si="52"/>
        <v>NA</v>
      </c>
      <c r="Y53" s="1" t="str">
        <f t="shared" si="53"/>
        <v>NA</v>
      </c>
      <c r="Z53" s="1" t="str">
        <f t="shared" si="18"/>
        <v>NA</v>
      </c>
      <c r="AA53" s="1" t="str">
        <f t="shared" si="19"/>
        <v>NA</v>
      </c>
      <c r="AB53" s="1" t="str">
        <f t="shared" si="20"/>
        <v>NA</v>
      </c>
      <c r="AC53" s="1" t="str">
        <f t="shared" si="21"/>
        <v>NA</v>
      </c>
      <c r="AD53" s="1" t="str">
        <f t="shared" si="22"/>
        <v>NA</v>
      </c>
      <c r="AE53" s="1" t="str">
        <f t="shared" si="23"/>
        <v>NA</v>
      </c>
      <c r="AF53" s="1" t="str">
        <f t="shared" si="24"/>
        <v>NA</v>
      </c>
      <c r="AG53" s="1" t="str">
        <f t="shared" si="25"/>
        <v>NA</v>
      </c>
      <c r="AH53" s="1" t="str">
        <f t="shared" si="26"/>
        <v>NA</v>
      </c>
      <c r="AI53" s="1" t="str">
        <f t="shared" si="27"/>
        <v>NA</v>
      </c>
      <c r="AJ53" s="1" t="str">
        <f t="shared" si="28"/>
        <v>NA</v>
      </c>
      <c r="AK53" s="1" t="str">
        <f t="shared" si="29"/>
        <v>NA</v>
      </c>
      <c r="AL53" s="1" t="str">
        <f t="shared" si="30"/>
        <v>NA</v>
      </c>
      <c r="AM53" s="1" t="str">
        <f t="shared" si="31"/>
        <v>NA</v>
      </c>
      <c r="AN53" s="1" t="str">
        <f t="shared" si="32"/>
        <v>NA</v>
      </c>
      <c r="AO53" s="1" t="str">
        <f t="shared" si="33"/>
        <v>NA</v>
      </c>
      <c r="AP53" s="1" t="str">
        <f t="shared" si="34"/>
        <v>NA</v>
      </c>
      <c r="AQ53" s="1" t="str">
        <f t="shared" si="35"/>
        <v>NA</v>
      </c>
      <c r="AR53" s="1" t="str">
        <f t="shared" si="36"/>
        <v>NA</v>
      </c>
      <c r="AS53" s="1" t="str">
        <f t="shared" si="37"/>
        <v>NA</v>
      </c>
      <c r="AT53" s="1" t="str">
        <f t="shared" si="38"/>
        <v>NA</v>
      </c>
      <c r="AU53" s="1" t="str">
        <f t="shared" si="39"/>
        <v>NA</v>
      </c>
      <c r="AV53" s="1" t="str">
        <f t="shared" si="40"/>
        <v>NA</v>
      </c>
      <c r="AW53" s="1" t="str">
        <f t="shared" si="41"/>
        <v>FEMALE_CUB</v>
      </c>
      <c r="AX53" s="1" t="str">
        <f t="shared" si="42"/>
        <v>FEMALE_JUVENILE</v>
      </c>
      <c r="AY53" s="1" t="str">
        <f t="shared" si="43"/>
        <v>FEMALE_SUBADULT</v>
      </c>
      <c r="AZ53" s="1" t="str">
        <f t="shared" si="43"/>
        <v>FEMALE_ADULT_36_48</v>
      </c>
    </row>
    <row r="54" spans="1:52" x14ac:dyDescent="0.2">
      <c r="A54" s="27">
        <f>SABI_RAW_DATA!A54</f>
        <v>53</v>
      </c>
      <c r="B54" s="1" t="str">
        <f>UPPER(SABI_RAW_DATA!C54)</f>
        <v>NA</v>
      </c>
      <c r="C54" s="28">
        <f>SABI_RAW_DATA!D54</f>
        <v>41671</v>
      </c>
      <c r="D54" s="28">
        <f>SABI_RAW_DATA!D54</f>
        <v>41671</v>
      </c>
      <c r="E54" s="1">
        <f t="shared" si="4"/>
        <v>2014</v>
      </c>
      <c r="F54" s="28">
        <f>SABI_RAW_DATA!E54</f>
        <v>41791</v>
      </c>
      <c r="G54" s="1">
        <f t="shared" si="5"/>
        <v>2014</v>
      </c>
      <c r="H54" s="67">
        <f>(YEAR(SABI_SUMMARY!D54)-YEAR(SABI_SUMMARY!C54))*12+MONTH(SABI_SUMMARY!D54)-MONTH(SABI_SUMMARY!C54)</f>
        <v>0</v>
      </c>
      <c r="I54" s="1" t="str">
        <f t="shared" si="44"/>
        <v>CUB</v>
      </c>
      <c r="J54" s="1" t="str">
        <f t="shared" si="6"/>
        <v>NA_CUB</v>
      </c>
      <c r="K54" s="29">
        <f>(YEAR(SABI_SUMMARY!F54)-YEAR(SABI_SUMMARY!C54))*12+MONTH(SABI_SUMMARY!F54)-MONTH(SABI_SUMMARY!C54)</f>
        <v>4</v>
      </c>
      <c r="L54" s="1" t="str">
        <f t="shared" si="7"/>
        <v>CUB</v>
      </c>
      <c r="M54" s="1" t="str">
        <f t="shared" si="8"/>
        <v>NA_CUB</v>
      </c>
      <c r="N54" s="1" t="str">
        <f>UPPER(SABI_RAW_DATA!G54)</f>
        <v>MORTALITY</v>
      </c>
      <c r="O54" s="1">
        <f>IF(SABI_SUMMARY!N54="MORTALITY",1,0)</f>
        <v>1</v>
      </c>
      <c r="P54" s="1" t="str">
        <f t="shared" si="9"/>
        <v>NA</v>
      </c>
      <c r="Q54" s="1" t="str">
        <f t="shared" si="45"/>
        <v>NA</v>
      </c>
      <c r="R54" s="1" t="str">
        <f t="shared" si="46"/>
        <v>NA</v>
      </c>
      <c r="S54" s="1" t="str">
        <f t="shared" si="47"/>
        <v>NA</v>
      </c>
      <c r="T54" s="1" t="str">
        <f t="shared" si="48"/>
        <v>NA</v>
      </c>
      <c r="U54" s="1" t="str">
        <f t="shared" si="49"/>
        <v>NA</v>
      </c>
      <c r="V54" s="1" t="str">
        <f t="shared" si="50"/>
        <v>NA</v>
      </c>
      <c r="W54" s="1" t="str">
        <f t="shared" si="51"/>
        <v>NA</v>
      </c>
      <c r="X54" s="1" t="str">
        <f t="shared" si="52"/>
        <v>NA</v>
      </c>
      <c r="Y54" s="1" t="str">
        <f t="shared" si="53"/>
        <v>NA</v>
      </c>
      <c r="Z54" s="1" t="str">
        <f t="shared" si="18"/>
        <v>NA</v>
      </c>
      <c r="AA54" s="1" t="str">
        <f t="shared" si="19"/>
        <v>NA</v>
      </c>
      <c r="AB54" s="1" t="str">
        <f t="shared" si="20"/>
        <v>NA</v>
      </c>
      <c r="AC54" s="1" t="str">
        <f t="shared" si="21"/>
        <v>NA</v>
      </c>
      <c r="AD54" s="1" t="str">
        <f t="shared" si="22"/>
        <v>NA</v>
      </c>
      <c r="AE54" s="1" t="str">
        <f t="shared" si="23"/>
        <v>NA</v>
      </c>
      <c r="AF54" s="1" t="str">
        <f t="shared" si="24"/>
        <v>NA</v>
      </c>
      <c r="AG54" s="1" t="str">
        <f t="shared" si="25"/>
        <v>NA</v>
      </c>
      <c r="AH54" s="1" t="str">
        <f t="shared" si="26"/>
        <v>NA</v>
      </c>
      <c r="AI54" s="1" t="str">
        <f t="shared" si="27"/>
        <v>NA</v>
      </c>
      <c r="AJ54" s="1" t="str">
        <f t="shared" si="28"/>
        <v>NA</v>
      </c>
      <c r="AK54" s="1" t="str">
        <f t="shared" si="29"/>
        <v>NA</v>
      </c>
      <c r="AL54" s="1" t="str">
        <f t="shared" si="30"/>
        <v>NA</v>
      </c>
      <c r="AM54" s="1" t="str">
        <f t="shared" si="31"/>
        <v>NA</v>
      </c>
      <c r="AN54" s="1" t="str">
        <f t="shared" si="32"/>
        <v>NA</v>
      </c>
      <c r="AO54" s="1" t="str">
        <f t="shared" si="33"/>
        <v>NA</v>
      </c>
      <c r="AP54" s="1" t="str">
        <f t="shared" si="34"/>
        <v>NA</v>
      </c>
      <c r="AQ54" s="1" t="str">
        <f t="shared" si="35"/>
        <v>NA</v>
      </c>
      <c r="AR54" s="1" t="str">
        <f t="shared" si="36"/>
        <v>NA</v>
      </c>
      <c r="AS54" s="1" t="str">
        <f t="shared" si="37"/>
        <v>NA</v>
      </c>
      <c r="AT54" s="1" t="str">
        <f t="shared" si="38"/>
        <v>NA</v>
      </c>
      <c r="AU54" s="1" t="str">
        <f t="shared" si="39"/>
        <v>NA</v>
      </c>
      <c r="AV54" s="1" t="str">
        <f t="shared" si="40"/>
        <v>NA</v>
      </c>
      <c r="AW54" s="1" t="str">
        <f t="shared" si="41"/>
        <v>NA</v>
      </c>
      <c r="AX54" s="1" t="str">
        <f t="shared" si="42"/>
        <v>NA</v>
      </c>
      <c r="AY54" s="1" t="str">
        <f t="shared" si="43"/>
        <v>NA_CUB</v>
      </c>
      <c r="AZ54" s="1" t="str">
        <f t="shared" si="43"/>
        <v>MORTALITY</v>
      </c>
    </row>
    <row r="55" spans="1:52" x14ac:dyDescent="0.2">
      <c r="A55" s="27">
        <f>SABI_RAW_DATA!A55</f>
        <v>54</v>
      </c>
      <c r="B55" s="1" t="str">
        <f>UPPER(SABI_RAW_DATA!C55)</f>
        <v>NA</v>
      </c>
      <c r="C55" s="28">
        <f>SABI_RAW_DATA!D55</f>
        <v>41671</v>
      </c>
      <c r="D55" s="28">
        <f>SABI_RAW_DATA!D55</f>
        <v>41671</v>
      </c>
      <c r="E55" s="1">
        <f t="shared" si="4"/>
        <v>2014</v>
      </c>
      <c r="F55" s="28">
        <f>SABI_RAW_DATA!E55</f>
        <v>41821</v>
      </c>
      <c r="G55" s="1">
        <f t="shared" si="5"/>
        <v>2014</v>
      </c>
      <c r="H55" s="67">
        <f>(YEAR(SABI_SUMMARY!D55)-YEAR(SABI_SUMMARY!C55))*12+MONTH(SABI_SUMMARY!D55)-MONTH(SABI_SUMMARY!C55)</f>
        <v>0</v>
      </c>
      <c r="I55" s="1" t="str">
        <f t="shared" si="44"/>
        <v>CUB</v>
      </c>
      <c r="J55" s="1" t="str">
        <f t="shared" si="6"/>
        <v>NA_CUB</v>
      </c>
      <c r="K55" s="29">
        <f>(YEAR(SABI_SUMMARY!F55)-YEAR(SABI_SUMMARY!C55))*12+MONTH(SABI_SUMMARY!F55)-MONTH(SABI_SUMMARY!C55)</f>
        <v>5</v>
      </c>
      <c r="L55" s="1" t="str">
        <f t="shared" si="7"/>
        <v>CUB</v>
      </c>
      <c r="M55" s="1" t="str">
        <f t="shared" si="8"/>
        <v>NA_CUB</v>
      </c>
      <c r="N55" s="1" t="str">
        <f>UPPER(SABI_RAW_DATA!G55)</f>
        <v>MORTALITY</v>
      </c>
      <c r="O55" s="1">
        <f>IF(SABI_SUMMARY!N55="MORTALITY",1,0)</f>
        <v>1</v>
      </c>
      <c r="P55" s="1" t="str">
        <f t="shared" si="9"/>
        <v>NA</v>
      </c>
      <c r="Q55" s="1" t="str">
        <f t="shared" si="45"/>
        <v>NA</v>
      </c>
      <c r="R55" s="1" t="str">
        <f t="shared" si="46"/>
        <v>NA</v>
      </c>
      <c r="S55" s="1" t="str">
        <f t="shared" si="47"/>
        <v>NA</v>
      </c>
      <c r="T55" s="1" t="str">
        <f t="shared" si="48"/>
        <v>NA</v>
      </c>
      <c r="U55" s="1" t="str">
        <f t="shared" si="49"/>
        <v>NA</v>
      </c>
      <c r="V55" s="1" t="str">
        <f t="shared" si="50"/>
        <v>NA</v>
      </c>
      <c r="W55" s="1" t="str">
        <f t="shared" si="51"/>
        <v>NA</v>
      </c>
      <c r="X55" s="1" t="str">
        <f t="shared" si="52"/>
        <v>NA</v>
      </c>
      <c r="Y55" s="1" t="str">
        <f t="shared" si="53"/>
        <v>NA</v>
      </c>
      <c r="Z55" s="1" t="str">
        <f t="shared" si="18"/>
        <v>NA</v>
      </c>
      <c r="AA55" s="1" t="str">
        <f t="shared" si="19"/>
        <v>NA</v>
      </c>
      <c r="AB55" s="1" t="str">
        <f t="shared" si="20"/>
        <v>NA</v>
      </c>
      <c r="AC55" s="1" t="str">
        <f t="shared" si="21"/>
        <v>NA</v>
      </c>
      <c r="AD55" s="1" t="str">
        <f t="shared" si="22"/>
        <v>NA</v>
      </c>
      <c r="AE55" s="1" t="str">
        <f t="shared" si="23"/>
        <v>NA</v>
      </c>
      <c r="AF55" s="1" t="str">
        <f t="shared" si="24"/>
        <v>NA</v>
      </c>
      <c r="AG55" s="1" t="str">
        <f t="shared" si="25"/>
        <v>NA</v>
      </c>
      <c r="AH55" s="1" t="str">
        <f t="shared" si="26"/>
        <v>NA</v>
      </c>
      <c r="AI55" s="1" t="str">
        <f t="shared" si="27"/>
        <v>NA</v>
      </c>
      <c r="AJ55" s="1" t="str">
        <f t="shared" si="28"/>
        <v>NA</v>
      </c>
      <c r="AK55" s="1" t="str">
        <f t="shared" si="29"/>
        <v>NA</v>
      </c>
      <c r="AL55" s="1" t="str">
        <f t="shared" si="30"/>
        <v>NA</v>
      </c>
      <c r="AM55" s="1" t="str">
        <f t="shared" si="31"/>
        <v>NA</v>
      </c>
      <c r="AN55" s="1" t="str">
        <f t="shared" si="32"/>
        <v>NA</v>
      </c>
      <c r="AO55" s="1" t="str">
        <f t="shared" si="33"/>
        <v>NA</v>
      </c>
      <c r="AP55" s="1" t="str">
        <f t="shared" si="34"/>
        <v>NA</v>
      </c>
      <c r="AQ55" s="1" t="str">
        <f t="shared" si="35"/>
        <v>NA</v>
      </c>
      <c r="AR55" s="1" t="str">
        <f t="shared" si="36"/>
        <v>NA</v>
      </c>
      <c r="AS55" s="1" t="str">
        <f t="shared" si="37"/>
        <v>NA</v>
      </c>
      <c r="AT55" s="1" t="str">
        <f t="shared" si="38"/>
        <v>NA</v>
      </c>
      <c r="AU55" s="1" t="str">
        <f t="shared" si="39"/>
        <v>NA</v>
      </c>
      <c r="AV55" s="1" t="str">
        <f t="shared" si="40"/>
        <v>NA</v>
      </c>
      <c r="AW55" s="1" t="str">
        <f t="shared" si="41"/>
        <v>NA</v>
      </c>
      <c r="AX55" s="1" t="str">
        <f t="shared" si="42"/>
        <v>NA</v>
      </c>
      <c r="AY55" s="1" t="str">
        <f t="shared" si="43"/>
        <v>NA_CUB</v>
      </c>
      <c r="AZ55" s="1" t="str">
        <f t="shared" si="43"/>
        <v>MORTALITY</v>
      </c>
    </row>
    <row r="56" spans="1:52" x14ac:dyDescent="0.2">
      <c r="A56" s="27">
        <f>SABI_RAW_DATA!A56</f>
        <v>55</v>
      </c>
      <c r="B56" s="1" t="str">
        <f>UPPER(SABI_RAW_DATA!C56)</f>
        <v>NA</v>
      </c>
      <c r="C56" s="28">
        <f>SABI_RAW_DATA!D56</f>
        <v>41974</v>
      </c>
      <c r="D56" s="28">
        <f>SABI_RAW_DATA!D56</f>
        <v>41974</v>
      </c>
      <c r="E56" s="1">
        <f t="shared" si="4"/>
        <v>2014</v>
      </c>
      <c r="F56" s="28">
        <f>SABI_RAW_DATA!E56</f>
        <v>42005</v>
      </c>
      <c r="G56" s="1">
        <f t="shared" si="5"/>
        <v>2015</v>
      </c>
      <c r="H56" s="67">
        <f>(YEAR(SABI_SUMMARY!D56)-YEAR(SABI_SUMMARY!C56))*12+MONTH(SABI_SUMMARY!D56)-MONTH(SABI_SUMMARY!C56)</f>
        <v>0</v>
      </c>
      <c r="I56" s="1" t="str">
        <f t="shared" si="44"/>
        <v>CUB</v>
      </c>
      <c r="J56" s="1" t="str">
        <f t="shared" si="6"/>
        <v>NA_CUB</v>
      </c>
      <c r="K56" s="29">
        <f>(YEAR(SABI_SUMMARY!F56)-YEAR(SABI_SUMMARY!C56))*12+MONTH(SABI_SUMMARY!F56)-MONTH(SABI_SUMMARY!C56)</f>
        <v>1</v>
      </c>
      <c r="L56" s="1" t="str">
        <f t="shared" si="7"/>
        <v>CUB</v>
      </c>
      <c r="M56" s="1" t="str">
        <f t="shared" si="8"/>
        <v>NA_CUB</v>
      </c>
      <c r="N56" s="1" t="str">
        <f>UPPER(SABI_RAW_DATA!G56)</f>
        <v>CENSORED</v>
      </c>
      <c r="O56" s="1">
        <f>IF(SABI_SUMMARY!N56="MORTALITY",1,0)</f>
        <v>0</v>
      </c>
      <c r="P56" s="1" t="str">
        <f t="shared" si="9"/>
        <v>NA</v>
      </c>
      <c r="Q56" s="1" t="str">
        <f t="shared" si="45"/>
        <v>NA</v>
      </c>
      <c r="R56" s="1" t="str">
        <f t="shared" si="46"/>
        <v>NA</v>
      </c>
      <c r="S56" s="1" t="str">
        <f t="shared" si="47"/>
        <v>NA</v>
      </c>
      <c r="T56" s="1" t="str">
        <f t="shared" si="48"/>
        <v>NA</v>
      </c>
      <c r="U56" s="1" t="str">
        <f t="shared" si="49"/>
        <v>NA</v>
      </c>
      <c r="V56" s="1" t="str">
        <f t="shared" si="50"/>
        <v>NA</v>
      </c>
      <c r="W56" s="1" t="str">
        <f t="shared" si="51"/>
        <v>NA</v>
      </c>
      <c r="X56" s="1" t="str">
        <f t="shared" si="52"/>
        <v>NA</v>
      </c>
      <c r="Y56" s="1" t="str">
        <f t="shared" si="53"/>
        <v>NA</v>
      </c>
      <c r="Z56" s="1" t="str">
        <f t="shared" si="18"/>
        <v>NA</v>
      </c>
      <c r="AA56" s="1" t="str">
        <f t="shared" si="19"/>
        <v>NA</v>
      </c>
      <c r="AB56" s="1" t="str">
        <f t="shared" si="20"/>
        <v>NA</v>
      </c>
      <c r="AC56" s="1" t="str">
        <f t="shared" si="21"/>
        <v>NA</v>
      </c>
      <c r="AD56" s="1" t="str">
        <f t="shared" si="22"/>
        <v>NA</v>
      </c>
      <c r="AE56" s="1" t="str">
        <f t="shared" si="23"/>
        <v>NA</v>
      </c>
      <c r="AF56" s="1" t="str">
        <f t="shared" si="24"/>
        <v>NA</v>
      </c>
      <c r="AG56" s="1" t="str">
        <f t="shared" si="25"/>
        <v>NA</v>
      </c>
      <c r="AH56" s="1" t="str">
        <f t="shared" si="26"/>
        <v>NA</v>
      </c>
      <c r="AI56" s="1" t="str">
        <f t="shared" si="27"/>
        <v>NA</v>
      </c>
      <c r="AJ56" s="1" t="str">
        <f t="shared" si="28"/>
        <v>NA</v>
      </c>
      <c r="AK56" s="1" t="str">
        <f t="shared" si="29"/>
        <v>NA</v>
      </c>
      <c r="AL56" s="1" t="str">
        <f t="shared" si="30"/>
        <v>NA</v>
      </c>
      <c r="AM56" s="1" t="str">
        <f t="shared" si="31"/>
        <v>NA</v>
      </c>
      <c r="AN56" s="1" t="str">
        <f t="shared" si="32"/>
        <v>NA</v>
      </c>
      <c r="AO56" s="1" t="str">
        <f t="shared" si="33"/>
        <v>NA</v>
      </c>
      <c r="AP56" s="1" t="str">
        <f t="shared" si="34"/>
        <v>NA</v>
      </c>
      <c r="AQ56" s="1" t="str">
        <f t="shared" si="35"/>
        <v>NA</v>
      </c>
      <c r="AR56" s="1" t="str">
        <f t="shared" si="36"/>
        <v>NA</v>
      </c>
      <c r="AS56" s="1" t="str">
        <f t="shared" si="37"/>
        <v>NA</v>
      </c>
      <c r="AT56" s="1" t="str">
        <f t="shared" si="38"/>
        <v>NA</v>
      </c>
      <c r="AU56" s="1" t="str">
        <f t="shared" si="39"/>
        <v>NA</v>
      </c>
      <c r="AV56" s="1" t="str">
        <f t="shared" si="40"/>
        <v>NA</v>
      </c>
      <c r="AW56" s="1" t="str">
        <f t="shared" si="41"/>
        <v>NA</v>
      </c>
      <c r="AX56" s="1" t="str">
        <f t="shared" si="42"/>
        <v>NA</v>
      </c>
      <c r="AY56" s="1" t="str">
        <f t="shared" si="43"/>
        <v>NA_CUB</v>
      </c>
      <c r="AZ56" s="1" t="str">
        <f t="shared" si="43"/>
        <v>NA_JUVENILE</v>
      </c>
    </row>
    <row r="57" spans="1:52" x14ac:dyDescent="0.2">
      <c r="A57" s="27">
        <f>SABI_RAW_DATA!A57</f>
        <v>56</v>
      </c>
      <c r="B57" s="1" t="str">
        <f>UPPER(SABI_RAW_DATA!C57)</f>
        <v>NA</v>
      </c>
      <c r="C57" s="28">
        <f>SABI_RAW_DATA!D57</f>
        <v>41974</v>
      </c>
      <c r="D57" s="28">
        <f>SABI_RAW_DATA!D57</f>
        <v>41974</v>
      </c>
      <c r="E57" s="1">
        <f t="shared" si="4"/>
        <v>2014</v>
      </c>
      <c r="F57" s="28">
        <f>SABI_RAW_DATA!E57</f>
        <v>42005</v>
      </c>
      <c r="G57" s="1">
        <f t="shared" si="5"/>
        <v>2015</v>
      </c>
      <c r="H57" s="67">
        <f>(YEAR(SABI_SUMMARY!D57)-YEAR(SABI_SUMMARY!C57))*12+MONTH(SABI_SUMMARY!D57)-MONTH(SABI_SUMMARY!C57)</f>
        <v>0</v>
      </c>
      <c r="I57" s="1" t="str">
        <f t="shared" si="44"/>
        <v>CUB</v>
      </c>
      <c r="J57" s="1" t="str">
        <f t="shared" si="6"/>
        <v>NA_CUB</v>
      </c>
      <c r="K57" s="29">
        <f>(YEAR(SABI_SUMMARY!F57)-YEAR(SABI_SUMMARY!C57))*12+MONTH(SABI_SUMMARY!F57)-MONTH(SABI_SUMMARY!C57)</f>
        <v>1</v>
      </c>
      <c r="L57" s="1" t="str">
        <f t="shared" si="7"/>
        <v>CUB</v>
      </c>
      <c r="M57" s="1" t="str">
        <f t="shared" si="8"/>
        <v>NA_CUB</v>
      </c>
      <c r="N57" s="1" t="str">
        <f>UPPER(SABI_RAW_DATA!G57)</f>
        <v>CENSORED</v>
      </c>
      <c r="O57" s="1">
        <f>IF(SABI_SUMMARY!N57="MORTALITY",1,0)</f>
        <v>0</v>
      </c>
      <c r="P57" s="1" t="str">
        <f t="shared" si="9"/>
        <v>NA</v>
      </c>
      <c r="Q57" s="1" t="str">
        <f t="shared" si="45"/>
        <v>NA</v>
      </c>
      <c r="R57" s="1" t="str">
        <f t="shared" si="46"/>
        <v>NA</v>
      </c>
      <c r="S57" s="1" t="str">
        <f t="shared" si="47"/>
        <v>NA</v>
      </c>
      <c r="T57" s="1" t="str">
        <f t="shared" si="48"/>
        <v>NA</v>
      </c>
      <c r="U57" s="1" t="str">
        <f t="shared" si="49"/>
        <v>NA</v>
      </c>
      <c r="V57" s="1" t="str">
        <f t="shared" si="50"/>
        <v>NA</v>
      </c>
      <c r="W57" s="1" t="str">
        <f t="shared" si="51"/>
        <v>NA</v>
      </c>
      <c r="X57" s="1" t="str">
        <f t="shared" si="52"/>
        <v>NA</v>
      </c>
      <c r="Y57" s="1" t="str">
        <f t="shared" si="53"/>
        <v>NA</v>
      </c>
      <c r="Z57" s="1" t="str">
        <f t="shared" si="18"/>
        <v>NA</v>
      </c>
      <c r="AA57" s="1" t="str">
        <f t="shared" si="19"/>
        <v>NA</v>
      </c>
      <c r="AB57" s="1" t="str">
        <f t="shared" si="20"/>
        <v>NA</v>
      </c>
      <c r="AC57" s="1" t="str">
        <f t="shared" si="21"/>
        <v>NA</v>
      </c>
      <c r="AD57" s="1" t="str">
        <f t="shared" si="22"/>
        <v>NA</v>
      </c>
      <c r="AE57" s="1" t="str">
        <f t="shared" si="23"/>
        <v>NA</v>
      </c>
      <c r="AF57" s="1" t="str">
        <f t="shared" si="24"/>
        <v>NA</v>
      </c>
      <c r="AG57" s="1" t="str">
        <f t="shared" si="25"/>
        <v>NA</v>
      </c>
      <c r="AH57" s="1" t="str">
        <f t="shared" si="26"/>
        <v>NA</v>
      </c>
      <c r="AI57" s="1" t="str">
        <f t="shared" si="27"/>
        <v>NA</v>
      </c>
      <c r="AJ57" s="1" t="str">
        <f t="shared" si="28"/>
        <v>NA</v>
      </c>
      <c r="AK57" s="1" t="str">
        <f t="shared" si="29"/>
        <v>NA</v>
      </c>
      <c r="AL57" s="1" t="str">
        <f t="shared" si="30"/>
        <v>NA</v>
      </c>
      <c r="AM57" s="1" t="str">
        <f t="shared" si="31"/>
        <v>NA</v>
      </c>
      <c r="AN57" s="1" t="str">
        <f t="shared" si="32"/>
        <v>NA</v>
      </c>
      <c r="AO57" s="1" t="str">
        <f t="shared" si="33"/>
        <v>NA</v>
      </c>
      <c r="AP57" s="1" t="str">
        <f t="shared" si="34"/>
        <v>NA</v>
      </c>
      <c r="AQ57" s="1" t="str">
        <f t="shared" si="35"/>
        <v>NA</v>
      </c>
      <c r="AR57" s="1" t="str">
        <f t="shared" si="36"/>
        <v>NA</v>
      </c>
      <c r="AS57" s="1" t="str">
        <f t="shared" si="37"/>
        <v>NA</v>
      </c>
      <c r="AT57" s="1" t="str">
        <f t="shared" si="38"/>
        <v>NA</v>
      </c>
      <c r="AU57" s="1" t="str">
        <f t="shared" si="39"/>
        <v>NA</v>
      </c>
      <c r="AV57" s="1" t="str">
        <f t="shared" si="40"/>
        <v>NA</v>
      </c>
      <c r="AW57" s="1" t="str">
        <f t="shared" si="41"/>
        <v>NA</v>
      </c>
      <c r="AX57" s="1" t="str">
        <f t="shared" si="42"/>
        <v>NA</v>
      </c>
      <c r="AY57" s="1" t="str">
        <f t="shared" si="43"/>
        <v>NA_CUB</v>
      </c>
      <c r="AZ57" s="1" t="str">
        <f t="shared" si="43"/>
        <v>NA_JUVENILE</v>
      </c>
    </row>
    <row r="58" spans="1:52" x14ac:dyDescent="0.2">
      <c r="A58" s="27">
        <f>SABI_RAW_DATA!A58</f>
        <v>57</v>
      </c>
      <c r="B58" s="1" t="str">
        <f>UPPER(SABI_RAW_DATA!C58)</f>
        <v>MALE</v>
      </c>
      <c r="C58" s="28">
        <f>SABI_RAW_DATA!D58</f>
        <v>40210</v>
      </c>
      <c r="D58" s="28">
        <f>SABI_RAW_DATA!D58</f>
        <v>40210</v>
      </c>
      <c r="E58" s="1">
        <f t="shared" si="4"/>
        <v>2010</v>
      </c>
      <c r="F58" s="28">
        <f>SABI_RAW_DATA!E58</f>
        <v>40360</v>
      </c>
      <c r="G58" s="1">
        <f t="shared" si="5"/>
        <v>2010</v>
      </c>
      <c r="H58" s="67">
        <f>(YEAR(SABI_SUMMARY!D58)-YEAR(SABI_SUMMARY!C58))*12+MONTH(SABI_SUMMARY!D58)-MONTH(SABI_SUMMARY!C58)</f>
        <v>0</v>
      </c>
      <c r="I58" s="1" t="str">
        <f t="shared" si="44"/>
        <v>CUB</v>
      </c>
      <c r="J58" s="1" t="str">
        <f t="shared" si="6"/>
        <v>MALE_CUB</v>
      </c>
      <c r="K58" s="29">
        <f>(YEAR(SABI_SUMMARY!F58)-YEAR(SABI_SUMMARY!C58))*12+MONTH(SABI_SUMMARY!F58)-MONTH(SABI_SUMMARY!C58)</f>
        <v>5</v>
      </c>
      <c r="L58" s="1" t="str">
        <f t="shared" si="7"/>
        <v>CUB</v>
      </c>
      <c r="M58" s="1" t="str">
        <f t="shared" si="8"/>
        <v>MALE_CUB</v>
      </c>
      <c r="N58" s="1" t="str">
        <f>UPPER(SABI_RAW_DATA!G58)</f>
        <v>MORTALITY</v>
      </c>
      <c r="O58" s="1">
        <f>IF(SABI_SUMMARY!N58="MORTALITY",1,0)</f>
        <v>1</v>
      </c>
      <c r="P58" s="1" t="str">
        <f t="shared" si="9"/>
        <v>NA</v>
      </c>
      <c r="Q58" s="1" t="str">
        <f t="shared" si="45"/>
        <v>NA</v>
      </c>
      <c r="R58" s="1" t="str">
        <f t="shared" si="46"/>
        <v>NA</v>
      </c>
      <c r="S58" s="1" t="str">
        <f t="shared" si="47"/>
        <v>NA</v>
      </c>
      <c r="T58" s="1" t="str">
        <f t="shared" si="48"/>
        <v>NA</v>
      </c>
      <c r="U58" s="1" t="str">
        <f t="shared" si="49"/>
        <v>NA</v>
      </c>
      <c r="V58" s="1" t="str">
        <f t="shared" si="50"/>
        <v>NA</v>
      </c>
      <c r="W58" s="1" t="str">
        <f t="shared" si="51"/>
        <v>NA</v>
      </c>
      <c r="X58" s="1" t="str">
        <f t="shared" si="52"/>
        <v>NA</v>
      </c>
      <c r="Y58" s="1" t="str">
        <f t="shared" si="53"/>
        <v>NA</v>
      </c>
      <c r="Z58" s="1" t="str">
        <f t="shared" si="18"/>
        <v>NA</v>
      </c>
      <c r="AA58" s="1" t="str">
        <f t="shared" si="19"/>
        <v>NA</v>
      </c>
      <c r="AB58" s="1" t="str">
        <f t="shared" si="20"/>
        <v>NA</v>
      </c>
      <c r="AC58" s="1" t="str">
        <f t="shared" si="21"/>
        <v>NA</v>
      </c>
      <c r="AD58" s="1" t="str">
        <f t="shared" si="22"/>
        <v>NA</v>
      </c>
      <c r="AE58" s="1" t="str">
        <f t="shared" si="23"/>
        <v>NA</v>
      </c>
      <c r="AF58" s="1" t="str">
        <f t="shared" si="24"/>
        <v>NA</v>
      </c>
      <c r="AG58" s="1" t="str">
        <f t="shared" si="25"/>
        <v>NA</v>
      </c>
      <c r="AH58" s="1" t="str">
        <f t="shared" si="26"/>
        <v>NA</v>
      </c>
      <c r="AI58" s="1" t="str">
        <f t="shared" si="27"/>
        <v>NA</v>
      </c>
      <c r="AJ58" s="1" t="str">
        <f t="shared" si="28"/>
        <v>NA</v>
      </c>
      <c r="AK58" s="1" t="str">
        <f t="shared" si="29"/>
        <v>NA</v>
      </c>
      <c r="AL58" s="1" t="str">
        <f t="shared" si="30"/>
        <v>NA</v>
      </c>
      <c r="AM58" s="1" t="str">
        <f t="shared" si="31"/>
        <v>NA</v>
      </c>
      <c r="AN58" s="1" t="str">
        <f t="shared" si="32"/>
        <v>NA</v>
      </c>
      <c r="AO58" s="1" t="str">
        <f t="shared" si="33"/>
        <v>NA</v>
      </c>
      <c r="AP58" s="1" t="str">
        <f t="shared" si="34"/>
        <v>NA</v>
      </c>
      <c r="AQ58" s="1" t="str">
        <f t="shared" si="35"/>
        <v>NA</v>
      </c>
      <c r="AR58" s="1" t="str">
        <f t="shared" si="36"/>
        <v>NA</v>
      </c>
      <c r="AS58" s="1" t="str">
        <f t="shared" si="37"/>
        <v>NA</v>
      </c>
      <c r="AT58" s="1" t="str">
        <f t="shared" si="38"/>
        <v>NA</v>
      </c>
      <c r="AU58" s="1" t="str">
        <f t="shared" si="39"/>
        <v>MALE_CUB</v>
      </c>
      <c r="AV58" s="1" t="str">
        <f t="shared" si="40"/>
        <v>MORTALITY</v>
      </c>
      <c r="AW58" s="1" t="str">
        <f t="shared" si="41"/>
        <v>MORTALITY</v>
      </c>
      <c r="AX58" s="1" t="str">
        <f t="shared" si="42"/>
        <v>MORTALITY</v>
      </c>
      <c r="AY58" s="1" t="str">
        <f t="shared" si="43"/>
        <v>MORTALITY</v>
      </c>
      <c r="AZ58" s="1" t="str">
        <f t="shared" si="43"/>
        <v>MORTALITY</v>
      </c>
    </row>
    <row r="59" spans="1:52" x14ac:dyDescent="0.2">
      <c r="A59" s="27">
        <f>SABI_RAW_DATA!A59</f>
        <v>58</v>
      </c>
      <c r="B59" s="1" t="str">
        <f>UPPER(SABI_RAW_DATA!C59)</f>
        <v>MALE</v>
      </c>
      <c r="C59" s="28">
        <f>SABI_RAW_DATA!D59</f>
        <v>40603</v>
      </c>
      <c r="D59" s="28">
        <f>SABI_RAW_DATA!D59</f>
        <v>40603</v>
      </c>
      <c r="E59" s="1">
        <f t="shared" si="4"/>
        <v>2011</v>
      </c>
      <c r="F59" s="28">
        <f>SABI_RAW_DATA!E59</f>
        <v>42005</v>
      </c>
      <c r="G59" s="1">
        <f t="shared" si="5"/>
        <v>2015</v>
      </c>
      <c r="H59" s="67">
        <f>(YEAR(SABI_SUMMARY!D59)-YEAR(SABI_SUMMARY!C59))*12+MONTH(SABI_SUMMARY!D59)-MONTH(SABI_SUMMARY!C59)</f>
        <v>0</v>
      </c>
      <c r="I59" s="1" t="str">
        <f t="shared" si="44"/>
        <v>CUB</v>
      </c>
      <c r="J59" s="1" t="str">
        <f t="shared" si="6"/>
        <v>MALE_CUB</v>
      </c>
      <c r="K59" s="29">
        <f>(YEAR(SABI_SUMMARY!F59)-YEAR(SABI_SUMMARY!C59))*12+MONTH(SABI_SUMMARY!F59)-MONTH(SABI_SUMMARY!C59)</f>
        <v>46</v>
      </c>
      <c r="L59" s="1" t="str">
        <f t="shared" si="7"/>
        <v>ADULT_36_48</v>
      </c>
      <c r="M59" s="1" t="str">
        <f t="shared" si="8"/>
        <v>MALE_ADULT_36_48</v>
      </c>
      <c r="N59" s="1" t="str">
        <f>UPPER(SABI_RAW_DATA!G59)</f>
        <v>CENSORED</v>
      </c>
      <c r="O59" s="1">
        <f>IF(SABI_SUMMARY!N59="MORTALITY",1,0)</f>
        <v>0</v>
      </c>
      <c r="P59" s="1" t="str">
        <f t="shared" si="9"/>
        <v>NA</v>
      </c>
      <c r="Q59" s="1" t="str">
        <f t="shared" si="45"/>
        <v>NA</v>
      </c>
      <c r="R59" s="1" t="str">
        <f t="shared" si="46"/>
        <v>NA</v>
      </c>
      <c r="S59" s="1" t="str">
        <f t="shared" si="47"/>
        <v>NA</v>
      </c>
      <c r="T59" s="1" t="str">
        <f t="shared" si="48"/>
        <v>NA</v>
      </c>
      <c r="U59" s="1" t="str">
        <f t="shared" si="49"/>
        <v>NA</v>
      </c>
      <c r="V59" s="1" t="str">
        <f t="shared" si="50"/>
        <v>NA</v>
      </c>
      <c r="W59" s="1" t="str">
        <f t="shared" si="51"/>
        <v>NA</v>
      </c>
      <c r="X59" s="1" t="str">
        <f t="shared" si="52"/>
        <v>NA</v>
      </c>
      <c r="Y59" s="1" t="str">
        <f t="shared" si="53"/>
        <v>NA</v>
      </c>
      <c r="Z59" s="1" t="str">
        <f t="shared" si="18"/>
        <v>NA</v>
      </c>
      <c r="AA59" s="1" t="str">
        <f t="shared" si="19"/>
        <v>NA</v>
      </c>
      <c r="AB59" s="1" t="str">
        <f t="shared" si="20"/>
        <v>NA</v>
      </c>
      <c r="AC59" s="1" t="str">
        <f t="shared" si="21"/>
        <v>NA</v>
      </c>
      <c r="AD59" s="1" t="str">
        <f t="shared" si="22"/>
        <v>NA</v>
      </c>
      <c r="AE59" s="1" t="str">
        <f t="shared" si="23"/>
        <v>NA</v>
      </c>
      <c r="AF59" s="1" t="str">
        <f t="shared" si="24"/>
        <v>NA</v>
      </c>
      <c r="AG59" s="1" t="str">
        <f t="shared" si="25"/>
        <v>NA</v>
      </c>
      <c r="AH59" s="1" t="str">
        <f t="shared" si="26"/>
        <v>NA</v>
      </c>
      <c r="AI59" s="1" t="str">
        <f t="shared" si="27"/>
        <v>NA</v>
      </c>
      <c r="AJ59" s="1" t="str">
        <f t="shared" si="28"/>
        <v>NA</v>
      </c>
      <c r="AK59" s="1" t="str">
        <f t="shared" si="29"/>
        <v>NA</v>
      </c>
      <c r="AL59" s="1" t="str">
        <f t="shared" si="30"/>
        <v>NA</v>
      </c>
      <c r="AM59" s="1" t="str">
        <f t="shared" si="31"/>
        <v>NA</v>
      </c>
      <c r="AN59" s="1" t="str">
        <f t="shared" si="32"/>
        <v>NA</v>
      </c>
      <c r="AO59" s="1" t="str">
        <f t="shared" si="33"/>
        <v>NA</v>
      </c>
      <c r="AP59" s="1" t="str">
        <f t="shared" si="34"/>
        <v>NA</v>
      </c>
      <c r="AQ59" s="1" t="str">
        <f t="shared" si="35"/>
        <v>NA</v>
      </c>
      <c r="AR59" s="1" t="str">
        <f t="shared" si="36"/>
        <v>NA</v>
      </c>
      <c r="AS59" s="1" t="str">
        <f t="shared" si="37"/>
        <v>NA</v>
      </c>
      <c r="AT59" s="1" t="str">
        <f t="shared" si="38"/>
        <v>NA</v>
      </c>
      <c r="AU59" s="1" t="str">
        <f t="shared" si="39"/>
        <v>NA</v>
      </c>
      <c r="AV59" s="1" t="str">
        <f t="shared" si="40"/>
        <v>MALE_CUB</v>
      </c>
      <c r="AW59" s="1" t="str">
        <f t="shared" si="41"/>
        <v>MALE_JUVENILE</v>
      </c>
      <c r="AX59" s="1" t="str">
        <f t="shared" si="42"/>
        <v>MALE_SUBADULT</v>
      </c>
      <c r="AY59" s="1" t="str">
        <f t="shared" si="43"/>
        <v>MALE_ADULT_36_48</v>
      </c>
      <c r="AZ59" s="1" t="str">
        <f t="shared" si="43"/>
        <v>MALE_ADULT_48_60</v>
      </c>
    </row>
    <row r="60" spans="1:52" x14ac:dyDescent="0.2">
      <c r="A60" s="27">
        <f>SABI_RAW_DATA!A60</f>
        <v>59</v>
      </c>
      <c r="B60" s="1" t="str">
        <f>UPPER(SABI_RAW_DATA!C60)</f>
        <v>NA</v>
      </c>
      <c r="C60" s="28">
        <f>SABI_RAW_DATA!D60</f>
        <v>41244</v>
      </c>
      <c r="D60" s="28">
        <f>SABI_RAW_DATA!D60</f>
        <v>41244</v>
      </c>
      <c r="E60" s="1">
        <f t="shared" si="4"/>
        <v>2012</v>
      </c>
      <c r="F60" s="28">
        <f>SABI_RAW_DATA!E60</f>
        <v>41306</v>
      </c>
      <c r="G60" s="1">
        <f t="shared" si="5"/>
        <v>2013</v>
      </c>
      <c r="H60" s="67">
        <f>(YEAR(SABI_SUMMARY!D60)-YEAR(SABI_SUMMARY!C60))*12+MONTH(SABI_SUMMARY!D60)-MONTH(SABI_SUMMARY!C60)</f>
        <v>0</v>
      </c>
      <c r="I60" s="1" t="str">
        <f t="shared" si="44"/>
        <v>CUB</v>
      </c>
      <c r="J60" s="1" t="str">
        <f t="shared" si="6"/>
        <v>NA_CUB</v>
      </c>
      <c r="K60" s="29">
        <f>(YEAR(SABI_SUMMARY!F60)-YEAR(SABI_SUMMARY!C60))*12+MONTH(SABI_SUMMARY!F60)-MONTH(SABI_SUMMARY!C60)</f>
        <v>2</v>
      </c>
      <c r="L60" s="1" t="str">
        <f t="shared" si="7"/>
        <v>CUB</v>
      </c>
      <c r="M60" s="1" t="str">
        <f t="shared" si="8"/>
        <v>NA_CUB</v>
      </c>
      <c r="N60" s="1" t="str">
        <f>UPPER(SABI_RAW_DATA!G60)</f>
        <v>MORTALITY</v>
      </c>
      <c r="O60" s="1">
        <f>IF(SABI_SUMMARY!N60="MORTALITY",1,0)</f>
        <v>1</v>
      </c>
      <c r="P60" s="1" t="str">
        <f t="shared" si="9"/>
        <v>NA</v>
      </c>
      <c r="Q60" s="1" t="str">
        <f t="shared" si="45"/>
        <v>NA</v>
      </c>
      <c r="R60" s="1" t="str">
        <f t="shared" si="46"/>
        <v>NA</v>
      </c>
      <c r="S60" s="1" t="str">
        <f t="shared" si="47"/>
        <v>NA</v>
      </c>
      <c r="T60" s="1" t="str">
        <f t="shared" si="48"/>
        <v>NA</v>
      </c>
      <c r="U60" s="1" t="str">
        <f t="shared" si="49"/>
        <v>NA</v>
      </c>
      <c r="V60" s="1" t="str">
        <f t="shared" si="50"/>
        <v>NA</v>
      </c>
      <c r="W60" s="1" t="str">
        <f t="shared" si="51"/>
        <v>NA</v>
      </c>
      <c r="X60" s="1" t="str">
        <f t="shared" si="52"/>
        <v>NA</v>
      </c>
      <c r="Y60" s="1" t="str">
        <f t="shared" si="53"/>
        <v>NA</v>
      </c>
      <c r="Z60" s="1" t="str">
        <f t="shared" si="18"/>
        <v>NA</v>
      </c>
      <c r="AA60" s="1" t="str">
        <f t="shared" si="19"/>
        <v>NA</v>
      </c>
      <c r="AB60" s="1" t="str">
        <f t="shared" si="20"/>
        <v>NA</v>
      </c>
      <c r="AC60" s="1" t="str">
        <f t="shared" si="21"/>
        <v>NA</v>
      </c>
      <c r="AD60" s="1" t="str">
        <f t="shared" si="22"/>
        <v>NA</v>
      </c>
      <c r="AE60" s="1" t="str">
        <f t="shared" si="23"/>
        <v>NA</v>
      </c>
      <c r="AF60" s="1" t="str">
        <f t="shared" si="24"/>
        <v>NA</v>
      </c>
      <c r="AG60" s="1" t="str">
        <f t="shared" si="25"/>
        <v>NA</v>
      </c>
      <c r="AH60" s="1" t="str">
        <f t="shared" si="26"/>
        <v>NA</v>
      </c>
      <c r="AI60" s="1" t="str">
        <f t="shared" si="27"/>
        <v>NA</v>
      </c>
      <c r="AJ60" s="1" t="str">
        <f t="shared" si="28"/>
        <v>NA</v>
      </c>
      <c r="AK60" s="1" t="str">
        <f t="shared" si="29"/>
        <v>NA</v>
      </c>
      <c r="AL60" s="1" t="str">
        <f t="shared" si="30"/>
        <v>NA</v>
      </c>
      <c r="AM60" s="1" t="str">
        <f t="shared" si="31"/>
        <v>NA</v>
      </c>
      <c r="AN60" s="1" t="str">
        <f t="shared" si="32"/>
        <v>NA</v>
      </c>
      <c r="AO60" s="1" t="str">
        <f t="shared" si="33"/>
        <v>NA</v>
      </c>
      <c r="AP60" s="1" t="str">
        <f t="shared" si="34"/>
        <v>NA</v>
      </c>
      <c r="AQ60" s="1" t="str">
        <f t="shared" si="35"/>
        <v>NA</v>
      </c>
      <c r="AR60" s="1" t="str">
        <f t="shared" si="36"/>
        <v>NA</v>
      </c>
      <c r="AS60" s="1" t="str">
        <f t="shared" si="37"/>
        <v>NA</v>
      </c>
      <c r="AT60" s="1" t="str">
        <f t="shared" si="38"/>
        <v>NA</v>
      </c>
      <c r="AU60" s="1" t="str">
        <f t="shared" si="39"/>
        <v>NA</v>
      </c>
      <c r="AV60" s="1" t="str">
        <f t="shared" si="40"/>
        <v>NA</v>
      </c>
      <c r="AW60" s="1" t="str">
        <f t="shared" si="41"/>
        <v>NA_CUB</v>
      </c>
      <c r="AX60" s="1" t="str">
        <f t="shared" si="42"/>
        <v>NA_JUVENILE</v>
      </c>
      <c r="AY60" s="1" t="str">
        <f t="shared" si="43"/>
        <v>MORTALITY</v>
      </c>
      <c r="AZ60" s="1" t="str">
        <f t="shared" si="43"/>
        <v>MORTALITY</v>
      </c>
    </row>
    <row r="61" spans="1:52" x14ac:dyDescent="0.2">
      <c r="A61" s="27">
        <f>SABI_RAW_DATA!A61</f>
        <v>60</v>
      </c>
      <c r="B61" s="1" t="str">
        <f>UPPER(SABI_RAW_DATA!C61)</f>
        <v>FEMALE</v>
      </c>
      <c r="C61" s="28">
        <f>SABI_RAW_DATA!D61</f>
        <v>41548</v>
      </c>
      <c r="D61" s="28">
        <f>SABI_RAW_DATA!D61</f>
        <v>41548</v>
      </c>
      <c r="E61" s="1">
        <f t="shared" si="4"/>
        <v>2013</v>
      </c>
      <c r="F61" s="28">
        <f>SABI_RAW_DATA!E61</f>
        <v>42005</v>
      </c>
      <c r="G61" s="1">
        <f t="shared" si="5"/>
        <v>2015</v>
      </c>
      <c r="H61" s="67">
        <f>(YEAR(SABI_SUMMARY!D61)-YEAR(SABI_SUMMARY!C61))*12+MONTH(SABI_SUMMARY!D61)-MONTH(SABI_SUMMARY!C61)</f>
        <v>0</v>
      </c>
      <c r="I61" s="1" t="str">
        <f t="shared" si="44"/>
        <v>CUB</v>
      </c>
      <c r="J61" s="1" t="str">
        <f t="shared" si="6"/>
        <v>FEMALE_CUB</v>
      </c>
      <c r="K61" s="29">
        <f>(YEAR(SABI_SUMMARY!F61)-YEAR(SABI_SUMMARY!C61))*12+MONTH(SABI_SUMMARY!F61)-MONTH(SABI_SUMMARY!C61)</f>
        <v>15</v>
      </c>
      <c r="L61" s="1" t="str">
        <f t="shared" si="7"/>
        <v>JUVENILE</v>
      </c>
      <c r="M61" s="1" t="str">
        <f t="shared" si="8"/>
        <v>FEMALE_JUVENILE</v>
      </c>
      <c r="N61" s="1" t="str">
        <f>UPPER(SABI_RAW_DATA!G61)</f>
        <v>CENSORED</v>
      </c>
      <c r="O61" s="1">
        <f>IF(SABI_SUMMARY!N61="MORTALITY",1,0)</f>
        <v>0</v>
      </c>
      <c r="P61" s="1" t="str">
        <f t="shared" si="9"/>
        <v>NA</v>
      </c>
      <c r="Q61" s="1" t="str">
        <f t="shared" si="45"/>
        <v>NA</v>
      </c>
      <c r="R61" s="1" t="str">
        <f t="shared" si="46"/>
        <v>NA</v>
      </c>
      <c r="S61" s="1" t="str">
        <f t="shared" si="47"/>
        <v>NA</v>
      </c>
      <c r="T61" s="1" t="str">
        <f t="shared" si="48"/>
        <v>NA</v>
      </c>
      <c r="U61" s="1" t="str">
        <f t="shared" si="49"/>
        <v>NA</v>
      </c>
      <c r="V61" s="1" t="str">
        <f t="shared" si="50"/>
        <v>NA</v>
      </c>
      <c r="W61" s="1" t="str">
        <f t="shared" si="51"/>
        <v>NA</v>
      </c>
      <c r="X61" s="1" t="str">
        <f t="shared" si="52"/>
        <v>NA</v>
      </c>
      <c r="Y61" s="1" t="str">
        <f t="shared" si="53"/>
        <v>NA</v>
      </c>
      <c r="Z61" s="1" t="str">
        <f t="shared" si="18"/>
        <v>NA</v>
      </c>
      <c r="AA61" s="1" t="str">
        <f t="shared" si="19"/>
        <v>NA</v>
      </c>
      <c r="AB61" s="1" t="str">
        <f t="shared" si="20"/>
        <v>NA</v>
      </c>
      <c r="AC61" s="1" t="str">
        <f t="shared" si="21"/>
        <v>NA</v>
      </c>
      <c r="AD61" s="1" t="str">
        <f t="shared" si="22"/>
        <v>NA</v>
      </c>
      <c r="AE61" s="1" t="str">
        <f t="shared" si="23"/>
        <v>NA</v>
      </c>
      <c r="AF61" s="1" t="str">
        <f t="shared" si="24"/>
        <v>NA</v>
      </c>
      <c r="AG61" s="1" t="str">
        <f t="shared" si="25"/>
        <v>NA</v>
      </c>
      <c r="AH61" s="1" t="str">
        <f t="shared" si="26"/>
        <v>NA</v>
      </c>
      <c r="AI61" s="1" t="str">
        <f t="shared" si="27"/>
        <v>NA</v>
      </c>
      <c r="AJ61" s="1" t="str">
        <f t="shared" si="28"/>
        <v>NA</v>
      </c>
      <c r="AK61" s="1" t="str">
        <f t="shared" si="29"/>
        <v>NA</v>
      </c>
      <c r="AL61" s="1" t="str">
        <f t="shared" si="30"/>
        <v>NA</v>
      </c>
      <c r="AM61" s="1" t="str">
        <f t="shared" si="31"/>
        <v>NA</v>
      </c>
      <c r="AN61" s="1" t="str">
        <f t="shared" si="32"/>
        <v>NA</v>
      </c>
      <c r="AO61" s="1" t="str">
        <f t="shared" si="33"/>
        <v>NA</v>
      </c>
      <c r="AP61" s="1" t="str">
        <f t="shared" si="34"/>
        <v>NA</v>
      </c>
      <c r="AQ61" s="1" t="str">
        <f t="shared" si="35"/>
        <v>NA</v>
      </c>
      <c r="AR61" s="1" t="str">
        <f t="shared" si="36"/>
        <v>NA</v>
      </c>
      <c r="AS61" s="1" t="str">
        <f t="shared" si="37"/>
        <v>NA</v>
      </c>
      <c r="AT61" s="1" t="str">
        <f t="shared" si="38"/>
        <v>NA</v>
      </c>
      <c r="AU61" s="1" t="str">
        <f t="shared" si="39"/>
        <v>NA</v>
      </c>
      <c r="AV61" s="1" t="str">
        <f t="shared" si="40"/>
        <v>NA</v>
      </c>
      <c r="AW61" s="1" t="str">
        <f t="shared" si="41"/>
        <v>NA</v>
      </c>
      <c r="AX61" s="1" t="str">
        <f t="shared" si="42"/>
        <v>FEMALE_CUB</v>
      </c>
      <c r="AY61" s="1" t="str">
        <f t="shared" si="43"/>
        <v>FEMALE_JUVENILE</v>
      </c>
      <c r="AZ61" s="1" t="str">
        <f t="shared" si="43"/>
        <v>FEMALE_SUBADULT</v>
      </c>
    </row>
    <row r="62" spans="1:52" x14ac:dyDescent="0.2">
      <c r="A62" s="27">
        <f>SABI_RAW_DATA!A62</f>
        <v>61</v>
      </c>
      <c r="B62" s="1" t="str">
        <f>UPPER(SABI_RAW_DATA!C62)</f>
        <v>MALE</v>
      </c>
      <c r="C62" s="28">
        <f>SABI_RAW_DATA!D62</f>
        <v>41548</v>
      </c>
      <c r="D62" s="28">
        <f>SABI_RAW_DATA!D62</f>
        <v>41548</v>
      </c>
      <c r="E62" s="1">
        <f t="shared" si="4"/>
        <v>2013</v>
      </c>
      <c r="F62" s="28">
        <f>SABI_RAW_DATA!E62</f>
        <v>42005</v>
      </c>
      <c r="G62" s="1">
        <f t="shared" si="5"/>
        <v>2015</v>
      </c>
      <c r="H62" s="67">
        <f>(YEAR(SABI_SUMMARY!D62)-YEAR(SABI_SUMMARY!C62))*12+MONTH(SABI_SUMMARY!D62)-MONTH(SABI_SUMMARY!C62)</f>
        <v>0</v>
      </c>
      <c r="I62" s="1" t="str">
        <f t="shared" si="44"/>
        <v>CUB</v>
      </c>
      <c r="J62" s="1" t="str">
        <f t="shared" si="6"/>
        <v>MALE_CUB</v>
      </c>
      <c r="K62" s="29">
        <f>(YEAR(SABI_SUMMARY!F62)-YEAR(SABI_SUMMARY!C62))*12+MONTH(SABI_SUMMARY!F62)-MONTH(SABI_SUMMARY!C62)</f>
        <v>15</v>
      </c>
      <c r="L62" s="1" t="str">
        <f t="shared" si="7"/>
        <v>JUVENILE</v>
      </c>
      <c r="M62" s="1" t="str">
        <f t="shared" si="8"/>
        <v>MALE_JUVENILE</v>
      </c>
      <c r="N62" s="1" t="str">
        <f>UPPER(SABI_RAW_DATA!G62)</f>
        <v>CENSORED</v>
      </c>
      <c r="O62" s="1">
        <f>IF(SABI_SUMMARY!N62="MORTALITY",1,0)</f>
        <v>0</v>
      </c>
      <c r="P62" s="1" t="str">
        <f t="shared" si="9"/>
        <v>NA</v>
      </c>
      <c r="Q62" s="1" t="str">
        <f t="shared" si="45"/>
        <v>NA</v>
      </c>
      <c r="R62" s="1" t="str">
        <f t="shared" si="46"/>
        <v>NA</v>
      </c>
      <c r="S62" s="1" t="str">
        <f t="shared" si="47"/>
        <v>NA</v>
      </c>
      <c r="T62" s="1" t="str">
        <f t="shared" si="48"/>
        <v>NA</v>
      </c>
      <c r="U62" s="1" t="str">
        <f t="shared" si="49"/>
        <v>NA</v>
      </c>
      <c r="V62" s="1" t="str">
        <f t="shared" si="50"/>
        <v>NA</v>
      </c>
      <c r="W62" s="1" t="str">
        <f t="shared" si="51"/>
        <v>NA</v>
      </c>
      <c r="X62" s="1" t="str">
        <f t="shared" si="52"/>
        <v>NA</v>
      </c>
      <c r="Y62" s="1" t="str">
        <f t="shared" si="53"/>
        <v>NA</v>
      </c>
      <c r="Z62" s="1" t="str">
        <f t="shared" si="18"/>
        <v>NA</v>
      </c>
      <c r="AA62" s="1" t="str">
        <f t="shared" si="19"/>
        <v>NA</v>
      </c>
      <c r="AB62" s="1" t="str">
        <f t="shared" si="20"/>
        <v>NA</v>
      </c>
      <c r="AC62" s="1" t="str">
        <f t="shared" si="21"/>
        <v>NA</v>
      </c>
      <c r="AD62" s="1" t="str">
        <f t="shared" si="22"/>
        <v>NA</v>
      </c>
      <c r="AE62" s="1" t="str">
        <f t="shared" si="23"/>
        <v>NA</v>
      </c>
      <c r="AF62" s="1" t="str">
        <f t="shared" si="24"/>
        <v>NA</v>
      </c>
      <c r="AG62" s="1" t="str">
        <f t="shared" si="25"/>
        <v>NA</v>
      </c>
      <c r="AH62" s="1" t="str">
        <f t="shared" si="26"/>
        <v>NA</v>
      </c>
      <c r="AI62" s="1" t="str">
        <f t="shared" si="27"/>
        <v>NA</v>
      </c>
      <c r="AJ62" s="1" t="str">
        <f t="shared" si="28"/>
        <v>NA</v>
      </c>
      <c r="AK62" s="1" t="str">
        <f t="shared" si="29"/>
        <v>NA</v>
      </c>
      <c r="AL62" s="1" t="str">
        <f t="shared" si="30"/>
        <v>NA</v>
      </c>
      <c r="AM62" s="1" t="str">
        <f t="shared" si="31"/>
        <v>NA</v>
      </c>
      <c r="AN62" s="1" t="str">
        <f t="shared" si="32"/>
        <v>NA</v>
      </c>
      <c r="AO62" s="1" t="str">
        <f t="shared" si="33"/>
        <v>NA</v>
      </c>
      <c r="AP62" s="1" t="str">
        <f t="shared" si="34"/>
        <v>NA</v>
      </c>
      <c r="AQ62" s="1" t="str">
        <f t="shared" si="35"/>
        <v>NA</v>
      </c>
      <c r="AR62" s="1" t="str">
        <f t="shared" si="36"/>
        <v>NA</v>
      </c>
      <c r="AS62" s="1" t="str">
        <f t="shared" si="37"/>
        <v>NA</v>
      </c>
      <c r="AT62" s="1" t="str">
        <f t="shared" si="38"/>
        <v>NA</v>
      </c>
      <c r="AU62" s="1" t="str">
        <f t="shared" si="39"/>
        <v>NA</v>
      </c>
      <c r="AV62" s="1" t="str">
        <f t="shared" si="40"/>
        <v>NA</v>
      </c>
      <c r="AW62" s="1" t="str">
        <f t="shared" si="41"/>
        <v>NA</v>
      </c>
      <c r="AX62" s="1" t="str">
        <f t="shared" si="42"/>
        <v>MALE_CUB</v>
      </c>
      <c r="AY62" s="1" t="str">
        <f t="shared" si="43"/>
        <v>MALE_JUVENILE</v>
      </c>
      <c r="AZ62" s="1" t="str">
        <f t="shared" si="43"/>
        <v>MALE_SUBADULT</v>
      </c>
    </row>
    <row r="63" spans="1:52" x14ac:dyDescent="0.2">
      <c r="A63" s="27">
        <f>SABI_RAW_DATA!A63</f>
        <v>62</v>
      </c>
      <c r="B63" s="1" t="str">
        <f>UPPER(SABI_RAW_DATA!C63)</f>
        <v>FEMALE</v>
      </c>
      <c r="C63" s="28">
        <f>SABI_RAW_DATA!D63</f>
        <v>38078</v>
      </c>
      <c r="D63" s="28">
        <f>SABI_RAW_DATA!D63</f>
        <v>38078</v>
      </c>
      <c r="E63" s="1">
        <f t="shared" si="4"/>
        <v>2004</v>
      </c>
      <c r="F63" s="28">
        <f>SABI_RAW_DATA!E63</f>
        <v>39203</v>
      </c>
      <c r="G63" s="1">
        <f t="shared" si="5"/>
        <v>2007</v>
      </c>
      <c r="H63" s="67">
        <f>(YEAR(SABI_SUMMARY!D63)-YEAR(SABI_SUMMARY!C63))*12+MONTH(SABI_SUMMARY!D63)-MONTH(SABI_SUMMARY!C63)</f>
        <v>0</v>
      </c>
      <c r="I63" s="1" t="str">
        <f t="shared" si="44"/>
        <v>CUB</v>
      </c>
      <c r="J63" s="1" t="str">
        <f t="shared" si="6"/>
        <v>FEMALE_CUB</v>
      </c>
      <c r="K63" s="29">
        <f>(YEAR(SABI_SUMMARY!F63)-YEAR(SABI_SUMMARY!C63))*12+MONTH(SABI_SUMMARY!F63)-MONTH(SABI_SUMMARY!C63)</f>
        <v>37</v>
      </c>
      <c r="L63" s="1" t="str">
        <f t="shared" si="7"/>
        <v>ADULT_36_48</v>
      </c>
      <c r="M63" s="1" t="str">
        <f t="shared" si="8"/>
        <v>FEMALE_ADULT_36_48</v>
      </c>
      <c r="N63" s="1" t="str">
        <f>UPPER(SABI_RAW_DATA!G63)</f>
        <v>CENSORED</v>
      </c>
      <c r="O63" s="1">
        <f>IF(SABI_SUMMARY!N63="MORTALITY",1,0)</f>
        <v>0</v>
      </c>
      <c r="P63" s="1" t="str">
        <f t="shared" si="9"/>
        <v>NA</v>
      </c>
      <c r="Q63" s="1" t="str">
        <f t="shared" si="45"/>
        <v>NA</v>
      </c>
      <c r="R63" s="1" t="str">
        <f t="shared" si="46"/>
        <v>NA</v>
      </c>
      <c r="S63" s="1" t="str">
        <f t="shared" si="47"/>
        <v>NA</v>
      </c>
      <c r="T63" s="1" t="str">
        <f t="shared" si="48"/>
        <v>NA</v>
      </c>
      <c r="U63" s="1" t="str">
        <f t="shared" si="49"/>
        <v>NA</v>
      </c>
      <c r="V63" s="1" t="str">
        <f t="shared" si="50"/>
        <v>NA</v>
      </c>
      <c r="W63" s="1" t="str">
        <f t="shared" si="51"/>
        <v>NA</v>
      </c>
      <c r="X63" s="1" t="str">
        <f t="shared" si="52"/>
        <v>NA</v>
      </c>
      <c r="Y63" s="1" t="str">
        <f t="shared" si="53"/>
        <v>NA</v>
      </c>
      <c r="Z63" s="1" t="str">
        <f t="shared" si="18"/>
        <v>NA</v>
      </c>
      <c r="AA63" s="1" t="str">
        <f t="shared" si="19"/>
        <v>NA</v>
      </c>
      <c r="AB63" s="1" t="str">
        <f t="shared" si="20"/>
        <v>NA</v>
      </c>
      <c r="AC63" s="1" t="str">
        <f t="shared" si="21"/>
        <v>NA</v>
      </c>
      <c r="AD63" s="1" t="str">
        <f t="shared" si="22"/>
        <v>NA</v>
      </c>
      <c r="AE63" s="1" t="str">
        <f t="shared" si="23"/>
        <v>NA</v>
      </c>
      <c r="AF63" s="1" t="str">
        <f t="shared" si="24"/>
        <v>NA</v>
      </c>
      <c r="AG63" s="1" t="str">
        <f t="shared" si="25"/>
        <v>NA</v>
      </c>
      <c r="AH63" s="1" t="str">
        <f t="shared" si="26"/>
        <v>NA</v>
      </c>
      <c r="AI63" s="1" t="str">
        <f t="shared" si="27"/>
        <v>NA</v>
      </c>
      <c r="AJ63" s="1" t="str">
        <f t="shared" si="28"/>
        <v>NA</v>
      </c>
      <c r="AK63" s="1" t="str">
        <f t="shared" si="29"/>
        <v>NA</v>
      </c>
      <c r="AL63" s="1" t="str">
        <f t="shared" si="30"/>
        <v>NA</v>
      </c>
      <c r="AM63" s="1" t="str">
        <f t="shared" si="31"/>
        <v>NA</v>
      </c>
      <c r="AN63" s="1" t="str">
        <f t="shared" si="32"/>
        <v>NA</v>
      </c>
      <c r="AO63" s="1" t="str">
        <f t="shared" si="33"/>
        <v>FEMALE_CUB</v>
      </c>
      <c r="AP63" s="1" t="str">
        <f t="shared" si="34"/>
        <v>FEMALE_JUVENILE</v>
      </c>
      <c r="AQ63" s="1" t="str">
        <f t="shared" si="35"/>
        <v>FEMALE_SUBADULT</v>
      </c>
      <c r="AR63" s="1" t="str">
        <f t="shared" si="36"/>
        <v>FEMALE_ADULT_36_48</v>
      </c>
      <c r="AS63" s="1" t="str">
        <f t="shared" si="37"/>
        <v>CENSORED</v>
      </c>
      <c r="AT63" s="1" t="str">
        <f t="shared" si="38"/>
        <v>CENSORED</v>
      </c>
      <c r="AU63" s="1" t="str">
        <f t="shared" si="39"/>
        <v>CENSORED</v>
      </c>
      <c r="AV63" s="1" t="str">
        <f t="shared" si="40"/>
        <v>CENSORED</v>
      </c>
      <c r="AW63" s="1" t="str">
        <f t="shared" si="41"/>
        <v>CENSORED</v>
      </c>
      <c r="AX63" s="1" t="str">
        <f t="shared" si="42"/>
        <v>CENSORED</v>
      </c>
      <c r="AY63" s="1" t="str">
        <f t="shared" si="43"/>
        <v>CENSORED</v>
      </c>
      <c r="AZ63" s="1" t="str">
        <f t="shared" si="43"/>
        <v>CENSORED</v>
      </c>
    </row>
    <row r="64" spans="1:52" x14ac:dyDescent="0.2">
      <c r="A64" s="27">
        <f>SABI_RAW_DATA!A64</f>
        <v>63</v>
      </c>
      <c r="B64" s="1" t="str">
        <f>UPPER(SABI_RAW_DATA!C64)</f>
        <v>FEMALE</v>
      </c>
      <c r="C64" s="28">
        <f>SABI_RAW_DATA!D64</f>
        <v>38078</v>
      </c>
      <c r="D64" s="28">
        <f>SABI_RAW_DATA!D64</f>
        <v>38078</v>
      </c>
      <c r="E64" s="1">
        <f t="shared" si="4"/>
        <v>2004</v>
      </c>
      <c r="F64" s="28">
        <f>SABI_RAW_DATA!E64</f>
        <v>41334</v>
      </c>
      <c r="G64" s="1">
        <f t="shared" si="5"/>
        <v>2013</v>
      </c>
      <c r="H64" s="67">
        <f>(YEAR(SABI_SUMMARY!D64)-YEAR(SABI_SUMMARY!C64))*12+MONTH(SABI_SUMMARY!D64)-MONTH(SABI_SUMMARY!C64)</f>
        <v>0</v>
      </c>
      <c r="I64" s="1" t="str">
        <f t="shared" si="44"/>
        <v>CUB</v>
      </c>
      <c r="J64" s="1" t="str">
        <f t="shared" si="6"/>
        <v>FEMALE_CUB</v>
      </c>
      <c r="K64" s="29">
        <f>(YEAR(SABI_SUMMARY!F64)-YEAR(SABI_SUMMARY!C64))*12+MONTH(SABI_SUMMARY!F64)-MONTH(SABI_SUMMARY!C64)</f>
        <v>107</v>
      </c>
      <c r="L64" s="1" t="str">
        <f t="shared" si="7"/>
        <v>ADULT_84</v>
      </c>
      <c r="M64" s="1" t="str">
        <f t="shared" si="8"/>
        <v>FEMALE_ADULT_84</v>
      </c>
      <c r="N64" s="1" t="str">
        <f>UPPER(SABI_RAW_DATA!G64)</f>
        <v>MORTALITY</v>
      </c>
      <c r="O64" s="1">
        <f>IF(SABI_SUMMARY!N64="MORTALITY",1,0)</f>
        <v>1</v>
      </c>
      <c r="P64" s="1" t="str">
        <f t="shared" si="9"/>
        <v>NA</v>
      </c>
      <c r="Q64" s="1" t="str">
        <f t="shared" si="45"/>
        <v>NA</v>
      </c>
      <c r="R64" s="1" t="str">
        <f t="shared" si="46"/>
        <v>NA</v>
      </c>
      <c r="S64" s="1" t="str">
        <f t="shared" si="47"/>
        <v>NA</v>
      </c>
      <c r="T64" s="1" t="str">
        <f t="shared" si="48"/>
        <v>NA</v>
      </c>
      <c r="U64" s="1" t="str">
        <f t="shared" si="49"/>
        <v>NA</v>
      </c>
      <c r="V64" s="1" t="str">
        <f t="shared" si="50"/>
        <v>NA</v>
      </c>
      <c r="W64" s="1" t="str">
        <f t="shared" si="51"/>
        <v>NA</v>
      </c>
      <c r="X64" s="1" t="str">
        <f t="shared" si="52"/>
        <v>NA</v>
      </c>
      <c r="Y64" s="1" t="str">
        <f t="shared" si="53"/>
        <v>NA</v>
      </c>
      <c r="Z64" s="1" t="str">
        <f t="shared" si="18"/>
        <v>NA</v>
      </c>
      <c r="AA64" s="1" t="str">
        <f t="shared" si="19"/>
        <v>NA</v>
      </c>
      <c r="AB64" s="1" t="str">
        <f t="shared" si="20"/>
        <v>NA</v>
      </c>
      <c r="AC64" s="1" t="str">
        <f t="shared" si="21"/>
        <v>NA</v>
      </c>
      <c r="AD64" s="1" t="str">
        <f t="shared" si="22"/>
        <v>NA</v>
      </c>
      <c r="AE64" s="1" t="str">
        <f t="shared" si="23"/>
        <v>NA</v>
      </c>
      <c r="AF64" s="1" t="str">
        <f t="shared" si="24"/>
        <v>NA</v>
      </c>
      <c r="AG64" s="1" t="str">
        <f t="shared" si="25"/>
        <v>NA</v>
      </c>
      <c r="AH64" s="1" t="str">
        <f t="shared" si="26"/>
        <v>NA</v>
      </c>
      <c r="AI64" s="1" t="str">
        <f t="shared" si="27"/>
        <v>NA</v>
      </c>
      <c r="AJ64" s="1" t="str">
        <f t="shared" si="28"/>
        <v>NA</v>
      </c>
      <c r="AK64" s="1" t="str">
        <f t="shared" si="29"/>
        <v>NA</v>
      </c>
      <c r="AL64" s="1" t="str">
        <f t="shared" si="30"/>
        <v>NA</v>
      </c>
      <c r="AM64" s="1" t="str">
        <f t="shared" si="31"/>
        <v>NA</v>
      </c>
      <c r="AN64" s="1" t="str">
        <f t="shared" si="32"/>
        <v>NA</v>
      </c>
      <c r="AO64" s="1" t="str">
        <f t="shared" si="33"/>
        <v>FEMALE_CUB</v>
      </c>
      <c r="AP64" s="1" t="str">
        <f t="shared" si="34"/>
        <v>FEMALE_JUVENILE</v>
      </c>
      <c r="AQ64" s="1" t="str">
        <f t="shared" si="35"/>
        <v>FEMALE_SUBADULT</v>
      </c>
      <c r="AR64" s="1" t="str">
        <f t="shared" si="36"/>
        <v>FEMALE_ADULT_36_48</v>
      </c>
      <c r="AS64" s="1" t="str">
        <f t="shared" si="37"/>
        <v>FEMALE_ADULT_48_60</v>
      </c>
      <c r="AT64" s="1" t="str">
        <f t="shared" si="38"/>
        <v>FEMALE_ADULT_60_72</v>
      </c>
      <c r="AU64" s="1" t="str">
        <f t="shared" si="39"/>
        <v>FEMALE_ADULT_72_84</v>
      </c>
      <c r="AV64" s="1" t="str">
        <f t="shared" si="40"/>
        <v>FEMALE_ADULT_84</v>
      </c>
      <c r="AW64" s="1" t="str">
        <f t="shared" si="41"/>
        <v>FEMALE_ADULT_84</v>
      </c>
      <c r="AX64" s="1" t="str">
        <f t="shared" si="42"/>
        <v>FEMALE_ADULT_84</v>
      </c>
      <c r="AY64" s="1" t="str">
        <f t="shared" si="43"/>
        <v>MORTALITY</v>
      </c>
      <c r="AZ64" s="1" t="str">
        <f t="shared" si="43"/>
        <v>MORTALITY</v>
      </c>
    </row>
    <row r="65" spans="1:52" x14ac:dyDescent="0.2">
      <c r="A65" s="27">
        <f>SABI_RAW_DATA!A65</f>
        <v>64</v>
      </c>
      <c r="B65" s="1" t="str">
        <f>UPPER(SABI_RAW_DATA!C65)</f>
        <v>NA</v>
      </c>
      <c r="C65" s="28">
        <f>SABI_RAW_DATA!D65</f>
        <v>38869</v>
      </c>
      <c r="D65" s="28">
        <f>SABI_RAW_DATA!D65</f>
        <v>38869</v>
      </c>
      <c r="E65" s="1">
        <f t="shared" si="4"/>
        <v>2006</v>
      </c>
      <c r="F65" s="28">
        <f>SABI_RAW_DATA!E65</f>
        <v>38899</v>
      </c>
      <c r="G65" s="1">
        <f t="shared" si="5"/>
        <v>2006</v>
      </c>
      <c r="H65" s="67">
        <f>(YEAR(SABI_SUMMARY!D65)-YEAR(SABI_SUMMARY!C65))*12+MONTH(SABI_SUMMARY!D65)-MONTH(SABI_SUMMARY!C65)</f>
        <v>0</v>
      </c>
      <c r="I65" s="1" t="str">
        <f t="shared" si="44"/>
        <v>CUB</v>
      </c>
      <c r="J65" s="1" t="str">
        <f t="shared" si="6"/>
        <v>NA_CUB</v>
      </c>
      <c r="K65" s="29">
        <f>(YEAR(SABI_SUMMARY!F65)-YEAR(SABI_SUMMARY!C65))*12+MONTH(SABI_SUMMARY!F65)-MONTH(SABI_SUMMARY!C65)</f>
        <v>1</v>
      </c>
      <c r="L65" s="1" t="str">
        <f t="shared" si="7"/>
        <v>CUB</v>
      </c>
      <c r="M65" s="1" t="str">
        <f t="shared" si="8"/>
        <v>NA_CUB</v>
      </c>
      <c r="N65" s="1" t="str">
        <f>UPPER(SABI_RAW_DATA!G65)</f>
        <v>MORTALITY</v>
      </c>
      <c r="O65" s="1">
        <f>IF(SABI_SUMMARY!N65="MORTALITY",1,0)</f>
        <v>1</v>
      </c>
      <c r="P65" s="1" t="str">
        <f t="shared" si="9"/>
        <v>NA</v>
      </c>
      <c r="Q65" s="1" t="str">
        <f t="shared" si="45"/>
        <v>NA</v>
      </c>
      <c r="R65" s="1" t="str">
        <f t="shared" si="46"/>
        <v>NA</v>
      </c>
      <c r="S65" s="1" t="str">
        <f t="shared" si="47"/>
        <v>NA</v>
      </c>
      <c r="T65" s="1" t="str">
        <f t="shared" si="48"/>
        <v>NA</v>
      </c>
      <c r="U65" s="1" t="str">
        <f t="shared" si="49"/>
        <v>NA</v>
      </c>
      <c r="V65" s="1" t="str">
        <f t="shared" si="50"/>
        <v>NA</v>
      </c>
      <c r="W65" s="1" t="str">
        <f t="shared" si="51"/>
        <v>NA</v>
      </c>
      <c r="X65" s="1" t="str">
        <f t="shared" si="52"/>
        <v>NA</v>
      </c>
      <c r="Y65" s="1" t="str">
        <f t="shared" si="53"/>
        <v>NA</v>
      </c>
      <c r="Z65" s="1" t="str">
        <f t="shared" si="18"/>
        <v>NA</v>
      </c>
      <c r="AA65" s="1" t="str">
        <f t="shared" si="19"/>
        <v>NA</v>
      </c>
      <c r="AB65" s="1" t="str">
        <f t="shared" si="20"/>
        <v>NA</v>
      </c>
      <c r="AC65" s="1" t="str">
        <f t="shared" si="21"/>
        <v>NA</v>
      </c>
      <c r="AD65" s="1" t="str">
        <f t="shared" si="22"/>
        <v>NA</v>
      </c>
      <c r="AE65" s="1" t="str">
        <f t="shared" si="23"/>
        <v>NA</v>
      </c>
      <c r="AF65" s="1" t="str">
        <f t="shared" si="24"/>
        <v>NA</v>
      </c>
      <c r="AG65" s="1" t="str">
        <f t="shared" si="25"/>
        <v>NA</v>
      </c>
      <c r="AH65" s="1" t="str">
        <f t="shared" si="26"/>
        <v>NA</v>
      </c>
      <c r="AI65" s="1" t="str">
        <f t="shared" si="27"/>
        <v>NA</v>
      </c>
      <c r="AJ65" s="1" t="str">
        <f t="shared" si="28"/>
        <v>NA</v>
      </c>
      <c r="AK65" s="1" t="str">
        <f t="shared" si="29"/>
        <v>NA</v>
      </c>
      <c r="AL65" s="1" t="str">
        <f t="shared" si="30"/>
        <v>NA</v>
      </c>
      <c r="AM65" s="1" t="str">
        <f t="shared" si="31"/>
        <v>NA</v>
      </c>
      <c r="AN65" s="1" t="str">
        <f t="shared" si="32"/>
        <v>NA</v>
      </c>
      <c r="AO65" s="1" t="str">
        <f t="shared" si="33"/>
        <v>NA</v>
      </c>
      <c r="AP65" s="1" t="str">
        <f t="shared" si="34"/>
        <v>NA</v>
      </c>
      <c r="AQ65" s="1" t="str">
        <f t="shared" si="35"/>
        <v>NA_CUB</v>
      </c>
      <c r="AR65" s="1" t="str">
        <f t="shared" si="36"/>
        <v>MORTALITY</v>
      </c>
      <c r="AS65" s="1" t="str">
        <f t="shared" si="37"/>
        <v>MORTALITY</v>
      </c>
      <c r="AT65" s="1" t="str">
        <f t="shared" si="38"/>
        <v>MORTALITY</v>
      </c>
      <c r="AU65" s="1" t="str">
        <f t="shared" si="39"/>
        <v>MORTALITY</v>
      </c>
      <c r="AV65" s="1" t="str">
        <f t="shared" si="40"/>
        <v>MORTALITY</v>
      </c>
      <c r="AW65" s="1" t="str">
        <f t="shared" si="41"/>
        <v>MORTALITY</v>
      </c>
      <c r="AX65" s="1" t="str">
        <f t="shared" si="42"/>
        <v>MORTALITY</v>
      </c>
      <c r="AY65" s="1" t="str">
        <f t="shared" si="43"/>
        <v>MORTALITY</v>
      </c>
      <c r="AZ65" s="1" t="str">
        <f t="shared" si="43"/>
        <v>MORTALITY</v>
      </c>
    </row>
    <row r="66" spans="1:52" x14ac:dyDescent="0.2">
      <c r="A66" s="27">
        <f>SABI_RAW_DATA!A66</f>
        <v>65</v>
      </c>
      <c r="B66" s="1" t="str">
        <f>UPPER(SABI_RAW_DATA!C66)</f>
        <v>NA</v>
      </c>
      <c r="C66" s="28">
        <f>SABI_RAW_DATA!D66</f>
        <v>38869</v>
      </c>
      <c r="D66" s="28">
        <f>SABI_RAW_DATA!D66</f>
        <v>38869</v>
      </c>
      <c r="E66" s="1">
        <f t="shared" si="4"/>
        <v>2006</v>
      </c>
      <c r="F66" s="28">
        <f>SABI_RAW_DATA!E66</f>
        <v>38899</v>
      </c>
      <c r="G66" s="1">
        <f t="shared" si="5"/>
        <v>2006</v>
      </c>
      <c r="H66" s="67">
        <f>(YEAR(SABI_SUMMARY!D66)-YEAR(SABI_SUMMARY!C66))*12+MONTH(SABI_SUMMARY!D66)-MONTH(SABI_SUMMARY!C66)</f>
        <v>0</v>
      </c>
      <c r="I66" s="1" t="str">
        <f t="shared" si="44"/>
        <v>CUB</v>
      </c>
      <c r="J66" s="1" t="str">
        <f t="shared" si="6"/>
        <v>NA_CUB</v>
      </c>
      <c r="K66" s="29">
        <f>(YEAR(SABI_SUMMARY!F66)-YEAR(SABI_SUMMARY!C66))*12+MONTH(SABI_SUMMARY!F66)-MONTH(SABI_SUMMARY!C66)</f>
        <v>1</v>
      </c>
      <c r="L66" s="1" t="str">
        <f t="shared" si="7"/>
        <v>CUB</v>
      </c>
      <c r="M66" s="1" t="str">
        <f t="shared" si="8"/>
        <v>NA_CUB</v>
      </c>
      <c r="N66" s="1" t="str">
        <f>UPPER(SABI_RAW_DATA!G66)</f>
        <v>MORTALITY</v>
      </c>
      <c r="O66" s="1">
        <f>IF(SABI_SUMMARY!N66="MORTALITY",1,0)</f>
        <v>1</v>
      </c>
      <c r="P66" s="1" t="str">
        <f t="shared" si="9"/>
        <v>NA</v>
      </c>
      <c r="Q66" s="1" t="str">
        <f t="shared" ref="Q66:Q97" si="54">IF($E66=Q$1,$J66,IF(Q$1&gt;$G66,$N66,IF($E66&gt;Q$1,"NA",(IF($E66=Q$1,J66,(IF(P66="NA",J66,IF(P66="FEMALE_CUB","FEMALE_JUVENILE",IF(P66="FEMALE_JUVENILE","FEMALE_SUBADULT",IF(P66="FEMALE_SUBADULT","FEMALE_ADULT_36_48",IF(P66="FEMALE_ADULT_36_48","FEMALE_ADULT_48_60",IF(P66="FEMALE_ADULT_48_60","FEMALE_ADULT_60_72",IF(P66="FEMALE_ADULT_60_72","FEMALE_ADULT_72_84",IF(P66="FEMALE_ADULT_72_84","FEMALE_ADULT_84",IF(P66="FEMALE_ADULT_84","FEMALE_ADULT_84",IF(P66="MALE_CUB","MALE_JUVENILE",IF(P66="MALE_JUVENILE","MALE_SUBADULT",IF(P66="MALE_SUBADULT","MALE_ADULT_36_48",IF(P66="MALE_ADULT_36_48","MALE_ADULT_48_60",IF(P66="MALE_ADULT_48_60","MALE_ADULT_60_72",IF(P66="MALE_ADULT_60_72","MALE_ADULT_72_84",IF(P66="MALE_ADULT_72_84","MALE_ADULT_84",IF(P66="MALE_ADULT_84","MALE_ADULT_84",IF(P66="NA_CUB","NA_JUVENILE",IF(P66="NA_JUVENILE","NA_ADULT",IF(P66="NA_ADULT","NA_ADULT","NA"))))))))))))))))))))))))))</f>
        <v>NA</v>
      </c>
      <c r="R66" s="1" t="str">
        <f t="shared" si="46"/>
        <v>NA</v>
      </c>
      <c r="S66" s="1" t="str">
        <f t="shared" si="47"/>
        <v>NA</v>
      </c>
      <c r="T66" s="1" t="str">
        <f t="shared" si="48"/>
        <v>NA</v>
      </c>
      <c r="U66" s="1" t="str">
        <f t="shared" si="49"/>
        <v>NA</v>
      </c>
      <c r="V66" s="1" t="str">
        <f t="shared" si="50"/>
        <v>NA</v>
      </c>
      <c r="W66" s="1" t="str">
        <f t="shared" si="51"/>
        <v>NA</v>
      </c>
      <c r="X66" s="1" t="str">
        <f t="shared" si="52"/>
        <v>NA</v>
      </c>
      <c r="Y66" s="1" t="str">
        <f t="shared" si="53"/>
        <v>NA</v>
      </c>
      <c r="Z66" s="1" t="str">
        <f t="shared" si="18"/>
        <v>NA</v>
      </c>
      <c r="AA66" s="1" t="str">
        <f t="shared" si="19"/>
        <v>NA</v>
      </c>
      <c r="AB66" s="1" t="str">
        <f t="shared" si="20"/>
        <v>NA</v>
      </c>
      <c r="AC66" s="1" t="str">
        <f t="shared" si="21"/>
        <v>NA</v>
      </c>
      <c r="AD66" s="1" t="str">
        <f t="shared" si="22"/>
        <v>NA</v>
      </c>
      <c r="AE66" s="1" t="str">
        <f t="shared" si="23"/>
        <v>NA</v>
      </c>
      <c r="AF66" s="1" t="str">
        <f t="shared" si="24"/>
        <v>NA</v>
      </c>
      <c r="AG66" s="1" t="str">
        <f t="shared" si="25"/>
        <v>NA</v>
      </c>
      <c r="AH66" s="1" t="str">
        <f t="shared" si="26"/>
        <v>NA</v>
      </c>
      <c r="AI66" s="1" t="str">
        <f t="shared" si="27"/>
        <v>NA</v>
      </c>
      <c r="AJ66" s="1" t="str">
        <f t="shared" si="28"/>
        <v>NA</v>
      </c>
      <c r="AK66" s="1" t="str">
        <f t="shared" si="29"/>
        <v>NA</v>
      </c>
      <c r="AL66" s="1" t="str">
        <f t="shared" si="30"/>
        <v>NA</v>
      </c>
      <c r="AM66" s="1" t="str">
        <f t="shared" si="31"/>
        <v>NA</v>
      </c>
      <c r="AN66" s="1" t="str">
        <f t="shared" si="32"/>
        <v>NA</v>
      </c>
      <c r="AO66" s="1" t="str">
        <f t="shared" si="33"/>
        <v>NA</v>
      </c>
      <c r="AP66" s="1" t="str">
        <f t="shared" si="34"/>
        <v>NA</v>
      </c>
      <c r="AQ66" s="1" t="str">
        <f t="shared" si="35"/>
        <v>NA_CUB</v>
      </c>
      <c r="AR66" s="1" t="str">
        <f t="shared" si="36"/>
        <v>MORTALITY</v>
      </c>
      <c r="AS66" s="1" t="str">
        <f t="shared" si="37"/>
        <v>MORTALITY</v>
      </c>
      <c r="AT66" s="1" t="str">
        <f t="shared" si="38"/>
        <v>MORTALITY</v>
      </c>
      <c r="AU66" s="1" t="str">
        <f t="shared" si="39"/>
        <v>MORTALITY</v>
      </c>
      <c r="AV66" s="1" t="str">
        <f t="shared" si="40"/>
        <v>MORTALITY</v>
      </c>
      <c r="AW66" s="1" t="str">
        <f t="shared" si="41"/>
        <v>MORTALITY</v>
      </c>
      <c r="AX66" s="1" t="str">
        <f t="shared" si="42"/>
        <v>MORTALITY</v>
      </c>
      <c r="AY66" s="1" t="str">
        <f t="shared" si="43"/>
        <v>MORTALITY</v>
      </c>
      <c r="AZ66" s="1" t="str">
        <f t="shared" si="43"/>
        <v>MORTALITY</v>
      </c>
    </row>
    <row r="67" spans="1:52" x14ac:dyDescent="0.2">
      <c r="A67" s="27">
        <f>SABI_RAW_DATA!A67</f>
        <v>66</v>
      </c>
      <c r="B67" s="1" t="str">
        <f>UPPER(SABI_RAW_DATA!C67)</f>
        <v>NA</v>
      </c>
      <c r="C67" s="28">
        <f>SABI_RAW_DATA!D67</f>
        <v>39083</v>
      </c>
      <c r="D67" s="28">
        <f>SABI_RAW_DATA!D67</f>
        <v>39083</v>
      </c>
      <c r="E67" s="1">
        <f t="shared" ref="E67:E130" si="55">YEAR(D67)</f>
        <v>2007</v>
      </c>
      <c r="F67" s="28">
        <f>SABI_RAW_DATA!E67</f>
        <v>39114</v>
      </c>
      <c r="G67" s="1">
        <f t="shared" ref="G67:G130" si="56">YEAR(F67)</f>
        <v>2007</v>
      </c>
      <c r="H67" s="67">
        <f>(YEAR(SABI_SUMMARY!D67)-YEAR(SABI_SUMMARY!C67))*12+MONTH(SABI_SUMMARY!D67)-MONTH(SABI_SUMMARY!C67)</f>
        <v>0</v>
      </c>
      <c r="I67" s="1" t="str">
        <f t="shared" ref="I67:I130" si="57">IF(H67&lt;=12,"CUB",IF(H67&lt;=24,"JUVENILE",IF(H67&lt;=36,"SUBADULT",IF(H67&lt;=48,"ADULT_36_48",IF(H67&lt;=60,"ADULT_48_60",IF(H67&lt;=72,"ADULT_60_72",IF(H67&lt;=84,"ADULT_72_84",IF(H67&gt;84,"ADULT_84","NA"))))))))</f>
        <v>CUB</v>
      </c>
      <c r="J67" s="1" t="str">
        <f t="shared" ref="J67:J130" si="58">B67&amp;"_"&amp;I67</f>
        <v>NA_CUB</v>
      </c>
      <c r="K67" s="29">
        <f>(YEAR(SABI_SUMMARY!F67)-YEAR(SABI_SUMMARY!C67))*12+MONTH(SABI_SUMMARY!F67)-MONTH(SABI_SUMMARY!C67)</f>
        <v>1</v>
      </c>
      <c r="L67" s="1" t="str">
        <f t="shared" ref="L67:L130" si="59">IF(K67&lt;=12,"CUB",IF(K67&lt;=24,"JUVENILE",IF(K67&lt;=36,"SUBADULT",IF(K67&lt;=48,"ADULT_36_48",IF(K67&lt;=60,"ADULT_48_60",IF(K67&lt;=72,"ADULT_60_72",IF(K67&lt;=84,"ADULT_72_84",IF(K67&gt;84,"ADULT_84","NA"))))))))</f>
        <v>CUB</v>
      </c>
      <c r="M67" s="1" t="str">
        <f t="shared" ref="M67:M130" si="60">B67&amp;"_"&amp;L67</f>
        <v>NA_CUB</v>
      </c>
      <c r="N67" s="1" t="str">
        <f>UPPER(SABI_RAW_DATA!G67)</f>
        <v>MORTALITY</v>
      </c>
      <c r="O67" s="1">
        <f>IF(SABI_SUMMARY!N67="MORTALITY",1,0)</f>
        <v>1</v>
      </c>
      <c r="P67" s="1" t="str">
        <f t="shared" ref="P67:P107" si="61">IF(E67=$P$1,J67,IF(E67&gt;$P$1,"NA",(IF(E67=$P$1,J67,(IF(P67="NA",J67,IF(P67="FEMALE_CUB","FEMALE_JUVENILE",IF(P67="FEMALE_JUVENILE","FEMALE_SUBADULT",IF(P67="FEMALE_SUBADULT","FEMALE_ADULT_36_48",IF(P67="FEMALE_ADULT_36_48","FEMALE_ADULT_48_60",IF(P67="FEMALE_ADULT_48_60","FEMALE_ADULT_60_72",IF(P67="FEMALE_ADULT_60_72","FEMALE_ADULT_72_84",IF(P67="FEMALE_ADULT_72_84","FEMALE_ADULT_84",IF(P67="FEMALE_ADULT_84","FEMALE_ADULT_84",IF(P67="MALE_CUB","MALE_JUVENILE",IF(P67="MALE_JUVENILE","MALE_SUBADULT",IF(P67="MALE_SUBADULT","MALE_ADULT_36_48",IF(P67="MALE_ADULT_36_48","MALE_ADULT_48_60",IF(P67="MALE_ADULT_48_60","MALE_ADULT_60_72",IF(P67="MALE_ADULT_60_72","MALE_ADULT_72_84",IF(P67="MALE_ADULT_72_84","MALE_ADULT_84",IF(P67="MALE_ADULT_84","MALE_ADULT_84",IF(P67="NA_CUB","NA_JUVENILE",IF(P67="NA_JUVENILE","NA_ADULT",IF(P67="NA_ADULT","NA_ADULT","NA")))))))))))))))))))))))))</f>
        <v>NA</v>
      </c>
      <c r="Q67" s="1" t="str">
        <f t="shared" si="54"/>
        <v>NA</v>
      </c>
      <c r="R67" s="1" t="str">
        <f t="shared" ref="R67:R98" si="62">IF($E67=R$1,$J67,IF(R$1&gt;$G67,$N67,IF($E67&gt;R$1,"NA",(IF($E67=R$1,L67,(IF(Q67="NA",L67,IF(Q67="FEMALE_CUB","FEMALE_JUVENILE",IF(Q67="FEMALE_JUVENILE","FEMALE_SUBADULT",IF(Q67="FEMALE_SUBADULT","FEMALE_ADULT_36_48",IF(Q67="FEMALE_ADULT_36_48","FEMALE_ADULT_48_60",IF(Q67="FEMALE_ADULT_48_60","FEMALE_ADULT_60_72",IF(Q67="FEMALE_ADULT_60_72","FEMALE_ADULT_72_84",IF(Q67="FEMALE_ADULT_72_84","FEMALE_ADULT_84",IF(Q67="FEMALE_ADULT_84","FEMALE_ADULT_84",IF(Q67="MALE_CUB","MALE_JUVENILE",IF(Q67="MALE_JUVENILE","MALE_SUBADULT",IF(Q67="MALE_SUBADULT","MALE_ADULT_36_48",IF(Q67="MALE_ADULT_36_48","MALE_ADULT_48_60",IF(Q67="MALE_ADULT_48_60","MALE_ADULT_60_72",IF(Q67="MALE_ADULT_60_72","MALE_ADULT_72_84",IF(Q67="MALE_ADULT_72_84","MALE_ADULT_84",IF(Q67="MALE_ADULT_84","MALE_ADULT_84",IF(Q67="NA_CUB","NA_JUVENILE",IF(Q67="NA_JUVENILE","NA_ADULT",IF(Q67="NA_ADULT","NA_ADULT","NA"))))))))))))))))))))))))))</f>
        <v>NA</v>
      </c>
      <c r="S67" s="1" t="str">
        <f t="shared" ref="S67:S98" si="63">IF($E67=S$1,$J67,IF(S$1&gt;$G67,$N67,IF($E67&gt;S$1,"NA",(IF($E67=S$1,M67,(IF(R67="NA",M67,IF(R67="FEMALE_CUB","FEMALE_JUVENILE",IF(R67="FEMALE_JUVENILE","FEMALE_SUBADULT",IF(R67="FEMALE_SUBADULT","FEMALE_ADULT_36_48",IF(R67="FEMALE_ADULT_36_48","FEMALE_ADULT_48_60",IF(R67="FEMALE_ADULT_48_60","FEMALE_ADULT_60_72",IF(R67="FEMALE_ADULT_60_72","FEMALE_ADULT_72_84",IF(R67="FEMALE_ADULT_72_84","FEMALE_ADULT_84",IF(R67="FEMALE_ADULT_84","FEMALE_ADULT_84",IF(R67="MALE_CUB","MALE_JUVENILE",IF(R67="MALE_JUVENILE","MALE_SUBADULT",IF(R67="MALE_SUBADULT","MALE_ADULT_36_48",IF(R67="MALE_ADULT_36_48","MALE_ADULT_48_60",IF(R67="MALE_ADULT_48_60","MALE_ADULT_60_72",IF(R67="MALE_ADULT_60_72","MALE_ADULT_72_84",IF(R67="MALE_ADULT_72_84","MALE_ADULT_84",IF(R67="MALE_ADULT_84","MALE_ADULT_84",IF(R67="NA_CUB","NA_JUVENILE",IF(R67="NA_JUVENILE","NA_ADULT",IF(R67="NA_ADULT","NA_ADULT","NA"))))))))))))))))))))))))))</f>
        <v>NA</v>
      </c>
      <c r="T67" s="1" t="str">
        <f t="shared" ref="T67:T98" si="64">IF($E67=T$1,$J67,IF(T$1&gt;$G67,$N67,IF($E67&gt;T$1,"NA",(IF($E67=T$1,N67,(IF(S67="NA",N67,IF(S67="FEMALE_CUB","FEMALE_JUVENILE",IF(S67="FEMALE_JUVENILE","FEMALE_SUBADULT",IF(S67="FEMALE_SUBADULT","FEMALE_ADULT_36_48",IF(S67="FEMALE_ADULT_36_48","FEMALE_ADULT_48_60",IF(S67="FEMALE_ADULT_48_60","FEMALE_ADULT_60_72",IF(S67="FEMALE_ADULT_60_72","FEMALE_ADULT_72_84",IF(S67="FEMALE_ADULT_72_84","FEMALE_ADULT_84",IF(S67="FEMALE_ADULT_84","FEMALE_ADULT_84",IF(S67="MALE_CUB","MALE_JUVENILE",IF(S67="MALE_JUVENILE","MALE_SUBADULT",IF(S67="MALE_SUBADULT","MALE_ADULT_36_48",IF(S67="MALE_ADULT_36_48","MALE_ADULT_48_60",IF(S67="MALE_ADULT_48_60","MALE_ADULT_60_72",IF(S67="MALE_ADULT_60_72","MALE_ADULT_72_84",IF(S67="MALE_ADULT_72_84","MALE_ADULT_84",IF(S67="MALE_ADULT_84","MALE_ADULT_84",IF(S67="NA_CUB","NA_JUVENILE",IF(S67="NA_JUVENILE","NA_ADULT",IF(S67="NA_ADULT","NA_ADULT","NA"))))))))))))))))))))))))))</f>
        <v>NA</v>
      </c>
      <c r="U67" s="1" t="str">
        <f t="shared" ref="U67:U98" si="65">IF($E67=U$1,$J67,IF(U$1&gt;$G67,$N67,IF($E67&gt;U$1,"NA",(IF($E67=U$1,O67,(IF(T67="NA",O67,IF(T67="FEMALE_CUB","FEMALE_JUVENILE",IF(T67="FEMALE_JUVENILE","FEMALE_SUBADULT",IF(T67="FEMALE_SUBADULT","FEMALE_ADULT_36_48",IF(T67="FEMALE_ADULT_36_48","FEMALE_ADULT_48_60",IF(T67="FEMALE_ADULT_48_60","FEMALE_ADULT_60_72",IF(T67="FEMALE_ADULT_60_72","FEMALE_ADULT_72_84",IF(T67="FEMALE_ADULT_72_84","FEMALE_ADULT_84",IF(T67="FEMALE_ADULT_84","FEMALE_ADULT_84",IF(T67="MALE_CUB","MALE_JUVENILE",IF(T67="MALE_JUVENILE","MALE_SUBADULT",IF(T67="MALE_SUBADULT","MALE_ADULT_36_48",IF(T67="MALE_ADULT_36_48","MALE_ADULT_48_60",IF(T67="MALE_ADULT_48_60","MALE_ADULT_60_72",IF(T67="MALE_ADULT_60_72","MALE_ADULT_72_84",IF(T67="MALE_ADULT_72_84","MALE_ADULT_84",IF(T67="MALE_ADULT_84","MALE_ADULT_84",IF(T67="NA_CUB","NA_JUVENILE",IF(T67="NA_JUVENILE","NA_ADULT",IF(T67="NA_ADULT","NA_ADULT","NA"))))))))))))))))))))))))))</f>
        <v>NA</v>
      </c>
      <c r="V67" s="1" t="str">
        <f t="shared" ref="V67:V98" si="66">IF($E67=V$1,$J67,IF(V$1&gt;$G67,$N67,IF($E67&gt;V$1,"NA",(IF($E67=V$1,P67,(IF(U67="NA",P67,IF(U67="FEMALE_CUB","FEMALE_JUVENILE",IF(U67="FEMALE_JUVENILE","FEMALE_SUBADULT",IF(U67="FEMALE_SUBADULT","FEMALE_ADULT_36_48",IF(U67="FEMALE_ADULT_36_48","FEMALE_ADULT_48_60",IF(U67="FEMALE_ADULT_48_60","FEMALE_ADULT_60_72",IF(U67="FEMALE_ADULT_60_72","FEMALE_ADULT_72_84",IF(U67="FEMALE_ADULT_72_84","FEMALE_ADULT_84",IF(U67="FEMALE_ADULT_84","FEMALE_ADULT_84",IF(U67="MALE_CUB","MALE_JUVENILE",IF(U67="MALE_JUVENILE","MALE_SUBADULT",IF(U67="MALE_SUBADULT","MALE_ADULT_36_48",IF(U67="MALE_ADULT_36_48","MALE_ADULT_48_60",IF(U67="MALE_ADULT_48_60","MALE_ADULT_60_72",IF(U67="MALE_ADULT_60_72","MALE_ADULT_72_84",IF(U67="MALE_ADULT_72_84","MALE_ADULT_84",IF(U67="MALE_ADULT_84","MALE_ADULT_84",IF(U67="NA_CUB","NA_JUVENILE",IF(U67="NA_JUVENILE","NA_ADULT",IF(U67="NA_ADULT","NA_ADULT","NA"))))))))))))))))))))))))))</f>
        <v>NA</v>
      </c>
      <c r="W67" s="1" t="str">
        <f t="shared" ref="W67:W98" si="67">IF($E67=W$1,$J67,IF(W$1&gt;$G67,$N67,IF($E67&gt;W$1,"NA",(IF($E67=W$1,Q67,(IF(V67="NA",Q67,IF(V67="FEMALE_CUB","FEMALE_JUVENILE",IF(V67="FEMALE_JUVENILE","FEMALE_SUBADULT",IF(V67="FEMALE_SUBADULT","FEMALE_ADULT_36_48",IF(V67="FEMALE_ADULT_36_48","FEMALE_ADULT_48_60",IF(V67="FEMALE_ADULT_48_60","FEMALE_ADULT_60_72",IF(V67="FEMALE_ADULT_60_72","FEMALE_ADULT_72_84",IF(V67="FEMALE_ADULT_72_84","FEMALE_ADULT_84",IF(V67="FEMALE_ADULT_84","FEMALE_ADULT_84",IF(V67="MALE_CUB","MALE_JUVENILE",IF(V67="MALE_JUVENILE","MALE_SUBADULT",IF(V67="MALE_SUBADULT","MALE_ADULT_36_48",IF(V67="MALE_ADULT_36_48","MALE_ADULT_48_60",IF(V67="MALE_ADULT_48_60","MALE_ADULT_60_72",IF(V67="MALE_ADULT_60_72","MALE_ADULT_72_84",IF(V67="MALE_ADULT_72_84","MALE_ADULT_84",IF(V67="MALE_ADULT_84","MALE_ADULT_84",IF(V67="NA_CUB","NA_JUVENILE",IF(V67="NA_JUVENILE","NA_ADULT",IF(V67="NA_ADULT","NA_ADULT","NA"))))))))))))))))))))))))))</f>
        <v>NA</v>
      </c>
      <c r="X67" s="1" t="str">
        <f t="shared" ref="X67:X98" si="68">IF($E67=X$1,$J67,IF(X$1&gt;$G67,$N67,IF($E67&gt;X$1,"NA",(IF($E67=X$1,R67,(IF(W67="NA",R67,IF(W67="FEMALE_CUB","FEMALE_JUVENILE",IF(W67="FEMALE_JUVENILE","FEMALE_SUBADULT",IF(W67="FEMALE_SUBADULT","FEMALE_ADULT_36_48",IF(W67="FEMALE_ADULT_36_48","FEMALE_ADULT_48_60",IF(W67="FEMALE_ADULT_48_60","FEMALE_ADULT_60_72",IF(W67="FEMALE_ADULT_60_72","FEMALE_ADULT_72_84",IF(W67="FEMALE_ADULT_72_84","FEMALE_ADULT_84",IF(W67="FEMALE_ADULT_84","FEMALE_ADULT_84",IF(W67="MALE_CUB","MALE_JUVENILE",IF(W67="MALE_JUVENILE","MALE_SUBADULT",IF(W67="MALE_SUBADULT","MALE_ADULT_36_48",IF(W67="MALE_ADULT_36_48","MALE_ADULT_48_60",IF(W67="MALE_ADULT_48_60","MALE_ADULT_60_72",IF(W67="MALE_ADULT_60_72","MALE_ADULT_72_84",IF(W67="MALE_ADULT_72_84","MALE_ADULT_84",IF(W67="MALE_ADULT_84","MALE_ADULT_84",IF(W67="NA_CUB","NA_JUVENILE",IF(W67="NA_JUVENILE","NA_ADULT",IF(W67="NA_ADULT","NA_ADULT","NA"))))))))))))))))))))))))))</f>
        <v>NA</v>
      </c>
      <c r="Y67" s="1" t="str">
        <f t="shared" ref="Y67:Y98" si="69">IF($E67=Y$1,$J67,IF(Y$1&gt;$G67,$N67,IF($E67&gt;Y$1,"NA",(IF($E67=Y$1,S67,(IF(X67="NA",S67,IF(X67="FEMALE_CUB","FEMALE_JUVENILE",IF(X67="FEMALE_JUVENILE","FEMALE_SUBADULT",IF(X67="FEMALE_SUBADULT","FEMALE_ADULT_36_48",IF(X67="FEMALE_ADULT_36_48","FEMALE_ADULT_48_60",IF(X67="FEMALE_ADULT_48_60","FEMALE_ADULT_60_72",IF(X67="FEMALE_ADULT_60_72","FEMALE_ADULT_72_84",IF(X67="FEMALE_ADULT_72_84","FEMALE_ADULT_84",IF(X67="FEMALE_ADULT_84","FEMALE_ADULT_84",IF(X67="MALE_CUB","MALE_JUVENILE",IF(X67="MALE_JUVENILE","MALE_SUBADULT",IF(X67="MALE_SUBADULT","MALE_ADULT_36_48",IF(X67="MALE_ADULT_36_48","MALE_ADULT_48_60",IF(X67="MALE_ADULT_48_60","MALE_ADULT_60_72",IF(X67="MALE_ADULT_60_72","MALE_ADULT_72_84",IF(X67="MALE_ADULT_72_84","MALE_ADULT_84",IF(X67="MALE_ADULT_84","MALE_ADULT_84",IF(X67="NA_CUB","NA_JUVENILE",IF(X67="NA_JUVENILE","NA_ADULT",IF(X67="NA_ADULT","NA_ADULT","NA"))))))))))))))))))))))))))</f>
        <v>NA</v>
      </c>
      <c r="Z67" s="1" t="str">
        <f t="shared" ref="Z67:Z91" si="70">IF($E67=Z$1,$J67,IF(Z$1&gt;$G67,$N67,IF($E67&gt;Z$1,"NA",(IF($E67=Z$1,T67,(IF(Y67="NA",T67,IF(Y67="FEMALE_CUB","FEMALE_JUVENILE",IF(Y67="FEMALE_JUVENILE","FEMALE_SUBADULT",IF(Y67="FEMALE_SUBADULT","FEMALE_ADULT_36_48",IF(Y67="FEMALE_ADULT_36_48","FEMALE_ADULT_48_60",IF(Y67="FEMALE_ADULT_48_60","FEMALE_ADULT_60_72",IF(Y67="FEMALE_ADULT_60_72","FEMALE_ADULT_72_84",IF(Y67="FEMALE_ADULT_72_84","FEMALE_ADULT_84",IF(Y67="FEMALE_ADULT_84","FEMALE_ADULT_84",IF(Y67="MALE_CUB","MALE_JUVENILE",IF(Y67="MALE_JUVENILE","MALE_SUBADULT",IF(Y67="MALE_SUBADULT","MALE_ADULT_36_48",IF(Y67="MALE_ADULT_36_48","MALE_ADULT_48_60",IF(Y67="MALE_ADULT_48_60","MALE_ADULT_60_72",IF(Y67="MALE_ADULT_60_72","MALE_ADULT_72_84",IF(Y67="MALE_ADULT_72_84","MALE_ADULT_84",IF(Y67="MALE_ADULT_84","MALE_ADULT_84",IF(Y67="NA_CUB","NA_JUVENILE",IF(Y67="NA_JUVENILE","NA_ADULT",IF(Y67="NA_ADULT","NA_ADULT","NA"))))))))))))))))))))))))))</f>
        <v>NA</v>
      </c>
      <c r="AA67" s="1" t="str">
        <f t="shared" ref="AA67:AA91" si="71">IF($E67=AA$1,$J67,IF(AA$1&gt;$G67,$N67,IF($E67&gt;AA$1,"NA",(IF($E67=AA$1,U67,(IF(Z67="NA",U67,IF(Z67="FEMALE_CUB","FEMALE_JUVENILE",IF(Z67="FEMALE_JUVENILE","FEMALE_SUBADULT",IF(Z67="FEMALE_SUBADULT","FEMALE_ADULT_36_48",IF(Z67="FEMALE_ADULT_36_48","FEMALE_ADULT_48_60",IF(Z67="FEMALE_ADULT_48_60","FEMALE_ADULT_60_72",IF(Z67="FEMALE_ADULT_60_72","FEMALE_ADULT_72_84",IF(Z67="FEMALE_ADULT_72_84","FEMALE_ADULT_84",IF(Z67="FEMALE_ADULT_84","FEMALE_ADULT_84",IF(Z67="MALE_CUB","MALE_JUVENILE",IF(Z67="MALE_JUVENILE","MALE_SUBADULT",IF(Z67="MALE_SUBADULT","MALE_ADULT_36_48",IF(Z67="MALE_ADULT_36_48","MALE_ADULT_48_60",IF(Z67="MALE_ADULT_48_60","MALE_ADULT_60_72",IF(Z67="MALE_ADULT_60_72","MALE_ADULT_72_84",IF(Z67="MALE_ADULT_72_84","MALE_ADULT_84",IF(Z67="MALE_ADULT_84","MALE_ADULT_84",IF(Z67="NA_CUB","NA_JUVENILE",IF(Z67="NA_JUVENILE","NA_ADULT",IF(Z67="NA_ADULT","NA_ADULT","NA"))))))))))))))))))))))))))</f>
        <v>NA</v>
      </c>
      <c r="AB67" s="1" t="str">
        <f t="shared" ref="AB67:AB91" si="72">IF($E67=AB$1,$J67,IF(AB$1&gt;$G67,$N67,IF($E67&gt;AB$1,"NA",(IF($E67=AB$1,V67,(IF(AA67="NA",V67,IF(AA67="FEMALE_CUB","FEMALE_JUVENILE",IF(AA67="FEMALE_JUVENILE","FEMALE_SUBADULT",IF(AA67="FEMALE_SUBADULT","FEMALE_ADULT_36_48",IF(AA67="FEMALE_ADULT_36_48","FEMALE_ADULT_48_60",IF(AA67="FEMALE_ADULT_48_60","FEMALE_ADULT_60_72",IF(AA67="FEMALE_ADULT_60_72","FEMALE_ADULT_72_84",IF(AA67="FEMALE_ADULT_72_84","FEMALE_ADULT_84",IF(AA67="FEMALE_ADULT_84","FEMALE_ADULT_84",IF(AA67="MALE_CUB","MALE_JUVENILE",IF(AA67="MALE_JUVENILE","MALE_SUBADULT",IF(AA67="MALE_SUBADULT","MALE_ADULT_36_48",IF(AA67="MALE_ADULT_36_48","MALE_ADULT_48_60",IF(AA67="MALE_ADULT_48_60","MALE_ADULT_60_72",IF(AA67="MALE_ADULT_60_72","MALE_ADULT_72_84",IF(AA67="MALE_ADULT_72_84","MALE_ADULT_84",IF(AA67="MALE_ADULT_84","MALE_ADULT_84",IF(AA67="NA_CUB","NA_JUVENILE",IF(AA67="NA_JUVENILE","NA_ADULT",IF(AA67="NA_ADULT","NA_ADULT","NA"))))))))))))))))))))))))))</f>
        <v>NA</v>
      </c>
      <c r="AC67" s="1" t="str">
        <f t="shared" ref="AC67:AC91" si="73">IF($E67=AC$1,$J67,IF(AC$1&gt;$G67,$N67,IF($E67&gt;AC$1,"NA",(IF($E67=AC$1,W67,(IF(AB67="NA",W67,IF(AB67="FEMALE_CUB","FEMALE_JUVENILE",IF(AB67="FEMALE_JUVENILE","FEMALE_SUBADULT",IF(AB67="FEMALE_SUBADULT","FEMALE_ADULT_36_48",IF(AB67="FEMALE_ADULT_36_48","FEMALE_ADULT_48_60",IF(AB67="FEMALE_ADULT_48_60","FEMALE_ADULT_60_72",IF(AB67="FEMALE_ADULT_60_72","FEMALE_ADULT_72_84",IF(AB67="FEMALE_ADULT_72_84","FEMALE_ADULT_84",IF(AB67="FEMALE_ADULT_84","FEMALE_ADULT_84",IF(AB67="MALE_CUB","MALE_JUVENILE",IF(AB67="MALE_JUVENILE","MALE_SUBADULT",IF(AB67="MALE_SUBADULT","MALE_ADULT_36_48",IF(AB67="MALE_ADULT_36_48","MALE_ADULT_48_60",IF(AB67="MALE_ADULT_48_60","MALE_ADULT_60_72",IF(AB67="MALE_ADULT_60_72","MALE_ADULT_72_84",IF(AB67="MALE_ADULT_72_84","MALE_ADULT_84",IF(AB67="MALE_ADULT_84","MALE_ADULT_84",IF(AB67="NA_CUB","NA_JUVENILE",IF(AB67="NA_JUVENILE","NA_ADULT",IF(AB67="NA_ADULT","NA_ADULT","NA"))))))))))))))))))))))))))</f>
        <v>NA</v>
      </c>
      <c r="AD67" s="1" t="str">
        <f t="shared" ref="AD67:AD91" si="74">IF($E67=AD$1,$J67,IF(AD$1&gt;$G67,$N67,IF($E67&gt;AD$1,"NA",(IF($E67=AD$1,X67,(IF(AC67="NA",X67,IF(AC67="FEMALE_CUB","FEMALE_JUVENILE",IF(AC67="FEMALE_JUVENILE","FEMALE_SUBADULT",IF(AC67="FEMALE_SUBADULT","FEMALE_ADULT_36_48",IF(AC67="FEMALE_ADULT_36_48","FEMALE_ADULT_48_60",IF(AC67="FEMALE_ADULT_48_60","FEMALE_ADULT_60_72",IF(AC67="FEMALE_ADULT_60_72","FEMALE_ADULT_72_84",IF(AC67="FEMALE_ADULT_72_84","FEMALE_ADULT_84",IF(AC67="FEMALE_ADULT_84","FEMALE_ADULT_84",IF(AC67="MALE_CUB","MALE_JUVENILE",IF(AC67="MALE_JUVENILE","MALE_SUBADULT",IF(AC67="MALE_SUBADULT","MALE_ADULT_36_48",IF(AC67="MALE_ADULT_36_48","MALE_ADULT_48_60",IF(AC67="MALE_ADULT_48_60","MALE_ADULT_60_72",IF(AC67="MALE_ADULT_60_72","MALE_ADULT_72_84",IF(AC67="MALE_ADULT_72_84","MALE_ADULT_84",IF(AC67="MALE_ADULT_84","MALE_ADULT_84",IF(AC67="NA_CUB","NA_JUVENILE",IF(AC67="NA_JUVENILE","NA_ADULT",IF(AC67="NA_ADULT","NA_ADULT","NA"))))))))))))))))))))))))))</f>
        <v>NA</v>
      </c>
      <c r="AE67" s="1" t="str">
        <f t="shared" ref="AE67:AE91" si="75">IF($E67=AE$1,$J67,IF(AE$1&gt;$G67,$N67,IF($E67&gt;AE$1,"NA",(IF($E67=AE$1,Y67,(IF(AD67="NA",Y67,IF(AD67="FEMALE_CUB","FEMALE_JUVENILE",IF(AD67="FEMALE_JUVENILE","FEMALE_SUBADULT",IF(AD67="FEMALE_SUBADULT","FEMALE_ADULT_36_48",IF(AD67="FEMALE_ADULT_36_48","FEMALE_ADULT_48_60",IF(AD67="FEMALE_ADULT_48_60","FEMALE_ADULT_60_72",IF(AD67="FEMALE_ADULT_60_72","FEMALE_ADULT_72_84",IF(AD67="FEMALE_ADULT_72_84","FEMALE_ADULT_84",IF(AD67="FEMALE_ADULT_84","FEMALE_ADULT_84",IF(AD67="MALE_CUB","MALE_JUVENILE",IF(AD67="MALE_JUVENILE","MALE_SUBADULT",IF(AD67="MALE_SUBADULT","MALE_ADULT_36_48",IF(AD67="MALE_ADULT_36_48","MALE_ADULT_48_60",IF(AD67="MALE_ADULT_48_60","MALE_ADULT_60_72",IF(AD67="MALE_ADULT_60_72","MALE_ADULT_72_84",IF(AD67="MALE_ADULT_72_84","MALE_ADULT_84",IF(AD67="MALE_ADULT_84","MALE_ADULT_84",IF(AD67="NA_CUB","NA_JUVENILE",IF(AD67="NA_JUVENILE","NA_ADULT",IF(AD67="NA_ADULT","NA_ADULT","NA"))))))))))))))))))))))))))</f>
        <v>NA</v>
      </c>
      <c r="AF67" s="1" t="str">
        <f t="shared" ref="AF67:AF91" si="76">IF($E67=AF$1,$J67,IF(AF$1&gt;$G67,$N67,IF($E67&gt;AF$1,"NA",(IF($E67=AF$1,Z67,(IF(AE67="NA",Z67,IF(AE67="FEMALE_CUB","FEMALE_JUVENILE",IF(AE67="FEMALE_JUVENILE","FEMALE_SUBADULT",IF(AE67="FEMALE_SUBADULT","FEMALE_ADULT_36_48",IF(AE67="FEMALE_ADULT_36_48","FEMALE_ADULT_48_60",IF(AE67="FEMALE_ADULT_48_60","FEMALE_ADULT_60_72",IF(AE67="FEMALE_ADULT_60_72","FEMALE_ADULT_72_84",IF(AE67="FEMALE_ADULT_72_84","FEMALE_ADULT_84",IF(AE67="FEMALE_ADULT_84","FEMALE_ADULT_84",IF(AE67="MALE_CUB","MALE_JUVENILE",IF(AE67="MALE_JUVENILE","MALE_SUBADULT",IF(AE67="MALE_SUBADULT","MALE_ADULT_36_48",IF(AE67="MALE_ADULT_36_48","MALE_ADULT_48_60",IF(AE67="MALE_ADULT_48_60","MALE_ADULT_60_72",IF(AE67="MALE_ADULT_60_72","MALE_ADULT_72_84",IF(AE67="MALE_ADULT_72_84","MALE_ADULT_84",IF(AE67="MALE_ADULT_84","MALE_ADULT_84",IF(AE67="NA_CUB","NA_JUVENILE",IF(AE67="NA_JUVENILE","NA_ADULT",IF(AE67="NA_ADULT","NA_ADULT","NA"))))))))))))))))))))))))))</f>
        <v>NA</v>
      </c>
      <c r="AG67" s="1" t="str">
        <f t="shared" ref="AG67:AG91" si="77">IF($E67=AG$1,$J67,IF(AG$1&gt;$G67,$N67,IF($E67&gt;AG$1,"NA",(IF($E67=AG$1,AA67,(IF(AF67="NA",AA67,IF(AF67="FEMALE_CUB","FEMALE_JUVENILE",IF(AF67="FEMALE_JUVENILE","FEMALE_SUBADULT",IF(AF67="FEMALE_SUBADULT","FEMALE_ADULT_36_48",IF(AF67="FEMALE_ADULT_36_48","FEMALE_ADULT_48_60",IF(AF67="FEMALE_ADULT_48_60","FEMALE_ADULT_60_72",IF(AF67="FEMALE_ADULT_60_72","FEMALE_ADULT_72_84",IF(AF67="FEMALE_ADULT_72_84","FEMALE_ADULT_84",IF(AF67="FEMALE_ADULT_84","FEMALE_ADULT_84",IF(AF67="MALE_CUB","MALE_JUVENILE",IF(AF67="MALE_JUVENILE","MALE_SUBADULT",IF(AF67="MALE_SUBADULT","MALE_ADULT_36_48",IF(AF67="MALE_ADULT_36_48","MALE_ADULT_48_60",IF(AF67="MALE_ADULT_48_60","MALE_ADULT_60_72",IF(AF67="MALE_ADULT_60_72","MALE_ADULT_72_84",IF(AF67="MALE_ADULT_72_84","MALE_ADULT_84",IF(AF67="MALE_ADULT_84","MALE_ADULT_84",IF(AF67="NA_CUB","NA_JUVENILE",IF(AF67="NA_JUVENILE","NA_ADULT",IF(AF67="NA_ADULT","NA_ADULT","NA"))))))))))))))))))))))))))</f>
        <v>NA</v>
      </c>
      <c r="AH67" s="1" t="str">
        <f t="shared" ref="AH67:AH91" si="78">IF($E67=AH$1,$J67,IF(AH$1&gt;$G67,$N67,IF($E67&gt;AH$1,"NA",(IF($E67=AH$1,AB67,(IF(AG67="NA",AB67,IF(AG67="FEMALE_CUB","FEMALE_JUVENILE",IF(AG67="FEMALE_JUVENILE","FEMALE_SUBADULT",IF(AG67="FEMALE_SUBADULT","FEMALE_ADULT_36_48",IF(AG67="FEMALE_ADULT_36_48","FEMALE_ADULT_48_60",IF(AG67="FEMALE_ADULT_48_60","FEMALE_ADULT_60_72",IF(AG67="FEMALE_ADULT_60_72","FEMALE_ADULT_72_84",IF(AG67="FEMALE_ADULT_72_84","FEMALE_ADULT_84",IF(AG67="FEMALE_ADULT_84","FEMALE_ADULT_84",IF(AG67="MALE_CUB","MALE_JUVENILE",IF(AG67="MALE_JUVENILE","MALE_SUBADULT",IF(AG67="MALE_SUBADULT","MALE_ADULT_36_48",IF(AG67="MALE_ADULT_36_48","MALE_ADULT_48_60",IF(AG67="MALE_ADULT_48_60","MALE_ADULT_60_72",IF(AG67="MALE_ADULT_60_72","MALE_ADULT_72_84",IF(AG67="MALE_ADULT_72_84","MALE_ADULT_84",IF(AG67="MALE_ADULT_84","MALE_ADULT_84",IF(AG67="NA_CUB","NA_JUVENILE",IF(AG67="NA_JUVENILE","NA_ADULT",IF(AG67="NA_ADULT","NA_ADULT","NA"))))))))))))))))))))))))))</f>
        <v>NA</v>
      </c>
      <c r="AI67" s="1" t="str">
        <f t="shared" ref="AI67:AI91" si="79">IF($E67=AI$1,$J67,IF(AI$1&gt;$G67,$N67,IF($E67&gt;AI$1,"NA",(IF($E67=AI$1,AC67,(IF(AH67="NA",AC67,IF(AH67="FEMALE_CUB","FEMALE_JUVENILE",IF(AH67="FEMALE_JUVENILE","FEMALE_SUBADULT",IF(AH67="FEMALE_SUBADULT","FEMALE_ADULT_36_48",IF(AH67="FEMALE_ADULT_36_48","FEMALE_ADULT_48_60",IF(AH67="FEMALE_ADULT_48_60","FEMALE_ADULT_60_72",IF(AH67="FEMALE_ADULT_60_72","FEMALE_ADULT_72_84",IF(AH67="FEMALE_ADULT_72_84","FEMALE_ADULT_84",IF(AH67="FEMALE_ADULT_84","FEMALE_ADULT_84",IF(AH67="MALE_CUB","MALE_JUVENILE",IF(AH67="MALE_JUVENILE","MALE_SUBADULT",IF(AH67="MALE_SUBADULT","MALE_ADULT_36_48",IF(AH67="MALE_ADULT_36_48","MALE_ADULT_48_60",IF(AH67="MALE_ADULT_48_60","MALE_ADULT_60_72",IF(AH67="MALE_ADULT_60_72","MALE_ADULT_72_84",IF(AH67="MALE_ADULT_72_84","MALE_ADULT_84",IF(AH67="MALE_ADULT_84","MALE_ADULT_84",IF(AH67="NA_CUB","NA_JUVENILE",IF(AH67="NA_JUVENILE","NA_ADULT",IF(AH67="NA_ADULT","NA_ADULT","NA"))))))))))))))))))))))))))</f>
        <v>NA</v>
      </c>
      <c r="AJ67" s="1" t="str">
        <f t="shared" ref="AJ67:AJ91" si="80">IF($E67=AJ$1,$J67,IF(AJ$1&gt;$G67,$N67,IF($E67&gt;AJ$1,"NA",(IF($E67=AJ$1,AD67,(IF(AI67="NA",AD67,IF(AI67="FEMALE_CUB","FEMALE_JUVENILE",IF(AI67="FEMALE_JUVENILE","FEMALE_SUBADULT",IF(AI67="FEMALE_SUBADULT","FEMALE_ADULT_36_48",IF(AI67="FEMALE_ADULT_36_48","FEMALE_ADULT_48_60",IF(AI67="FEMALE_ADULT_48_60","FEMALE_ADULT_60_72",IF(AI67="FEMALE_ADULT_60_72","FEMALE_ADULT_72_84",IF(AI67="FEMALE_ADULT_72_84","FEMALE_ADULT_84",IF(AI67="FEMALE_ADULT_84","FEMALE_ADULT_84",IF(AI67="MALE_CUB","MALE_JUVENILE",IF(AI67="MALE_JUVENILE","MALE_SUBADULT",IF(AI67="MALE_SUBADULT","MALE_ADULT_36_48",IF(AI67="MALE_ADULT_36_48","MALE_ADULT_48_60",IF(AI67="MALE_ADULT_48_60","MALE_ADULT_60_72",IF(AI67="MALE_ADULT_60_72","MALE_ADULT_72_84",IF(AI67="MALE_ADULT_72_84","MALE_ADULT_84",IF(AI67="MALE_ADULT_84","MALE_ADULT_84",IF(AI67="NA_CUB","NA_JUVENILE",IF(AI67="NA_JUVENILE","NA_ADULT",IF(AI67="NA_ADULT","NA_ADULT","NA"))))))))))))))))))))))))))</f>
        <v>NA</v>
      </c>
      <c r="AK67" s="1" t="str">
        <f t="shared" ref="AK67:AK91" si="81">IF($E67=AK$1,$J67,IF(AK$1&gt;$G67,$N67,IF($E67&gt;AK$1,"NA",(IF($E67=AK$1,AE67,(IF(AJ67="NA",AE67,IF(AJ67="FEMALE_CUB","FEMALE_JUVENILE",IF(AJ67="FEMALE_JUVENILE","FEMALE_SUBADULT",IF(AJ67="FEMALE_SUBADULT","FEMALE_ADULT_36_48",IF(AJ67="FEMALE_ADULT_36_48","FEMALE_ADULT_48_60",IF(AJ67="FEMALE_ADULT_48_60","FEMALE_ADULT_60_72",IF(AJ67="FEMALE_ADULT_60_72","FEMALE_ADULT_72_84",IF(AJ67="FEMALE_ADULT_72_84","FEMALE_ADULT_84",IF(AJ67="FEMALE_ADULT_84","FEMALE_ADULT_84",IF(AJ67="MALE_CUB","MALE_JUVENILE",IF(AJ67="MALE_JUVENILE","MALE_SUBADULT",IF(AJ67="MALE_SUBADULT","MALE_ADULT_36_48",IF(AJ67="MALE_ADULT_36_48","MALE_ADULT_48_60",IF(AJ67="MALE_ADULT_48_60","MALE_ADULT_60_72",IF(AJ67="MALE_ADULT_60_72","MALE_ADULT_72_84",IF(AJ67="MALE_ADULT_72_84","MALE_ADULT_84",IF(AJ67="MALE_ADULT_84","MALE_ADULT_84",IF(AJ67="NA_CUB","NA_JUVENILE",IF(AJ67="NA_JUVENILE","NA_ADULT",IF(AJ67="NA_ADULT","NA_ADULT","NA"))))))))))))))))))))))))))</f>
        <v>NA</v>
      </c>
      <c r="AL67" s="1" t="str">
        <f t="shared" ref="AL67:AL91" si="82">IF($E67=AL$1,$J67,IF(AL$1&gt;$G67,$N67,IF($E67&gt;AL$1,"NA",(IF($E67=AL$1,AF67,(IF(AK67="NA",AF67,IF(AK67="FEMALE_CUB","FEMALE_JUVENILE",IF(AK67="FEMALE_JUVENILE","FEMALE_SUBADULT",IF(AK67="FEMALE_SUBADULT","FEMALE_ADULT_36_48",IF(AK67="FEMALE_ADULT_36_48","FEMALE_ADULT_48_60",IF(AK67="FEMALE_ADULT_48_60","FEMALE_ADULT_60_72",IF(AK67="FEMALE_ADULT_60_72","FEMALE_ADULT_72_84",IF(AK67="FEMALE_ADULT_72_84","FEMALE_ADULT_84",IF(AK67="FEMALE_ADULT_84","FEMALE_ADULT_84",IF(AK67="MALE_CUB","MALE_JUVENILE",IF(AK67="MALE_JUVENILE","MALE_SUBADULT",IF(AK67="MALE_SUBADULT","MALE_ADULT_36_48",IF(AK67="MALE_ADULT_36_48","MALE_ADULT_48_60",IF(AK67="MALE_ADULT_48_60","MALE_ADULT_60_72",IF(AK67="MALE_ADULT_60_72","MALE_ADULT_72_84",IF(AK67="MALE_ADULT_72_84","MALE_ADULT_84",IF(AK67="MALE_ADULT_84","MALE_ADULT_84",IF(AK67="NA_CUB","NA_JUVENILE",IF(AK67="NA_JUVENILE","NA_ADULT",IF(AK67="NA_ADULT","NA_ADULT","NA"))))))))))))))))))))))))))</f>
        <v>NA</v>
      </c>
      <c r="AM67" s="1" t="str">
        <f t="shared" ref="AM67:AM91" si="83">IF($E67=AM$1,$J67,IF(AM$1&gt;$G67,$N67,IF($E67&gt;AM$1,"NA",(IF($E67=AM$1,AG67,(IF(AL67="NA",AG67,IF(AL67="FEMALE_CUB","FEMALE_JUVENILE",IF(AL67="FEMALE_JUVENILE","FEMALE_SUBADULT",IF(AL67="FEMALE_SUBADULT","FEMALE_ADULT_36_48",IF(AL67="FEMALE_ADULT_36_48","FEMALE_ADULT_48_60",IF(AL67="FEMALE_ADULT_48_60","FEMALE_ADULT_60_72",IF(AL67="FEMALE_ADULT_60_72","FEMALE_ADULT_72_84",IF(AL67="FEMALE_ADULT_72_84","FEMALE_ADULT_84",IF(AL67="FEMALE_ADULT_84","FEMALE_ADULT_84",IF(AL67="MALE_CUB","MALE_JUVENILE",IF(AL67="MALE_JUVENILE","MALE_SUBADULT",IF(AL67="MALE_SUBADULT","MALE_ADULT_36_48",IF(AL67="MALE_ADULT_36_48","MALE_ADULT_48_60",IF(AL67="MALE_ADULT_48_60","MALE_ADULT_60_72",IF(AL67="MALE_ADULT_60_72","MALE_ADULT_72_84",IF(AL67="MALE_ADULT_72_84","MALE_ADULT_84",IF(AL67="MALE_ADULT_84","MALE_ADULT_84",IF(AL67="NA_CUB","NA_JUVENILE",IF(AL67="NA_JUVENILE","NA_ADULT",IF(AL67="NA_ADULT","NA_ADULT","NA"))))))))))))))))))))))))))</f>
        <v>NA</v>
      </c>
      <c r="AN67" s="1" t="str">
        <f t="shared" ref="AN67:AN91" si="84">IF($E67=AN$1,$J67,IF(AN$1&gt;$G67,$N67,IF($E67&gt;AN$1,"NA",(IF($E67=AN$1,AH67,(IF(AM67="NA",AH67,IF(AM67="FEMALE_CUB","FEMALE_JUVENILE",IF(AM67="FEMALE_JUVENILE","FEMALE_SUBADULT",IF(AM67="FEMALE_SUBADULT","FEMALE_ADULT_36_48",IF(AM67="FEMALE_ADULT_36_48","FEMALE_ADULT_48_60",IF(AM67="FEMALE_ADULT_48_60","FEMALE_ADULT_60_72",IF(AM67="FEMALE_ADULT_60_72","FEMALE_ADULT_72_84",IF(AM67="FEMALE_ADULT_72_84","FEMALE_ADULT_84",IF(AM67="FEMALE_ADULT_84","FEMALE_ADULT_84",IF(AM67="MALE_CUB","MALE_JUVENILE",IF(AM67="MALE_JUVENILE","MALE_SUBADULT",IF(AM67="MALE_SUBADULT","MALE_ADULT_36_48",IF(AM67="MALE_ADULT_36_48","MALE_ADULT_48_60",IF(AM67="MALE_ADULT_48_60","MALE_ADULT_60_72",IF(AM67="MALE_ADULT_60_72","MALE_ADULT_72_84",IF(AM67="MALE_ADULT_72_84","MALE_ADULT_84",IF(AM67="MALE_ADULT_84","MALE_ADULT_84",IF(AM67="NA_CUB","NA_JUVENILE",IF(AM67="NA_JUVENILE","NA_ADULT",IF(AM67="NA_ADULT","NA_ADULT","NA"))))))))))))))))))))))))))</f>
        <v>NA</v>
      </c>
      <c r="AO67" s="1" t="str">
        <f t="shared" ref="AO67:AO91" si="85">IF($E67=AO$1,$J67,IF(AO$1&gt;$G67,$N67,IF($E67&gt;AO$1,"NA",(IF($E67=AO$1,AI67,(IF(AN67="NA",AI67,IF(AN67="FEMALE_CUB","FEMALE_JUVENILE",IF(AN67="FEMALE_JUVENILE","FEMALE_SUBADULT",IF(AN67="FEMALE_SUBADULT","FEMALE_ADULT_36_48",IF(AN67="FEMALE_ADULT_36_48","FEMALE_ADULT_48_60",IF(AN67="FEMALE_ADULT_48_60","FEMALE_ADULT_60_72",IF(AN67="FEMALE_ADULT_60_72","FEMALE_ADULT_72_84",IF(AN67="FEMALE_ADULT_72_84","FEMALE_ADULT_84",IF(AN67="FEMALE_ADULT_84","FEMALE_ADULT_84",IF(AN67="MALE_CUB","MALE_JUVENILE",IF(AN67="MALE_JUVENILE","MALE_SUBADULT",IF(AN67="MALE_SUBADULT","MALE_ADULT_36_48",IF(AN67="MALE_ADULT_36_48","MALE_ADULT_48_60",IF(AN67="MALE_ADULT_48_60","MALE_ADULT_60_72",IF(AN67="MALE_ADULT_60_72","MALE_ADULT_72_84",IF(AN67="MALE_ADULT_72_84","MALE_ADULT_84",IF(AN67="MALE_ADULT_84","MALE_ADULT_84",IF(AN67="NA_CUB","NA_JUVENILE",IF(AN67="NA_JUVENILE","NA_ADULT",IF(AN67="NA_ADULT","NA_ADULT","NA"))))))))))))))))))))))))))</f>
        <v>NA</v>
      </c>
      <c r="AP67" s="1" t="str">
        <f t="shared" ref="AP67:AP91" si="86">IF($E67=AP$1,$J67,IF(AP$1&gt;$G67,$N67,IF($E67&gt;AP$1,"NA",(IF($E67=AP$1,AJ67,(IF(AO67="NA",AJ67,IF(AO67="FEMALE_CUB","FEMALE_JUVENILE",IF(AO67="FEMALE_JUVENILE","FEMALE_SUBADULT",IF(AO67="FEMALE_SUBADULT","FEMALE_ADULT_36_48",IF(AO67="FEMALE_ADULT_36_48","FEMALE_ADULT_48_60",IF(AO67="FEMALE_ADULT_48_60","FEMALE_ADULT_60_72",IF(AO67="FEMALE_ADULT_60_72","FEMALE_ADULT_72_84",IF(AO67="FEMALE_ADULT_72_84","FEMALE_ADULT_84",IF(AO67="FEMALE_ADULT_84","FEMALE_ADULT_84",IF(AO67="MALE_CUB","MALE_JUVENILE",IF(AO67="MALE_JUVENILE","MALE_SUBADULT",IF(AO67="MALE_SUBADULT","MALE_ADULT_36_48",IF(AO67="MALE_ADULT_36_48","MALE_ADULT_48_60",IF(AO67="MALE_ADULT_48_60","MALE_ADULT_60_72",IF(AO67="MALE_ADULT_60_72","MALE_ADULT_72_84",IF(AO67="MALE_ADULT_72_84","MALE_ADULT_84",IF(AO67="MALE_ADULT_84","MALE_ADULT_84",IF(AO67="NA_CUB","NA_JUVENILE",IF(AO67="NA_JUVENILE","NA_ADULT",IF(AO67="NA_ADULT","NA_ADULT","NA"))))))))))))))))))))))))))</f>
        <v>NA</v>
      </c>
      <c r="AQ67" s="1" t="str">
        <f t="shared" ref="AQ67:AQ91" si="87">IF($E67=AQ$1,$J67,IF(AQ$1&gt;$G67,$N67,IF($E67&gt;AQ$1,"NA",(IF($E67=AQ$1,AK67,(IF(AP67="NA",AK67,IF(AP67="FEMALE_CUB","FEMALE_JUVENILE",IF(AP67="FEMALE_JUVENILE","FEMALE_SUBADULT",IF(AP67="FEMALE_SUBADULT","FEMALE_ADULT_36_48",IF(AP67="FEMALE_ADULT_36_48","FEMALE_ADULT_48_60",IF(AP67="FEMALE_ADULT_48_60","FEMALE_ADULT_60_72",IF(AP67="FEMALE_ADULT_60_72","FEMALE_ADULT_72_84",IF(AP67="FEMALE_ADULT_72_84","FEMALE_ADULT_84",IF(AP67="FEMALE_ADULT_84","FEMALE_ADULT_84",IF(AP67="MALE_CUB","MALE_JUVENILE",IF(AP67="MALE_JUVENILE","MALE_SUBADULT",IF(AP67="MALE_SUBADULT","MALE_ADULT_36_48",IF(AP67="MALE_ADULT_36_48","MALE_ADULT_48_60",IF(AP67="MALE_ADULT_48_60","MALE_ADULT_60_72",IF(AP67="MALE_ADULT_60_72","MALE_ADULT_72_84",IF(AP67="MALE_ADULT_72_84","MALE_ADULT_84",IF(AP67="MALE_ADULT_84","MALE_ADULT_84",IF(AP67="NA_CUB","NA_JUVENILE",IF(AP67="NA_JUVENILE","NA_ADULT",IF(AP67="NA_ADULT","NA_ADULT","NA"))))))))))))))))))))))))))</f>
        <v>NA</v>
      </c>
      <c r="AR67" s="1" t="str">
        <f t="shared" ref="AR67:AR91" si="88">IF($E67=AR$1,$J67,IF(AR$1&gt;$G67,$N67,IF($E67&gt;AR$1,"NA",(IF($E67=AR$1,AL67,(IF(AQ67="NA",AL67,IF(AQ67="FEMALE_CUB","FEMALE_JUVENILE",IF(AQ67="FEMALE_JUVENILE","FEMALE_SUBADULT",IF(AQ67="FEMALE_SUBADULT","FEMALE_ADULT_36_48",IF(AQ67="FEMALE_ADULT_36_48","FEMALE_ADULT_48_60",IF(AQ67="FEMALE_ADULT_48_60","FEMALE_ADULT_60_72",IF(AQ67="FEMALE_ADULT_60_72","FEMALE_ADULT_72_84",IF(AQ67="FEMALE_ADULT_72_84","FEMALE_ADULT_84",IF(AQ67="FEMALE_ADULT_84","FEMALE_ADULT_84",IF(AQ67="MALE_CUB","MALE_JUVENILE",IF(AQ67="MALE_JUVENILE","MALE_SUBADULT",IF(AQ67="MALE_SUBADULT","MALE_ADULT_36_48",IF(AQ67="MALE_ADULT_36_48","MALE_ADULT_48_60",IF(AQ67="MALE_ADULT_48_60","MALE_ADULT_60_72",IF(AQ67="MALE_ADULT_60_72","MALE_ADULT_72_84",IF(AQ67="MALE_ADULT_72_84","MALE_ADULT_84",IF(AQ67="MALE_ADULT_84","MALE_ADULT_84",IF(AQ67="NA_CUB","NA_JUVENILE",IF(AQ67="NA_JUVENILE","NA_ADULT",IF(AQ67="NA_ADULT","NA_ADULT","NA"))))))))))))))))))))))))))</f>
        <v>NA_CUB</v>
      </c>
      <c r="AS67" s="1" t="str">
        <f t="shared" ref="AS67:AS91" si="89">IF($E67=AS$1,$J67,IF(AS$1&gt;$G67,$N67,IF($E67&gt;AS$1,"NA",(IF($E67=AS$1,AM67,(IF(AR67="NA",AM67,IF(AR67="FEMALE_CUB","FEMALE_JUVENILE",IF(AR67="FEMALE_JUVENILE","FEMALE_SUBADULT",IF(AR67="FEMALE_SUBADULT","FEMALE_ADULT_36_48",IF(AR67="FEMALE_ADULT_36_48","FEMALE_ADULT_48_60",IF(AR67="FEMALE_ADULT_48_60","FEMALE_ADULT_60_72",IF(AR67="FEMALE_ADULT_60_72","FEMALE_ADULT_72_84",IF(AR67="FEMALE_ADULT_72_84","FEMALE_ADULT_84",IF(AR67="FEMALE_ADULT_84","FEMALE_ADULT_84",IF(AR67="MALE_CUB","MALE_JUVENILE",IF(AR67="MALE_JUVENILE","MALE_SUBADULT",IF(AR67="MALE_SUBADULT","MALE_ADULT_36_48",IF(AR67="MALE_ADULT_36_48","MALE_ADULT_48_60",IF(AR67="MALE_ADULT_48_60","MALE_ADULT_60_72",IF(AR67="MALE_ADULT_60_72","MALE_ADULT_72_84",IF(AR67="MALE_ADULT_72_84","MALE_ADULT_84",IF(AR67="MALE_ADULT_84","MALE_ADULT_84",IF(AR67="NA_CUB","NA_JUVENILE",IF(AR67="NA_JUVENILE","NA_ADULT",IF(AR67="NA_ADULT","NA_ADULT","NA"))))))))))))))))))))))))))</f>
        <v>MORTALITY</v>
      </c>
      <c r="AT67" s="1" t="str">
        <f t="shared" ref="AT67:AT91" si="90">IF($E67=AT$1,$J67,IF(AT$1&gt;$G67,$N67,IF($E67&gt;AT$1,"NA",(IF($E67=AT$1,AN67,(IF(AS67="NA",AN67,IF(AS67="FEMALE_CUB","FEMALE_JUVENILE",IF(AS67="FEMALE_JUVENILE","FEMALE_SUBADULT",IF(AS67="FEMALE_SUBADULT","FEMALE_ADULT_36_48",IF(AS67="FEMALE_ADULT_36_48","FEMALE_ADULT_48_60",IF(AS67="FEMALE_ADULT_48_60","FEMALE_ADULT_60_72",IF(AS67="FEMALE_ADULT_60_72","FEMALE_ADULT_72_84",IF(AS67="FEMALE_ADULT_72_84","FEMALE_ADULT_84",IF(AS67="FEMALE_ADULT_84","FEMALE_ADULT_84",IF(AS67="MALE_CUB","MALE_JUVENILE",IF(AS67="MALE_JUVENILE","MALE_SUBADULT",IF(AS67="MALE_SUBADULT","MALE_ADULT_36_48",IF(AS67="MALE_ADULT_36_48","MALE_ADULT_48_60",IF(AS67="MALE_ADULT_48_60","MALE_ADULT_60_72",IF(AS67="MALE_ADULT_60_72","MALE_ADULT_72_84",IF(AS67="MALE_ADULT_72_84","MALE_ADULT_84",IF(AS67="MALE_ADULT_84","MALE_ADULT_84",IF(AS67="NA_CUB","NA_JUVENILE",IF(AS67="NA_JUVENILE","NA_ADULT",IF(AS67="NA_ADULT","NA_ADULT","NA"))))))))))))))))))))))))))</f>
        <v>MORTALITY</v>
      </c>
      <c r="AU67" s="1" t="str">
        <f t="shared" ref="AU67:AU91" si="91">IF($E67=AU$1,$J67,IF(AU$1&gt;$G67,$N67,IF($E67&gt;AU$1,"NA",(IF($E67=AU$1,AO67,(IF(AT67="NA",AO67,IF(AT67="FEMALE_CUB","FEMALE_JUVENILE",IF(AT67="FEMALE_JUVENILE","FEMALE_SUBADULT",IF(AT67="FEMALE_SUBADULT","FEMALE_ADULT_36_48",IF(AT67="FEMALE_ADULT_36_48","FEMALE_ADULT_48_60",IF(AT67="FEMALE_ADULT_48_60","FEMALE_ADULT_60_72",IF(AT67="FEMALE_ADULT_60_72","FEMALE_ADULT_72_84",IF(AT67="FEMALE_ADULT_72_84","FEMALE_ADULT_84",IF(AT67="FEMALE_ADULT_84","FEMALE_ADULT_84",IF(AT67="MALE_CUB","MALE_JUVENILE",IF(AT67="MALE_JUVENILE","MALE_SUBADULT",IF(AT67="MALE_SUBADULT","MALE_ADULT_36_48",IF(AT67="MALE_ADULT_36_48","MALE_ADULT_48_60",IF(AT67="MALE_ADULT_48_60","MALE_ADULT_60_72",IF(AT67="MALE_ADULT_60_72","MALE_ADULT_72_84",IF(AT67="MALE_ADULT_72_84","MALE_ADULT_84",IF(AT67="MALE_ADULT_84","MALE_ADULT_84",IF(AT67="NA_CUB","NA_JUVENILE",IF(AT67="NA_JUVENILE","NA_ADULT",IF(AT67="NA_ADULT","NA_ADULT","NA"))))))))))))))))))))))))))</f>
        <v>MORTALITY</v>
      </c>
      <c r="AV67" s="1" t="str">
        <f t="shared" ref="AV67:AV91" si="92">IF($E67=AV$1,$J67,IF(AV$1&gt;$G67,$N67,IF($E67&gt;AV$1,"NA",(IF($E67=AV$1,AP67,(IF(AU67="NA",AP67,IF(AU67="FEMALE_CUB","FEMALE_JUVENILE",IF(AU67="FEMALE_JUVENILE","FEMALE_SUBADULT",IF(AU67="FEMALE_SUBADULT","FEMALE_ADULT_36_48",IF(AU67="FEMALE_ADULT_36_48","FEMALE_ADULT_48_60",IF(AU67="FEMALE_ADULT_48_60","FEMALE_ADULT_60_72",IF(AU67="FEMALE_ADULT_60_72","FEMALE_ADULT_72_84",IF(AU67="FEMALE_ADULT_72_84","FEMALE_ADULT_84",IF(AU67="FEMALE_ADULT_84","FEMALE_ADULT_84",IF(AU67="MALE_CUB","MALE_JUVENILE",IF(AU67="MALE_JUVENILE","MALE_SUBADULT",IF(AU67="MALE_SUBADULT","MALE_ADULT_36_48",IF(AU67="MALE_ADULT_36_48","MALE_ADULT_48_60",IF(AU67="MALE_ADULT_48_60","MALE_ADULT_60_72",IF(AU67="MALE_ADULT_60_72","MALE_ADULT_72_84",IF(AU67="MALE_ADULT_72_84","MALE_ADULT_84",IF(AU67="MALE_ADULT_84","MALE_ADULT_84",IF(AU67="NA_CUB","NA_JUVENILE",IF(AU67="NA_JUVENILE","NA_ADULT",IF(AU67="NA_ADULT","NA_ADULT","NA"))))))))))))))))))))))))))</f>
        <v>MORTALITY</v>
      </c>
      <c r="AW67" s="1" t="str">
        <f t="shared" ref="AW67:AW91" si="93">IF($E67=AW$1,$J67,IF(AW$1&gt;$G67,$N67,IF($E67&gt;AW$1,"NA",(IF($E67=AW$1,AQ67,(IF(AV67="NA",AQ67,IF(AV67="FEMALE_CUB","FEMALE_JUVENILE",IF(AV67="FEMALE_JUVENILE","FEMALE_SUBADULT",IF(AV67="FEMALE_SUBADULT","FEMALE_ADULT_36_48",IF(AV67="FEMALE_ADULT_36_48","FEMALE_ADULT_48_60",IF(AV67="FEMALE_ADULT_48_60","FEMALE_ADULT_60_72",IF(AV67="FEMALE_ADULT_60_72","FEMALE_ADULT_72_84",IF(AV67="FEMALE_ADULT_72_84","FEMALE_ADULT_84",IF(AV67="FEMALE_ADULT_84","FEMALE_ADULT_84",IF(AV67="MALE_CUB","MALE_JUVENILE",IF(AV67="MALE_JUVENILE","MALE_SUBADULT",IF(AV67="MALE_SUBADULT","MALE_ADULT_36_48",IF(AV67="MALE_ADULT_36_48","MALE_ADULT_48_60",IF(AV67="MALE_ADULT_48_60","MALE_ADULT_60_72",IF(AV67="MALE_ADULT_60_72","MALE_ADULT_72_84",IF(AV67="MALE_ADULT_72_84","MALE_ADULT_84",IF(AV67="MALE_ADULT_84","MALE_ADULT_84",IF(AV67="NA_CUB","NA_JUVENILE",IF(AV67="NA_JUVENILE","NA_ADULT",IF(AV67="NA_ADULT","NA_ADULT","NA"))))))))))))))))))))))))))</f>
        <v>MORTALITY</v>
      </c>
      <c r="AX67" s="1" t="str">
        <f t="shared" ref="AX67:AX91" si="94">IF($E67=AX$1,$J67,IF(AX$1&gt;$G67,$N67,IF($E67&gt;AX$1,"NA",(IF($E67=AX$1,AR67,(IF(AW67="NA",AR67,IF(AW67="FEMALE_CUB","FEMALE_JUVENILE",IF(AW67="FEMALE_JUVENILE","FEMALE_SUBADULT",IF(AW67="FEMALE_SUBADULT","FEMALE_ADULT_36_48",IF(AW67="FEMALE_ADULT_36_48","FEMALE_ADULT_48_60",IF(AW67="FEMALE_ADULT_48_60","FEMALE_ADULT_60_72",IF(AW67="FEMALE_ADULT_60_72","FEMALE_ADULT_72_84",IF(AW67="FEMALE_ADULT_72_84","FEMALE_ADULT_84",IF(AW67="FEMALE_ADULT_84","FEMALE_ADULT_84",IF(AW67="MALE_CUB","MALE_JUVENILE",IF(AW67="MALE_JUVENILE","MALE_SUBADULT",IF(AW67="MALE_SUBADULT","MALE_ADULT_36_48",IF(AW67="MALE_ADULT_36_48","MALE_ADULT_48_60",IF(AW67="MALE_ADULT_48_60","MALE_ADULT_60_72",IF(AW67="MALE_ADULT_60_72","MALE_ADULT_72_84",IF(AW67="MALE_ADULT_72_84","MALE_ADULT_84",IF(AW67="MALE_ADULT_84","MALE_ADULT_84",IF(AW67="NA_CUB","NA_JUVENILE",IF(AW67="NA_JUVENILE","NA_ADULT",IF(AW67="NA_ADULT","NA_ADULT","NA"))))))))))))))))))))))))))</f>
        <v>MORTALITY</v>
      </c>
      <c r="AY67" s="1" t="str">
        <f t="shared" ref="AY67:AZ91" si="95">IF($E67=AY$1,$J67,IF(AY$1&gt;$G67,$N67,IF($E67&gt;AY$1,"NA",(IF($E67=AY$1,AS67,(IF(AX67="NA",AS67,IF(AX67="FEMALE_CUB","FEMALE_JUVENILE",IF(AX67="FEMALE_JUVENILE","FEMALE_SUBADULT",IF(AX67="FEMALE_SUBADULT","FEMALE_ADULT_36_48",IF(AX67="FEMALE_ADULT_36_48","FEMALE_ADULT_48_60",IF(AX67="FEMALE_ADULT_48_60","FEMALE_ADULT_60_72",IF(AX67="FEMALE_ADULT_60_72","FEMALE_ADULT_72_84",IF(AX67="FEMALE_ADULT_72_84","FEMALE_ADULT_84",IF(AX67="FEMALE_ADULT_84","FEMALE_ADULT_84",IF(AX67="MALE_CUB","MALE_JUVENILE",IF(AX67="MALE_JUVENILE","MALE_SUBADULT",IF(AX67="MALE_SUBADULT","MALE_ADULT_36_48",IF(AX67="MALE_ADULT_36_48","MALE_ADULT_48_60",IF(AX67="MALE_ADULT_48_60","MALE_ADULT_60_72",IF(AX67="MALE_ADULT_60_72","MALE_ADULT_72_84",IF(AX67="MALE_ADULT_72_84","MALE_ADULT_84",IF(AX67="MALE_ADULT_84","MALE_ADULT_84",IF(AX67="NA_CUB","NA_JUVENILE",IF(AX67="NA_JUVENILE","NA_ADULT",IF(AX67="NA_ADULT","NA_ADULT","NA"))))))))))))))))))))))))))</f>
        <v>MORTALITY</v>
      </c>
      <c r="AZ67" s="1" t="str">
        <f t="shared" si="95"/>
        <v>MORTALITY</v>
      </c>
    </row>
    <row r="68" spans="1:52" x14ac:dyDescent="0.2">
      <c r="A68" s="27">
        <f>SABI_RAW_DATA!A68</f>
        <v>67</v>
      </c>
      <c r="B68" s="1" t="str">
        <f>UPPER(SABI_RAW_DATA!C68)</f>
        <v>NA</v>
      </c>
      <c r="C68" s="28">
        <f>SABI_RAW_DATA!D68</f>
        <v>39083</v>
      </c>
      <c r="D68" s="28">
        <f>SABI_RAW_DATA!D68</f>
        <v>39083</v>
      </c>
      <c r="E68" s="1">
        <f t="shared" si="55"/>
        <v>2007</v>
      </c>
      <c r="F68" s="28">
        <f>SABI_RAW_DATA!E68</f>
        <v>39114</v>
      </c>
      <c r="G68" s="1">
        <f t="shared" si="56"/>
        <v>2007</v>
      </c>
      <c r="H68" s="67">
        <f>(YEAR(SABI_SUMMARY!D68)-YEAR(SABI_SUMMARY!C68))*12+MONTH(SABI_SUMMARY!D68)-MONTH(SABI_SUMMARY!C68)</f>
        <v>0</v>
      </c>
      <c r="I68" s="1" t="str">
        <f t="shared" si="57"/>
        <v>CUB</v>
      </c>
      <c r="J68" s="1" t="str">
        <f t="shared" si="58"/>
        <v>NA_CUB</v>
      </c>
      <c r="K68" s="29">
        <f>(YEAR(SABI_SUMMARY!F68)-YEAR(SABI_SUMMARY!C68))*12+MONTH(SABI_SUMMARY!F68)-MONTH(SABI_SUMMARY!C68)</f>
        <v>1</v>
      </c>
      <c r="L68" s="1" t="str">
        <f t="shared" si="59"/>
        <v>CUB</v>
      </c>
      <c r="M68" s="1" t="str">
        <f t="shared" si="60"/>
        <v>NA_CUB</v>
      </c>
      <c r="N68" s="1" t="str">
        <f>UPPER(SABI_RAW_DATA!G68)</f>
        <v>MORTALITY</v>
      </c>
      <c r="O68" s="1">
        <f>IF(SABI_SUMMARY!N68="MORTALITY",1,0)</f>
        <v>1</v>
      </c>
      <c r="P68" s="1" t="str">
        <f t="shared" si="61"/>
        <v>NA</v>
      </c>
      <c r="Q68" s="1" t="str">
        <f t="shared" si="54"/>
        <v>NA</v>
      </c>
      <c r="R68" s="1" t="str">
        <f t="shared" si="62"/>
        <v>NA</v>
      </c>
      <c r="S68" s="1" t="str">
        <f t="shared" si="63"/>
        <v>NA</v>
      </c>
      <c r="T68" s="1" t="str">
        <f t="shared" si="64"/>
        <v>NA</v>
      </c>
      <c r="U68" s="1" t="str">
        <f t="shared" si="65"/>
        <v>NA</v>
      </c>
      <c r="V68" s="1" t="str">
        <f t="shared" si="66"/>
        <v>NA</v>
      </c>
      <c r="W68" s="1" t="str">
        <f t="shared" si="67"/>
        <v>NA</v>
      </c>
      <c r="X68" s="1" t="str">
        <f t="shared" si="68"/>
        <v>NA</v>
      </c>
      <c r="Y68" s="1" t="str">
        <f t="shared" si="69"/>
        <v>NA</v>
      </c>
      <c r="Z68" s="1" t="str">
        <f t="shared" si="70"/>
        <v>NA</v>
      </c>
      <c r="AA68" s="1" t="str">
        <f t="shared" si="71"/>
        <v>NA</v>
      </c>
      <c r="AB68" s="1" t="str">
        <f t="shared" si="72"/>
        <v>NA</v>
      </c>
      <c r="AC68" s="1" t="str">
        <f t="shared" si="73"/>
        <v>NA</v>
      </c>
      <c r="AD68" s="1" t="str">
        <f t="shared" si="74"/>
        <v>NA</v>
      </c>
      <c r="AE68" s="1" t="str">
        <f t="shared" si="75"/>
        <v>NA</v>
      </c>
      <c r="AF68" s="1" t="str">
        <f t="shared" si="76"/>
        <v>NA</v>
      </c>
      <c r="AG68" s="1" t="str">
        <f t="shared" si="77"/>
        <v>NA</v>
      </c>
      <c r="AH68" s="1" t="str">
        <f t="shared" si="78"/>
        <v>NA</v>
      </c>
      <c r="AI68" s="1" t="str">
        <f t="shared" si="79"/>
        <v>NA</v>
      </c>
      <c r="AJ68" s="1" t="str">
        <f t="shared" si="80"/>
        <v>NA</v>
      </c>
      <c r="AK68" s="1" t="str">
        <f t="shared" si="81"/>
        <v>NA</v>
      </c>
      <c r="AL68" s="1" t="str">
        <f t="shared" si="82"/>
        <v>NA</v>
      </c>
      <c r="AM68" s="1" t="str">
        <f t="shared" si="83"/>
        <v>NA</v>
      </c>
      <c r="AN68" s="1" t="str">
        <f t="shared" si="84"/>
        <v>NA</v>
      </c>
      <c r="AO68" s="1" t="str">
        <f t="shared" si="85"/>
        <v>NA</v>
      </c>
      <c r="AP68" s="1" t="str">
        <f t="shared" si="86"/>
        <v>NA</v>
      </c>
      <c r="AQ68" s="1" t="str">
        <f t="shared" si="87"/>
        <v>NA</v>
      </c>
      <c r="AR68" s="1" t="str">
        <f t="shared" si="88"/>
        <v>NA_CUB</v>
      </c>
      <c r="AS68" s="1" t="str">
        <f t="shared" si="89"/>
        <v>MORTALITY</v>
      </c>
      <c r="AT68" s="1" t="str">
        <f t="shared" si="90"/>
        <v>MORTALITY</v>
      </c>
      <c r="AU68" s="1" t="str">
        <f t="shared" si="91"/>
        <v>MORTALITY</v>
      </c>
      <c r="AV68" s="1" t="str">
        <f t="shared" si="92"/>
        <v>MORTALITY</v>
      </c>
      <c r="AW68" s="1" t="str">
        <f t="shared" si="93"/>
        <v>MORTALITY</v>
      </c>
      <c r="AX68" s="1" t="str">
        <f t="shared" si="94"/>
        <v>MORTALITY</v>
      </c>
      <c r="AY68" s="1" t="str">
        <f t="shared" si="95"/>
        <v>MORTALITY</v>
      </c>
      <c r="AZ68" s="1" t="str">
        <f t="shared" si="95"/>
        <v>MORTALITY</v>
      </c>
    </row>
    <row r="69" spans="1:52" x14ac:dyDescent="0.2">
      <c r="A69" s="27">
        <f>SABI_RAW_DATA!A69</f>
        <v>68</v>
      </c>
      <c r="B69" s="1" t="str">
        <f>UPPER(SABI_RAW_DATA!C69)</f>
        <v>MALE</v>
      </c>
      <c r="C69" s="28">
        <f>SABI_RAW_DATA!D69</f>
        <v>39783</v>
      </c>
      <c r="D69" s="28">
        <f>SABI_RAW_DATA!D69</f>
        <v>39783</v>
      </c>
      <c r="E69" s="1">
        <f t="shared" si="55"/>
        <v>2008</v>
      </c>
      <c r="F69" s="28">
        <f>SABI_RAW_DATA!E69</f>
        <v>40452</v>
      </c>
      <c r="G69" s="1">
        <f t="shared" si="56"/>
        <v>2010</v>
      </c>
      <c r="H69" s="67">
        <f>(YEAR(SABI_SUMMARY!D69)-YEAR(SABI_SUMMARY!C69))*12+MONTH(SABI_SUMMARY!D69)-MONTH(SABI_SUMMARY!C69)</f>
        <v>0</v>
      </c>
      <c r="I69" s="1" t="str">
        <f t="shared" si="57"/>
        <v>CUB</v>
      </c>
      <c r="J69" s="1" t="str">
        <f t="shared" si="58"/>
        <v>MALE_CUB</v>
      </c>
      <c r="K69" s="29">
        <f>(YEAR(SABI_SUMMARY!F69)-YEAR(SABI_SUMMARY!C69))*12+MONTH(SABI_SUMMARY!F69)-MONTH(SABI_SUMMARY!C69)</f>
        <v>22</v>
      </c>
      <c r="L69" s="1" t="str">
        <f t="shared" si="59"/>
        <v>JUVENILE</v>
      </c>
      <c r="M69" s="1" t="str">
        <f t="shared" si="60"/>
        <v>MALE_JUVENILE</v>
      </c>
      <c r="N69" s="1" t="str">
        <f>UPPER(SABI_RAW_DATA!G69)</f>
        <v>CENSORED</v>
      </c>
      <c r="O69" s="1">
        <f>IF(SABI_SUMMARY!N69="MORTALITY",1,0)</f>
        <v>0</v>
      </c>
      <c r="P69" s="1" t="str">
        <f t="shared" si="61"/>
        <v>NA</v>
      </c>
      <c r="Q69" s="1" t="str">
        <f t="shared" si="54"/>
        <v>NA</v>
      </c>
      <c r="R69" s="1" t="str">
        <f t="shared" si="62"/>
        <v>NA</v>
      </c>
      <c r="S69" s="1" t="str">
        <f t="shared" si="63"/>
        <v>NA</v>
      </c>
      <c r="T69" s="1" t="str">
        <f t="shared" si="64"/>
        <v>NA</v>
      </c>
      <c r="U69" s="1" t="str">
        <f t="shared" si="65"/>
        <v>NA</v>
      </c>
      <c r="V69" s="1" t="str">
        <f t="shared" si="66"/>
        <v>NA</v>
      </c>
      <c r="W69" s="1" t="str">
        <f t="shared" si="67"/>
        <v>NA</v>
      </c>
      <c r="X69" s="1" t="str">
        <f t="shared" si="68"/>
        <v>NA</v>
      </c>
      <c r="Y69" s="1" t="str">
        <f t="shared" si="69"/>
        <v>NA</v>
      </c>
      <c r="Z69" s="1" t="str">
        <f t="shared" si="70"/>
        <v>NA</v>
      </c>
      <c r="AA69" s="1" t="str">
        <f t="shared" si="71"/>
        <v>NA</v>
      </c>
      <c r="AB69" s="1" t="str">
        <f t="shared" si="72"/>
        <v>NA</v>
      </c>
      <c r="AC69" s="1" t="str">
        <f t="shared" si="73"/>
        <v>NA</v>
      </c>
      <c r="AD69" s="1" t="str">
        <f t="shared" si="74"/>
        <v>NA</v>
      </c>
      <c r="AE69" s="1" t="str">
        <f t="shared" si="75"/>
        <v>NA</v>
      </c>
      <c r="AF69" s="1" t="str">
        <f t="shared" si="76"/>
        <v>NA</v>
      </c>
      <c r="AG69" s="1" t="str">
        <f t="shared" si="77"/>
        <v>NA</v>
      </c>
      <c r="AH69" s="1" t="str">
        <f t="shared" si="78"/>
        <v>NA</v>
      </c>
      <c r="AI69" s="1" t="str">
        <f t="shared" si="79"/>
        <v>NA</v>
      </c>
      <c r="AJ69" s="1" t="str">
        <f t="shared" si="80"/>
        <v>NA</v>
      </c>
      <c r="AK69" s="1" t="str">
        <f t="shared" si="81"/>
        <v>NA</v>
      </c>
      <c r="AL69" s="1" t="str">
        <f t="shared" si="82"/>
        <v>NA</v>
      </c>
      <c r="AM69" s="1" t="str">
        <f t="shared" si="83"/>
        <v>NA</v>
      </c>
      <c r="AN69" s="1" t="str">
        <f t="shared" si="84"/>
        <v>NA</v>
      </c>
      <c r="AO69" s="1" t="str">
        <f t="shared" si="85"/>
        <v>NA</v>
      </c>
      <c r="AP69" s="1" t="str">
        <f t="shared" si="86"/>
        <v>NA</v>
      </c>
      <c r="AQ69" s="1" t="str">
        <f t="shared" si="87"/>
        <v>NA</v>
      </c>
      <c r="AR69" s="1" t="str">
        <f t="shared" si="88"/>
        <v>NA</v>
      </c>
      <c r="AS69" s="1" t="str">
        <f t="shared" si="89"/>
        <v>MALE_CUB</v>
      </c>
      <c r="AT69" s="1" t="str">
        <f t="shared" si="90"/>
        <v>MALE_JUVENILE</v>
      </c>
      <c r="AU69" s="1" t="str">
        <f t="shared" si="91"/>
        <v>MALE_SUBADULT</v>
      </c>
      <c r="AV69" s="1" t="str">
        <f t="shared" si="92"/>
        <v>CENSORED</v>
      </c>
      <c r="AW69" s="1" t="str">
        <f t="shared" si="93"/>
        <v>CENSORED</v>
      </c>
      <c r="AX69" s="1" t="str">
        <f t="shared" si="94"/>
        <v>CENSORED</v>
      </c>
      <c r="AY69" s="1" t="str">
        <f t="shared" si="95"/>
        <v>CENSORED</v>
      </c>
      <c r="AZ69" s="1" t="str">
        <f t="shared" si="95"/>
        <v>CENSORED</v>
      </c>
    </row>
    <row r="70" spans="1:52" x14ac:dyDescent="0.2">
      <c r="A70" s="27">
        <f>SABI_RAW_DATA!A70</f>
        <v>69</v>
      </c>
      <c r="B70" s="1" t="str">
        <f>UPPER(SABI_RAW_DATA!C70)</f>
        <v>NA</v>
      </c>
      <c r="C70" s="28">
        <f>SABI_RAW_DATA!D70</f>
        <v>40391</v>
      </c>
      <c r="D70" s="28">
        <f>SABI_RAW_DATA!D70</f>
        <v>40391</v>
      </c>
      <c r="E70" s="1">
        <f t="shared" si="55"/>
        <v>2010</v>
      </c>
      <c r="F70" s="28">
        <f>SABI_RAW_DATA!E70</f>
        <v>40483</v>
      </c>
      <c r="G70" s="1">
        <f t="shared" si="56"/>
        <v>2010</v>
      </c>
      <c r="H70" s="67">
        <f>(YEAR(SABI_SUMMARY!D70)-YEAR(SABI_SUMMARY!C70))*12+MONTH(SABI_SUMMARY!D70)-MONTH(SABI_SUMMARY!C70)</f>
        <v>0</v>
      </c>
      <c r="I70" s="1" t="str">
        <f t="shared" si="57"/>
        <v>CUB</v>
      </c>
      <c r="J70" s="1" t="str">
        <f t="shared" si="58"/>
        <v>NA_CUB</v>
      </c>
      <c r="K70" s="29">
        <f>(YEAR(SABI_SUMMARY!F70)-YEAR(SABI_SUMMARY!C70))*12+MONTH(SABI_SUMMARY!F70)-MONTH(SABI_SUMMARY!C70)</f>
        <v>3</v>
      </c>
      <c r="L70" s="1" t="str">
        <f t="shared" si="59"/>
        <v>CUB</v>
      </c>
      <c r="M70" s="1" t="str">
        <f t="shared" si="60"/>
        <v>NA_CUB</v>
      </c>
      <c r="N70" s="1" t="str">
        <f>UPPER(SABI_RAW_DATA!G70)</f>
        <v>MORTALITY</v>
      </c>
      <c r="O70" s="1">
        <f>IF(SABI_SUMMARY!N70="MORTALITY",1,0)</f>
        <v>1</v>
      </c>
      <c r="P70" s="1" t="str">
        <f t="shared" si="61"/>
        <v>NA</v>
      </c>
      <c r="Q70" s="1" t="str">
        <f t="shared" si="54"/>
        <v>NA</v>
      </c>
      <c r="R70" s="1" t="str">
        <f t="shared" si="62"/>
        <v>NA</v>
      </c>
      <c r="S70" s="1" t="str">
        <f t="shared" si="63"/>
        <v>NA</v>
      </c>
      <c r="T70" s="1" t="str">
        <f t="shared" si="64"/>
        <v>NA</v>
      </c>
      <c r="U70" s="1" t="str">
        <f t="shared" si="65"/>
        <v>NA</v>
      </c>
      <c r="V70" s="1" t="str">
        <f t="shared" si="66"/>
        <v>NA</v>
      </c>
      <c r="W70" s="1" t="str">
        <f t="shared" si="67"/>
        <v>NA</v>
      </c>
      <c r="X70" s="1" t="str">
        <f t="shared" si="68"/>
        <v>NA</v>
      </c>
      <c r="Y70" s="1" t="str">
        <f t="shared" si="69"/>
        <v>NA</v>
      </c>
      <c r="Z70" s="1" t="str">
        <f t="shared" si="70"/>
        <v>NA</v>
      </c>
      <c r="AA70" s="1" t="str">
        <f t="shared" si="71"/>
        <v>NA</v>
      </c>
      <c r="AB70" s="1" t="str">
        <f t="shared" si="72"/>
        <v>NA</v>
      </c>
      <c r="AC70" s="1" t="str">
        <f t="shared" si="73"/>
        <v>NA</v>
      </c>
      <c r="AD70" s="1" t="str">
        <f t="shared" si="74"/>
        <v>NA</v>
      </c>
      <c r="AE70" s="1" t="str">
        <f t="shared" si="75"/>
        <v>NA</v>
      </c>
      <c r="AF70" s="1" t="str">
        <f t="shared" si="76"/>
        <v>NA</v>
      </c>
      <c r="AG70" s="1" t="str">
        <f t="shared" si="77"/>
        <v>NA</v>
      </c>
      <c r="AH70" s="1" t="str">
        <f t="shared" si="78"/>
        <v>NA</v>
      </c>
      <c r="AI70" s="1" t="str">
        <f t="shared" si="79"/>
        <v>NA</v>
      </c>
      <c r="AJ70" s="1" t="str">
        <f t="shared" si="80"/>
        <v>NA</v>
      </c>
      <c r="AK70" s="1" t="str">
        <f t="shared" si="81"/>
        <v>NA</v>
      </c>
      <c r="AL70" s="1" t="str">
        <f t="shared" si="82"/>
        <v>NA</v>
      </c>
      <c r="AM70" s="1" t="str">
        <f t="shared" si="83"/>
        <v>NA</v>
      </c>
      <c r="AN70" s="1" t="str">
        <f t="shared" si="84"/>
        <v>NA</v>
      </c>
      <c r="AO70" s="1" t="str">
        <f t="shared" si="85"/>
        <v>NA</v>
      </c>
      <c r="AP70" s="1" t="str">
        <f t="shared" si="86"/>
        <v>NA</v>
      </c>
      <c r="AQ70" s="1" t="str">
        <f t="shared" si="87"/>
        <v>NA</v>
      </c>
      <c r="AR70" s="1" t="str">
        <f t="shared" si="88"/>
        <v>NA</v>
      </c>
      <c r="AS70" s="1" t="str">
        <f t="shared" si="89"/>
        <v>NA</v>
      </c>
      <c r="AT70" s="1" t="str">
        <f t="shared" si="90"/>
        <v>NA</v>
      </c>
      <c r="AU70" s="1" t="str">
        <f t="shared" si="91"/>
        <v>NA_CUB</v>
      </c>
      <c r="AV70" s="1" t="str">
        <f t="shared" si="92"/>
        <v>MORTALITY</v>
      </c>
      <c r="AW70" s="1" t="str">
        <f t="shared" si="93"/>
        <v>MORTALITY</v>
      </c>
      <c r="AX70" s="1" t="str">
        <f t="shared" si="94"/>
        <v>MORTALITY</v>
      </c>
      <c r="AY70" s="1" t="str">
        <f t="shared" si="95"/>
        <v>MORTALITY</v>
      </c>
      <c r="AZ70" s="1" t="str">
        <f t="shared" si="95"/>
        <v>MORTALITY</v>
      </c>
    </row>
    <row r="71" spans="1:52" x14ac:dyDescent="0.2">
      <c r="A71" s="27">
        <f>SABI_RAW_DATA!A71</f>
        <v>70</v>
      </c>
      <c r="B71" s="1" t="str">
        <f>UPPER(SABI_RAW_DATA!C71)</f>
        <v>FEMALE</v>
      </c>
      <c r="C71" s="28">
        <f>SABI_RAW_DATA!D71</f>
        <v>40725</v>
      </c>
      <c r="D71" s="28">
        <f>SABI_RAW_DATA!D71</f>
        <v>40725</v>
      </c>
      <c r="E71" s="1">
        <f t="shared" si="55"/>
        <v>2011</v>
      </c>
      <c r="F71" s="28">
        <f>SABI_RAW_DATA!E71</f>
        <v>40848</v>
      </c>
      <c r="G71" s="1">
        <f t="shared" si="56"/>
        <v>2011</v>
      </c>
      <c r="H71" s="67">
        <f>(YEAR(SABI_SUMMARY!D71)-YEAR(SABI_SUMMARY!C71))*12+MONTH(SABI_SUMMARY!D71)-MONTH(SABI_SUMMARY!C71)</f>
        <v>0</v>
      </c>
      <c r="I71" s="1" t="str">
        <f t="shared" si="57"/>
        <v>CUB</v>
      </c>
      <c r="J71" s="1" t="str">
        <f t="shared" si="58"/>
        <v>FEMALE_CUB</v>
      </c>
      <c r="K71" s="29">
        <f>(YEAR(SABI_SUMMARY!F71)-YEAR(SABI_SUMMARY!C71))*12+MONTH(SABI_SUMMARY!F71)-MONTH(SABI_SUMMARY!C71)</f>
        <v>4</v>
      </c>
      <c r="L71" s="1" t="str">
        <f t="shared" si="59"/>
        <v>CUB</v>
      </c>
      <c r="M71" s="1" t="str">
        <f t="shared" si="60"/>
        <v>FEMALE_CUB</v>
      </c>
      <c r="N71" s="1" t="str">
        <f>UPPER(SABI_RAW_DATA!G71)</f>
        <v>MORTALITY</v>
      </c>
      <c r="O71" s="1">
        <f>IF(SABI_SUMMARY!N71="MORTALITY",1,0)</f>
        <v>1</v>
      </c>
      <c r="P71" s="1" t="str">
        <f t="shared" si="61"/>
        <v>NA</v>
      </c>
      <c r="Q71" s="1" t="str">
        <f t="shared" si="54"/>
        <v>NA</v>
      </c>
      <c r="R71" s="1" t="str">
        <f t="shared" si="62"/>
        <v>NA</v>
      </c>
      <c r="S71" s="1" t="str">
        <f t="shared" si="63"/>
        <v>NA</v>
      </c>
      <c r="T71" s="1" t="str">
        <f t="shared" si="64"/>
        <v>NA</v>
      </c>
      <c r="U71" s="1" t="str">
        <f t="shared" si="65"/>
        <v>NA</v>
      </c>
      <c r="V71" s="1" t="str">
        <f t="shared" si="66"/>
        <v>NA</v>
      </c>
      <c r="W71" s="1" t="str">
        <f t="shared" si="67"/>
        <v>NA</v>
      </c>
      <c r="X71" s="1" t="str">
        <f t="shared" si="68"/>
        <v>NA</v>
      </c>
      <c r="Y71" s="1" t="str">
        <f t="shared" si="69"/>
        <v>NA</v>
      </c>
      <c r="Z71" s="1" t="str">
        <f t="shared" si="70"/>
        <v>NA</v>
      </c>
      <c r="AA71" s="1" t="str">
        <f t="shared" si="71"/>
        <v>NA</v>
      </c>
      <c r="AB71" s="1" t="str">
        <f t="shared" si="72"/>
        <v>NA</v>
      </c>
      <c r="AC71" s="1" t="str">
        <f t="shared" si="73"/>
        <v>NA</v>
      </c>
      <c r="AD71" s="1" t="str">
        <f t="shared" si="74"/>
        <v>NA</v>
      </c>
      <c r="AE71" s="1" t="str">
        <f t="shared" si="75"/>
        <v>NA</v>
      </c>
      <c r="AF71" s="1" t="str">
        <f t="shared" si="76"/>
        <v>NA</v>
      </c>
      <c r="AG71" s="1" t="str">
        <f t="shared" si="77"/>
        <v>NA</v>
      </c>
      <c r="AH71" s="1" t="str">
        <f t="shared" si="78"/>
        <v>NA</v>
      </c>
      <c r="AI71" s="1" t="str">
        <f t="shared" si="79"/>
        <v>NA</v>
      </c>
      <c r="AJ71" s="1" t="str">
        <f t="shared" si="80"/>
        <v>NA</v>
      </c>
      <c r="AK71" s="1" t="str">
        <f t="shared" si="81"/>
        <v>NA</v>
      </c>
      <c r="AL71" s="1" t="str">
        <f t="shared" si="82"/>
        <v>NA</v>
      </c>
      <c r="AM71" s="1" t="str">
        <f t="shared" si="83"/>
        <v>NA</v>
      </c>
      <c r="AN71" s="1" t="str">
        <f t="shared" si="84"/>
        <v>NA</v>
      </c>
      <c r="AO71" s="1" t="str">
        <f t="shared" si="85"/>
        <v>NA</v>
      </c>
      <c r="AP71" s="1" t="str">
        <f t="shared" si="86"/>
        <v>NA</v>
      </c>
      <c r="AQ71" s="1" t="str">
        <f t="shared" si="87"/>
        <v>NA</v>
      </c>
      <c r="AR71" s="1" t="str">
        <f t="shared" si="88"/>
        <v>NA</v>
      </c>
      <c r="AS71" s="1" t="str">
        <f t="shared" si="89"/>
        <v>NA</v>
      </c>
      <c r="AT71" s="1" t="str">
        <f t="shared" si="90"/>
        <v>NA</v>
      </c>
      <c r="AU71" s="1" t="str">
        <f t="shared" si="91"/>
        <v>NA</v>
      </c>
      <c r="AV71" s="1" t="str">
        <f t="shared" si="92"/>
        <v>FEMALE_CUB</v>
      </c>
      <c r="AW71" s="1" t="str">
        <f t="shared" si="93"/>
        <v>MORTALITY</v>
      </c>
      <c r="AX71" s="1" t="str">
        <f t="shared" si="94"/>
        <v>MORTALITY</v>
      </c>
      <c r="AY71" s="1" t="str">
        <f t="shared" si="95"/>
        <v>MORTALITY</v>
      </c>
      <c r="AZ71" s="1" t="str">
        <f t="shared" si="95"/>
        <v>MORTALITY</v>
      </c>
    </row>
    <row r="72" spans="1:52" x14ac:dyDescent="0.2">
      <c r="A72" s="27">
        <f>SABI_RAW_DATA!A72</f>
        <v>71</v>
      </c>
      <c r="B72" s="1" t="str">
        <f>UPPER(SABI_RAW_DATA!C72)</f>
        <v>FEMALE</v>
      </c>
      <c r="C72" s="28">
        <f>SABI_RAW_DATA!D72</f>
        <v>40725</v>
      </c>
      <c r="D72" s="28">
        <f>SABI_RAW_DATA!D72</f>
        <v>40725</v>
      </c>
      <c r="E72" s="1">
        <f t="shared" si="55"/>
        <v>2011</v>
      </c>
      <c r="F72" s="28">
        <f>SABI_RAW_DATA!E72</f>
        <v>41883</v>
      </c>
      <c r="G72" s="1">
        <f t="shared" si="56"/>
        <v>2014</v>
      </c>
      <c r="H72" s="67">
        <f>(YEAR(SABI_SUMMARY!D72)-YEAR(SABI_SUMMARY!C72))*12+MONTH(SABI_SUMMARY!D72)-MONTH(SABI_SUMMARY!C72)</f>
        <v>0</v>
      </c>
      <c r="I72" s="1" t="str">
        <f t="shared" si="57"/>
        <v>CUB</v>
      </c>
      <c r="J72" s="1" t="str">
        <f t="shared" si="58"/>
        <v>FEMALE_CUB</v>
      </c>
      <c r="K72" s="29">
        <f>(YEAR(SABI_SUMMARY!F72)-YEAR(SABI_SUMMARY!C72))*12+MONTH(SABI_SUMMARY!F72)-MONTH(SABI_SUMMARY!C72)</f>
        <v>38</v>
      </c>
      <c r="L72" s="1" t="str">
        <f t="shared" si="59"/>
        <v>ADULT_36_48</v>
      </c>
      <c r="M72" s="1" t="str">
        <f t="shared" si="60"/>
        <v>FEMALE_ADULT_36_48</v>
      </c>
      <c r="N72" s="1" t="str">
        <f>UPPER(SABI_RAW_DATA!G72)</f>
        <v>CENSORED</v>
      </c>
      <c r="O72" s="1">
        <f>IF(SABI_SUMMARY!N72="MORTALITY",1,0)</f>
        <v>0</v>
      </c>
      <c r="P72" s="1" t="str">
        <f t="shared" si="61"/>
        <v>NA</v>
      </c>
      <c r="Q72" s="1" t="str">
        <f t="shared" si="54"/>
        <v>NA</v>
      </c>
      <c r="R72" s="1" t="str">
        <f t="shared" si="62"/>
        <v>NA</v>
      </c>
      <c r="S72" s="1" t="str">
        <f t="shared" si="63"/>
        <v>NA</v>
      </c>
      <c r="T72" s="1" t="str">
        <f t="shared" si="64"/>
        <v>NA</v>
      </c>
      <c r="U72" s="1" t="str">
        <f t="shared" si="65"/>
        <v>NA</v>
      </c>
      <c r="V72" s="1" t="str">
        <f t="shared" si="66"/>
        <v>NA</v>
      </c>
      <c r="W72" s="1" t="str">
        <f t="shared" si="67"/>
        <v>NA</v>
      </c>
      <c r="X72" s="1" t="str">
        <f t="shared" si="68"/>
        <v>NA</v>
      </c>
      <c r="Y72" s="1" t="str">
        <f t="shared" si="69"/>
        <v>NA</v>
      </c>
      <c r="Z72" s="1" t="str">
        <f t="shared" si="70"/>
        <v>NA</v>
      </c>
      <c r="AA72" s="1" t="str">
        <f t="shared" si="71"/>
        <v>NA</v>
      </c>
      <c r="AB72" s="1" t="str">
        <f t="shared" si="72"/>
        <v>NA</v>
      </c>
      <c r="AC72" s="1" t="str">
        <f t="shared" si="73"/>
        <v>NA</v>
      </c>
      <c r="AD72" s="1" t="str">
        <f t="shared" si="74"/>
        <v>NA</v>
      </c>
      <c r="AE72" s="1" t="str">
        <f t="shared" si="75"/>
        <v>NA</v>
      </c>
      <c r="AF72" s="1" t="str">
        <f t="shared" si="76"/>
        <v>NA</v>
      </c>
      <c r="AG72" s="1" t="str">
        <f t="shared" si="77"/>
        <v>NA</v>
      </c>
      <c r="AH72" s="1" t="str">
        <f t="shared" si="78"/>
        <v>NA</v>
      </c>
      <c r="AI72" s="1" t="str">
        <f t="shared" si="79"/>
        <v>NA</v>
      </c>
      <c r="AJ72" s="1" t="str">
        <f t="shared" si="80"/>
        <v>NA</v>
      </c>
      <c r="AK72" s="1" t="str">
        <f t="shared" si="81"/>
        <v>NA</v>
      </c>
      <c r="AL72" s="1" t="str">
        <f t="shared" si="82"/>
        <v>NA</v>
      </c>
      <c r="AM72" s="1" t="str">
        <f t="shared" si="83"/>
        <v>NA</v>
      </c>
      <c r="AN72" s="1" t="str">
        <f t="shared" si="84"/>
        <v>NA</v>
      </c>
      <c r="AO72" s="1" t="str">
        <f t="shared" si="85"/>
        <v>NA</v>
      </c>
      <c r="AP72" s="1" t="str">
        <f t="shared" si="86"/>
        <v>NA</v>
      </c>
      <c r="AQ72" s="1" t="str">
        <f t="shared" si="87"/>
        <v>NA</v>
      </c>
      <c r="AR72" s="1" t="str">
        <f t="shared" si="88"/>
        <v>NA</v>
      </c>
      <c r="AS72" s="1" t="str">
        <f t="shared" si="89"/>
        <v>NA</v>
      </c>
      <c r="AT72" s="1" t="str">
        <f t="shared" si="90"/>
        <v>NA</v>
      </c>
      <c r="AU72" s="1" t="str">
        <f t="shared" si="91"/>
        <v>NA</v>
      </c>
      <c r="AV72" s="1" t="str">
        <f t="shared" si="92"/>
        <v>FEMALE_CUB</v>
      </c>
      <c r="AW72" s="1" t="str">
        <f t="shared" si="93"/>
        <v>FEMALE_JUVENILE</v>
      </c>
      <c r="AX72" s="1" t="str">
        <f t="shared" si="94"/>
        <v>FEMALE_SUBADULT</v>
      </c>
      <c r="AY72" s="1" t="str">
        <f t="shared" si="95"/>
        <v>FEMALE_ADULT_36_48</v>
      </c>
      <c r="AZ72" s="1" t="str">
        <f t="shared" si="95"/>
        <v>CENSORED</v>
      </c>
    </row>
    <row r="73" spans="1:52" x14ac:dyDescent="0.2">
      <c r="A73" s="27">
        <f>SABI_RAW_DATA!A73</f>
        <v>72</v>
      </c>
      <c r="B73" s="1" t="str">
        <f>UPPER(SABI_RAW_DATA!C73)</f>
        <v>NA</v>
      </c>
      <c r="C73" s="28">
        <f>SABI_RAW_DATA!D73</f>
        <v>35582</v>
      </c>
      <c r="D73" s="28">
        <f>SABI_RAW_DATA!D73</f>
        <v>35582</v>
      </c>
      <c r="E73" s="1">
        <f t="shared" si="55"/>
        <v>1997</v>
      </c>
      <c r="F73" s="28">
        <f>SABI_RAW_DATA!E73</f>
        <v>35643</v>
      </c>
      <c r="G73" s="1">
        <f t="shared" si="56"/>
        <v>1997</v>
      </c>
      <c r="H73" s="67">
        <f>(YEAR(SABI_SUMMARY!D73)-YEAR(SABI_SUMMARY!C73))*12+MONTH(SABI_SUMMARY!D73)-MONTH(SABI_SUMMARY!C73)</f>
        <v>0</v>
      </c>
      <c r="I73" s="1" t="str">
        <f t="shared" si="57"/>
        <v>CUB</v>
      </c>
      <c r="J73" s="1" t="str">
        <f t="shared" si="58"/>
        <v>NA_CUB</v>
      </c>
      <c r="K73" s="29">
        <f>(YEAR(SABI_SUMMARY!F73)-YEAR(SABI_SUMMARY!C73))*12+MONTH(SABI_SUMMARY!F73)-MONTH(SABI_SUMMARY!C73)</f>
        <v>2</v>
      </c>
      <c r="L73" s="1" t="str">
        <f t="shared" si="59"/>
        <v>CUB</v>
      </c>
      <c r="M73" s="1" t="str">
        <f t="shared" si="60"/>
        <v>NA_CUB</v>
      </c>
      <c r="N73" s="1" t="str">
        <f>UPPER(SABI_RAW_DATA!G73)</f>
        <v>MORTALITY</v>
      </c>
      <c r="O73" s="1">
        <f>IF(SABI_SUMMARY!N73="MORTALITY",1,0)</f>
        <v>1</v>
      </c>
      <c r="P73" s="1" t="str">
        <f t="shared" si="61"/>
        <v>NA</v>
      </c>
      <c r="Q73" s="1" t="str">
        <f t="shared" si="54"/>
        <v>NA</v>
      </c>
      <c r="R73" s="1" t="str">
        <f t="shared" si="62"/>
        <v>NA</v>
      </c>
      <c r="S73" s="1" t="str">
        <f t="shared" si="63"/>
        <v>NA</v>
      </c>
      <c r="T73" s="1" t="str">
        <f t="shared" si="64"/>
        <v>NA</v>
      </c>
      <c r="U73" s="1" t="str">
        <f t="shared" si="65"/>
        <v>NA</v>
      </c>
      <c r="V73" s="1" t="str">
        <f t="shared" si="66"/>
        <v>NA</v>
      </c>
      <c r="W73" s="1" t="str">
        <f t="shared" si="67"/>
        <v>NA</v>
      </c>
      <c r="X73" s="1" t="str">
        <f t="shared" si="68"/>
        <v>NA</v>
      </c>
      <c r="Y73" s="1" t="str">
        <f t="shared" si="69"/>
        <v>NA</v>
      </c>
      <c r="Z73" s="1" t="str">
        <f t="shared" si="70"/>
        <v>NA</v>
      </c>
      <c r="AA73" s="1" t="str">
        <f t="shared" si="71"/>
        <v>NA</v>
      </c>
      <c r="AB73" s="1" t="str">
        <f t="shared" si="72"/>
        <v>NA</v>
      </c>
      <c r="AC73" s="1" t="str">
        <f t="shared" si="73"/>
        <v>NA</v>
      </c>
      <c r="AD73" s="1" t="str">
        <f t="shared" si="74"/>
        <v>NA</v>
      </c>
      <c r="AE73" s="1" t="str">
        <f t="shared" si="75"/>
        <v>NA</v>
      </c>
      <c r="AF73" s="1" t="str">
        <f t="shared" si="76"/>
        <v>NA</v>
      </c>
      <c r="AG73" s="1" t="str">
        <f t="shared" si="77"/>
        <v>NA</v>
      </c>
      <c r="AH73" s="1" t="str">
        <f t="shared" si="78"/>
        <v>NA_CUB</v>
      </c>
      <c r="AI73" s="1" t="str">
        <f t="shared" si="79"/>
        <v>MORTALITY</v>
      </c>
      <c r="AJ73" s="1" t="str">
        <f t="shared" si="80"/>
        <v>MORTALITY</v>
      </c>
      <c r="AK73" s="1" t="str">
        <f t="shared" si="81"/>
        <v>MORTALITY</v>
      </c>
      <c r="AL73" s="1" t="str">
        <f t="shared" si="82"/>
        <v>MORTALITY</v>
      </c>
      <c r="AM73" s="1" t="str">
        <f t="shared" si="83"/>
        <v>MORTALITY</v>
      </c>
      <c r="AN73" s="1" t="str">
        <f t="shared" si="84"/>
        <v>MORTALITY</v>
      </c>
      <c r="AO73" s="1" t="str">
        <f t="shared" si="85"/>
        <v>MORTALITY</v>
      </c>
      <c r="AP73" s="1" t="str">
        <f t="shared" si="86"/>
        <v>MORTALITY</v>
      </c>
      <c r="AQ73" s="1" t="str">
        <f t="shared" si="87"/>
        <v>MORTALITY</v>
      </c>
      <c r="AR73" s="1" t="str">
        <f t="shared" si="88"/>
        <v>MORTALITY</v>
      </c>
      <c r="AS73" s="1" t="str">
        <f t="shared" si="89"/>
        <v>MORTALITY</v>
      </c>
      <c r="AT73" s="1" t="str">
        <f t="shared" si="90"/>
        <v>MORTALITY</v>
      </c>
      <c r="AU73" s="1" t="str">
        <f t="shared" si="91"/>
        <v>MORTALITY</v>
      </c>
      <c r="AV73" s="1" t="str">
        <f t="shared" si="92"/>
        <v>MORTALITY</v>
      </c>
      <c r="AW73" s="1" t="str">
        <f t="shared" si="93"/>
        <v>MORTALITY</v>
      </c>
      <c r="AX73" s="1" t="str">
        <f t="shared" si="94"/>
        <v>MORTALITY</v>
      </c>
      <c r="AY73" s="1" t="str">
        <f t="shared" si="95"/>
        <v>MORTALITY</v>
      </c>
      <c r="AZ73" s="1" t="str">
        <f t="shared" si="95"/>
        <v>MORTALITY</v>
      </c>
    </row>
    <row r="74" spans="1:52" x14ac:dyDescent="0.2">
      <c r="A74" s="27">
        <f>SABI_RAW_DATA!A74</f>
        <v>73</v>
      </c>
      <c r="B74" s="1" t="str">
        <f>UPPER(SABI_RAW_DATA!C74)</f>
        <v>NA</v>
      </c>
      <c r="C74" s="28">
        <f>SABI_RAW_DATA!D74</f>
        <v>35582</v>
      </c>
      <c r="D74" s="28">
        <f>SABI_RAW_DATA!D74</f>
        <v>35582</v>
      </c>
      <c r="E74" s="1">
        <f t="shared" si="55"/>
        <v>1997</v>
      </c>
      <c r="F74" s="28">
        <f>SABI_RAW_DATA!E74</f>
        <v>35643</v>
      </c>
      <c r="G74" s="1">
        <f t="shared" si="56"/>
        <v>1997</v>
      </c>
      <c r="H74" s="67">
        <f>(YEAR(SABI_SUMMARY!D74)-YEAR(SABI_SUMMARY!C74))*12+MONTH(SABI_SUMMARY!D74)-MONTH(SABI_SUMMARY!C74)</f>
        <v>0</v>
      </c>
      <c r="I74" s="1" t="str">
        <f t="shared" si="57"/>
        <v>CUB</v>
      </c>
      <c r="J74" s="1" t="str">
        <f t="shared" si="58"/>
        <v>NA_CUB</v>
      </c>
      <c r="K74" s="29">
        <f>(YEAR(SABI_SUMMARY!F74)-YEAR(SABI_SUMMARY!C74))*12+MONTH(SABI_SUMMARY!F74)-MONTH(SABI_SUMMARY!C74)</f>
        <v>2</v>
      </c>
      <c r="L74" s="1" t="str">
        <f t="shared" si="59"/>
        <v>CUB</v>
      </c>
      <c r="M74" s="1" t="str">
        <f t="shared" si="60"/>
        <v>NA_CUB</v>
      </c>
      <c r="N74" s="1" t="str">
        <f>UPPER(SABI_RAW_DATA!G74)</f>
        <v>MORTALITY</v>
      </c>
      <c r="O74" s="1">
        <f>IF(SABI_SUMMARY!N74="MORTALITY",1,0)</f>
        <v>1</v>
      </c>
      <c r="P74" s="1" t="str">
        <f t="shared" si="61"/>
        <v>NA</v>
      </c>
      <c r="Q74" s="1" t="str">
        <f t="shared" si="54"/>
        <v>NA</v>
      </c>
      <c r="R74" s="1" t="str">
        <f t="shared" si="62"/>
        <v>NA</v>
      </c>
      <c r="S74" s="1" t="str">
        <f t="shared" si="63"/>
        <v>NA</v>
      </c>
      <c r="T74" s="1" t="str">
        <f t="shared" si="64"/>
        <v>NA</v>
      </c>
      <c r="U74" s="1" t="str">
        <f t="shared" si="65"/>
        <v>NA</v>
      </c>
      <c r="V74" s="1" t="str">
        <f t="shared" si="66"/>
        <v>NA</v>
      </c>
      <c r="W74" s="1" t="str">
        <f t="shared" si="67"/>
        <v>NA</v>
      </c>
      <c r="X74" s="1" t="str">
        <f t="shared" si="68"/>
        <v>NA</v>
      </c>
      <c r="Y74" s="1" t="str">
        <f t="shared" si="69"/>
        <v>NA</v>
      </c>
      <c r="Z74" s="1" t="str">
        <f t="shared" si="70"/>
        <v>NA</v>
      </c>
      <c r="AA74" s="1" t="str">
        <f t="shared" si="71"/>
        <v>NA</v>
      </c>
      <c r="AB74" s="1" t="str">
        <f t="shared" si="72"/>
        <v>NA</v>
      </c>
      <c r="AC74" s="1" t="str">
        <f t="shared" si="73"/>
        <v>NA</v>
      </c>
      <c r="AD74" s="1" t="str">
        <f t="shared" si="74"/>
        <v>NA</v>
      </c>
      <c r="AE74" s="1" t="str">
        <f t="shared" si="75"/>
        <v>NA</v>
      </c>
      <c r="AF74" s="1" t="str">
        <f t="shared" si="76"/>
        <v>NA</v>
      </c>
      <c r="AG74" s="1" t="str">
        <f t="shared" si="77"/>
        <v>NA</v>
      </c>
      <c r="AH74" s="1" t="str">
        <f t="shared" si="78"/>
        <v>NA_CUB</v>
      </c>
      <c r="AI74" s="1" t="str">
        <f t="shared" si="79"/>
        <v>MORTALITY</v>
      </c>
      <c r="AJ74" s="1" t="str">
        <f t="shared" si="80"/>
        <v>MORTALITY</v>
      </c>
      <c r="AK74" s="1" t="str">
        <f t="shared" si="81"/>
        <v>MORTALITY</v>
      </c>
      <c r="AL74" s="1" t="str">
        <f t="shared" si="82"/>
        <v>MORTALITY</v>
      </c>
      <c r="AM74" s="1" t="str">
        <f t="shared" si="83"/>
        <v>MORTALITY</v>
      </c>
      <c r="AN74" s="1" t="str">
        <f t="shared" si="84"/>
        <v>MORTALITY</v>
      </c>
      <c r="AO74" s="1" t="str">
        <f t="shared" si="85"/>
        <v>MORTALITY</v>
      </c>
      <c r="AP74" s="1" t="str">
        <f t="shared" si="86"/>
        <v>MORTALITY</v>
      </c>
      <c r="AQ74" s="1" t="str">
        <f t="shared" si="87"/>
        <v>MORTALITY</v>
      </c>
      <c r="AR74" s="1" t="str">
        <f t="shared" si="88"/>
        <v>MORTALITY</v>
      </c>
      <c r="AS74" s="1" t="str">
        <f t="shared" si="89"/>
        <v>MORTALITY</v>
      </c>
      <c r="AT74" s="1" t="str">
        <f t="shared" si="90"/>
        <v>MORTALITY</v>
      </c>
      <c r="AU74" s="1" t="str">
        <f t="shared" si="91"/>
        <v>MORTALITY</v>
      </c>
      <c r="AV74" s="1" t="str">
        <f t="shared" si="92"/>
        <v>MORTALITY</v>
      </c>
      <c r="AW74" s="1" t="str">
        <f t="shared" si="93"/>
        <v>MORTALITY</v>
      </c>
      <c r="AX74" s="1" t="str">
        <f t="shared" si="94"/>
        <v>MORTALITY</v>
      </c>
      <c r="AY74" s="1" t="str">
        <f t="shared" si="95"/>
        <v>MORTALITY</v>
      </c>
      <c r="AZ74" s="1" t="str">
        <f t="shared" si="95"/>
        <v>MORTALITY</v>
      </c>
    </row>
    <row r="75" spans="1:52" x14ac:dyDescent="0.2">
      <c r="A75" s="27">
        <f>SABI_RAW_DATA!A75</f>
        <v>74</v>
      </c>
      <c r="B75" s="1" t="str">
        <f>UPPER(SABI_RAW_DATA!C75)</f>
        <v>NA</v>
      </c>
      <c r="C75" s="28">
        <f>SABI_RAW_DATA!D75</f>
        <v>35916</v>
      </c>
      <c r="D75" s="28">
        <f>SABI_RAW_DATA!D75</f>
        <v>35916</v>
      </c>
      <c r="E75" s="1">
        <f t="shared" si="55"/>
        <v>1998</v>
      </c>
      <c r="F75" s="28">
        <f>SABI_RAW_DATA!E75</f>
        <v>35977</v>
      </c>
      <c r="G75" s="1">
        <f t="shared" si="56"/>
        <v>1998</v>
      </c>
      <c r="H75" s="67">
        <f>(YEAR(SABI_SUMMARY!D75)-YEAR(SABI_SUMMARY!C75))*12+MONTH(SABI_SUMMARY!D75)-MONTH(SABI_SUMMARY!C75)</f>
        <v>0</v>
      </c>
      <c r="I75" s="1" t="str">
        <f t="shared" si="57"/>
        <v>CUB</v>
      </c>
      <c r="J75" s="1" t="str">
        <f t="shared" si="58"/>
        <v>NA_CUB</v>
      </c>
      <c r="K75" s="29">
        <f>(YEAR(SABI_SUMMARY!F75)-YEAR(SABI_SUMMARY!C75))*12+MONTH(SABI_SUMMARY!F75)-MONTH(SABI_SUMMARY!C75)</f>
        <v>2</v>
      </c>
      <c r="L75" s="1" t="str">
        <f t="shared" si="59"/>
        <v>CUB</v>
      </c>
      <c r="M75" s="1" t="str">
        <f t="shared" si="60"/>
        <v>NA_CUB</v>
      </c>
      <c r="N75" s="1" t="str">
        <f>UPPER(SABI_RAW_DATA!G75)</f>
        <v>MORTALITY</v>
      </c>
      <c r="O75" s="1">
        <f>IF(SABI_SUMMARY!N75="MORTALITY",1,0)</f>
        <v>1</v>
      </c>
      <c r="P75" s="1" t="str">
        <f t="shared" si="61"/>
        <v>NA</v>
      </c>
      <c r="Q75" s="1" t="str">
        <f t="shared" si="54"/>
        <v>NA</v>
      </c>
      <c r="R75" s="1" t="str">
        <f t="shared" si="62"/>
        <v>NA</v>
      </c>
      <c r="S75" s="1" t="str">
        <f t="shared" si="63"/>
        <v>NA</v>
      </c>
      <c r="T75" s="1" t="str">
        <f t="shared" si="64"/>
        <v>NA</v>
      </c>
      <c r="U75" s="1" t="str">
        <f t="shared" si="65"/>
        <v>NA</v>
      </c>
      <c r="V75" s="1" t="str">
        <f t="shared" si="66"/>
        <v>NA</v>
      </c>
      <c r="W75" s="1" t="str">
        <f t="shared" si="67"/>
        <v>NA</v>
      </c>
      <c r="X75" s="1" t="str">
        <f t="shared" si="68"/>
        <v>NA</v>
      </c>
      <c r="Y75" s="1" t="str">
        <f t="shared" si="69"/>
        <v>NA</v>
      </c>
      <c r="Z75" s="1" t="str">
        <f t="shared" si="70"/>
        <v>NA</v>
      </c>
      <c r="AA75" s="1" t="str">
        <f t="shared" si="71"/>
        <v>NA</v>
      </c>
      <c r="AB75" s="1" t="str">
        <f t="shared" si="72"/>
        <v>NA</v>
      </c>
      <c r="AC75" s="1" t="str">
        <f t="shared" si="73"/>
        <v>NA</v>
      </c>
      <c r="AD75" s="1" t="str">
        <f t="shared" si="74"/>
        <v>NA</v>
      </c>
      <c r="AE75" s="1" t="str">
        <f t="shared" si="75"/>
        <v>NA</v>
      </c>
      <c r="AF75" s="1" t="str">
        <f t="shared" si="76"/>
        <v>NA</v>
      </c>
      <c r="AG75" s="1" t="str">
        <f t="shared" si="77"/>
        <v>NA</v>
      </c>
      <c r="AH75" s="1" t="str">
        <f t="shared" si="78"/>
        <v>NA</v>
      </c>
      <c r="AI75" s="1" t="str">
        <f t="shared" si="79"/>
        <v>NA_CUB</v>
      </c>
      <c r="AJ75" s="1" t="str">
        <f t="shared" si="80"/>
        <v>MORTALITY</v>
      </c>
      <c r="AK75" s="1" t="str">
        <f t="shared" si="81"/>
        <v>MORTALITY</v>
      </c>
      <c r="AL75" s="1" t="str">
        <f t="shared" si="82"/>
        <v>MORTALITY</v>
      </c>
      <c r="AM75" s="1" t="str">
        <f t="shared" si="83"/>
        <v>MORTALITY</v>
      </c>
      <c r="AN75" s="1" t="str">
        <f t="shared" si="84"/>
        <v>MORTALITY</v>
      </c>
      <c r="AO75" s="1" t="str">
        <f t="shared" si="85"/>
        <v>MORTALITY</v>
      </c>
      <c r="AP75" s="1" t="str">
        <f t="shared" si="86"/>
        <v>MORTALITY</v>
      </c>
      <c r="AQ75" s="1" t="str">
        <f t="shared" si="87"/>
        <v>MORTALITY</v>
      </c>
      <c r="AR75" s="1" t="str">
        <f t="shared" si="88"/>
        <v>MORTALITY</v>
      </c>
      <c r="AS75" s="1" t="str">
        <f t="shared" si="89"/>
        <v>MORTALITY</v>
      </c>
      <c r="AT75" s="1" t="str">
        <f t="shared" si="90"/>
        <v>MORTALITY</v>
      </c>
      <c r="AU75" s="1" t="str">
        <f t="shared" si="91"/>
        <v>MORTALITY</v>
      </c>
      <c r="AV75" s="1" t="str">
        <f t="shared" si="92"/>
        <v>MORTALITY</v>
      </c>
      <c r="AW75" s="1" t="str">
        <f t="shared" si="93"/>
        <v>MORTALITY</v>
      </c>
      <c r="AX75" s="1" t="str">
        <f t="shared" si="94"/>
        <v>MORTALITY</v>
      </c>
      <c r="AY75" s="1" t="str">
        <f t="shared" si="95"/>
        <v>MORTALITY</v>
      </c>
      <c r="AZ75" s="1" t="str">
        <f t="shared" si="95"/>
        <v>MORTALITY</v>
      </c>
    </row>
    <row r="76" spans="1:52" x14ac:dyDescent="0.2">
      <c r="A76" s="27">
        <f>SABI_RAW_DATA!A76</f>
        <v>75</v>
      </c>
      <c r="B76" s="1" t="str">
        <f>UPPER(SABI_RAW_DATA!C76)</f>
        <v>NA</v>
      </c>
      <c r="C76" s="28">
        <f>SABI_RAW_DATA!D76</f>
        <v>35916</v>
      </c>
      <c r="D76" s="28">
        <f>SABI_RAW_DATA!D76</f>
        <v>35916</v>
      </c>
      <c r="E76" s="1">
        <f t="shared" si="55"/>
        <v>1998</v>
      </c>
      <c r="F76" s="28">
        <f>SABI_RAW_DATA!E76</f>
        <v>35977</v>
      </c>
      <c r="G76" s="1">
        <f t="shared" si="56"/>
        <v>1998</v>
      </c>
      <c r="H76" s="67">
        <f>(YEAR(SABI_SUMMARY!D76)-YEAR(SABI_SUMMARY!C76))*12+MONTH(SABI_SUMMARY!D76)-MONTH(SABI_SUMMARY!C76)</f>
        <v>0</v>
      </c>
      <c r="I76" s="1" t="str">
        <f t="shared" si="57"/>
        <v>CUB</v>
      </c>
      <c r="J76" s="1" t="str">
        <f t="shared" si="58"/>
        <v>NA_CUB</v>
      </c>
      <c r="K76" s="29">
        <f>(YEAR(SABI_SUMMARY!F76)-YEAR(SABI_SUMMARY!C76))*12+MONTH(SABI_SUMMARY!F76)-MONTH(SABI_SUMMARY!C76)</f>
        <v>2</v>
      </c>
      <c r="L76" s="1" t="str">
        <f t="shared" si="59"/>
        <v>CUB</v>
      </c>
      <c r="M76" s="1" t="str">
        <f t="shared" si="60"/>
        <v>NA_CUB</v>
      </c>
      <c r="N76" s="1" t="str">
        <f>UPPER(SABI_RAW_DATA!G76)</f>
        <v>MORTALITY</v>
      </c>
      <c r="O76" s="1">
        <f>IF(SABI_SUMMARY!N76="MORTALITY",1,0)</f>
        <v>1</v>
      </c>
      <c r="P76" s="1" t="str">
        <f t="shared" si="61"/>
        <v>NA</v>
      </c>
      <c r="Q76" s="1" t="str">
        <f t="shared" si="54"/>
        <v>NA</v>
      </c>
      <c r="R76" s="1" t="str">
        <f t="shared" si="62"/>
        <v>NA</v>
      </c>
      <c r="S76" s="1" t="str">
        <f t="shared" si="63"/>
        <v>NA</v>
      </c>
      <c r="T76" s="1" t="str">
        <f t="shared" si="64"/>
        <v>NA</v>
      </c>
      <c r="U76" s="1" t="str">
        <f t="shared" si="65"/>
        <v>NA</v>
      </c>
      <c r="V76" s="1" t="str">
        <f t="shared" si="66"/>
        <v>NA</v>
      </c>
      <c r="W76" s="1" t="str">
        <f t="shared" si="67"/>
        <v>NA</v>
      </c>
      <c r="X76" s="1" t="str">
        <f t="shared" si="68"/>
        <v>NA</v>
      </c>
      <c r="Y76" s="1" t="str">
        <f t="shared" si="69"/>
        <v>NA</v>
      </c>
      <c r="Z76" s="1" t="str">
        <f t="shared" si="70"/>
        <v>NA</v>
      </c>
      <c r="AA76" s="1" t="str">
        <f t="shared" si="71"/>
        <v>NA</v>
      </c>
      <c r="AB76" s="1" t="str">
        <f t="shared" si="72"/>
        <v>NA</v>
      </c>
      <c r="AC76" s="1" t="str">
        <f t="shared" si="73"/>
        <v>NA</v>
      </c>
      <c r="AD76" s="1" t="str">
        <f t="shared" si="74"/>
        <v>NA</v>
      </c>
      <c r="AE76" s="1" t="str">
        <f t="shared" si="75"/>
        <v>NA</v>
      </c>
      <c r="AF76" s="1" t="str">
        <f t="shared" si="76"/>
        <v>NA</v>
      </c>
      <c r="AG76" s="1" t="str">
        <f t="shared" si="77"/>
        <v>NA</v>
      </c>
      <c r="AH76" s="1" t="str">
        <f t="shared" si="78"/>
        <v>NA</v>
      </c>
      <c r="AI76" s="1" t="str">
        <f t="shared" si="79"/>
        <v>NA_CUB</v>
      </c>
      <c r="AJ76" s="1" t="str">
        <f t="shared" si="80"/>
        <v>MORTALITY</v>
      </c>
      <c r="AK76" s="1" t="str">
        <f t="shared" si="81"/>
        <v>MORTALITY</v>
      </c>
      <c r="AL76" s="1" t="str">
        <f t="shared" si="82"/>
        <v>MORTALITY</v>
      </c>
      <c r="AM76" s="1" t="str">
        <f t="shared" si="83"/>
        <v>MORTALITY</v>
      </c>
      <c r="AN76" s="1" t="str">
        <f t="shared" si="84"/>
        <v>MORTALITY</v>
      </c>
      <c r="AO76" s="1" t="str">
        <f t="shared" si="85"/>
        <v>MORTALITY</v>
      </c>
      <c r="AP76" s="1" t="str">
        <f t="shared" si="86"/>
        <v>MORTALITY</v>
      </c>
      <c r="AQ76" s="1" t="str">
        <f t="shared" si="87"/>
        <v>MORTALITY</v>
      </c>
      <c r="AR76" s="1" t="str">
        <f t="shared" si="88"/>
        <v>MORTALITY</v>
      </c>
      <c r="AS76" s="1" t="str">
        <f t="shared" si="89"/>
        <v>MORTALITY</v>
      </c>
      <c r="AT76" s="1" t="str">
        <f t="shared" si="90"/>
        <v>MORTALITY</v>
      </c>
      <c r="AU76" s="1" t="str">
        <f t="shared" si="91"/>
        <v>MORTALITY</v>
      </c>
      <c r="AV76" s="1" t="str">
        <f t="shared" si="92"/>
        <v>MORTALITY</v>
      </c>
      <c r="AW76" s="1" t="str">
        <f t="shared" si="93"/>
        <v>MORTALITY</v>
      </c>
      <c r="AX76" s="1" t="str">
        <f t="shared" si="94"/>
        <v>MORTALITY</v>
      </c>
      <c r="AY76" s="1" t="str">
        <f t="shared" si="95"/>
        <v>MORTALITY</v>
      </c>
      <c r="AZ76" s="1" t="str">
        <f t="shared" si="95"/>
        <v>MORTALITY</v>
      </c>
    </row>
    <row r="77" spans="1:52" x14ac:dyDescent="0.2">
      <c r="A77" s="27">
        <f>SABI_RAW_DATA!A77</f>
        <v>76</v>
      </c>
      <c r="B77" s="1" t="str">
        <f>UPPER(SABI_RAW_DATA!C77)</f>
        <v>FEMALE</v>
      </c>
      <c r="C77" s="28">
        <f>SABI_RAW_DATA!D77</f>
        <v>36465</v>
      </c>
      <c r="D77" s="28">
        <f>SABI_RAW_DATA!D77</f>
        <v>36465</v>
      </c>
      <c r="E77" s="1">
        <f t="shared" si="55"/>
        <v>1999</v>
      </c>
      <c r="F77" s="28">
        <f>SABI_RAW_DATA!E77</f>
        <v>42005</v>
      </c>
      <c r="G77" s="1">
        <f t="shared" si="56"/>
        <v>2015</v>
      </c>
      <c r="H77" s="67">
        <f>(YEAR(SABI_SUMMARY!D77)-YEAR(SABI_SUMMARY!C77))*12+MONTH(SABI_SUMMARY!D77)-MONTH(SABI_SUMMARY!C77)</f>
        <v>0</v>
      </c>
      <c r="I77" s="1" t="str">
        <f t="shared" si="57"/>
        <v>CUB</v>
      </c>
      <c r="J77" s="1" t="str">
        <f t="shared" si="58"/>
        <v>FEMALE_CUB</v>
      </c>
      <c r="K77" s="29">
        <f>(YEAR(SABI_SUMMARY!F77)-YEAR(SABI_SUMMARY!C77))*12+MONTH(SABI_SUMMARY!F77)-MONTH(SABI_SUMMARY!C77)</f>
        <v>182</v>
      </c>
      <c r="L77" s="1" t="str">
        <f t="shared" si="59"/>
        <v>ADULT_84</v>
      </c>
      <c r="M77" s="1" t="str">
        <f t="shared" si="60"/>
        <v>FEMALE_ADULT_84</v>
      </c>
      <c r="N77" s="1" t="str">
        <f>UPPER(SABI_RAW_DATA!G77)</f>
        <v>CENSORED</v>
      </c>
      <c r="O77" s="1">
        <f>IF(SABI_SUMMARY!N77="MORTALITY",1,0)</f>
        <v>0</v>
      </c>
      <c r="P77" s="1" t="str">
        <f t="shared" si="61"/>
        <v>NA</v>
      </c>
      <c r="Q77" s="1" t="str">
        <f t="shared" si="54"/>
        <v>NA</v>
      </c>
      <c r="R77" s="1" t="str">
        <f t="shared" si="62"/>
        <v>NA</v>
      </c>
      <c r="S77" s="1" t="str">
        <f t="shared" si="63"/>
        <v>NA</v>
      </c>
      <c r="T77" s="1" t="str">
        <f t="shared" si="64"/>
        <v>NA</v>
      </c>
      <c r="U77" s="1" t="str">
        <f t="shared" si="65"/>
        <v>NA</v>
      </c>
      <c r="V77" s="1" t="str">
        <f t="shared" si="66"/>
        <v>NA</v>
      </c>
      <c r="W77" s="1" t="str">
        <f t="shared" si="67"/>
        <v>NA</v>
      </c>
      <c r="X77" s="1" t="str">
        <f t="shared" si="68"/>
        <v>NA</v>
      </c>
      <c r="Y77" s="1" t="str">
        <f t="shared" si="69"/>
        <v>NA</v>
      </c>
      <c r="Z77" s="1" t="str">
        <f t="shared" si="70"/>
        <v>NA</v>
      </c>
      <c r="AA77" s="1" t="str">
        <f t="shared" si="71"/>
        <v>NA</v>
      </c>
      <c r="AB77" s="1" t="str">
        <f t="shared" si="72"/>
        <v>NA</v>
      </c>
      <c r="AC77" s="1" t="str">
        <f t="shared" si="73"/>
        <v>NA</v>
      </c>
      <c r="AD77" s="1" t="str">
        <f t="shared" si="74"/>
        <v>NA</v>
      </c>
      <c r="AE77" s="1" t="str">
        <f t="shared" si="75"/>
        <v>NA</v>
      </c>
      <c r="AF77" s="1" t="str">
        <f t="shared" si="76"/>
        <v>NA</v>
      </c>
      <c r="AG77" s="1" t="str">
        <f t="shared" si="77"/>
        <v>NA</v>
      </c>
      <c r="AH77" s="1" t="str">
        <f t="shared" si="78"/>
        <v>NA</v>
      </c>
      <c r="AI77" s="1" t="str">
        <f t="shared" si="79"/>
        <v>NA</v>
      </c>
      <c r="AJ77" s="1" t="str">
        <f t="shared" si="80"/>
        <v>FEMALE_CUB</v>
      </c>
      <c r="AK77" s="1" t="str">
        <f t="shared" si="81"/>
        <v>FEMALE_JUVENILE</v>
      </c>
      <c r="AL77" s="1" t="str">
        <f t="shared" si="82"/>
        <v>FEMALE_SUBADULT</v>
      </c>
      <c r="AM77" s="1" t="str">
        <f t="shared" si="83"/>
        <v>FEMALE_ADULT_36_48</v>
      </c>
      <c r="AN77" s="1" t="str">
        <f t="shared" si="84"/>
        <v>FEMALE_ADULT_48_60</v>
      </c>
      <c r="AO77" s="1" t="str">
        <f t="shared" si="85"/>
        <v>FEMALE_ADULT_60_72</v>
      </c>
      <c r="AP77" s="1" t="str">
        <f t="shared" si="86"/>
        <v>FEMALE_ADULT_72_84</v>
      </c>
      <c r="AQ77" s="1" t="str">
        <f t="shared" si="87"/>
        <v>FEMALE_ADULT_84</v>
      </c>
      <c r="AR77" s="1" t="str">
        <f t="shared" si="88"/>
        <v>FEMALE_ADULT_84</v>
      </c>
      <c r="AS77" s="1" t="str">
        <f t="shared" si="89"/>
        <v>FEMALE_ADULT_84</v>
      </c>
      <c r="AT77" s="1" t="str">
        <f t="shared" si="90"/>
        <v>FEMALE_ADULT_84</v>
      </c>
      <c r="AU77" s="1" t="str">
        <f t="shared" si="91"/>
        <v>FEMALE_ADULT_84</v>
      </c>
      <c r="AV77" s="1" t="str">
        <f t="shared" si="92"/>
        <v>FEMALE_ADULT_84</v>
      </c>
      <c r="AW77" s="1" t="str">
        <f t="shared" si="93"/>
        <v>FEMALE_ADULT_84</v>
      </c>
      <c r="AX77" s="1" t="str">
        <f t="shared" si="94"/>
        <v>FEMALE_ADULT_84</v>
      </c>
      <c r="AY77" s="1" t="str">
        <f t="shared" si="95"/>
        <v>FEMALE_ADULT_84</v>
      </c>
      <c r="AZ77" s="1" t="str">
        <f t="shared" si="95"/>
        <v>FEMALE_ADULT_84</v>
      </c>
    </row>
    <row r="78" spans="1:52" x14ac:dyDescent="0.2">
      <c r="A78" s="27">
        <f>SABI_RAW_DATA!A78</f>
        <v>77</v>
      </c>
      <c r="B78" s="1" t="str">
        <f>UPPER(SABI_RAW_DATA!C78)</f>
        <v>NA</v>
      </c>
      <c r="C78" s="28">
        <f>SABI_RAW_DATA!D78</f>
        <v>37196</v>
      </c>
      <c r="D78" s="28">
        <f>SABI_RAW_DATA!D78</f>
        <v>37196</v>
      </c>
      <c r="E78" s="1">
        <f t="shared" si="55"/>
        <v>2001</v>
      </c>
      <c r="F78" s="28">
        <f>SABI_RAW_DATA!E78</f>
        <v>37316</v>
      </c>
      <c r="G78" s="1">
        <f t="shared" si="56"/>
        <v>2002</v>
      </c>
      <c r="H78" s="67">
        <f>(YEAR(SABI_SUMMARY!D78)-YEAR(SABI_SUMMARY!C78))*12+MONTH(SABI_SUMMARY!D78)-MONTH(SABI_SUMMARY!C78)</f>
        <v>0</v>
      </c>
      <c r="I78" s="1" t="str">
        <f t="shared" si="57"/>
        <v>CUB</v>
      </c>
      <c r="J78" s="1" t="str">
        <f t="shared" si="58"/>
        <v>NA_CUB</v>
      </c>
      <c r="K78" s="29">
        <f>(YEAR(SABI_SUMMARY!F78)-YEAR(SABI_SUMMARY!C78))*12+MONTH(SABI_SUMMARY!F78)-MONTH(SABI_SUMMARY!C78)</f>
        <v>4</v>
      </c>
      <c r="L78" s="1" t="str">
        <f t="shared" si="59"/>
        <v>CUB</v>
      </c>
      <c r="M78" s="1" t="str">
        <f t="shared" si="60"/>
        <v>NA_CUB</v>
      </c>
      <c r="N78" s="1" t="str">
        <f>UPPER(SABI_RAW_DATA!G78)</f>
        <v>MORTALITY</v>
      </c>
      <c r="O78" s="1">
        <f>IF(SABI_SUMMARY!N78="MORTALITY",1,0)</f>
        <v>1</v>
      </c>
      <c r="P78" s="1" t="str">
        <f t="shared" si="61"/>
        <v>NA</v>
      </c>
      <c r="Q78" s="1" t="str">
        <f t="shared" si="54"/>
        <v>NA</v>
      </c>
      <c r="R78" s="1" t="str">
        <f t="shared" si="62"/>
        <v>NA</v>
      </c>
      <c r="S78" s="1" t="str">
        <f t="shared" si="63"/>
        <v>NA</v>
      </c>
      <c r="T78" s="1" t="str">
        <f t="shared" si="64"/>
        <v>NA</v>
      </c>
      <c r="U78" s="1" t="str">
        <f t="shared" si="65"/>
        <v>NA</v>
      </c>
      <c r="V78" s="1" t="str">
        <f t="shared" si="66"/>
        <v>NA</v>
      </c>
      <c r="W78" s="1" t="str">
        <f t="shared" si="67"/>
        <v>NA</v>
      </c>
      <c r="X78" s="1" t="str">
        <f t="shared" si="68"/>
        <v>NA</v>
      </c>
      <c r="Y78" s="1" t="str">
        <f t="shared" si="69"/>
        <v>NA</v>
      </c>
      <c r="Z78" s="1" t="str">
        <f t="shared" si="70"/>
        <v>NA</v>
      </c>
      <c r="AA78" s="1" t="str">
        <f t="shared" si="71"/>
        <v>NA</v>
      </c>
      <c r="AB78" s="1" t="str">
        <f t="shared" si="72"/>
        <v>NA</v>
      </c>
      <c r="AC78" s="1" t="str">
        <f t="shared" si="73"/>
        <v>NA</v>
      </c>
      <c r="AD78" s="1" t="str">
        <f t="shared" si="74"/>
        <v>NA</v>
      </c>
      <c r="AE78" s="1" t="str">
        <f t="shared" si="75"/>
        <v>NA</v>
      </c>
      <c r="AF78" s="1" t="str">
        <f t="shared" si="76"/>
        <v>NA</v>
      </c>
      <c r="AG78" s="1" t="str">
        <f t="shared" si="77"/>
        <v>NA</v>
      </c>
      <c r="AH78" s="1" t="str">
        <f t="shared" si="78"/>
        <v>NA</v>
      </c>
      <c r="AI78" s="1" t="str">
        <f t="shared" si="79"/>
        <v>NA</v>
      </c>
      <c r="AJ78" s="1" t="str">
        <f t="shared" si="80"/>
        <v>NA</v>
      </c>
      <c r="AK78" s="1" t="str">
        <f t="shared" si="81"/>
        <v>NA</v>
      </c>
      <c r="AL78" s="1" t="str">
        <f t="shared" si="82"/>
        <v>NA_CUB</v>
      </c>
      <c r="AM78" s="1" t="str">
        <f t="shared" si="83"/>
        <v>NA_JUVENILE</v>
      </c>
      <c r="AN78" s="1" t="str">
        <f t="shared" si="84"/>
        <v>MORTALITY</v>
      </c>
      <c r="AO78" s="1" t="str">
        <f t="shared" si="85"/>
        <v>MORTALITY</v>
      </c>
      <c r="AP78" s="1" t="str">
        <f t="shared" si="86"/>
        <v>MORTALITY</v>
      </c>
      <c r="AQ78" s="1" t="str">
        <f t="shared" si="87"/>
        <v>MORTALITY</v>
      </c>
      <c r="AR78" s="1" t="str">
        <f t="shared" si="88"/>
        <v>MORTALITY</v>
      </c>
      <c r="AS78" s="1" t="str">
        <f t="shared" si="89"/>
        <v>MORTALITY</v>
      </c>
      <c r="AT78" s="1" t="str">
        <f t="shared" si="90"/>
        <v>MORTALITY</v>
      </c>
      <c r="AU78" s="1" t="str">
        <f t="shared" si="91"/>
        <v>MORTALITY</v>
      </c>
      <c r="AV78" s="1" t="str">
        <f t="shared" si="92"/>
        <v>MORTALITY</v>
      </c>
      <c r="AW78" s="1" t="str">
        <f t="shared" si="93"/>
        <v>MORTALITY</v>
      </c>
      <c r="AX78" s="1" t="str">
        <f t="shared" si="94"/>
        <v>MORTALITY</v>
      </c>
      <c r="AY78" s="1" t="str">
        <f t="shared" si="95"/>
        <v>MORTALITY</v>
      </c>
      <c r="AZ78" s="1" t="str">
        <f t="shared" si="95"/>
        <v>MORTALITY</v>
      </c>
    </row>
    <row r="79" spans="1:52" x14ac:dyDescent="0.2">
      <c r="A79" s="27">
        <f>SABI_RAW_DATA!A79</f>
        <v>78</v>
      </c>
      <c r="B79" s="1" t="str">
        <f>UPPER(SABI_RAW_DATA!C79)</f>
        <v>FEMALE</v>
      </c>
      <c r="C79" s="28">
        <f>SABI_RAW_DATA!D79</f>
        <v>37196</v>
      </c>
      <c r="D79" s="28">
        <f>SABI_RAW_DATA!D79</f>
        <v>37196</v>
      </c>
      <c r="E79" s="1">
        <f t="shared" si="55"/>
        <v>2001</v>
      </c>
      <c r="F79" s="28">
        <f>SABI_RAW_DATA!E79</f>
        <v>38534</v>
      </c>
      <c r="G79" s="1">
        <f t="shared" si="56"/>
        <v>2005</v>
      </c>
      <c r="H79" s="67">
        <f>(YEAR(SABI_SUMMARY!D79)-YEAR(SABI_SUMMARY!C79))*12+MONTH(SABI_SUMMARY!D79)-MONTH(SABI_SUMMARY!C79)</f>
        <v>0</v>
      </c>
      <c r="I79" s="1" t="str">
        <f t="shared" si="57"/>
        <v>CUB</v>
      </c>
      <c r="J79" s="1" t="str">
        <f t="shared" si="58"/>
        <v>FEMALE_CUB</v>
      </c>
      <c r="K79" s="29">
        <f>(YEAR(SABI_SUMMARY!F79)-YEAR(SABI_SUMMARY!C79))*12+MONTH(SABI_SUMMARY!F79)-MONTH(SABI_SUMMARY!C79)</f>
        <v>44</v>
      </c>
      <c r="L79" s="1" t="str">
        <f t="shared" si="59"/>
        <v>ADULT_36_48</v>
      </c>
      <c r="M79" s="1" t="str">
        <f t="shared" si="60"/>
        <v>FEMALE_ADULT_36_48</v>
      </c>
      <c r="N79" s="1" t="str">
        <f>UPPER(SABI_RAW_DATA!G79)</f>
        <v>MORTALITY</v>
      </c>
      <c r="O79" s="1">
        <f>IF(SABI_SUMMARY!N79="MORTALITY",1,0)</f>
        <v>1</v>
      </c>
      <c r="P79" s="1" t="str">
        <f t="shared" si="61"/>
        <v>NA</v>
      </c>
      <c r="Q79" s="1" t="str">
        <f t="shared" si="54"/>
        <v>NA</v>
      </c>
      <c r="R79" s="1" t="str">
        <f t="shared" si="62"/>
        <v>NA</v>
      </c>
      <c r="S79" s="1" t="str">
        <f t="shared" si="63"/>
        <v>NA</v>
      </c>
      <c r="T79" s="1" t="str">
        <f t="shared" si="64"/>
        <v>NA</v>
      </c>
      <c r="U79" s="1" t="str">
        <f t="shared" si="65"/>
        <v>NA</v>
      </c>
      <c r="V79" s="1" t="str">
        <f t="shared" si="66"/>
        <v>NA</v>
      </c>
      <c r="W79" s="1" t="str">
        <f t="shared" si="67"/>
        <v>NA</v>
      </c>
      <c r="X79" s="1" t="str">
        <f t="shared" si="68"/>
        <v>NA</v>
      </c>
      <c r="Y79" s="1" t="str">
        <f t="shared" si="69"/>
        <v>NA</v>
      </c>
      <c r="Z79" s="1" t="str">
        <f t="shared" si="70"/>
        <v>NA</v>
      </c>
      <c r="AA79" s="1" t="str">
        <f t="shared" si="71"/>
        <v>NA</v>
      </c>
      <c r="AB79" s="1" t="str">
        <f t="shared" si="72"/>
        <v>NA</v>
      </c>
      <c r="AC79" s="1" t="str">
        <f t="shared" si="73"/>
        <v>NA</v>
      </c>
      <c r="AD79" s="1" t="str">
        <f t="shared" si="74"/>
        <v>NA</v>
      </c>
      <c r="AE79" s="1" t="str">
        <f t="shared" si="75"/>
        <v>NA</v>
      </c>
      <c r="AF79" s="1" t="str">
        <f t="shared" si="76"/>
        <v>NA</v>
      </c>
      <c r="AG79" s="1" t="str">
        <f t="shared" si="77"/>
        <v>NA</v>
      </c>
      <c r="AH79" s="1" t="str">
        <f t="shared" si="78"/>
        <v>NA</v>
      </c>
      <c r="AI79" s="1" t="str">
        <f t="shared" si="79"/>
        <v>NA</v>
      </c>
      <c r="AJ79" s="1" t="str">
        <f t="shared" si="80"/>
        <v>NA</v>
      </c>
      <c r="AK79" s="1" t="str">
        <f t="shared" si="81"/>
        <v>NA</v>
      </c>
      <c r="AL79" s="1" t="str">
        <f t="shared" si="82"/>
        <v>FEMALE_CUB</v>
      </c>
      <c r="AM79" s="1" t="str">
        <f t="shared" si="83"/>
        <v>FEMALE_JUVENILE</v>
      </c>
      <c r="AN79" s="1" t="str">
        <f t="shared" si="84"/>
        <v>FEMALE_SUBADULT</v>
      </c>
      <c r="AO79" s="1" t="str">
        <f t="shared" si="85"/>
        <v>FEMALE_ADULT_36_48</v>
      </c>
      <c r="AP79" s="1" t="str">
        <f t="shared" si="86"/>
        <v>FEMALE_ADULT_48_60</v>
      </c>
      <c r="AQ79" s="1" t="str">
        <f t="shared" si="87"/>
        <v>MORTALITY</v>
      </c>
      <c r="AR79" s="1" t="str">
        <f t="shared" si="88"/>
        <v>MORTALITY</v>
      </c>
      <c r="AS79" s="1" t="str">
        <f t="shared" si="89"/>
        <v>MORTALITY</v>
      </c>
      <c r="AT79" s="1" t="str">
        <f t="shared" si="90"/>
        <v>MORTALITY</v>
      </c>
      <c r="AU79" s="1" t="str">
        <f t="shared" si="91"/>
        <v>MORTALITY</v>
      </c>
      <c r="AV79" s="1" t="str">
        <f t="shared" si="92"/>
        <v>MORTALITY</v>
      </c>
      <c r="AW79" s="1" t="str">
        <f t="shared" si="93"/>
        <v>MORTALITY</v>
      </c>
      <c r="AX79" s="1" t="str">
        <f t="shared" si="94"/>
        <v>MORTALITY</v>
      </c>
      <c r="AY79" s="1" t="str">
        <f t="shared" si="95"/>
        <v>MORTALITY</v>
      </c>
      <c r="AZ79" s="1" t="str">
        <f t="shared" si="95"/>
        <v>MORTALITY</v>
      </c>
    </row>
    <row r="80" spans="1:52" x14ac:dyDescent="0.2">
      <c r="A80" s="27">
        <f>SABI_RAW_DATA!A80</f>
        <v>79</v>
      </c>
      <c r="B80" s="1" t="str">
        <f>UPPER(SABI_RAW_DATA!C80)</f>
        <v>NA</v>
      </c>
      <c r="C80" s="28">
        <f>SABI_RAW_DATA!D80</f>
        <v>38261</v>
      </c>
      <c r="D80" s="28">
        <f>SABI_RAW_DATA!D80</f>
        <v>38261</v>
      </c>
      <c r="E80" s="1">
        <f t="shared" si="55"/>
        <v>2004</v>
      </c>
      <c r="F80" s="28">
        <f>SABI_RAW_DATA!E80</f>
        <v>38322</v>
      </c>
      <c r="G80" s="1">
        <f t="shared" si="56"/>
        <v>2004</v>
      </c>
      <c r="H80" s="67">
        <f>(YEAR(SABI_SUMMARY!D80)-YEAR(SABI_SUMMARY!C80))*12+MONTH(SABI_SUMMARY!D80)-MONTH(SABI_SUMMARY!C80)</f>
        <v>0</v>
      </c>
      <c r="I80" s="1" t="str">
        <f t="shared" si="57"/>
        <v>CUB</v>
      </c>
      <c r="J80" s="1" t="str">
        <f t="shared" si="58"/>
        <v>NA_CUB</v>
      </c>
      <c r="K80" s="29">
        <f>(YEAR(SABI_SUMMARY!F80)-YEAR(SABI_SUMMARY!C80))*12+MONTH(SABI_SUMMARY!F80)-MONTH(SABI_SUMMARY!C80)</f>
        <v>2</v>
      </c>
      <c r="L80" s="1" t="str">
        <f t="shared" si="59"/>
        <v>CUB</v>
      </c>
      <c r="M80" s="1" t="str">
        <f t="shared" si="60"/>
        <v>NA_CUB</v>
      </c>
      <c r="N80" s="1" t="str">
        <f>UPPER(SABI_RAW_DATA!G80)</f>
        <v>MORTALITY</v>
      </c>
      <c r="O80" s="1">
        <f>IF(SABI_SUMMARY!N80="MORTALITY",1,0)</f>
        <v>1</v>
      </c>
      <c r="P80" s="1" t="str">
        <f t="shared" si="61"/>
        <v>NA</v>
      </c>
      <c r="Q80" s="1" t="str">
        <f t="shared" si="54"/>
        <v>NA</v>
      </c>
      <c r="R80" s="1" t="str">
        <f t="shared" si="62"/>
        <v>NA</v>
      </c>
      <c r="S80" s="1" t="str">
        <f t="shared" si="63"/>
        <v>NA</v>
      </c>
      <c r="T80" s="1" t="str">
        <f t="shared" si="64"/>
        <v>NA</v>
      </c>
      <c r="U80" s="1" t="str">
        <f t="shared" si="65"/>
        <v>NA</v>
      </c>
      <c r="V80" s="1" t="str">
        <f t="shared" si="66"/>
        <v>NA</v>
      </c>
      <c r="W80" s="1" t="str">
        <f t="shared" si="67"/>
        <v>NA</v>
      </c>
      <c r="X80" s="1" t="str">
        <f t="shared" si="68"/>
        <v>NA</v>
      </c>
      <c r="Y80" s="1" t="str">
        <f t="shared" si="69"/>
        <v>NA</v>
      </c>
      <c r="Z80" s="1" t="str">
        <f t="shared" si="70"/>
        <v>NA</v>
      </c>
      <c r="AA80" s="1" t="str">
        <f t="shared" si="71"/>
        <v>NA</v>
      </c>
      <c r="AB80" s="1" t="str">
        <f t="shared" si="72"/>
        <v>NA</v>
      </c>
      <c r="AC80" s="1" t="str">
        <f t="shared" si="73"/>
        <v>NA</v>
      </c>
      <c r="AD80" s="1" t="str">
        <f t="shared" si="74"/>
        <v>NA</v>
      </c>
      <c r="AE80" s="1" t="str">
        <f t="shared" si="75"/>
        <v>NA</v>
      </c>
      <c r="AF80" s="1" t="str">
        <f t="shared" si="76"/>
        <v>NA</v>
      </c>
      <c r="AG80" s="1" t="str">
        <f t="shared" si="77"/>
        <v>NA</v>
      </c>
      <c r="AH80" s="1" t="str">
        <f t="shared" si="78"/>
        <v>NA</v>
      </c>
      <c r="AI80" s="1" t="str">
        <f t="shared" si="79"/>
        <v>NA</v>
      </c>
      <c r="AJ80" s="1" t="str">
        <f t="shared" si="80"/>
        <v>NA</v>
      </c>
      <c r="AK80" s="1" t="str">
        <f t="shared" si="81"/>
        <v>NA</v>
      </c>
      <c r="AL80" s="1" t="str">
        <f t="shared" si="82"/>
        <v>NA</v>
      </c>
      <c r="AM80" s="1" t="str">
        <f t="shared" si="83"/>
        <v>NA</v>
      </c>
      <c r="AN80" s="1" t="str">
        <f t="shared" si="84"/>
        <v>NA</v>
      </c>
      <c r="AO80" s="1" t="str">
        <f t="shared" si="85"/>
        <v>NA_CUB</v>
      </c>
      <c r="AP80" s="1" t="str">
        <f t="shared" si="86"/>
        <v>MORTALITY</v>
      </c>
      <c r="AQ80" s="1" t="str">
        <f t="shared" si="87"/>
        <v>MORTALITY</v>
      </c>
      <c r="AR80" s="1" t="str">
        <f t="shared" si="88"/>
        <v>MORTALITY</v>
      </c>
      <c r="AS80" s="1" t="str">
        <f t="shared" si="89"/>
        <v>MORTALITY</v>
      </c>
      <c r="AT80" s="1" t="str">
        <f t="shared" si="90"/>
        <v>MORTALITY</v>
      </c>
      <c r="AU80" s="1" t="str">
        <f t="shared" si="91"/>
        <v>MORTALITY</v>
      </c>
      <c r="AV80" s="1" t="str">
        <f t="shared" si="92"/>
        <v>MORTALITY</v>
      </c>
      <c r="AW80" s="1" t="str">
        <f t="shared" si="93"/>
        <v>MORTALITY</v>
      </c>
      <c r="AX80" s="1" t="str">
        <f t="shared" si="94"/>
        <v>MORTALITY</v>
      </c>
      <c r="AY80" s="1" t="str">
        <f t="shared" si="95"/>
        <v>MORTALITY</v>
      </c>
      <c r="AZ80" s="1" t="str">
        <f t="shared" si="95"/>
        <v>MORTALITY</v>
      </c>
    </row>
    <row r="81" spans="1:52" x14ac:dyDescent="0.2">
      <c r="A81" s="27">
        <f>SABI_RAW_DATA!A81</f>
        <v>80</v>
      </c>
      <c r="B81" s="1" t="str">
        <f>UPPER(SABI_RAW_DATA!C81)</f>
        <v>NA</v>
      </c>
      <c r="C81" s="28">
        <f>SABI_RAW_DATA!D81</f>
        <v>38261</v>
      </c>
      <c r="D81" s="28">
        <f>SABI_RAW_DATA!D81</f>
        <v>38261</v>
      </c>
      <c r="E81" s="1">
        <f t="shared" si="55"/>
        <v>2004</v>
      </c>
      <c r="F81" s="28">
        <f>SABI_RAW_DATA!E81</f>
        <v>38322</v>
      </c>
      <c r="G81" s="1">
        <f t="shared" si="56"/>
        <v>2004</v>
      </c>
      <c r="H81" s="67">
        <f>(YEAR(SABI_SUMMARY!D81)-YEAR(SABI_SUMMARY!C81))*12+MONTH(SABI_SUMMARY!D81)-MONTH(SABI_SUMMARY!C81)</f>
        <v>0</v>
      </c>
      <c r="I81" s="1" t="str">
        <f t="shared" si="57"/>
        <v>CUB</v>
      </c>
      <c r="J81" s="1" t="str">
        <f t="shared" si="58"/>
        <v>NA_CUB</v>
      </c>
      <c r="K81" s="29">
        <f>(YEAR(SABI_SUMMARY!F81)-YEAR(SABI_SUMMARY!C81))*12+MONTH(SABI_SUMMARY!F81)-MONTH(SABI_SUMMARY!C81)</f>
        <v>2</v>
      </c>
      <c r="L81" s="1" t="str">
        <f t="shared" si="59"/>
        <v>CUB</v>
      </c>
      <c r="M81" s="1" t="str">
        <f t="shared" si="60"/>
        <v>NA_CUB</v>
      </c>
      <c r="N81" s="1" t="str">
        <f>UPPER(SABI_RAW_DATA!G81)</f>
        <v>MORTALITY</v>
      </c>
      <c r="O81" s="1">
        <f>IF(SABI_SUMMARY!N81="MORTALITY",1,0)</f>
        <v>1</v>
      </c>
      <c r="P81" s="1" t="str">
        <f t="shared" si="61"/>
        <v>NA</v>
      </c>
      <c r="Q81" s="1" t="str">
        <f t="shared" si="54"/>
        <v>NA</v>
      </c>
      <c r="R81" s="1" t="str">
        <f t="shared" si="62"/>
        <v>NA</v>
      </c>
      <c r="S81" s="1" t="str">
        <f t="shared" si="63"/>
        <v>NA</v>
      </c>
      <c r="T81" s="1" t="str">
        <f t="shared" si="64"/>
        <v>NA</v>
      </c>
      <c r="U81" s="1" t="str">
        <f t="shared" si="65"/>
        <v>NA</v>
      </c>
      <c r="V81" s="1" t="str">
        <f t="shared" si="66"/>
        <v>NA</v>
      </c>
      <c r="W81" s="1" t="str">
        <f t="shared" si="67"/>
        <v>NA</v>
      </c>
      <c r="X81" s="1" t="str">
        <f t="shared" si="68"/>
        <v>NA</v>
      </c>
      <c r="Y81" s="1" t="str">
        <f t="shared" si="69"/>
        <v>NA</v>
      </c>
      <c r="Z81" s="1" t="str">
        <f t="shared" si="70"/>
        <v>NA</v>
      </c>
      <c r="AA81" s="1" t="str">
        <f t="shared" si="71"/>
        <v>NA</v>
      </c>
      <c r="AB81" s="1" t="str">
        <f t="shared" si="72"/>
        <v>NA</v>
      </c>
      <c r="AC81" s="1" t="str">
        <f t="shared" si="73"/>
        <v>NA</v>
      </c>
      <c r="AD81" s="1" t="str">
        <f t="shared" si="74"/>
        <v>NA</v>
      </c>
      <c r="AE81" s="1" t="str">
        <f t="shared" si="75"/>
        <v>NA</v>
      </c>
      <c r="AF81" s="1" t="str">
        <f t="shared" si="76"/>
        <v>NA</v>
      </c>
      <c r="AG81" s="1" t="str">
        <f t="shared" si="77"/>
        <v>NA</v>
      </c>
      <c r="AH81" s="1" t="str">
        <f t="shared" si="78"/>
        <v>NA</v>
      </c>
      <c r="AI81" s="1" t="str">
        <f t="shared" si="79"/>
        <v>NA</v>
      </c>
      <c r="AJ81" s="1" t="str">
        <f t="shared" si="80"/>
        <v>NA</v>
      </c>
      <c r="AK81" s="1" t="str">
        <f t="shared" si="81"/>
        <v>NA</v>
      </c>
      <c r="AL81" s="1" t="str">
        <f t="shared" si="82"/>
        <v>NA</v>
      </c>
      <c r="AM81" s="1" t="str">
        <f t="shared" si="83"/>
        <v>NA</v>
      </c>
      <c r="AN81" s="1" t="str">
        <f t="shared" si="84"/>
        <v>NA</v>
      </c>
      <c r="AO81" s="1" t="str">
        <f t="shared" si="85"/>
        <v>NA_CUB</v>
      </c>
      <c r="AP81" s="1" t="str">
        <f t="shared" si="86"/>
        <v>MORTALITY</v>
      </c>
      <c r="AQ81" s="1" t="str">
        <f t="shared" si="87"/>
        <v>MORTALITY</v>
      </c>
      <c r="AR81" s="1" t="str">
        <f t="shared" si="88"/>
        <v>MORTALITY</v>
      </c>
      <c r="AS81" s="1" t="str">
        <f t="shared" si="89"/>
        <v>MORTALITY</v>
      </c>
      <c r="AT81" s="1" t="str">
        <f t="shared" si="90"/>
        <v>MORTALITY</v>
      </c>
      <c r="AU81" s="1" t="str">
        <f t="shared" si="91"/>
        <v>MORTALITY</v>
      </c>
      <c r="AV81" s="1" t="str">
        <f t="shared" si="92"/>
        <v>MORTALITY</v>
      </c>
      <c r="AW81" s="1" t="str">
        <f t="shared" si="93"/>
        <v>MORTALITY</v>
      </c>
      <c r="AX81" s="1" t="str">
        <f t="shared" si="94"/>
        <v>MORTALITY</v>
      </c>
      <c r="AY81" s="1" t="str">
        <f t="shared" si="95"/>
        <v>MORTALITY</v>
      </c>
      <c r="AZ81" s="1" t="str">
        <f t="shared" si="95"/>
        <v>MORTALITY</v>
      </c>
    </row>
    <row r="82" spans="1:52" x14ac:dyDescent="0.2">
      <c r="A82" s="27">
        <f>SABI_RAW_DATA!A82</f>
        <v>81</v>
      </c>
      <c r="B82" s="1" t="str">
        <f>UPPER(SABI_RAW_DATA!C82)</f>
        <v>MALE</v>
      </c>
      <c r="C82" s="28">
        <f>SABI_RAW_DATA!D82</f>
        <v>38504</v>
      </c>
      <c r="D82" s="28">
        <f>SABI_RAW_DATA!D82</f>
        <v>38504</v>
      </c>
      <c r="E82" s="1">
        <f t="shared" si="55"/>
        <v>2005</v>
      </c>
      <c r="F82" s="28">
        <f>SABI_RAW_DATA!E82</f>
        <v>42005</v>
      </c>
      <c r="G82" s="1">
        <f t="shared" si="56"/>
        <v>2015</v>
      </c>
      <c r="H82" s="67">
        <f>(YEAR(SABI_SUMMARY!D82)-YEAR(SABI_SUMMARY!C82))*12+MONTH(SABI_SUMMARY!D82)-MONTH(SABI_SUMMARY!C82)</f>
        <v>0</v>
      </c>
      <c r="I82" s="1" t="str">
        <f t="shared" si="57"/>
        <v>CUB</v>
      </c>
      <c r="J82" s="1" t="str">
        <f t="shared" si="58"/>
        <v>MALE_CUB</v>
      </c>
      <c r="K82" s="29">
        <f>(YEAR(SABI_SUMMARY!F82)-YEAR(SABI_SUMMARY!C82))*12+MONTH(SABI_SUMMARY!F82)-MONTH(SABI_SUMMARY!C82)</f>
        <v>115</v>
      </c>
      <c r="L82" s="1" t="str">
        <f t="shared" si="59"/>
        <v>ADULT_84</v>
      </c>
      <c r="M82" s="1" t="str">
        <f t="shared" si="60"/>
        <v>MALE_ADULT_84</v>
      </c>
      <c r="N82" s="1" t="str">
        <f>UPPER(SABI_RAW_DATA!G82)</f>
        <v>CENSORED</v>
      </c>
      <c r="O82" s="1">
        <f>IF(SABI_SUMMARY!N82="MORTALITY",1,0)</f>
        <v>0</v>
      </c>
      <c r="P82" s="1" t="str">
        <f t="shared" si="61"/>
        <v>NA</v>
      </c>
      <c r="Q82" s="1" t="str">
        <f t="shared" si="54"/>
        <v>NA</v>
      </c>
      <c r="R82" s="1" t="str">
        <f t="shared" si="62"/>
        <v>NA</v>
      </c>
      <c r="S82" s="1" t="str">
        <f t="shared" si="63"/>
        <v>NA</v>
      </c>
      <c r="T82" s="1" t="str">
        <f t="shared" si="64"/>
        <v>NA</v>
      </c>
      <c r="U82" s="1" t="str">
        <f t="shared" si="65"/>
        <v>NA</v>
      </c>
      <c r="V82" s="1" t="str">
        <f t="shared" si="66"/>
        <v>NA</v>
      </c>
      <c r="W82" s="1" t="str">
        <f t="shared" si="67"/>
        <v>NA</v>
      </c>
      <c r="X82" s="1" t="str">
        <f t="shared" si="68"/>
        <v>NA</v>
      </c>
      <c r="Y82" s="1" t="str">
        <f t="shared" si="69"/>
        <v>NA</v>
      </c>
      <c r="Z82" s="1" t="str">
        <f t="shared" si="70"/>
        <v>NA</v>
      </c>
      <c r="AA82" s="1" t="str">
        <f t="shared" si="71"/>
        <v>NA</v>
      </c>
      <c r="AB82" s="1" t="str">
        <f t="shared" si="72"/>
        <v>NA</v>
      </c>
      <c r="AC82" s="1" t="str">
        <f t="shared" si="73"/>
        <v>NA</v>
      </c>
      <c r="AD82" s="1" t="str">
        <f t="shared" si="74"/>
        <v>NA</v>
      </c>
      <c r="AE82" s="1" t="str">
        <f t="shared" si="75"/>
        <v>NA</v>
      </c>
      <c r="AF82" s="1" t="str">
        <f t="shared" si="76"/>
        <v>NA</v>
      </c>
      <c r="AG82" s="1" t="str">
        <f t="shared" si="77"/>
        <v>NA</v>
      </c>
      <c r="AH82" s="1" t="str">
        <f t="shared" si="78"/>
        <v>NA</v>
      </c>
      <c r="AI82" s="1" t="str">
        <f t="shared" si="79"/>
        <v>NA</v>
      </c>
      <c r="AJ82" s="1" t="str">
        <f t="shared" si="80"/>
        <v>NA</v>
      </c>
      <c r="AK82" s="1" t="str">
        <f t="shared" si="81"/>
        <v>NA</v>
      </c>
      <c r="AL82" s="1" t="str">
        <f t="shared" si="82"/>
        <v>NA</v>
      </c>
      <c r="AM82" s="1" t="str">
        <f t="shared" si="83"/>
        <v>NA</v>
      </c>
      <c r="AN82" s="1" t="str">
        <f t="shared" si="84"/>
        <v>NA</v>
      </c>
      <c r="AO82" s="1" t="str">
        <f t="shared" si="85"/>
        <v>NA</v>
      </c>
      <c r="AP82" s="1" t="str">
        <f t="shared" si="86"/>
        <v>MALE_CUB</v>
      </c>
      <c r="AQ82" s="1" t="str">
        <f t="shared" si="87"/>
        <v>MALE_JUVENILE</v>
      </c>
      <c r="AR82" s="1" t="str">
        <f t="shared" si="88"/>
        <v>MALE_SUBADULT</v>
      </c>
      <c r="AS82" s="1" t="str">
        <f t="shared" si="89"/>
        <v>MALE_ADULT_36_48</v>
      </c>
      <c r="AT82" s="1" t="str">
        <f t="shared" si="90"/>
        <v>MALE_ADULT_48_60</v>
      </c>
      <c r="AU82" s="1" t="str">
        <f t="shared" si="91"/>
        <v>MALE_ADULT_60_72</v>
      </c>
      <c r="AV82" s="1" t="str">
        <f t="shared" si="92"/>
        <v>MALE_ADULT_72_84</v>
      </c>
      <c r="AW82" s="1" t="str">
        <f t="shared" si="93"/>
        <v>MALE_ADULT_84</v>
      </c>
      <c r="AX82" s="1" t="str">
        <f t="shared" si="94"/>
        <v>MALE_ADULT_84</v>
      </c>
      <c r="AY82" s="1" t="str">
        <f t="shared" si="95"/>
        <v>MALE_ADULT_84</v>
      </c>
      <c r="AZ82" s="1" t="str">
        <f t="shared" si="95"/>
        <v>MALE_ADULT_84</v>
      </c>
    </row>
    <row r="83" spans="1:52" x14ac:dyDescent="0.2">
      <c r="A83" s="27">
        <f>SABI_RAW_DATA!A83</f>
        <v>82</v>
      </c>
      <c r="B83" s="1" t="str">
        <f>UPPER(SABI_RAW_DATA!C83)</f>
        <v>NA</v>
      </c>
      <c r="C83" s="28">
        <f>SABI_RAW_DATA!D83</f>
        <v>39448</v>
      </c>
      <c r="D83" s="28">
        <f>SABI_RAW_DATA!D83</f>
        <v>39448</v>
      </c>
      <c r="E83" s="1">
        <f t="shared" si="55"/>
        <v>2008</v>
      </c>
      <c r="F83" s="28">
        <f>SABI_RAW_DATA!E83</f>
        <v>39508</v>
      </c>
      <c r="G83" s="1">
        <f t="shared" si="56"/>
        <v>2008</v>
      </c>
      <c r="H83" s="67">
        <f>(YEAR(SABI_SUMMARY!D83)-YEAR(SABI_SUMMARY!C83))*12+MONTH(SABI_SUMMARY!D83)-MONTH(SABI_SUMMARY!C83)</f>
        <v>0</v>
      </c>
      <c r="I83" s="1" t="str">
        <f t="shared" si="57"/>
        <v>CUB</v>
      </c>
      <c r="J83" s="1" t="str">
        <f t="shared" si="58"/>
        <v>NA_CUB</v>
      </c>
      <c r="K83" s="29">
        <f>(YEAR(SABI_SUMMARY!F83)-YEAR(SABI_SUMMARY!C83))*12+MONTH(SABI_SUMMARY!F83)-MONTH(SABI_SUMMARY!C83)</f>
        <v>2</v>
      </c>
      <c r="L83" s="1" t="str">
        <f t="shared" si="59"/>
        <v>CUB</v>
      </c>
      <c r="M83" s="1" t="str">
        <f t="shared" si="60"/>
        <v>NA_CUB</v>
      </c>
      <c r="N83" s="1" t="str">
        <f>UPPER(SABI_RAW_DATA!G83)</f>
        <v>MORTALITY</v>
      </c>
      <c r="O83" s="1">
        <f>IF(SABI_SUMMARY!N83="MORTALITY",1,0)</f>
        <v>1</v>
      </c>
      <c r="P83" s="1" t="str">
        <f t="shared" si="61"/>
        <v>NA</v>
      </c>
      <c r="Q83" s="1" t="str">
        <f t="shared" si="54"/>
        <v>NA</v>
      </c>
      <c r="R83" s="1" t="str">
        <f t="shared" si="62"/>
        <v>NA</v>
      </c>
      <c r="S83" s="1" t="str">
        <f t="shared" si="63"/>
        <v>NA</v>
      </c>
      <c r="T83" s="1" t="str">
        <f t="shared" si="64"/>
        <v>NA</v>
      </c>
      <c r="U83" s="1" t="str">
        <f t="shared" si="65"/>
        <v>NA</v>
      </c>
      <c r="V83" s="1" t="str">
        <f t="shared" si="66"/>
        <v>NA</v>
      </c>
      <c r="W83" s="1" t="str">
        <f t="shared" si="67"/>
        <v>NA</v>
      </c>
      <c r="X83" s="1" t="str">
        <f t="shared" si="68"/>
        <v>NA</v>
      </c>
      <c r="Y83" s="1" t="str">
        <f t="shared" si="69"/>
        <v>NA</v>
      </c>
      <c r="Z83" s="1" t="str">
        <f t="shared" si="70"/>
        <v>NA</v>
      </c>
      <c r="AA83" s="1" t="str">
        <f t="shared" si="71"/>
        <v>NA</v>
      </c>
      <c r="AB83" s="1" t="str">
        <f t="shared" si="72"/>
        <v>NA</v>
      </c>
      <c r="AC83" s="1" t="str">
        <f t="shared" si="73"/>
        <v>NA</v>
      </c>
      <c r="AD83" s="1" t="str">
        <f t="shared" si="74"/>
        <v>NA</v>
      </c>
      <c r="AE83" s="1" t="str">
        <f t="shared" si="75"/>
        <v>NA</v>
      </c>
      <c r="AF83" s="1" t="str">
        <f t="shared" si="76"/>
        <v>NA</v>
      </c>
      <c r="AG83" s="1" t="str">
        <f t="shared" si="77"/>
        <v>NA</v>
      </c>
      <c r="AH83" s="1" t="str">
        <f t="shared" si="78"/>
        <v>NA</v>
      </c>
      <c r="AI83" s="1" t="str">
        <f t="shared" si="79"/>
        <v>NA</v>
      </c>
      <c r="AJ83" s="1" t="str">
        <f t="shared" si="80"/>
        <v>NA</v>
      </c>
      <c r="AK83" s="1" t="str">
        <f t="shared" si="81"/>
        <v>NA</v>
      </c>
      <c r="AL83" s="1" t="str">
        <f t="shared" si="82"/>
        <v>NA</v>
      </c>
      <c r="AM83" s="1" t="str">
        <f t="shared" si="83"/>
        <v>NA</v>
      </c>
      <c r="AN83" s="1" t="str">
        <f t="shared" si="84"/>
        <v>NA</v>
      </c>
      <c r="AO83" s="1" t="str">
        <f t="shared" si="85"/>
        <v>NA</v>
      </c>
      <c r="AP83" s="1" t="str">
        <f t="shared" si="86"/>
        <v>NA</v>
      </c>
      <c r="AQ83" s="1" t="str">
        <f t="shared" si="87"/>
        <v>NA</v>
      </c>
      <c r="AR83" s="1" t="str">
        <f t="shared" si="88"/>
        <v>NA</v>
      </c>
      <c r="AS83" s="1" t="str">
        <f t="shared" si="89"/>
        <v>NA_CUB</v>
      </c>
      <c r="AT83" s="1" t="str">
        <f t="shared" si="90"/>
        <v>MORTALITY</v>
      </c>
      <c r="AU83" s="1" t="str">
        <f t="shared" si="91"/>
        <v>MORTALITY</v>
      </c>
      <c r="AV83" s="1" t="str">
        <f t="shared" si="92"/>
        <v>MORTALITY</v>
      </c>
      <c r="AW83" s="1" t="str">
        <f t="shared" si="93"/>
        <v>MORTALITY</v>
      </c>
      <c r="AX83" s="1" t="str">
        <f t="shared" si="94"/>
        <v>MORTALITY</v>
      </c>
      <c r="AY83" s="1" t="str">
        <f t="shared" si="95"/>
        <v>MORTALITY</v>
      </c>
      <c r="AZ83" s="1" t="str">
        <f t="shared" si="95"/>
        <v>MORTALITY</v>
      </c>
    </row>
    <row r="84" spans="1:52" x14ac:dyDescent="0.2">
      <c r="A84" s="27">
        <f>SABI_RAW_DATA!A84</f>
        <v>83</v>
      </c>
      <c r="B84" s="1" t="str">
        <f>UPPER(SABI_RAW_DATA!C84)</f>
        <v>NA</v>
      </c>
      <c r="C84" s="28">
        <f>SABI_RAW_DATA!D84</f>
        <v>39448</v>
      </c>
      <c r="D84" s="28">
        <f>SABI_RAW_DATA!D84</f>
        <v>39448</v>
      </c>
      <c r="E84" s="1">
        <f t="shared" si="55"/>
        <v>2008</v>
      </c>
      <c r="F84" s="28">
        <f>SABI_RAW_DATA!E84</f>
        <v>39600</v>
      </c>
      <c r="G84" s="1">
        <f t="shared" si="56"/>
        <v>2008</v>
      </c>
      <c r="H84" s="67">
        <f>(YEAR(SABI_SUMMARY!D84)-YEAR(SABI_SUMMARY!C84))*12+MONTH(SABI_SUMMARY!D84)-MONTH(SABI_SUMMARY!C84)</f>
        <v>0</v>
      </c>
      <c r="I84" s="1" t="str">
        <f t="shared" si="57"/>
        <v>CUB</v>
      </c>
      <c r="J84" s="1" t="str">
        <f t="shared" si="58"/>
        <v>NA_CUB</v>
      </c>
      <c r="K84" s="29">
        <f>(YEAR(SABI_SUMMARY!F84)-YEAR(SABI_SUMMARY!C84))*12+MONTH(SABI_SUMMARY!F84)-MONTH(SABI_SUMMARY!C84)</f>
        <v>5</v>
      </c>
      <c r="L84" s="1" t="str">
        <f t="shared" si="59"/>
        <v>CUB</v>
      </c>
      <c r="M84" s="1" t="str">
        <f t="shared" si="60"/>
        <v>NA_CUB</v>
      </c>
      <c r="N84" s="1" t="str">
        <f>UPPER(SABI_RAW_DATA!G84)</f>
        <v>MORTALITY</v>
      </c>
      <c r="O84" s="1">
        <f>IF(SABI_SUMMARY!N84="MORTALITY",1,0)</f>
        <v>1</v>
      </c>
      <c r="P84" s="1" t="str">
        <f t="shared" si="61"/>
        <v>NA</v>
      </c>
      <c r="Q84" s="1" t="str">
        <f t="shared" si="54"/>
        <v>NA</v>
      </c>
      <c r="R84" s="1" t="str">
        <f t="shared" si="62"/>
        <v>NA</v>
      </c>
      <c r="S84" s="1" t="str">
        <f t="shared" si="63"/>
        <v>NA</v>
      </c>
      <c r="T84" s="1" t="str">
        <f t="shared" si="64"/>
        <v>NA</v>
      </c>
      <c r="U84" s="1" t="str">
        <f t="shared" si="65"/>
        <v>NA</v>
      </c>
      <c r="V84" s="1" t="str">
        <f t="shared" si="66"/>
        <v>NA</v>
      </c>
      <c r="W84" s="1" t="str">
        <f t="shared" si="67"/>
        <v>NA</v>
      </c>
      <c r="X84" s="1" t="str">
        <f t="shared" si="68"/>
        <v>NA</v>
      </c>
      <c r="Y84" s="1" t="str">
        <f t="shared" si="69"/>
        <v>NA</v>
      </c>
      <c r="Z84" s="1" t="str">
        <f t="shared" si="70"/>
        <v>NA</v>
      </c>
      <c r="AA84" s="1" t="str">
        <f t="shared" si="71"/>
        <v>NA</v>
      </c>
      <c r="AB84" s="1" t="str">
        <f t="shared" si="72"/>
        <v>NA</v>
      </c>
      <c r="AC84" s="1" t="str">
        <f t="shared" si="73"/>
        <v>NA</v>
      </c>
      <c r="AD84" s="1" t="str">
        <f t="shared" si="74"/>
        <v>NA</v>
      </c>
      <c r="AE84" s="1" t="str">
        <f t="shared" si="75"/>
        <v>NA</v>
      </c>
      <c r="AF84" s="1" t="str">
        <f t="shared" si="76"/>
        <v>NA</v>
      </c>
      <c r="AG84" s="1" t="str">
        <f t="shared" si="77"/>
        <v>NA</v>
      </c>
      <c r="AH84" s="1" t="str">
        <f t="shared" si="78"/>
        <v>NA</v>
      </c>
      <c r="AI84" s="1" t="str">
        <f t="shared" si="79"/>
        <v>NA</v>
      </c>
      <c r="AJ84" s="1" t="str">
        <f t="shared" si="80"/>
        <v>NA</v>
      </c>
      <c r="AK84" s="1" t="str">
        <f t="shared" si="81"/>
        <v>NA</v>
      </c>
      <c r="AL84" s="1" t="str">
        <f t="shared" si="82"/>
        <v>NA</v>
      </c>
      <c r="AM84" s="1" t="str">
        <f t="shared" si="83"/>
        <v>NA</v>
      </c>
      <c r="AN84" s="1" t="str">
        <f t="shared" si="84"/>
        <v>NA</v>
      </c>
      <c r="AO84" s="1" t="str">
        <f t="shared" si="85"/>
        <v>NA</v>
      </c>
      <c r="AP84" s="1" t="str">
        <f t="shared" si="86"/>
        <v>NA</v>
      </c>
      <c r="AQ84" s="1" t="str">
        <f t="shared" si="87"/>
        <v>NA</v>
      </c>
      <c r="AR84" s="1" t="str">
        <f t="shared" si="88"/>
        <v>NA</v>
      </c>
      <c r="AS84" s="1" t="str">
        <f t="shared" si="89"/>
        <v>NA_CUB</v>
      </c>
      <c r="AT84" s="1" t="str">
        <f t="shared" si="90"/>
        <v>MORTALITY</v>
      </c>
      <c r="AU84" s="1" t="str">
        <f t="shared" si="91"/>
        <v>MORTALITY</v>
      </c>
      <c r="AV84" s="1" t="str">
        <f t="shared" si="92"/>
        <v>MORTALITY</v>
      </c>
      <c r="AW84" s="1" t="str">
        <f t="shared" si="93"/>
        <v>MORTALITY</v>
      </c>
      <c r="AX84" s="1" t="str">
        <f t="shared" si="94"/>
        <v>MORTALITY</v>
      </c>
      <c r="AY84" s="1" t="str">
        <f t="shared" si="95"/>
        <v>MORTALITY</v>
      </c>
      <c r="AZ84" s="1" t="str">
        <f t="shared" si="95"/>
        <v>MORTALITY</v>
      </c>
    </row>
    <row r="85" spans="1:52" x14ac:dyDescent="0.2">
      <c r="A85" s="27">
        <f>SABI_RAW_DATA!A85</f>
        <v>84</v>
      </c>
      <c r="B85" s="1" t="str">
        <f>UPPER(SABI_RAW_DATA!C85)</f>
        <v>NA</v>
      </c>
      <c r="C85" s="28">
        <f>SABI_RAW_DATA!D85</f>
        <v>39814</v>
      </c>
      <c r="D85" s="28">
        <f>SABI_RAW_DATA!D85</f>
        <v>39814</v>
      </c>
      <c r="E85" s="1">
        <f t="shared" si="55"/>
        <v>2009</v>
      </c>
      <c r="F85" s="28">
        <f>SABI_RAW_DATA!E85</f>
        <v>39904</v>
      </c>
      <c r="G85" s="1">
        <f t="shared" si="56"/>
        <v>2009</v>
      </c>
      <c r="H85" s="67">
        <f>(YEAR(SABI_SUMMARY!D85)-YEAR(SABI_SUMMARY!C85))*12+MONTH(SABI_SUMMARY!D85)-MONTH(SABI_SUMMARY!C85)</f>
        <v>0</v>
      </c>
      <c r="I85" s="1" t="str">
        <f t="shared" si="57"/>
        <v>CUB</v>
      </c>
      <c r="J85" s="1" t="str">
        <f t="shared" si="58"/>
        <v>NA_CUB</v>
      </c>
      <c r="K85" s="29">
        <f>(YEAR(SABI_SUMMARY!F85)-YEAR(SABI_SUMMARY!C85))*12+MONTH(SABI_SUMMARY!F85)-MONTH(SABI_SUMMARY!C85)</f>
        <v>3</v>
      </c>
      <c r="L85" s="1" t="str">
        <f t="shared" si="59"/>
        <v>CUB</v>
      </c>
      <c r="M85" s="1" t="str">
        <f t="shared" si="60"/>
        <v>NA_CUB</v>
      </c>
      <c r="N85" s="1" t="str">
        <f>UPPER(SABI_RAW_DATA!G85)</f>
        <v>MORTALITY</v>
      </c>
      <c r="O85" s="1">
        <f>IF(SABI_SUMMARY!N85="MORTALITY",1,0)</f>
        <v>1</v>
      </c>
      <c r="P85" s="1" t="str">
        <f t="shared" si="61"/>
        <v>NA</v>
      </c>
      <c r="Q85" s="1" t="str">
        <f t="shared" si="54"/>
        <v>NA</v>
      </c>
      <c r="R85" s="1" t="str">
        <f t="shared" si="62"/>
        <v>NA</v>
      </c>
      <c r="S85" s="1" t="str">
        <f t="shared" si="63"/>
        <v>NA</v>
      </c>
      <c r="T85" s="1" t="str">
        <f t="shared" si="64"/>
        <v>NA</v>
      </c>
      <c r="U85" s="1" t="str">
        <f t="shared" si="65"/>
        <v>NA</v>
      </c>
      <c r="V85" s="1" t="str">
        <f t="shared" si="66"/>
        <v>NA</v>
      </c>
      <c r="W85" s="1" t="str">
        <f t="shared" si="67"/>
        <v>NA</v>
      </c>
      <c r="X85" s="1" t="str">
        <f t="shared" si="68"/>
        <v>NA</v>
      </c>
      <c r="Y85" s="1" t="str">
        <f t="shared" si="69"/>
        <v>NA</v>
      </c>
      <c r="Z85" s="1" t="str">
        <f t="shared" si="70"/>
        <v>NA</v>
      </c>
      <c r="AA85" s="1" t="str">
        <f t="shared" si="71"/>
        <v>NA</v>
      </c>
      <c r="AB85" s="1" t="str">
        <f t="shared" si="72"/>
        <v>NA</v>
      </c>
      <c r="AC85" s="1" t="str">
        <f t="shared" si="73"/>
        <v>NA</v>
      </c>
      <c r="AD85" s="1" t="str">
        <f t="shared" si="74"/>
        <v>NA</v>
      </c>
      <c r="AE85" s="1" t="str">
        <f t="shared" si="75"/>
        <v>NA</v>
      </c>
      <c r="AF85" s="1" t="str">
        <f t="shared" si="76"/>
        <v>NA</v>
      </c>
      <c r="AG85" s="1" t="str">
        <f t="shared" si="77"/>
        <v>NA</v>
      </c>
      <c r="AH85" s="1" t="str">
        <f t="shared" si="78"/>
        <v>NA</v>
      </c>
      <c r="AI85" s="1" t="str">
        <f t="shared" si="79"/>
        <v>NA</v>
      </c>
      <c r="AJ85" s="1" t="str">
        <f t="shared" si="80"/>
        <v>NA</v>
      </c>
      <c r="AK85" s="1" t="str">
        <f t="shared" si="81"/>
        <v>NA</v>
      </c>
      <c r="AL85" s="1" t="str">
        <f t="shared" si="82"/>
        <v>NA</v>
      </c>
      <c r="AM85" s="1" t="str">
        <f t="shared" si="83"/>
        <v>NA</v>
      </c>
      <c r="AN85" s="1" t="str">
        <f t="shared" si="84"/>
        <v>NA</v>
      </c>
      <c r="AO85" s="1" t="str">
        <f t="shared" si="85"/>
        <v>NA</v>
      </c>
      <c r="AP85" s="1" t="str">
        <f t="shared" si="86"/>
        <v>NA</v>
      </c>
      <c r="AQ85" s="1" t="str">
        <f t="shared" si="87"/>
        <v>NA</v>
      </c>
      <c r="AR85" s="1" t="str">
        <f t="shared" si="88"/>
        <v>NA</v>
      </c>
      <c r="AS85" s="1" t="str">
        <f t="shared" si="89"/>
        <v>NA</v>
      </c>
      <c r="AT85" s="1" t="str">
        <f t="shared" si="90"/>
        <v>NA_CUB</v>
      </c>
      <c r="AU85" s="1" t="str">
        <f t="shared" si="91"/>
        <v>MORTALITY</v>
      </c>
      <c r="AV85" s="1" t="str">
        <f t="shared" si="92"/>
        <v>MORTALITY</v>
      </c>
      <c r="AW85" s="1" t="str">
        <f t="shared" si="93"/>
        <v>MORTALITY</v>
      </c>
      <c r="AX85" s="1" t="str">
        <f t="shared" si="94"/>
        <v>MORTALITY</v>
      </c>
      <c r="AY85" s="1" t="str">
        <f t="shared" si="95"/>
        <v>MORTALITY</v>
      </c>
      <c r="AZ85" s="1" t="str">
        <f t="shared" si="95"/>
        <v>MORTALITY</v>
      </c>
    </row>
    <row r="86" spans="1:52" x14ac:dyDescent="0.2">
      <c r="A86" s="27">
        <f>SABI_RAW_DATA!A86</f>
        <v>85</v>
      </c>
      <c r="B86" s="1" t="str">
        <f>UPPER(SABI_RAW_DATA!C86)</f>
        <v>FEMALE</v>
      </c>
      <c r="C86" s="28">
        <f>SABI_RAW_DATA!D86</f>
        <v>39114</v>
      </c>
      <c r="D86" s="28">
        <f>SABI_RAW_DATA!D86</f>
        <v>39114</v>
      </c>
      <c r="E86" s="1">
        <f t="shared" si="55"/>
        <v>2007</v>
      </c>
      <c r="F86" s="28">
        <f>SABI_RAW_DATA!E86</f>
        <v>41426</v>
      </c>
      <c r="G86" s="1">
        <f t="shared" si="56"/>
        <v>2013</v>
      </c>
      <c r="H86" s="67">
        <f>(YEAR(SABI_SUMMARY!D86)-YEAR(SABI_SUMMARY!C86))*12+MONTH(SABI_SUMMARY!D86)-MONTH(SABI_SUMMARY!C86)</f>
        <v>0</v>
      </c>
      <c r="I86" s="1" t="str">
        <f t="shared" si="57"/>
        <v>CUB</v>
      </c>
      <c r="J86" s="1" t="str">
        <f t="shared" si="58"/>
        <v>FEMALE_CUB</v>
      </c>
      <c r="K86" s="29">
        <f>(YEAR(SABI_SUMMARY!F86)-YEAR(SABI_SUMMARY!C86))*12+MONTH(SABI_SUMMARY!F86)-MONTH(SABI_SUMMARY!C86)</f>
        <v>76</v>
      </c>
      <c r="L86" s="1" t="str">
        <f t="shared" si="59"/>
        <v>ADULT_72_84</v>
      </c>
      <c r="M86" s="1" t="str">
        <f t="shared" si="60"/>
        <v>FEMALE_ADULT_72_84</v>
      </c>
      <c r="N86" s="1" t="str">
        <f>UPPER(SABI_RAW_DATA!G86)</f>
        <v>CENSORED</v>
      </c>
      <c r="O86" s="1">
        <f>IF(SABI_SUMMARY!N86="MORTALITY",1,0)</f>
        <v>0</v>
      </c>
      <c r="P86" s="1" t="str">
        <f t="shared" si="61"/>
        <v>NA</v>
      </c>
      <c r="Q86" s="1" t="str">
        <f t="shared" si="54"/>
        <v>NA</v>
      </c>
      <c r="R86" s="1" t="str">
        <f t="shared" si="62"/>
        <v>NA</v>
      </c>
      <c r="S86" s="1" t="str">
        <f t="shared" si="63"/>
        <v>NA</v>
      </c>
      <c r="T86" s="1" t="str">
        <f t="shared" si="64"/>
        <v>NA</v>
      </c>
      <c r="U86" s="1" t="str">
        <f t="shared" si="65"/>
        <v>NA</v>
      </c>
      <c r="V86" s="1" t="str">
        <f t="shared" si="66"/>
        <v>NA</v>
      </c>
      <c r="W86" s="1" t="str">
        <f t="shared" si="67"/>
        <v>NA</v>
      </c>
      <c r="X86" s="1" t="str">
        <f t="shared" si="68"/>
        <v>NA</v>
      </c>
      <c r="Y86" s="1" t="str">
        <f t="shared" si="69"/>
        <v>NA</v>
      </c>
      <c r="Z86" s="1" t="str">
        <f t="shared" si="70"/>
        <v>NA</v>
      </c>
      <c r="AA86" s="1" t="str">
        <f t="shared" si="71"/>
        <v>NA</v>
      </c>
      <c r="AB86" s="1" t="str">
        <f t="shared" si="72"/>
        <v>NA</v>
      </c>
      <c r="AC86" s="1" t="str">
        <f t="shared" si="73"/>
        <v>NA</v>
      </c>
      <c r="AD86" s="1" t="str">
        <f t="shared" si="74"/>
        <v>NA</v>
      </c>
      <c r="AE86" s="1" t="str">
        <f t="shared" si="75"/>
        <v>NA</v>
      </c>
      <c r="AF86" s="1" t="str">
        <f t="shared" si="76"/>
        <v>NA</v>
      </c>
      <c r="AG86" s="1" t="str">
        <f t="shared" si="77"/>
        <v>NA</v>
      </c>
      <c r="AH86" s="1" t="str">
        <f t="shared" si="78"/>
        <v>NA</v>
      </c>
      <c r="AI86" s="1" t="str">
        <f t="shared" si="79"/>
        <v>NA</v>
      </c>
      <c r="AJ86" s="1" t="str">
        <f t="shared" si="80"/>
        <v>NA</v>
      </c>
      <c r="AK86" s="1" t="str">
        <f t="shared" si="81"/>
        <v>NA</v>
      </c>
      <c r="AL86" s="1" t="str">
        <f t="shared" si="82"/>
        <v>NA</v>
      </c>
      <c r="AM86" s="1" t="str">
        <f t="shared" si="83"/>
        <v>NA</v>
      </c>
      <c r="AN86" s="1" t="str">
        <f t="shared" si="84"/>
        <v>NA</v>
      </c>
      <c r="AO86" s="1" t="str">
        <f t="shared" si="85"/>
        <v>NA</v>
      </c>
      <c r="AP86" s="1" t="str">
        <f t="shared" si="86"/>
        <v>NA</v>
      </c>
      <c r="AQ86" s="1" t="str">
        <f t="shared" si="87"/>
        <v>NA</v>
      </c>
      <c r="AR86" s="1" t="str">
        <f t="shared" si="88"/>
        <v>FEMALE_CUB</v>
      </c>
      <c r="AS86" s="1" t="str">
        <f t="shared" si="89"/>
        <v>FEMALE_JUVENILE</v>
      </c>
      <c r="AT86" s="1" t="str">
        <f t="shared" si="90"/>
        <v>FEMALE_SUBADULT</v>
      </c>
      <c r="AU86" s="1" t="str">
        <f t="shared" si="91"/>
        <v>FEMALE_ADULT_36_48</v>
      </c>
      <c r="AV86" s="1" t="str">
        <f t="shared" si="92"/>
        <v>FEMALE_ADULT_48_60</v>
      </c>
      <c r="AW86" s="1" t="str">
        <f t="shared" si="93"/>
        <v>FEMALE_ADULT_60_72</v>
      </c>
      <c r="AX86" s="1" t="str">
        <f t="shared" si="94"/>
        <v>FEMALE_ADULT_72_84</v>
      </c>
      <c r="AY86" s="1" t="str">
        <f t="shared" si="95"/>
        <v>CENSORED</v>
      </c>
      <c r="AZ86" s="1" t="str">
        <f t="shared" si="95"/>
        <v>CENSORED</v>
      </c>
    </row>
    <row r="87" spans="1:52" x14ac:dyDescent="0.2">
      <c r="A87" s="27">
        <f>SABI_RAW_DATA!A87</f>
        <v>86</v>
      </c>
      <c r="B87" s="1" t="str">
        <f>UPPER(SABI_RAW_DATA!C87)</f>
        <v>FEMALE</v>
      </c>
      <c r="C87" s="28">
        <f>SABI_RAW_DATA!D87</f>
        <v>39114</v>
      </c>
      <c r="D87" s="28">
        <f>SABI_RAW_DATA!D87</f>
        <v>39114</v>
      </c>
      <c r="E87" s="1">
        <f t="shared" si="55"/>
        <v>2007</v>
      </c>
      <c r="F87" s="28">
        <f>SABI_RAW_DATA!E87</f>
        <v>42005</v>
      </c>
      <c r="G87" s="1">
        <f t="shared" si="56"/>
        <v>2015</v>
      </c>
      <c r="H87" s="67">
        <f>(YEAR(SABI_SUMMARY!D87)-YEAR(SABI_SUMMARY!C87))*12+MONTH(SABI_SUMMARY!D87)-MONTH(SABI_SUMMARY!C87)</f>
        <v>0</v>
      </c>
      <c r="I87" s="1" t="str">
        <f t="shared" si="57"/>
        <v>CUB</v>
      </c>
      <c r="J87" s="1" t="str">
        <f t="shared" si="58"/>
        <v>FEMALE_CUB</v>
      </c>
      <c r="K87" s="29">
        <f>(YEAR(SABI_SUMMARY!F87)-YEAR(SABI_SUMMARY!C87))*12+MONTH(SABI_SUMMARY!F87)-MONTH(SABI_SUMMARY!C87)</f>
        <v>95</v>
      </c>
      <c r="L87" s="1" t="str">
        <f t="shared" si="59"/>
        <v>ADULT_84</v>
      </c>
      <c r="M87" s="1" t="str">
        <f t="shared" si="60"/>
        <v>FEMALE_ADULT_84</v>
      </c>
      <c r="N87" s="1" t="str">
        <f>UPPER(SABI_RAW_DATA!G87)</f>
        <v>CENSORED</v>
      </c>
      <c r="O87" s="1">
        <f>IF(SABI_SUMMARY!N87="MORTALITY",1,0)</f>
        <v>0</v>
      </c>
      <c r="P87" s="1" t="str">
        <f t="shared" si="61"/>
        <v>NA</v>
      </c>
      <c r="Q87" s="1" t="str">
        <f t="shared" si="54"/>
        <v>NA</v>
      </c>
      <c r="R87" s="1" t="str">
        <f t="shared" si="62"/>
        <v>NA</v>
      </c>
      <c r="S87" s="1" t="str">
        <f t="shared" si="63"/>
        <v>NA</v>
      </c>
      <c r="T87" s="1" t="str">
        <f t="shared" si="64"/>
        <v>NA</v>
      </c>
      <c r="U87" s="1" t="str">
        <f t="shared" si="65"/>
        <v>NA</v>
      </c>
      <c r="V87" s="1" t="str">
        <f t="shared" si="66"/>
        <v>NA</v>
      </c>
      <c r="W87" s="1" t="str">
        <f t="shared" si="67"/>
        <v>NA</v>
      </c>
      <c r="X87" s="1" t="str">
        <f t="shared" si="68"/>
        <v>NA</v>
      </c>
      <c r="Y87" s="1" t="str">
        <f t="shared" si="69"/>
        <v>NA</v>
      </c>
      <c r="Z87" s="1" t="str">
        <f t="shared" si="70"/>
        <v>NA</v>
      </c>
      <c r="AA87" s="1" t="str">
        <f t="shared" si="71"/>
        <v>NA</v>
      </c>
      <c r="AB87" s="1" t="str">
        <f t="shared" si="72"/>
        <v>NA</v>
      </c>
      <c r="AC87" s="1" t="str">
        <f t="shared" si="73"/>
        <v>NA</v>
      </c>
      <c r="AD87" s="1" t="str">
        <f t="shared" si="74"/>
        <v>NA</v>
      </c>
      <c r="AE87" s="1" t="str">
        <f t="shared" si="75"/>
        <v>NA</v>
      </c>
      <c r="AF87" s="1" t="str">
        <f t="shared" si="76"/>
        <v>NA</v>
      </c>
      <c r="AG87" s="1" t="str">
        <f t="shared" si="77"/>
        <v>NA</v>
      </c>
      <c r="AH87" s="1" t="str">
        <f t="shared" si="78"/>
        <v>NA</v>
      </c>
      <c r="AI87" s="1" t="str">
        <f t="shared" si="79"/>
        <v>NA</v>
      </c>
      <c r="AJ87" s="1" t="str">
        <f t="shared" si="80"/>
        <v>NA</v>
      </c>
      <c r="AK87" s="1" t="str">
        <f t="shared" si="81"/>
        <v>NA</v>
      </c>
      <c r="AL87" s="1" t="str">
        <f t="shared" si="82"/>
        <v>NA</v>
      </c>
      <c r="AM87" s="1" t="str">
        <f t="shared" si="83"/>
        <v>NA</v>
      </c>
      <c r="AN87" s="1" t="str">
        <f t="shared" si="84"/>
        <v>NA</v>
      </c>
      <c r="AO87" s="1" t="str">
        <f t="shared" si="85"/>
        <v>NA</v>
      </c>
      <c r="AP87" s="1" t="str">
        <f t="shared" si="86"/>
        <v>NA</v>
      </c>
      <c r="AQ87" s="1" t="str">
        <f t="shared" si="87"/>
        <v>NA</v>
      </c>
      <c r="AR87" s="1" t="str">
        <f t="shared" si="88"/>
        <v>FEMALE_CUB</v>
      </c>
      <c r="AS87" s="1" t="str">
        <f t="shared" si="89"/>
        <v>FEMALE_JUVENILE</v>
      </c>
      <c r="AT87" s="1" t="str">
        <f t="shared" si="90"/>
        <v>FEMALE_SUBADULT</v>
      </c>
      <c r="AU87" s="1" t="str">
        <f t="shared" si="91"/>
        <v>FEMALE_ADULT_36_48</v>
      </c>
      <c r="AV87" s="1" t="str">
        <f t="shared" si="92"/>
        <v>FEMALE_ADULT_48_60</v>
      </c>
      <c r="AW87" s="1" t="str">
        <f t="shared" si="93"/>
        <v>FEMALE_ADULT_60_72</v>
      </c>
      <c r="AX87" s="1" t="str">
        <f t="shared" si="94"/>
        <v>FEMALE_ADULT_72_84</v>
      </c>
      <c r="AY87" s="1" t="str">
        <f t="shared" si="95"/>
        <v>FEMALE_ADULT_84</v>
      </c>
      <c r="AZ87" s="1" t="str">
        <f t="shared" si="95"/>
        <v>FEMALE_ADULT_84</v>
      </c>
    </row>
    <row r="88" spans="1:52" x14ac:dyDescent="0.2">
      <c r="A88" s="27">
        <f>SABI_RAW_DATA!A88</f>
        <v>87</v>
      </c>
      <c r="B88" s="1" t="str">
        <f>UPPER(SABI_RAW_DATA!C88)</f>
        <v>MALE</v>
      </c>
      <c r="C88" s="28">
        <f>SABI_RAW_DATA!D88</f>
        <v>39753</v>
      </c>
      <c r="D88" s="28">
        <f>SABI_RAW_DATA!D88</f>
        <v>39753</v>
      </c>
      <c r="E88" s="1">
        <f t="shared" si="55"/>
        <v>2008</v>
      </c>
      <c r="F88" s="28">
        <f>SABI_RAW_DATA!E88</f>
        <v>42005</v>
      </c>
      <c r="G88" s="1">
        <f t="shared" si="56"/>
        <v>2015</v>
      </c>
      <c r="H88" s="67">
        <f>(YEAR(SABI_SUMMARY!D88)-YEAR(SABI_SUMMARY!C88))*12+MONTH(SABI_SUMMARY!D88)-MONTH(SABI_SUMMARY!C88)</f>
        <v>0</v>
      </c>
      <c r="I88" s="1" t="str">
        <f t="shared" si="57"/>
        <v>CUB</v>
      </c>
      <c r="J88" s="1" t="str">
        <f t="shared" si="58"/>
        <v>MALE_CUB</v>
      </c>
      <c r="K88" s="29">
        <f>(YEAR(SABI_SUMMARY!F88)-YEAR(SABI_SUMMARY!C88))*12+MONTH(SABI_SUMMARY!F88)-MONTH(SABI_SUMMARY!C88)</f>
        <v>74</v>
      </c>
      <c r="L88" s="1" t="str">
        <f t="shared" si="59"/>
        <v>ADULT_72_84</v>
      </c>
      <c r="M88" s="1" t="str">
        <f t="shared" si="60"/>
        <v>MALE_ADULT_72_84</v>
      </c>
      <c r="N88" s="1" t="str">
        <f>UPPER(SABI_RAW_DATA!G88)</f>
        <v>CENSORED</v>
      </c>
      <c r="O88" s="1">
        <f>IF(SABI_SUMMARY!N88="MORTALITY",1,0)</f>
        <v>0</v>
      </c>
      <c r="P88" s="1" t="str">
        <f t="shared" si="61"/>
        <v>NA</v>
      </c>
      <c r="Q88" s="1" t="str">
        <f t="shared" si="54"/>
        <v>NA</v>
      </c>
      <c r="R88" s="1" t="str">
        <f t="shared" si="62"/>
        <v>NA</v>
      </c>
      <c r="S88" s="1" t="str">
        <f t="shared" si="63"/>
        <v>NA</v>
      </c>
      <c r="T88" s="1" t="str">
        <f t="shared" si="64"/>
        <v>NA</v>
      </c>
      <c r="U88" s="1" t="str">
        <f t="shared" si="65"/>
        <v>NA</v>
      </c>
      <c r="V88" s="1" t="str">
        <f t="shared" si="66"/>
        <v>NA</v>
      </c>
      <c r="W88" s="1" t="str">
        <f t="shared" si="67"/>
        <v>NA</v>
      </c>
      <c r="X88" s="1" t="str">
        <f t="shared" si="68"/>
        <v>NA</v>
      </c>
      <c r="Y88" s="1" t="str">
        <f t="shared" si="69"/>
        <v>NA</v>
      </c>
      <c r="Z88" s="1" t="str">
        <f t="shared" si="70"/>
        <v>NA</v>
      </c>
      <c r="AA88" s="1" t="str">
        <f t="shared" si="71"/>
        <v>NA</v>
      </c>
      <c r="AB88" s="1" t="str">
        <f t="shared" si="72"/>
        <v>NA</v>
      </c>
      <c r="AC88" s="1" t="str">
        <f t="shared" si="73"/>
        <v>NA</v>
      </c>
      <c r="AD88" s="1" t="str">
        <f t="shared" si="74"/>
        <v>NA</v>
      </c>
      <c r="AE88" s="1" t="str">
        <f t="shared" si="75"/>
        <v>NA</v>
      </c>
      <c r="AF88" s="1" t="str">
        <f t="shared" si="76"/>
        <v>NA</v>
      </c>
      <c r="AG88" s="1" t="str">
        <f t="shared" si="77"/>
        <v>NA</v>
      </c>
      <c r="AH88" s="1" t="str">
        <f t="shared" si="78"/>
        <v>NA</v>
      </c>
      <c r="AI88" s="1" t="str">
        <f t="shared" si="79"/>
        <v>NA</v>
      </c>
      <c r="AJ88" s="1" t="str">
        <f t="shared" si="80"/>
        <v>NA</v>
      </c>
      <c r="AK88" s="1" t="str">
        <f t="shared" si="81"/>
        <v>NA</v>
      </c>
      <c r="AL88" s="1" t="str">
        <f t="shared" si="82"/>
        <v>NA</v>
      </c>
      <c r="AM88" s="1" t="str">
        <f t="shared" si="83"/>
        <v>NA</v>
      </c>
      <c r="AN88" s="1" t="str">
        <f t="shared" si="84"/>
        <v>NA</v>
      </c>
      <c r="AO88" s="1" t="str">
        <f t="shared" si="85"/>
        <v>NA</v>
      </c>
      <c r="AP88" s="1" t="str">
        <f t="shared" si="86"/>
        <v>NA</v>
      </c>
      <c r="AQ88" s="1" t="str">
        <f t="shared" si="87"/>
        <v>NA</v>
      </c>
      <c r="AR88" s="1" t="str">
        <f t="shared" si="88"/>
        <v>NA</v>
      </c>
      <c r="AS88" s="1" t="str">
        <f t="shared" si="89"/>
        <v>MALE_CUB</v>
      </c>
      <c r="AT88" s="1" t="str">
        <f t="shared" si="90"/>
        <v>MALE_JUVENILE</v>
      </c>
      <c r="AU88" s="1" t="str">
        <f t="shared" si="91"/>
        <v>MALE_SUBADULT</v>
      </c>
      <c r="AV88" s="1" t="str">
        <f t="shared" si="92"/>
        <v>MALE_ADULT_36_48</v>
      </c>
      <c r="AW88" s="1" t="str">
        <f t="shared" si="93"/>
        <v>MALE_ADULT_48_60</v>
      </c>
      <c r="AX88" s="1" t="str">
        <f t="shared" si="94"/>
        <v>MALE_ADULT_60_72</v>
      </c>
      <c r="AY88" s="1" t="str">
        <f t="shared" si="95"/>
        <v>MALE_ADULT_72_84</v>
      </c>
      <c r="AZ88" s="1" t="str">
        <f t="shared" si="95"/>
        <v>MALE_ADULT_84</v>
      </c>
    </row>
    <row r="89" spans="1:52" x14ac:dyDescent="0.2">
      <c r="A89" s="27">
        <f>SABI_RAW_DATA!A89</f>
        <v>88</v>
      </c>
      <c r="B89" s="1" t="str">
        <f>UPPER(SABI_RAW_DATA!C89)</f>
        <v>MALE</v>
      </c>
      <c r="C89" s="28">
        <f>SABI_RAW_DATA!D89</f>
        <v>39753</v>
      </c>
      <c r="D89" s="28">
        <f>SABI_RAW_DATA!D89</f>
        <v>39753</v>
      </c>
      <c r="E89" s="1">
        <f t="shared" si="55"/>
        <v>2008</v>
      </c>
      <c r="F89" s="28">
        <f>SABI_RAW_DATA!E89</f>
        <v>42005</v>
      </c>
      <c r="G89" s="1">
        <f t="shared" si="56"/>
        <v>2015</v>
      </c>
      <c r="H89" s="67">
        <f>(YEAR(SABI_SUMMARY!D89)-YEAR(SABI_SUMMARY!C89))*12+MONTH(SABI_SUMMARY!D89)-MONTH(SABI_SUMMARY!C89)</f>
        <v>0</v>
      </c>
      <c r="I89" s="1" t="str">
        <f t="shared" si="57"/>
        <v>CUB</v>
      </c>
      <c r="J89" s="1" t="str">
        <f t="shared" si="58"/>
        <v>MALE_CUB</v>
      </c>
      <c r="K89" s="29">
        <f>(YEAR(SABI_SUMMARY!F89)-YEAR(SABI_SUMMARY!C89))*12+MONTH(SABI_SUMMARY!F89)-MONTH(SABI_SUMMARY!C89)</f>
        <v>74</v>
      </c>
      <c r="L89" s="1" t="str">
        <f t="shared" si="59"/>
        <v>ADULT_72_84</v>
      </c>
      <c r="M89" s="1" t="str">
        <f t="shared" si="60"/>
        <v>MALE_ADULT_72_84</v>
      </c>
      <c r="N89" s="1" t="str">
        <f>UPPER(SABI_RAW_DATA!G89)</f>
        <v>CENSORED</v>
      </c>
      <c r="O89" s="1">
        <f>IF(SABI_SUMMARY!N89="MORTALITY",1,0)</f>
        <v>0</v>
      </c>
      <c r="P89" s="1" t="str">
        <f t="shared" si="61"/>
        <v>NA</v>
      </c>
      <c r="Q89" s="1" t="str">
        <f t="shared" si="54"/>
        <v>NA</v>
      </c>
      <c r="R89" s="1" t="str">
        <f t="shared" si="62"/>
        <v>NA</v>
      </c>
      <c r="S89" s="1" t="str">
        <f t="shared" si="63"/>
        <v>NA</v>
      </c>
      <c r="T89" s="1" t="str">
        <f t="shared" si="64"/>
        <v>NA</v>
      </c>
      <c r="U89" s="1" t="str">
        <f t="shared" si="65"/>
        <v>NA</v>
      </c>
      <c r="V89" s="1" t="str">
        <f t="shared" si="66"/>
        <v>NA</v>
      </c>
      <c r="W89" s="1" t="str">
        <f t="shared" si="67"/>
        <v>NA</v>
      </c>
      <c r="X89" s="1" t="str">
        <f t="shared" si="68"/>
        <v>NA</v>
      </c>
      <c r="Y89" s="1" t="str">
        <f t="shared" si="69"/>
        <v>NA</v>
      </c>
      <c r="Z89" s="1" t="str">
        <f t="shared" si="70"/>
        <v>NA</v>
      </c>
      <c r="AA89" s="1" t="str">
        <f t="shared" si="71"/>
        <v>NA</v>
      </c>
      <c r="AB89" s="1" t="str">
        <f t="shared" si="72"/>
        <v>NA</v>
      </c>
      <c r="AC89" s="1" t="str">
        <f t="shared" si="73"/>
        <v>NA</v>
      </c>
      <c r="AD89" s="1" t="str">
        <f t="shared" si="74"/>
        <v>NA</v>
      </c>
      <c r="AE89" s="1" t="str">
        <f t="shared" si="75"/>
        <v>NA</v>
      </c>
      <c r="AF89" s="1" t="str">
        <f t="shared" si="76"/>
        <v>NA</v>
      </c>
      <c r="AG89" s="1" t="str">
        <f t="shared" si="77"/>
        <v>NA</v>
      </c>
      <c r="AH89" s="1" t="str">
        <f t="shared" si="78"/>
        <v>NA</v>
      </c>
      <c r="AI89" s="1" t="str">
        <f t="shared" si="79"/>
        <v>NA</v>
      </c>
      <c r="AJ89" s="1" t="str">
        <f t="shared" si="80"/>
        <v>NA</v>
      </c>
      <c r="AK89" s="1" t="str">
        <f t="shared" si="81"/>
        <v>NA</v>
      </c>
      <c r="AL89" s="1" t="str">
        <f t="shared" si="82"/>
        <v>NA</v>
      </c>
      <c r="AM89" s="1" t="str">
        <f t="shared" si="83"/>
        <v>NA</v>
      </c>
      <c r="AN89" s="1" t="str">
        <f t="shared" si="84"/>
        <v>NA</v>
      </c>
      <c r="AO89" s="1" t="str">
        <f t="shared" si="85"/>
        <v>NA</v>
      </c>
      <c r="AP89" s="1" t="str">
        <f t="shared" si="86"/>
        <v>NA</v>
      </c>
      <c r="AQ89" s="1" t="str">
        <f t="shared" si="87"/>
        <v>NA</v>
      </c>
      <c r="AR89" s="1" t="str">
        <f t="shared" si="88"/>
        <v>NA</v>
      </c>
      <c r="AS89" s="1" t="str">
        <f t="shared" si="89"/>
        <v>MALE_CUB</v>
      </c>
      <c r="AT89" s="1" t="str">
        <f t="shared" si="90"/>
        <v>MALE_JUVENILE</v>
      </c>
      <c r="AU89" s="1" t="str">
        <f t="shared" si="91"/>
        <v>MALE_SUBADULT</v>
      </c>
      <c r="AV89" s="1" t="str">
        <f t="shared" si="92"/>
        <v>MALE_ADULT_36_48</v>
      </c>
      <c r="AW89" s="1" t="str">
        <f t="shared" si="93"/>
        <v>MALE_ADULT_48_60</v>
      </c>
      <c r="AX89" s="1" t="str">
        <f t="shared" si="94"/>
        <v>MALE_ADULT_60_72</v>
      </c>
      <c r="AY89" s="1" t="str">
        <f t="shared" si="95"/>
        <v>MALE_ADULT_72_84</v>
      </c>
      <c r="AZ89" s="1" t="str">
        <f t="shared" si="95"/>
        <v>MALE_ADULT_84</v>
      </c>
    </row>
    <row r="90" spans="1:52" x14ac:dyDescent="0.2">
      <c r="A90" s="27">
        <f>SABI_RAW_DATA!A90</f>
        <v>89</v>
      </c>
      <c r="B90" s="1" t="str">
        <f>UPPER(SABI_RAW_DATA!C90)</f>
        <v>FEMALE</v>
      </c>
      <c r="C90" s="28">
        <f>SABI_RAW_DATA!D90</f>
        <v>40452</v>
      </c>
      <c r="D90" s="28">
        <f>SABI_RAW_DATA!D90</f>
        <v>40452</v>
      </c>
      <c r="E90" s="1">
        <f t="shared" si="55"/>
        <v>2010</v>
      </c>
      <c r="F90" s="28">
        <f>SABI_RAW_DATA!E90</f>
        <v>40969</v>
      </c>
      <c r="G90" s="1">
        <f t="shared" si="56"/>
        <v>2012</v>
      </c>
      <c r="H90" s="67">
        <f>(YEAR(SABI_SUMMARY!D90)-YEAR(SABI_SUMMARY!C90))*12+MONTH(SABI_SUMMARY!D90)-MONTH(SABI_SUMMARY!C90)</f>
        <v>0</v>
      </c>
      <c r="I90" s="1" t="str">
        <f t="shared" si="57"/>
        <v>CUB</v>
      </c>
      <c r="J90" s="1" t="str">
        <f t="shared" si="58"/>
        <v>FEMALE_CUB</v>
      </c>
      <c r="K90" s="29">
        <f>(YEAR(SABI_SUMMARY!F90)-YEAR(SABI_SUMMARY!C90))*12+MONTH(SABI_SUMMARY!F90)-MONTH(SABI_SUMMARY!C90)</f>
        <v>17</v>
      </c>
      <c r="L90" s="1" t="str">
        <f t="shared" si="59"/>
        <v>JUVENILE</v>
      </c>
      <c r="M90" s="1" t="str">
        <f t="shared" si="60"/>
        <v>FEMALE_JUVENILE</v>
      </c>
      <c r="N90" s="1" t="str">
        <f>UPPER(SABI_RAW_DATA!G90)</f>
        <v>CENSORED</v>
      </c>
      <c r="O90" s="1">
        <f>IF(SABI_SUMMARY!N90="MORTALITY",1,0)</f>
        <v>0</v>
      </c>
      <c r="P90" s="1" t="str">
        <f t="shared" si="61"/>
        <v>NA</v>
      </c>
      <c r="Q90" s="1" t="str">
        <f t="shared" si="54"/>
        <v>NA</v>
      </c>
      <c r="R90" s="1" t="str">
        <f t="shared" si="62"/>
        <v>NA</v>
      </c>
      <c r="S90" s="1" t="str">
        <f t="shared" si="63"/>
        <v>NA</v>
      </c>
      <c r="T90" s="1" t="str">
        <f t="shared" si="64"/>
        <v>NA</v>
      </c>
      <c r="U90" s="1" t="str">
        <f t="shared" si="65"/>
        <v>NA</v>
      </c>
      <c r="V90" s="1" t="str">
        <f t="shared" si="66"/>
        <v>NA</v>
      </c>
      <c r="W90" s="1" t="str">
        <f t="shared" si="67"/>
        <v>NA</v>
      </c>
      <c r="X90" s="1" t="str">
        <f t="shared" si="68"/>
        <v>NA</v>
      </c>
      <c r="Y90" s="1" t="str">
        <f t="shared" si="69"/>
        <v>NA</v>
      </c>
      <c r="Z90" s="1" t="str">
        <f t="shared" si="70"/>
        <v>NA</v>
      </c>
      <c r="AA90" s="1" t="str">
        <f t="shared" si="71"/>
        <v>NA</v>
      </c>
      <c r="AB90" s="1" t="str">
        <f t="shared" si="72"/>
        <v>NA</v>
      </c>
      <c r="AC90" s="1" t="str">
        <f t="shared" si="73"/>
        <v>NA</v>
      </c>
      <c r="AD90" s="1" t="str">
        <f t="shared" si="74"/>
        <v>NA</v>
      </c>
      <c r="AE90" s="1" t="str">
        <f t="shared" si="75"/>
        <v>NA</v>
      </c>
      <c r="AF90" s="1" t="str">
        <f t="shared" si="76"/>
        <v>NA</v>
      </c>
      <c r="AG90" s="1" t="str">
        <f t="shared" si="77"/>
        <v>NA</v>
      </c>
      <c r="AH90" s="1" t="str">
        <f t="shared" si="78"/>
        <v>NA</v>
      </c>
      <c r="AI90" s="1" t="str">
        <f t="shared" si="79"/>
        <v>NA</v>
      </c>
      <c r="AJ90" s="1" t="str">
        <f t="shared" si="80"/>
        <v>NA</v>
      </c>
      <c r="AK90" s="1" t="str">
        <f t="shared" si="81"/>
        <v>NA</v>
      </c>
      <c r="AL90" s="1" t="str">
        <f t="shared" si="82"/>
        <v>NA</v>
      </c>
      <c r="AM90" s="1" t="str">
        <f t="shared" si="83"/>
        <v>NA</v>
      </c>
      <c r="AN90" s="1" t="str">
        <f t="shared" si="84"/>
        <v>NA</v>
      </c>
      <c r="AO90" s="1" t="str">
        <f t="shared" si="85"/>
        <v>NA</v>
      </c>
      <c r="AP90" s="1" t="str">
        <f t="shared" si="86"/>
        <v>NA</v>
      </c>
      <c r="AQ90" s="1" t="str">
        <f t="shared" si="87"/>
        <v>NA</v>
      </c>
      <c r="AR90" s="1" t="str">
        <f t="shared" si="88"/>
        <v>NA</v>
      </c>
      <c r="AS90" s="1" t="str">
        <f t="shared" si="89"/>
        <v>NA</v>
      </c>
      <c r="AT90" s="1" t="str">
        <f t="shared" si="90"/>
        <v>NA</v>
      </c>
      <c r="AU90" s="1" t="str">
        <f t="shared" si="91"/>
        <v>FEMALE_CUB</v>
      </c>
      <c r="AV90" s="1" t="str">
        <f t="shared" si="92"/>
        <v>FEMALE_JUVENILE</v>
      </c>
      <c r="AW90" s="1" t="str">
        <f t="shared" si="93"/>
        <v>FEMALE_SUBADULT</v>
      </c>
      <c r="AX90" s="1" t="str">
        <f t="shared" si="94"/>
        <v>CENSORED</v>
      </c>
      <c r="AY90" s="1" t="str">
        <f t="shared" si="95"/>
        <v>CENSORED</v>
      </c>
      <c r="AZ90" s="1" t="str">
        <f t="shared" si="95"/>
        <v>CENSORED</v>
      </c>
    </row>
    <row r="91" spans="1:52" x14ac:dyDescent="0.2">
      <c r="A91" s="27">
        <f>SABI_RAW_DATA!A91</f>
        <v>90</v>
      </c>
      <c r="B91" s="1" t="str">
        <f>UPPER(SABI_RAW_DATA!C91)</f>
        <v>MALE</v>
      </c>
      <c r="C91" s="28">
        <f>SABI_RAW_DATA!D91</f>
        <v>40452</v>
      </c>
      <c r="D91" s="28">
        <f>SABI_RAW_DATA!D91</f>
        <v>40452</v>
      </c>
      <c r="E91" s="1">
        <f t="shared" si="55"/>
        <v>2010</v>
      </c>
      <c r="F91" s="28">
        <f>SABI_RAW_DATA!E91</f>
        <v>42005</v>
      </c>
      <c r="G91" s="1">
        <f t="shared" si="56"/>
        <v>2015</v>
      </c>
      <c r="H91" s="67">
        <f>(YEAR(SABI_SUMMARY!D91)-YEAR(SABI_SUMMARY!C91))*12+MONTH(SABI_SUMMARY!D91)-MONTH(SABI_SUMMARY!C91)</f>
        <v>0</v>
      </c>
      <c r="I91" s="1" t="str">
        <f t="shared" si="57"/>
        <v>CUB</v>
      </c>
      <c r="J91" s="1" t="str">
        <f t="shared" si="58"/>
        <v>MALE_CUB</v>
      </c>
      <c r="K91" s="29">
        <f>(YEAR(SABI_SUMMARY!F91)-YEAR(SABI_SUMMARY!C91))*12+MONTH(SABI_SUMMARY!F91)-MONTH(SABI_SUMMARY!C91)</f>
        <v>51</v>
      </c>
      <c r="L91" s="1" t="str">
        <f t="shared" si="59"/>
        <v>ADULT_48_60</v>
      </c>
      <c r="M91" s="1" t="str">
        <f t="shared" si="60"/>
        <v>MALE_ADULT_48_60</v>
      </c>
      <c r="N91" s="1" t="str">
        <f>UPPER(SABI_RAW_DATA!G91)</f>
        <v>CENSORED</v>
      </c>
      <c r="O91" s="1">
        <f>IF(SABI_SUMMARY!N91="MORTALITY",1,0)</f>
        <v>0</v>
      </c>
      <c r="P91" s="1" t="str">
        <f t="shared" si="61"/>
        <v>NA</v>
      </c>
      <c r="Q91" s="1" t="str">
        <f t="shared" si="54"/>
        <v>NA</v>
      </c>
      <c r="R91" s="1" t="str">
        <f t="shared" si="62"/>
        <v>NA</v>
      </c>
      <c r="S91" s="1" t="str">
        <f t="shared" si="63"/>
        <v>NA</v>
      </c>
      <c r="T91" s="1" t="str">
        <f t="shared" si="64"/>
        <v>NA</v>
      </c>
      <c r="U91" s="1" t="str">
        <f t="shared" si="65"/>
        <v>NA</v>
      </c>
      <c r="V91" s="1" t="str">
        <f t="shared" si="66"/>
        <v>NA</v>
      </c>
      <c r="W91" s="1" t="str">
        <f t="shared" si="67"/>
        <v>NA</v>
      </c>
      <c r="X91" s="1" t="str">
        <f t="shared" si="68"/>
        <v>NA</v>
      </c>
      <c r="Y91" s="1" t="str">
        <f t="shared" si="69"/>
        <v>NA</v>
      </c>
      <c r="Z91" s="1" t="str">
        <f t="shared" si="70"/>
        <v>NA</v>
      </c>
      <c r="AA91" s="1" t="str">
        <f t="shared" si="71"/>
        <v>NA</v>
      </c>
      <c r="AB91" s="1" t="str">
        <f t="shared" si="72"/>
        <v>NA</v>
      </c>
      <c r="AC91" s="1" t="str">
        <f t="shared" si="73"/>
        <v>NA</v>
      </c>
      <c r="AD91" s="1" t="str">
        <f t="shared" si="74"/>
        <v>NA</v>
      </c>
      <c r="AE91" s="1" t="str">
        <f t="shared" si="75"/>
        <v>NA</v>
      </c>
      <c r="AF91" s="1" t="str">
        <f t="shared" si="76"/>
        <v>NA</v>
      </c>
      <c r="AG91" s="1" t="str">
        <f t="shared" si="77"/>
        <v>NA</v>
      </c>
      <c r="AH91" s="1" t="str">
        <f t="shared" si="78"/>
        <v>NA</v>
      </c>
      <c r="AI91" s="1" t="str">
        <f t="shared" si="79"/>
        <v>NA</v>
      </c>
      <c r="AJ91" s="1" t="str">
        <f t="shared" si="80"/>
        <v>NA</v>
      </c>
      <c r="AK91" s="1" t="str">
        <f t="shared" si="81"/>
        <v>NA</v>
      </c>
      <c r="AL91" s="1" t="str">
        <f t="shared" si="82"/>
        <v>NA</v>
      </c>
      <c r="AM91" s="1" t="str">
        <f t="shared" si="83"/>
        <v>NA</v>
      </c>
      <c r="AN91" s="1" t="str">
        <f t="shared" si="84"/>
        <v>NA</v>
      </c>
      <c r="AO91" s="1" t="str">
        <f t="shared" si="85"/>
        <v>NA</v>
      </c>
      <c r="AP91" s="1" t="str">
        <f t="shared" si="86"/>
        <v>NA</v>
      </c>
      <c r="AQ91" s="1" t="str">
        <f t="shared" si="87"/>
        <v>NA</v>
      </c>
      <c r="AR91" s="1" t="str">
        <f t="shared" si="88"/>
        <v>NA</v>
      </c>
      <c r="AS91" s="1" t="str">
        <f t="shared" si="89"/>
        <v>NA</v>
      </c>
      <c r="AT91" s="1" t="str">
        <f t="shared" si="90"/>
        <v>NA</v>
      </c>
      <c r="AU91" s="1" t="str">
        <f t="shared" si="91"/>
        <v>MALE_CUB</v>
      </c>
      <c r="AV91" s="1" t="str">
        <f t="shared" si="92"/>
        <v>MALE_JUVENILE</v>
      </c>
      <c r="AW91" s="1" t="str">
        <f t="shared" si="93"/>
        <v>MALE_SUBADULT</v>
      </c>
      <c r="AX91" s="1" t="str">
        <f t="shared" si="94"/>
        <v>MALE_ADULT_36_48</v>
      </c>
      <c r="AY91" s="1" t="str">
        <f t="shared" si="95"/>
        <v>MALE_ADULT_48_60</v>
      </c>
      <c r="AZ91" s="1" t="str">
        <f t="shared" si="95"/>
        <v>MALE_ADULT_60_72</v>
      </c>
    </row>
    <row r="92" spans="1:52" x14ac:dyDescent="0.2">
      <c r="A92" s="27">
        <f>SABI_RAW_DATA!A92</f>
        <v>91</v>
      </c>
      <c r="B92" s="1" t="str">
        <f>UPPER(SABI_RAW_DATA!C92)</f>
        <v>MALE</v>
      </c>
      <c r="C92" s="28">
        <f>SABI_RAW_DATA!D92</f>
        <v>41244</v>
      </c>
      <c r="D92" s="28">
        <f>SABI_RAW_DATA!D92</f>
        <v>41244</v>
      </c>
      <c r="E92" s="1">
        <f t="shared" si="55"/>
        <v>2012</v>
      </c>
      <c r="F92" s="28">
        <f>SABI_RAW_DATA!E92</f>
        <v>42005</v>
      </c>
      <c r="G92" s="1">
        <f t="shared" si="56"/>
        <v>2015</v>
      </c>
      <c r="H92" s="67">
        <f>(YEAR(SABI_SUMMARY!D92)-YEAR(SABI_SUMMARY!C92))*12+MONTH(SABI_SUMMARY!D92)-MONTH(SABI_SUMMARY!C92)</f>
        <v>0</v>
      </c>
      <c r="I92" s="1" t="str">
        <f t="shared" si="57"/>
        <v>CUB</v>
      </c>
      <c r="J92" s="1" t="str">
        <f t="shared" si="58"/>
        <v>MALE_CUB</v>
      </c>
      <c r="K92" s="29">
        <f>(YEAR(SABI_SUMMARY!F92)-YEAR(SABI_SUMMARY!C92))*12+MONTH(SABI_SUMMARY!F92)-MONTH(SABI_SUMMARY!C92)</f>
        <v>25</v>
      </c>
      <c r="L92" s="1" t="str">
        <f t="shared" si="59"/>
        <v>SUBADULT</v>
      </c>
      <c r="M92" s="1" t="str">
        <f t="shared" si="60"/>
        <v>MALE_SUBADULT</v>
      </c>
      <c r="N92" s="1" t="str">
        <f>UPPER(SABI_RAW_DATA!G92)</f>
        <v>CENSORED</v>
      </c>
      <c r="O92" s="1">
        <f>IF(SABI_SUMMARY!N92="MORTALITY",1,0)</f>
        <v>0</v>
      </c>
      <c r="P92" s="1" t="str">
        <f t="shared" si="61"/>
        <v>NA</v>
      </c>
      <c r="Q92" s="1" t="str">
        <f t="shared" si="54"/>
        <v>NA</v>
      </c>
      <c r="R92" s="1" t="str">
        <f t="shared" si="62"/>
        <v>NA</v>
      </c>
      <c r="S92" s="1" t="str">
        <f t="shared" si="63"/>
        <v>NA</v>
      </c>
      <c r="T92" s="1" t="str">
        <f t="shared" si="64"/>
        <v>NA</v>
      </c>
      <c r="U92" s="1" t="str">
        <f t="shared" si="65"/>
        <v>NA</v>
      </c>
      <c r="V92" s="1" t="str">
        <f t="shared" si="66"/>
        <v>NA</v>
      </c>
      <c r="W92" s="1" t="str">
        <f t="shared" si="67"/>
        <v>NA</v>
      </c>
      <c r="X92" s="1" t="str">
        <f t="shared" si="68"/>
        <v>NA</v>
      </c>
      <c r="Y92" s="1" t="str">
        <f t="shared" si="69"/>
        <v>NA</v>
      </c>
      <c r="Z92" s="1" t="str">
        <f t="shared" ref="Z92:Z107" si="96">IF($E92=Z$1,$J92,IF(Z$1&gt;$G92,$N92,IF($E92&gt;Z$1,"NA",(IF($E92=Z$1,T92,(IF(Y92="NA",T92,IF(Y92="FEMALE_CUB","FEMALE_JUVENILE",IF(Y92="FEMALE_JUVENILE","FEMALE_SUBADULT",IF(Y92="FEMALE_SUBADULT","FEMALE_ADULT_36_48",IF(Y92="FEMALE_ADULT_36_48","FEMALE_ADULT_48_60",IF(Y92="FEMALE_ADULT_48_60","FEMALE_ADULT_60_72",IF(Y92="FEMALE_ADULT_60_72","FEMALE_ADULT_72_84",IF(Y92="FEMALE_ADULT_72_84","FEMALE_ADULT_84",IF(Y92="FEMALE_ADULT_84","FEMALE_ADULT_84",IF(Y92="MALE_CUB","MALE_JUVENILE",IF(Y92="MALE_JUVENILE","MALE_SUBADULT",IF(Y92="MALE_SUBADULT","MALE_ADULT_36_48",IF(Y92="MALE_ADULT_36_48","MALE_ADULT_48_60",IF(Y92="MALE_ADULT_48_60","MALE_ADULT_60_72",IF(Y92="MALE_ADULT_60_72","MALE_ADULT_72_84",IF(Y92="MALE_ADULT_72_84","MALE_ADULT_84",IF(Y92="MALE_ADULT_84","MALE_ADULT_84",IF(Y92="NA_CUB","NA_JUVENILE",IF(Y92="NA_JUVENILE","NA_ADULT",IF(Y92="NA_ADULT","NA_ADULT","NA"))))))))))))))))))))))))))</f>
        <v>NA</v>
      </c>
      <c r="AA92" s="1" t="str">
        <f t="shared" ref="AA92:AA107" si="97">IF($E92=AA$1,$J92,IF(AA$1&gt;$G92,$N92,IF($E92&gt;AA$1,"NA",(IF($E92=AA$1,U92,(IF(Z92="NA",U92,IF(Z92="FEMALE_CUB","FEMALE_JUVENILE",IF(Z92="FEMALE_JUVENILE","FEMALE_SUBADULT",IF(Z92="FEMALE_SUBADULT","FEMALE_ADULT_36_48",IF(Z92="FEMALE_ADULT_36_48","FEMALE_ADULT_48_60",IF(Z92="FEMALE_ADULT_48_60","FEMALE_ADULT_60_72",IF(Z92="FEMALE_ADULT_60_72","FEMALE_ADULT_72_84",IF(Z92="FEMALE_ADULT_72_84","FEMALE_ADULT_84",IF(Z92="FEMALE_ADULT_84","FEMALE_ADULT_84",IF(Z92="MALE_CUB","MALE_JUVENILE",IF(Z92="MALE_JUVENILE","MALE_SUBADULT",IF(Z92="MALE_SUBADULT","MALE_ADULT_36_48",IF(Z92="MALE_ADULT_36_48","MALE_ADULT_48_60",IF(Z92="MALE_ADULT_48_60","MALE_ADULT_60_72",IF(Z92="MALE_ADULT_60_72","MALE_ADULT_72_84",IF(Z92="MALE_ADULT_72_84","MALE_ADULT_84",IF(Z92="MALE_ADULT_84","MALE_ADULT_84",IF(Z92="NA_CUB","NA_JUVENILE",IF(Z92="NA_JUVENILE","NA_ADULT",IF(Z92="NA_ADULT","NA_ADULT","NA"))))))))))))))))))))))))))</f>
        <v>NA</v>
      </c>
      <c r="AB92" s="1" t="str">
        <f t="shared" ref="AB92:AB107" si="98">IF($E92=AB$1,$J92,IF(AB$1&gt;$G92,$N92,IF($E92&gt;AB$1,"NA",(IF($E92=AB$1,V92,(IF(AA92="NA",V92,IF(AA92="FEMALE_CUB","FEMALE_JUVENILE",IF(AA92="FEMALE_JUVENILE","FEMALE_SUBADULT",IF(AA92="FEMALE_SUBADULT","FEMALE_ADULT_36_48",IF(AA92="FEMALE_ADULT_36_48","FEMALE_ADULT_48_60",IF(AA92="FEMALE_ADULT_48_60","FEMALE_ADULT_60_72",IF(AA92="FEMALE_ADULT_60_72","FEMALE_ADULT_72_84",IF(AA92="FEMALE_ADULT_72_84","FEMALE_ADULT_84",IF(AA92="FEMALE_ADULT_84","FEMALE_ADULT_84",IF(AA92="MALE_CUB","MALE_JUVENILE",IF(AA92="MALE_JUVENILE","MALE_SUBADULT",IF(AA92="MALE_SUBADULT","MALE_ADULT_36_48",IF(AA92="MALE_ADULT_36_48","MALE_ADULT_48_60",IF(AA92="MALE_ADULT_48_60","MALE_ADULT_60_72",IF(AA92="MALE_ADULT_60_72","MALE_ADULT_72_84",IF(AA92="MALE_ADULT_72_84","MALE_ADULT_84",IF(AA92="MALE_ADULT_84","MALE_ADULT_84",IF(AA92="NA_CUB","NA_JUVENILE",IF(AA92="NA_JUVENILE","NA_ADULT",IF(AA92="NA_ADULT","NA_ADULT","NA"))))))))))))))))))))))))))</f>
        <v>NA</v>
      </c>
      <c r="AC92" s="1" t="str">
        <f t="shared" ref="AC92:AC107" si="99">IF($E92=AC$1,$J92,IF(AC$1&gt;$G92,$N92,IF($E92&gt;AC$1,"NA",(IF($E92=AC$1,W92,(IF(AB92="NA",W92,IF(AB92="FEMALE_CUB","FEMALE_JUVENILE",IF(AB92="FEMALE_JUVENILE","FEMALE_SUBADULT",IF(AB92="FEMALE_SUBADULT","FEMALE_ADULT_36_48",IF(AB92="FEMALE_ADULT_36_48","FEMALE_ADULT_48_60",IF(AB92="FEMALE_ADULT_48_60","FEMALE_ADULT_60_72",IF(AB92="FEMALE_ADULT_60_72","FEMALE_ADULT_72_84",IF(AB92="FEMALE_ADULT_72_84","FEMALE_ADULT_84",IF(AB92="FEMALE_ADULT_84","FEMALE_ADULT_84",IF(AB92="MALE_CUB","MALE_JUVENILE",IF(AB92="MALE_JUVENILE","MALE_SUBADULT",IF(AB92="MALE_SUBADULT","MALE_ADULT_36_48",IF(AB92="MALE_ADULT_36_48","MALE_ADULT_48_60",IF(AB92="MALE_ADULT_48_60","MALE_ADULT_60_72",IF(AB92="MALE_ADULT_60_72","MALE_ADULT_72_84",IF(AB92="MALE_ADULT_72_84","MALE_ADULT_84",IF(AB92="MALE_ADULT_84","MALE_ADULT_84",IF(AB92="NA_CUB","NA_JUVENILE",IF(AB92="NA_JUVENILE","NA_ADULT",IF(AB92="NA_ADULT","NA_ADULT","NA"))))))))))))))))))))))))))</f>
        <v>NA</v>
      </c>
      <c r="AD92" s="1" t="str">
        <f t="shared" ref="AD92:AD107" si="100">IF($E92=AD$1,$J92,IF(AD$1&gt;$G92,$N92,IF($E92&gt;AD$1,"NA",(IF($E92=AD$1,X92,(IF(AC92="NA",X92,IF(AC92="FEMALE_CUB","FEMALE_JUVENILE",IF(AC92="FEMALE_JUVENILE","FEMALE_SUBADULT",IF(AC92="FEMALE_SUBADULT","FEMALE_ADULT_36_48",IF(AC92="FEMALE_ADULT_36_48","FEMALE_ADULT_48_60",IF(AC92="FEMALE_ADULT_48_60","FEMALE_ADULT_60_72",IF(AC92="FEMALE_ADULT_60_72","FEMALE_ADULT_72_84",IF(AC92="FEMALE_ADULT_72_84","FEMALE_ADULT_84",IF(AC92="FEMALE_ADULT_84","FEMALE_ADULT_84",IF(AC92="MALE_CUB","MALE_JUVENILE",IF(AC92="MALE_JUVENILE","MALE_SUBADULT",IF(AC92="MALE_SUBADULT","MALE_ADULT_36_48",IF(AC92="MALE_ADULT_36_48","MALE_ADULT_48_60",IF(AC92="MALE_ADULT_48_60","MALE_ADULT_60_72",IF(AC92="MALE_ADULT_60_72","MALE_ADULT_72_84",IF(AC92="MALE_ADULT_72_84","MALE_ADULT_84",IF(AC92="MALE_ADULT_84","MALE_ADULT_84",IF(AC92="NA_CUB","NA_JUVENILE",IF(AC92="NA_JUVENILE","NA_ADULT",IF(AC92="NA_ADULT","NA_ADULT","NA"))))))))))))))))))))))))))</f>
        <v>NA</v>
      </c>
      <c r="AE92" s="1" t="str">
        <f t="shared" ref="AE92:AE107" si="101">IF($E92=AE$1,$J92,IF(AE$1&gt;$G92,$N92,IF($E92&gt;AE$1,"NA",(IF($E92=AE$1,Y92,(IF(AD92="NA",Y92,IF(AD92="FEMALE_CUB","FEMALE_JUVENILE",IF(AD92="FEMALE_JUVENILE","FEMALE_SUBADULT",IF(AD92="FEMALE_SUBADULT","FEMALE_ADULT_36_48",IF(AD92="FEMALE_ADULT_36_48","FEMALE_ADULT_48_60",IF(AD92="FEMALE_ADULT_48_60","FEMALE_ADULT_60_72",IF(AD92="FEMALE_ADULT_60_72","FEMALE_ADULT_72_84",IF(AD92="FEMALE_ADULT_72_84","FEMALE_ADULT_84",IF(AD92="FEMALE_ADULT_84","FEMALE_ADULT_84",IF(AD92="MALE_CUB","MALE_JUVENILE",IF(AD92="MALE_JUVENILE","MALE_SUBADULT",IF(AD92="MALE_SUBADULT","MALE_ADULT_36_48",IF(AD92="MALE_ADULT_36_48","MALE_ADULT_48_60",IF(AD92="MALE_ADULT_48_60","MALE_ADULT_60_72",IF(AD92="MALE_ADULT_60_72","MALE_ADULT_72_84",IF(AD92="MALE_ADULT_72_84","MALE_ADULT_84",IF(AD92="MALE_ADULT_84","MALE_ADULT_84",IF(AD92="NA_CUB","NA_JUVENILE",IF(AD92="NA_JUVENILE","NA_ADULT",IF(AD92="NA_ADULT","NA_ADULT","NA"))))))))))))))))))))))))))</f>
        <v>NA</v>
      </c>
      <c r="AF92" s="1" t="str">
        <f t="shared" ref="AF92:AF107" si="102">IF($E92=AF$1,$J92,IF(AF$1&gt;$G92,$N92,IF($E92&gt;AF$1,"NA",(IF($E92=AF$1,Z92,(IF(AE92="NA",Z92,IF(AE92="FEMALE_CUB","FEMALE_JUVENILE",IF(AE92="FEMALE_JUVENILE","FEMALE_SUBADULT",IF(AE92="FEMALE_SUBADULT","FEMALE_ADULT_36_48",IF(AE92="FEMALE_ADULT_36_48","FEMALE_ADULT_48_60",IF(AE92="FEMALE_ADULT_48_60","FEMALE_ADULT_60_72",IF(AE92="FEMALE_ADULT_60_72","FEMALE_ADULT_72_84",IF(AE92="FEMALE_ADULT_72_84","FEMALE_ADULT_84",IF(AE92="FEMALE_ADULT_84","FEMALE_ADULT_84",IF(AE92="MALE_CUB","MALE_JUVENILE",IF(AE92="MALE_JUVENILE","MALE_SUBADULT",IF(AE92="MALE_SUBADULT","MALE_ADULT_36_48",IF(AE92="MALE_ADULT_36_48","MALE_ADULT_48_60",IF(AE92="MALE_ADULT_48_60","MALE_ADULT_60_72",IF(AE92="MALE_ADULT_60_72","MALE_ADULT_72_84",IF(AE92="MALE_ADULT_72_84","MALE_ADULT_84",IF(AE92="MALE_ADULT_84","MALE_ADULT_84",IF(AE92="NA_CUB","NA_JUVENILE",IF(AE92="NA_JUVENILE","NA_ADULT",IF(AE92="NA_ADULT","NA_ADULT","NA"))))))))))))))))))))))))))</f>
        <v>NA</v>
      </c>
      <c r="AG92" s="1" t="str">
        <f t="shared" ref="AG92:AG107" si="103">IF($E92=AG$1,$J92,IF(AG$1&gt;$G92,$N92,IF($E92&gt;AG$1,"NA",(IF($E92=AG$1,AA92,(IF(AF92="NA",AA92,IF(AF92="FEMALE_CUB","FEMALE_JUVENILE",IF(AF92="FEMALE_JUVENILE","FEMALE_SUBADULT",IF(AF92="FEMALE_SUBADULT","FEMALE_ADULT_36_48",IF(AF92="FEMALE_ADULT_36_48","FEMALE_ADULT_48_60",IF(AF92="FEMALE_ADULT_48_60","FEMALE_ADULT_60_72",IF(AF92="FEMALE_ADULT_60_72","FEMALE_ADULT_72_84",IF(AF92="FEMALE_ADULT_72_84","FEMALE_ADULT_84",IF(AF92="FEMALE_ADULT_84","FEMALE_ADULT_84",IF(AF92="MALE_CUB","MALE_JUVENILE",IF(AF92="MALE_JUVENILE","MALE_SUBADULT",IF(AF92="MALE_SUBADULT","MALE_ADULT_36_48",IF(AF92="MALE_ADULT_36_48","MALE_ADULT_48_60",IF(AF92="MALE_ADULT_48_60","MALE_ADULT_60_72",IF(AF92="MALE_ADULT_60_72","MALE_ADULT_72_84",IF(AF92="MALE_ADULT_72_84","MALE_ADULT_84",IF(AF92="MALE_ADULT_84","MALE_ADULT_84",IF(AF92="NA_CUB","NA_JUVENILE",IF(AF92="NA_JUVENILE","NA_ADULT",IF(AF92="NA_ADULT","NA_ADULT","NA"))))))))))))))))))))))))))</f>
        <v>NA</v>
      </c>
      <c r="AH92" s="1" t="str">
        <f t="shared" ref="AH92:AH107" si="104">IF($E92=AH$1,$J92,IF(AH$1&gt;$G92,$N92,IF($E92&gt;AH$1,"NA",(IF($E92=AH$1,AB92,(IF(AG92="NA",AB92,IF(AG92="FEMALE_CUB","FEMALE_JUVENILE",IF(AG92="FEMALE_JUVENILE","FEMALE_SUBADULT",IF(AG92="FEMALE_SUBADULT","FEMALE_ADULT_36_48",IF(AG92="FEMALE_ADULT_36_48","FEMALE_ADULT_48_60",IF(AG92="FEMALE_ADULT_48_60","FEMALE_ADULT_60_72",IF(AG92="FEMALE_ADULT_60_72","FEMALE_ADULT_72_84",IF(AG92="FEMALE_ADULT_72_84","FEMALE_ADULT_84",IF(AG92="FEMALE_ADULT_84","FEMALE_ADULT_84",IF(AG92="MALE_CUB","MALE_JUVENILE",IF(AG92="MALE_JUVENILE","MALE_SUBADULT",IF(AG92="MALE_SUBADULT","MALE_ADULT_36_48",IF(AG92="MALE_ADULT_36_48","MALE_ADULT_48_60",IF(AG92="MALE_ADULT_48_60","MALE_ADULT_60_72",IF(AG92="MALE_ADULT_60_72","MALE_ADULT_72_84",IF(AG92="MALE_ADULT_72_84","MALE_ADULT_84",IF(AG92="MALE_ADULT_84","MALE_ADULT_84",IF(AG92="NA_CUB","NA_JUVENILE",IF(AG92="NA_JUVENILE","NA_ADULT",IF(AG92="NA_ADULT","NA_ADULT","NA"))))))))))))))))))))))))))</f>
        <v>NA</v>
      </c>
      <c r="AI92" s="1" t="str">
        <f t="shared" ref="AI92:AI107" si="105">IF($E92=AI$1,$J92,IF(AI$1&gt;$G92,$N92,IF($E92&gt;AI$1,"NA",(IF($E92=AI$1,AC92,(IF(AH92="NA",AC92,IF(AH92="FEMALE_CUB","FEMALE_JUVENILE",IF(AH92="FEMALE_JUVENILE","FEMALE_SUBADULT",IF(AH92="FEMALE_SUBADULT","FEMALE_ADULT_36_48",IF(AH92="FEMALE_ADULT_36_48","FEMALE_ADULT_48_60",IF(AH92="FEMALE_ADULT_48_60","FEMALE_ADULT_60_72",IF(AH92="FEMALE_ADULT_60_72","FEMALE_ADULT_72_84",IF(AH92="FEMALE_ADULT_72_84","FEMALE_ADULT_84",IF(AH92="FEMALE_ADULT_84","FEMALE_ADULT_84",IF(AH92="MALE_CUB","MALE_JUVENILE",IF(AH92="MALE_JUVENILE","MALE_SUBADULT",IF(AH92="MALE_SUBADULT","MALE_ADULT_36_48",IF(AH92="MALE_ADULT_36_48","MALE_ADULT_48_60",IF(AH92="MALE_ADULT_48_60","MALE_ADULT_60_72",IF(AH92="MALE_ADULT_60_72","MALE_ADULT_72_84",IF(AH92="MALE_ADULT_72_84","MALE_ADULT_84",IF(AH92="MALE_ADULT_84","MALE_ADULT_84",IF(AH92="NA_CUB","NA_JUVENILE",IF(AH92="NA_JUVENILE","NA_ADULT",IF(AH92="NA_ADULT","NA_ADULT","NA"))))))))))))))))))))))))))</f>
        <v>NA</v>
      </c>
      <c r="AJ92" s="1" t="str">
        <f t="shared" ref="AJ92:AJ107" si="106">IF($E92=AJ$1,$J92,IF(AJ$1&gt;$G92,$N92,IF($E92&gt;AJ$1,"NA",(IF($E92=AJ$1,AD92,(IF(AI92="NA",AD92,IF(AI92="FEMALE_CUB","FEMALE_JUVENILE",IF(AI92="FEMALE_JUVENILE","FEMALE_SUBADULT",IF(AI92="FEMALE_SUBADULT","FEMALE_ADULT_36_48",IF(AI92="FEMALE_ADULT_36_48","FEMALE_ADULT_48_60",IF(AI92="FEMALE_ADULT_48_60","FEMALE_ADULT_60_72",IF(AI92="FEMALE_ADULT_60_72","FEMALE_ADULT_72_84",IF(AI92="FEMALE_ADULT_72_84","FEMALE_ADULT_84",IF(AI92="FEMALE_ADULT_84","FEMALE_ADULT_84",IF(AI92="MALE_CUB","MALE_JUVENILE",IF(AI92="MALE_JUVENILE","MALE_SUBADULT",IF(AI92="MALE_SUBADULT","MALE_ADULT_36_48",IF(AI92="MALE_ADULT_36_48","MALE_ADULT_48_60",IF(AI92="MALE_ADULT_48_60","MALE_ADULT_60_72",IF(AI92="MALE_ADULT_60_72","MALE_ADULT_72_84",IF(AI92="MALE_ADULT_72_84","MALE_ADULT_84",IF(AI92="MALE_ADULT_84","MALE_ADULT_84",IF(AI92="NA_CUB","NA_JUVENILE",IF(AI92="NA_JUVENILE","NA_ADULT",IF(AI92="NA_ADULT","NA_ADULT","NA"))))))))))))))))))))))))))</f>
        <v>NA</v>
      </c>
      <c r="AK92" s="1" t="str">
        <f t="shared" ref="AK92:AK107" si="107">IF($E92=AK$1,$J92,IF(AK$1&gt;$G92,$N92,IF($E92&gt;AK$1,"NA",(IF($E92=AK$1,AE92,(IF(AJ92="NA",AE92,IF(AJ92="FEMALE_CUB","FEMALE_JUVENILE",IF(AJ92="FEMALE_JUVENILE","FEMALE_SUBADULT",IF(AJ92="FEMALE_SUBADULT","FEMALE_ADULT_36_48",IF(AJ92="FEMALE_ADULT_36_48","FEMALE_ADULT_48_60",IF(AJ92="FEMALE_ADULT_48_60","FEMALE_ADULT_60_72",IF(AJ92="FEMALE_ADULT_60_72","FEMALE_ADULT_72_84",IF(AJ92="FEMALE_ADULT_72_84","FEMALE_ADULT_84",IF(AJ92="FEMALE_ADULT_84","FEMALE_ADULT_84",IF(AJ92="MALE_CUB","MALE_JUVENILE",IF(AJ92="MALE_JUVENILE","MALE_SUBADULT",IF(AJ92="MALE_SUBADULT","MALE_ADULT_36_48",IF(AJ92="MALE_ADULT_36_48","MALE_ADULT_48_60",IF(AJ92="MALE_ADULT_48_60","MALE_ADULT_60_72",IF(AJ92="MALE_ADULT_60_72","MALE_ADULT_72_84",IF(AJ92="MALE_ADULT_72_84","MALE_ADULT_84",IF(AJ92="MALE_ADULT_84","MALE_ADULT_84",IF(AJ92="NA_CUB","NA_JUVENILE",IF(AJ92="NA_JUVENILE","NA_ADULT",IF(AJ92="NA_ADULT","NA_ADULT","NA"))))))))))))))))))))))))))</f>
        <v>NA</v>
      </c>
      <c r="AL92" s="1" t="str">
        <f t="shared" ref="AL92:AL107" si="108">IF($E92=AL$1,$J92,IF(AL$1&gt;$G92,$N92,IF($E92&gt;AL$1,"NA",(IF($E92=AL$1,AF92,(IF(AK92="NA",AF92,IF(AK92="FEMALE_CUB","FEMALE_JUVENILE",IF(AK92="FEMALE_JUVENILE","FEMALE_SUBADULT",IF(AK92="FEMALE_SUBADULT","FEMALE_ADULT_36_48",IF(AK92="FEMALE_ADULT_36_48","FEMALE_ADULT_48_60",IF(AK92="FEMALE_ADULT_48_60","FEMALE_ADULT_60_72",IF(AK92="FEMALE_ADULT_60_72","FEMALE_ADULT_72_84",IF(AK92="FEMALE_ADULT_72_84","FEMALE_ADULT_84",IF(AK92="FEMALE_ADULT_84","FEMALE_ADULT_84",IF(AK92="MALE_CUB","MALE_JUVENILE",IF(AK92="MALE_JUVENILE","MALE_SUBADULT",IF(AK92="MALE_SUBADULT","MALE_ADULT_36_48",IF(AK92="MALE_ADULT_36_48","MALE_ADULT_48_60",IF(AK92="MALE_ADULT_48_60","MALE_ADULT_60_72",IF(AK92="MALE_ADULT_60_72","MALE_ADULT_72_84",IF(AK92="MALE_ADULT_72_84","MALE_ADULT_84",IF(AK92="MALE_ADULT_84","MALE_ADULT_84",IF(AK92="NA_CUB","NA_JUVENILE",IF(AK92="NA_JUVENILE","NA_ADULT",IF(AK92="NA_ADULT","NA_ADULT","NA"))))))))))))))))))))))))))</f>
        <v>NA</v>
      </c>
      <c r="AM92" s="1" t="str">
        <f t="shared" ref="AM92:AM107" si="109">IF($E92=AM$1,$J92,IF(AM$1&gt;$G92,$N92,IF($E92&gt;AM$1,"NA",(IF($E92=AM$1,AG92,(IF(AL92="NA",AG92,IF(AL92="FEMALE_CUB","FEMALE_JUVENILE",IF(AL92="FEMALE_JUVENILE","FEMALE_SUBADULT",IF(AL92="FEMALE_SUBADULT","FEMALE_ADULT_36_48",IF(AL92="FEMALE_ADULT_36_48","FEMALE_ADULT_48_60",IF(AL92="FEMALE_ADULT_48_60","FEMALE_ADULT_60_72",IF(AL92="FEMALE_ADULT_60_72","FEMALE_ADULT_72_84",IF(AL92="FEMALE_ADULT_72_84","FEMALE_ADULT_84",IF(AL92="FEMALE_ADULT_84","FEMALE_ADULT_84",IF(AL92="MALE_CUB","MALE_JUVENILE",IF(AL92="MALE_JUVENILE","MALE_SUBADULT",IF(AL92="MALE_SUBADULT","MALE_ADULT_36_48",IF(AL92="MALE_ADULT_36_48","MALE_ADULT_48_60",IF(AL92="MALE_ADULT_48_60","MALE_ADULT_60_72",IF(AL92="MALE_ADULT_60_72","MALE_ADULT_72_84",IF(AL92="MALE_ADULT_72_84","MALE_ADULT_84",IF(AL92="MALE_ADULT_84","MALE_ADULT_84",IF(AL92="NA_CUB","NA_JUVENILE",IF(AL92="NA_JUVENILE","NA_ADULT",IF(AL92="NA_ADULT","NA_ADULT","NA"))))))))))))))))))))))))))</f>
        <v>NA</v>
      </c>
      <c r="AN92" s="1" t="str">
        <f t="shared" ref="AN92:AN107" si="110">IF($E92=AN$1,$J92,IF(AN$1&gt;$G92,$N92,IF($E92&gt;AN$1,"NA",(IF($E92=AN$1,AH92,(IF(AM92="NA",AH92,IF(AM92="FEMALE_CUB","FEMALE_JUVENILE",IF(AM92="FEMALE_JUVENILE","FEMALE_SUBADULT",IF(AM92="FEMALE_SUBADULT","FEMALE_ADULT_36_48",IF(AM92="FEMALE_ADULT_36_48","FEMALE_ADULT_48_60",IF(AM92="FEMALE_ADULT_48_60","FEMALE_ADULT_60_72",IF(AM92="FEMALE_ADULT_60_72","FEMALE_ADULT_72_84",IF(AM92="FEMALE_ADULT_72_84","FEMALE_ADULT_84",IF(AM92="FEMALE_ADULT_84","FEMALE_ADULT_84",IF(AM92="MALE_CUB","MALE_JUVENILE",IF(AM92="MALE_JUVENILE","MALE_SUBADULT",IF(AM92="MALE_SUBADULT","MALE_ADULT_36_48",IF(AM92="MALE_ADULT_36_48","MALE_ADULT_48_60",IF(AM92="MALE_ADULT_48_60","MALE_ADULT_60_72",IF(AM92="MALE_ADULT_60_72","MALE_ADULT_72_84",IF(AM92="MALE_ADULT_72_84","MALE_ADULT_84",IF(AM92="MALE_ADULT_84","MALE_ADULT_84",IF(AM92="NA_CUB","NA_JUVENILE",IF(AM92="NA_JUVENILE","NA_ADULT",IF(AM92="NA_ADULT","NA_ADULT","NA"))))))))))))))))))))))))))</f>
        <v>NA</v>
      </c>
      <c r="AO92" s="1" t="str">
        <f t="shared" ref="AO92:AO107" si="111">IF($E92=AO$1,$J92,IF(AO$1&gt;$G92,$N92,IF($E92&gt;AO$1,"NA",(IF($E92=AO$1,AI92,(IF(AN92="NA",AI92,IF(AN92="FEMALE_CUB","FEMALE_JUVENILE",IF(AN92="FEMALE_JUVENILE","FEMALE_SUBADULT",IF(AN92="FEMALE_SUBADULT","FEMALE_ADULT_36_48",IF(AN92="FEMALE_ADULT_36_48","FEMALE_ADULT_48_60",IF(AN92="FEMALE_ADULT_48_60","FEMALE_ADULT_60_72",IF(AN92="FEMALE_ADULT_60_72","FEMALE_ADULT_72_84",IF(AN92="FEMALE_ADULT_72_84","FEMALE_ADULT_84",IF(AN92="FEMALE_ADULT_84","FEMALE_ADULT_84",IF(AN92="MALE_CUB","MALE_JUVENILE",IF(AN92="MALE_JUVENILE","MALE_SUBADULT",IF(AN92="MALE_SUBADULT","MALE_ADULT_36_48",IF(AN92="MALE_ADULT_36_48","MALE_ADULT_48_60",IF(AN92="MALE_ADULT_48_60","MALE_ADULT_60_72",IF(AN92="MALE_ADULT_60_72","MALE_ADULT_72_84",IF(AN92="MALE_ADULT_72_84","MALE_ADULT_84",IF(AN92="MALE_ADULT_84","MALE_ADULT_84",IF(AN92="NA_CUB","NA_JUVENILE",IF(AN92="NA_JUVENILE","NA_ADULT",IF(AN92="NA_ADULT","NA_ADULT","NA"))))))))))))))))))))))))))</f>
        <v>NA</v>
      </c>
      <c r="AP92" s="1" t="str">
        <f t="shared" ref="AP92:AP107" si="112">IF($E92=AP$1,$J92,IF(AP$1&gt;$G92,$N92,IF($E92&gt;AP$1,"NA",(IF($E92=AP$1,AJ92,(IF(AO92="NA",AJ92,IF(AO92="FEMALE_CUB","FEMALE_JUVENILE",IF(AO92="FEMALE_JUVENILE","FEMALE_SUBADULT",IF(AO92="FEMALE_SUBADULT","FEMALE_ADULT_36_48",IF(AO92="FEMALE_ADULT_36_48","FEMALE_ADULT_48_60",IF(AO92="FEMALE_ADULT_48_60","FEMALE_ADULT_60_72",IF(AO92="FEMALE_ADULT_60_72","FEMALE_ADULT_72_84",IF(AO92="FEMALE_ADULT_72_84","FEMALE_ADULT_84",IF(AO92="FEMALE_ADULT_84","FEMALE_ADULT_84",IF(AO92="MALE_CUB","MALE_JUVENILE",IF(AO92="MALE_JUVENILE","MALE_SUBADULT",IF(AO92="MALE_SUBADULT","MALE_ADULT_36_48",IF(AO92="MALE_ADULT_36_48","MALE_ADULT_48_60",IF(AO92="MALE_ADULT_48_60","MALE_ADULT_60_72",IF(AO92="MALE_ADULT_60_72","MALE_ADULT_72_84",IF(AO92="MALE_ADULT_72_84","MALE_ADULT_84",IF(AO92="MALE_ADULT_84","MALE_ADULT_84",IF(AO92="NA_CUB","NA_JUVENILE",IF(AO92="NA_JUVENILE","NA_ADULT",IF(AO92="NA_ADULT","NA_ADULT","NA"))))))))))))))))))))))))))</f>
        <v>NA</v>
      </c>
      <c r="AQ92" s="1" t="str">
        <f t="shared" ref="AQ92:AQ107" si="113">IF($E92=AQ$1,$J92,IF(AQ$1&gt;$G92,$N92,IF($E92&gt;AQ$1,"NA",(IF($E92=AQ$1,AK92,(IF(AP92="NA",AK92,IF(AP92="FEMALE_CUB","FEMALE_JUVENILE",IF(AP92="FEMALE_JUVENILE","FEMALE_SUBADULT",IF(AP92="FEMALE_SUBADULT","FEMALE_ADULT_36_48",IF(AP92="FEMALE_ADULT_36_48","FEMALE_ADULT_48_60",IF(AP92="FEMALE_ADULT_48_60","FEMALE_ADULT_60_72",IF(AP92="FEMALE_ADULT_60_72","FEMALE_ADULT_72_84",IF(AP92="FEMALE_ADULT_72_84","FEMALE_ADULT_84",IF(AP92="FEMALE_ADULT_84","FEMALE_ADULT_84",IF(AP92="MALE_CUB","MALE_JUVENILE",IF(AP92="MALE_JUVENILE","MALE_SUBADULT",IF(AP92="MALE_SUBADULT","MALE_ADULT_36_48",IF(AP92="MALE_ADULT_36_48","MALE_ADULT_48_60",IF(AP92="MALE_ADULT_48_60","MALE_ADULT_60_72",IF(AP92="MALE_ADULT_60_72","MALE_ADULT_72_84",IF(AP92="MALE_ADULT_72_84","MALE_ADULT_84",IF(AP92="MALE_ADULT_84","MALE_ADULT_84",IF(AP92="NA_CUB","NA_JUVENILE",IF(AP92="NA_JUVENILE","NA_ADULT",IF(AP92="NA_ADULT","NA_ADULT","NA"))))))))))))))))))))))))))</f>
        <v>NA</v>
      </c>
      <c r="AR92" s="1" t="str">
        <f t="shared" ref="AR92:AR107" si="114">IF($E92=AR$1,$J92,IF(AR$1&gt;$G92,$N92,IF($E92&gt;AR$1,"NA",(IF($E92=AR$1,AL92,(IF(AQ92="NA",AL92,IF(AQ92="FEMALE_CUB","FEMALE_JUVENILE",IF(AQ92="FEMALE_JUVENILE","FEMALE_SUBADULT",IF(AQ92="FEMALE_SUBADULT","FEMALE_ADULT_36_48",IF(AQ92="FEMALE_ADULT_36_48","FEMALE_ADULT_48_60",IF(AQ92="FEMALE_ADULT_48_60","FEMALE_ADULT_60_72",IF(AQ92="FEMALE_ADULT_60_72","FEMALE_ADULT_72_84",IF(AQ92="FEMALE_ADULT_72_84","FEMALE_ADULT_84",IF(AQ92="FEMALE_ADULT_84","FEMALE_ADULT_84",IF(AQ92="MALE_CUB","MALE_JUVENILE",IF(AQ92="MALE_JUVENILE","MALE_SUBADULT",IF(AQ92="MALE_SUBADULT","MALE_ADULT_36_48",IF(AQ92="MALE_ADULT_36_48","MALE_ADULT_48_60",IF(AQ92="MALE_ADULT_48_60","MALE_ADULT_60_72",IF(AQ92="MALE_ADULT_60_72","MALE_ADULT_72_84",IF(AQ92="MALE_ADULT_72_84","MALE_ADULT_84",IF(AQ92="MALE_ADULT_84","MALE_ADULT_84",IF(AQ92="NA_CUB","NA_JUVENILE",IF(AQ92="NA_JUVENILE","NA_ADULT",IF(AQ92="NA_ADULT","NA_ADULT","NA"))))))))))))))))))))))))))</f>
        <v>NA</v>
      </c>
      <c r="AS92" s="1" t="str">
        <f t="shared" ref="AS92:AS107" si="115">IF($E92=AS$1,$J92,IF(AS$1&gt;$G92,$N92,IF($E92&gt;AS$1,"NA",(IF($E92=AS$1,AM92,(IF(AR92="NA",AM92,IF(AR92="FEMALE_CUB","FEMALE_JUVENILE",IF(AR92="FEMALE_JUVENILE","FEMALE_SUBADULT",IF(AR92="FEMALE_SUBADULT","FEMALE_ADULT_36_48",IF(AR92="FEMALE_ADULT_36_48","FEMALE_ADULT_48_60",IF(AR92="FEMALE_ADULT_48_60","FEMALE_ADULT_60_72",IF(AR92="FEMALE_ADULT_60_72","FEMALE_ADULT_72_84",IF(AR92="FEMALE_ADULT_72_84","FEMALE_ADULT_84",IF(AR92="FEMALE_ADULT_84","FEMALE_ADULT_84",IF(AR92="MALE_CUB","MALE_JUVENILE",IF(AR92="MALE_JUVENILE","MALE_SUBADULT",IF(AR92="MALE_SUBADULT","MALE_ADULT_36_48",IF(AR92="MALE_ADULT_36_48","MALE_ADULT_48_60",IF(AR92="MALE_ADULT_48_60","MALE_ADULT_60_72",IF(AR92="MALE_ADULT_60_72","MALE_ADULT_72_84",IF(AR92="MALE_ADULT_72_84","MALE_ADULT_84",IF(AR92="MALE_ADULT_84","MALE_ADULT_84",IF(AR92="NA_CUB","NA_JUVENILE",IF(AR92="NA_JUVENILE","NA_ADULT",IF(AR92="NA_ADULT","NA_ADULT","NA"))))))))))))))))))))))))))</f>
        <v>NA</v>
      </c>
      <c r="AT92" s="1" t="str">
        <f t="shared" ref="AT92:AT107" si="116">IF($E92=AT$1,$J92,IF(AT$1&gt;$G92,$N92,IF($E92&gt;AT$1,"NA",(IF($E92=AT$1,AN92,(IF(AS92="NA",AN92,IF(AS92="FEMALE_CUB","FEMALE_JUVENILE",IF(AS92="FEMALE_JUVENILE","FEMALE_SUBADULT",IF(AS92="FEMALE_SUBADULT","FEMALE_ADULT_36_48",IF(AS92="FEMALE_ADULT_36_48","FEMALE_ADULT_48_60",IF(AS92="FEMALE_ADULT_48_60","FEMALE_ADULT_60_72",IF(AS92="FEMALE_ADULT_60_72","FEMALE_ADULT_72_84",IF(AS92="FEMALE_ADULT_72_84","FEMALE_ADULT_84",IF(AS92="FEMALE_ADULT_84","FEMALE_ADULT_84",IF(AS92="MALE_CUB","MALE_JUVENILE",IF(AS92="MALE_JUVENILE","MALE_SUBADULT",IF(AS92="MALE_SUBADULT","MALE_ADULT_36_48",IF(AS92="MALE_ADULT_36_48","MALE_ADULT_48_60",IF(AS92="MALE_ADULT_48_60","MALE_ADULT_60_72",IF(AS92="MALE_ADULT_60_72","MALE_ADULT_72_84",IF(AS92="MALE_ADULT_72_84","MALE_ADULT_84",IF(AS92="MALE_ADULT_84","MALE_ADULT_84",IF(AS92="NA_CUB","NA_JUVENILE",IF(AS92="NA_JUVENILE","NA_ADULT",IF(AS92="NA_ADULT","NA_ADULT","NA"))))))))))))))))))))))))))</f>
        <v>NA</v>
      </c>
      <c r="AU92" s="1" t="str">
        <f t="shared" ref="AU92:AU107" si="117">IF($E92=AU$1,$J92,IF(AU$1&gt;$G92,$N92,IF($E92&gt;AU$1,"NA",(IF($E92=AU$1,AO92,(IF(AT92="NA",AO92,IF(AT92="FEMALE_CUB","FEMALE_JUVENILE",IF(AT92="FEMALE_JUVENILE","FEMALE_SUBADULT",IF(AT92="FEMALE_SUBADULT","FEMALE_ADULT_36_48",IF(AT92="FEMALE_ADULT_36_48","FEMALE_ADULT_48_60",IF(AT92="FEMALE_ADULT_48_60","FEMALE_ADULT_60_72",IF(AT92="FEMALE_ADULT_60_72","FEMALE_ADULT_72_84",IF(AT92="FEMALE_ADULT_72_84","FEMALE_ADULT_84",IF(AT92="FEMALE_ADULT_84","FEMALE_ADULT_84",IF(AT92="MALE_CUB","MALE_JUVENILE",IF(AT92="MALE_JUVENILE","MALE_SUBADULT",IF(AT92="MALE_SUBADULT","MALE_ADULT_36_48",IF(AT92="MALE_ADULT_36_48","MALE_ADULT_48_60",IF(AT92="MALE_ADULT_48_60","MALE_ADULT_60_72",IF(AT92="MALE_ADULT_60_72","MALE_ADULT_72_84",IF(AT92="MALE_ADULT_72_84","MALE_ADULT_84",IF(AT92="MALE_ADULT_84","MALE_ADULT_84",IF(AT92="NA_CUB","NA_JUVENILE",IF(AT92="NA_JUVENILE","NA_ADULT",IF(AT92="NA_ADULT","NA_ADULT","NA"))))))))))))))))))))))))))</f>
        <v>NA</v>
      </c>
      <c r="AV92" s="1" t="str">
        <f t="shared" ref="AV92:AV107" si="118">IF($E92=AV$1,$J92,IF(AV$1&gt;$G92,$N92,IF($E92&gt;AV$1,"NA",(IF($E92=AV$1,AP92,(IF(AU92="NA",AP92,IF(AU92="FEMALE_CUB","FEMALE_JUVENILE",IF(AU92="FEMALE_JUVENILE","FEMALE_SUBADULT",IF(AU92="FEMALE_SUBADULT","FEMALE_ADULT_36_48",IF(AU92="FEMALE_ADULT_36_48","FEMALE_ADULT_48_60",IF(AU92="FEMALE_ADULT_48_60","FEMALE_ADULT_60_72",IF(AU92="FEMALE_ADULT_60_72","FEMALE_ADULT_72_84",IF(AU92="FEMALE_ADULT_72_84","FEMALE_ADULT_84",IF(AU92="FEMALE_ADULT_84","FEMALE_ADULT_84",IF(AU92="MALE_CUB","MALE_JUVENILE",IF(AU92="MALE_JUVENILE","MALE_SUBADULT",IF(AU92="MALE_SUBADULT","MALE_ADULT_36_48",IF(AU92="MALE_ADULT_36_48","MALE_ADULT_48_60",IF(AU92="MALE_ADULT_48_60","MALE_ADULT_60_72",IF(AU92="MALE_ADULT_60_72","MALE_ADULT_72_84",IF(AU92="MALE_ADULT_72_84","MALE_ADULT_84",IF(AU92="MALE_ADULT_84","MALE_ADULT_84",IF(AU92="NA_CUB","NA_JUVENILE",IF(AU92="NA_JUVENILE","NA_ADULT",IF(AU92="NA_ADULT","NA_ADULT","NA"))))))))))))))))))))))))))</f>
        <v>NA</v>
      </c>
      <c r="AW92" s="1" t="str">
        <f t="shared" ref="AW92:AW107" si="119">IF($E92=AW$1,$J92,IF(AW$1&gt;$G92,$N92,IF($E92&gt;AW$1,"NA",(IF($E92=AW$1,AQ92,(IF(AV92="NA",AQ92,IF(AV92="FEMALE_CUB","FEMALE_JUVENILE",IF(AV92="FEMALE_JUVENILE","FEMALE_SUBADULT",IF(AV92="FEMALE_SUBADULT","FEMALE_ADULT_36_48",IF(AV92="FEMALE_ADULT_36_48","FEMALE_ADULT_48_60",IF(AV92="FEMALE_ADULT_48_60","FEMALE_ADULT_60_72",IF(AV92="FEMALE_ADULT_60_72","FEMALE_ADULT_72_84",IF(AV92="FEMALE_ADULT_72_84","FEMALE_ADULT_84",IF(AV92="FEMALE_ADULT_84","FEMALE_ADULT_84",IF(AV92="MALE_CUB","MALE_JUVENILE",IF(AV92="MALE_JUVENILE","MALE_SUBADULT",IF(AV92="MALE_SUBADULT","MALE_ADULT_36_48",IF(AV92="MALE_ADULT_36_48","MALE_ADULT_48_60",IF(AV92="MALE_ADULT_48_60","MALE_ADULT_60_72",IF(AV92="MALE_ADULT_60_72","MALE_ADULT_72_84",IF(AV92="MALE_ADULT_72_84","MALE_ADULT_84",IF(AV92="MALE_ADULT_84","MALE_ADULT_84",IF(AV92="NA_CUB","NA_JUVENILE",IF(AV92="NA_JUVENILE","NA_ADULT",IF(AV92="NA_ADULT","NA_ADULT","NA"))))))))))))))))))))))))))</f>
        <v>MALE_CUB</v>
      </c>
      <c r="AX92" s="1" t="str">
        <f t="shared" ref="AX92:AX107" si="120">IF($E92=AX$1,$J92,IF(AX$1&gt;$G92,$N92,IF($E92&gt;AX$1,"NA",(IF($E92=AX$1,AR92,(IF(AW92="NA",AR92,IF(AW92="FEMALE_CUB","FEMALE_JUVENILE",IF(AW92="FEMALE_JUVENILE","FEMALE_SUBADULT",IF(AW92="FEMALE_SUBADULT","FEMALE_ADULT_36_48",IF(AW92="FEMALE_ADULT_36_48","FEMALE_ADULT_48_60",IF(AW92="FEMALE_ADULT_48_60","FEMALE_ADULT_60_72",IF(AW92="FEMALE_ADULT_60_72","FEMALE_ADULT_72_84",IF(AW92="FEMALE_ADULT_72_84","FEMALE_ADULT_84",IF(AW92="FEMALE_ADULT_84","FEMALE_ADULT_84",IF(AW92="MALE_CUB","MALE_JUVENILE",IF(AW92="MALE_JUVENILE","MALE_SUBADULT",IF(AW92="MALE_SUBADULT","MALE_ADULT_36_48",IF(AW92="MALE_ADULT_36_48","MALE_ADULT_48_60",IF(AW92="MALE_ADULT_48_60","MALE_ADULT_60_72",IF(AW92="MALE_ADULT_60_72","MALE_ADULT_72_84",IF(AW92="MALE_ADULT_72_84","MALE_ADULT_84",IF(AW92="MALE_ADULT_84","MALE_ADULT_84",IF(AW92="NA_CUB","NA_JUVENILE",IF(AW92="NA_JUVENILE","NA_ADULT",IF(AW92="NA_ADULT","NA_ADULT","NA"))))))))))))))))))))))))))</f>
        <v>MALE_JUVENILE</v>
      </c>
      <c r="AY92" s="1" t="str">
        <f t="shared" ref="AY92:AZ107" si="121">IF($E92=AY$1,$J92,IF(AY$1&gt;$G92,$N92,IF($E92&gt;AY$1,"NA",(IF($E92=AY$1,AS92,(IF(AX92="NA",AS92,IF(AX92="FEMALE_CUB","FEMALE_JUVENILE",IF(AX92="FEMALE_JUVENILE","FEMALE_SUBADULT",IF(AX92="FEMALE_SUBADULT","FEMALE_ADULT_36_48",IF(AX92="FEMALE_ADULT_36_48","FEMALE_ADULT_48_60",IF(AX92="FEMALE_ADULT_48_60","FEMALE_ADULT_60_72",IF(AX92="FEMALE_ADULT_60_72","FEMALE_ADULT_72_84",IF(AX92="FEMALE_ADULT_72_84","FEMALE_ADULT_84",IF(AX92="FEMALE_ADULT_84","FEMALE_ADULT_84",IF(AX92="MALE_CUB","MALE_JUVENILE",IF(AX92="MALE_JUVENILE","MALE_SUBADULT",IF(AX92="MALE_SUBADULT","MALE_ADULT_36_48",IF(AX92="MALE_ADULT_36_48","MALE_ADULT_48_60",IF(AX92="MALE_ADULT_48_60","MALE_ADULT_60_72",IF(AX92="MALE_ADULT_60_72","MALE_ADULT_72_84",IF(AX92="MALE_ADULT_72_84","MALE_ADULT_84",IF(AX92="MALE_ADULT_84","MALE_ADULT_84",IF(AX92="NA_CUB","NA_JUVENILE",IF(AX92="NA_JUVENILE","NA_ADULT",IF(AX92="NA_ADULT","NA_ADULT","NA"))))))))))))))))))))))))))</f>
        <v>MALE_SUBADULT</v>
      </c>
      <c r="AZ92" s="1" t="str">
        <f t="shared" si="121"/>
        <v>MALE_ADULT_36_48</v>
      </c>
    </row>
    <row r="93" spans="1:52" x14ac:dyDescent="0.2">
      <c r="A93" s="27">
        <f>SABI_RAW_DATA!A93</f>
        <v>92</v>
      </c>
      <c r="B93" s="1" t="str">
        <f>UPPER(SABI_RAW_DATA!C93)</f>
        <v>MALE</v>
      </c>
      <c r="C93" s="28">
        <f>SABI_RAW_DATA!D93</f>
        <v>41244</v>
      </c>
      <c r="D93" s="28">
        <f>SABI_RAW_DATA!D93</f>
        <v>41244</v>
      </c>
      <c r="E93" s="1">
        <f t="shared" si="55"/>
        <v>2012</v>
      </c>
      <c r="F93" s="28">
        <f>SABI_RAW_DATA!E93</f>
        <v>42005</v>
      </c>
      <c r="G93" s="1">
        <f t="shared" si="56"/>
        <v>2015</v>
      </c>
      <c r="H93" s="67">
        <f>(YEAR(SABI_SUMMARY!D93)-YEAR(SABI_SUMMARY!C93))*12+MONTH(SABI_SUMMARY!D93)-MONTH(SABI_SUMMARY!C93)</f>
        <v>0</v>
      </c>
      <c r="I93" s="1" t="str">
        <f t="shared" si="57"/>
        <v>CUB</v>
      </c>
      <c r="J93" s="1" t="str">
        <f t="shared" si="58"/>
        <v>MALE_CUB</v>
      </c>
      <c r="K93" s="29">
        <f>(YEAR(SABI_SUMMARY!F93)-YEAR(SABI_SUMMARY!C93))*12+MONTH(SABI_SUMMARY!F93)-MONTH(SABI_SUMMARY!C93)</f>
        <v>25</v>
      </c>
      <c r="L93" s="1" t="str">
        <f t="shared" si="59"/>
        <v>SUBADULT</v>
      </c>
      <c r="M93" s="1" t="str">
        <f t="shared" si="60"/>
        <v>MALE_SUBADULT</v>
      </c>
      <c r="N93" s="1" t="str">
        <f>UPPER(SABI_RAW_DATA!G93)</f>
        <v>CENSORED</v>
      </c>
      <c r="O93" s="1">
        <f>IF(SABI_SUMMARY!N93="MORTALITY",1,0)</f>
        <v>0</v>
      </c>
      <c r="P93" s="1" t="str">
        <f t="shared" si="61"/>
        <v>NA</v>
      </c>
      <c r="Q93" s="1" t="str">
        <f t="shared" si="54"/>
        <v>NA</v>
      </c>
      <c r="R93" s="1" t="str">
        <f t="shared" si="62"/>
        <v>NA</v>
      </c>
      <c r="S93" s="1" t="str">
        <f t="shared" si="63"/>
        <v>NA</v>
      </c>
      <c r="T93" s="1" t="str">
        <f t="shared" si="64"/>
        <v>NA</v>
      </c>
      <c r="U93" s="1" t="str">
        <f t="shared" si="65"/>
        <v>NA</v>
      </c>
      <c r="V93" s="1" t="str">
        <f t="shared" si="66"/>
        <v>NA</v>
      </c>
      <c r="W93" s="1" t="str">
        <f t="shared" si="67"/>
        <v>NA</v>
      </c>
      <c r="X93" s="1" t="str">
        <f t="shared" si="68"/>
        <v>NA</v>
      </c>
      <c r="Y93" s="1" t="str">
        <f t="shared" si="69"/>
        <v>NA</v>
      </c>
      <c r="Z93" s="1" t="str">
        <f t="shared" si="96"/>
        <v>NA</v>
      </c>
      <c r="AA93" s="1" t="str">
        <f t="shared" si="97"/>
        <v>NA</v>
      </c>
      <c r="AB93" s="1" t="str">
        <f t="shared" si="98"/>
        <v>NA</v>
      </c>
      <c r="AC93" s="1" t="str">
        <f t="shared" si="99"/>
        <v>NA</v>
      </c>
      <c r="AD93" s="1" t="str">
        <f t="shared" si="100"/>
        <v>NA</v>
      </c>
      <c r="AE93" s="1" t="str">
        <f t="shared" si="101"/>
        <v>NA</v>
      </c>
      <c r="AF93" s="1" t="str">
        <f t="shared" si="102"/>
        <v>NA</v>
      </c>
      <c r="AG93" s="1" t="str">
        <f t="shared" si="103"/>
        <v>NA</v>
      </c>
      <c r="AH93" s="1" t="str">
        <f t="shared" si="104"/>
        <v>NA</v>
      </c>
      <c r="AI93" s="1" t="str">
        <f t="shared" si="105"/>
        <v>NA</v>
      </c>
      <c r="AJ93" s="1" t="str">
        <f t="shared" si="106"/>
        <v>NA</v>
      </c>
      <c r="AK93" s="1" t="str">
        <f t="shared" si="107"/>
        <v>NA</v>
      </c>
      <c r="AL93" s="1" t="str">
        <f t="shared" si="108"/>
        <v>NA</v>
      </c>
      <c r="AM93" s="1" t="str">
        <f t="shared" si="109"/>
        <v>NA</v>
      </c>
      <c r="AN93" s="1" t="str">
        <f t="shared" si="110"/>
        <v>NA</v>
      </c>
      <c r="AO93" s="1" t="str">
        <f t="shared" si="111"/>
        <v>NA</v>
      </c>
      <c r="AP93" s="1" t="str">
        <f t="shared" si="112"/>
        <v>NA</v>
      </c>
      <c r="AQ93" s="1" t="str">
        <f t="shared" si="113"/>
        <v>NA</v>
      </c>
      <c r="AR93" s="1" t="str">
        <f t="shared" si="114"/>
        <v>NA</v>
      </c>
      <c r="AS93" s="1" t="str">
        <f t="shared" si="115"/>
        <v>NA</v>
      </c>
      <c r="AT93" s="1" t="str">
        <f t="shared" si="116"/>
        <v>NA</v>
      </c>
      <c r="AU93" s="1" t="str">
        <f t="shared" si="117"/>
        <v>NA</v>
      </c>
      <c r="AV93" s="1" t="str">
        <f t="shared" si="118"/>
        <v>NA</v>
      </c>
      <c r="AW93" s="1" t="str">
        <f t="shared" si="119"/>
        <v>MALE_CUB</v>
      </c>
      <c r="AX93" s="1" t="str">
        <f t="shared" si="120"/>
        <v>MALE_JUVENILE</v>
      </c>
      <c r="AY93" s="1" t="str">
        <f t="shared" si="121"/>
        <v>MALE_SUBADULT</v>
      </c>
      <c r="AZ93" s="1" t="str">
        <f t="shared" si="121"/>
        <v>MALE_ADULT_36_48</v>
      </c>
    </row>
    <row r="94" spans="1:52" x14ac:dyDescent="0.2">
      <c r="A94" s="27">
        <f>SABI_RAW_DATA!A94</f>
        <v>93</v>
      </c>
      <c r="B94" s="1" t="str">
        <f>UPPER(SABI_RAW_DATA!C94)</f>
        <v>NA</v>
      </c>
      <c r="C94" s="28">
        <f>SABI_RAW_DATA!D94</f>
        <v>41944</v>
      </c>
      <c r="D94" s="28">
        <f>SABI_RAW_DATA!D94</f>
        <v>41944</v>
      </c>
      <c r="E94" s="1">
        <f t="shared" si="55"/>
        <v>2014</v>
      </c>
      <c r="F94" s="28">
        <f>SABI_RAW_DATA!E94</f>
        <v>41974</v>
      </c>
      <c r="G94" s="1">
        <f t="shared" si="56"/>
        <v>2014</v>
      </c>
      <c r="H94" s="67">
        <f>(YEAR(SABI_SUMMARY!D94)-YEAR(SABI_SUMMARY!C94))*12+MONTH(SABI_SUMMARY!D94)-MONTH(SABI_SUMMARY!C94)</f>
        <v>0</v>
      </c>
      <c r="I94" s="1" t="str">
        <f t="shared" si="57"/>
        <v>CUB</v>
      </c>
      <c r="J94" s="1" t="str">
        <f t="shared" si="58"/>
        <v>NA_CUB</v>
      </c>
      <c r="K94" s="29">
        <f>(YEAR(SABI_SUMMARY!F94)-YEAR(SABI_SUMMARY!C94))*12+MONTH(SABI_SUMMARY!F94)-MONTH(SABI_SUMMARY!C94)</f>
        <v>1</v>
      </c>
      <c r="L94" s="1" t="str">
        <f t="shared" si="59"/>
        <v>CUB</v>
      </c>
      <c r="M94" s="1" t="str">
        <f t="shared" si="60"/>
        <v>NA_CUB</v>
      </c>
      <c r="N94" s="1" t="str">
        <f>UPPER(SABI_RAW_DATA!G94)</f>
        <v>MORTALITY</v>
      </c>
      <c r="O94" s="1">
        <f>IF(SABI_SUMMARY!N94="MORTALITY",1,0)</f>
        <v>1</v>
      </c>
      <c r="P94" s="1" t="str">
        <f t="shared" si="61"/>
        <v>NA</v>
      </c>
      <c r="Q94" s="1" t="str">
        <f t="shared" si="54"/>
        <v>NA</v>
      </c>
      <c r="R94" s="1" t="str">
        <f t="shared" si="62"/>
        <v>NA</v>
      </c>
      <c r="S94" s="1" t="str">
        <f t="shared" si="63"/>
        <v>NA</v>
      </c>
      <c r="T94" s="1" t="str">
        <f t="shared" si="64"/>
        <v>NA</v>
      </c>
      <c r="U94" s="1" t="str">
        <f t="shared" si="65"/>
        <v>NA</v>
      </c>
      <c r="V94" s="1" t="str">
        <f t="shared" si="66"/>
        <v>NA</v>
      </c>
      <c r="W94" s="1" t="str">
        <f t="shared" si="67"/>
        <v>NA</v>
      </c>
      <c r="X94" s="1" t="str">
        <f t="shared" si="68"/>
        <v>NA</v>
      </c>
      <c r="Y94" s="1" t="str">
        <f t="shared" si="69"/>
        <v>NA</v>
      </c>
      <c r="Z94" s="1" t="str">
        <f t="shared" si="96"/>
        <v>NA</v>
      </c>
      <c r="AA94" s="1" t="str">
        <f t="shared" si="97"/>
        <v>NA</v>
      </c>
      <c r="AB94" s="1" t="str">
        <f t="shared" si="98"/>
        <v>NA</v>
      </c>
      <c r="AC94" s="1" t="str">
        <f t="shared" si="99"/>
        <v>NA</v>
      </c>
      <c r="AD94" s="1" t="str">
        <f t="shared" si="100"/>
        <v>NA</v>
      </c>
      <c r="AE94" s="1" t="str">
        <f t="shared" si="101"/>
        <v>NA</v>
      </c>
      <c r="AF94" s="1" t="str">
        <f t="shared" si="102"/>
        <v>NA</v>
      </c>
      <c r="AG94" s="1" t="str">
        <f t="shared" si="103"/>
        <v>NA</v>
      </c>
      <c r="AH94" s="1" t="str">
        <f t="shared" si="104"/>
        <v>NA</v>
      </c>
      <c r="AI94" s="1" t="str">
        <f t="shared" si="105"/>
        <v>NA</v>
      </c>
      <c r="AJ94" s="1" t="str">
        <f t="shared" si="106"/>
        <v>NA</v>
      </c>
      <c r="AK94" s="1" t="str">
        <f t="shared" si="107"/>
        <v>NA</v>
      </c>
      <c r="AL94" s="1" t="str">
        <f t="shared" si="108"/>
        <v>NA</v>
      </c>
      <c r="AM94" s="1" t="str">
        <f t="shared" si="109"/>
        <v>NA</v>
      </c>
      <c r="AN94" s="1" t="str">
        <f t="shared" si="110"/>
        <v>NA</v>
      </c>
      <c r="AO94" s="1" t="str">
        <f t="shared" si="111"/>
        <v>NA</v>
      </c>
      <c r="AP94" s="1" t="str">
        <f t="shared" si="112"/>
        <v>NA</v>
      </c>
      <c r="AQ94" s="1" t="str">
        <f t="shared" si="113"/>
        <v>NA</v>
      </c>
      <c r="AR94" s="1" t="str">
        <f t="shared" si="114"/>
        <v>NA</v>
      </c>
      <c r="AS94" s="1" t="str">
        <f t="shared" si="115"/>
        <v>NA</v>
      </c>
      <c r="AT94" s="1" t="str">
        <f t="shared" si="116"/>
        <v>NA</v>
      </c>
      <c r="AU94" s="1" t="str">
        <f t="shared" si="117"/>
        <v>NA</v>
      </c>
      <c r="AV94" s="1" t="str">
        <f t="shared" si="118"/>
        <v>NA</v>
      </c>
      <c r="AW94" s="1" t="str">
        <f t="shared" si="119"/>
        <v>NA</v>
      </c>
      <c r="AX94" s="1" t="str">
        <f t="shared" si="120"/>
        <v>NA</v>
      </c>
      <c r="AY94" s="1" t="str">
        <f t="shared" si="121"/>
        <v>NA_CUB</v>
      </c>
      <c r="AZ94" s="1" t="str">
        <f t="shared" si="121"/>
        <v>MORTALITY</v>
      </c>
    </row>
    <row r="95" spans="1:52" x14ac:dyDescent="0.2">
      <c r="A95" s="27">
        <f>SABI_RAW_DATA!A95</f>
        <v>94</v>
      </c>
      <c r="B95" s="1" t="str">
        <f>UPPER(SABI_RAW_DATA!C95)</f>
        <v>NA</v>
      </c>
      <c r="C95" s="28">
        <f>SABI_RAW_DATA!D95</f>
        <v>38749</v>
      </c>
      <c r="D95" s="28">
        <f>SABI_RAW_DATA!D95</f>
        <v>38749</v>
      </c>
      <c r="E95" s="1">
        <f t="shared" si="55"/>
        <v>2006</v>
      </c>
      <c r="F95" s="28">
        <f>SABI_RAW_DATA!E95</f>
        <v>38930</v>
      </c>
      <c r="G95" s="1">
        <f t="shared" si="56"/>
        <v>2006</v>
      </c>
      <c r="H95" s="67">
        <f>(YEAR(SABI_SUMMARY!D95)-YEAR(SABI_SUMMARY!C95))*12+MONTH(SABI_SUMMARY!D95)-MONTH(SABI_SUMMARY!C95)</f>
        <v>0</v>
      </c>
      <c r="I95" s="1" t="str">
        <f t="shared" si="57"/>
        <v>CUB</v>
      </c>
      <c r="J95" s="1" t="str">
        <f t="shared" si="58"/>
        <v>NA_CUB</v>
      </c>
      <c r="K95" s="29">
        <f>(YEAR(SABI_SUMMARY!F95)-YEAR(SABI_SUMMARY!C95))*12+MONTH(SABI_SUMMARY!F95)-MONTH(SABI_SUMMARY!C95)</f>
        <v>6</v>
      </c>
      <c r="L95" s="1" t="str">
        <f t="shared" si="59"/>
        <v>CUB</v>
      </c>
      <c r="M95" s="1" t="str">
        <f t="shared" si="60"/>
        <v>NA_CUB</v>
      </c>
      <c r="N95" s="1" t="str">
        <f>UPPER(SABI_RAW_DATA!G95)</f>
        <v>MORTALITY</v>
      </c>
      <c r="O95" s="1">
        <f>IF(SABI_SUMMARY!N95="MORTALITY",1,0)</f>
        <v>1</v>
      </c>
      <c r="P95" s="1" t="str">
        <f t="shared" si="61"/>
        <v>NA</v>
      </c>
      <c r="Q95" s="1" t="str">
        <f t="shared" si="54"/>
        <v>NA</v>
      </c>
      <c r="R95" s="1" t="str">
        <f t="shared" si="62"/>
        <v>NA</v>
      </c>
      <c r="S95" s="1" t="str">
        <f t="shared" si="63"/>
        <v>NA</v>
      </c>
      <c r="T95" s="1" t="str">
        <f t="shared" si="64"/>
        <v>NA</v>
      </c>
      <c r="U95" s="1" t="str">
        <f t="shared" si="65"/>
        <v>NA</v>
      </c>
      <c r="V95" s="1" t="str">
        <f t="shared" si="66"/>
        <v>NA</v>
      </c>
      <c r="W95" s="1" t="str">
        <f t="shared" si="67"/>
        <v>NA</v>
      </c>
      <c r="X95" s="1" t="str">
        <f t="shared" si="68"/>
        <v>NA</v>
      </c>
      <c r="Y95" s="1" t="str">
        <f t="shared" si="69"/>
        <v>NA</v>
      </c>
      <c r="Z95" s="1" t="str">
        <f t="shared" si="96"/>
        <v>NA</v>
      </c>
      <c r="AA95" s="1" t="str">
        <f t="shared" si="97"/>
        <v>NA</v>
      </c>
      <c r="AB95" s="1" t="str">
        <f t="shared" si="98"/>
        <v>NA</v>
      </c>
      <c r="AC95" s="1" t="str">
        <f t="shared" si="99"/>
        <v>NA</v>
      </c>
      <c r="AD95" s="1" t="str">
        <f t="shared" si="100"/>
        <v>NA</v>
      </c>
      <c r="AE95" s="1" t="str">
        <f t="shared" si="101"/>
        <v>NA</v>
      </c>
      <c r="AF95" s="1" t="str">
        <f t="shared" si="102"/>
        <v>NA</v>
      </c>
      <c r="AG95" s="1" t="str">
        <f t="shared" si="103"/>
        <v>NA</v>
      </c>
      <c r="AH95" s="1" t="str">
        <f t="shared" si="104"/>
        <v>NA</v>
      </c>
      <c r="AI95" s="1" t="str">
        <f t="shared" si="105"/>
        <v>NA</v>
      </c>
      <c r="AJ95" s="1" t="str">
        <f t="shared" si="106"/>
        <v>NA</v>
      </c>
      <c r="AK95" s="1" t="str">
        <f t="shared" si="107"/>
        <v>NA</v>
      </c>
      <c r="AL95" s="1" t="str">
        <f t="shared" si="108"/>
        <v>NA</v>
      </c>
      <c r="AM95" s="1" t="str">
        <f t="shared" si="109"/>
        <v>NA</v>
      </c>
      <c r="AN95" s="1" t="str">
        <f t="shared" si="110"/>
        <v>NA</v>
      </c>
      <c r="AO95" s="1" t="str">
        <f t="shared" si="111"/>
        <v>NA</v>
      </c>
      <c r="AP95" s="1" t="str">
        <f t="shared" si="112"/>
        <v>NA</v>
      </c>
      <c r="AQ95" s="1" t="str">
        <f t="shared" si="113"/>
        <v>NA_CUB</v>
      </c>
      <c r="AR95" s="1" t="str">
        <f t="shared" si="114"/>
        <v>MORTALITY</v>
      </c>
      <c r="AS95" s="1" t="str">
        <f t="shared" si="115"/>
        <v>MORTALITY</v>
      </c>
      <c r="AT95" s="1" t="str">
        <f t="shared" si="116"/>
        <v>MORTALITY</v>
      </c>
      <c r="AU95" s="1" t="str">
        <f t="shared" si="117"/>
        <v>MORTALITY</v>
      </c>
      <c r="AV95" s="1" t="str">
        <f t="shared" si="118"/>
        <v>MORTALITY</v>
      </c>
      <c r="AW95" s="1" t="str">
        <f t="shared" si="119"/>
        <v>MORTALITY</v>
      </c>
      <c r="AX95" s="1" t="str">
        <f t="shared" si="120"/>
        <v>MORTALITY</v>
      </c>
      <c r="AY95" s="1" t="str">
        <f t="shared" si="121"/>
        <v>MORTALITY</v>
      </c>
      <c r="AZ95" s="1" t="str">
        <f t="shared" si="121"/>
        <v>MORTALITY</v>
      </c>
    </row>
    <row r="96" spans="1:52" x14ac:dyDescent="0.2">
      <c r="A96" s="27">
        <f>SABI_RAW_DATA!A96</f>
        <v>95</v>
      </c>
      <c r="B96" s="1" t="str">
        <f>UPPER(SABI_RAW_DATA!C96)</f>
        <v>MALE</v>
      </c>
      <c r="C96" s="28">
        <f>SABI_RAW_DATA!D96</f>
        <v>38749</v>
      </c>
      <c r="D96" s="28">
        <f>SABI_RAW_DATA!D96</f>
        <v>38749</v>
      </c>
      <c r="E96" s="1">
        <f t="shared" si="55"/>
        <v>2006</v>
      </c>
      <c r="F96" s="28">
        <f>SABI_RAW_DATA!E96</f>
        <v>42005</v>
      </c>
      <c r="G96" s="1">
        <f t="shared" si="56"/>
        <v>2015</v>
      </c>
      <c r="H96" s="67">
        <f>(YEAR(SABI_SUMMARY!D96)-YEAR(SABI_SUMMARY!C96))*12+MONTH(SABI_SUMMARY!D96)-MONTH(SABI_SUMMARY!C96)</f>
        <v>0</v>
      </c>
      <c r="I96" s="1" t="str">
        <f t="shared" si="57"/>
        <v>CUB</v>
      </c>
      <c r="J96" s="1" t="str">
        <f t="shared" si="58"/>
        <v>MALE_CUB</v>
      </c>
      <c r="K96" s="29">
        <f>(YEAR(SABI_SUMMARY!F96)-YEAR(SABI_SUMMARY!C96))*12+MONTH(SABI_SUMMARY!F96)-MONTH(SABI_SUMMARY!C96)</f>
        <v>107</v>
      </c>
      <c r="L96" s="1" t="str">
        <f t="shared" si="59"/>
        <v>ADULT_84</v>
      </c>
      <c r="M96" s="1" t="str">
        <f t="shared" si="60"/>
        <v>MALE_ADULT_84</v>
      </c>
      <c r="N96" s="1" t="str">
        <f>UPPER(SABI_RAW_DATA!G96)</f>
        <v>CENSORED</v>
      </c>
      <c r="O96" s="1">
        <f>IF(SABI_SUMMARY!N96="MORTALITY",1,0)</f>
        <v>0</v>
      </c>
      <c r="P96" s="1" t="str">
        <f t="shared" si="61"/>
        <v>NA</v>
      </c>
      <c r="Q96" s="1" t="str">
        <f t="shared" si="54"/>
        <v>NA</v>
      </c>
      <c r="R96" s="1" t="str">
        <f t="shared" si="62"/>
        <v>NA</v>
      </c>
      <c r="S96" s="1" t="str">
        <f t="shared" si="63"/>
        <v>NA</v>
      </c>
      <c r="T96" s="1" t="str">
        <f t="shared" si="64"/>
        <v>NA</v>
      </c>
      <c r="U96" s="1" t="str">
        <f t="shared" si="65"/>
        <v>NA</v>
      </c>
      <c r="V96" s="1" t="str">
        <f t="shared" si="66"/>
        <v>NA</v>
      </c>
      <c r="W96" s="1" t="str">
        <f t="shared" si="67"/>
        <v>NA</v>
      </c>
      <c r="X96" s="1" t="str">
        <f t="shared" si="68"/>
        <v>NA</v>
      </c>
      <c r="Y96" s="1" t="str">
        <f t="shared" si="69"/>
        <v>NA</v>
      </c>
      <c r="Z96" s="1" t="str">
        <f t="shared" si="96"/>
        <v>NA</v>
      </c>
      <c r="AA96" s="1" t="str">
        <f t="shared" si="97"/>
        <v>NA</v>
      </c>
      <c r="AB96" s="1" t="str">
        <f t="shared" si="98"/>
        <v>NA</v>
      </c>
      <c r="AC96" s="1" t="str">
        <f t="shared" si="99"/>
        <v>NA</v>
      </c>
      <c r="AD96" s="1" t="str">
        <f t="shared" si="100"/>
        <v>NA</v>
      </c>
      <c r="AE96" s="1" t="str">
        <f t="shared" si="101"/>
        <v>NA</v>
      </c>
      <c r="AF96" s="1" t="str">
        <f t="shared" si="102"/>
        <v>NA</v>
      </c>
      <c r="AG96" s="1" t="str">
        <f t="shared" si="103"/>
        <v>NA</v>
      </c>
      <c r="AH96" s="1" t="str">
        <f t="shared" si="104"/>
        <v>NA</v>
      </c>
      <c r="AI96" s="1" t="str">
        <f t="shared" si="105"/>
        <v>NA</v>
      </c>
      <c r="AJ96" s="1" t="str">
        <f t="shared" si="106"/>
        <v>NA</v>
      </c>
      <c r="AK96" s="1" t="str">
        <f t="shared" si="107"/>
        <v>NA</v>
      </c>
      <c r="AL96" s="1" t="str">
        <f t="shared" si="108"/>
        <v>NA</v>
      </c>
      <c r="AM96" s="1" t="str">
        <f t="shared" si="109"/>
        <v>NA</v>
      </c>
      <c r="AN96" s="1" t="str">
        <f t="shared" si="110"/>
        <v>NA</v>
      </c>
      <c r="AO96" s="1" t="str">
        <f t="shared" si="111"/>
        <v>NA</v>
      </c>
      <c r="AP96" s="1" t="str">
        <f t="shared" si="112"/>
        <v>NA</v>
      </c>
      <c r="AQ96" s="1" t="str">
        <f t="shared" si="113"/>
        <v>MALE_CUB</v>
      </c>
      <c r="AR96" s="1" t="str">
        <f t="shared" si="114"/>
        <v>MALE_JUVENILE</v>
      </c>
      <c r="AS96" s="1" t="str">
        <f t="shared" si="115"/>
        <v>MALE_SUBADULT</v>
      </c>
      <c r="AT96" s="1" t="str">
        <f t="shared" si="116"/>
        <v>MALE_ADULT_36_48</v>
      </c>
      <c r="AU96" s="1" t="str">
        <f t="shared" si="117"/>
        <v>MALE_ADULT_48_60</v>
      </c>
      <c r="AV96" s="1" t="str">
        <f t="shared" si="118"/>
        <v>MALE_ADULT_60_72</v>
      </c>
      <c r="AW96" s="1" t="str">
        <f t="shared" si="119"/>
        <v>MALE_ADULT_72_84</v>
      </c>
      <c r="AX96" s="1" t="str">
        <f t="shared" si="120"/>
        <v>MALE_ADULT_84</v>
      </c>
      <c r="AY96" s="1" t="str">
        <f t="shared" si="121"/>
        <v>MALE_ADULT_84</v>
      </c>
      <c r="AZ96" s="1" t="str">
        <f t="shared" si="121"/>
        <v>MALE_ADULT_84</v>
      </c>
    </row>
    <row r="97" spans="1:52" x14ac:dyDescent="0.2">
      <c r="A97" s="27">
        <f>SABI_RAW_DATA!A97</f>
        <v>96</v>
      </c>
      <c r="B97" s="1" t="str">
        <f>UPPER(SABI_RAW_DATA!C97)</f>
        <v>MALE</v>
      </c>
      <c r="C97" s="28">
        <f>SABI_RAW_DATA!D97</f>
        <v>39479</v>
      </c>
      <c r="D97" s="28">
        <f>SABI_RAW_DATA!D97</f>
        <v>39479</v>
      </c>
      <c r="E97" s="1">
        <f t="shared" si="55"/>
        <v>2008</v>
      </c>
      <c r="F97" s="28">
        <f>SABI_RAW_DATA!E97</f>
        <v>39661</v>
      </c>
      <c r="G97" s="1">
        <f t="shared" si="56"/>
        <v>2008</v>
      </c>
      <c r="H97" s="67">
        <f>(YEAR(SABI_SUMMARY!D97)-YEAR(SABI_SUMMARY!C97))*12+MONTH(SABI_SUMMARY!D97)-MONTH(SABI_SUMMARY!C97)</f>
        <v>0</v>
      </c>
      <c r="I97" s="1" t="str">
        <f t="shared" si="57"/>
        <v>CUB</v>
      </c>
      <c r="J97" s="1" t="str">
        <f t="shared" si="58"/>
        <v>MALE_CUB</v>
      </c>
      <c r="K97" s="29">
        <f>(YEAR(SABI_SUMMARY!F97)-YEAR(SABI_SUMMARY!C97))*12+MONTH(SABI_SUMMARY!F97)-MONTH(SABI_SUMMARY!C97)</f>
        <v>6</v>
      </c>
      <c r="L97" s="1" t="str">
        <f t="shared" si="59"/>
        <v>CUB</v>
      </c>
      <c r="M97" s="1" t="str">
        <f t="shared" si="60"/>
        <v>MALE_CUB</v>
      </c>
      <c r="N97" s="1" t="str">
        <f>UPPER(SABI_RAW_DATA!G97)</f>
        <v>MORTALITY</v>
      </c>
      <c r="O97" s="1">
        <f>IF(SABI_SUMMARY!N97="MORTALITY",1,0)</f>
        <v>1</v>
      </c>
      <c r="P97" s="1" t="str">
        <f t="shared" si="61"/>
        <v>NA</v>
      </c>
      <c r="Q97" s="1" t="str">
        <f t="shared" si="54"/>
        <v>NA</v>
      </c>
      <c r="R97" s="1" t="str">
        <f t="shared" si="62"/>
        <v>NA</v>
      </c>
      <c r="S97" s="1" t="str">
        <f t="shared" si="63"/>
        <v>NA</v>
      </c>
      <c r="T97" s="1" t="str">
        <f t="shared" si="64"/>
        <v>NA</v>
      </c>
      <c r="U97" s="1" t="str">
        <f t="shared" si="65"/>
        <v>NA</v>
      </c>
      <c r="V97" s="1" t="str">
        <f t="shared" si="66"/>
        <v>NA</v>
      </c>
      <c r="W97" s="1" t="str">
        <f t="shared" si="67"/>
        <v>NA</v>
      </c>
      <c r="X97" s="1" t="str">
        <f t="shared" si="68"/>
        <v>NA</v>
      </c>
      <c r="Y97" s="1" t="str">
        <f t="shared" si="69"/>
        <v>NA</v>
      </c>
      <c r="Z97" s="1" t="str">
        <f t="shared" si="96"/>
        <v>NA</v>
      </c>
      <c r="AA97" s="1" t="str">
        <f t="shared" si="97"/>
        <v>NA</v>
      </c>
      <c r="AB97" s="1" t="str">
        <f t="shared" si="98"/>
        <v>NA</v>
      </c>
      <c r="AC97" s="1" t="str">
        <f t="shared" si="99"/>
        <v>NA</v>
      </c>
      <c r="AD97" s="1" t="str">
        <f t="shared" si="100"/>
        <v>NA</v>
      </c>
      <c r="AE97" s="1" t="str">
        <f t="shared" si="101"/>
        <v>NA</v>
      </c>
      <c r="AF97" s="1" t="str">
        <f t="shared" si="102"/>
        <v>NA</v>
      </c>
      <c r="AG97" s="1" t="str">
        <f t="shared" si="103"/>
        <v>NA</v>
      </c>
      <c r="AH97" s="1" t="str">
        <f t="shared" si="104"/>
        <v>NA</v>
      </c>
      <c r="AI97" s="1" t="str">
        <f t="shared" si="105"/>
        <v>NA</v>
      </c>
      <c r="AJ97" s="1" t="str">
        <f t="shared" si="106"/>
        <v>NA</v>
      </c>
      <c r="AK97" s="1" t="str">
        <f t="shared" si="107"/>
        <v>NA</v>
      </c>
      <c r="AL97" s="1" t="str">
        <f t="shared" si="108"/>
        <v>NA</v>
      </c>
      <c r="AM97" s="1" t="str">
        <f t="shared" si="109"/>
        <v>NA</v>
      </c>
      <c r="AN97" s="1" t="str">
        <f t="shared" si="110"/>
        <v>NA</v>
      </c>
      <c r="AO97" s="1" t="str">
        <f t="shared" si="111"/>
        <v>NA</v>
      </c>
      <c r="AP97" s="1" t="str">
        <f t="shared" si="112"/>
        <v>NA</v>
      </c>
      <c r="AQ97" s="1" t="str">
        <f t="shared" si="113"/>
        <v>NA</v>
      </c>
      <c r="AR97" s="1" t="str">
        <f t="shared" si="114"/>
        <v>NA</v>
      </c>
      <c r="AS97" s="1" t="str">
        <f t="shared" si="115"/>
        <v>MALE_CUB</v>
      </c>
      <c r="AT97" s="1" t="str">
        <f t="shared" si="116"/>
        <v>MORTALITY</v>
      </c>
      <c r="AU97" s="1" t="str">
        <f t="shared" si="117"/>
        <v>MORTALITY</v>
      </c>
      <c r="AV97" s="1" t="str">
        <f t="shared" si="118"/>
        <v>MORTALITY</v>
      </c>
      <c r="AW97" s="1" t="str">
        <f t="shared" si="119"/>
        <v>MORTALITY</v>
      </c>
      <c r="AX97" s="1" t="str">
        <f t="shared" si="120"/>
        <v>MORTALITY</v>
      </c>
      <c r="AY97" s="1" t="str">
        <f t="shared" si="121"/>
        <v>MORTALITY</v>
      </c>
      <c r="AZ97" s="1" t="str">
        <f t="shared" si="121"/>
        <v>MORTALITY</v>
      </c>
    </row>
    <row r="98" spans="1:52" x14ac:dyDescent="0.2">
      <c r="A98" s="27">
        <f>SABI_RAW_DATA!A98</f>
        <v>97</v>
      </c>
      <c r="B98" s="1" t="str">
        <f>UPPER(SABI_RAW_DATA!C98)</f>
        <v>MALE</v>
      </c>
      <c r="C98" s="28">
        <f>SABI_RAW_DATA!D98</f>
        <v>39479</v>
      </c>
      <c r="D98" s="28">
        <f>SABI_RAW_DATA!D98</f>
        <v>39479</v>
      </c>
      <c r="E98" s="1">
        <f t="shared" si="55"/>
        <v>2008</v>
      </c>
      <c r="F98" s="28">
        <f>SABI_RAW_DATA!E98</f>
        <v>40878</v>
      </c>
      <c r="G98" s="1">
        <f t="shared" si="56"/>
        <v>2011</v>
      </c>
      <c r="H98" s="67">
        <f>(YEAR(SABI_SUMMARY!D98)-YEAR(SABI_SUMMARY!C98))*12+MONTH(SABI_SUMMARY!D98)-MONTH(SABI_SUMMARY!C98)</f>
        <v>0</v>
      </c>
      <c r="I98" s="1" t="str">
        <f t="shared" si="57"/>
        <v>CUB</v>
      </c>
      <c r="J98" s="1" t="str">
        <f t="shared" si="58"/>
        <v>MALE_CUB</v>
      </c>
      <c r="K98" s="29">
        <f>(YEAR(SABI_SUMMARY!F98)-YEAR(SABI_SUMMARY!C98))*12+MONTH(SABI_SUMMARY!F98)-MONTH(SABI_SUMMARY!C98)</f>
        <v>46</v>
      </c>
      <c r="L98" s="1" t="str">
        <f t="shared" si="59"/>
        <v>ADULT_36_48</v>
      </c>
      <c r="M98" s="1" t="str">
        <f t="shared" si="60"/>
        <v>MALE_ADULT_36_48</v>
      </c>
      <c r="N98" s="1" t="str">
        <f>UPPER(SABI_RAW_DATA!G98)</f>
        <v>CENSORED</v>
      </c>
      <c r="O98" s="1">
        <f>IF(SABI_SUMMARY!N98="MORTALITY",1,0)</f>
        <v>0</v>
      </c>
      <c r="P98" s="1" t="str">
        <f t="shared" si="61"/>
        <v>NA</v>
      </c>
      <c r="Q98" s="1" t="str">
        <f t="shared" ref="Q98:Q107" si="122">IF($E98=Q$1,$J98,IF(Q$1&gt;$G98,$N98,IF($E98&gt;Q$1,"NA",(IF($E98=Q$1,J98,(IF(P98="NA",J98,IF(P98="FEMALE_CUB","FEMALE_JUVENILE",IF(P98="FEMALE_JUVENILE","FEMALE_SUBADULT",IF(P98="FEMALE_SUBADULT","FEMALE_ADULT_36_48",IF(P98="FEMALE_ADULT_36_48","FEMALE_ADULT_48_60",IF(P98="FEMALE_ADULT_48_60","FEMALE_ADULT_60_72",IF(P98="FEMALE_ADULT_60_72","FEMALE_ADULT_72_84",IF(P98="FEMALE_ADULT_72_84","FEMALE_ADULT_84",IF(P98="FEMALE_ADULT_84","FEMALE_ADULT_84",IF(P98="MALE_CUB","MALE_JUVENILE",IF(P98="MALE_JUVENILE","MALE_SUBADULT",IF(P98="MALE_SUBADULT","MALE_ADULT_36_48",IF(P98="MALE_ADULT_36_48","MALE_ADULT_48_60",IF(P98="MALE_ADULT_48_60","MALE_ADULT_60_72",IF(P98="MALE_ADULT_60_72","MALE_ADULT_72_84",IF(P98="MALE_ADULT_72_84","MALE_ADULT_84",IF(P98="MALE_ADULT_84","MALE_ADULT_84",IF(P98="NA_CUB","NA_JUVENILE",IF(P98="NA_JUVENILE","NA_ADULT",IF(P98="NA_ADULT","NA_ADULT","NA"))))))))))))))))))))))))))</f>
        <v>NA</v>
      </c>
      <c r="R98" s="1" t="str">
        <f t="shared" si="62"/>
        <v>NA</v>
      </c>
      <c r="S98" s="1" t="str">
        <f t="shared" si="63"/>
        <v>NA</v>
      </c>
      <c r="T98" s="1" t="str">
        <f t="shared" si="64"/>
        <v>NA</v>
      </c>
      <c r="U98" s="1" t="str">
        <f t="shared" si="65"/>
        <v>NA</v>
      </c>
      <c r="V98" s="1" t="str">
        <f t="shared" si="66"/>
        <v>NA</v>
      </c>
      <c r="W98" s="1" t="str">
        <f t="shared" si="67"/>
        <v>NA</v>
      </c>
      <c r="X98" s="1" t="str">
        <f t="shared" si="68"/>
        <v>NA</v>
      </c>
      <c r="Y98" s="1" t="str">
        <f t="shared" si="69"/>
        <v>NA</v>
      </c>
      <c r="Z98" s="1" t="str">
        <f t="shared" si="96"/>
        <v>NA</v>
      </c>
      <c r="AA98" s="1" t="str">
        <f t="shared" si="97"/>
        <v>NA</v>
      </c>
      <c r="AB98" s="1" t="str">
        <f t="shared" si="98"/>
        <v>NA</v>
      </c>
      <c r="AC98" s="1" t="str">
        <f t="shared" si="99"/>
        <v>NA</v>
      </c>
      <c r="AD98" s="1" t="str">
        <f t="shared" si="100"/>
        <v>NA</v>
      </c>
      <c r="AE98" s="1" t="str">
        <f t="shared" si="101"/>
        <v>NA</v>
      </c>
      <c r="AF98" s="1" t="str">
        <f t="shared" si="102"/>
        <v>NA</v>
      </c>
      <c r="AG98" s="1" t="str">
        <f t="shared" si="103"/>
        <v>NA</v>
      </c>
      <c r="AH98" s="1" t="str">
        <f t="shared" si="104"/>
        <v>NA</v>
      </c>
      <c r="AI98" s="1" t="str">
        <f t="shared" si="105"/>
        <v>NA</v>
      </c>
      <c r="AJ98" s="1" t="str">
        <f t="shared" si="106"/>
        <v>NA</v>
      </c>
      <c r="AK98" s="1" t="str">
        <f t="shared" si="107"/>
        <v>NA</v>
      </c>
      <c r="AL98" s="1" t="str">
        <f t="shared" si="108"/>
        <v>NA</v>
      </c>
      <c r="AM98" s="1" t="str">
        <f t="shared" si="109"/>
        <v>NA</v>
      </c>
      <c r="AN98" s="1" t="str">
        <f t="shared" si="110"/>
        <v>NA</v>
      </c>
      <c r="AO98" s="1" t="str">
        <f t="shared" si="111"/>
        <v>NA</v>
      </c>
      <c r="AP98" s="1" t="str">
        <f t="shared" si="112"/>
        <v>NA</v>
      </c>
      <c r="AQ98" s="1" t="str">
        <f t="shared" si="113"/>
        <v>NA</v>
      </c>
      <c r="AR98" s="1" t="str">
        <f t="shared" si="114"/>
        <v>NA</v>
      </c>
      <c r="AS98" s="1" t="str">
        <f t="shared" si="115"/>
        <v>MALE_CUB</v>
      </c>
      <c r="AT98" s="1" t="str">
        <f t="shared" si="116"/>
        <v>MALE_JUVENILE</v>
      </c>
      <c r="AU98" s="1" t="str">
        <f t="shared" si="117"/>
        <v>MALE_SUBADULT</v>
      </c>
      <c r="AV98" s="1" t="str">
        <f t="shared" si="118"/>
        <v>MALE_ADULT_36_48</v>
      </c>
      <c r="AW98" s="1" t="str">
        <f t="shared" si="119"/>
        <v>CENSORED</v>
      </c>
      <c r="AX98" s="1" t="str">
        <f t="shared" si="120"/>
        <v>CENSORED</v>
      </c>
      <c r="AY98" s="1" t="str">
        <f t="shared" si="121"/>
        <v>CENSORED</v>
      </c>
      <c r="AZ98" s="1" t="str">
        <f t="shared" si="121"/>
        <v>CENSORED</v>
      </c>
    </row>
    <row r="99" spans="1:52" x14ac:dyDescent="0.2">
      <c r="A99" s="27">
        <f>SABI_RAW_DATA!A99</f>
        <v>98</v>
      </c>
      <c r="B99" s="1" t="str">
        <f>UPPER(SABI_RAW_DATA!C99)</f>
        <v>MALE</v>
      </c>
      <c r="C99" s="28">
        <f>SABI_RAW_DATA!D99</f>
        <v>40179</v>
      </c>
      <c r="D99" s="28">
        <f>SABI_RAW_DATA!D99</f>
        <v>40179</v>
      </c>
      <c r="E99" s="1">
        <f t="shared" si="55"/>
        <v>2010</v>
      </c>
      <c r="F99" s="28">
        <f>SABI_RAW_DATA!E99</f>
        <v>40360</v>
      </c>
      <c r="G99" s="1">
        <f t="shared" si="56"/>
        <v>2010</v>
      </c>
      <c r="H99" s="67">
        <f>(YEAR(SABI_SUMMARY!D99)-YEAR(SABI_SUMMARY!C99))*12+MONTH(SABI_SUMMARY!D99)-MONTH(SABI_SUMMARY!C99)</f>
        <v>0</v>
      </c>
      <c r="I99" s="1" t="str">
        <f t="shared" si="57"/>
        <v>CUB</v>
      </c>
      <c r="J99" s="1" t="str">
        <f t="shared" si="58"/>
        <v>MALE_CUB</v>
      </c>
      <c r="K99" s="29">
        <f>(YEAR(SABI_SUMMARY!F99)-YEAR(SABI_SUMMARY!C99))*12+MONTH(SABI_SUMMARY!F99)-MONTH(SABI_SUMMARY!C99)</f>
        <v>6</v>
      </c>
      <c r="L99" s="1" t="str">
        <f t="shared" si="59"/>
        <v>CUB</v>
      </c>
      <c r="M99" s="1" t="str">
        <f t="shared" si="60"/>
        <v>MALE_CUB</v>
      </c>
      <c r="N99" s="1" t="str">
        <f>UPPER(SABI_RAW_DATA!G99)</f>
        <v>MORTALITY</v>
      </c>
      <c r="O99" s="1">
        <f>IF(SABI_SUMMARY!N99="MORTALITY",1,0)</f>
        <v>1</v>
      </c>
      <c r="P99" s="1" t="str">
        <f t="shared" si="61"/>
        <v>NA</v>
      </c>
      <c r="Q99" s="1" t="str">
        <f t="shared" si="122"/>
        <v>NA</v>
      </c>
      <c r="R99" s="1" t="str">
        <f t="shared" ref="R99:R107" si="123">IF($E99=R$1,$J99,IF(R$1&gt;$G99,$N99,IF($E99&gt;R$1,"NA",(IF($E99=R$1,L99,(IF(Q99="NA",L99,IF(Q99="FEMALE_CUB","FEMALE_JUVENILE",IF(Q99="FEMALE_JUVENILE","FEMALE_SUBADULT",IF(Q99="FEMALE_SUBADULT","FEMALE_ADULT_36_48",IF(Q99="FEMALE_ADULT_36_48","FEMALE_ADULT_48_60",IF(Q99="FEMALE_ADULT_48_60","FEMALE_ADULT_60_72",IF(Q99="FEMALE_ADULT_60_72","FEMALE_ADULT_72_84",IF(Q99="FEMALE_ADULT_72_84","FEMALE_ADULT_84",IF(Q99="FEMALE_ADULT_84","FEMALE_ADULT_84",IF(Q99="MALE_CUB","MALE_JUVENILE",IF(Q99="MALE_JUVENILE","MALE_SUBADULT",IF(Q99="MALE_SUBADULT","MALE_ADULT_36_48",IF(Q99="MALE_ADULT_36_48","MALE_ADULT_48_60",IF(Q99="MALE_ADULT_48_60","MALE_ADULT_60_72",IF(Q99="MALE_ADULT_60_72","MALE_ADULT_72_84",IF(Q99="MALE_ADULT_72_84","MALE_ADULT_84",IF(Q99="MALE_ADULT_84","MALE_ADULT_84",IF(Q99="NA_CUB","NA_JUVENILE",IF(Q99="NA_JUVENILE","NA_ADULT",IF(Q99="NA_ADULT","NA_ADULT","NA"))))))))))))))))))))))))))</f>
        <v>NA</v>
      </c>
      <c r="S99" s="1" t="str">
        <f t="shared" ref="S99:S107" si="124">IF($E99=S$1,$J99,IF(S$1&gt;$G99,$N99,IF($E99&gt;S$1,"NA",(IF($E99=S$1,M99,(IF(R99="NA",M99,IF(R99="FEMALE_CUB","FEMALE_JUVENILE",IF(R99="FEMALE_JUVENILE","FEMALE_SUBADULT",IF(R99="FEMALE_SUBADULT","FEMALE_ADULT_36_48",IF(R99="FEMALE_ADULT_36_48","FEMALE_ADULT_48_60",IF(R99="FEMALE_ADULT_48_60","FEMALE_ADULT_60_72",IF(R99="FEMALE_ADULT_60_72","FEMALE_ADULT_72_84",IF(R99="FEMALE_ADULT_72_84","FEMALE_ADULT_84",IF(R99="FEMALE_ADULT_84","FEMALE_ADULT_84",IF(R99="MALE_CUB","MALE_JUVENILE",IF(R99="MALE_JUVENILE","MALE_SUBADULT",IF(R99="MALE_SUBADULT","MALE_ADULT_36_48",IF(R99="MALE_ADULT_36_48","MALE_ADULT_48_60",IF(R99="MALE_ADULT_48_60","MALE_ADULT_60_72",IF(R99="MALE_ADULT_60_72","MALE_ADULT_72_84",IF(R99="MALE_ADULT_72_84","MALE_ADULT_84",IF(R99="MALE_ADULT_84","MALE_ADULT_84",IF(R99="NA_CUB","NA_JUVENILE",IF(R99="NA_JUVENILE","NA_ADULT",IF(R99="NA_ADULT","NA_ADULT","NA"))))))))))))))))))))))))))</f>
        <v>NA</v>
      </c>
      <c r="T99" s="1" t="str">
        <f t="shared" ref="T99:T107" si="125">IF($E99=T$1,$J99,IF(T$1&gt;$G99,$N99,IF($E99&gt;T$1,"NA",(IF($E99=T$1,N99,(IF(S99="NA",N99,IF(S99="FEMALE_CUB","FEMALE_JUVENILE",IF(S99="FEMALE_JUVENILE","FEMALE_SUBADULT",IF(S99="FEMALE_SUBADULT","FEMALE_ADULT_36_48",IF(S99="FEMALE_ADULT_36_48","FEMALE_ADULT_48_60",IF(S99="FEMALE_ADULT_48_60","FEMALE_ADULT_60_72",IF(S99="FEMALE_ADULT_60_72","FEMALE_ADULT_72_84",IF(S99="FEMALE_ADULT_72_84","FEMALE_ADULT_84",IF(S99="FEMALE_ADULT_84","FEMALE_ADULT_84",IF(S99="MALE_CUB","MALE_JUVENILE",IF(S99="MALE_JUVENILE","MALE_SUBADULT",IF(S99="MALE_SUBADULT","MALE_ADULT_36_48",IF(S99="MALE_ADULT_36_48","MALE_ADULT_48_60",IF(S99="MALE_ADULT_48_60","MALE_ADULT_60_72",IF(S99="MALE_ADULT_60_72","MALE_ADULT_72_84",IF(S99="MALE_ADULT_72_84","MALE_ADULT_84",IF(S99="MALE_ADULT_84","MALE_ADULT_84",IF(S99="NA_CUB","NA_JUVENILE",IF(S99="NA_JUVENILE","NA_ADULT",IF(S99="NA_ADULT","NA_ADULT","NA"))))))))))))))))))))))))))</f>
        <v>NA</v>
      </c>
      <c r="U99" s="1" t="str">
        <f t="shared" ref="U99:U107" si="126">IF($E99=U$1,$J99,IF(U$1&gt;$G99,$N99,IF($E99&gt;U$1,"NA",(IF($E99=U$1,O99,(IF(T99="NA",O99,IF(T99="FEMALE_CUB","FEMALE_JUVENILE",IF(T99="FEMALE_JUVENILE","FEMALE_SUBADULT",IF(T99="FEMALE_SUBADULT","FEMALE_ADULT_36_48",IF(T99="FEMALE_ADULT_36_48","FEMALE_ADULT_48_60",IF(T99="FEMALE_ADULT_48_60","FEMALE_ADULT_60_72",IF(T99="FEMALE_ADULT_60_72","FEMALE_ADULT_72_84",IF(T99="FEMALE_ADULT_72_84","FEMALE_ADULT_84",IF(T99="FEMALE_ADULT_84","FEMALE_ADULT_84",IF(T99="MALE_CUB","MALE_JUVENILE",IF(T99="MALE_JUVENILE","MALE_SUBADULT",IF(T99="MALE_SUBADULT","MALE_ADULT_36_48",IF(T99="MALE_ADULT_36_48","MALE_ADULT_48_60",IF(T99="MALE_ADULT_48_60","MALE_ADULT_60_72",IF(T99="MALE_ADULT_60_72","MALE_ADULT_72_84",IF(T99="MALE_ADULT_72_84","MALE_ADULT_84",IF(T99="MALE_ADULT_84","MALE_ADULT_84",IF(T99="NA_CUB","NA_JUVENILE",IF(T99="NA_JUVENILE","NA_ADULT",IF(T99="NA_ADULT","NA_ADULT","NA"))))))))))))))))))))))))))</f>
        <v>NA</v>
      </c>
      <c r="V99" s="1" t="str">
        <f t="shared" ref="V99:V107" si="127">IF($E99=V$1,$J99,IF(V$1&gt;$G99,$N99,IF($E99&gt;V$1,"NA",(IF($E99=V$1,P99,(IF(U99="NA",P99,IF(U99="FEMALE_CUB","FEMALE_JUVENILE",IF(U99="FEMALE_JUVENILE","FEMALE_SUBADULT",IF(U99="FEMALE_SUBADULT","FEMALE_ADULT_36_48",IF(U99="FEMALE_ADULT_36_48","FEMALE_ADULT_48_60",IF(U99="FEMALE_ADULT_48_60","FEMALE_ADULT_60_72",IF(U99="FEMALE_ADULT_60_72","FEMALE_ADULT_72_84",IF(U99="FEMALE_ADULT_72_84","FEMALE_ADULT_84",IF(U99="FEMALE_ADULT_84","FEMALE_ADULT_84",IF(U99="MALE_CUB","MALE_JUVENILE",IF(U99="MALE_JUVENILE","MALE_SUBADULT",IF(U99="MALE_SUBADULT","MALE_ADULT_36_48",IF(U99="MALE_ADULT_36_48","MALE_ADULT_48_60",IF(U99="MALE_ADULT_48_60","MALE_ADULT_60_72",IF(U99="MALE_ADULT_60_72","MALE_ADULT_72_84",IF(U99="MALE_ADULT_72_84","MALE_ADULT_84",IF(U99="MALE_ADULT_84","MALE_ADULT_84",IF(U99="NA_CUB","NA_JUVENILE",IF(U99="NA_JUVENILE","NA_ADULT",IF(U99="NA_ADULT","NA_ADULT","NA"))))))))))))))))))))))))))</f>
        <v>NA</v>
      </c>
      <c r="W99" s="1" t="str">
        <f t="shared" ref="W99:W107" si="128">IF($E99=W$1,$J99,IF(W$1&gt;$G99,$N99,IF($E99&gt;W$1,"NA",(IF($E99=W$1,Q99,(IF(V99="NA",Q99,IF(V99="FEMALE_CUB","FEMALE_JUVENILE",IF(V99="FEMALE_JUVENILE","FEMALE_SUBADULT",IF(V99="FEMALE_SUBADULT","FEMALE_ADULT_36_48",IF(V99="FEMALE_ADULT_36_48","FEMALE_ADULT_48_60",IF(V99="FEMALE_ADULT_48_60","FEMALE_ADULT_60_72",IF(V99="FEMALE_ADULT_60_72","FEMALE_ADULT_72_84",IF(V99="FEMALE_ADULT_72_84","FEMALE_ADULT_84",IF(V99="FEMALE_ADULT_84","FEMALE_ADULT_84",IF(V99="MALE_CUB","MALE_JUVENILE",IF(V99="MALE_JUVENILE","MALE_SUBADULT",IF(V99="MALE_SUBADULT","MALE_ADULT_36_48",IF(V99="MALE_ADULT_36_48","MALE_ADULT_48_60",IF(V99="MALE_ADULT_48_60","MALE_ADULT_60_72",IF(V99="MALE_ADULT_60_72","MALE_ADULT_72_84",IF(V99="MALE_ADULT_72_84","MALE_ADULT_84",IF(V99="MALE_ADULT_84","MALE_ADULT_84",IF(V99="NA_CUB","NA_JUVENILE",IF(V99="NA_JUVENILE","NA_ADULT",IF(V99="NA_ADULT","NA_ADULT","NA"))))))))))))))))))))))))))</f>
        <v>NA</v>
      </c>
      <c r="X99" s="1" t="str">
        <f t="shared" ref="X99:X107" si="129">IF($E99=X$1,$J99,IF(X$1&gt;$G99,$N99,IF($E99&gt;X$1,"NA",(IF($E99=X$1,R99,(IF(W99="NA",R99,IF(W99="FEMALE_CUB","FEMALE_JUVENILE",IF(W99="FEMALE_JUVENILE","FEMALE_SUBADULT",IF(W99="FEMALE_SUBADULT","FEMALE_ADULT_36_48",IF(W99="FEMALE_ADULT_36_48","FEMALE_ADULT_48_60",IF(W99="FEMALE_ADULT_48_60","FEMALE_ADULT_60_72",IF(W99="FEMALE_ADULT_60_72","FEMALE_ADULT_72_84",IF(W99="FEMALE_ADULT_72_84","FEMALE_ADULT_84",IF(W99="FEMALE_ADULT_84","FEMALE_ADULT_84",IF(W99="MALE_CUB","MALE_JUVENILE",IF(W99="MALE_JUVENILE","MALE_SUBADULT",IF(W99="MALE_SUBADULT","MALE_ADULT_36_48",IF(W99="MALE_ADULT_36_48","MALE_ADULT_48_60",IF(W99="MALE_ADULT_48_60","MALE_ADULT_60_72",IF(W99="MALE_ADULT_60_72","MALE_ADULT_72_84",IF(W99="MALE_ADULT_72_84","MALE_ADULT_84",IF(W99="MALE_ADULT_84","MALE_ADULT_84",IF(W99="NA_CUB","NA_JUVENILE",IF(W99="NA_JUVENILE","NA_ADULT",IF(W99="NA_ADULT","NA_ADULT","NA"))))))))))))))))))))))))))</f>
        <v>NA</v>
      </c>
      <c r="Y99" s="1" t="str">
        <f t="shared" ref="Y99:Y107" si="130">IF($E99=Y$1,$J99,IF(Y$1&gt;$G99,$N99,IF($E99&gt;Y$1,"NA",(IF($E99=Y$1,S99,(IF(X99="NA",S99,IF(X99="FEMALE_CUB","FEMALE_JUVENILE",IF(X99="FEMALE_JUVENILE","FEMALE_SUBADULT",IF(X99="FEMALE_SUBADULT","FEMALE_ADULT_36_48",IF(X99="FEMALE_ADULT_36_48","FEMALE_ADULT_48_60",IF(X99="FEMALE_ADULT_48_60","FEMALE_ADULT_60_72",IF(X99="FEMALE_ADULT_60_72","FEMALE_ADULT_72_84",IF(X99="FEMALE_ADULT_72_84","FEMALE_ADULT_84",IF(X99="FEMALE_ADULT_84","FEMALE_ADULT_84",IF(X99="MALE_CUB","MALE_JUVENILE",IF(X99="MALE_JUVENILE","MALE_SUBADULT",IF(X99="MALE_SUBADULT","MALE_ADULT_36_48",IF(X99="MALE_ADULT_36_48","MALE_ADULT_48_60",IF(X99="MALE_ADULT_48_60","MALE_ADULT_60_72",IF(X99="MALE_ADULT_60_72","MALE_ADULT_72_84",IF(X99="MALE_ADULT_72_84","MALE_ADULT_84",IF(X99="MALE_ADULT_84","MALE_ADULT_84",IF(X99="NA_CUB","NA_JUVENILE",IF(X99="NA_JUVENILE","NA_ADULT",IF(X99="NA_ADULT","NA_ADULT","NA"))))))))))))))))))))))))))</f>
        <v>NA</v>
      </c>
      <c r="Z99" s="1" t="str">
        <f t="shared" si="96"/>
        <v>NA</v>
      </c>
      <c r="AA99" s="1" t="str">
        <f t="shared" si="97"/>
        <v>NA</v>
      </c>
      <c r="AB99" s="1" t="str">
        <f t="shared" si="98"/>
        <v>NA</v>
      </c>
      <c r="AC99" s="1" t="str">
        <f t="shared" si="99"/>
        <v>NA</v>
      </c>
      <c r="AD99" s="1" t="str">
        <f t="shared" si="100"/>
        <v>NA</v>
      </c>
      <c r="AE99" s="1" t="str">
        <f t="shared" si="101"/>
        <v>NA</v>
      </c>
      <c r="AF99" s="1" t="str">
        <f t="shared" si="102"/>
        <v>NA</v>
      </c>
      <c r="AG99" s="1" t="str">
        <f t="shared" si="103"/>
        <v>NA</v>
      </c>
      <c r="AH99" s="1" t="str">
        <f t="shared" si="104"/>
        <v>NA</v>
      </c>
      <c r="AI99" s="1" t="str">
        <f t="shared" si="105"/>
        <v>NA</v>
      </c>
      <c r="AJ99" s="1" t="str">
        <f t="shared" si="106"/>
        <v>NA</v>
      </c>
      <c r="AK99" s="1" t="str">
        <f t="shared" si="107"/>
        <v>NA</v>
      </c>
      <c r="AL99" s="1" t="str">
        <f t="shared" si="108"/>
        <v>NA</v>
      </c>
      <c r="AM99" s="1" t="str">
        <f t="shared" si="109"/>
        <v>NA</v>
      </c>
      <c r="AN99" s="1" t="str">
        <f t="shared" si="110"/>
        <v>NA</v>
      </c>
      <c r="AO99" s="1" t="str">
        <f t="shared" si="111"/>
        <v>NA</v>
      </c>
      <c r="AP99" s="1" t="str">
        <f t="shared" si="112"/>
        <v>NA</v>
      </c>
      <c r="AQ99" s="1" t="str">
        <f t="shared" si="113"/>
        <v>NA</v>
      </c>
      <c r="AR99" s="1" t="str">
        <f t="shared" si="114"/>
        <v>NA</v>
      </c>
      <c r="AS99" s="1" t="str">
        <f t="shared" si="115"/>
        <v>NA</v>
      </c>
      <c r="AT99" s="1" t="str">
        <f t="shared" si="116"/>
        <v>NA</v>
      </c>
      <c r="AU99" s="1" t="str">
        <f t="shared" si="117"/>
        <v>MALE_CUB</v>
      </c>
      <c r="AV99" s="1" t="str">
        <f t="shared" si="118"/>
        <v>MORTALITY</v>
      </c>
      <c r="AW99" s="1" t="str">
        <f t="shared" si="119"/>
        <v>MORTALITY</v>
      </c>
      <c r="AX99" s="1" t="str">
        <f t="shared" si="120"/>
        <v>MORTALITY</v>
      </c>
      <c r="AY99" s="1" t="str">
        <f t="shared" si="121"/>
        <v>MORTALITY</v>
      </c>
      <c r="AZ99" s="1" t="str">
        <f t="shared" si="121"/>
        <v>MORTALITY</v>
      </c>
    </row>
    <row r="100" spans="1:52" x14ac:dyDescent="0.2">
      <c r="A100" s="27">
        <f>SABI_RAW_DATA!A100</f>
        <v>99</v>
      </c>
      <c r="B100" s="1" t="str">
        <f>UPPER(SABI_RAW_DATA!C100)</f>
        <v>MALE</v>
      </c>
      <c r="C100" s="28">
        <f>SABI_RAW_DATA!D100</f>
        <v>40179</v>
      </c>
      <c r="D100" s="28">
        <f>SABI_RAW_DATA!D100</f>
        <v>40179</v>
      </c>
      <c r="E100" s="1">
        <f t="shared" si="55"/>
        <v>2010</v>
      </c>
      <c r="F100" s="28">
        <f>SABI_RAW_DATA!E100</f>
        <v>40391</v>
      </c>
      <c r="G100" s="1">
        <f t="shared" si="56"/>
        <v>2010</v>
      </c>
      <c r="H100" s="67">
        <f>(YEAR(SABI_SUMMARY!D100)-YEAR(SABI_SUMMARY!C100))*12+MONTH(SABI_SUMMARY!D100)-MONTH(SABI_SUMMARY!C100)</f>
        <v>0</v>
      </c>
      <c r="I100" s="1" t="str">
        <f t="shared" si="57"/>
        <v>CUB</v>
      </c>
      <c r="J100" s="1" t="str">
        <f t="shared" si="58"/>
        <v>MALE_CUB</v>
      </c>
      <c r="K100" s="29">
        <f>(YEAR(SABI_SUMMARY!F100)-YEAR(SABI_SUMMARY!C100))*12+MONTH(SABI_SUMMARY!F100)-MONTH(SABI_SUMMARY!C100)</f>
        <v>7</v>
      </c>
      <c r="L100" s="1" t="str">
        <f t="shared" si="59"/>
        <v>CUB</v>
      </c>
      <c r="M100" s="1" t="str">
        <f t="shared" si="60"/>
        <v>MALE_CUB</v>
      </c>
      <c r="N100" s="1" t="str">
        <f>UPPER(SABI_RAW_DATA!G100)</f>
        <v>MORTALITY</v>
      </c>
      <c r="O100" s="1">
        <f>IF(SABI_SUMMARY!N100="MORTALITY",1,0)</f>
        <v>1</v>
      </c>
      <c r="P100" s="1" t="str">
        <f t="shared" si="61"/>
        <v>NA</v>
      </c>
      <c r="Q100" s="1" t="str">
        <f t="shared" si="122"/>
        <v>NA</v>
      </c>
      <c r="R100" s="1" t="str">
        <f t="shared" si="123"/>
        <v>NA</v>
      </c>
      <c r="S100" s="1" t="str">
        <f t="shared" si="124"/>
        <v>NA</v>
      </c>
      <c r="T100" s="1" t="str">
        <f t="shared" si="125"/>
        <v>NA</v>
      </c>
      <c r="U100" s="1" t="str">
        <f t="shared" si="126"/>
        <v>NA</v>
      </c>
      <c r="V100" s="1" t="str">
        <f t="shared" si="127"/>
        <v>NA</v>
      </c>
      <c r="W100" s="1" t="str">
        <f t="shared" si="128"/>
        <v>NA</v>
      </c>
      <c r="X100" s="1" t="str">
        <f t="shared" si="129"/>
        <v>NA</v>
      </c>
      <c r="Y100" s="1" t="str">
        <f t="shared" si="130"/>
        <v>NA</v>
      </c>
      <c r="Z100" s="1" t="str">
        <f t="shared" si="96"/>
        <v>NA</v>
      </c>
      <c r="AA100" s="1" t="str">
        <f t="shared" si="97"/>
        <v>NA</v>
      </c>
      <c r="AB100" s="1" t="str">
        <f t="shared" si="98"/>
        <v>NA</v>
      </c>
      <c r="AC100" s="1" t="str">
        <f t="shared" si="99"/>
        <v>NA</v>
      </c>
      <c r="AD100" s="1" t="str">
        <f t="shared" si="100"/>
        <v>NA</v>
      </c>
      <c r="AE100" s="1" t="str">
        <f t="shared" si="101"/>
        <v>NA</v>
      </c>
      <c r="AF100" s="1" t="str">
        <f t="shared" si="102"/>
        <v>NA</v>
      </c>
      <c r="AG100" s="1" t="str">
        <f t="shared" si="103"/>
        <v>NA</v>
      </c>
      <c r="AH100" s="1" t="str">
        <f t="shared" si="104"/>
        <v>NA</v>
      </c>
      <c r="AI100" s="1" t="str">
        <f t="shared" si="105"/>
        <v>NA</v>
      </c>
      <c r="AJ100" s="1" t="str">
        <f t="shared" si="106"/>
        <v>NA</v>
      </c>
      <c r="AK100" s="1" t="str">
        <f t="shared" si="107"/>
        <v>NA</v>
      </c>
      <c r="AL100" s="1" t="str">
        <f t="shared" si="108"/>
        <v>NA</v>
      </c>
      <c r="AM100" s="1" t="str">
        <f t="shared" si="109"/>
        <v>NA</v>
      </c>
      <c r="AN100" s="1" t="str">
        <f t="shared" si="110"/>
        <v>NA</v>
      </c>
      <c r="AO100" s="1" t="str">
        <f t="shared" si="111"/>
        <v>NA</v>
      </c>
      <c r="AP100" s="1" t="str">
        <f t="shared" si="112"/>
        <v>NA</v>
      </c>
      <c r="AQ100" s="1" t="str">
        <f t="shared" si="113"/>
        <v>NA</v>
      </c>
      <c r="AR100" s="1" t="str">
        <f t="shared" si="114"/>
        <v>NA</v>
      </c>
      <c r="AS100" s="1" t="str">
        <f t="shared" si="115"/>
        <v>NA</v>
      </c>
      <c r="AT100" s="1" t="str">
        <f t="shared" si="116"/>
        <v>NA</v>
      </c>
      <c r="AU100" s="1" t="str">
        <f t="shared" si="117"/>
        <v>MALE_CUB</v>
      </c>
      <c r="AV100" s="1" t="str">
        <f t="shared" si="118"/>
        <v>MORTALITY</v>
      </c>
      <c r="AW100" s="1" t="str">
        <f t="shared" si="119"/>
        <v>MORTALITY</v>
      </c>
      <c r="AX100" s="1" t="str">
        <f t="shared" si="120"/>
        <v>MORTALITY</v>
      </c>
      <c r="AY100" s="1" t="str">
        <f t="shared" si="121"/>
        <v>MORTALITY</v>
      </c>
      <c r="AZ100" s="1" t="str">
        <f t="shared" si="121"/>
        <v>MORTALITY</v>
      </c>
    </row>
    <row r="101" spans="1:52" x14ac:dyDescent="0.2">
      <c r="A101" s="27">
        <f>SABI_RAW_DATA!A101</f>
        <v>100</v>
      </c>
      <c r="B101" s="1" t="str">
        <f>UPPER(SABI_RAW_DATA!C101)</f>
        <v>FEMALE</v>
      </c>
      <c r="C101" s="28">
        <f>SABI_RAW_DATA!D101</f>
        <v>40179</v>
      </c>
      <c r="D101" s="28">
        <f>SABI_RAW_DATA!D101</f>
        <v>40179</v>
      </c>
      <c r="E101" s="1">
        <f t="shared" si="55"/>
        <v>2010</v>
      </c>
      <c r="F101" s="28">
        <f>SABI_RAW_DATA!E101</f>
        <v>42005</v>
      </c>
      <c r="G101" s="1">
        <f t="shared" si="56"/>
        <v>2015</v>
      </c>
      <c r="H101" s="67">
        <f>(YEAR(SABI_SUMMARY!D101)-YEAR(SABI_SUMMARY!C101))*12+MONTH(SABI_SUMMARY!D101)-MONTH(SABI_SUMMARY!C101)</f>
        <v>0</v>
      </c>
      <c r="I101" s="1" t="str">
        <f t="shared" si="57"/>
        <v>CUB</v>
      </c>
      <c r="J101" s="1" t="str">
        <f t="shared" si="58"/>
        <v>FEMALE_CUB</v>
      </c>
      <c r="K101" s="29">
        <f>(YEAR(SABI_SUMMARY!F101)-YEAR(SABI_SUMMARY!C101))*12+MONTH(SABI_SUMMARY!F101)-MONTH(SABI_SUMMARY!C101)</f>
        <v>60</v>
      </c>
      <c r="L101" s="1" t="str">
        <f t="shared" si="59"/>
        <v>ADULT_48_60</v>
      </c>
      <c r="M101" s="1" t="str">
        <f t="shared" si="60"/>
        <v>FEMALE_ADULT_48_60</v>
      </c>
      <c r="N101" s="1" t="str">
        <f>UPPER(SABI_RAW_DATA!G101)</f>
        <v>CENSORED</v>
      </c>
      <c r="O101" s="1">
        <f>IF(SABI_SUMMARY!N101="MORTALITY",1,0)</f>
        <v>0</v>
      </c>
      <c r="P101" s="1" t="str">
        <f t="shared" si="61"/>
        <v>NA</v>
      </c>
      <c r="Q101" s="1" t="str">
        <f t="shared" si="122"/>
        <v>NA</v>
      </c>
      <c r="R101" s="1" t="str">
        <f t="shared" si="123"/>
        <v>NA</v>
      </c>
      <c r="S101" s="1" t="str">
        <f t="shared" si="124"/>
        <v>NA</v>
      </c>
      <c r="T101" s="1" t="str">
        <f t="shared" si="125"/>
        <v>NA</v>
      </c>
      <c r="U101" s="1" t="str">
        <f t="shared" si="126"/>
        <v>NA</v>
      </c>
      <c r="V101" s="1" t="str">
        <f t="shared" si="127"/>
        <v>NA</v>
      </c>
      <c r="W101" s="1" t="str">
        <f t="shared" si="128"/>
        <v>NA</v>
      </c>
      <c r="X101" s="1" t="str">
        <f t="shared" si="129"/>
        <v>NA</v>
      </c>
      <c r="Y101" s="1" t="str">
        <f t="shared" si="130"/>
        <v>NA</v>
      </c>
      <c r="Z101" s="1" t="str">
        <f t="shared" si="96"/>
        <v>NA</v>
      </c>
      <c r="AA101" s="1" t="str">
        <f t="shared" si="97"/>
        <v>NA</v>
      </c>
      <c r="AB101" s="1" t="str">
        <f t="shared" si="98"/>
        <v>NA</v>
      </c>
      <c r="AC101" s="1" t="str">
        <f t="shared" si="99"/>
        <v>NA</v>
      </c>
      <c r="AD101" s="1" t="str">
        <f t="shared" si="100"/>
        <v>NA</v>
      </c>
      <c r="AE101" s="1" t="str">
        <f t="shared" si="101"/>
        <v>NA</v>
      </c>
      <c r="AF101" s="1" t="str">
        <f t="shared" si="102"/>
        <v>NA</v>
      </c>
      <c r="AG101" s="1" t="str">
        <f t="shared" si="103"/>
        <v>NA</v>
      </c>
      <c r="AH101" s="1" t="str">
        <f t="shared" si="104"/>
        <v>NA</v>
      </c>
      <c r="AI101" s="1" t="str">
        <f t="shared" si="105"/>
        <v>NA</v>
      </c>
      <c r="AJ101" s="1" t="str">
        <f t="shared" si="106"/>
        <v>NA</v>
      </c>
      <c r="AK101" s="1" t="str">
        <f t="shared" si="107"/>
        <v>NA</v>
      </c>
      <c r="AL101" s="1" t="str">
        <f t="shared" si="108"/>
        <v>NA</v>
      </c>
      <c r="AM101" s="1" t="str">
        <f t="shared" si="109"/>
        <v>NA</v>
      </c>
      <c r="AN101" s="1" t="str">
        <f t="shared" si="110"/>
        <v>NA</v>
      </c>
      <c r="AO101" s="1" t="str">
        <f t="shared" si="111"/>
        <v>NA</v>
      </c>
      <c r="AP101" s="1" t="str">
        <f t="shared" si="112"/>
        <v>NA</v>
      </c>
      <c r="AQ101" s="1" t="str">
        <f t="shared" si="113"/>
        <v>NA</v>
      </c>
      <c r="AR101" s="1" t="str">
        <f t="shared" si="114"/>
        <v>NA</v>
      </c>
      <c r="AS101" s="1" t="str">
        <f t="shared" si="115"/>
        <v>NA</v>
      </c>
      <c r="AT101" s="1" t="str">
        <f t="shared" si="116"/>
        <v>NA</v>
      </c>
      <c r="AU101" s="1" t="str">
        <f t="shared" si="117"/>
        <v>FEMALE_CUB</v>
      </c>
      <c r="AV101" s="1" t="str">
        <f t="shared" si="118"/>
        <v>FEMALE_JUVENILE</v>
      </c>
      <c r="AW101" s="1" t="str">
        <f t="shared" si="119"/>
        <v>FEMALE_SUBADULT</v>
      </c>
      <c r="AX101" s="1" t="str">
        <f t="shared" si="120"/>
        <v>FEMALE_ADULT_36_48</v>
      </c>
      <c r="AY101" s="1" t="str">
        <f t="shared" si="121"/>
        <v>FEMALE_ADULT_48_60</v>
      </c>
      <c r="AZ101" s="1" t="str">
        <f t="shared" si="121"/>
        <v>FEMALE_ADULT_60_72</v>
      </c>
    </row>
    <row r="102" spans="1:52" x14ac:dyDescent="0.2">
      <c r="A102" s="27">
        <f>SABI_RAW_DATA!A102</f>
        <v>101</v>
      </c>
      <c r="B102" s="1" t="str">
        <f>UPPER(SABI_RAW_DATA!C102)</f>
        <v>NA</v>
      </c>
      <c r="C102" s="28">
        <f>SABI_RAW_DATA!D102</f>
        <v>40969</v>
      </c>
      <c r="D102" s="28">
        <f>SABI_RAW_DATA!D102</f>
        <v>40969</v>
      </c>
      <c r="E102" s="1">
        <f t="shared" si="55"/>
        <v>2012</v>
      </c>
      <c r="F102" s="28">
        <f>SABI_RAW_DATA!E102</f>
        <v>41061</v>
      </c>
      <c r="G102" s="1">
        <f t="shared" si="56"/>
        <v>2012</v>
      </c>
      <c r="H102" s="67">
        <f>(YEAR(SABI_SUMMARY!D102)-YEAR(SABI_SUMMARY!C102))*12+MONTH(SABI_SUMMARY!D102)-MONTH(SABI_SUMMARY!C102)</f>
        <v>0</v>
      </c>
      <c r="I102" s="1" t="str">
        <f t="shared" si="57"/>
        <v>CUB</v>
      </c>
      <c r="J102" s="1" t="str">
        <f t="shared" si="58"/>
        <v>NA_CUB</v>
      </c>
      <c r="K102" s="29">
        <f>(YEAR(SABI_SUMMARY!F102)-YEAR(SABI_SUMMARY!C102))*12+MONTH(SABI_SUMMARY!F102)-MONTH(SABI_SUMMARY!C102)</f>
        <v>3</v>
      </c>
      <c r="L102" s="1" t="str">
        <f t="shared" si="59"/>
        <v>CUB</v>
      </c>
      <c r="M102" s="1" t="str">
        <f t="shared" si="60"/>
        <v>NA_CUB</v>
      </c>
      <c r="N102" s="1" t="str">
        <f>UPPER(SABI_RAW_DATA!G102)</f>
        <v>MORTALITY</v>
      </c>
      <c r="O102" s="1">
        <f>IF(SABI_SUMMARY!N102="MORTALITY",1,0)</f>
        <v>1</v>
      </c>
      <c r="P102" s="1" t="str">
        <f t="shared" si="61"/>
        <v>NA</v>
      </c>
      <c r="Q102" s="1" t="str">
        <f t="shared" si="122"/>
        <v>NA</v>
      </c>
      <c r="R102" s="1" t="str">
        <f t="shared" si="123"/>
        <v>NA</v>
      </c>
      <c r="S102" s="1" t="str">
        <f t="shared" si="124"/>
        <v>NA</v>
      </c>
      <c r="T102" s="1" t="str">
        <f t="shared" si="125"/>
        <v>NA</v>
      </c>
      <c r="U102" s="1" t="str">
        <f t="shared" si="126"/>
        <v>NA</v>
      </c>
      <c r="V102" s="1" t="str">
        <f t="shared" si="127"/>
        <v>NA</v>
      </c>
      <c r="W102" s="1" t="str">
        <f t="shared" si="128"/>
        <v>NA</v>
      </c>
      <c r="X102" s="1" t="str">
        <f t="shared" si="129"/>
        <v>NA</v>
      </c>
      <c r="Y102" s="1" t="str">
        <f t="shared" si="130"/>
        <v>NA</v>
      </c>
      <c r="Z102" s="1" t="str">
        <f t="shared" si="96"/>
        <v>NA</v>
      </c>
      <c r="AA102" s="1" t="str">
        <f t="shared" si="97"/>
        <v>NA</v>
      </c>
      <c r="AB102" s="1" t="str">
        <f t="shared" si="98"/>
        <v>NA</v>
      </c>
      <c r="AC102" s="1" t="str">
        <f t="shared" si="99"/>
        <v>NA</v>
      </c>
      <c r="AD102" s="1" t="str">
        <f t="shared" si="100"/>
        <v>NA</v>
      </c>
      <c r="AE102" s="1" t="str">
        <f t="shared" si="101"/>
        <v>NA</v>
      </c>
      <c r="AF102" s="1" t="str">
        <f t="shared" si="102"/>
        <v>NA</v>
      </c>
      <c r="AG102" s="1" t="str">
        <f t="shared" si="103"/>
        <v>NA</v>
      </c>
      <c r="AH102" s="1" t="str">
        <f t="shared" si="104"/>
        <v>NA</v>
      </c>
      <c r="AI102" s="1" t="str">
        <f t="shared" si="105"/>
        <v>NA</v>
      </c>
      <c r="AJ102" s="1" t="str">
        <f t="shared" si="106"/>
        <v>NA</v>
      </c>
      <c r="AK102" s="1" t="str">
        <f t="shared" si="107"/>
        <v>NA</v>
      </c>
      <c r="AL102" s="1" t="str">
        <f t="shared" si="108"/>
        <v>NA</v>
      </c>
      <c r="AM102" s="1" t="str">
        <f t="shared" si="109"/>
        <v>NA</v>
      </c>
      <c r="AN102" s="1" t="str">
        <f t="shared" si="110"/>
        <v>NA</v>
      </c>
      <c r="AO102" s="1" t="str">
        <f t="shared" si="111"/>
        <v>NA</v>
      </c>
      <c r="AP102" s="1" t="str">
        <f t="shared" si="112"/>
        <v>NA</v>
      </c>
      <c r="AQ102" s="1" t="str">
        <f t="shared" si="113"/>
        <v>NA</v>
      </c>
      <c r="AR102" s="1" t="str">
        <f t="shared" si="114"/>
        <v>NA</v>
      </c>
      <c r="AS102" s="1" t="str">
        <f t="shared" si="115"/>
        <v>NA</v>
      </c>
      <c r="AT102" s="1" t="str">
        <f t="shared" si="116"/>
        <v>NA</v>
      </c>
      <c r="AU102" s="1" t="str">
        <f t="shared" si="117"/>
        <v>NA</v>
      </c>
      <c r="AV102" s="1" t="str">
        <f t="shared" si="118"/>
        <v>NA</v>
      </c>
      <c r="AW102" s="1" t="str">
        <f t="shared" si="119"/>
        <v>NA_CUB</v>
      </c>
      <c r="AX102" s="1" t="str">
        <f t="shared" si="120"/>
        <v>MORTALITY</v>
      </c>
      <c r="AY102" s="1" t="str">
        <f t="shared" si="121"/>
        <v>MORTALITY</v>
      </c>
      <c r="AZ102" s="1" t="str">
        <f t="shared" si="121"/>
        <v>MORTALITY</v>
      </c>
    </row>
    <row r="103" spans="1:52" x14ac:dyDescent="0.2">
      <c r="A103" s="27">
        <f>SABI_RAW_DATA!A103</f>
        <v>102</v>
      </c>
      <c r="B103" s="1" t="str">
        <f>UPPER(SABI_RAW_DATA!C103)</f>
        <v>MALE</v>
      </c>
      <c r="C103" s="28">
        <f>SABI_RAW_DATA!D103</f>
        <v>40969</v>
      </c>
      <c r="D103" s="28">
        <f>SABI_RAW_DATA!D103</f>
        <v>40969</v>
      </c>
      <c r="E103" s="1">
        <f t="shared" si="55"/>
        <v>2012</v>
      </c>
      <c r="F103" s="28">
        <f>SABI_RAW_DATA!E103</f>
        <v>41244</v>
      </c>
      <c r="G103" s="1">
        <f t="shared" si="56"/>
        <v>2012</v>
      </c>
      <c r="H103" s="67">
        <f>(YEAR(SABI_SUMMARY!D103)-YEAR(SABI_SUMMARY!C103))*12+MONTH(SABI_SUMMARY!D103)-MONTH(SABI_SUMMARY!C103)</f>
        <v>0</v>
      </c>
      <c r="I103" s="1" t="str">
        <f t="shared" si="57"/>
        <v>CUB</v>
      </c>
      <c r="J103" s="1" t="str">
        <f t="shared" si="58"/>
        <v>MALE_CUB</v>
      </c>
      <c r="K103" s="29">
        <f>(YEAR(SABI_SUMMARY!F103)-YEAR(SABI_SUMMARY!C103))*12+MONTH(SABI_SUMMARY!F103)-MONTH(SABI_SUMMARY!C103)</f>
        <v>9</v>
      </c>
      <c r="L103" s="1" t="str">
        <f t="shared" si="59"/>
        <v>CUB</v>
      </c>
      <c r="M103" s="1" t="str">
        <f t="shared" si="60"/>
        <v>MALE_CUB</v>
      </c>
      <c r="N103" s="1" t="str">
        <f>UPPER(SABI_RAW_DATA!G103)</f>
        <v>MORTALITY</v>
      </c>
      <c r="O103" s="1">
        <f>IF(SABI_SUMMARY!N103="MORTALITY",1,0)</f>
        <v>1</v>
      </c>
      <c r="P103" s="1" t="str">
        <f t="shared" si="61"/>
        <v>NA</v>
      </c>
      <c r="Q103" s="1" t="str">
        <f t="shared" si="122"/>
        <v>NA</v>
      </c>
      <c r="R103" s="1" t="str">
        <f t="shared" si="123"/>
        <v>NA</v>
      </c>
      <c r="S103" s="1" t="str">
        <f t="shared" si="124"/>
        <v>NA</v>
      </c>
      <c r="T103" s="1" t="str">
        <f t="shared" si="125"/>
        <v>NA</v>
      </c>
      <c r="U103" s="1" t="str">
        <f t="shared" si="126"/>
        <v>NA</v>
      </c>
      <c r="V103" s="1" t="str">
        <f t="shared" si="127"/>
        <v>NA</v>
      </c>
      <c r="W103" s="1" t="str">
        <f t="shared" si="128"/>
        <v>NA</v>
      </c>
      <c r="X103" s="1" t="str">
        <f t="shared" si="129"/>
        <v>NA</v>
      </c>
      <c r="Y103" s="1" t="str">
        <f t="shared" si="130"/>
        <v>NA</v>
      </c>
      <c r="Z103" s="1" t="str">
        <f t="shared" si="96"/>
        <v>NA</v>
      </c>
      <c r="AA103" s="1" t="str">
        <f t="shared" si="97"/>
        <v>NA</v>
      </c>
      <c r="AB103" s="1" t="str">
        <f t="shared" si="98"/>
        <v>NA</v>
      </c>
      <c r="AC103" s="1" t="str">
        <f t="shared" si="99"/>
        <v>NA</v>
      </c>
      <c r="AD103" s="1" t="str">
        <f t="shared" si="100"/>
        <v>NA</v>
      </c>
      <c r="AE103" s="1" t="str">
        <f t="shared" si="101"/>
        <v>NA</v>
      </c>
      <c r="AF103" s="1" t="str">
        <f t="shared" si="102"/>
        <v>NA</v>
      </c>
      <c r="AG103" s="1" t="str">
        <f t="shared" si="103"/>
        <v>NA</v>
      </c>
      <c r="AH103" s="1" t="str">
        <f t="shared" si="104"/>
        <v>NA</v>
      </c>
      <c r="AI103" s="1" t="str">
        <f t="shared" si="105"/>
        <v>NA</v>
      </c>
      <c r="AJ103" s="1" t="str">
        <f t="shared" si="106"/>
        <v>NA</v>
      </c>
      <c r="AK103" s="1" t="str">
        <f t="shared" si="107"/>
        <v>NA</v>
      </c>
      <c r="AL103" s="1" t="str">
        <f t="shared" si="108"/>
        <v>NA</v>
      </c>
      <c r="AM103" s="1" t="str">
        <f t="shared" si="109"/>
        <v>NA</v>
      </c>
      <c r="AN103" s="1" t="str">
        <f t="shared" si="110"/>
        <v>NA</v>
      </c>
      <c r="AO103" s="1" t="str">
        <f t="shared" si="111"/>
        <v>NA</v>
      </c>
      <c r="AP103" s="1" t="str">
        <f t="shared" si="112"/>
        <v>NA</v>
      </c>
      <c r="AQ103" s="1" t="str">
        <f t="shared" si="113"/>
        <v>NA</v>
      </c>
      <c r="AR103" s="1" t="str">
        <f t="shared" si="114"/>
        <v>NA</v>
      </c>
      <c r="AS103" s="1" t="str">
        <f t="shared" si="115"/>
        <v>NA</v>
      </c>
      <c r="AT103" s="1" t="str">
        <f t="shared" si="116"/>
        <v>NA</v>
      </c>
      <c r="AU103" s="1" t="str">
        <f t="shared" si="117"/>
        <v>NA</v>
      </c>
      <c r="AV103" s="1" t="str">
        <f t="shared" si="118"/>
        <v>NA</v>
      </c>
      <c r="AW103" s="1" t="str">
        <f t="shared" si="119"/>
        <v>MALE_CUB</v>
      </c>
      <c r="AX103" s="1" t="str">
        <f t="shared" si="120"/>
        <v>MORTALITY</v>
      </c>
      <c r="AY103" s="1" t="str">
        <f t="shared" si="121"/>
        <v>MORTALITY</v>
      </c>
      <c r="AZ103" s="1" t="str">
        <f t="shared" si="121"/>
        <v>MORTALITY</v>
      </c>
    </row>
    <row r="104" spans="1:52" x14ac:dyDescent="0.2">
      <c r="A104" s="27">
        <f>SABI_RAW_DATA!A104</f>
        <v>103</v>
      </c>
      <c r="B104" s="1" t="str">
        <f>UPPER(SABI_RAW_DATA!C104)</f>
        <v>NA</v>
      </c>
      <c r="C104" s="28">
        <f>SABI_RAW_DATA!D104</f>
        <v>41456</v>
      </c>
      <c r="D104" s="28">
        <f>SABI_RAW_DATA!D104</f>
        <v>41456</v>
      </c>
      <c r="E104" s="1">
        <f t="shared" si="55"/>
        <v>2013</v>
      </c>
      <c r="F104" s="28">
        <f>SABI_RAW_DATA!E104</f>
        <v>41487</v>
      </c>
      <c r="G104" s="1">
        <f t="shared" si="56"/>
        <v>2013</v>
      </c>
      <c r="H104" s="67">
        <f>(YEAR(SABI_SUMMARY!D104)-YEAR(SABI_SUMMARY!C104))*12+MONTH(SABI_SUMMARY!D104)-MONTH(SABI_SUMMARY!C104)</f>
        <v>0</v>
      </c>
      <c r="I104" s="1" t="str">
        <f t="shared" si="57"/>
        <v>CUB</v>
      </c>
      <c r="J104" s="1" t="str">
        <f t="shared" si="58"/>
        <v>NA_CUB</v>
      </c>
      <c r="K104" s="29">
        <f>(YEAR(SABI_SUMMARY!F104)-YEAR(SABI_SUMMARY!C104))*12+MONTH(SABI_SUMMARY!F104)-MONTH(SABI_SUMMARY!C104)</f>
        <v>1</v>
      </c>
      <c r="L104" s="1" t="str">
        <f t="shared" si="59"/>
        <v>CUB</v>
      </c>
      <c r="M104" s="1" t="str">
        <f t="shared" si="60"/>
        <v>NA_CUB</v>
      </c>
      <c r="N104" s="1" t="str">
        <f>UPPER(SABI_RAW_DATA!G104)</f>
        <v>MORTALITY</v>
      </c>
      <c r="O104" s="1">
        <f>IF(SABI_SUMMARY!N104="MORTALITY",1,0)</f>
        <v>1</v>
      </c>
      <c r="P104" s="1" t="str">
        <f t="shared" si="61"/>
        <v>NA</v>
      </c>
      <c r="Q104" s="1" t="str">
        <f t="shared" si="122"/>
        <v>NA</v>
      </c>
      <c r="R104" s="1" t="str">
        <f t="shared" si="123"/>
        <v>NA</v>
      </c>
      <c r="S104" s="1" t="str">
        <f t="shared" si="124"/>
        <v>NA</v>
      </c>
      <c r="T104" s="1" t="str">
        <f t="shared" si="125"/>
        <v>NA</v>
      </c>
      <c r="U104" s="1" t="str">
        <f t="shared" si="126"/>
        <v>NA</v>
      </c>
      <c r="V104" s="1" t="str">
        <f t="shared" si="127"/>
        <v>NA</v>
      </c>
      <c r="W104" s="1" t="str">
        <f t="shared" si="128"/>
        <v>NA</v>
      </c>
      <c r="X104" s="1" t="str">
        <f t="shared" si="129"/>
        <v>NA</v>
      </c>
      <c r="Y104" s="1" t="str">
        <f t="shared" si="130"/>
        <v>NA</v>
      </c>
      <c r="Z104" s="1" t="str">
        <f t="shared" si="96"/>
        <v>NA</v>
      </c>
      <c r="AA104" s="1" t="str">
        <f t="shared" si="97"/>
        <v>NA</v>
      </c>
      <c r="AB104" s="1" t="str">
        <f t="shared" si="98"/>
        <v>NA</v>
      </c>
      <c r="AC104" s="1" t="str">
        <f t="shared" si="99"/>
        <v>NA</v>
      </c>
      <c r="AD104" s="1" t="str">
        <f t="shared" si="100"/>
        <v>NA</v>
      </c>
      <c r="AE104" s="1" t="str">
        <f t="shared" si="101"/>
        <v>NA</v>
      </c>
      <c r="AF104" s="1" t="str">
        <f t="shared" si="102"/>
        <v>NA</v>
      </c>
      <c r="AG104" s="1" t="str">
        <f t="shared" si="103"/>
        <v>NA</v>
      </c>
      <c r="AH104" s="1" t="str">
        <f t="shared" si="104"/>
        <v>NA</v>
      </c>
      <c r="AI104" s="1" t="str">
        <f t="shared" si="105"/>
        <v>NA</v>
      </c>
      <c r="AJ104" s="1" t="str">
        <f t="shared" si="106"/>
        <v>NA</v>
      </c>
      <c r="AK104" s="1" t="str">
        <f t="shared" si="107"/>
        <v>NA</v>
      </c>
      <c r="AL104" s="1" t="str">
        <f t="shared" si="108"/>
        <v>NA</v>
      </c>
      <c r="AM104" s="1" t="str">
        <f t="shared" si="109"/>
        <v>NA</v>
      </c>
      <c r="AN104" s="1" t="str">
        <f t="shared" si="110"/>
        <v>NA</v>
      </c>
      <c r="AO104" s="1" t="str">
        <f t="shared" si="111"/>
        <v>NA</v>
      </c>
      <c r="AP104" s="1" t="str">
        <f t="shared" si="112"/>
        <v>NA</v>
      </c>
      <c r="AQ104" s="1" t="str">
        <f t="shared" si="113"/>
        <v>NA</v>
      </c>
      <c r="AR104" s="1" t="str">
        <f t="shared" si="114"/>
        <v>NA</v>
      </c>
      <c r="AS104" s="1" t="str">
        <f t="shared" si="115"/>
        <v>NA</v>
      </c>
      <c r="AT104" s="1" t="str">
        <f t="shared" si="116"/>
        <v>NA</v>
      </c>
      <c r="AU104" s="1" t="str">
        <f t="shared" si="117"/>
        <v>NA</v>
      </c>
      <c r="AV104" s="1" t="str">
        <f t="shared" si="118"/>
        <v>NA</v>
      </c>
      <c r="AW104" s="1" t="str">
        <f t="shared" si="119"/>
        <v>NA</v>
      </c>
      <c r="AX104" s="1" t="str">
        <f t="shared" si="120"/>
        <v>NA_CUB</v>
      </c>
      <c r="AY104" s="1" t="str">
        <f t="shared" si="121"/>
        <v>MORTALITY</v>
      </c>
      <c r="AZ104" s="1" t="str">
        <f t="shared" si="121"/>
        <v>MORTALITY</v>
      </c>
    </row>
    <row r="105" spans="1:52" x14ac:dyDescent="0.2">
      <c r="A105" s="27">
        <f>SABI_RAW_DATA!A105</f>
        <v>104</v>
      </c>
      <c r="B105" s="1" t="str">
        <f>UPPER(SABI_RAW_DATA!C105)</f>
        <v>NA</v>
      </c>
      <c r="C105" s="28">
        <f>SABI_RAW_DATA!D105</f>
        <v>41456</v>
      </c>
      <c r="D105" s="28">
        <f>SABI_RAW_DATA!D105</f>
        <v>41456</v>
      </c>
      <c r="E105" s="1">
        <f t="shared" si="55"/>
        <v>2013</v>
      </c>
      <c r="F105" s="28">
        <f>SABI_RAW_DATA!E105</f>
        <v>41487</v>
      </c>
      <c r="G105" s="1">
        <f t="shared" si="56"/>
        <v>2013</v>
      </c>
      <c r="H105" s="67">
        <f>(YEAR(SABI_SUMMARY!D105)-YEAR(SABI_SUMMARY!C105))*12+MONTH(SABI_SUMMARY!D105)-MONTH(SABI_SUMMARY!C105)</f>
        <v>0</v>
      </c>
      <c r="I105" s="1" t="str">
        <f t="shared" si="57"/>
        <v>CUB</v>
      </c>
      <c r="J105" s="1" t="str">
        <f t="shared" si="58"/>
        <v>NA_CUB</v>
      </c>
      <c r="K105" s="29">
        <f>(YEAR(SABI_SUMMARY!F105)-YEAR(SABI_SUMMARY!C105))*12+MONTH(SABI_SUMMARY!F105)-MONTH(SABI_SUMMARY!C105)</f>
        <v>1</v>
      </c>
      <c r="L105" s="1" t="str">
        <f t="shared" si="59"/>
        <v>CUB</v>
      </c>
      <c r="M105" s="1" t="str">
        <f t="shared" si="60"/>
        <v>NA_CUB</v>
      </c>
      <c r="N105" s="1" t="str">
        <f>UPPER(SABI_RAW_DATA!G105)</f>
        <v>MORTALITY</v>
      </c>
      <c r="O105" s="1">
        <f>IF(SABI_SUMMARY!N105="MORTALITY",1,0)</f>
        <v>1</v>
      </c>
      <c r="P105" s="1" t="str">
        <f t="shared" si="61"/>
        <v>NA</v>
      </c>
      <c r="Q105" s="1" t="str">
        <f t="shared" si="122"/>
        <v>NA</v>
      </c>
      <c r="R105" s="1" t="str">
        <f t="shared" si="123"/>
        <v>NA</v>
      </c>
      <c r="S105" s="1" t="str">
        <f t="shared" si="124"/>
        <v>NA</v>
      </c>
      <c r="T105" s="1" t="str">
        <f t="shared" si="125"/>
        <v>NA</v>
      </c>
      <c r="U105" s="1" t="str">
        <f t="shared" si="126"/>
        <v>NA</v>
      </c>
      <c r="V105" s="1" t="str">
        <f t="shared" si="127"/>
        <v>NA</v>
      </c>
      <c r="W105" s="1" t="str">
        <f t="shared" si="128"/>
        <v>NA</v>
      </c>
      <c r="X105" s="1" t="str">
        <f t="shared" si="129"/>
        <v>NA</v>
      </c>
      <c r="Y105" s="1" t="str">
        <f t="shared" si="130"/>
        <v>NA</v>
      </c>
      <c r="Z105" s="1" t="str">
        <f t="shared" si="96"/>
        <v>NA</v>
      </c>
      <c r="AA105" s="1" t="str">
        <f t="shared" si="97"/>
        <v>NA</v>
      </c>
      <c r="AB105" s="1" t="str">
        <f t="shared" si="98"/>
        <v>NA</v>
      </c>
      <c r="AC105" s="1" t="str">
        <f t="shared" si="99"/>
        <v>NA</v>
      </c>
      <c r="AD105" s="1" t="str">
        <f t="shared" si="100"/>
        <v>NA</v>
      </c>
      <c r="AE105" s="1" t="str">
        <f t="shared" si="101"/>
        <v>NA</v>
      </c>
      <c r="AF105" s="1" t="str">
        <f t="shared" si="102"/>
        <v>NA</v>
      </c>
      <c r="AG105" s="1" t="str">
        <f t="shared" si="103"/>
        <v>NA</v>
      </c>
      <c r="AH105" s="1" t="str">
        <f t="shared" si="104"/>
        <v>NA</v>
      </c>
      <c r="AI105" s="1" t="str">
        <f t="shared" si="105"/>
        <v>NA</v>
      </c>
      <c r="AJ105" s="1" t="str">
        <f t="shared" si="106"/>
        <v>NA</v>
      </c>
      <c r="AK105" s="1" t="str">
        <f t="shared" si="107"/>
        <v>NA</v>
      </c>
      <c r="AL105" s="1" t="str">
        <f t="shared" si="108"/>
        <v>NA</v>
      </c>
      <c r="AM105" s="1" t="str">
        <f t="shared" si="109"/>
        <v>NA</v>
      </c>
      <c r="AN105" s="1" t="str">
        <f t="shared" si="110"/>
        <v>NA</v>
      </c>
      <c r="AO105" s="1" t="str">
        <f t="shared" si="111"/>
        <v>NA</v>
      </c>
      <c r="AP105" s="1" t="str">
        <f t="shared" si="112"/>
        <v>NA</v>
      </c>
      <c r="AQ105" s="1" t="str">
        <f t="shared" si="113"/>
        <v>NA</v>
      </c>
      <c r="AR105" s="1" t="str">
        <f t="shared" si="114"/>
        <v>NA</v>
      </c>
      <c r="AS105" s="1" t="str">
        <f t="shared" si="115"/>
        <v>NA</v>
      </c>
      <c r="AT105" s="1" t="str">
        <f t="shared" si="116"/>
        <v>NA</v>
      </c>
      <c r="AU105" s="1" t="str">
        <f t="shared" si="117"/>
        <v>NA</v>
      </c>
      <c r="AV105" s="1" t="str">
        <f t="shared" si="118"/>
        <v>NA</v>
      </c>
      <c r="AW105" s="1" t="str">
        <f t="shared" si="119"/>
        <v>NA</v>
      </c>
      <c r="AX105" s="1" t="str">
        <f t="shared" si="120"/>
        <v>NA_CUB</v>
      </c>
      <c r="AY105" s="1" t="str">
        <f t="shared" si="121"/>
        <v>MORTALITY</v>
      </c>
      <c r="AZ105" s="1" t="str">
        <f t="shared" si="121"/>
        <v>MORTALITY</v>
      </c>
    </row>
    <row r="106" spans="1:52" x14ac:dyDescent="0.2">
      <c r="A106" s="27">
        <f>SABI_RAW_DATA!A106</f>
        <v>105</v>
      </c>
      <c r="B106" s="1" t="str">
        <f>UPPER(SABI_RAW_DATA!C106)</f>
        <v>FEMALE</v>
      </c>
      <c r="C106" s="28">
        <f>SABI_RAW_DATA!D106</f>
        <v>41609</v>
      </c>
      <c r="D106" s="28">
        <f>SABI_RAW_DATA!D106</f>
        <v>41609</v>
      </c>
      <c r="E106" s="1">
        <f t="shared" si="55"/>
        <v>2013</v>
      </c>
      <c r="F106" s="28">
        <f>SABI_RAW_DATA!E106</f>
        <v>42005</v>
      </c>
      <c r="G106" s="1">
        <f t="shared" si="56"/>
        <v>2015</v>
      </c>
      <c r="H106" s="67">
        <f>(YEAR(SABI_SUMMARY!D106)-YEAR(SABI_SUMMARY!C106))*12+MONTH(SABI_SUMMARY!D106)-MONTH(SABI_SUMMARY!C106)</f>
        <v>0</v>
      </c>
      <c r="I106" s="1" t="str">
        <f t="shared" si="57"/>
        <v>CUB</v>
      </c>
      <c r="J106" s="1" t="str">
        <f t="shared" si="58"/>
        <v>FEMALE_CUB</v>
      </c>
      <c r="K106" s="29">
        <f>(YEAR(SABI_SUMMARY!F106)-YEAR(SABI_SUMMARY!C106))*12+MONTH(SABI_SUMMARY!F106)-MONTH(SABI_SUMMARY!C106)</f>
        <v>13</v>
      </c>
      <c r="L106" s="1" t="str">
        <f t="shared" si="59"/>
        <v>JUVENILE</v>
      </c>
      <c r="M106" s="1" t="str">
        <f t="shared" si="60"/>
        <v>FEMALE_JUVENILE</v>
      </c>
      <c r="N106" s="1" t="str">
        <f>UPPER(SABI_RAW_DATA!G106)</f>
        <v>CENSORED</v>
      </c>
      <c r="O106" s="1">
        <f>IF(SABI_SUMMARY!N106="MORTALITY",1,0)</f>
        <v>0</v>
      </c>
      <c r="P106" s="1" t="str">
        <f t="shared" si="61"/>
        <v>NA</v>
      </c>
      <c r="Q106" s="1" t="str">
        <f t="shared" si="122"/>
        <v>NA</v>
      </c>
      <c r="R106" s="1" t="str">
        <f t="shared" si="123"/>
        <v>NA</v>
      </c>
      <c r="S106" s="1" t="str">
        <f t="shared" si="124"/>
        <v>NA</v>
      </c>
      <c r="T106" s="1" t="str">
        <f t="shared" si="125"/>
        <v>NA</v>
      </c>
      <c r="U106" s="1" t="str">
        <f t="shared" si="126"/>
        <v>NA</v>
      </c>
      <c r="V106" s="1" t="str">
        <f t="shared" si="127"/>
        <v>NA</v>
      </c>
      <c r="W106" s="1" t="str">
        <f t="shared" si="128"/>
        <v>NA</v>
      </c>
      <c r="X106" s="1" t="str">
        <f t="shared" si="129"/>
        <v>NA</v>
      </c>
      <c r="Y106" s="1" t="str">
        <f t="shared" si="130"/>
        <v>NA</v>
      </c>
      <c r="Z106" s="1" t="str">
        <f t="shared" si="96"/>
        <v>NA</v>
      </c>
      <c r="AA106" s="1" t="str">
        <f t="shared" si="97"/>
        <v>NA</v>
      </c>
      <c r="AB106" s="1" t="str">
        <f t="shared" si="98"/>
        <v>NA</v>
      </c>
      <c r="AC106" s="1" t="str">
        <f t="shared" si="99"/>
        <v>NA</v>
      </c>
      <c r="AD106" s="1" t="str">
        <f t="shared" si="100"/>
        <v>NA</v>
      </c>
      <c r="AE106" s="1" t="str">
        <f t="shared" si="101"/>
        <v>NA</v>
      </c>
      <c r="AF106" s="1" t="str">
        <f t="shared" si="102"/>
        <v>NA</v>
      </c>
      <c r="AG106" s="1" t="str">
        <f t="shared" si="103"/>
        <v>NA</v>
      </c>
      <c r="AH106" s="1" t="str">
        <f t="shared" si="104"/>
        <v>NA</v>
      </c>
      <c r="AI106" s="1" t="str">
        <f t="shared" si="105"/>
        <v>NA</v>
      </c>
      <c r="AJ106" s="1" t="str">
        <f t="shared" si="106"/>
        <v>NA</v>
      </c>
      <c r="AK106" s="1" t="str">
        <f t="shared" si="107"/>
        <v>NA</v>
      </c>
      <c r="AL106" s="1" t="str">
        <f t="shared" si="108"/>
        <v>NA</v>
      </c>
      <c r="AM106" s="1" t="str">
        <f t="shared" si="109"/>
        <v>NA</v>
      </c>
      <c r="AN106" s="1" t="str">
        <f t="shared" si="110"/>
        <v>NA</v>
      </c>
      <c r="AO106" s="1" t="str">
        <f t="shared" si="111"/>
        <v>NA</v>
      </c>
      <c r="AP106" s="1" t="str">
        <f t="shared" si="112"/>
        <v>NA</v>
      </c>
      <c r="AQ106" s="1" t="str">
        <f t="shared" si="113"/>
        <v>NA</v>
      </c>
      <c r="AR106" s="1" t="str">
        <f t="shared" si="114"/>
        <v>NA</v>
      </c>
      <c r="AS106" s="1" t="str">
        <f t="shared" si="115"/>
        <v>NA</v>
      </c>
      <c r="AT106" s="1" t="str">
        <f t="shared" si="116"/>
        <v>NA</v>
      </c>
      <c r="AU106" s="1" t="str">
        <f t="shared" si="117"/>
        <v>NA</v>
      </c>
      <c r="AV106" s="1" t="str">
        <f t="shared" si="118"/>
        <v>NA</v>
      </c>
      <c r="AW106" s="1" t="str">
        <f t="shared" si="119"/>
        <v>NA</v>
      </c>
      <c r="AX106" s="1" t="str">
        <f t="shared" si="120"/>
        <v>FEMALE_CUB</v>
      </c>
      <c r="AY106" s="1" t="str">
        <f t="shared" si="121"/>
        <v>FEMALE_JUVENILE</v>
      </c>
      <c r="AZ106" s="1" t="str">
        <f t="shared" si="121"/>
        <v>FEMALE_SUBADULT</v>
      </c>
    </row>
    <row r="107" spans="1:52" x14ac:dyDescent="0.2">
      <c r="A107" s="27">
        <f>SABI_RAW_DATA!A107</f>
        <v>106</v>
      </c>
      <c r="B107" s="1" t="str">
        <f>UPPER(SABI_RAW_DATA!C107)</f>
        <v>MALE</v>
      </c>
      <c r="C107" s="28">
        <f>SABI_RAW_DATA!D107</f>
        <v>41609</v>
      </c>
      <c r="D107" s="28">
        <f>SABI_RAW_DATA!D107</f>
        <v>41609</v>
      </c>
      <c r="E107" s="1">
        <f t="shared" si="55"/>
        <v>2013</v>
      </c>
      <c r="F107" s="28">
        <f>SABI_RAW_DATA!E107</f>
        <v>42005</v>
      </c>
      <c r="G107" s="1">
        <f t="shared" si="56"/>
        <v>2015</v>
      </c>
      <c r="H107" s="67">
        <f>(YEAR(SABI_SUMMARY!D107)-YEAR(SABI_SUMMARY!C107))*12+MONTH(SABI_SUMMARY!D107)-MONTH(SABI_SUMMARY!C107)</f>
        <v>0</v>
      </c>
      <c r="I107" s="1" t="str">
        <f t="shared" si="57"/>
        <v>CUB</v>
      </c>
      <c r="J107" s="1" t="str">
        <f t="shared" si="58"/>
        <v>MALE_CUB</v>
      </c>
      <c r="K107" s="29">
        <f>(YEAR(SABI_SUMMARY!F107)-YEAR(SABI_SUMMARY!C107))*12+MONTH(SABI_SUMMARY!F107)-MONTH(SABI_SUMMARY!C107)</f>
        <v>13</v>
      </c>
      <c r="L107" s="1" t="str">
        <f t="shared" si="59"/>
        <v>JUVENILE</v>
      </c>
      <c r="M107" s="1" t="str">
        <f t="shared" si="60"/>
        <v>MALE_JUVENILE</v>
      </c>
      <c r="N107" s="1" t="str">
        <f>UPPER(SABI_RAW_DATA!G107)</f>
        <v>CENSORED</v>
      </c>
      <c r="O107" s="1">
        <f>IF(SABI_SUMMARY!N107="MORTALITY",1,0)</f>
        <v>0</v>
      </c>
      <c r="P107" s="1" t="str">
        <f t="shared" si="61"/>
        <v>NA</v>
      </c>
      <c r="Q107" s="1" t="str">
        <f t="shared" si="122"/>
        <v>NA</v>
      </c>
      <c r="R107" s="1" t="str">
        <f t="shared" si="123"/>
        <v>NA</v>
      </c>
      <c r="S107" s="1" t="str">
        <f t="shared" si="124"/>
        <v>NA</v>
      </c>
      <c r="T107" s="1" t="str">
        <f t="shared" si="125"/>
        <v>NA</v>
      </c>
      <c r="U107" s="1" t="str">
        <f t="shared" si="126"/>
        <v>NA</v>
      </c>
      <c r="V107" s="1" t="str">
        <f t="shared" si="127"/>
        <v>NA</v>
      </c>
      <c r="W107" s="1" t="str">
        <f t="shared" si="128"/>
        <v>NA</v>
      </c>
      <c r="X107" s="1" t="str">
        <f t="shared" si="129"/>
        <v>NA</v>
      </c>
      <c r="Y107" s="1" t="str">
        <f t="shared" si="130"/>
        <v>NA</v>
      </c>
      <c r="Z107" s="1" t="str">
        <f t="shared" si="96"/>
        <v>NA</v>
      </c>
      <c r="AA107" s="1" t="str">
        <f t="shared" si="97"/>
        <v>NA</v>
      </c>
      <c r="AB107" s="1" t="str">
        <f t="shared" si="98"/>
        <v>NA</v>
      </c>
      <c r="AC107" s="1" t="str">
        <f t="shared" si="99"/>
        <v>NA</v>
      </c>
      <c r="AD107" s="1" t="str">
        <f t="shared" si="100"/>
        <v>NA</v>
      </c>
      <c r="AE107" s="1" t="str">
        <f t="shared" si="101"/>
        <v>NA</v>
      </c>
      <c r="AF107" s="1" t="str">
        <f t="shared" si="102"/>
        <v>NA</v>
      </c>
      <c r="AG107" s="1" t="str">
        <f t="shared" si="103"/>
        <v>NA</v>
      </c>
      <c r="AH107" s="1" t="str">
        <f t="shared" si="104"/>
        <v>NA</v>
      </c>
      <c r="AI107" s="1" t="str">
        <f t="shared" si="105"/>
        <v>NA</v>
      </c>
      <c r="AJ107" s="1" t="str">
        <f t="shared" si="106"/>
        <v>NA</v>
      </c>
      <c r="AK107" s="1" t="str">
        <f t="shared" si="107"/>
        <v>NA</v>
      </c>
      <c r="AL107" s="1" t="str">
        <f t="shared" si="108"/>
        <v>NA</v>
      </c>
      <c r="AM107" s="1" t="str">
        <f t="shared" si="109"/>
        <v>NA</v>
      </c>
      <c r="AN107" s="1" t="str">
        <f t="shared" si="110"/>
        <v>NA</v>
      </c>
      <c r="AO107" s="1" t="str">
        <f t="shared" si="111"/>
        <v>NA</v>
      </c>
      <c r="AP107" s="1" t="str">
        <f t="shared" si="112"/>
        <v>NA</v>
      </c>
      <c r="AQ107" s="1" t="str">
        <f t="shared" si="113"/>
        <v>NA</v>
      </c>
      <c r="AR107" s="1" t="str">
        <f t="shared" si="114"/>
        <v>NA</v>
      </c>
      <c r="AS107" s="1" t="str">
        <f t="shared" si="115"/>
        <v>NA</v>
      </c>
      <c r="AT107" s="1" t="str">
        <f t="shared" si="116"/>
        <v>NA</v>
      </c>
      <c r="AU107" s="1" t="str">
        <f t="shared" si="117"/>
        <v>NA</v>
      </c>
      <c r="AV107" s="1" t="str">
        <f t="shared" si="118"/>
        <v>NA</v>
      </c>
      <c r="AW107" s="1" t="str">
        <f t="shared" si="119"/>
        <v>NA</v>
      </c>
      <c r="AX107" s="1" t="str">
        <f t="shared" si="120"/>
        <v>MALE_CUB</v>
      </c>
      <c r="AY107" s="1" t="str">
        <f t="shared" si="121"/>
        <v>MALE_JUVENILE</v>
      </c>
      <c r="AZ107" s="1" t="str">
        <f t="shared" si="121"/>
        <v>MALE_SUBADULT</v>
      </c>
    </row>
    <row r="108" spans="1:52" x14ac:dyDescent="0.2">
      <c r="A108" s="27">
        <f>SABI_RAW_DATA!A108</f>
        <v>107</v>
      </c>
      <c r="B108" s="1" t="str">
        <f>UPPER(SABI_RAW_DATA!C108)</f>
        <v>MALE</v>
      </c>
      <c r="C108" s="28">
        <f>SABI_RAW_DATA!D108</f>
        <v>39845</v>
      </c>
      <c r="D108" s="28">
        <f>SABI_RAW_DATA!D108</f>
        <v>39845</v>
      </c>
      <c r="E108" s="1">
        <f t="shared" si="55"/>
        <v>2009</v>
      </c>
      <c r="F108" s="28">
        <f>SABI_RAW_DATA!E108</f>
        <v>40544</v>
      </c>
      <c r="G108" s="1">
        <f t="shared" si="56"/>
        <v>2011</v>
      </c>
      <c r="H108" s="67">
        <f>(YEAR(SABI_SUMMARY!D108)-YEAR(SABI_SUMMARY!C108))*12+MONTH(SABI_SUMMARY!D108)-MONTH(SABI_SUMMARY!C108)</f>
        <v>0</v>
      </c>
      <c r="I108" s="1" t="str">
        <f t="shared" si="57"/>
        <v>CUB</v>
      </c>
      <c r="J108" s="1" t="str">
        <f t="shared" si="58"/>
        <v>MALE_CUB</v>
      </c>
      <c r="K108" s="29">
        <f>(YEAR(SABI_SUMMARY!F108)-YEAR(SABI_SUMMARY!C108))*12+MONTH(SABI_SUMMARY!F108)-MONTH(SABI_SUMMARY!C108)</f>
        <v>23</v>
      </c>
      <c r="L108" s="1" t="str">
        <f t="shared" si="59"/>
        <v>JUVENILE</v>
      </c>
      <c r="M108" s="1" t="str">
        <f t="shared" si="60"/>
        <v>MALE_JUVENILE</v>
      </c>
      <c r="N108" s="1" t="str">
        <f>UPPER(SABI_RAW_DATA!G108)</f>
        <v>CENSORED</v>
      </c>
      <c r="O108" s="1">
        <f>IF(SABI_SUMMARY!N108="MORTALITY",1,0)</f>
        <v>0</v>
      </c>
      <c r="P108" s="1" t="str">
        <f t="shared" ref="P108:P171" si="131">IF(E108=$P$1,J108,IF(E108&gt;$P$1,"NA",(IF(E108=$P$1,J108,(IF(P108="NA",J108,IF(P108="FEMALE_CUB","FEMALE_JUVENILE",IF(P108="FEMALE_JUVENILE","FEMALE_SUBADULT",IF(P108="FEMALE_SUBADULT","FEMALE_ADULT_36_48",IF(P108="FEMALE_ADULT_36_48","FEMALE_ADULT_48_60",IF(P108="FEMALE_ADULT_48_60","FEMALE_ADULT_60_72",IF(P108="FEMALE_ADULT_60_72","FEMALE_ADULT_72_84",IF(P108="FEMALE_ADULT_72_84","FEMALE_ADULT_84",IF(P108="FEMALE_ADULT_84","FEMALE_ADULT_84",IF(P108="MALE_CUB","MALE_JUVENILE",IF(P108="MALE_JUVENILE","MALE_SUBADULT",IF(P108="MALE_SUBADULT","MALE_ADULT_36_48",IF(P108="MALE_ADULT_36_48","MALE_ADULT_48_60",IF(P108="MALE_ADULT_48_60","MALE_ADULT_60_72",IF(P108="MALE_ADULT_60_72","MALE_ADULT_72_84",IF(P108="MALE_ADULT_72_84","MALE_ADULT_84",IF(P108="MALE_ADULT_84","MALE_ADULT_84",IF(P108="NA_CUB","NA_JUVENILE",IF(P108="NA_JUVENILE","NA_ADULT",IF(P108="NA_ADULT","NA_ADULT","NA")))))))))))))))))))))))))</f>
        <v>NA</v>
      </c>
      <c r="Q108" s="1" t="str">
        <f t="shared" ref="Q108:Q171" si="132">IF($E108=Q$1,$J108,IF(Q$1&gt;$G108,$N108,IF($E108&gt;Q$1,"NA",(IF($E108=Q$1,J108,(IF(P108="NA",J108,IF(P108="FEMALE_CUB","FEMALE_JUVENILE",IF(P108="FEMALE_JUVENILE","FEMALE_SUBADULT",IF(P108="FEMALE_SUBADULT","FEMALE_ADULT_36_48",IF(P108="FEMALE_ADULT_36_48","FEMALE_ADULT_48_60",IF(P108="FEMALE_ADULT_48_60","FEMALE_ADULT_60_72",IF(P108="FEMALE_ADULT_60_72","FEMALE_ADULT_72_84",IF(P108="FEMALE_ADULT_72_84","FEMALE_ADULT_84",IF(P108="FEMALE_ADULT_84","FEMALE_ADULT_84",IF(P108="MALE_CUB","MALE_JUVENILE",IF(P108="MALE_JUVENILE","MALE_SUBADULT",IF(P108="MALE_SUBADULT","MALE_ADULT_36_48",IF(P108="MALE_ADULT_36_48","MALE_ADULT_48_60",IF(P108="MALE_ADULT_48_60","MALE_ADULT_60_72",IF(P108="MALE_ADULT_60_72","MALE_ADULT_72_84",IF(P108="MALE_ADULT_72_84","MALE_ADULT_84",IF(P108="MALE_ADULT_84","MALE_ADULT_84",IF(P108="NA_CUB","NA_JUVENILE",IF(P108="NA_JUVENILE","NA_ADULT",IF(P108="NA_ADULT","NA_ADULT","NA"))))))))))))))))))))))))))</f>
        <v>NA</v>
      </c>
      <c r="R108" s="1" t="str">
        <f t="shared" ref="R108:Z108" si="133">IF($E108=R$1,$J108,IF(R$1&gt;$G108,$N108,IF($E108&gt;R$1,"NA",(IF($E108=R$1,L108,(IF(Q108="NA",L108,IF(Q108="FEMALE_CUB","FEMALE_JUVENILE",IF(Q108="FEMALE_JUVENILE","FEMALE_SUBADULT",IF(Q108="FEMALE_SUBADULT","FEMALE_ADULT_36_48",IF(Q108="FEMALE_ADULT_36_48","FEMALE_ADULT_48_60",IF(Q108="FEMALE_ADULT_48_60","FEMALE_ADULT_60_72",IF(Q108="FEMALE_ADULT_60_72","FEMALE_ADULT_72_84",IF(Q108="FEMALE_ADULT_72_84","FEMALE_ADULT_84",IF(Q108="FEMALE_ADULT_84","FEMALE_ADULT_84",IF(Q108="MALE_CUB","MALE_JUVENILE",IF(Q108="MALE_JUVENILE","MALE_SUBADULT",IF(Q108="MALE_SUBADULT","MALE_ADULT_36_48",IF(Q108="MALE_ADULT_36_48","MALE_ADULT_48_60",IF(Q108="MALE_ADULT_48_60","MALE_ADULT_60_72",IF(Q108="MALE_ADULT_60_72","MALE_ADULT_72_84",IF(Q108="MALE_ADULT_72_84","MALE_ADULT_84",IF(Q108="MALE_ADULT_84","MALE_ADULT_84",IF(Q108="NA_CUB","NA_JUVENILE",IF(Q108="NA_JUVENILE","NA_ADULT",IF(Q108="NA_ADULT","NA_ADULT","NA"))))))))))))))))))))))))))</f>
        <v>NA</v>
      </c>
      <c r="S108" s="1" t="str">
        <f t="shared" si="133"/>
        <v>NA</v>
      </c>
      <c r="T108" s="1" t="str">
        <f t="shared" si="133"/>
        <v>NA</v>
      </c>
      <c r="U108" s="1" t="str">
        <f t="shared" si="133"/>
        <v>NA</v>
      </c>
      <c r="V108" s="1" t="str">
        <f t="shared" si="133"/>
        <v>NA</v>
      </c>
      <c r="W108" s="1" t="str">
        <f t="shared" si="133"/>
        <v>NA</v>
      </c>
      <c r="X108" s="1" t="str">
        <f t="shared" si="133"/>
        <v>NA</v>
      </c>
      <c r="Y108" s="1" t="str">
        <f t="shared" si="133"/>
        <v>NA</v>
      </c>
      <c r="Z108" s="1" t="str">
        <f t="shared" si="133"/>
        <v>NA</v>
      </c>
      <c r="AA108" s="1" t="str">
        <f t="shared" ref="AA108:AA171" si="134">IF($E108=AA$1,$J108,IF(AA$1&gt;$G108,$N108,IF($E108&gt;AA$1,"NA",(IF($E108=AA$1,U108,(IF(Z108="NA",U108,IF(Z108="FEMALE_CUB","FEMALE_JUVENILE",IF(Z108="FEMALE_JUVENILE","FEMALE_SUBADULT",IF(Z108="FEMALE_SUBADULT","FEMALE_ADULT_36_48",IF(Z108="FEMALE_ADULT_36_48","FEMALE_ADULT_48_60",IF(Z108="FEMALE_ADULT_48_60","FEMALE_ADULT_60_72",IF(Z108="FEMALE_ADULT_60_72","FEMALE_ADULT_72_84",IF(Z108="FEMALE_ADULT_72_84","FEMALE_ADULT_84",IF(Z108="FEMALE_ADULT_84","FEMALE_ADULT_84",IF(Z108="MALE_CUB","MALE_JUVENILE",IF(Z108="MALE_JUVENILE","MALE_SUBADULT",IF(Z108="MALE_SUBADULT","MALE_ADULT_36_48",IF(Z108="MALE_ADULT_36_48","MALE_ADULT_48_60",IF(Z108="MALE_ADULT_48_60","MALE_ADULT_60_72",IF(Z108="MALE_ADULT_60_72","MALE_ADULT_72_84",IF(Z108="MALE_ADULT_72_84","MALE_ADULT_84",IF(Z108="MALE_ADULT_84","MALE_ADULT_84",IF(Z108="NA_CUB","NA_JUVENILE",IF(Z108="NA_JUVENILE","NA_ADULT",IF(Z108="NA_ADULT","NA_ADULT","NA"))))))))))))))))))))))))))</f>
        <v>NA</v>
      </c>
      <c r="AB108" s="1" t="str">
        <f t="shared" ref="AB108:AB171" si="135">IF($E108=AB$1,$J108,IF(AB$1&gt;$G108,$N108,IF($E108&gt;AB$1,"NA",(IF($E108=AB$1,V108,(IF(AA108="NA",V108,IF(AA108="FEMALE_CUB","FEMALE_JUVENILE",IF(AA108="FEMALE_JUVENILE","FEMALE_SUBADULT",IF(AA108="FEMALE_SUBADULT","FEMALE_ADULT_36_48",IF(AA108="FEMALE_ADULT_36_48","FEMALE_ADULT_48_60",IF(AA108="FEMALE_ADULT_48_60","FEMALE_ADULT_60_72",IF(AA108="FEMALE_ADULT_60_72","FEMALE_ADULT_72_84",IF(AA108="FEMALE_ADULT_72_84","FEMALE_ADULT_84",IF(AA108="FEMALE_ADULT_84","FEMALE_ADULT_84",IF(AA108="MALE_CUB","MALE_JUVENILE",IF(AA108="MALE_JUVENILE","MALE_SUBADULT",IF(AA108="MALE_SUBADULT","MALE_ADULT_36_48",IF(AA108="MALE_ADULT_36_48","MALE_ADULT_48_60",IF(AA108="MALE_ADULT_48_60","MALE_ADULT_60_72",IF(AA108="MALE_ADULT_60_72","MALE_ADULT_72_84",IF(AA108="MALE_ADULT_72_84","MALE_ADULT_84",IF(AA108="MALE_ADULT_84","MALE_ADULT_84",IF(AA108="NA_CUB","NA_JUVENILE",IF(AA108="NA_JUVENILE","NA_ADULT",IF(AA108="NA_ADULT","NA_ADULT","NA"))))))))))))))))))))))))))</f>
        <v>NA</v>
      </c>
      <c r="AC108" s="1" t="str">
        <f t="shared" ref="AC108:AC171" si="136">IF($E108=AC$1,$J108,IF(AC$1&gt;$G108,$N108,IF($E108&gt;AC$1,"NA",(IF($E108=AC$1,W108,(IF(AB108="NA",W108,IF(AB108="FEMALE_CUB","FEMALE_JUVENILE",IF(AB108="FEMALE_JUVENILE","FEMALE_SUBADULT",IF(AB108="FEMALE_SUBADULT","FEMALE_ADULT_36_48",IF(AB108="FEMALE_ADULT_36_48","FEMALE_ADULT_48_60",IF(AB108="FEMALE_ADULT_48_60","FEMALE_ADULT_60_72",IF(AB108="FEMALE_ADULT_60_72","FEMALE_ADULT_72_84",IF(AB108="FEMALE_ADULT_72_84","FEMALE_ADULT_84",IF(AB108="FEMALE_ADULT_84","FEMALE_ADULT_84",IF(AB108="MALE_CUB","MALE_JUVENILE",IF(AB108="MALE_JUVENILE","MALE_SUBADULT",IF(AB108="MALE_SUBADULT","MALE_ADULT_36_48",IF(AB108="MALE_ADULT_36_48","MALE_ADULT_48_60",IF(AB108="MALE_ADULT_48_60","MALE_ADULT_60_72",IF(AB108="MALE_ADULT_60_72","MALE_ADULT_72_84",IF(AB108="MALE_ADULT_72_84","MALE_ADULT_84",IF(AB108="MALE_ADULT_84","MALE_ADULT_84",IF(AB108="NA_CUB","NA_JUVENILE",IF(AB108="NA_JUVENILE","NA_ADULT",IF(AB108="NA_ADULT","NA_ADULT","NA"))))))))))))))))))))))))))</f>
        <v>NA</v>
      </c>
      <c r="AD108" s="1" t="str">
        <f t="shared" ref="AD108:AD171" si="137">IF($E108=AD$1,$J108,IF(AD$1&gt;$G108,$N108,IF($E108&gt;AD$1,"NA",(IF($E108=AD$1,X108,(IF(AC108="NA",X108,IF(AC108="FEMALE_CUB","FEMALE_JUVENILE",IF(AC108="FEMALE_JUVENILE","FEMALE_SUBADULT",IF(AC108="FEMALE_SUBADULT","FEMALE_ADULT_36_48",IF(AC108="FEMALE_ADULT_36_48","FEMALE_ADULT_48_60",IF(AC108="FEMALE_ADULT_48_60","FEMALE_ADULT_60_72",IF(AC108="FEMALE_ADULT_60_72","FEMALE_ADULT_72_84",IF(AC108="FEMALE_ADULT_72_84","FEMALE_ADULT_84",IF(AC108="FEMALE_ADULT_84","FEMALE_ADULT_84",IF(AC108="MALE_CUB","MALE_JUVENILE",IF(AC108="MALE_JUVENILE","MALE_SUBADULT",IF(AC108="MALE_SUBADULT","MALE_ADULT_36_48",IF(AC108="MALE_ADULT_36_48","MALE_ADULT_48_60",IF(AC108="MALE_ADULT_48_60","MALE_ADULT_60_72",IF(AC108="MALE_ADULT_60_72","MALE_ADULT_72_84",IF(AC108="MALE_ADULT_72_84","MALE_ADULT_84",IF(AC108="MALE_ADULT_84","MALE_ADULT_84",IF(AC108="NA_CUB","NA_JUVENILE",IF(AC108="NA_JUVENILE","NA_ADULT",IF(AC108="NA_ADULT","NA_ADULT","NA"))))))))))))))))))))))))))</f>
        <v>NA</v>
      </c>
      <c r="AE108" s="1" t="str">
        <f t="shared" ref="AE108:AE171" si="138">IF($E108=AE$1,$J108,IF(AE$1&gt;$G108,$N108,IF($E108&gt;AE$1,"NA",(IF($E108=AE$1,Y108,(IF(AD108="NA",Y108,IF(AD108="FEMALE_CUB","FEMALE_JUVENILE",IF(AD108="FEMALE_JUVENILE","FEMALE_SUBADULT",IF(AD108="FEMALE_SUBADULT","FEMALE_ADULT_36_48",IF(AD108="FEMALE_ADULT_36_48","FEMALE_ADULT_48_60",IF(AD108="FEMALE_ADULT_48_60","FEMALE_ADULT_60_72",IF(AD108="FEMALE_ADULT_60_72","FEMALE_ADULT_72_84",IF(AD108="FEMALE_ADULT_72_84","FEMALE_ADULT_84",IF(AD108="FEMALE_ADULT_84","FEMALE_ADULT_84",IF(AD108="MALE_CUB","MALE_JUVENILE",IF(AD108="MALE_JUVENILE","MALE_SUBADULT",IF(AD108="MALE_SUBADULT","MALE_ADULT_36_48",IF(AD108="MALE_ADULT_36_48","MALE_ADULT_48_60",IF(AD108="MALE_ADULT_48_60","MALE_ADULT_60_72",IF(AD108="MALE_ADULT_60_72","MALE_ADULT_72_84",IF(AD108="MALE_ADULT_72_84","MALE_ADULT_84",IF(AD108="MALE_ADULT_84","MALE_ADULT_84",IF(AD108="NA_CUB","NA_JUVENILE",IF(AD108="NA_JUVENILE","NA_ADULT",IF(AD108="NA_ADULT","NA_ADULT","NA"))))))))))))))))))))))))))</f>
        <v>NA</v>
      </c>
      <c r="AF108" s="1" t="str">
        <f t="shared" ref="AF108:AF171" si="139">IF($E108=AF$1,$J108,IF(AF$1&gt;$G108,$N108,IF($E108&gt;AF$1,"NA",(IF($E108=AF$1,Z108,(IF(AE108="NA",Z108,IF(AE108="FEMALE_CUB","FEMALE_JUVENILE",IF(AE108="FEMALE_JUVENILE","FEMALE_SUBADULT",IF(AE108="FEMALE_SUBADULT","FEMALE_ADULT_36_48",IF(AE108="FEMALE_ADULT_36_48","FEMALE_ADULT_48_60",IF(AE108="FEMALE_ADULT_48_60","FEMALE_ADULT_60_72",IF(AE108="FEMALE_ADULT_60_72","FEMALE_ADULT_72_84",IF(AE108="FEMALE_ADULT_72_84","FEMALE_ADULT_84",IF(AE108="FEMALE_ADULT_84","FEMALE_ADULT_84",IF(AE108="MALE_CUB","MALE_JUVENILE",IF(AE108="MALE_JUVENILE","MALE_SUBADULT",IF(AE108="MALE_SUBADULT","MALE_ADULT_36_48",IF(AE108="MALE_ADULT_36_48","MALE_ADULT_48_60",IF(AE108="MALE_ADULT_48_60","MALE_ADULT_60_72",IF(AE108="MALE_ADULT_60_72","MALE_ADULT_72_84",IF(AE108="MALE_ADULT_72_84","MALE_ADULT_84",IF(AE108="MALE_ADULT_84","MALE_ADULT_84",IF(AE108="NA_CUB","NA_JUVENILE",IF(AE108="NA_JUVENILE","NA_ADULT",IF(AE108="NA_ADULT","NA_ADULT","NA"))))))))))))))))))))))))))</f>
        <v>NA</v>
      </c>
      <c r="AG108" s="1" t="str">
        <f t="shared" ref="AG108:AG171" si="140">IF($E108=AG$1,$J108,IF(AG$1&gt;$G108,$N108,IF($E108&gt;AG$1,"NA",(IF($E108=AG$1,AA108,(IF(AF108="NA",AA108,IF(AF108="FEMALE_CUB","FEMALE_JUVENILE",IF(AF108="FEMALE_JUVENILE","FEMALE_SUBADULT",IF(AF108="FEMALE_SUBADULT","FEMALE_ADULT_36_48",IF(AF108="FEMALE_ADULT_36_48","FEMALE_ADULT_48_60",IF(AF108="FEMALE_ADULT_48_60","FEMALE_ADULT_60_72",IF(AF108="FEMALE_ADULT_60_72","FEMALE_ADULT_72_84",IF(AF108="FEMALE_ADULT_72_84","FEMALE_ADULT_84",IF(AF108="FEMALE_ADULT_84","FEMALE_ADULT_84",IF(AF108="MALE_CUB","MALE_JUVENILE",IF(AF108="MALE_JUVENILE","MALE_SUBADULT",IF(AF108="MALE_SUBADULT","MALE_ADULT_36_48",IF(AF108="MALE_ADULT_36_48","MALE_ADULT_48_60",IF(AF108="MALE_ADULT_48_60","MALE_ADULT_60_72",IF(AF108="MALE_ADULT_60_72","MALE_ADULT_72_84",IF(AF108="MALE_ADULT_72_84","MALE_ADULT_84",IF(AF108="MALE_ADULT_84","MALE_ADULT_84",IF(AF108="NA_CUB","NA_JUVENILE",IF(AF108="NA_JUVENILE","NA_ADULT",IF(AF108="NA_ADULT","NA_ADULT","NA"))))))))))))))))))))))))))</f>
        <v>NA</v>
      </c>
      <c r="AH108" s="1" t="str">
        <f t="shared" ref="AH108:AH171" si="141">IF($E108=AH$1,$J108,IF(AH$1&gt;$G108,$N108,IF($E108&gt;AH$1,"NA",(IF($E108=AH$1,AB108,(IF(AG108="NA",AB108,IF(AG108="FEMALE_CUB","FEMALE_JUVENILE",IF(AG108="FEMALE_JUVENILE","FEMALE_SUBADULT",IF(AG108="FEMALE_SUBADULT","FEMALE_ADULT_36_48",IF(AG108="FEMALE_ADULT_36_48","FEMALE_ADULT_48_60",IF(AG108="FEMALE_ADULT_48_60","FEMALE_ADULT_60_72",IF(AG108="FEMALE_ADULT_60_72","FEMALE_ADULT_72_84",IF(AG108="FEMALE_ADULT_72_84","FEMALE_ADULT_84",IF(AG108="FEMALE_ADULT_84","FEMALE_ADULT_84",IF(AG108="MALE_CUB","MALE_JUVENILE",IF(AG108="MALE_JUVENILE","MALE_SUBADULT",IF(AG108="MALE_SUBADULT","MALE_ADULT_36_48",IF(AG108="MALE_ADULT_36_48","MALE_ADULT_48_60",IF(AG108="MALE_ADULT_48_60","MALE_ADULT_60_72",IF(AG108="MALE_ADULT_60_72","MALE_ADULT_72_84",IF(AG108="MALE_ADULT_72_84","MALE_ADULT_84",IF(AG108="MALE_ADULT_84","MALE_ADULT_84",IF(AG108="NA_CUB","NA_JUVENILE",IF(AG108="NA_JUVENILE","NA_ADULT",IF(AG108="NA_ADULT","NA_ADULT","NA"))))))))))))))))))))))))))</f>
        <v>NA</v>
      </c>
      <c r="AI108" s="1" t="str">
        <f t="shared" ref="AI108:AI171" si="142">IF($E108=AI$1,$J108,IF(AI$1&gt;$G108,$N108,IF($E108&gt;AI$1,"NA",(IF($E108=AI$1,AC108,(IF(AH108="NA",AC108,IF(AH108="FEMALE_CUB","FEMALE_JUVENILE",IF(AH108="FEMALE_JUVENILE","FEMALE_SUBADULT",IF(AH108="FEMALE_SUBADULT","FEMALE_ADULT_36_48",IF(AH108="FEMALE_ADULT_36_48","FEMALE_ADULT_48_60",IF(AH108="FEMALE_ADULT_48_60","FEMALE_ADULT_60_72",IF(AH108="FEMALE_ADULT_60_72","FEMALE_ADULT_72_84",IF(AH108="FEMALE_ADULT_72_84","FEMALE_ADULT_84",IF(AH108="FEMALE_ADULT_84","FEMALE_ADULT_84",IF(AH108="MALE_CUB","MALE_JUVENILE",IF(AH108="MALE_JUVENILE","MALE_SUBADULT",IF(AH108="MALE_SUBADULT","MALE_ADULT_36_48",IF(AH108="MALE_ADULT_36_48","MALE_ADULT_48_60",IF(AH108="MALE_ADULT_48_60","MALE_ADULT_60_72",IF(AH108="MALE_ADULT_60_72","MALE_ADULT_72_84",IF(AH108="MALE_ADULT_72_84","MALE_ADULT_84",IF(AH108="MALE_ADULT_84","MALE_ADULT_84",IF(AH108="NA_CUB","NA_JUVENILE",IF(AH108="NA_JUVENILE","NA_ADULT",IF(AH108="NA_ADULT","NA_ADULT","NA"))))))))))))))))))))))))))</f>
        <v>NA</v>
      </c>
      <c r="AJ108" s="1" t="str">
        <f t="shared" ref="AJ108:AJ171" si="143">IF($E108=AJ$1,$J108,IF(AJ$1&gt;$G108,$N108,IF($E108&gt;AJ$1,"NA",(IF($E108=AJ$1,AD108,(IF(AI108="NA",AD108,IF(AI108="FEMALE_CUB","FEMALE_JUVENILE",IF(AI108="FEMALE_JUVENILE","FEMALE_SUBADULT",IF(AI108="FEMALE_SUBADULT","FEMALE_ADULT_36_48",IF(AI108="FEMALE_ADULT_36_48","FEMALE_ADULT_48_60",IF(AI108="FEMALE_ADULT_48_60","FEMALE_ADULT_60_72",IF(AI108="FEMALE_ADULT_60_72","FEMALE_ADULT_72_84",IF(AI108="FEMALE_ADULT_72_84","FEMALE_ADULT_84",IF(AI108="FEMALE_ADULT_84","FEMALE_ADULT_84",IF(AI108="MALE_CUB","MALE_JUVENILE",IF(AI108="MALE_JUVENILE","MALE_SUBADULT",IF(AI108="MALE_SUBADULT","MALE_ADULT_36_48",IF(AI108="MALE_ADULT_36_48","MALE_ADULT_48_60",IF(AI108="MALE_ADULT_48_60","MALE_ADULT_60_72",IF(AI108="MALE_ADULT_60_72","MALE_ADULT_72_84",IF(AI108="MALE_ADULT_72_84","MALE_ADULT_84",IF(AI108="MALE_ADULT_84","MALE_ADULT_84",IF(AI108="NA_CUB","NA_JUVENILE",IF(AI108="NA_JUVENILE","NA_ADULT",IF(AI108="NA_ADULT","NA_ADULT","NA"))))))))))))))))))))))))))</f>
        <v>NA</v>
      </c>
      <c r="AK108" s="1" t="str">
        <f t="shared" ref="AK108:AK171" si="144">IF($E108=AK$1,$J108,IF(AK$1&gt;$G108,$N108,IF($E108&gt;AK$1,"NA",(IF($E108=AK$1,AE108,(IF(AJ108="NA",AE108,IF(AJ108="FEMALE_CUB","FEMALE_JUVENILE",IF(AJ108="FEMALE_JUVENILE","FEMALE_SUBADULT",IF(AJ108="FEMALE_SUBADULT","FEMALE_ADULT_36_48",IF(AJ108="FEMALE_ADULT_36_48","FEMALE_ADULT_48_60",IF(AJ108="FEMALE_ADULT_48_60","FEMALE_ADULT_60_72",IF(AJ108="FEMALE_ADULT_60_72","FEMALE_ADULT_72_84",IF(AJ108="FEMALE_ADULT_72_84","FEMALE_ADULT_84",IF(AJ108="FEMALE_ADULT_84","FEMALE_ADULT_84",IF(AJ108="MALE_CUB","MALE_JUVENILE",IF(AJ108="MALE_JUVENILE","MALE_SUBADULT",IF(AJ108="MALE_SUBADULT","MALE_ADULT_36_48",IF(AJ108="MALE_ADULT_36_48","MALE_ADULT_48_60",IF(AJ108="MALE_ADULT_48_60","MALE_ADULT_60_72",IF(AJ108="MALE_ADULT_60_72","MALE_ADULT_72_84",IF(AJ108="MALE_ADULT_72_84","MALE_ADULT_84",IF(AJ108="MALE_ADULT_84","MALE_ADULT_84",IF(AJ108="NA_CUB","NA_JUVENILE",IF(AJ108="NA_JUVENILE","NA_ADULT",IF(AJ108="NA_ADULT","NA_ADULT","NA"))))))))))))))))))))))))))</f>
        <v>NA</v>
      </c>
      <c r="AL108" s="1" t="str">
        <f t="shared" ref="AL108:AL171" si="145">IF($E108=AL$1,$J108,IF(AL$1&gt;$G108,$N108,IF($E108&gt;AL$1,"NA",(IF($E108=AL$1,AF108,(IF(AK108="NA",AF108,IF(AK108="FEMALE_CUB","FEMALE_JUVENILE",IF(AK108="FEMALE_JUVENILE","FEMALE_SUBADULT",IF(AK108="FEMALE_SUBADULT","FEMALE_ADULT_36_48",IF(AK108="FEMALE_ADULT_36_48","FEMALE_ADULT_48_60",IF(AK108="FEMALE_ADULT_48_60","FEMALE_ADULT_60_72",IF(AK108="FEMALE_ADULT_60_72","FEMALE_ADULT_72_84",IF(AK108="FEMALE_ADULT_72_84","FEMALE_ADULT_84",IF(AK108="FEMALE_ADULT_84","FEMALE_ADULT_84",IF(AK108="MALE_CUB","MALE_JUVENILE",IF(AK108="MALE_JUVENILE","MALE_SUBADULT",IF(AK108="MALE_SUBADULT","MALE_ADULT_36_48",IF(AK108="MALE_ADULT_36_48","MALE_ADULT_48_60",IF(AK108="MALE_ADULT_48_60","MALE_ADULT_60_72",IF(AK108="MALE_ADULT_60_72","MALE_ADULT_72_84",IF(AK108="MALE_ADULT_72_84","MALE_ADULT_84",IF(AK108="MALE_ADULT_84","MALE_ADULT_84",IF(AK108="NA_CUB","NA_JUVENILE",IF(AK108="NA_JUVENILE","NA_ADULT",IF(AK108="NA_ADULT","NA_ADULT","NA"))))))))))))))))))))))))))</f>
        <v>NA</v>
      </c>
      <c r="AM108" s="1" t="str">
        <f t="shared" ref="AM108:AM171" si="146">IF($E108=AM$1,$J108,IF(AM$1&gt;$G108,$N108,IF($E108&gt;AM$1,"NA",(IF($E108=AM$1,AG108,(IF(AL108="NA",AG108,IF(AL108="FEMALE_CUB","FEMALE_JUVENILE",IF(AL108="FEMALE_JUVENILE","FEMALE_SUBADULT",IF(AL108="FEMALE_SUBADULT","FEMALE_ADULT_36_48",IF(AL108="FEMALE_ADULT_36_48","FEMALE_ADULT_48_60",IF(AL108="FEMALE_ADULT_48_60","FEMALE_ADULT_60_72",IF(AL108="FEMALE_ADULT_60_72","FEMALE_ADULT_72_84",IF(AL108="FEMALE_ADULT_72_84","FEMALE_ADULT_84",IF(AL108="FEMALE_ADULT_84","FEMALE_ADULT_84",IF(AL108="MALE_CUB","MALE_JUVENILE",IF(AL108="MALE_JUVENILE","MALE_SUBADULT",IF(AL108="MALE_SUBADULT","MALE_ADULT_36_48",IF(AL108="MALE_ADULT_36_48","MALE_ADULT_48_60",IF(AL108="MALE_ADULT_48_60","MALE_ADULT_60_72",IF(AL108="MALE_ADULT_60_72","MALE_ADULT_72_84",IF(AL108="MALE_ADULT_72_84","MALE_ADULT_84",IF(AL108="MALE_ADULT_84","MALE_ADULT_84",IF(AL108="NA_CUB","NA_JUVENILE",IF(AL108="NA_JUVENILE","NA_ADULT",IF(AL108="NA_ADULT","NA_ADULT","NA"))))))))))))))))))))))))))</f>
        <v>NA</v>
      </c>
      <c r="AN108" s="1" t="str">
        <f t="shared" ref="AN108:AN171" si="147">IF($E108=AN$1,$J108,IF(AN$1&gt;$G108,$N108,IF($E108&gt;AN$1,"NA",(IF($E108=AN$1,AH108,(IF(AM108="NA",AH108,IF(AM108="FEMALE_CUB","FEMALE_JUVENILE",IF(AM108="FEMALE_JUVENILE","FEMALE_SUBADULT",IF(AM108="FEMALE_SUBADULT","FEMALE_ADULT_36_48",IF(AM108="FEMALE_ADULT_36_48","FEMALE_ADULT_48_60",IF(AM108="FEMALE_ADULT_48_60","FEMALE_ADULT_60_72",IF(AM108="FEMALE_ADULT_60_72","FEMALE_ADULT_72_84",IF(AM108="FEMALE_ADULT_72_84","FEMALE_ADULT_84",IF(AM108="FEMALE_ADULT_84","FEMALE_ADULT_84",IF(AM108="MALE_CUB","MALE_JUVENILE",IF(AM108="MALE_JUVENILE","MALE_SUBADULT",IF(AM108="MALE_SUBADULT","MALE_ADULT_36_48",IF(AM108="MALE_ADULT_36_48","MALE_ADULT_48_60",IF(AM108="MALE_ADULT_48_60","MALE_ADULT_60_72",IF(AM108="MALE_ADULT_60_72","MALE_ADULT_72_84",IF(AM108="MALE_ADULT_72_84","MALE_ADULT_84",IF(AM108="MALE_ADULT_84","MALE_ADULT_84",IF(AM108="NA_CUB","NA_JUVENILE",IF(AM108="NA_JUVENILE","NA_ADULT",IF(AM108="NA_ADULT","NA_ADULT","NA"))))))))))))))))))))))))))</f>
        <v>NA</v>
      </c>
      <c r="AO108" s="1" t="str">
        <f t="shared" ref="AO108:AO171" si="148">IF($E108=AO$1,$J108,IF(AO$1&gt;$G108,$N108,IF($E108&gt;AO$1,"NA",(IF($E108=AO$1,AI108,(IF(AN108="NA",AI108,IF(AN108="FEMALE_CUB","FEMALE_JUVENILE",IF(AN108="FEMALE_JUVENILE","FEMALE_SUBADULT",IF(AN108="FEMALE_SUBADULT","FEMALE_ADULT_36_48",IF(AN108="FEMALE_ADULT_36_48","FEMALE_ADULT_48_60",IF(AN108="FEMALE_ADULT_48_60","FEMALE_ADULT_60_72",IF(AN108="FEMALE_ADULT_60_72","FEMALE_ADULT_72_84",IF(AN108="FEMALE_ADULT_72_84","FEMALE_ADULT_84",IF(AN108="FEMALE_ADULT_84","FEMALE_ADULT_84",IF(AN108="MALE_CUB","MALE_JUVENILE",IF(AN108="MALE_JUVENILE","MALE_SUBADULT",IF(AN108="MALE_SUBADULT","MALE_ADULT_36_48",IF(AN108="MALE_ADULT_36_48","MALE_ADULT_48_60",IF(AN108="MALE_ADULT_48_60","MALE_ADULT_60_72",IF(AN108="MALE_ADULT_60_72","MALE_ADULT_72_84",IF(AN108="MALE_ADULT_72_84","MALE_ADULT_84",IF(AN108="MALE_ADULT_84","MALE_ADULT_84",IF(AN108="NA_CUB","NA_JUVENILE",IF(AN108="NA_JUVENILE","NA_ADULT",IF(AN108="NA_ADULT","NA_ADULT","NA"))))))))))))))))))))))))))</f>
        <v>NA</v>
      </c>
      <c r="AP108" s="1" t="str">
        <f t="shared" ref="AP108:AP171" si="149">IF($E108=AP$1,$J108,IF(AP$1&gt;$G108,$N108,IF($E108&gt;AP$1,"NA",(IF($E108=AP$1,AJ108,(IF(AO108="NA",AJ108,IF(AO108="FEMALE_CUB","FEMALE_JUVENILE",IF(AO108="FEMALE_JUVENILE","FEMALE_SUBADULT",IF(AO108="FEMALE_SUBADULT","FEMALE_ADULT_36_48",IF(AO108="FEMALE_ADULT_36_48","FEMALE_ADULT_48_60",IF(AO108="FEMALE_ADULT_48_60","FEMALE_ADULT_60_72",IF(AO108="FEMALE_ADULT_60_72","FEMALE_ADULT_72_84",IF(AO108="FEMALE_ADULT_72_84","FEMALE_ADULT_84",IF(AO108="FEMALE_ADULT_84","FEMALE_ADULT_84",IF(AO108="MALE_CUB","MALE_JUVENILE",IF(AO108="MALE_JUVENILE","MALE_SUBADULT",IF(AO108="MALE_SUBADULT","MALE_ADULT_36_48",IF(AO108="MALE_ADULT_36_48","MALE_ADULT_48_60",IF(AO108="MALE_ADULT_48_60","MALE_ADULT_60_72",IF(AO108="MALE_ADULT_60_72","MALE_ADULT_72_84",IF(AO108="MALE_ADULT_72_84","MALE_ADULT_84",IF(AO108="MALE_ADULT_84","MALE_ADULT_84",IF(AO108="NA_CUB","NA_JUVENILE",IF(AO108="NA_JUVENILE","NA_ADULT",IF(AO108="NA_ADULT","NA_ADULT","NA"))))))))))))))))))))))))))</f>
        <v>NA</v>
      </c>
      <c r="AQ108" s="1" t="str">
        <f t="shared" ref="AQ108:AQ171" si="150">IF($E108=AQ$1,$J108,IF(AQ$1&gt;$G108,$N108,IF($E108&gt;AQ$1,"NA",(IF($E108=AQ$1,AK108,(IF(AP108="NA",AK108,IF(AP108="FEMALE_CUB","FEMALE_JUVENILE",IF(AP108="FEMALE_JUVENILE","FEMALE_SUBADULT",IF(AP108="FEMALE_SUBADULT","FEMALE_ADULT_36_48",IF(AP108="FEMALE_ADULT_36_48","FEMALE_ADULT_48_60",IF(AP108="FEMALE_ADULT_48_60","FEMALE_ADULT_60_72",IF(AP108="FEMALE_ADULT_60_72","FEMALE_ADULT_72_84",IF(AP108="FEMALE_ADULT_72_84","FEMALE_ADULT_84",IF(AP108="FEMALE_ADULT_84","FEMALE_ADULT_84",IF(AP108="MALE_CUB","MALE_JUVENILE",IF(AP108="MALE_JUVENILE","MALE_SUBADULT",IF(AP108="MALE_SUBADULT","MALE_ADULT_36_48",IF(AP108="MALE_ADULT_36_48","MALE_ADULT_48_60",IF(AP108="MALE_ADULT_48_60","MALE_ADULT_60_72",IF(AP108="MALE_ADULT_60_72","MALE_ADULT_72_84",IF(AP108="MALE_ADULT_72_84","MALE_ADULT_84",IF(AP108="MALE_ADULT_84","MALE_ADULT_84",IF(AP108="NA_CUB","NA_JUVENILE",IF(AP108="NA_JUVENILE","NA_ADULT",IF(AP108="NA_ADULT","NA_ADULT","NA"))))))))))))))))))))))))))</f>
        <v>NA</v>
      </c>
      <c r="AR108" s="1" t="str">
        <f t="shared" ref="AR108:AR171" si="151">IF($E108=AR$1,$J108,IF(AR$1&gt;$G108,$N108,IF($E108&gt;AR$1,"NA",(IF($E108=AR$1,AL108,(IF(AQ108="NA",AL108,IF(AQ108="FEMALE_CUB","FEMALE_JUVENILE",IF(AQ108="FEMALE_JUVENILE","FEMALE_SUBADULT",IF(AQ108="FEMALE_SUBADULT","FEMALE_ADULT_36_48",IF(AQ108="FEMALE_ADULT_36_48","FEMALE_ADULT_48_60",IF(AQ108="FEMALE_ADULT_48_60","FEMALE_ADULT_60_72",IF(AQ108="FEMALE_ADULT_60_72","FEMALE_ADULT_72_84",IF(AQ108="FEMALE_ADULT_72_84","FEMALE_ADULT_84",IF(AQ108="FEMALE_ADULT_84","FEMALE_ADULT_84",IF(AQ108="MALE_CUB","MALE_JUVENILE",IF(AQ108="MALE_JUVENILE","MALE_SUBADULT",IF(AQ108="MALE_SUBADULT","MALE_ADULT_36_48",IF(AQ108="MALE_ADULT_36_48","MALE_ADULT_48_60",IF(AQ108="MALE_ADULT_48_60","MALE_ADULT_60_72",IF(AQ108="MALE_ADULT_60_72","MALE_ADULT_72_84",IF(AQ108="MALE_ADULT_72_84","MALE_ADULT_84",IF(AQ108="MALE_ADULT_84","MALE_ADULT_84",IF(AQ108="NA_CUB","NA_JUVENILE",IF(AQ108="NA_JUVENILE","NA_ADULT",IF(AQ108="NA_ADULT","NA_ADULT","NA"))))))))))))))))))))))))))</f>
        <v>NA</v>
      </c>
      <c r="AS108" s="1" t="str">
        <f t="shared" ref="AS108:AS171" si="152">IF($E108=AS$1,$J108,IF(AS$1&gt;$G108,$N108,IF($E108&gt;AS$1,"NA",(IF($E108=AS$1,AM108,(IF(AR108="NA",AM108,IF(AR108="FEMALE_CUB","FEMALE_JUVENILE",IF(AR108="FEMALE_JUVENILE","FEMALE_SUBADULT",IF(AR108="FEMALE_SUBADULT","FEMALE_ADULT_36_48",IF(AR108="FEMALE_ADULT_36_48","FEMALE_ADULT_48_60",IF(AR108="FEMALE_ADULT_48_60","FEMALE_ADULT_60_72",IF(AR108="FEMALE_ADULT_60_72","FEMALE_ADULT_72_84",IF(AR108="FEMALE_ADULT_72_84","FEMALE_ADULT_84",IF(AR108="FEMALE_ADULT_84","FEMALE_ADULT_84",IF(AR108="MALE_CUB","MALE_JUVENILE",IF(AR108="MALE_JUVENILE","MALE_SUBADULT",IF(AR108="MALE_SUBADULT","MALE_ADULT_36_48",IF(AR108="MALE_ADULT_36_48","MALE_ADULT_48_60",IF(AR108="MALE_ADULT_48_60","MALE_ADULT_60_72",IF(AR108="MALE_ADULT_60_72","MALE_ADULT_72_84",IF(AR108="MALE_ADULT_72_84","MALE_ADULT_84",IF(AR108="MALE_ADULT_84","MALE_ADULT_84",IF(AR108="NA_CUB","NA_JUVENILE",IF(AR108="NA_JUVENILE","NA_ADULT",IF(AR108="NA_ADULT","NA_ADULT","NA"))))))))))))))))))))))))))</f>
        <v>NA</v>
      </c>
      <c r="AT108" s="1" t="str">
        <f t="shared" ref="AT108:AT171" si="153">IF($E108=AT$1,$J108,IF(AT$1&gt;$G108,$N108,IF($E108&gt;AT$1,"NA",(IF($E108=AT$1,AN108,(IF(AS108="NA",AN108,IF(AS108="FEMALE_CUB","FEMALE_JUVENILE",IF(AS108="FEMALE_JUVENILE","FEMALE_SUBADULT",IF(AS108="FEMALE_SUBADULT","FEMALE_ADULT_36_48",IF(AS108="FEMALE_ADULT_36_48","FEMALE_ADULT_48_60",IF(AS108="FEMALE_ADULT_48_60","FEMALE_ADULT_60_72",IF(AS108="FEMALE_ADULT_60_72","FEMALE_ADULT_72_84",IF(AS108="FEMALE_ADULT_72_84","FEMALE_ADULT_84",IF(AS108="FEMALE_ADULT_84","FEMALE_ADULT_84",IF(AS108="MALE_CUB","MALE_JUVENILE",IF(AS108="MALE_JUVENILE","MALE_SUBADULT",IF(AS108="MALE_SUBADULT","MALE_ADULT_36_48",IF(AS108="MALE_ADULT_36_48","MALE_ADULT_48_60",IF(AS108="MALE_ADULT_48_60","MALE_ADULT_60_72",IF(AS108="MALE_ADULT_60_72","MALE_ADULT_72_84",IF(AS108="MALE_ADULT_72_84","MALE_ADULT_84",IF(AS108="MALE_ADULT_84","MALE_ADULT_84",IF(AS108="NA_CUB","NA_JUVENILE",IF(AS108="NA_JUVENILE","NA_ADULT",IF(AS108="NA_ADULT","NA_ADULT","NA"))))))))))))))))))))))))))</f>
        <v>MALE_CUB</v>
      </c>
      <c r="AU108" s="1" t="str">
        <f t="shared" ref="AU108:AU171" si="154">IF($E108=AU$1,$J108,IF(AU$1&gt;$G108,$N108,IF($E108&gt;AU$1,"NA",(IF($E108=AU$1,AO108,(IF(AT108="NA",AO108,IF(AT108="FEMALE_CUB","FEMALE_JUVENILE",IF(AT108="FEMALE_JUVENILE","FEMALE_SUBADULT",IF(AT108="FEMALE_SUBADULT","FEMALE_ADULT_36_48",IF(AT108="FEMALE_ADULT_36_48","FEMALE_ADULT_48_60",IF(AT108="FEMALE_ADULT_48_60","FEMALE_ADULT_60_72",IF(AT108="FEMALE_ADULT_60_72","FEMALE_ADULT_72_84",IF(AT108="FEMALE_ADULT_72_84","FEMALE_ADULT_84",IF(AT108="FEMALE_ADULT_84","FEMALE_ADULT_84",IF(AT108="MALE_CUB","MALE_JUVENILE",IF(AT108="MALE_JUVENILE","MALE_SUBADULT",IF(AT108="MALE_SUBADULT","MALE_ADULT_36_48",IF(AT108="MALE_ADULT_36_48","MALE_ADULT_48_60",IF(AT108="MALE_ADULT_48_60","MALE_ADULT_60_72",IF(AT108="MALE_ADULT_60_72","MALE_ADULT_72_84",IF(AT108="MALE_ADULT_72_84","MALE_ADULT_84",IF(AT108="MALE_ADULT_84","MALE_ADULT_84",IF(AT108="NA_CUB","NA_JUVENILE",IF(AT108="NA_JUVENILE","NA_ADULT",IF(AT108="NA_ADULT","NA_ADULT","NA"))))))))))))))))))))))))))</f>
        <v>MALE_JUVENILE</v>
      </c>
      <c r="AV108" s="1" t="str">
        <f t="shared" ref="AV108:AV171" si="155">IF($E108=AV$1,$J108,IF(AV$1&gt;$G108,$N108,IF($E108&gt;AV$1,"NA",(IF($E108=AV$1,AP108,(IF(AU108="NA",AP108,IF(AU108="FEMALE_CUB","FEMALE_JUVENILE",IF(AU108="FEMALE_JUVENILE","FEMALE_SUBADULT",IF(AU108="FEMALE_SUBADULT","FEMALE_ADULT_36_48",IF(AU108="FEMALE_ADULT_36_48","FEMALE_ADULT_48_60",IF(AU108="FEMALE_ADULT_48_60","FEMALE_ADULT_60_72",IF(AU108="FEMALE_ADULT_60_72","FEMALE_ADULT_72_84",IF(AU108="FEMALE_ADULT_72_84","FEMALE_ADULT_84",IF(AU108="FEMALE_ADULT_84","FEMALE_ADULT_84",IF(AU108="MALE_CUB","MALE_JUVENILE",IF(AU108="MALE_JUVENILE","MALE_SUBADULT",IF(AU108="MALE_SUBADULT","MALE_ADULT_36_48",IF(AU108="MALE_ADULT_36_48","MALE_ADULT_48_60",IF(AU108="MALE_ADULT_48_60","MALE_ADULT_60_72",IF(AU108="MALE_ADULT_60_72","MALE_ADULT_72_84",IF(AU108="MALE_ADULT_72_84","MALE_ADULT_84",IF(AU108="MALE_ADULT_84","MALE_ADULT_84",IF(AU108="NA_CUB","NA_JUVENILE",IF(AU108="NA_JUVENILE","NA_ADULT",IF(AU108="NA_ADULT","NA_ADULT","NA"))))))))))))))))))))))))))</f>
        <v>MALE_SUBADULT</v>
      </c>
      <c r="AW108" s="1" t="str">
        <f t="shared" ref="AW108:AW171" si="156">IF($E108=AW$1,$J108,IF(AW$1&gt;$G108,$N108,IF($E108&gt;AW$1,"NA",(IF($E108=AW$1,AQ108,(IF(AV108="NA",AQ108,IF(AV108="FEMALE_CUB","FEMALE_JUVENILE",IF(AV108="FEMALE_JUVENILE","FEMALE_SUBADULT",IF(AV108="FEMALE_SUBADULT","FEMALE_ADULT_36_48",IF(AV108="FEMALE_ADULT_36_48","FEMALE_ADULT_48_60",IF(AV108="FEMALE_ADULT_48_60","FEMALE_ADULT_60_72",IF(AV108="FEMALE_ADULT_60_72","FEMALE_ADULT_72_84",IF(AV108="FEMALE_ADULT_72_84","FEMALE_ADULT_84",IF(AV108="FEMALE_ADULT_84","FEMALE_ADULT_84",IF(AV108="MALE_CUB","MALE_JUVENILE",IF(AV108="MALE_JUVENILE","MALE_SUBADULT",IF(AV108="MALE_SUBADULT","MALE_ADULT_36_48",IF(AV108="MALE_ADULT_36_48","MALE_ADULT_48_60",IF(AV108="MALE_ADULT_48_60","MALE_ADULT_60_72",IF(AV108="MALE_ADULT_60_72","MALE_ADULT_72_84",IF(AV108="MALE_ADULT_72_84","MALE_ADULT_84",IF(AV108="MALE_ADULT_84","MALE_ADULT_84",IF(AV108="NA_CUB","NA_JUVENILE",IF(AV108="NA_JUVENILE","NA_ADULT",IF(AV108="NA_ADULT","NA_ADULT","NA"))))))))))))))))))))))))))</f>
        <v>CENSORED</v>
      </c>
      <c r="AX108" s="1" t="str">
        <f t="shared" ref="AX108:AX171" si="157">IF($E108=AX$1,$J108,IF(AX$1&gt;$G108,$N108,IF($E108&gt;AX$1,"NA",(IF($E108=AX$1,AR108,(IF(AW108="NA",AR108,IF(AW108="FEMALE_CUB","FEMALE_JUVENILE",IF(AW108="FEMALE_JUVENILE","FEMALE_SUBADULT",IF(AW108="FEMALE_SUBADULT","FEMALE_ADULT_36_48",IF(AW108="FEMALE_ADULT_36_48","FEMALE_ADULT_48_60",IF(AW108="FEMALE_ADULT_48_60","FEMALE_ADULT_60_72",IF(AW108="FEMALE_ADULT_60_72","FEMALE_ADULT_72_84",IF(AW108="FEMALE_ADULT_72_84","FEMALE_ADULT_84",IF(AW108="FEMALE_ADULT_84","FEMALE_ADULT_84",IF(AW108="MALE_CUB","MALE_JUVENILE",IF(AW108="MALE_JUVENILE","MALE_SUBADULT",IF(AW108="MALE_SUBADULT","MALE_ADULT_36_48",IF(AW108="MALE_ADULT_36_48","MALE_ADULT_48_60",IF(AW108="MALE_ADULT_48_60","MALE_ADULT_60_72",IF(AW108="MALE_ADULT_60_72","MALE_ADULT_72_84",IF(AW108="MALE_ADULT_72_84","MALE_ADULT_84",IF(AW108="MALE_ADULT_84","MALE_ADULT_84",IF(AW108="NA_CUB","NA_JUVENILE",IF(AW108="NA_JUVENILE","NA_ADULT",IF(AW108="NA_ADULT","NA_ADULT","NA"))))))))))))))))))))))))))</f>
        <v>CENSORED</v>
      </c>
      <c r="AY108" s="1" t="str">
        <f t="shared" ref="AY108:AZ171" si="158">IF($E108=AY$1,$J108,IF(AY$1&gt;$G108,$N108,IF($E108&gt;AY$1,"NA",(IF($E108=AY$1,AS108,(IF(AX108="NA",AS108,IF(AX108="FEMALE_CUB","FEMALE_JUVENILE",IF(AX108="FEMALE_JUVENILE","FEMALE_SUBADULT",IF(AX108="FEMALE_SUBADULT","FEMALE_ADULT_36_48",IF(AX108="FEMALE_ADULT_36_48","FEMALE_ADULT_48_60",IF(AX108="FEMALE_ADULT_48_60","FEMALE_ADULT_60_72",IF(AX108="FEMALE_ADULT_60_72","FEMALE_ADULT_72_84",IF(AX108="FEMALE_ADULT_72_84","FEMALE_ADULT_84",IF(AX108="FEMALE_ADULT_84","FEMALE_ADULT_84",IF(AX108="MALE_CUB","MALE_JUVENILE",IF(AX108="MALE_JUVENILE","MALE_SUBADULT",IF(AX108="MALE_SUBADULT","MALE_ADULT_36_48",IF(AX108="MALE_ADULT_36_48","MALE_ADULT_48_60",IF(AX108="MALE_ADULT_48_60","MALE_ADULT_60_72",IF(AX108="MALE_ADULT_60_72","MALE_ADULT_72_84",IF(AX108="MALE_ADULT_72_84","MALE_ADULT_84",IF(AX108="MALE_ADULT_84","MALE_ADULT_84",IF(AX108="NA_CUB","NA_JUVENILE",IF(AX108="NA_JUVENILE","NA_ADULT",IF(AX108="NA_ADULT","NA_ADULT","NA"))))))))))))))))))))))))))</f>
        <v>CENSORED</v>
      </c>
      <c r="AZ108" s="1" t="str">
        <f t="shared" si="158"/>
        <v>CENSORED</v>
      </c>
    </row>
    <row r="109" spans="1:52" x14ac:dyDescent="0.2">
      <c r="A109" s="27">
        <f>SABI_RAW_DATA!A109</f>
        <v>108</v>
      </c>
      <c r="B109" s="1" t="str">
        <f>UPPER(SABI_RAW_DATA!C109)</f>
        <v>MALE</v>
      </c>
      <c r="C109" s="28">
        <f>SABI_RAW_DATA!D109</f>
        <v>40575</v>
      </c>
      <c r="D109" s="28">
        <f>SABI_RAW_DATA!D109</f>
        <v>40575</v>
      </c>
      <c r="E109" s="1">
        <f t="shared" si="55"/>
        <v>2011</v>
      </c>
      <c r="F109" s="28">
        <f>SABI_RAW_DATA!E109</f>
        <v>40848</v>
      </c>
      <c r="G109" s="1">
        <f t="shared" si="56"/>
        <v>2011</v>
      </c>
      <c r="H109" s="67">
        <f>(YEAR(SABI_SUMMARY!D109)-YEAR(SABI_SUMMARY!C109))*12+MONTH(SABI_SUMMARY!D109)-MONTH(SABI_SUMMARY!C109)</f>
        <v>0</v>
      </c>
      <c r="I109" s="1" t="str">
        <f t="shared" si="57"/>
        <v>CUB</v>
      </c>
      <c r="J109" s="1" t="str">
        <f t="shared" si="58"/>
        <v>MALE_CUB</v>
      </c>
      <c r="K109" s="29">
        <f>(YEAR(SABI_SUMMARY!F109)-YEAR(SABI_SUMMARY!C109))*12+MONTH(SABI_SUMMARY!F109)-MONTH(SABI_SUMMARY!C109)</f>
        <v>9</v>
      </c>
      <c r="L109" s="1" t="str">
        <f t="shared" si="59"/>
        <v>CUB</v>
      </c>
      <c r="M109" s="1" t="str">
        <f t="shared" si="60"/>
        <v>MALE_CUB</v>
      </c>
      <c r="N109" s="1" t="str">
        <f>UPPER(SABI_RAW_DATA!G109)</f>
        <v>MORTALITY</v>
      </c>
      <c r="O109" s="1">
        <f>IF(SABI_SUMMARY!N109="MORTALITY",1,0)</f>
        <v>1</v>
      </c>
      <c r="P109" s="1" t="str">
        <f t="shared" si="131"/>
        <v>NA</v>
      </c>
      <c r="Q109" s="1" t="str">
        <f t="shared" si="132"/>
        <v>NA</v>
      </c>
      <c r="R109" s="1" t="str">
        <f t="shared" ref="R109:Z109" si="159">IF($E109=R$1,$J109,IF(R$1&gt;$G109,$N109,IF($E109&gt;R$1,"NA",(IF($E109=R$1,L109,(IF(Q109="NA",L109,IF(Q109="FEMALE_CUB","FEMALE_JUVENILE",IF(Q109="FEMALE_JUVENILE","FEMALE_SUBADULT",IF(Q109="FEMALE_SUBADULT","FEMALE_ADULT_36_48",IF(Q109="FEMALE_ADULT_36_48","FEMALE_ADULT_48_60",IF(Q109="FEMALE_ADULT_48_60","FEMALE_ADULT_60_72",IF(Q109="FEMALE_ADULT_60_72","FEMALE_ADULT_72_84",IF(Q109="FEMALE_ADULT_72_84","FEMALE_ADULT_84",IF(Q109="FEMALE_ADULT_84","FEMALE_ADULT_84",IF(Q109="MALE_CUB","MALE_JUVENILE",IF(Q109="MALE_JUVENILE","MALE_SUBADULT",IF(Q109="MALE_SUBADULT","MALE_ADULT_36_48",IF(Q109="MALE_ADULT_36_48","MALE_ADULT_48_60",IF(Q109="MALE_ADULT_48_60","MALE_ADULT_60_72",IF(Q109="MALE_ADULT_60_72","MALE_ADULT_72_84",IF(Q109="MALE_ADULT_72_84","MALE_ADULT_84",IF(Q109="MALE_ADULT_84","MALE_ADULT_84",IF(Q109="NA_CUB","NA_JUVENILE",IF(Q109="NA_JUVENILE","NA_ADULT",IF(Q109="NA_ADULT","NA_ADULT","NA"))))))))))))))))))))))))))</f>
        <v>NA</v>
      </c>
      <c r="S109" s="1" t="str">
        <f t="shared" si="159"/>
        <v>NA</v>
      </c>
      <c r="T109" s="1" t="str">
        <f t="shared" si="159"/>
        <v>NA</v>
      </c>
      <c r="U109" s="1" t="str">
        <f t="shared" si="159"/>
        <v>NA</v>
      </c>
      <c r="V109" s="1" t="str">
        <f t="shared" si="159"/>
        <v>NA</v>
      </c>
      <c r="W109" s="1" t="str">
        <f t="shared" si="159"/>
        <v>NA</v>
      </c>
      <c r="X109" s="1" t="str">
        <f t="shared" si="159"/>
        <v>NA</v>
      </c>
      <c r="Y109" s="1" t="str">
        <f t="shared" si="159"/>
        <v>NA</v>
      </c>
      <c r="Z109" s="1" t="str">
        <f t="shared" si="159"/>
        <v>NA</v>
      </c>
      <c r="AA109" s="1" t="str">
        <f t="shared" si="134"/>
        <v>NA</v>
      </c>
      <c r="AB109" s="1" t="str">
        <f t="shared" si="135"/>
        <v>NA</v>
      </c>
      <c r="AC109" s="1" t="str">
        <f t="shared" si="136"/>
        <v>NA</v>
      </c>
      <c r="AD109" s="1" t="str">
        <f t="shared" si="137"/>
        <v>NA</v>
      </c>
      <c r="AE109" s="1" t="str">
        <f t="shared" si="138"/>
        <v>NA</v>
      </c>
      <c r="AF109" s="1" t="str">
        <f t="shared" si="139"/>
        <v>NA</v>
      </c>
      <c r="AG109" s="1" t="str">
        <f t="shared" si="140"/>
        <v>NA</v>
      </c>
      <c r="AH109" s="1" t="str">
        <f t="shared" si="141"/>
        <v>NA</v>
      </c>
      <c r="AI109" s="1" t="str">
        <f t="shared" si="142"/>
        <v>NA</v>
      </c>
      <c r="AJ109" s="1" t="str">
        <f t="shared" si="143"/>
        <v>NA</v>
      </c>
      <c r="AK109" s="1" t="str">
        <f t="shared" si="144"/>
        <v>NA</v>
      </c>
      <c r="AL109" s="1" t="str">
        <f t="shared" si="145"/>
        <v>NA</v>
      </c>
      <c r="AM109" s="1" t="str">
        <f t="shared" si="146"/>
        <v>NA</v>
      </c>
      <c r="AN109" s="1" t="str">
        <f t="shared" si="147"/>
        <v>NA</v>
      </c>
      <c r="AO109" s="1" t="str">
        <f t="shared" si="148"/>
        <v>NA</v>
      </c>
      <c r="AP109" s="1" t="str">
        <f t="shared" si="149"/>
        <v>NA</v>
      </c>
      <c r="AQ109" s="1" t="str">
        <f t="shared" si="150"/>
        <v>NA</v>
      </c>
      <c r="AR109" s="1" t="str">
        <f t="shared" si="151"/>
        <v>NA</v>
      </c>
      <c r="AS109" s="1" t="str">
        <f t="shared" si="152"/>
        <v>NA</v>
      </c>
      <c r="AT109" s="1" t="str">
        <f t="shared" si="153"/>
        <v>NA</v>
      </c>
      <c r="AU109" s="1" t="str">
        <f t="shared" si="154"/>
        <v>NA</v>
      </c>
      <c r="AV109" s="1" t="str">
        <f t="shared" si="155"/>
        <v>MALE_CUB</v>
      </c>
      <c r="AW109" s="1" t="str">
        <f t="shared" si="156"/>
        <v>MORTALITY</v>
      </c>
      <c r="AX109" s="1" t="str">
        <f t="shared" si="157"/>
        <v>MORTALITY</v>
      </c>
      <c r="AY109" s="1" t="str">
        <f t="shared" si="158"/>
        <v>MORTALITY</v>
      </c>
      <c r="AZ109" s="1" t="str">
        <f t="shared" si="158"/>
        <v>MORTALITY</v>
      </c>
    </row>
    <row r="110" spans="1:52" x14ac:dyDescent="0.2">
      <c r="A110" s="27">
        <f>SABI_RAW_DATA!A110</f>
        <v>109</v>
      </c>
      <c r="B110" s="1" t="str">
        <f>UPPER(SABI_RAW_DATA!C110)</f>
        <v>NA</v>
      </c>
      <c r="C110" s="28">
        <f>SABI_RAW_DATA!D110</f>
        <v>41306</v>
      </c>
      <c r="D110" s="28">
        <f>SABI_RAW_DATA!D110</f>
        <v>41306</v>
      </c>
      <c r="E110" s="1">
        <f t="shared" si="55"/>
        <v>2013</v>
      </c>
      <c r="F110" s="28">
        <f>SABI_RAW_DATA!E110</f>
        <v>41456</v>
      </c>
      <c r="G110" s="1">
        <f t="shared" si="56"/>
        <v>2013</v>
      </c>
      <c r="H110" s="67">
        <f>(YEAR(SABI_SUMMARY!D110)-YEAR(SABI_SUMMARY!C110))*12+MONTH(SABI_SUMMARY!D110)-MONTH(SABI_SUMMARY!C110)</f>
        <v>0</v>
      </c>
      <c r="I110" s="1" t="str">
        <f t="shared" si="57"/>
        <v>CUB</v>
      </c>
      <c r="J110" s="1" t="str">
        <f t="shared" si="58"/>
        <v>NA_CUB</v>
      </c>
      <c r="K110" s="29">
        <f>(YEAR(SABI_SUMMARY!F110)-YEAR(SABI_SUMMARY!C110))*12+MONTH(SABI_SUMMARY!F110)-MONTH(SABI_SUMMARY!C110)</f>
        <v>5</v>
      </c>
      <c r="L110" s="1" t="str">
        <f t="shared" si="59"/>
        <v>CUB</v>
      </c>
      <c r="M110" s="1" t="str">
        <f t="shared" si="60"/>
        <v>NA_CUB</v>
      </c>
      <c r="N110" s="1" t="str">
        <f>UPPER(SABI_RAW_DATA!G110)</f>
        <v>MORTALITY</v>
      </c>
      <c r="O110" s="1">
        <f>IF(SABI_SUMMARY!N110="MORTALITY",1,0)</f>
        <v>1</v>
      </c>
      <c r="P110" s="1" t="str">
        <f t="shared" si="131"/>
        <v>NA</v>
      </c>
      <c r="Q110" s="1" t="str">
        <f t="shared" si="132"/>
        <v>NA</v>
      </c>
      <c r="R110" s="1" t="str">
        <f t="shared" ref="R110:Z110" si="160">IF($E110=R$1,$J110,IF(R$1&gt;$G110,$N110,IF($E110&gt;R$1,"NA",(IF($E110=R$1,L110,(IF(Q110="NA",L110,IF(Q110="FEMALE_CUB","FEMALE_JUVENILE",IF(Q110="FEMALE_JUVENILE","FEMALE_SUBADULT",IF(Q110="FEMALE_SUBADULT","FEMALE_ADULT_36_48",IF(Q110="FEMALE_ADULT_36_48","FEMALE_ADULT_48_60",IF(Q110="FEMALE_ADULT_48_60","FEMALE_ADULT_60_72",IF(Q110="FEMALE_ADULT_60_72","FEMALE_ADULT_72_84",IF(Q110="FEMALE_ADULT_72_84","FEMALE_ADULT_84",IF(Q110="FEMALE_ADULT_84","FEMALE_ADULT_84",IF(Q110="MALE_CUB","MALE_JUVENILE",IF(Q110="MALE_JUVENILE","MALE_SUBADULT",IF(Q110="MALE_SUBADULT","MALE_ADULT_36_48",IF(Q110="MALE_ADULT_36_48","MALE_ADULT_48_60",IF(Q110="MALE_ADULT_48_60","MALE_ADULT_60_72",IF(Q110="MALE_ADULT_60_72","MALE_ADULT_72_84",IF(Q110="MALE_ADULT_72_84","MALE_ADULT_84",IF(Q110="MALE_ADULT_84","MALE_ADULT_84",IF(Q110="NA_CUB","NA_JUVENILE",IF(Q110="NA_JUVENILE","NA_ADULT",IF(Q110="NA_ADULT","NA_ADULT","NA"))))))))))))))))))))))))))</f>
        <v>NA</v>
      </c>
      <c r="S110" s="1" t="str">
        <f t="shared" si="160"/>
        <v>NA</v>
      </c>
      <c r="T110" s="1" t="str">
        <f t="shared" si="160"/>
        <v>NA</v>
      </c>
      <c r="U110" s="1" t="str">
        <f t="shared" si="160"/>
        <v>NA</v>
      </c>
      <c r="V110" s="1" t="str">
        <f t="shared" si="160"/>
        <v>NA</v>
      </c>
      <c r="W110" s="1" t="str">
        <f t="shared" si="160"/>
        <v>NA</v>
      </c>
      <c r="X110" s="1" t="str">
        <f t="shared" si="160"/>
        <v>NA</v>
      </c>
      <c r="Y110" s="1" t="str">
        <f t="shared" si="160"/>
        <v>NA</v>
      </c>
      <c r="Z110" s="1" t="str">
        <f t="shared" si="160"/>
        <v>NA</v>
      </c>
      <c r="AA110" s="1" t="str">
        <f t="shared" si="134"/>
        <v>NA</v>
      </c>
      <c r="AB110" s="1" t="str">
        <f t="shared" si="135"/>
        <v>NA</v>
      </c>
      <c r="AC110" s="1" t="str">
        <f t="shared" si="136"/>
        <v>NA</v>
      </c>
      <c r="AD110" s="1" t="str">
        <f t="shared" si="137"/>
        <v>NA</v>
      </c>
      <c r="AE110" s="1" t="str">
        <f t="shared" si="138"/>
        <v>NA</v>
      </c>
      <c r="AF110" s="1" t="str">
        <f t="shared" si="139"/>
        <v>NA</v>
      </c>
      <c r="AG110" s="1" t="str">
        <f t="shared" si="140"/>
        <v>NA</v>
      </c>
      <c r="AH110" s="1" t="str">
        <f t="shared" si="141"/>
        <v>NA</v>
      </c>
      <c r="AI110" s="1" t="str">
        <f t="shared" si="142"/>
        <v>NA</v>
      </c>
      <c r="AJ110" s="1" t="str">
        <f t="shared" si="143"/>
        <v>NA</v>
      </c>
      <c r="AK110" s="1" t="str">
        <f t="shared" si="144"/>
        <v>NA</v>
      </c>
      <c r="AL110" s="1" t="str">
        <f t="shared" si="145"/>
        <v>NA</v>
      </c>
      <c r="AM110" s="1" t="str">
        <f t="shared" si="146"/>
        <v>NA</v>
      </c>
      <c r="AN110" s="1" t="str">
        <f t="shared" si="147"/>
        <v>NA</v>
      </c>
      <c r="AO110" s="1" t="str">
        <f t="shared" si="148"/>
        <v>NA</v>
      </c>
      <c r="AP110" s="1" t="str">
        <f t="shared" si="149"/>
        <v>NA</v>
      </c>
      <c r="AQ110" s="1" t="str">
        <f t="shared" si="150"/>
        <v>NA</v>
      </c>
      <c r="AR110" s="1" t="str">
        <f t="shared" si="151"/>
        <v>NA</v>
      </c>
      <c r="AS110" s="1" t="str">
        <f t="shared" si="152"/>
        <v>NA</v>
      </c>
      <c r="AT110" s="1" t="str">
        <f t="shared" si="153"/>
        <v>NA</v>
      </c>
      <c r="AU110" s="1" t="str">
        <f t="shared" si="154"/>
        <v>NA</v>
      </c>
      <c r="AV110" s="1" t="str">
        <f t="shared" si="155"/>
        <v>NA</v>
      </c>
      <c r="AW110" s="1" t="str">
        <f t="shared" si="156"/>
        <v>NA</v>
      </c>
      <c r="AX110" s="1" t="str">
        <f t="shared" si="157"/>
        <v>NA_CUB</v>
      </c>
      <c r="AY110" s="1" t="str">
        <f t="shared" si="158"/>
        <v>MORTALITY</v>
      </c>
      <c r="AZ110" s="1" t="str">
        <f t="shared" si="158"/>
        <v>MORTALITY</v>
      </c>
    </row>
    <row r="111" spans="1:52" x14ac:dyDescent="0.2">
      <c r="A111" s="27">
        <f>SABI_RAW_DATA!A111</f>
        <v>110</v>
      </c>
      <c r="B111" s="1" t="str">
        <f>UPPER(SABI_RAW_DATA!C111)</f>
        <v>MALE</v>
      </c>
      <c r="C111" s="28">
        <f>SABI_RAW_DATA!D111</f>
        <v>41671</v>
      </c>
      <c r="D111" s="28">
        <f>SABI_RAW_DATA!D111</f>
        <v>41671</v>
      </c>
      <c r="E111" s="1">
        <f t="shared" si="55"/>
        <v>2014</v>
      </c>
      <c r="F111" s="28">
        <f>SABI_RAW_DATA!E111</f>
        <v>42005</v>
      </c>
      <c r="G111" s="1">
        <f t="shared" si="56"/>
        <v>2015</v>
      </c>
      <c r="H111" s="67">
        <f>(YEAR(SABI_SUMMARY!D111)-YEAR(SABI_SUMMARY!C111))*12+MONTH(SABI_SUMMARY!D111)-MONTH(SABI_SUMMARY!C111)</f>
        <v>0</v>
      </c>
      <c r="I111" s="1" t="str">
        <f t="shared" si="57"/>
        <v>CUB</v>
      </c>
      <c r="J111" s="1" t="str">
        <f t="shared" si="58"/>
        <v>MALE_CUB</v>
      </c>
      <c r="K111" s="29">
        <f>(YEAR(SABI_SUMMARY!F111)-YEAR(SABI_SUMMARY!C111))*12+MONTH(SABI_SUMMARY!F111)-MONTH(SABI_SUMMARY!C111)</f>
        <v>11</v>
      </c>
      <c r="L111" s="1" t="str">
        <f t="shared" si="59"/>
        <v>CUB</v>
      </c>
      <c r="M111" s="1" t="str">
        <f t="shared" si="60"/>
        <v>MALE_CUB</v>
      </c>
      <c r="N111" s="1" t="str">
        <f>UPPER(SABI_RAW_DATA!G111)</f>
        <v>CENSORED</v>
      </c>
      <c r="O111" s="1">
        <f>IF(SABI_SUMMARY!N111="MORTALITY",1,0)</f>
        <v>0</v>
      </c>
      <c r="P111" s="1" t="str">
        <f t="shared" si="131"/>
        <v>NA</v>
      </c>
      <c r="Q111" s="1" t="str">
        <f t="shared" si="132"/>
        <v>NA</v>
      </c>
      <c r="R111" s="1" t="str">
        <f t="shared" ref="R111:Z111" si="161">IF($E111=R$1,$J111,IF(R$1&gt;$G111,$N111,IF($E111&gt;R$1,"NA",(IF($E111=R$1,L111,(IF(Q111="NA",L111,IF(Q111="FEMALE_CUB","FEMALE_JUVENILE",IF(Q111="FEMALE_JUVENILE","FEMALE_SUBADULT",IF(Q111="FEMALE_SUBADULT","FEMALE_ADULT_36_48",IF(Q111="FEMALE_ADULT_36_48","FEMALE_ADULT_48_60",IF(Q111="FEMALE_ADULT_48_60","FEMALE_ADULT_60_72",IF(Q111="FEMALE_ADULT_60_72","FEMALE_ADULT_72_84",IF(Q111="FEMALE_ADULT_72_84","FEMALE_ADULT_84",IF(Q111="FEMALE_ADULT_84","FEMALE_ADULT_84",IF(Q111="MALE_CUB","MALE_JUVENILE",IF(Q111="MALE_JUVENILE","MALE_SUBADULT",IF(Q111="MALE_SUBADULT","MALE_ADULT_36_48",IF(Q111="MALE_ADULT_36_48","MALE_ADULT_48_60",IF(Q111="MALE_ADULT_48_60","MALE_ADULT_60_72",IF(Q111="MALE_ADULT_60_72","MALE_ADULT_72_84",IF(Q111="MALE_ADULT_72_84","MALE_ADULT_84",IF(Q111="MALE_ADULT_84","MALE_ADULT_84",IF(Q111="NA_CUB","NA_JUVENILE",IF(Q111="NA_JUVENILE","NA_ADULT",IF(Q111="NA_ADULT","NA_ADULT","NA"))))))))))))))))))))))))))</f>
        <v>NA</v>
      </c>
      <c r="S111" s="1" t="str">
        <f t="shared" si="161"/>
        <v>NA</v>
      </c>
      <c r="T111" s="1" t="str">
        <f t="shared" si="161"/>
        <v>NA</v>
      </c>
      <c r="U111" s="1" t="str">
        <f t="shared" si="161"/>
        <v>NA</v>
      </c>
      <c r="V111" s="1" t="str">
        <f t="shared" si="161"/>
        <v>NA</v>
      </c>
      <c r="W111" s="1" t="str">
        <f t="shared" si="161"/>
        <v>NA</v>
      </c>
      <c r="X111" s="1" t="str">
        <f t="shared" si="161"/>
        <v>NA</v>
      </c>
      <c r="Y111" s="1" t="str">
        <f t="shared" si="161"/>
        <v>NA</v>
      </c>
      <c r="Z111" s="1" t="str">
        <f t="shared" si="161"/>
        <v>NA</v>
      </c>
      <c r="AA111" s="1" t="str">
        <f t="shared" si="134"/>
        <v>NA</v>
      </c>
      <c r="AB111" s="1" t="str">
        <f t="shared" si="135"/>
        <v>NA</v>
      </c>
      <c r="AC111" s="1" t="str">
        <f t="shared" si="136"/>
        <v>NA</v>
      </c>
      <c r="AD111" s="1" t="str">
        <f t="shared" si="137"/>
        <v>NA</v>
      </c>
      <c r="AE111" s="1" t="str">
        <f t="shared" si="138"/>
        <v>NA</v>
      </c>
      <c r="AF111" s="1" t="str">
        <f t="shared" si="139"/>
        <v>NA</v>
      </c>
      <c r="AG111" s="1" t="str">
        <f t="shared" si="140"/>
        <v>NA</v>
      </c>
      <c r="AH111" s="1" t="str">
        <f t="shared" si="141"/>
        <v>NA</v>
      </c>
      <c r="AI111" s="1" t="str">
        <f t="shared" si="142"/>
        <v>NA</v>
      </c>
      <c r="AJ111" s="1" t="str">
        <f t="shared" si="143"/>
        <v>NA</v>
      </c>
      <c r="AK111" s="1" t="str">
        <f t="shared" si="144"/>
        <v>NA</v>
      </c>
      <c r="AL111" s="1" t="str">
        <f t="shared" si="145"/>
        <v>NA</v>
      </c>
      <c r="AM111" s="1" t="str">
        <f t="shared" si="146"/>
        <v>NA</v>
      </c>
      <c r="AN111" s="1" t="str">
        <f t="shared" si="147"/>
        <v>NA</v>
      </c>
      <c r="AO111" s="1" t="str">
        <f t="shared" si="148"/>
        <v>NA</v>
      </c>
      <c r="AP111" s="1" t="str">
        <f t="shared" si="149"/>
        <v>NA</v>
      </c>
      <c r="AQ111" s="1" t="str">
        <f t="shared" si="150"/>
        <v>NA</v>
      </c>
      <c r="AR111" s="1" t="str">
        <f t="shared" si="151"/>
        <v>NA</v>
      </c>
      <c r="AS111" s="1" t="str">
        <f t="shared" si="152"/>
        <v>NA</v>
      </c>
      <c r="AT111" s="1" t="str">
        <f t="shared" si="153"/>
        <v>NA</v>
      </c>
      <c r="AU111" s="1" t="str">
        <f t="shared" si="154"/>
        <v>NA</v>
      </c>
      <c r="AV111" s="1" t="str">
        <f t="shared" si="155"/>
        <v>NA</v>
      </c>
      <c r="AW111" s="1" t="str">
        <f t="shared" si="156"/>
        <v>NA</v>
      </c>
      <c r="AX111" s="1" t="str">
        <f t="shared" si="157"/>
        <v>NA</v>
      </c>
      <c r="AY111" s="1" t="str">
        <f t="shared" si="158"/>
        <v>MALE_CUB</v>
      </c>
      <c r="AZ111" s="1" t="str">
        <f t="shared" si="158"/>
        <v>MALE_JUVENILE</v>
      </c>
    </row>
    <row r="112" spans="1:52" x14ac:dyDescent="0.2">
      <c r="A112" s="27">
        <f>SABI_RAW_DATA!A112</f>
        <v>111</v>
      </c>
      <c r="B112" s="1" t="str">
        <f>UPPER(SABI_RAW_DATA!C112)</f>
        <v>MALE</v>
      </c>
      <c r="C112" s="28">
        <f>SABI_RAW_DATA!D112</f>
        <v>40695</v>
      </c>
      <c r="D112" s="28">
        <f>SABI_RAW_DATA!D112</f>
        <v>40695</v>
      </c>
      <c r="E112" s="1">
        <f t="shared" si="55"/>
        <v>2011</v>
      </c>
      <c r="F112" s="28">
        <f>SABI_RAW_DATA!E112</f>
        <v>41214</v>
      </c>
      <c r="G112" s="1">
        <f t="shared" si="56"/>
        <v>2012</v>
      </c>
      <c r="H112" s="67">
        <f>(YEAR(SABI_SUMMARY!D112)-YEAR(SABI_SUMMARY!C112))*12+MONTH(SABI_SUMMARY!D112)-MONTH(SABI_SUMMARY!C112)</f>
        <v>0</v>
      </c>
      <c r="I112" s="1" t="str">
        <f t="shared" si="57"/>
        <v>CUB</v>
      </c>
      <c r="J112" s="1" t="str">
        <f t="shared" si="58"/>
        <v>MALE_CUB</v>
      </c>
      <c r="K112" s="29">
        <f>(YEAR(SABI_SUMMARY!F112)-YEAR(SABI_SUMMARY!C112))*12+MONTH(SABI_SUMMARY!F112)-MONTH(SABI_SUMMARY!C112)</f>
        <v>17</v>
      </c>
      <c r="L112" s="1" t="str">
        <f t="shared" si="59"/>
        <v>JUVENILE</v>
      </c>
      <c r="M112" s="1" t="str">
        <f t="shared" si="60"/>
        <v>MALE_JUVENILE</v>
      </c>
      <c r="N112" s="1" t="str">
        <f>UPPER(SABI_RAW_DATA!G112)</f>
        <v>CENSORED</v>
      </c>
      <c r="O112" s="1">
        <f>IF(SABI_SUMMARY!N112="MORTALITY",1,0)</f>
        <v>0</v>
      </c>
      <c r="P112" s="1" t="str">
        <f t="shared" si="131"/>
        <v>NA</v>
      </c>
      <c r="Q112" s="1" t="str">
        <f t="shared" si="132"/>
        <v>NA</v>
      </c>
      <c r="R112" s="1" t="str">
        <f t="shared" ref="R112:Z112" si="162">IF($E112=R$1,$J112,IF(R$1&gt;$G112,$N112,IF($E112&gt;R$1,"NA",(IF($E112=R$1,L112,(IF(Q112="NA",L112,IF(Q112="FEMALE_CUB","FEMALE_JUVENILE",IF(Q112="FEMALE_JUVENILE","FEMALE_SUBADULT",IF(Q112="FEMALE_SUBADULT","FEMALE_ADULT_36_48",IF(Q112="FEMALE_ADULT_36_48","FEMALE_ADULT_48_60",IF(Q112="FEMALE_ADULT_48_60","FEMALE_ADULT_60_72",IF(Q112="FEMALE_ADULT_60_72","FEMALE_ADULT_72_84",IF(Q112="FEMALE_ADULT_72_84","FEMALE_ADULT_84",IF(Q112="FEMALE_ADULT_84","FEMALE_ADULT_84",IF(Q112="MALE_CUB","MALE_JUVENILE",IF(Q112="MALE_JUVENILE","MALE_SUBADULT",IF(Q112="MALE_SUBADULT","MALE_ADULT_36_48",IF(Q112="MALE_ADULT_36_48","MALE_ADULT_48_60",IF(Q112="MALE_ADULT_48_60","MALE_ADULT_60_72",IF(Q112="MALE_ADULT_60_72","MALE_ADULT_72_84",IF(Q112="MALE_ADULT_72_84","MALE_ADULT_84",IF(Q112="MALE_ADULT_84","MALE_ADULT_84",IF(Q112="NA_CUB","NA_JUVENILE",IF(Q112="NA_JUVENILE","NA_ADULT",IF(Q112="NA_ADULT","NA_ADULT","NA"))))))))))))))))))))))))))</f>
        <v>NA</v>
      </c>
      <c r="S112" s="1" t="str">
        <f t="shared" si="162"/>
        <v>NA</v>
      </c>
      <c r="T112" s="1" t="str">
        <f t="shared" si="162"/>
        <v>NA</v>
      </c>
      <c r="U112" s="1" t="str">
        <f t="shared" si="162"/>
        <v>NA</v>
      </c>
      <c r="V112" s="1" t="str">
        <f t="shared" si="162"/>
        <v>NA</v>
      </c>
      <c r="W112" s="1" t="str">
        <f t="shared" si="162"/>
        <v>NA</v>
      </c>
      <c r="X112" s="1" t="str">
        <f t="shared" si="162"/>
        <v>NA</v>
      </c>
      <c r="Y112" s="1" t="str">
        <f t="shared" si="162"/>
        <v>NA</v>
      </c>
      <c r="Z112" s="1" t="str">
        <f t="shared" si="162"/>
        <v>NA</v>
      </c>
      <c r="AA112" s="1" t="str">
        <f t="shared" si="134"/>
        <v>NA</v>
      </c>
      <c r="AB112" s="1" t="str">
        <f t="shared" si="135"/>
        <v>NA</v>
      </c>
      <c r="AC112" s="1" t="str">
        <f t="shared" si="136"/>
        <v>NA</v>
      </c>
      <c r="AD112" s="1" t="str">
        <f t="shared" si="137"/>
        <v>NA</v>
      </c>
      <c r="AE112" s="1" t="str">
        <f t="shared" si="138"/>
        <v>NA</v>
      </c>
      <c r="AF112" s="1" t="str">
        <f t="shared" si="139"/>
        <v>NA</v>
      </c>
      <c r="AG112" s="1" t="str">
        <f t="shared" si="140"/>
        <v>NA</v>
      </c>
      <c r="AH112" s="1" t="str">
        <f t="shared" si="141"/>
        <v>NA</v>
      </c>
      <c r="AI112" s="1" t="str">
        <f t="shared" si="142"/>
        <v>NA</v>
      </c>
      <c r="AJ112" s="1" t="str">
        <f t="shared" si="143"/>
        <v>NA</v>
      </c>
      <c r="AK112" s="1" t="str">
        <f t="shared" si="144"/>
        <v>NA</v>
      </c>
      <c r="AL112" s="1" t="str">
        <f t="shared" si="145"/>
        <v>NA</v>
      </c>
      <c r="AM112" s="1" t="str">
        <f t="shared" si="146"/>
        <v>NA</v>
      </c>
      <c r="AN112" s="1" t="str">
        <f t="shared" si="147"/>
        <v>NA</v>
      </c>
      <c r="AO112" s="1" t="str">
        <f t="shared" si="148"/>
        <v>NA</v>
      </c>
      <c r="AP112" s="1" t="str">
        <f t="shared" si="149"/>
        <v>NA</v>
      </c>
      <c r="AQ112" s="1" t="str">
        <f t="shared" si="150"/>
        <v>NA</v>
      </c>
      <c r="AR112" s="1" t="str">
        <f t="shared" si="151"/>
        <v>NA</v>
      </c>
      <c r="AS112" s="1" t="str">
        <f t="shared" si="152"/>
        <v>NA</v>
      </c>
      <c r="AT112" s="1" t="str">
        <f t="shared" si="153"/>
        <v>NA</v>
      </c>
      <c r="AU112" s="1" t="str">
        <f t="shared" si="154"/>
        <v>NA</v>
      </c>
      <c r="AV112" s="1" t="str">
        <f t="shared" si="155"/>
        <v>MALE_CUB</v>
      </c>
      <c r="AW112" s="1" t="str">
        <f t="shared" si="156"/>
        <v>MALE_JUVENILE</v>
      </c>
      <c r="AX112" s="1" t="str">
        <f t="shared" si="157"/>
        <v>CENSORED</v>
      </c>
      <c r="AY112" s="1" t="str">
        <f t="shared" si="158"/>
        <v>CENSORED</v>
      </c>
      <c r="AZ112" s="1" t="str">
        <f t="shared" si="158"/>
        <v>CENSORED</v>
      </c>
    </row>
    <row r="113" spans="1:52" x14ac:dyDescent="0.2">
      <c r="A113" s="27">
        <f>SABI_RAW_DATA!A113</f>
        <v>112</v>
      </c>
      <c r="B113" s="1" t="str">
        <f>UPPER(SABI_RAW_DATA!C113)</f>
        <v>FEMALE</v>
      </c>
      <c r="C113" s="28">
        <f>SABI_RAW_DATA!D113</f>
        <v>41548</v>
      </c>
      <c r="D113" s="28">
        <f>SABI_RAW_DATA!D113</f>
        <v>41548</v>
      </c>
      <c r="E113" s="1">
        <f t="shared" si="55"/>
        <v>2013</v>
      </c>
      <c r="F113" s="28">
        <f>SABI_RAW_DATA!E113</f>
        <v>41791</v>
      </c>
      <c r="G113" s="1">
        <f t="shared" si="56"/>
        <v>2014</v>
      </c>
      <c r="H113" s="67">
        <f>(YEAR(SABI_SUMMARY!D113)-YEAR(SABI_SUMMARY!C113))*12+MONTH(SABI_SUMMARY!D113)-MONTH(SABI_SUMMARY!C113)</f>
        <v>0</v>
      </c>
      <c r="I113" s="1" t="str">
        <f t="shared" si="57"/>
        <v>CUB</v>
      </c>
      <c r="J113" s="1" t="str">
        <f t="shared" si="58"/>
        <v>FEMALE_CUB</v>
      </c>
      <c r="K113" s="29">
        <f>(YEAR(SABI_SUMMARY!F113)-YEAR(SABI_SUMMARY!C113))*12+MONTH(SABI_SUMMARY!F113)-MONTH(SABI_SUMMARY!C113)</f>
        <v>8</v>
      </c>
      <c r="L113" s="1" t="str">
        <f t="shared" si="59"/>
        <v>CUB</v>
      </c>
      <c r="M113" s="1" t="str">
        <f t="shared" si="60"/>
        <v>FEMALE_CUB</v>
      </c>
      <c r="N113" s="1" t="str">
        <f>UPPER(SABI_RAW_DATA!G113)</f>
        <v>CENSORED</v>
      </c>
      <c r="O113" s="1">
        <f>IF(SABI_SUMMARY!N113="MORTALITY",1,0)</f>
        <v>0</v>
      </c>
      <c r="P113" s="1" t="str">
        <f t="shared" si="131"/>
        <v>NA</v>
      </c>
      <c r="Q113" s="1" t="str">
        <f t="shared" si="132"/>
        <v>NA</v>
      </c>
      <c r="R113" s="1" t="str">
        <f t="shared" ref="R113:Z113" si="163">IF($E113=R$1,$J113,IF(R$1&gt;$G113,$N113,IF($E113&gt;R$1,"NA",(IF($E113=R$1,L113,(IF(Q113="NA",L113,IF(Q113="FEMALE_CUB","FEMALE_JUVENILE",IF(Q113="FEMALE_JUVENILE","FEMALE_SUBADULT",IF(Q113="FEMALE_SUBADULT","FEMALE_ADULT_36_48",IF(Q113="FEMALE_ADULT_36_48","FEMALE_ADULT_48_60",IF(Q113="FEMALE_ADULT_48_60","FEMALE_ADULT_60_72",IF(Q113="FEMALE_ADULT_60_72","FEMALE_ADULT_72_84",IF(Q113="FEMALE_ADULT_72_84","FEMALE_ADULT_84",IF(Q113="FEMALE_ADULT_84","FEMALE_ADULT_84",IF(Q113="MALE_CUB","MALE_JUVENILE",IF(Q113="MALE_JUVENILE","MALE_SUBADULT",IF(Q113="MALE_SUBADULT","MALE_ADULT_36_48",IF(Q113="MALE_ADULT_36_48","MALE_ADULT_48_60",IF(Q113="MALE_ADULT_48_60","MALE_ADULT_60_72",IF(Q113="MALE_ADULT_60_72","MALE_ADULT_72_84",IF(Q113="MALE_ADULT_72_84","MALE_ADULT_84",IF(Q113="MALE_ADULT_84","MALE_ADULT_84",IF(Q113="NA_CUB","NA_JUVENILE",IF(Q113="NA_JUVENILE","NA_ADULT",IF(Q113="NA_ADULT","NA_ADULT","NA"))))))))))))))))))))))))))</f>
        <v>NA</v>
      </c>
      <c r="S113" s="1" t="str">
        <f t="shared" si="163"/>
        <v>NA</v>
      </c>
      <c r="T113" s="1" t="str">
        <f t="shared" si="163"/>
        <v>NA</v>
      </c>
      <c r="U113" s="1" t="str">
        <f t="shared" si="163"/>
        <v>NA</v>
      </c>
      <c r="V113" s="1" t="str">
        <f t="shared" si="163"/>
        <v>NA</v>
      </c>
      <c r="W113" s="1" t="str">
        <f t="shared" si="163"/>
        <v>NA</v>
      </c>
      <c r="X113" s="1" t="str">
        <f t="shared" si="163"/>
        <v>NA</v>
      </c>
      <c r="Y113" s="1" t="str">
        <f t="shared" si="163"/>
        <v>NA</v>
      </c>
      <c r="Z113" s="1" t="str">
        <f t="shared" si="163"/>
        <v>NA</v>
      </c>
      <c r="AA113" s="1" t="str">
        <f t="shared" si="134"/>
        <v>NA</v>
      </c>
      <c r="AB113" s="1" t="str">
        <f t="shared" si="135"/>
        <v>NA</v>
      </c>
      <c r="AC113" s="1" t="str">
        <f t="shared" si="136"/>
        <v>NA</v>
      </c>
      <c r="AD113" s="1" t="str">
        <f t="shared" si="137"/>
        <v>NA</v>
      </c>
      <c r="AE113" s="1" t="str">
        <f t="shared" si="138"/>
        <v>NA</v>
      </c>
      <c r="AF113" s="1" t="str">
        <f t="shared" si="139"/>
        <v>NA</v>
      </c>
      <c r="AG113" s="1" t="str">
        <f t="shared" si="140"/>
        <v>NA</v>
      </c>
      <c r="AH113" s="1" t="str">
        <f t="shared" si="141"/>
        <v>NA</v>
      </c>
      <c r="AI113" s="1" t="str">
        <f t="shared" si="142"/>
        <v>NA</v>
      </c>
      <c r="AJ113" s="1" t="str">
        <f t="shared" si="143"/>
        <v>NA</v>
      </c>
      <c r="AK113" s="1" t="str">
        <f t="shared" si="144"/>
        <v>NA</v>
      </c>
      <c r="AL113" s="1" t="str">
        <f t="shared" si="145"/>
        <v>NA</v>
      </c>
      <c r="AM113" s="1" t="str">
        <f t="shared" si="146"/>
        <v>NA</v>
      </c>
      <c r="AN113" s="1" t="str">
        <f t="shared" si="147"/>
        <v>NA</v>
      </c>
      <c r="AO113" s="1" t="str">
        <f t="shared" si="148"/>
        <v>NA</v>
      </c>
      <c r="AP113" s="1" t="str">
        <f t="shared" si="149"/>
        <v>NA</v>
      </c>
      <c r="AQ113" s="1" t="str">
        <f t="shared" si="150"/>
        <v>NA</v>
      </c>
      <c r="AR113" s="1" t="str">
        <f t="shared" si="151"/>
        <v>NA</v>
      </c>
      <c r="AS113" s="1" t="str">
        <f t="shared" si="152"/>
        <v>NA</v>
      </c>
      <c r="AT113" s="1" t="str">
        <f t="shared" si="153"/>
        <v>NA</v>
      </c>
      <c r="AU113" s="1" t="str">
        <f t="shared" si="154"/>
        <v>NA</v>
      </c>
      <c r="AV113" s="1" t="str">
        <f t="shared" si="155"/>
        <v>NA</v>
      </c>
      <c r="AW113" s="1" t="str">
        <f t="shared" si="156"/>
        <v>NA</v>
      </c>
      <c r="AX113" s="1" t="str">
        <f t="shared" si="157"/>
        <v>FEMALE_CUB</v>
      </c>
      <c r="AY113" s="1" t="str">
        <f t="shared" si="158"/>
        <v>FEMALE_JUVENILE</v>
      </c>
      <c r="AZ113" s="1" t="str">
        <f t="shared" si="158"/>
        <v>CENSORED</v>
      </c>
    </row>
    <row r="114" spans="1:52" x14ac:dyDescent="0.2">
      <c r="A114" s="27">
        <f>SABI_RAW_DATA!A114</f>
        <v>113</v>
      </c>
      <c r="B114" s="1" t="str">
        <f>UPPER(SABI_RAW_DATA!C114)</f>
        <v>NA</v>
      </c>
      <c r="C114" s="28">
        <f>SABI_RAW_DATA!D114</f>
        <v>39661</v>
      </c>
      <c r="D114" s="28">
        <f>SABI_RAW_DATA!D114</f>
        <v>39661</v>
      </c>
      <c r="E114" s="1">
        <f t="shared" si="55"/>
        <v>2008</v>
      </c>
      <c r="F114" s="28">
        <f>SABI_RAW_DATA!E114</f>
        <v>40210</v>
      </c>
      <c r="G114" s="1">
        <f t="shared" si="56"/>
        <v>2010</v>
      </c>
      <c r="H114" s="67">
        <f>(YEAR(SABI_SUMMARY!D114)-YEAR(SABI_SUMMARY!C114))*12+MONTH(SABI_SUMMARY!D114)-MONTH(SABI_SUMMARY!C114)</f>
        <v>0</v>
      </c>
      <c r="I114" s="1" t="str">
        <f t="shared" si="57"/>
        <v>CUB</v>
      </c>
      <c r="J114" s="1" t="str">
        <f t="shared" si="58"/>
        <v>NA_CUB</v>
      </c>
      <c r="K114" s="29">
        <f>(YEAR(SABI_SUMMARY!F114)-YEAR(SABI_SUMMARY!C114))*12+MONTH(SABI_SUMMARY!F114)-MONTH(SABI_SUMMARY!C114)</f>
        <v>18</v>
      </c>
      <c r="L114" s="1" t="str">
        <f t="shared" si="59"/>
        <v>JUVENILE</v>
      </c>
      <c r="M114" s="1" t="str">
        <f t="shared" si="60"/>
        <v>NA_JUVENILE</v>
      </c>
      <c r="N114" s="1" t="str">
        <f>UPPER(SABI_RAW_DATA!G114)</f>
        <v>CENSORED</v>
      </c>
      <c r="O114" s="1">
        <f>IF(SABI_SUMMARY!N114="MORTALITY",1,0)</f>
        <v>0</v>
      </c>
      <c r="P114" s="1" t="str">
        <f t="shared" si="131"/>
        <v>NA</v>
      </c>
      <c r="Q114" s="1" t="str">
        <f t="shared" si="132"/>
        <v>NA</v>
      </c>
      <c r="R114" s="1" t="str">
        <f t="shared" ref="R114:Z114" si="164">IF($E114=R$1,$J114,IF(R$1&gt;$G114,$N114,IF($E114&gt;R$1,"NA",(IF($E114=R$1,L114,(IF(Q114="NA",L114,IF(Q114="FEMALE_CUB","FEMALE_JUVENILE",IF(Q114="FEMALE_JUVENILE","FEMALE_SUBADULT",IF(Q114="FEMALE_SUBADULT","FEMALE_ADULT_36_48",IF(Q114="FEMALE_ADULT_36_48","FEMALE_ADULT_48_60",IF(Q114="FEMALE_ADULT_48_60","FEMALE_ADULT_60_72",IF(Q114="FEMALE_ADULT_60_72","FEMALE_ADULT_72_84",IF(Q114="FEMALE_ADULT_72_84","FEMALE_ADULT_84",IF(Q114="FEMALE_ADULT_84","FEMALE_ADULT_84",IF(Q114="MALE_CUB","MALE_JUVENILE",IF(Q114="MALE_JUVENILE","MALE_SUBADULT",IF(Q114="MALE_SUBADULT","MALE_ADULT_36_48",IF(Q114="MALE_ADULT_36_48","MALE_ADULT_48_60",IF(Q114="MALE_ADULT_48_60","MALE_ADULT_60_72",IF(Q114="MALE_ADULT_60_72","MALE_ADULT_72_84",IF(Q114="MALE_ADULT_72_84","MALE_ADULT_84",IF(Q114="MALE_ADULT_84","MALE_ADULT_84",IF(Q114="NA_CUB","NA_JUVENILE",IF(Q114="NA_JUVENILE","NA_ADULT",IF(Q114="NA_ADULT","NA_ADULT","NA"))))))))))))))))))))))))))</f>
        <v>NA</v>
      </c>
      <c r="S114" s="1" t="str">
        <f t="shared" si="164"/>
        <v>NA</v>
      </c>
      <c r="T114" s="1" t="str">
        <f t="shared" si="164"/>
        <v>NA</v>
      </c>
      <c r="U114" s="1" t="str">
        <f t="shared" si="164"/>
        <v>NA</v>
      </c>
      <c r="V114" s="1" t="str">
        <f t="shared" si="164"/>
        <v>NA</v>
      </c>
      <c r="W114" s="1" t="str">
        <f t="shared" si="164"/>
        <v>NA</v>
      </c>
      <c r="X114" s="1" t="str">
        <f t="shared" si="164"/>
        <v>NA</v>
      </c>
      <c r="Y114" s="1" t="str">
        <f t="shared" si="164"/>
        <v>NA</v>
      </c>
      <c r="Z114" s="1" t="str">
        <f t="shared" si="164"/>
        <v>NA</v>
      </c>
      <c r="AA114" s="1" t="str">
        <f t="shared" si="134"/>
        <v>NA</v>
      </c>
      <c r="AB114" s="1" t="str">
        <f t="shared" si="135"/>
        <v>NA</v>
      </c>
      <c r="AC114" s="1" t="str">
        <f t="shared" si="136"/>
        <v>NA</v>
      </c>
      <c r="AD114" s="1" t="str">
        <f t="shared" si="137"/>
        <v>NA</v>
      </c>
      <c r="AE114" s="1" t="str">
        <f t="shared" si="138"/>
        <v>NA</v>
      </c>
      <c r="AF114" s="1" t="str">
        <f t="shared" si="139"/>
        <v>NA</v>
      </c>
      <c r="AG114" s="1" t="str">
        <f t="shared" si="140"/>
        <v>NA</v>
      </c>
      <c r="AH114" s="1" t="str">
        <f t="shared" si="141"/>
        <v>NA</v>
      </c>
      <c r="AI114" s="1" t="str">
        <f t="shared" si="142"/>
        <v>NA</v>
      </c>
      <c r="AJ114" s="1" t="str">
        <f t="shared" si="143"/>
        <v>NA</v>
      </c>
      <c r="AK114" s="1" t="str">
        <f t="shared" si="144"/>
        <v>NA</v>
      </c>
      <c r="AL114" s="1" t="str">
        <f t="shared" si="145"/>
        <v>NA</v>
      </c>
      <c r="AM114" s="1" t="str">
        <f t="shared" si="146"/>
        <v>NA</v>
      </c>
      <c r="AN114" s="1" t="str">
        <f t="shared" si="147"/>
        <v>NA</v>
      </c>
      <c r="AO114" s="1" t="str">
        <f t="shared" si="148"/>
        <v>NA</v>
      </c>
      <c r="AP114" s="1" t="str">
        <f t="shared" si="149"/>
        <v>NA</v>
      </c>
      <c r="AQ114" s="1" t="str">
        <f t="shared" si="150"/>
        <v>NA</v>
      </c>
      <c r="AR114" s="1" t="str">
        <f t="shared" si="151"/>
        <v>NA</v>
      </c>
      <c r="AS114" s="1" t="str">
        <f t="shared" si="152"/>
        <v>NA_CUB</v>
      </c>
      <c r="AT114" s="1" t="str">
        <f t="shared" si="153"/>
        <v>NA_JUVENILE</v>
      </c>
      <c r="AU114" s="1" t="str">
        <f t="shared" si="154"/>
        <v>NA_ADULT</v>
      </c>
      <c r="AV114" s="1" t="str">
        <f t="shared" si="155"/>
        <v>CENSORED</v>
      </c>
      <c r="AW114" s="1" t="str">
        <f t="shared" si="156"/>
        <v>CENSORED</v>
      </c>
      <c r="AX114" s="1" t="str">
        <f t="shared" si="157"/>
        <v>CENSORED</v>
      </c>
      <c r="AY114" s="1" t="str">
        <f t="shared" si="158"/>
        <v>CENSORED</v>
      </c>
      <c r="AZ114" s="1" t="str">
        <f t="shared" si="158"/>
        <v>CENSORED</v>
      </c>
    </row>
    <row r="115" spans="1:52" x14ac:dyDescent="0.2">
      <c r="A115" s="27">
        <f>SABI_RAW_DATA!A115</f>
        <v>114</v>
      </c>
      <c r="B115" s="1" t="str">
        <f>UPPER(SABI_RAW_DATA!C115)</f>
        <v>FEMALE</v>
      </c>
      <c r="C115" s="28">
        <f>SABI_RAW_DATA!D115</f>
        <v>40391</v>
      </c>
      <c r="D115" s="28">
        <f>SABI_RAW_DATA!D115</f>
        <v>40391</v>
      </c>
      <c r="E115" s="1">
        <f t="shared" si="55"/>
        <v>2010</v>
      </c>
      <c r="F115" s="28">
        <f>SABI_RAW_DATA!E115</f>
        <v>40603</v>
      </c>
      <c r="G115" s="1">
        <f t="shared" si="56"/>
        <v>2011</v>
      </c>
      <c r="H115" s="67">
        <f>(YEAR(SABI_SUMMARY!D115)-YEAR(SABI_SUMMARY!C115))*12+MONTH(SABI_SUMMARY!D115)-MONTH(SABI_SUMMARY!C115)</f>
        <v>0</v>
      </c>
      <c r="I115" s="1" t="str">
        <f t="shared" si="57"/>
        <v>CUB</v>
      </c>
      <c r="J115" s="1" t="str">
        <f t="shared" si="58"/>
        <v>FEMALE_CUB</v>
      </c>
      <c r="K115" s="29">
        <f>(YEAR(SABI_SUMMARY!F115)-YEAR(SABI_SUMMARY!C115))*12+MONTH(SABI_SUMMARY!F115)-MONTH(SABI_SUMMARY!C115)</f>
        <v>7</v>
      </c>
      <c r="L115" s="1" t="str">
        <f t="shared" si="59"/>
        <v>CUB</v>
      </c>
      <c r="M115" s="1" t="str">
        <f t="shared" si="60"/>
        <v>FEMALE_CUB</v>
      </c>
      <c r="N115" s="1" t="str">
        <f>UPPER(SABI_RAW_DATA!G115)</f>
        <v>MORTALITY</v>
      </c>
      <c r="O115" s="1">
        <f>IF(SABI_SUMMARY!N115="MORTALITY",1,0)</f>
        <v>1</v>
      </c>
      <c r="P115" s="1" t="str">
        <f t="shared" si="131"/>
        <v>NA</v>
      </c>
      <c r="Q115" s="1" t="str">
        <f t="shared" si="132"/>
        <v>NA</v>
      </c>
      <c r="R115" s="1" t="str">
        <f t="shared" ref="R115:Z115" si="165">IF($E115=R$1,$J115,IF(R$1&gt;$G115,$N115,IF($E115&gt;R$1,"NA",(IF($E115=R$1,L115,(IF(Q115="NA",L115,IF(Q115="FEMALE_CUB","FEMALE_JUVENILE",IF(Q115="FEMALE_JUVENILE","FEMALE_SUBADULT",IF(Q115="FEMALE_SUBADULT","FEMALE_ADULT_36_48",IF(Q115="FEMALE_ADULT_36_48","FEMALE_ADULT_48_60",IF(Q115="FEMALE_ADULT_48_60","FEMALE_ADULT_60_72",IF(Q115="FEMALE_ADULT_60_72","FEMALE_ADULT_72_84",IF(Q115="FEMALE_ADULT_72_84","FEMALE_ADULT_84",IF(Q115="FEMALE_ADULT_84","FEMALE_ADULT_84",IF(Q115="MALE_CUB","MALE_JUVENILE",IF(Q115="MALE_JUVENILE","MALE_SUBADULT",IF(Q115="MALE_SUBADULT","MALE_ADULT_36_48",IF(Q115="MALE_ADULT_36_48","MALE_ADULT_48_60",IF(Q115="MALE_ADULT_48_60","MALE_ADULT_60_72",IF(Q115="MALE_ADULT_60_72","MALE_ADULT_72_84",IF(Q115="MALE_ADULT_72_84","MALE_ADULT_84",IF(Q115="MALE_ADULT_84","MALE_ADULT_84",IF(Q115="NA_CUB","NA_JUVENILE",IF(Q115="NA_JUVENILE","NA_ADULT",IF(Q115="NA_ADULT","NA_ADULT","NA"))))))))))))))))))))))))))</f>
        <v>NA</v>
      </c>
      <c r="S115" s="1" t="str">
        <f t="shared" si="165"/>
        <v>NA</v>
      </c>
      <c r="T115" s="1" t="str">
        <f t="shared" si="165"/>
        <v>NA</v>
      </c>
      <c r="U115" s="1" t="str">
        <f t="shared" si="165"/>
        <v>NA</v>
      </c>
      <c r="V115" s="1" t="str">
        <f t="shared" si="165"/>
        <v>NA</v>
      </c>
      <c r="W115" s="1" t="str">
        <f t="shared" si="165"/>
        <v>NA</v>
      </c>
      <c r="X115" s="1" t="str">
        <f t="shared" si="165"/>
        <v>NA</v>
      </c>
      <c r="Y115" s="1" t="str">
        <f t="shared" si="165"/>
        <v>NA</v>
      </c>
      <c r="Z115" s="1" t="str">
        <f t="shared" si="165"/>
        <v>NA</v>
      </c>
      <c r="AA115" s="1" t="str">
        <f t="shared" si="134"/>
        <v>NA</v>
      </c>
      <c r="AB115" s="1" t="str">
        <f t="shared" si="135"/>
        <v>NA</v>
      </c>
      <c r="AC115" s="1" t="str">
        <f t="shared" si="136"/>
        <v>NA</v>
      </c>
      <c r="AD115" s="1" t="str">
        <f t="shared" si="137"/>
        <v>NA</v>
      </c>
      <c r="AE115" s="1" t="str">
        <f t="shared" si="138"/>
        <v>NA</v>
      </c>
      <c r="AF115" s="1" t="str">
        <f t="shared" si="139"/>
        <v>NA</v>
      </c>
      <c r="AG115" s="1" t="str">
        <f t="shared" si="140"/>
        <v>NA</v>
      </c>
      <c r="AH115" s="1" t="str">
        <f t="shared" si="141"/>
        <v>NA</v>
      </c>
      <c r="AI115" s="1" t="str">
        <f t="shared" si="142"/>
        <v>NA</v>
      </c>
      <c r="AJ115" s="1" t="str">
        <f t="shared" si="143"/>
        <v>NA</v>
      </c>
      <c r="AK115" s="1" t="str">
        <f t="shared" si="144"/>
        <v>NA</v>
      </c>
      <c r="AL115" s="1" t="str">
        <f t="shared" si="145"/>
        <v>NA</v>
      </c>
      <c r="AM115" s="1" t="str">
        <f t="shared" si="146"/>
        <v>NA</v>
      </c>
      <c r="AN115" s="1" t="str">
        <f t="shared" si="147"/>
        <v>NA</v>
      </c>
      <c r="AO115" s="1" t="str">
        <f t="shared" si="148"/>
        <v>NA</v>
      </c>
      <c r="AP115" s="1" t="str">
        <f t="shared" si="149"/>
        <v>NA</v>
      </c>
      <c r="AQ115" s="1" t="str">
        <f t="shared" si="150"/>
        <v>NA</v>
      </c>
      <c r="AR115" s="1" t="str">
        <f t="shared" si="151"/>
        <v>NA</v>
      </c>
      <c r="AS115" s="1" t="str">
        <f t="shared" si="152"/>
        <v>NA</v>
      </c>
      <c r="AT115" s="1" t="str">
        <f t="shared" si="153"/>
        <v>NA</v>
      </c>
      <c r="AU115" s="1" t="str">
        <f t="shared" si="154"/>
        <v>FEMALE_CUB</v>
      </c>
      <c r="AV115" s="1" t="str">
        <f t="shared" si="155"/>
        <v>FEMALE_JUVENILE</v>
      </c>
      <c r="AW115" s="1" t="str">
        <f t="shared" si="156"/>
        <v>MORTALITY</v>
      </c>
      <c r="AX115" s="1" t="str">
        <f t="shared" si="157"/>
        <v>MORTALITY</v>
      </c>
      <c r="AY115" s="1" t="str">
        <f t="shared" si="158"/>
        <v>MORTALITY</v>
      </c>
      <c r="AZ115" s="1" t="str">
        <f t="shared" si="158"/>
        <v>MORTALITY</v>
      </c>
    </row>
    <row r="116" spans="1:52" x14ac:dyDescent="0.2">
      <c r="A116" s="27">
        <f>SABI_RAW_DATA!A116</f>
        <v>115</v>
      </c>
      <c r="B116" s="1" t="str">
        <f>UPPER(SABI_RAW_DATA!C116)</f>
        <v>NA</v>
      </c>
      <c r="C116" s="28">
        <f>SABI_RAW_DATA!D116</f>
        <v>40878</v>
      </c>
      <c r="D116" s="28">
        <f>SABI_RAW_DATA!D116</f>
        <v>40878</v>
      </c>
      <c r="E116" s="1">
        <f t="shared" si="55"/>
        <v>2011</v>
      </c>
      <c r="F116" s="28">
        <f>SABI_RAW_DATA!E116</f>
        <v>40969</v>
      </c>
      <c r="G116" s="1">
        <f t="shared" si="56"/>
        <v>2012</v>
      </c>
      <c r="H116" s="67">
        <f>(YEAR(SABI_SUMMARY!D116)-YEAR(SABI_SUMMARY!C116))*12+MONTH(SABI_SUMMARY!D116)-MONTH(SABI_SUMMARY!C116)</f>
        <v>0</v>
      </c>
      <c r="I116" s="1" t="str">
        <f t="shared" si="57"/>
        <v>CUB</v>
      </c>
      <c r="J116" s="1" t="str">
        <f t="shared" si="58"/>
        <v>NA_CUB</v>
      </c>
      <c r="K116" s="29">
        <f>(YEAR(SABI_SUMMARY!F116)-YEAR(SABI_SUMMARY!C116))*12+MONTH(SABI_SUMMARY!F116)-MONTH(SABI_SUMMARY!C116)</f>
        <v>3</v>
      </c>
      <c r="L116" s="1" t="str">
        <f t="shared" si="59"/>
        <v>CUB</v>
      </c>
      <c r="M116" s="1" t="str">
        <f t="shared" si="60"/>
        <v>NA_CUB</v>
      </c>
      <c r="N116" s="1" t="str">
        <f>UPPER(SABI_RAW_DATA!G116)</f>
        <v>MORTALITY</v>
      </c>
      <c r="O116" s="1">
        <f>IF(SABI_SUMMARY!N116="MORTALITY",1,0)</f>
        <v>1</v>
      </c>
      <c r="P116" s="1" t="str">
        <f t="shared" si="131"/>
        <v>NA</v>
      </c>
      <c r="Q116" s="1" t="str">
        <f t="shared" si="132"/>
        <v>NA</v>
      </c>
      <c r="R116" s="1" t="str">
        <f t="shared" ref="R116:Z116" si="166">IF($E116=R$1,$J116,IF(R$1&gt;$G116,$N116,IF($E116&gt;R$1,"NA",(IF($E116=R$1,L116,(IF(Q116="NA",L116,IF(Q116="FEMALE_CUB","FEMALE_JUVENILE",IF(Q116="FEMALE_JUVENILE","FEMALE_SUBADULT",IF(Q116="FEMALE_SUBADULT","FEMALE_ADULT_36_48",IF(Q116="FEMALE_ADULT_36_48","FEMALE_ADULT_48_60",IF(Q116="FEMALE_ADULT_48_60","FEMALE_ADULT_60_72",IF(Q116="FEMALE_ADULT_60_72","FEMALE_ADULT_72_84",IF(Q116="FEMALE_ADULT_72_84","FEMALE_ADULT_84",IF(Q116="FEMALE_ADULT_84","FEMALE_ADULT_84",IF(Q116="MALE_CUB","MALE_JUVENILE",IF(Q116="MALE_JUVENILE","MALE_SUBADULT",IF(Q116="MALE_SUBADULT","MALE_ADULT_36_48",IF(Q116="MALE_ADULT_36_48","MALE_ADULT_48_60",IF(Q116="MALE_ADULT_48_60","MALE_ADULT_60_72",IF(Q116="MALE_ADULT_60_72","MALE_ADULT_72_84",IF(Q116="MALE_ADULT_72_84","MALE_ADULT_84",IF(Q116="MALE_ADULT_84","MALE_ADULT_84",IF(Q116="NA_CUB","NA_JUVENILE",IF(Q116="NA_JUVENILE","NA_ADULT",IF(Q116="NA_ADULT","NA_ADULT","NA"))))))))))))))))))))))))))</f>
        <v>NA</v>
      </c>
      <c r="S116" s="1" t="str">
        <f t="shared" si="166"/>
        <v>NA</v>
      </c>
      <c r="T116" s="1" t="str">
        <f t="shared" si="166"/>
        <v>NA</v>
      </c>
      <c r="U116" s="1" t="str">
        <f t="shared" si="166"/>
        <v>NA</v>
      </c>
      <c r="V116" s="1" t="str">
        <f t="shared" si="166"/>
        <v>NA</v>
      </c>
      <c r="W116" s="1" t="str">
        <f t="shared" si="166"/>
        <v>NA</v>
      </c>
      <c r="X116" s="1" t="str">
        <f t="shared" si="166"/>
        <v>NA</v>
      </c>
      <c r="Y116" s="1" t="str">
        <f t="shared" si="166"/>
        <v>NA</v>
      </c>
      <c r="Z116" s="1" t="str">
        <f t="shared" si="166"/>
        <v>NA</v>
      </c>
      <c r="AA116" s="1" t="str">
        <f t="shared" si="134"/>
        <v>NA</v>
      </c>
      <c r="AB116" s="1" t="str">
        <f t="shared" si="135"/>
        <v>NA</v>
      </c>
      <c r="AC116" s="1" t="str">
        <f t="shared" si="136"/>
        <v>NA</v>
      </c>
      <c r="AD116" s="1" t="str">
        <f t="shared" si="137"/>
        <v>NA</v>
      </c>
      <c r="AE116" s="1" t="str">
        <f t="shared" si="138"/>
        <v>NA</v>
      </c>
      <c r="AF116" s="1" t="str">
        <f t="shared" si="139"/>
        <v>NA</v>
      </c>
      <c r="AG116" s="1" t="str">
        <f t="shared" si="140"/>
        <v>NA</v>
      </c>
      <c r="AH116" s="1" t="str">
        <f t="shared" si="141"/>
        <v>NA</v>
      </c>
      <c r="AI116" s="1" t="str">
        <f t="shared" si="142"/>
        <v>NA</v>
      </c>
      <c r="AJ116" s="1" t="str">
        <f t="shared" si="143"/>
        <v>NA</v>
      </c>
      <c r="AK116" s="1" t="str">
        <f t="shared" si="144"/>
        <v>NA</v>
      </c>
      <c r="AL116" s="1" t="str">
        <f t="shared" si="145"/>
        <v>NA</v>
      </c>
      <c r="AM116" s="1" t="str">
        <f t="shared" si="146"/>
        <v>NA</v>
      </c>
      <c r="AN116" s="1" t="str">
        <f t="shared" si="147"/>
        <v>NA</v>
      </c>
      <c r="AO116" s="1" t="str">
        <f t="shared" si="148"/>
        <v>NA</v>
      </c>
      <c r="AP116" s="1" t="str">
        <f t="shared" si="149"/>
        <v>NA</v>
      </c>
      <c r="AQ116" s="1" t="str">
        <f t="shared" si="150"/>
        <v>NA</v>
      </c>
      <c r="AR116" s="1" t="str">
        <f t="shared" si="151"/>
        <v>NA</v>
      </c>
      <c r="AS116" s="1" t="str">
        <f t="shared" si="152"/>
        <v>NA</v>
      </c>
      <c r="AT116" s="1" t="str">
        <f t="shared" si="153"/>
        <v>NA</v>
      </c>
      <c r="AU116" s="1" t="str">
        <f t="shared" si="154"/>
        <v>NA</v>
      </c>
      <c r="AV116" s="1" t="str">
        <f t="shared" si="155"/>
        <v>NA_CUB</v>
      </c>
      <c r="AW116" s="1" t="str">
        <f t="shared" si="156"/>
        <v>NA_JUVENILE</v>
      </c>
      <c r="AX116" s="1" t="str">
        <f t="shared" si="157"/>
        <v>MORTALITY</v>
      </c>
      <c r="AY116" s="1" t="str">
        <f t="shared" si="158"/>
        <v>MORTALITY</v>
      </c>
      <c r="AZ116" s="1" t="str">
        <f t="shared" si="158"/>
        <v>MORTALITY</v>
      </c>
    </row>
    <row r="117" spans="1:52" x14ac:dyDescent="0.2">
      <c r="A117" s="27">
        <f>SABI_RAW_DATA!A117</f>
        <v>116</v>
      </c>
      <c r="B117" s="1" t="str">
        <f>UPPER(SABI_RAW_DATA!C117)</f>
        <v>NA</v>
      </c>
      <c r="C117" s="28">
        <f>SABI_RAW_DATA!D117</f>
        <v>40878</v>
      </c>
      <c r="D117" s="28">
        <f>SABI_RAW_DATA!D117</f>
        <v>40878</v>
      </c>
      <c r="E117" s="1">
        <f t="shared" si="55"/>
        <v>2011</v>
      </c>
      <c r="F117" s="28">
        <f>SABI_RAW_DATA!E117</f>
        <v>40969</v>
      </c>
      <c r="G117" s="1">
        <f t="shared" si="56"/>
        <v>2012</v>
      </c>
      <c r="H117" s="67">
        <f>(YEAR(SABI_SUMMARY!D117)-YEAR(SABI_SUMMARY!C117))*12+MONTH(SABI_SUMMARY!D117)-MONTH(SABI_SUMMARY!C117)</f>
        <v>0</v>
      </c>
      <c r="I117" s="1" t="str">
        <f t="shared" si="57"/>
        <v>CUB</v>
      </c>
      <c r="J117" s="1" t="str">
        <f t="shared" si="58"/>
        <v>NA_CUB</v>
      </c>
      <c r="K117" s="29">
        <f>(YEAR(SABI_SUMMARY!F117)-YEAR(SABI_SUMMARY!C117))*12+MONTH(SABI_SUMMARY!F117)-MONTH(SABI_SUMMARY!C117)</f>
        <v>3</v>
      </c>
      <c r="L117" s="1" t="str">
        <f t="shared" si="59"/>
        <v>CUB</v>
      </c>
      <c r="M117" s="1" t="str">
        <f t="shared" si="60"/>
        <v>NA_CUB</v>
      </c>
      <c r="N117" s="1" t="str">
        <f>UPPER(SABI_RAW_DATA!G117)</f>
        <v>MORTALITY</v>
      </c>
      <c r="O117" s="1">
        <f>IF(SABI_SUMMARY!N117="MORTALITY",1,0)</f>
        <v>1</v>
      </c>
      <c r="P117" s="1" t="str">
        <f t="shared" si="131"/>
        <v>NA</v>
      </c>
      <c r="Q117" s="1" t="str">
        <f t="shared" si="132"/>
        <v>NA</v>
      </c>
      <c r="R117" s="1" t="str">
        <f t="shared" ref="R117:Z117" si="167">IF($E117=R$1,$J117,IF(R$1&gt;$G117,$N117,IF($E117&gt;R$1,"NA",(IF($E117=R$1,L117,(IF(Q117="NA",L117,IF(Q117="FEMALE_CUB","FEMALE_JUVENILE",IF(Q117="FEMALE_JUVENILE","FEMALE_SUBADULT",IF(Q117="FEMALE_SUBADULT","FEMALE_ADULT_36_48",IF(Q117="FEMALE_ADULT_36_48","FEMALE_ADULT_48_60",IF(Q117="FEMALE_ADULT_48_60","FEMALE_ADULT_60_72",IF(Q117="FEMALE_ADULT_60_72","FEMALE_ADULT_72_84",IF(Q117="FEMALE_ADULT_72_84","FEMALE_ADULT_84",IF(Q117="FEMALE_ADULT_84","FEMALE_ADULT_84",IF(Q117="MALE_CUB","MALE_JUVENILE",IF(Q117="MALE_JUVENILE","MALE_SUBADULT",IF(Q117="MALE_SUBADULT","MALE_ADULT_36_48",IF(Q117="MALE_ADULT_36_48","MALE_ADULT_48_60",IF(Q117="MALE_ADULT_48_60","MALE_ADULT_60_72",IF(Q117="MALE_ADULT_60_72","MALE_ADULT_72_84",IF(Q117="MALE_ADULT_72_84","MALE_ADULT_84",IF(Q117="MALE_ADULT_84","MALE_ADULT_84",IF(Q117="NA_CUB","NA_JUVENILE",IF(Q117="NA_JUVENILE","NA_ADULT",IF(Q117="NA_ADULT","NA_ADULT","NA"))))))))))))))))))))))))))</f>
        <v>NA</v>
      </c>
      <c r="S117" s="1" t="str">
        <f t="shared" si="167"/>
        <v>NA</v>
      </c>
      <c r="T117" s="1" t="str">
        <f t="shared" si="167"/>
        <v>NA</v>
      </c>
      <c r="U117" s="1" t="str">
        <f t="shared" si="167"/>
        <v>NA</v>
      </c>
      <c r="V117" s="1" t="str">
        <f t="shared" si="167"/>
        <v>NA</v>
      </c>
      <c r="W117" s="1" t="str">
        <f t="shared" si="167"/>
        <v>NA</v>
      </c>
      <c r="X117" s="1" t="str">
        <f t="shared" si="167"/>
        <v>NA</v>
      </c>
      <c r="Y117" s="1" t="str">
        <f t="shared" si="167"/>
        <v>NA</v>
      </c>
      <c r="Z117" s="1" t="str">
        <f t="shared" si="167"/>
        <v>NA</v>
      </c>
      <c r="AA117" s="1" t="str">
        <f t="shared" si="134"/>
        <v>NA</v>
      </c>
      <c r="AB117" s="1" t="str">
        <f t="shared" si="135"/>
        <v>NA</v>
      </c>
      <c r="AC117" s="1" t="str">
        <f t="shared" si="136"/>
        <v>NA</v>
      </c>
      <c r="AD117" s="1" t="str">
        <f t="shared" si="137"/>
        <v>NA</v>
      </c>
      <c r="AE117" s="1" t="str">
        <f t="shared" si="138"/>
        <v>NA</v>
      </c>
      <c r="AF117" s="1" t="str">
        <f t="shared" si="139"/>
        <v>NA</v>
      </c>
      <c r="AG117" s="1" t="str">
        <f t="shared" si="140"/>
        <v>NA</v>
      </c>
      <c r="AH117" s="1" t="str">
        <f t="shared" si="141"/>
        <v>NA</v>
      </c>
      <c r="AI117" s="1" t="str">
        <f t="shared" si="142"/>
        <v>NA</v>
      </c>
      <c r="AJ117" s="1" t="str">
        <f t="shared" si="143"/>
        <v>NA</v>
      </c>
      <c r="AK117" s="1" t="str">
        <f t="shared" si="144"/>
        <v>NA</v>
      </c>
      <c r="AL117" s="1" t="str">
        <f t="shared" si="145"/>
        <v>NA</v>
      </c>
      <c r="AM117" s="1" t="str">
        <f t="shared" si="146"/>
        <v>NA</v>
      </c>
      <c r="AN117" s="1" t="str">
        <f t="shared" si="147"/>
        <v>NA</v>
      </c>
      <c r="AO117" s="1" t="str">
        <f t="shared" si="148"/>
        <v>NA</v>
      </c>
      <c r="AP117" s="1" t="str">
        <f t="shared" si="149"/>
        <v>NA</v>
      </c>
      <c r="AQ117" s="1" t="str">
        <f t="shared" si="150"/>
        <v>NA</v>
      </c>
      <c r="AR117" s="1" t="str">
        <f t="shared" si="151"/>
        <v>NA</v>
      </c>
      <c r="AS117" s="1" t="str">
        <f t="shared" si="152"/>
        <v>NA</v>
      </c>
      <c r="AT117" s="1" t="str">
        <f t="shared" si="153"/>
        <v>NA</v>
      </c>
      <c r="AU117" s="1" t="str">
        <f t="shared" si="154"/>
        <v>NA</v>
      </c>
      <c r="AV117" s="1" t="str">
        <f t="shared" si="155"/>
        <v>NA_CUB</v>
      </c>
      <c r="AW117" s="1" t="str">
        <f t="shared" si="156"/>
        <v>NA_JUVENILE</v>
      </c>
      <c r="AX117" s="1" t="str">
        <f t="shared" si="157"/>
        <v>MORTALITY</v>
      </c>
      <c r="AY117" s="1" t="str">
        <f t="shared" si="158"/>
        <v>MORTALITY</v>
      </c>
      <c r="AZ117" s="1" t="str">
        <f t="shared" si="158"/>
        <v>MORTALITY</v>
      </c>
    </row>
    <row r="118" spans="1:52" x14ac:dyDescent="0.2">
      <c r="A118" s="27">
        <f>SABI_RAW_DATA!A118</f>
        <v>117</v>
      </c>
      <c r="B118" s="1" t="str">
        <f>UPPER(SABI_RAW_DATA!C118)</f>
        <v>NA</v>
      </c>
      <c r="C118" s="28">
        <f>SABI_RAW_DATA!D118</f>
        <v>41275</v>
      </c>
      <c r="D118" s="28">
        <f>SABI_RAW_DATA!D118</f>
        <v>41275</v>
      </c>
      <c r="E118" s="1">
        <f t="shared" si="55"/>
        <v>2013</v>
      </c>
      <c r="F118" s="28">
        <f>SABI_RAW_DATA!E118</f>
        <v>41426</v>
      </c>
      <c r="G118" s="1">
        <f t="shared" si="56"/>
        <v>2013</v>
      </c>
      <c r="H118" s="67">
        <f>(YEAR(SABI_SUMMARY!D118)-YEAR(SABI_SUMMARY!C118))*12+MONTH(SABI_SUMMARY!D118)-MONTH(SABI_SUMMARY!C118)</f>
        <v>0</v>
      </c>
      <c r="I118" s="1" t="str">
        <f t="shared" si="57"/>
        <v>CUB</v>
      </c>
      <c r="J118" s="1" t="str">
        <f t="shared" si="58"/>
        <v>NA_CUB</v>
      </c>
      <c r="K118" s="29">
        <f>(YEAR(SABI_SUMMARY!F118)-YEAR(SABI_SUMMARY!C118))*12+MONTH(SABI_SUMMARY!F118)-MONTH(SABI_SUMMARY!C118)</f>
        <v>5</v>
      </c>
      <c r="L118" s="1" t="str">
        <f t="shared" si="59"/>
        <v>CUB</v>
      </c>
      <c r="M118" s="1" t="str">
        <f t="shared" si="60"/>
        <v>NA_CUB</v>
      </c>
      <c r="N118" s="1" t="str">
        <f>UPPER(SABI_RAW_DATA!G118)</f>
        <v>MORTALITY</v>
      </c>
      <c r="O118" s="1">
        <f>IF(SABI_SUMMARY!N118="MORTALITY",1,0)</f>
        <v>1</v>
      </c>
      <c r="P118" s="1" t="str">
        <f t="shared" si="131"/>
        <v>NA</v>
      </c>
      <c r="Q118" s="1" t="str">
        <f t="shared" si="132"/>
        <v>NA</v>
      </c>
      <c r="R118" s="1" t="str">
        <f t="shared" ref="R118:Z118" si="168">IF($E118=R$1,$J118,IF(R$1&gt;$G118,$N118,IF($E118&gt;R$1,"NA",(IF($E118=R$1,L118,(IF(Q118="NA",L118,IF(Q118="FEMALE_CUB","FEMALE_JUVENILE",IF(Q118="FEMALE_JUVENILE","FEMALE_SUBADULT",IF(Q118="FEMALE_SUBADULT","FEMALE_ADULT_36_48",IF(Q118="FEMALE_ADULT_36_48","FEMALE_ADULT_48_60",IF(Q118="FEMALE_ADULT_48_60","FEMALE_ADULT_60_72",IF(Q118="FEMALE_ADULT_60_72","FEMALE_ADULT_72_84",IF(Q118="FEMALE_ADULT_72_84","FEMALE_ADULT_84",IF(Q118="FEMALE_ADULT_84","FEMALE_ADULT_84",IF(Q118="MALE_CUB","MALE_JUVENILE",IF(Q118="MALE_JUVENILE","MALE_SUBADULT",IF(Q118="MALE_SUBADULT","MALE_ADULT_36_48",IF(Q118="MALE_ADULT_36_48","MALE_ADULT_48_60",IF(Q118="MALE_ADULT_48_60","MALE_ADULT_60_72",IF(Q118="MALE_ADULT_60_72","MALE_ADULT_72_84",IF(Q118="MALE_ADULT_72_84","MALE_ADULT_84",IF(Q118="MALE_ADULT_84","MALE_ADULT_84",IF(Q118="NA_CUB","NA_JUVENILE",IF(Q118="NA_JUVENILE","NA_ADULT",IF(Q118="NA_ADULT","NA_ADULT","NA"))))))))))))))))))))))))))</f>
        <v>NA</v>
      </c>
      <c r="S118" s="1" t="str">
        <f t="shared" si="168"/>
        <v>NA</v>
      </c>
      <c r="T118" s="1" t="str">
        <f t="shared" si="168"/>
        <v>NA</v>
      </c>
      <c r="U118" s="1" t="str">
        <f t="shared" si="168"/>
        <v>NA</v>
      </c>
      <c r="V118" s="1" t="str">
        <f t="shared" si="168"/>
        <v>NA</v>
      </c>
      <c r="W118" s="1" t="str">
        <f t="shared" si="168"/>
        <v>NA</v>
      </c>
      <c r="X118" s="1" t="str">
        <f t="shared" si="168"/>
        <v>NA</v>
      </c>
      <c r="Y118" s="1" t="str">
        <f t="shared" si="168"/>
        <v>NA</v>
      </c>
      <c r="Z118" s="1" t="str">
        <f t="shared" si="168"/>
        <v>NA</v>
      </c>
      <c r="AA118" s="1" t="str">
        <f t="shared" si="134"/>
        <v>NA</v>
      </c>
      <c r="AB118" s="1" t="str">
        <f t="shared" si="135"/>
        <v>NA</v>
      </c>
      <c r="AC118" s="1" t="str">
        <f t="shared" si="136"/>
        <v>NA</v>
      </c>
      <c r="AD118" s="1" t="str">
        <f t="shared" si="137"/>
        <v>NA</v>
      </c>
      <c r="AE118" s="1" t="str">
        <f t="shared" si="138"/>
        <v>NA</v>
      </c>
      <c r="AF118" s="1" t="str">
        <f t="shared" si="139"/>
        <v>NA</v>
      </c>
      <c r="AG118" s="1" t="str">
        <f t="shared" si="140"/>
        <v>NA</v>
      </c>
      <c r="AH118" s="1" t="str">
        <f t="shared" si="141"/>
        <v>NA</v>
      </c>
      <c r="AI118" s="1" t="str">
        <f t="shared" si="142"/>
        <v>NA</v>
      </c>
      <c r="AJ118" s="1" t="str">
        <f t="shared" si="143"/>
        <v>NA</v>
      </c>
      <c r="AK118" s="1" t="str">
        <f t="shared" si="144"/>
        <v>NA</v>
      </c>
      <c r="AL118" s="1" t="str">
        <f t="shared" si="145"/>
        <v>NA</v>
      </c>
      <c r="AM118" s="1" t="str">
        <f t="shared" si="146"/>
        <v>NA</v>
      </c>
      <c r="AN118" s="1" t="str">
        <f t="shared" si="147"/>
        <v>NA</v>
      </c>
      <c r="AO118" s="1" t="str">
        <f t="shared" si="148"/>
        <v>NA</v>
      </c>
      <c r="AP118" s="1" t="str">
        <f t="shared" si="149"/>
        <v>NA</v>
      </c>
      <c r="AQ118" s="1" t="str">
        <f t="shared" si="150"/>
        <v>NA</v>
      </c>
      <c r="AR118" s="1" t="str">
        <f t="shared" si="151"/>
        <v>NA</v>
      </c>
      <c r="AS118" s="1" t="str">
        <f t="shared" si="152"/>
        <v>NA</v>
      </c>
      <c r="AT118" s="1" t="str">
        <f t="shared" si="153"/>
        <v>NA</v>
      </c>
      <c r="AU118" s="1" t="str">
        <f t="shared" si="154"/>
        <v>NA</v>
      </c>
      <c r="AV118" s="1" t="str">
        <f t="shared" si="155"/>
        <v>NA</v>
      </c>
      <c r="AW118" s="1" t="str">
        <f t="shared" si="156"/>
        <v>NA</v>
      </c>
      <c r="AX118" s="1" t="str">
        <f t="shared" si="157"/>
        <v>NA_CUB</v>
      </c>
      <c r="AY118" s="1" t="str">
        <f t="shared" si="158"/>
        <v>MORTALITY</v>
      </c>
      <c r="AZ118" s="1" t="str">
        <f t="shared" si="158"/>
        <v>MORTALITY</v>
      </c>
    </row>
    <row r="119" spans="1:52" x14ac:dyDescent="0.2">
      <c r="A119" s="27">
        <f>SABI_RAW_DATA!A119</f>
        <v>118</v>
      </c>
      <c r="B119" s="1" t="str">
        <f>UPPER(SABI_RAW_DATA!C119)</f>
        <v>NA</v>
      </c>
      <c r="C119" s="28">
        <f>SABI_RAW_DATA!D119</f>
        <v>41671</v>
      </c>
      <c r="D119" s="28">
        <f>SABI_RAW_DATA!D119</f>
        <v>41671</v>
      </c>
      <c r="E119" s="1">
        <f t="shared" si="55"/>
        <v>2014</v>
      </c>
      <c r="F119" s="28">
        <f>SABI_RAW_DATA!E119</f>
        <v>41821</v>
      </c>
      <c r="G119" s="1">
        <f t="shared" si="56"/>
        <v>2014</v>
      </c>
      <c r="H119" s="67">
        <f>(YEAR(SABI_SUMMARY!D119)-YEAR(SABI_SUMMARY!C119))*12+MONTH(SABI_SUMMARY!D119)-MONTH(SABI_SUMMARY!C119)</f>
        <v>0</v>
      </c>
      <c r="I119" s="1" t="str">
        <f t="shared" si="57"/>
        <v>CUB</v>
      </c>
      <c r="J119" s="1" t="str">
        <f t="shared" si="58"/>
        <v>NA_CUB</v>
      </c>
      <c r="K119" s="29">
        <f>(YEAR(SABI_SUMMARY!F119)-YEAR(SABI_SUMMARY!C119))*12+MONTH(SABI_SUMMARY!F119)-MONTH(SABI_SUMMARY!C119)</f>
        <v>5</v>
      </c>
      <c r="L119" s="1" t="str">
        <f t="shared" si="59"/>
        <v>CUB</v>
      </c>
      <c r="M119" s="1" t="str">
        <f t="shared" si="60"/>
        <v>NA_CUB</v>
      </c>
      <c r="N119" s="1" t="str">
        <f>UPPER(SABI_RAW_DATA!G119)</f>
        <v>MORTALITY</v>
      </c>
      <c r="O119" s="1">
        <f>IF(SABI_SUMMARY!N119="MORTALITY",1,0)</f>
        <v>1</v>
      </c>
      <c r="P119" s="1" t="str">
        <f t="shared" si="131"/>
        <v>NA</v>
      </c>
      <c r="Q119" s="1" t="str">
        <f t="shared" si="132"/>
        <v>NA</v>
      </c>
      <c r="R119" s="1" t="str">
        <f t="shared" ref="R119:Z119" si="169">IF($E119=R$1,$J119,IF(R$1&gt;$G119,$N119,IF($E119&gt;R$1,"NA",(IF($E119=R$1,L119,(IF(Q119="NA",L119,IF(Q119="FEMALE_CUB","FEMALE_JUVENILE",IF(Q119="FEMALE_JUVENILE","FEMALE_SUBADULT",IF(Q119="FEMALE_SUBADULT","FEMALE_ADULT_36_48",IF(Q119="FEMALE_ADULT_36_48","FEMALE_ADULT_48_60",IF(Q119="FEMALE_ADULT_48_60","FEMALE_ADULT_60_72",IF(Q119="FEMALE_ADULT_60_72","FEMALE_ADULT_72_84",IF(Q119="FEMALE_ADULT_72_84","FEMALE_ADULT_84",IF(Q119="FEMALE_ADULT_84","FEMALE_ADULT_84",IF(Q119="MALE_CUB","MALE_JUVENILE",IF(Q119="MALE_JUVENILE","MALE_SUBADULT",IF(Q119="MALE_SUBADULT","MALE_ADULT_36_48",IF(Q119="MALE_ADULT_36_48","MALE_ADULT_48_60",IF(Q119="MALE_ADULT_48_60","MALE_ADULT_60_72",IF(Q119="MALE_ADULT_60_72","MALE_ADULT_72_84",IF(Q119="MALE_ADULT_72_84","MALE_ADULT_84",IF(Q119="MALE_ADULT_84","MALE_ADULT_84",IF(Q119="NA_CUB","NA_JUVENILE",IF(Q119="NA_JUVENILE","NA_ADULT",IF(Q119="NA_ADULT","NA_ADULT","NA"))))))))))))))))))))))))))</f>
        <v>NA</v>
      </c>
      <c r="S119" s="1" t="str">
        <f t="shared" si="169"/>
        <v>NA</v>
      </c>
      <c r="T119" s="1" t="str">
        <f t="shared" si="169"/>
        <v>NA</v>
      </c>
      <c r="U119" s="1" t="str">
        <f t="shared" si="169"/>
        <v>NA</v>
      </c>
      <c r="V119" s="1" t="str">
        <f t="shared" si="169"/>
        <v>NA</v>
      </c>
      <c r="W119" s="1" t="str">
        <f t="shared" si="169"/>
        <v>NA</v>
      </c>
      <c r="X119" s="1" t="str">
        <f t="shared" si="169"/>
        <v>NA</v>
      </c>
      <c r="Y119" s="1" t="str">
        <f t="shared" si="169"/>
        <v>NA</v>
      </c>
      <c r="Z119" s="1" t="str">
        <f t="shared" si="169"/>
        <v>NA</v>
      </c>
      <c r="AA119" s="1" t="str">
        <f t="shared" si="134"/>
        <v>NA</v>
      </c>
      <c r="AB119" s="1" t="str">
        <f t="shared" si="135"/>
        <v>NA</v>
      </c>
      <c r="AC119" s="1" t="str">
        <f t="shared" si="136"/>
        <v>NA</v>
      </c>
      <c r="AD119" s="1" t="str">
        <f t="shared" si="137"/>
        <v>NA</v>
      </c>
      <c r="AE119" s="1" t="str">
        <f t="shared" si="138"/>
        <v>NA</v>
      </c>
      <c r="AF119" s="1" t="str">
        <f t="shared" si="139"/>
        <v>NA</v>
      </c>
      <c r="AG119" s="1" t="str">
        <f t="shared" si="140"/>
        <v>NA</v>
      </c>
      <c r="AH119" s="1" t="str">
        <f t="shared" si="141"/>
        <v>NA</v>
      </c>
      <c r="AI119" s="1" t="str">
        <f t="shared" si="142"/>
        <v>NA</v>
      </c>
      <c r="AJ119" s="1" t="str">
        <f t="shared" si="143"/>
        <v>NA</v>
      </c>
      <c r="AK119" s="1" t="str">
        <f t="shared" si="144"/>
        <v>NA</v>
      </c>
      <c r="AL119" s="1" t="str">
        <f t="shared" si="145"/>
        <v>NA</v>
      </c>
      <c r="AM119" s="1" t="str">
        <f t="shared" si="146"/>
        <v>NA</v>
      </c>
      <c r="AN119" s="1" t="str">
        <f t="shared" si="147"/>
        <v>NA</v>
      </c>
      <c r="AO119" s="1" t="str">
        <f t="shared" si="148"/>
        <v>NA</v>
      </c>
      <c r="AP119" s="1" t="str">
        <f t="shared" si="149"/>
        <v>NA</v>
      </c>
      <c r="AQ119" s="1" t="str">
        <f t="shared" si="150"/>
        <v>NA</v>
      </c>
      <c r="AR119" s="1" t="str">
        <f t="shared" si="151"/>
        <v>NA</v>
      </c>
      <c r="AS119" s="1" t="str">
        <f t="shared" si="152"/>
        <v>NA</v>
      </c>
      <c r="AT119" s="1" t="str">
        <f t="shared" si="153"/>
        <v>NA</v>
      </c>
      <c r="AU119" s="1" t="str">
        <f t="shared" si="154"/>
        <v>NA</v>
      </c>
      <c r="AV119" s="1" t="str">
        <f t="shared" si="155"/>
        <v>NA</v>
      </c>
      <c r="AW119" s="1" t="str">
        <f t="shared" si="156"/>
        <v>NA</v>
      </c>
      <c r="AX119" s="1" t="str">
        <f t="shared" si="157"/>
        <v>NA</v>
      </c>
      <c r="AY119" s="1" t="str">
        <f t="shared" si="158"/>
        <v>NA_CUB</v>
      </c>
      <c r="AZ119" s="1" t="str">
        <f t="shared" si="158"/>
        <v>MORTALITY</v>
      </c>
    </row>
    <row r="120" spans="1:52" x14ac:dyDescent="0.2">
      <c r="A120" s="27">
        <f>SABI_RAW_DATA!A120</f>
        <v>119</v>
      </c>
      <c r="B120" s="1" t="str">
        <f>UPPER(SABI_RAW_DATA!C120)</f>
        <v>MALE</v>
      </c>
      <c r="C120" s="28">
        <f>SABI_RAW_DATA!D120</f>
        <v>41671</v>
      </c>
      <c r="D120" s="28">
        <f>SABI_RAW_DATA!D120</f>
        <v>41671</v>
      </c>
      <c r="E120" s="1">
        <f t="shared" si="55"/>
        <v>2014</v>
      </c>
      <c r="F120" s="28">
        <f>SABI_RAW_DATA!E120</f>
        <v>42005</v>
      </c>
      <c r="G120" s="1">
        <f t="shared" si="56"/>
        <v>2015</v>
      </c>
      <c r="H120" s="67">
        <f>(YEAR(SABI_SUMMARY!D120)-YEAR(SABI_SUMMARY!C120))*12+MONTH(SABI_SUMMARY!D120)-MONTH(SABI_SUMMARY!C120)</f>
        <v>0</v>
      </c>
      <c r="I120" s="1" t="str">
        <f t="shared" si="57"/>
        <v>CUB</v>
      </c>
      <c r="J120" s="1" t="str">
        <f t="shared" si="58"/>
        <v>MALE_CUB</v>
      </c>
      <c r="K120" s="29">
        <f>(YEAR(SABI_SUMMARY!F120)-YEAR(SABI_SUMMARY!C120))*12+MONTH(SABI_SUMMARY!F120)-MONTH(SABI_SUMMARY!C120)</f>
        <v>11</v>
      </c>
      <c r="L120" s="1" t="str">
        <f t="shared" si="59"/>
        <v>CUB</v>
      </c>
      <c r="M120" s="1" t="str">
        <f t="shared" si="60"/>
        <v>MALE_CUB</v>
      </c>
      <c r="N120" s="1" t="str">
        <f>UPPER(SABI_RAW_DATA!G120)</f>
        <v>CENSORED</v>
      </c>
      <c r="O120" s="1">
        <f>IF(SABI_SUMMARY!N120="MORTALITY",1,0)</f>
        <v>0</v>
      </c>
      <c r="P120" s="1" t="str">
        <f t="shared" si="131"/>
        <v>NA</v>
      </c>
      <c r="Q120" s="1" t="str">
        <f t="shared" si="132"/>
        <v>NA</v>
      </c>
      <c r="R120" s="1" t="str">
        <f t="shared" ref="R120:Z120" si="170">IF($E120=R$1,$J120,IF(R$1&gt;$G120,$N120,IF($E120&gt;R$1,"NA",(IF($E120=R$1,L120,(IF(Q120="NA",L120,IF(Q120="FEMALE_CUB","FEMALE_JUVENILE",IF(Q120="FEMALE_JUVENILE","FEMALE_SUBADULT",IF(Q120="FEMALE_SUBADULT","FEMALE_ADULT_36_48",IF(Q120="FEMALE_ADULT_36_48","FEMALE_ADULT_48_60",IF(Q120="FEMALE_ADULT_48_60","FEMALE_ADULT_60_72",IF(Q120="FEMALE_ADULT_60_72","FEMALE_ADULT_72_84",IF(Q120="FEMALE_ADULT_72_84","FEMALE_ADULT_84",IF(Q120="FEMALE_ADULT_84","FEMALE_ADULT_84",IF(Q120="MALE_CUB","MALE_JUVENILE",IF(Q120="MALE_JUVENILE","MALE_SUBADULT",IF(Q120="MALE_SUBADULT","MALE_ADULT_36_48",IF(Q120="MALE_ADULT_36_48","MALE_ADULT_48_60",IF(Q120="MALE_ADULT_48_60","MALE_ADULT_60_72",IF(Q120="MALE_ADULT_60_72","MALE_ADULT_72_84",IF(Q120="MALE_ADULT_72_84","MALE_ADULT_84",IF(Q120="MALE_ADULT_84","MALE_ADULT_84",IF(Q120="NA_CUB","NA_JUVENILE",IF(Q120="NA_JUVENILE","NA_ADULT",IF(Q120="NA_ADULT","NA_ADULT","NA"))))))))))))))))))))))))))</f>
        <v>NA</v>
      </c>
      <c r="S120" s="1" t="str">
        <f t="shared" si="170"/>
        <v>NA</v>
      </c>
      <c r="T120" s="1" t="str">
        <f t="shared" si="170"/>
        <v>NA</v>
      </c>
      <c r="U120" s="1" t="str">
        <f t="shared" si="170"/>
        <v>NA</v>
      </c>
      <c r="V120" s="1" t="str">
        <f t="shared" si="170"/>
        <v>NA</v>
      </c>
      <c r="W120" s="1" t="str">
        <f t="shared" si="170"/>
        <v>NA</v>
      </c>
      <c r="X120" s="1" t="str">
        <f t="shared" si="170"/>
        <v>NA</v>
      </c>
      <c r="Y120" s="1" t="str">
        <f t="shared" si="170"/>
        <v>NA</v>
      </c>
      <c r="Z120" s="1" t="str">
        <f t="shared" si="170"/>
        <v>NA</v>
      </c>
      <c r="AA120" s="1" t="str">
        <f t="shared" si="134"/>
        <v>NA</v>
      </c>
      <c r="AB120" s="1" t="str">
        <f t="shared" si="135"/>
        <v>NA</v>
      </c>
      <c r="AC120" s="1" t="str">
        <f t="shared" si="136"/>
        <v>NA</v>
      </c>
      <c r="AD120" s="1" t="str">
        <f t="shared" si="137"/>
        <v>NA</v>
      </c>
      <c r="AE120" s="1" t="str">
        <f t="shared" si="138"/>
        <v>NA</v>
      </c>
      <c r="AF120" s="1" t="str">
        <f t="shared" si="139"/>
        <v>NA</v>
      </c>
      <c r="AG120" s="1" t="str">
        <f t="shared" si="140"/>
        <v>NA</v>
      </c>
      <c r="AH120" s="1" t="str">
        <f t="shared" si="141"/>
        <v>NA</v>
      </c>
      <c r="AI120" s="1" t="str">
        <f t="shared" si="142"/>
        <v>NA</v>
      </c>
      <c r="AJ120" s="1" t="str">
        <f t="shared" si="143"/>
        <v>NA</v>
      </c>
      <c r="AK120" s="1" t="str">
        <f t="shared" si="144"/>
        <v>NA</v>
      </c>
      <c r="AL120" s="1" t="str">
        <f t="shared" si="145"/>
        <v>NA</v>
      </c>
      <c r="AM120" s="1" t="str">
        <f t="shared" si="146"/>
        <v>NA</v>
      </c>
      <c r="AN120" s="1" t="str">
        <f t="shared" si="147"/>
        <v>NA</v>
      </c>
      <c r="AO120" s="1" t="str">
        <f t="shared" si="148"/>
        <v>NA</v>
      </c>
      <c r="AP120" s="1" t="str">
        <f t="shared" si="149"/>
        <v>NA</v>
      </c>
      <c r="AQ120" s="1" t="str">
        <f t="shared" si="150"/>
        <v>NA</v>
      </c>
      <c r="AR120" s="1" t="str">
        <f t="shared" si="151"/>
        <v>NA</v>
      </c>
      <c r="AS120" s="1" t="str">
        <f t="shared" si="152"/>
        <v>NA</v>
      </c>
      <c r="AT120" s="1" t="str">
        <f t="shared" si="153"/>
        <v>NA</v>
      </c>
      <c r="AU120" s="1" t="str">
        <f t="shared" si="154"/>
        <v>NA</v>
      </c>
      <c r="AV120" s="1" t="str">
        <f t="shared" si="155"/>
        <v>NA</v>
      </c>
      <c r="AW120" s="1" t="str">
        <f t="shared" si="156"/>
        <v>NA</v>
      </c>
      <c r="AX120" s="1" t="str">
        <f t="shared" si="157"/>
        <v>NA</v>
      </c>
      <c r="AY120" s="1" t="str">
        <f t="shared" si="158"/>
        <v>MALE_CUB</v>
      </c>
      <c r="AZ120" s="1" t="str">
        <f t="shared" si="158"/>
        <v>MALE_JUVENILE</v>
      </c>
    </row>
    <row r="121" spans="1:52" x14ac:dyDescent="0.2">
      <c r="A121" s="27">
        <f>SABI_RAW_DATA!A121</f>
        <v>120</v>
      </c>
      <c r="B121" s="1" t="str">
        <f>UPPER(SABI_RAW_DATA!C121)</f>
        <v>NA</v>
      </c>
      <c r="C121" s="28">
        <f>SABI_RAW_DATA!D121</f>
        <v>39295</v>
      </c>
      <c r="D121" s="28">
        <f>SABI_RAW_DATA!D121</f>
        <v>39295</v>
      </c>
      <c r="E121" s="1">
        <f t="shared" si="55"/>
        <v>2007</v>
      </c>
      <c r="F121" s="28">
        <f>SABI_RAW_DATA!E121</f>
        <v>39326</v>
      </c>
      <c r="G121" s="1">
        <f t="shared" si="56"/>
        <v>2007</v>
      </c>
      <c r="H121" s="67">
        <f>(YEAR(SABI_SUMMARY!D121)-YEAR(SABI_SUMMARY!C121))*12+MONTH(SABI_SUMMARY!D121)-MONTH(SABI_SUMMARY!C121)</f>
        <v>0</v>
      </c>
      <c r="I121" s="1" t="str">
        <f t="shared" si="57"/>
        <v>CUB</v>
      </c>
      <c r="J121" s="1" t="str">
        <f t="shared" si="58"/>
        <v>NA_CUB</v>
      </c>
      <c r="K121" s="29">
        <f>(YEAR(SABI_SUMMARY!F121)-YEAR(SABI_SUMMARY!C121))*12+MONTH(SABI_SUMMARY!F121)-MONTH(SABI_SUMMARY!C121)</f>
        <v>1</v>
      </c>
      <c r="L121" s="1" t="str">
        <f t="shared" si="59"/>
        <v>CUB</v>
      </c>
      <c r="M121" s="1" t="str">
        <f t="shared" si="60"/>
        <v>NA_CUB</v>
      </c>
      <c r="N121" s="1" t="str">
        <f>UPPER(SABI_RAW_DATA!G121)</f>
        <v>MORTALITY</v>
      </c>
      <c r="O121" s="1">
        <f>IF(SABI_SUMMARY!N121="MORTALITY",1,0)</f>
        <v>1</v>
      </c>
      <c r="P121" s="1" t="str">
        <f t="shared" si="131"/>
        <v>NA</v>
      </c>
      <c r="Q121" s="1" t="str">
        <f t="shared" si="132"/>
        <v>NA</v>
      </c>
      <c r="R121" s="1" t="str">
        <f t="shared" ref="R121:Z121" si="171">IF($E121=R$1,$J121,IF(R$1&gt;$G121,$N121,IF($E121&gt;R$1,"NA",(IF($E121=R$1,L121,(IF(Q121="NA",L121,IF(Q121="FEMALE_CUB","FEMALE_JUVENILE",IF(Q121="FEMALE_JUVENILE","FEMALE_SUBADULT",IF(Q121="FEMALE_SUBADULT","FEMALE_ADULT_36_48",IF(Q121="FEMALE_ADULT_36_48","FEMALE_ADULT_48_60",IF(Q121="FEMALE_ADULT_48_60","FEMALE_ADULT_60_72",IF(Q121="FEMALE_ADULT_60_72","FEMALE_ADULT_72_84",IF(Q121="FEMALE_ADULT_72_84","FEMALE_ADULT_84",IF(Q121="FEMALE_ADULT_84","FEMALE_ADULT_84",IF(Q121="MALE_CUB","MALE_JUVENILE",IF(Q121="MALE_JUVENILE","MALE_SUBADULT",IF(Q121="MALE_SUBADULT","MALE_ADULT_36_48",IF(Q121="MALE_ADULT_36_48","MALE_ADULT_48_60",IF(Q121="MALE_ADULT_48_60","MALE_ADULT_60_72",IF(Q121="MALE_ADULT_60_72","MALE_ADULT_72_84",IF(Q121="MALE_ADULT_72_84","MALE_ADULT_84",IF(Q121="MALE_ADULT_84","MALE_ADULT_84",IF(Q121="NA_CUB","NA_JUVENILE",IF(Q121="NA_JUVENILE","NA_ADULT",IF(Q121="NA_ADULT","NA_ADULT","NA"))))))))))))))))))))))))))</f>
        <v>NA</v>
      </c>
      <c r="S121" s="1" t="str">
        <f t="shared" si="171"/>
        <v>NA</v>
      </c>
      <c r="T121" s="1" t="str">
        <f t="shared" si="171"/>
        <v>NA</v>
      </c>
      <c r="U121" s="1" t="str">
        <f t="shared" si="171"/>
        <v>NA</v>
      </c>
      <c r="V121" s="1" t="str">
        <f t="shared" si="171"/>
        <v>NA</v>
      </c>
      <c r="W121" s="1" t="str">
        <f t="shared" si="171"/>
        <v>NA</v>
      </c>
      <c r="X121" s="1" t="str">
        <f t="shared" si="171"/>
        <v>NA</v>
      </c>
      <c r="Y121" s="1" t="str">
        <f t="shared" si="171"/>
        <v>NA</v>
      </c>
      <c r="Z121" s="1" t="str">
        <f t="shared" si="171"/>
        <v>NA</v>
      </c>
      <c r="AA121" s="1" t="str">
        <f t="shared" si="134"/>
        <v>NA</v>
      </c>
      <c r="AB121" s="1" t="str">
        <f t="shared" si="135"/>
        <v>NA</v>
      </c>
      <c r="AC121" s="1" t="str">
        <f t="shared" si="136"/>
        <v>NA</v>
      </c>
      <c r="AD121" s="1" t="str">
        <f t="shared" si="137"/>
        <v>NA</v>
      </c>
      <c r="AE121" s="1" t="str">
        <f t="shared" si="138"/>
        <v>NA</v>
      </c>
      <c r="AF121" s="1" t="str">
        <f t="shared" si="139"/>
        <v>NA</v>
      </c>
      <c r="AG121" s="1" t="str">
        <f t="shared" si="140"/>
        <v>NA</v>
      </c>
      <c r="AH121" s="1" t="str">
        <f t="shared" si="141"/>
        <v>NA</v>
      </c>
      <c r="AI121" s="1" t="str">
        <f t="shared" si="142"/>
        <v>NA</v>
      </c>
      <c r="AJ121" s="1" t="str">
        <f t="shared" si="143"/>
        <v>NA</v>
      </c>
      <c r="AK121" s="1" t="str">
        <f t="shared" si="144"/>
        <v>NA</v>
      </c>
      <c r="AL121" s="1" t="str">
        <f t="shared" si="145"/>
        <v>NA</v>
      </c>
      <c r="AM121" s="1" t="str">
        <f t="shared" si="146"/>
        <v>NA</v>
      </c>
      <c r="AN121" s="1" t="str">
        <f t="shared" si="147"/>
        <v>NA</v>
      </c>
      <c r="AO121" s="1" t="str">
        <f t="shared" si="148"/>
        <v>NA</v>
      </c>
      <c r="AP121" s="1" t="str">
        <f t="shared" si="149"/>
        <v>NA</v>
      </c>
      <c r="AQ121" s="1" t="str">
        <f t="shared" si="150"/>
        <v>NA</v>
      </c>
      <c r="AR121" s="1" t="str">
        <f t="shared" si="151"/>
        <v>NA_CUB</v>
      </c>
      <c r="AS121" s="1" t="str">
        <f t="shared" si="152"/>
        <v>MORTALITY</v>
      </c>
      <c r="AT121" s="1" t="str">
        <f t="shared" si="153"/>
        <v>MORTALITY</v>
      </c>
      <c r="AU121" s="1" t="str">
        <f t="shared" si="154"/>
        <v>MORTALITY</v>
      </c>
      <c r="AV121" s="1" t="str">
        <f t="shared" si="155"/>
        <v>MORTALITY</v>
      </c>
      <c r="AW121" s="1" t="str">
        <f t="shared" si="156"/>
        <v>MORTALITY</v>
      </c>
      <c r="AX121" s="1" t="str">
        <f t="shared" si="157"/>
        <v>MORTALITY</v>
      </c>
      <c r="AY121" s="1" t="str">
        <f t="shared" si="158"/>
        <v>MORTALITY</v>
      </c>
      <c r="AZ121" s="1" t="str">
        <f t="shared" si="158"/>
        <v>MORTALITY</v>
      </c>
    </row>
    <row r="122" spans="1:52" x14ac:dyDescent="0.2">
      <c r="A122" s="27">
        <f>SABI_RAW_DATA!A122</f>
        <v>121</v>
      </c>
      <c r="B122" s="1" t="str">
        <f>UPPER(SABI_RAW_DATA!C122)</f>
        <v>NA</v>
      </c>
      <c r="C122" s="28">
        <f>SABI_RAW_DATA!D122</f>
        <v>39295</v>
      </c>
      <c r="D122" s="28">
        <f>SABI_RAW_DATA!D122</f>
        <v>39295</v>
      </c>
      <c r="E122" s="1">
        <f t="shared" si="55"/>
        <v>2007</v>
      </c>
      <c r="F122" s="28">
        <f>SABI_RAW_DATA!E122</f>
        <v>39326</v>
      </c>
      <c r="G122" s="1">
        <f t="shared" si="56"/>
        <v>2007</v>
      </c>
      <c r="H122" s="67">
        <f>(YEAR(SABI_SUMMARY!D122)-YEAR(SABI_SUMMARY!C122))*12+MONTH(SABI_SUMMARY!D122)-MONTH(SABI_SUMMARY!C122)</f>
        <v>0</v>
      </c>
      <c r="I122" s="1" t="str">
        <f t="shared" si="57"/>
        <v>CUB</v>
      </c>
      <c r="J122" s="1" t="str">
        <f t="shared" si="58"/>
        <v>NA_CUB</v>
      </c>
      <c r="K122" s="29">
        <f>(YEAR(SABI_SUMMARY!F122)-YEAR(SABI_SUMMARY!C122))*12+MONTH(SABI_SUMMARY!F122)-MONTH(SABI_SUMMARY!C122)</f>
        <v>1</v>
      </c>
      <c r="L122" s="1" t="str">
        <f t="shared" si="59"/>
        <v>CUB</v>
      </c>
      <c r="M122" s="1" t="str">
        <f t="shared" si="60"/>
        <v>NA_CUB</v>
      </c>
      <c r="N122" s="1" t="str">
        <f>UPPER(SABI_RAW_DATA!G122)</f>
        <v>MORTALITY</v>
      </c>
      <c r="O122" s="1">
        <f>IF(SABI_SUMMARY!N122="MORTALITY",1,0)</f>
        <v>1</v>
      </c>
      <c r="P122" s="1" t="str">
        <f t="shared" si="131"/>
        <v>NA</v>
      </c>
      <c r="Q122" s="1" t="str">
        <f t="shared" si="132"/>
        <v>NA</v>
      </c>
      <c r="R122" s="1" t="str">
        <f t="shared" ref="R122:Z122" si="172">IF($E122=R$1,$J122,IF(R$1&gt;$G122,$N122,IF($E122&gt;R$1,"NA",(IF($E122=R$1,L122,(IF(Q122="NA",L122,IF(Q122="FEMALE_CUB","FEMALE_JUVENILE",IF(Q122="FEMALE_JUVENILE","FEMALE_SUBADULT",IF(Q122="FEMALE_SUBADULT","FEMALE_ADULT_36_48",IF(Q122="FEMALE_ADULT_36_48","FEMALE_ADULT_48_60",IF(Q122="FEMALE_ADULT_48_60","FEMALE_ADULT_60_72",IF(Q122="FEMALE_ADULT_60_72","FEMALE_ADULT_72_84",IF(Q122="FEMALE_ADULT_72_84","FEMALE_ADULT_84",IF(Q122="FEMALE_ADULT_84","FEMALE_ADULT_84",IF(Q122="MALE_CUB","MALE_JUVENILE",IF(Q122="MALE_JUVENILE","MALE_SUBADULT",IF(Q122="MALE_SUBADULT","MALE_ADULT_36_48",IF(Q122="MALE_ADULT_36_48","MALE_ADULT_48_60",IF(Q122="MALE_ADULT_48_60","MALE_ADULT_60_72",IF(Q122="MALE_ADULT_60_72","MALE_ADULT_72_84",IF(Q122="MALE_ADULT_72_84","MALE_ADULT_84",IF(Q122="MALE_ADULT_84","MALE_ADULT_84",IF(Q122="NA_CUB","NA_JUVENILE",IF(Q122="NA_JUVENILE","NA_ADULT",IF(Q122="NA_ADULT","NA_ADULT","NA"))))))))))))))))))))))))))</f>
        <v>NA</v>
      </c>
      <c r="S122" s="1" t="str">
        <f t="shared" si="172"/>
        <v>NA</v>
      </c>
      <c r="T122" s="1" t="str">
        <f t="shared" si="172"/>
        <v>NA</v>
      </c>
      <c r="U122" s="1" t="str">
        <f t="shared" si="172"/>
        <v>NA</v>
      </c>
      <c r="V122" s="1" t="str">
        <f t="shared" si="172"/>
        <v>NA</v>
      </c>
      <c r="W122" s="1" t="str">
        <f t="shared" si="172"/>
        <v>NA</v>
      </c>
      <c r="X122" s="1" t="str">
        <f t="shared" si="172"/>
        <v>NA</v>
      </c>
      <c r="Y122" s="1" t="str">
        <f t="shared" si="172"/>
        <v>NA</v>
      </c>
      <c r="Z122" s="1" t="str">
        <f t="shared" si="172"/>
        <v>NA</v>
      </c>
      <c r="AA122" s="1" t="str">
        <f t="shared" si="134"/>
        <v>NA</v>
      </c>
      <c r="AB122" s="1" t="str">
        <f t="shared" si="135"/>
        <v>NA</v>
      </c>
      <c r="AC122" s="1" t="str">
        <f t="shared" si="136"/>
        <v>NA</v>
      </c>
      <c r="AD122" s="1" t="str">
        <f t="shared" si="137"/>
        <v>NA</v>
      </c>
      <c r="AE122" s="1" t="str">
        <f t="shared" si="138"/>
        <v>NA</v>
      </c>
      <c r="AF122" s="1" t="str">
        <f t="shared" si="139"/>
        <v>NA</v>
      </c>
      <c r="AG122" s="1" t="str">
        <f t="shared" si="140"/>
        <v>NA</v>
      </c>
      <c r="AH122" s="1" t="str">
        <f t="shared" si="141"/>
        <v>NA</v>
      </c>
      <c r="AI122" s="1" t="str">
        <f t="shared" si="142"/>
        <v>NA</v>
      </c>
      <c r="AJ122" s="1" t="str">
        <f t="shared" si="143"/>
        <v>NA</v>
      </c>
      <c r="AK122" s="1" t="str">
        <f t="shared" si="144"/>
        <v>NA</v>
      </c>
      <c r="AL122" s="1" t="str">
        <f t="shared" si="145"/>
        <v>NA</v>
      </c>
      <c r="AM122" s="1" t="str">
        <f t="shared" si="146"/>
        <v>NA</v>
      </c>
      <c r="AN122" s="1" t="str">
        <f t="shared" si="147"/>
        <v>NA</v>
      </c>
      <c r="AO122" s="1" t="str">
        <f t="shared" si="148"/>
        <v>NA</v>
      </c>
      <c r="AP122" s="1" t="str">
        <f t="shared" si="149"/>
        <v>NA</v>
      </c>
      <c r="AQ122" s="1" t="str">
        <f t="shared" si="150"/>
        <v>NA</v>
      </c>
      <c r="AR122" s="1" t="str">
        <f t="shared" si="151"/>
        <v>NA_CUB</v>
      </c>
      <c r="AS122" s="1" t="str">
        <f t="shared" si="152"/>
        <v>MORTALITY</v>
      </c>
      <c r="AT122" s="1" t="str">
        <f t="shared" si="153"/>
        <v>MORTALITY</v>
      </c>
      <c r="AU122" s="1" t="str">
        <f t="shared" si="154"/>
        <v>MORTALITY</v>
      </c>
      <c r="AV122" s="1" t="str">
        <f t="shared" si="155"/>
        <v>MORTALITY</v>
      </c>
      <c r="AW122" s="1" t="str">
        <f t="shared" si="156"/>
        <v>MORTALITY</v>
      </c>
      <c r="AX122" s="1" t="str">
        <f t="shared" si="157"/>
        <v>MORTALITY</v>
      </c>
      <c r="AY122" s="1" t="str">
        <f t="shared" si="158"/>
        <v>MORTALITY</v>
      </c>
      <c r="AZ122" s="1" t="str">
        <f t="shared" si="158"/>
        <v>MORTALITY</v>
      </c>
    </row>
    <row r="123" spans="1:52" x14ac:dyDescent="0.2">
      <c r="A123" s="27">
        <f>SABI_RAW_DATA!A123</f>
        <v>122</v>
      </c>
      <c r="B123" s="1" t="str">
        <f>UPPER(SABI_RAW_DATA!C123)</f>
        <v>NA</v>
      </c>
      <c r="C123" s="28">
        <f>SABI_RAW_DATA!D123</f>
        <v>39569</v>
      </c>
      <c r="D123" s="28">
        <f>SABI_RAW_DATA!D123</f>
        <v>39569</v>
      </c>
      <c r="E123" s="1">
        <f t="shared" si="55"/>
        <v>2008</v>
      </c>
      <c r="F123" s="28">
        <f>SABI_RAW_DATA!E123</f>
        <v>39630</v>
      </c>
      <c r="G123" s="1">
        <f t="shared" si="56"/>
        <v>2008</v>
      </c>
      <c r="H123" s="67">
        <f>(YEAR(SABI_SUMMARY!D123)-YEAR(SABI_SUMMARY!C123))*12+MONTH(SABI_SUMMARY!D123)-MONTH(SABI_SUMMARY!C123)</f>
        <v>0</v>
      </c>
      <c r="I123" s="1" t="str">
        <f t="shared" si="57"/>
        <v>CUB</v>
      </c>
      <c r="J123" s="1" t="str">
        <f t="shared" si="58"/>
        <v>NA_CUB</v>
      </c>
      <c r="K123" s="29">
        <f>(YEAR(SABI_SUMMARY!F123)-YEAR(SABI_SUMMARY!C123))*12+MONTH(SABI_SUMMARY!F123)-MONTH(SABI_SUMMARY!C123)</f>
        <v>2</v>
      </c>
      <c r="L123" s="1" t="str">
        <f t="shared" si="59"/>
        <v>CUB</v>
      </c>
      <c r="M123" s="1" t="str">
        <f t="shared" si="60"/>
        <v>NA_CUB</v>
      </c>
      <c r="N123" s="1" t="str">
        <f>UPPER(SABI_RAW_DATA!G123)</f>
        <v>MORTALITY</v>
      </c>
      <c r="O123" s="1">
        <f>IF(SABI_SUMMARY!N123="MORTALITY",1,0)</f>
        <v>1</v>
      </c>
      <c r="P123" s="1" t="str">
        <f t="shared" si="131"/>
        <v>NA</v>
      </c>
      <c r="Q123" s="1" t="str">
        <f t="shared" si="132"/>
        <v>NA</v>
      </c>
      <c r="R123" s="1" t="str">
        <f t="shared" ref="R123:Z123" si="173">IF($E123=R$1,$J123,IF(R$1&gt;$G123,$N123,IF($E123&gt;R$1,"NA",(IF($E123=R$1,L123,(IF(Q123="NA",L123,IF(Q123="FEMALE_CUB","FEMALE_JUVENILE",IF(Q123="FEMALE_JUVENILE","FEMALE_SUBADULT",IF(Q123="FEMALE_SUBADULT","FEMALE_ADULT_36_48",IF(Q123="FEMALE_ADULT_36_48","FEMALE_ADULT_48_60",IF(Q123="FEMALE_ADULT_48_60","FEMALE_ADULT_60_72",IF(Q123="FEMALE_ADULT_60_72","FEMALE_ADULT_72_84",IF(Q123="FEMALE_ADULT_72_84","FEMALE_ADULT_84",IF(Q123="FEMALE_ADULT_84","FEMALE_ADULT_84",IF(Q123="MALE_CUB","MALE_JUVENILE",IF(Q123="MALE_JUVENILE","MALE_SUBADULT",IF(Q123="MALE_SUBADULT","MALE_ADULT_36_48",IF(Q123="MALE_ADULT_36_48","MALE_ADULT_48_60",IF(Q123="MALE_ADULT_48_60","MALE_ADULT_60_72",IF(Q123="MALE_ADULT_60_72","MALE_ADULT_72_84",IF(Q123="MALE_ADULT_72_84","MALE_ADULT_84",IF(Q123="MALE_ADULT_84","MALE_ADULT_84",IF(Q123="NA_CUB","NA_JUVENILE",IF(Q123="NA_JUVENILE","NA_ADULT",IF(Q123="NA_ADULT","NA_ADULT","NA"))))))))))))))))))))))))))</f>
        <v>NA</v>
      </c>
      <c r="S123" s="1" t="str">
        <f t="shared" si="173"/>
        <v>NA</v>
      </c>
      <c r="T123" s="1" t="str">
        <f t="shared" si="173"/>
        <v>NA</v>
      </c>
      <c r="U123" s="1" t="str">
        <f t="shared" si="173"/>
        <v>NA</v>
      </c>
      <c r="V123" s="1" t="str">
        <f t="shared" si="173"/>
        <v>NA</v>
      </c>
      <c r="W123" s="1" t="str">
        <f t="shared" si="173"/>
        <v>NA</v>
      </c>
      <c r="X123" s="1" t="str">
        <f t="shared" si="173"/>
        <v>NA</v>
      </c>
      <c r="Y123" s="1" t="str">
        <f t="shared" si="173"/>
        <v>NA</v>
      </c>
      <c r="Z123" s="1" t="str">
        <f t="shared" si="173"/>
        <v>NA</v>
      </c>
      <c r="AA123" s="1" t="str">
        <f t="shared" si="134"/>
        <v>NA</v>
      </c>
      <c r="AB123" s="1" t="str">
        <f t="shared" si="135"/>
        <v>NA</v>
      </c>
      <c r="AC123" s="1" t="str">
        <f t="shared" si="136"/>
        <v>NA</v>
      </c>
      <c r="AD123" s="1" t="str">
        <f t="shared" si="137"/>
        <v>NA</v>
      </c>
      <c r="AE123" s="1" t="str">
        <f t="shared" si="138"/>
        <v>NA</v>
      </c>
      <c r="AF123" s="1" t="str">
        <f t="shared" si="139"/>
        <v>NA</v>
      </c>
      <c r="AG123" s="1" t="str">
        <f t="shared" si="140"/>
        <v>NA</v>
      </c>
      <c r="AH123" s="1" t="str">
        <f t="shared" si="141"/>
        <v>NA</v>
      </c>
      <c r="AI123" s="1" t="str">
        <f t="shared" si="142"/>
        <v>NA</v>
      </c>
      <c r="AJ123" s="1" t="str">
        <f t="shared" si="143"/>
        <v>NA</v>
      </c>
      <c r="AK123" s="1" t="str">
        <f t="shared" si="144"/>
        <v>NA</v>
      </c>
      <c r="AL123" s="1" t="str">
        <f t="shared" si="145"/>
        <v>NA</v>
      </c>
      <c r="AM123" s="1" t="str">
        <f t="shared" si="146"/>
        <v>NA</v>
      </c>
      <c r="AN123" s="1" t="str">
        <f t="shared" si="147"/>
        <v>NA</v>
      </c>
      <c r="AO123" s="1" t="str">
        <f t="shared" si="148"/>
        <v>NA</v>
      </c>
      <c r="AP123" s="1" t="str">
        <f t="shared" si="149"/>
        <v>NA</v>
      </c>
      <c r="AQ123" s="1" t="str">
        <f t="shared" si="150"/>
        <v>NA</v>
      </c>
      <c r="AR123" s="1" t="str">
        <f t="shared" si="151"/>
        <v>NA</v>
      </c>
      <c r="AS123" s="1" t="str">
        <f t="shared" si="152"/>
        <v>NA_CUB</v>
      </c>
      <c r="AT123" s="1" t="str">
        <f t="shared" si="153"/>
        <v>MORTALITY</v>
      </c>
      <c r="AU123" s="1" t="str">
        <f t="shared" si="154"/>
        <v>MORTALITY</v>
      </c>
      <c r="AV123" s="1" t="str">
        <f t="shared" si="155"/>
        <v>MORTALITY</v>
      </c>
      <c r="AW123" s="1" t="str">
        <f t="shared" si="156"/>
        <v>MORTALITY</v>
      </c>
      <c r="AX123" s="1" t="str">
        <f t="shared" si="157"/>
        <v>MORTALITY</v>
      </c>
      <c r="AY123" s="1" t="str">
        <f t="shared" si="158"/>
        <v>MORTALITY</v>
      </c>
      <c r="AZ123" s="1" t="str">
        <f t="shared" si="158"/>
        <v>MORTALITY</v>
      </c>
    </row>
    <row r="124" spans="1:52" x14ac:dyDescent="0.2">
      <c r="A124" s="27">
        <f>SABI_RAW_DATA!A124</f>
        <v>123</v>
      </c>
      <c r="B124" s="1" t="str">
        <f>UPPER(SABI_RAW_DATA!C124)</f>
        <v>NA</v>
      </c>
      <c r="C124" s="28">
        <f>SABI_RAW_DATA!D124</f>
        <v>39569</v>
      </c>
      <c r="D124" s="28">
        <f>SABI_RAW_DATA!D124</f>
        <v>39569</v>
      </c>
      <c r="E124" s="1">
        <f t="shared" si="55"/>
        <v>2008</v>
      </c>
      <c r="F124" s="28">
        <f>SABI_RAW_DATA!E124</f>
        <v>39630</v>
      </c>
      <c r="G124" s="1">
        <f t="shared" si="56"/>
        <v>2008</v>
      </c>
      <c r="H124" s="67">
        <f>(YEAR(SABI_SUMMARY!D124)-YEAR(SABI_SUMMARY!C124))*12+MONTH(SABI_SUMMARY!D124)-MONTH(SABI_SUMMARY!C124)</f>
        <v>0</v>
      </c>
      <c r="I124" s="1" t="str">
        <f t="shared" si="57"/>
        <v>CUB</v>
      </c>
      <c r="J124" s="1" t="str">
        <f t="shared" si="58"/>
        <v>NA_CUB</v>
      </c>
      <c r="K124" s="29">
        <f>(YEAR(SABI_SUMMARY!F124)-YEAR(SABI_SUMMARY!C124))*12+MONTH(SABI_SUMMARY!F124)-MONTH(SABI_SUMMARY!C124)</f>
        <v>2</v>
      </c>
      <c r="L124" s="1" t="str">
        <f t="shared" si="59"/>
        <v>CUB</v>
      </c>
      <c r="M124" s="1" t="str">
        <f t="shared" si="60"/>
        <v>NA_CUB</v>
      </c>
      <c r="N124" s="1" t="str">
        <f>UPPER(SABI_RAW_DATA!G124)</f>
        <v>MORTALITY</v>
      </c>
      <c r="O124" s="1">
        <f>IF(SABI_SUMMARY!N124="MORTALITY",1,0)</f>
        <v>1</v>
      </c>
      <c r="P124" s="1" t="str">
        <f t="shared" si="131"/>
        <v>NA</v>
      </c>
      <c r="Q124" s="1" t="str">
        <f t="shared" si="132"/>
        <v>NA</v>
      </c>
      <c r="R124" s="1" t="str">
        <f t="shared" ref="R124:Z124" si="174">IF($E124=R$1,$J124,IF(R$1&gt;$G124,$N124,IF($E124&gt;R$1,"NA",(IF($E124=R$1,L124,(IF(Q124="NA",L124,IF(Q124="FEMALE_CUB","FEMALE_JUVENILE",IF(Q124="FEMALE_JUVENILE","FEMALE_SUBADULT",IF(Q124="FEMALE_SUBADULT","FEMALE_ADULT_36_48",IF(Q124="FEMALE_ADULT_36_48","FEMALE_ADULT_48_60",IF(Q124="FEMALE_ADULT_48_60","FEMALE_ADULT_60_72",IF(Q124="FEMALE_ADULT_60_72","FEMALE_ADULT_72_84",IF(Q124="FEMALE_ADULT_72_84","FEMALE_ADULT_84",IF(Q124="FEMALE_ADULT_84","FEMALE_ADULT_84",IF(Q124="MALE_CUB","MALE_JUVENILE",IF(Q124="MALE_JUVENILE","MALE_SUBADULT",IF(Q124="MALE_SUBADULT","MALE_ADULT_36_48",IF(Q124="MALE_ADULT_36_48","MALE_ADULT_48_60",IF(Q124="MALE_ADULT_48_60","MALE_ADULT_60_72",IF(Q124="MALE_ADULT_60_72","MALE_ADULT_72_84",IF(Q124="MALE_ADULT_72_84","MALE_ADULT_84",IF(Q124="MALE_ADULT_84","MALE_ADULT_84",IF(Q124="NA_CUB","NA_JUVENILE",IF(Q124="NA_JUVENILE","NA_ADULT",IF(Q124="NA_ADULT","NA_ADULT","NA"))))))))))))))))))))))))))</f>
        <v>NA</v>
      </c>
      <c r="S124" s="1" t="str">
        <f t="shared" si="174"/>
        <v>NA</v>
      </c>
      <c r="T124" s="1" t="str">
        <f t="shared" si="174"/>
        <v>NA</v>
      </c>
      <c r="U124" s="1" t="str">
        <f t="shared" si="174"/>
        <v>NA</v>
      </c>
      <c r="V124" s="1" t="str">
        <f t="shared" si="174"/>
        <v>NA</v>
      </c>
      <c r="W124" s="1" t="str">
        <f t="shared" si="174"/>
        <v>NA</v>
      </c>
      <c r="X124" s="1" t="str">
        <f t="shared" si="174"/>
        <v>NA</v>
      </c>
      <c r="Y124" s="1" t="str">
        <f t="shared" si="174"/>
        <v>NA</v>
      </c>
      <c r="Z124" s="1" t="str">
        <f t="shared" si="174"/>
        <v>NA</v>
      </c>
      <c r="AA124" s="1" t="str">
        <f t="shared" si="134"/>
        <v>NA</v>
      </c>
      <c r="AB124" s="1" t="str">
        <f t="shared" si="135"/>
        <v>NA</v>
      </c>
      <c r="AC124" s="1" t="str">
        <f t="shared" si="136"/>
        <v>NA</v>
      </c>
      <c r="AD124" s="1" t="str">
        <f t="shared" si="137"/>
        <v>NA</v>
      </c>
      <c r="AE124" s="1" t="str">
        <f t="shared" si="138"/>
        <v>NA</v>
      </c>
      <c r="AF124" s="1" t="str">
        <f t="shared" si="139"/>
        <v>NA</v>
      </c>
      <c r="AG124" s="1" t="str">
        <f t="shared" si="140"/>
        <v>NA</v>
      </c>
      <c r="AH124" s="1" t="str">
        <f t="shared" si="141"/>
        <v>NA</v>
      </c>
      <c r="AI124" s="1" t="str">
        <f t="shared" si="142"/>
        <v>NA</v>
      </c>
      <c r="AJ124" s="1" t="str">
        <f t="shared" si="143"/>
        <v>NA</v>
      </c>
      <c r="AK124" s="1" t="str">
        <f t="shared" si="144"/>
        <v>NA</v>
      </c>
      <c r="AL124" s="1" t="str">
        <f t="shared" si="145"/>
        <v>NA</v>
      </c>
      <c r="AM124" s="1" t="str">
        <f t="shared" si="146"/>
        <v>NA</v>
      </c>
      <c r="AN124" s="1" t="str">
        <f t="shared" si="147"/>
        <v>NA</v>
      </c>
      <c r="AO124" s="1" t="str">
        <f t="shared" si="148"/>
        <v>NA</v>
      </c>
      <c r="AP124" s="1" t="str">
        <f t="shared" si="149"/>
        <v>NA</v>
      </c>
      <c r="AQ124" s="1" t="str">
        <f t="shared" si="150"/>
        <v>NA</v>
      </c>
      <c r="AR124" s="1" t="str">
        <f t="shared" si="151"/>
        <v>NA</v>
      </c>
      <c r="AS124" s="1" t="str">
        <f t="shared" si="152"/>
        <v>NA_CUB</v>
      </c>
      <c r="AT124" s="1" t="str">
        <f t="shared" si="153"/>
        <v>MORTALITY</v>
      </c>
      <c r="AU124" s="1" t="str">
        <f t="shared" si="154"/>
        <v>MORTALITY</v>
      </c>
      <c r="AV124" s="1" t="str">
        <f t="shared" si="155"/>
        <v>MORTALITY</v>
      </c>
      <c r="AW124" s="1" t="str">
        <f t="shared" si="156"/>
        <v>MORTALITY</v>
      </c>
      <c r="AX124" s="1" t="str">
        <f t="shared" si="157"/>
        <v>MORTALITY</v>
      </c>
      <c r="AY124" s="1" t="str">
        <f t="shared" si="158"/>
        <v>MORTALITY</v>
      </c>
      <c r="AZ124" s="1" t="str">
        <f t="shared" si="158"/>
        <v>MORTALITY</v>
      </c>
    </row>
    <row r="125" spans="1:52" x14ac:dyDescent="0.2">
      <c r="A125" s="27">
        <f>SABI_RAW_DATA!A125</f>
        <v>124</v>
      </c>
      <c r="B125" s="1" t="str">
        <f>UPPER(SABI_RAW_DATA!C125)</f>
        <v>NA</v>
      </c>
      <c r="C125" s="28">
        <f>SABI_RAW_DATA!D125</f>
        <v>39814</v>
      </c>
      <c r="D125" s="28">
        <f>SABI_RAW_DATA!D125</f>
        <v>39814</v>
      </c>
      <c r="E125" s="1">
        <f t="shared" si="55"/>
        <v>2009</v>
      </c>
      <c r="F125" s="28">
        <f>SABI_RAW_DATA!E125</f>
        <v>39904</v>
      </c>
      <c r="G125" s="1">
        <f t="shared" si="56"/>
        <v>2009</v>
      </c>
      <c r="H125" s="67">
        <f>(YEAR(SABI_SUMMARY!D125)-YEAR(SABI_SUMMARY!C125))*12+MONTH(SABI_SUMMARY!D125)-MONTH(SABI_SUMMARY!C125)</f>
        <v>0</v>
      </c>
      <c r="I125" s="1" t="str">
        <f t="shared" si="57"/>
        <v>CUB</v>
      </c>
      <c r="J125" s="1" t="str">
        <f t="shared" si="58"/>
        <v>NA_CUB</v>
      </c>
      <c r="K125" s="29">
        <f>(YEAR(SABI_SUMMARY!F125)-YEAR(SABI_SUMMARY!C125))*12+MONTH(SABI_SUMMARY!F125)-MONTH(SABI_SUMMARY!C125)</f>
        <v>3</v>
      </c>
      <c r="L125" s="1" t="str">
        <f t="shared" si="59"/>
        <v>CUB</v>
      </c>
      <c r="M125" s="1" t="str">
        <f t="shared" si="60"/>
        <v>NA_CUB</v>
      </c>
      <c r="N125" s="1" t="str">
        <f>UPPER(SABI_RAW_DATA!G125)</f>
        <v>MORTALITY</v>
      </c>
      <c r="O125" s="1">
        <f>IF(SABI_SUMMARY!N125="MORTALITY",1,0)</f>
        <v>1</v>
      </c>
      <c r="P125" s="1" t="str">
        <f t="shared" si="131"/>
        <v>NA</v>
      </c>
      <c r="Q125" s="1" t="str">
        <f t="shared" si="132"/>
        <v>NA</v>
      </c>
      <c r="R125" s="1" t="str">
        <f t="shared" ref="R125:Z125" si="175">IF($E125=R$1,$J125,IF(R$1&gt;$G125,$N125,IF($E125&gt;R$1,"NA",(IF($E125=R$1,L125,(IF(Q125="NA",L125,IF(Q125="FEMALE_CUB","FEMALE_JUVENILE",IF(Q125="FEMALE_JUVENILE","FEMALE_SUBADULT",IF(Q125="FEMALE_SUBADULT","FEMALE_ADULT_36_48",IF(Q125="FEMALE_ADULT_36_48","FEMALE_ADULT_48_60",IF(Q125="FEMALE_ADULT_48_60","FEMALE_ADULT_60_72",IF(Q125="FEMALE_ADULT_60_72","FEMALE_ADULT_72_84",IF(Q125="FEMALE_ADULT_72_84","FEMALE_ADULT_84",IF(Q125="FEMALE_ADULT_84","FEMALE_ADULT_84",IF(Q125="MALE_CUB","MALE_JUVENILE",IF(Q125="MALE_JUVENILE","MALE_SUBADULT",IF(Q125="MALE_SUBADULT","MALE_ADULT_36_48",IF(Q125="MALE_ADULT_36_48","MALE_ADULT_48_60",IF(Q125="MALE_ADULT_48_60","MALE_ADULT_60_72",IF(Q125="MALE_ADULT_60_72","MALE_ADULT_72_84",IF(Q125="MALE_ADULT_72_84","MALE_ADULT_84",IF(Q125="MALE_ADULT_84","MALE_ADULT_84",IF(Q125="NA_CUB","NA_JUVENILE",IF(Q125="NA_JUVENILE","NA_ADULT",IF(Q125="NA_ADULT","NA_ADULT","NA"))))))))))))))))))))))))))</f>
        <v>NA</v>
      </c>
      <c r="S125" s="1" t="str">
        <f t="shared" si="175"/>
        <v>NA</v>
      </c>
      <c r="T125" s="1" t="str">
        <f t="shared" si="175"/>
        <v>NA</v>
      </c>
      <c r="U125" s="1" t="str">
        <f t="shared" si="175"/>
        <v>NA</v>
      </c>
      <c r="V125" s="1" t="str">
        <f t="shared" si="175"/>
        <v>NA</v>
      </c>
      <c r="W125" s="1" t="str">
        <f t="shared" si="175"/>
        <v>NA</v>
      </c>
      <c r="X125" s="1" t="str">
        <f t="shared" si="175"/>
        <v>NA</v>
      </c>
      <c r="Y125" s="1" t="str">
        <f t="shared" si="175"/>
        <v>NA</v>
      </c>
      <c r="Z125" s="1" t="str">
        <f t="shared" si="175"/>
        <v>NA</v>
      </c>
      <c r="AA125" s="1" t="str">
        <f t="shared" si="134"/>
        <v>NA</v>
      </c>
      <c r="AB125" s="1" t="str">
        <f t="shared" si="135"/>
        <v>NA</v>
      </c>
      <c r="AC125" s="1" t="str">
        <f t="shared" si="136"/>
        <v>NA</v>
      </c>
      <c r="AD125" s="1" t="str">
        <f t="shared" si="137"/>
        <v>NA</v>
      </c>
      <c r="AE125" s="1" t="str">
        <f t="shared" si="138"/>
        <v>NA</v>
      </c>
      <c r="AF125" s="1" t="str">
        <f t="shared" si="139"/>
        <v>NA</v>
      </c>
      <c r="AG125" s="1" t="str">
        <f t="shared" si="140"/>
        <v>NA</v>
      </c>
      <c r="AH125" s="1" t="str">
        <f t="shared" si="141"/>
        <v>NA</v>
      </c>
      <c r="AI125" s="1" t="str">
        <f t="shared" si="142"/>
        <v>NA</v>
      </c>
      <c r="AJ125" s="1" t="str">
        <f t="shared" si="143"/>
        <v>NA</v>
      </c>
      <c r="AK125" s="1" t="str">
        <f t="shared" si="144"/>
        <v>NA</v>
      </c>
      <c r="AL125" s="1" t="str">
        <f t="shared" si="145"/>
        <v>NA</v>
      </c>
      <c r="AM125" s="1" t="str">
        <f t="shared" si="146"/>
        <v>NA</v>
      </c>
      <c r="AN125" s="1" t="str">
        <f t="shared" si="147"/>
        <v>NA</v>
      </c>
      <c r="AO125" s="1" t="str">
        <f t="shared" si="148"/>
        <v>NA</v>
      </c>
      <c r="AP125" s="1" t="str">
        <f t="shared" si="149"/>
        <v>NA</v>
      </c>
      <c r="AQ125" s="1" t="str">
        <f t="shared" si="150"/>
        <v>NA</v>
      </c>
      <c r="AR125" s="1" t="str">
        <f t="shared" si="151"/>
        <v>NA</v>
      </c>
      <c r="AS125" s="1" t="str">
        <f t="shared" si="152"/>
        <v>NA</v>
      </c>
      <c r="AT125" s="1" t="str">
        <f t="shared" si="153"/>
        <v>NA_CUB</v>
      </c>
      <c r="AU125" s="1" t="str">
        <f t="shared" si="154"/>
        <v>MORTALITY</v>
      </c>
      <c r="AV125" s="1" t="str">
        <f t="shared" si="155"/>
        <v>MORTALITY</v>
      </c>
      <c r="AW125" s="1" t="str">
        <f t="shared" si="156"/>
        <v>MORTALITY</v>
      </c>
      <c r="AX125" s="1" t="str">
        <f t="shared" si="157"/>
        <v>MORTALITY</v>
      </c>
      <c r="AY125" s="1" t="str">
        <f t="shared" si="158"/>
        <v>MORTALITY</v>
      </c>
      <c r="AZ125" s="1" t="str">
        <f t="shared" si="158"/>
        <v>MORTALITY</v>
      </c>
    </row>
    <row r="126" spans="1:52" x14ac:dyDescent="0.2">
      <c r="A126" s="27">
        <f>SABI_RAW_DATA!A126</f>
        <v>125</v>
      </c>
      <c r="B126" s="1" t="str">
        <f>UPPER(SABI_RAW_DATA!C126)</f>
        <v>NA</v>
      </c>
      <c r="C126" s="28">
        <f>SABI_RAW_DATA!D126</f>
        <v>39814</v>
      </c>
      <c r="D126" s="28">
        <f>SABI_RAW_DATA!D126</f>
        <v>39814</v>
      </c>
      <c r="E126" s="1">
        <f t="shared" si="55"/>
        <v>2009</v>
      </c>
      <c r="F126" s="28">
        <f>SABI_RAW_DATA!E126</f>
        <v>39904</v>
      </c>
      <c r="G126" s="1">
        <f t="shared" si="56"/>
        <v>2009</v>
      </c>
      <c r="H126" s="67">
        <f>(YEAR(SABI_SUMMARY!D126)-YEAR(SABI_SUMMARY!C126))*12+MONTH(SABI_SUMMARY!D126)-MONTH(SABI_SUMMARY!C126)</f>
        <v>0</v>
      </c>
      <c r="I126" s="1" t="str">
        <f t="shared" si="57"/>
        <v>CUB</v>
      </c>
      <c r="J126" s="1" t="str">
        <f t="shared" si="58"/>
        <v>NA_CUB</v>
      </c>
      <c r="K126" s="29">
        <f>(YEAR(SABI_SUMMARY!F126)-YEAR(SABI_SUMMARY!C126))*12+MONTH(SABI_SUMMARY!F126)-MONTH(SABI_SUMMARY!C126)</f>
        <v>3</v>
      </c>
      <c r="L126" s="1" t="str">
        <f t="shared" si="59"/>
        <v>CUB</v>
      </c>
      <c r="M126" s="1" t="str">
        <f t="shared" si="60"/>
        <v>NA_CUB</v>
      </c>
      <c r="N126" s="1" t="str">
        <f>UPPER(SABI_RAW_DATA!G126)</f>
        <v>MORTALITY</v>
      </c>
      <c r="O126" s="1">
        <f>IF(SABI_SUMMARY!N126="MORTALITY",1,0)</f>
        <v>1</v>
      </c>
      <c r="P126" s="1" t="str">
        <f t="shared" si="131"/>
        <v>NA</v>
      </c>
      <c r="Q126" s="1" t="str">
        <f t="shared" si="132"/>
        <v>NA</v>
      </c>
      <c r="R126" s="1" t="str">
        <f t="shared" ref="R126:Z126" si="176">IF($E126=R$1,$J126,IF(R$1&gt;$G126,$N126,IF($E126&gt;R$1,"NA",(IF($E126=R$1,L126,(IF(Q126="NA",L126,IF(Q126="FEMALE_CUB","FEMALE_JUVENILE",IF(Q126="FEMALE_JUVENILE","FEMALE_SUBADULT",IF(Q126="FEMALE_SUBADULT","FEMALE_ADULT_36_48",IF(Q126="FEMALE_ADULT_36_48","FEMALE_ADULT_48_60",IF(Q126="FEMALE_ADULT_48_60","FEMALE_ADULT_60_72",IF(Q126="FEMALE_ADULT_60_72","FEMALE_ADULT_72_84",IF(Q126="FEMALE_ADULT_72_84","FEMALE_ADULT_84",IF(Q126="FEMALE_ADULT_84","FEMALE_ADULT_84",IF(Q126="MALE_CUB","MALE_JUVENILE",IF(Q126="MALE_JUVENILE","MALE_SUBADULT",IF(Q126="MALE_SUBADULT","MALE_ADULT_36_48",IF(Q126="MALE_ADULT_36_48","MALE_ADULT_48_60",IF(Q126="MALE_ADULT_48_60","MALE_ADULT_60_72",IF(Q126="MALE_ADULT_60_72","MALE_ADULT_72_84",IF(Q126="MALE_ADULT_72_84","MALE_ADULT_84",IF(Q126="MALE_ADULT_84","MALE_ADULT_84",IF(Q126="NA_CUB","NA_JUVENILE",IF(Q126="NA_JUVENILE","NA_ADULT",IF(Q126="NA_ADULT","NA_ADULT","NA"))))))))))))))))))))))))))</f>
        <v>NA</v>
      </c>
      <c r="S126" s="1" t="str">
        <f t="shared" si="176"/>
        <v>NA</v>
      </c>
      <c r="T126" s="1" t="str">
        <f t="shared" si="176"/>
        <v>NA</v>
      </c>
      <c r="U126" s="1" t="str">
        <f t="shared" si="176"/>
        <v>NA</v>
      </c>
      <c r="V126" s="1" t="str">
        <f t="shared" si="176"/>
        <v>NA</v>
      </c>
      <c r="W126" s="1" t="str">
        <f t="shared" si="176"/>
        <v>NA</v>
      </c>
      <c r="X126" s="1" t="str">
        <f t="shared" si="176"/>
        <v>NA</v>
      </c>
      <c r="Y126" s="1" t="str">
        <f t="shared" si="176"/>
        <v>NA</v>
      </c>
      <c r="Z126" s="1" t="str">
        <f t="shared" si="176"/>
        <v>NA</v>
      </c>
      <c r="AA126" s="1" t="str">
        <f t="shared" si="134"/>
        <v>NA</v>
      </c>
      <c r="AB126" s="1" t="str">
        <f t="shared" si="135"/>
        <v>NA</v>
      </c>
      <c r="AC126" s="1" t="str">
        <f t="shared" si="136"/>
        <v>NA</v>
      </c>
      <c r="AD126" s="1" t="str">
        <f t="shared" si="137"/>
        <v>NA</v>
      </c>
      <c r="AE126" s="1" t="str">
        <f t="shared" si="138"/>
        <v>NA</v>
      </c>
      <c r="AF126" s="1" t="str">
        <f t="shared" si="139"/>
        <v>NA</v>
      </c>
      <c r="AG126" s="1" t="str">
        <f t="shared" si="140"/>
        <v>NA</v>
      </c>
      <c r="AH126" s="1" t="str">
        <f t="shared" si="141"/>
        <v>NA</v>
      </c>
      <c r="AI126" s="1" t="str">
        <f t="shared" si="142"/>
        <v>NA</v>
      </c>
      <c r="AJ126" s="1" t="str">
        <f t="shared" si="143"/>
        <v>NA</v>
      </c>
      <c r="AK126" s="1" t="str">
        <f t="shared" si="144"/>
        <v>NA</v>
      </c>
      <c r="AL126" s="1" t="str">
        <f t="shared" si="145"/>
        <v>NA</v>
      </c>
      <c r="AM126" s="1" t="str">
        <f t="shared" si="146"/>
        <v>NA</v>
      </c>
      <c r="AN126" s="1" t="str">
        <f t="shared" si="147"/>
        <v>NA</v>
      </c>
      <c r="AO126" s="1" t="str">
        <f t="shared" si="148"/>
        <v>NA</v>
      </c>
      <c r="AP126" s="1" t="str">
        <f t="shared" si="149"/>
        <v>NA</v>
      </c>
      <c r="AQ126" s="1" t="str">
        <f t="shared" si="150"/>
        <v>NA</v>
      </c>
      <c r="AR126" s="1" t="str">
        <f t="shared" si="151"/>
        <v>NA</v>
      </c>
      <c r="AS126" s="1" t="str">
        <f t="shared" si="152"/>
        <v>NA</v>
      </c>
      <c r="AT126" s="1" t="str">
        <f t="shared" si="153"/>
        <v>NA_CUB</v>
      </c>
      <c r="AU126" s="1" t="str">
        <f t="shared" si="154"/>
        <v>MORTALITY</v>
      </c>
      <c r="AV126" s="1" t="str">
        <f t="shared" si="155"/>
        <v>MORTALITY</v>
      </c>
      <c r="AW126" s="1" t="str">
        <f t="shared" si="156"/>
        <v>MORTALITY</v>
      </c>
      <c r="AX126" s="1" t="str">
        <f t="shared" si="157"/>
        <v>MORTALITY</v>
      </c>
      <c r="AY126" s="1" t="str">
        <f t="shared" si="158"/>
        <v>MORTALITY</v>
      </c>
      <c r="AZ126" s="1" t="str">
        <f t="shared" si="158"/>
        <v>MORTALITY</v>
      </c>
    </row>
    <row r="127" spans="1:52" x14ac:dyDescent="0.2">
      <c r="A127" s="27">
        <f>SABI_RAW_DATA!A127</f>
        <v>126</v>
      </c>
      <c r="B127" s="1" t="str">
        <f>UPPER(SABI_RAW_DATA!C127)</f>
        <v>MALE</v>
      </c>
      <c r="C127" s="28">
        <f>SABI_RAW_DATA!D127</f>
        <v>40148</v>
      </c>
      <c r="D127" s="28">
        <f>SABI_RAW_DATA!D127</f>
        <v>40148</v>
      </c>
      <c r="E127" s="1">
        <f t="shared" si="55"/>
        <v>2009</v>
      </c>
      <c r="F127" s="28">
        <f>SABI_RAW_DATA!E127</f>
        <v>40330</v>
      </c>
      <c r="G127" s="1">
        <f t="shared" si="56"/>
        <v>2010</v>
      </c>
      <c r="H127" s="67">
        <f>(YEAR(SABI_SUMMARY!D127)-YEAR(SABI_SUMMARY!C127))*12+MONTH(SABI_SUMMARY!D127)-MONTH(SABI_SUMMARY!C127)</f>
        <v>0</v>
      </c>
      <c r="I127" s="1" t="str">
        <f t="shared" si="57"/>
        <v>CUB</v>
      </c>
      <c r="J127" s="1" t="str">
        <f t="shared" si="58"/>
        <v>MALE_CUB</v>
      </c>
      <c r="K127" s="29">
        <f>(YEAR(SABI_SUMMARY!F127)-YEAR(SABI_SUMMARY!C127))*12+MONTH(SABI_SUMMARY!F127)-MONTH(SABI_SUMMARY!C127)</f>
        <v>6</v>
      </c>
      <c r="L127" s="1" t="str">
        <f t="shared" si="59"/>
        <v>CUB</v>
      </c>
      <c r="M127" s="1" t="str">
        <f t="shared" si="60"/>
        <v>MALE_CUB</v>
      </c>
      <c r="N127" s="1" t="str">
        <f>UPPER(SABI_RAW_DATA!G127)</f>
        <v>MORTALITY</v>
      </c>
      <c r="O127" s="1">
        <f>IF(SABI_SUMMARY!N127="MORTALITY",1,0)</f>
        <v>1</v>
      </c>
      <c r="P127" s="1" t="str">
        <f t="shared" si="131"/>
        <v>NA</v>
      </c>
      <c r="Q127" s="1" t="str">
        <f t="shared" si="132"/>
        <v>NA</v>
      </c>
      <c r="R127" s="1" t="str">
        <f t="shared" ref="R127:Z127" si="177">IF($E127=R$1,$J127,IF(R$1&gt;$G127,$N127,IF($E127&gt;R$1,"NA",(IF($E127=R$1,L127,(IF(Q127="NA",L127,IF(Q127="FEMALE_CUB","FEMALE_JUVENILE",IF(Q127="FEMALE_JUVENILE","FEMALE_SUBADULT",IF(Q127="FEMALE_SUBADULT","FEMALE_ADULT_36_48",IF(Q127="FEMALE_ADULT_36_48","FEMALE_ADULT_48_60",IF(Q127="FEMALE_ADULT_48_60","FEMALE_ADULT_60_72",IF(Q127="FEMALE_ADULT_60_72","FEMALE_ADULT_72_84",IF(Q127="FEMALE_ADULT_72_84","FEMALE_ADULT_84",IF(Q127="FEMALE_ADULT_84","FEMALE_ADULT_84",IF(Q127="MALE_CUB","MALE_JUVENILE",IF(Q127="MALE_JUVENILE","MALE_SUBADULT",IF(Q127="MALE_SUBADULT","MALE_ADULT_36_48",IF(Q127="MALE_ADULT_36_48","MALE_ADULT_48_60",IF(Q127="MALE_ADULT_48_60","MALE_ADULT_60_72",IF(Q127="MALE_ADULT_60_72","MALE_ADULT_72_84",IF(Q127="MALE_ADULT_72_84","MALE_ADULT_84",IF(Q127="MALE_ADULT_84","MALE_ADULT_84",IF(Q127="NA_CUB","NA_JUVENILE",IF(Q127="NA_JUVENILE","NA_ADULT",IF(Q127="NA_ADULT","NA_ADULT","NA"))))))))))))))))))))))))))</f>
        <v>NA</v>
      </c>
      <c r="S127" s="1" t="str">
        <f t="shared" si="177"/>
        <v>NA</v>
      </c>
      <c r="T127" s="1" t="str">
        <f t="shared" si="177"/>
        <v>NA</v>
      </c>
      <c r="U127" s="1" t="str">
        <f t="shared" si="177"/>
        <v>NA</v>
      </c>
      <c r="V127" s="1" t="str">
        <f t="shared" si="177"/>
        <v>NA</v>
      </c>
      <c r="W127" s="1" t="str">
        <f t="shared" si="177"/>
        <v>NA</v>
      </c>
      <c r="X127" s="1" t="str">
        <f t="shared" si="177"/>
        <v>NA</v>
      </c>
      <c r="Y127" s="1" t="str">
        <f t="shared" si="177"/>
        <v>NA</v>
      </c>
      <c r="Z127" s="1" t="str">
        <f t="shared" si="177"/>
        <v>NA</v>
      </c>
      <c r="AA127" s="1" t="str">
        <f t="shared" si="134"/>
        <v>NA</v>
      </c>
      <c r="AB127" s="1" t="str">
        <f t="shared" si="135"/>
        <v>NA</v>
      </c>
      <c r="AC127" s="1" t="str">
        <f t="shared" si="136"/>
        <v>NA</v>
      </c>
      <c r="AD127" s="1" t="str">
        <f t="shared" si="137"/>
        <v>NA</v>
      </c>
      <c r="AE127" s="1" t="str">
        <f t="shared" si="138"/>
        <v>NA</v>
      </c>
      <c r="AF127" s="1" t="str">
        <f t="shared" si="139"/>
        <v>NA</v>
      </c>
      <c r="AG127" s="1" t="str">
        <f t="shared" si="140"/>
        <v>NA</v>
      </c>
      <c r="AH127" s="1" t="str">
        <f t="shared" si="141"/>
        <v>NA</v>
      </c>
      <c r="AI127" s="1" t="str">
        <f t="shared" si="142"/>
        <v>NA</v>
      </c>
      <c r="AJ127" s="1" t="str">
        <f t="shared" si="143"/>
        <v>NA</v>
      </c>
      <c r="AK127" s="1" t="str">
        <f t="shared" si="144"/>
        <v>NA</v>
      </c>
      <c r="AL127" s="1" t="str">
        <f t="shared" si="145"/>
        <v>NA</v>
      </c>
      <c r="AM127" s="1" t="str">
        <f t="shared" si="146"/>
        <v>NA</v>
      </c>
      <c r="AN127" s="1" t="str">
        <f t="shared" si="147"/>
        <v>NA</v>
      </c>
      <c r="AO127" s="1" t="str">
        <f t="shared" si="148"/>
        <v>NA</v>
      </c>
      <c r="AP127" s="1" t="str">
        <f t="shared" si="149"/>
        <v>NA</v>
      </c>
      <c r="AQ127" s="1" t="str">
        <f t="shared" si="150"/>
        <v>NA</v>
      </c>
      <c r="AR127" s="1" t="str">
        <f t="shared" si="151"/>
        <v>NA</v>
      </c>
      <c r="AS127" s="1" t="str">
        <f t="shared" si="152"/>
        <v>NA</v>
      </c>
      <c r="AT127" s="1" t="str">
        <f t="shared" si="153"/>
        <v>MALE_CUB</v>
      </c>
      <c r="AU127" s="1" t="str">
        <f t="shared" si="154"/>
        <v>MALE_JUVENILE</v>
      </c>
      <c r="AV127" s="1" t="str">
        <f t="shared" si="155"/>
        <v>MORTALITY</v>
      </c>
      <c r="AW127" s="1" t="str">
        <f t="shared" si="156"/>
        <v>MORTALITY</v>
      </c>
      <c r="AX127" s="1" t="str">
        <f t="shared" si="157"/>
        <v>MORTALITY</v>
      </c>
      <c r="AY127" s="1" t="str">
        <f t="shared" si="158"/>
        <v>MORTALITY</v>
      </c>
      <c r="AZ127" s="1" t="str">
        <f t="shared" si="158"/>
        <v>MORTALITY</v>
      </c>
    </row>
    <row r="128" spans="1:52" x14ac:dyDescent="0.2">
      <c r="A128" s="27">
        <f>SABI_RAW_DATA!A128</f>
        <v>127</v>
      </c>
      <c r="B128" s="1" t="str">
        <f>UPPER(SABI_RAW_DATA!C128)</f>
        <v>FEMALE</v>
      </c>
      <c r="C128" s="28">
        <f>SABI_RAW_DATA!D128</f>
        <v>40148</v>
      </c>
      <c r="D128" s="28">
        <f>SABI_RAW_DATA!D128</f>
        <v>40148</v>
      </c>
      <c r="E128" s="1">
        <f t="shared" si="55"/>
        <v>2009</v>
      </c>
      <c r="F128" s="28">
        <f>SABI_RAW_DATA!E128</f>
        <v>40360</v>
      </c>
      <c r="G128" s="1">
        <f t="shared" si="56"/>
        <v>2010</v>
      </c>
      <c r="H128" s="67">
        <f>(YEAR(SABI_SUMMARY!D128)-YEAR(SABI_SUMMARY!C128))*12+MONTH(SABI_SUMMARY!D128)-MONTH(SABI_SUMMARY!C128)</f>
        <v>0</v>
      </c>
      <c r="I128" s="1" t="str">
        <f t="shared" si="57"/>
        <v>CUB</v>
      </c>
      <c r="J128" s="1" t="str">
        <f t="shared" si="58"/>
        <v>FEMALE_CUB</v>
      </c>
      <c r="K128" s="29">
        <f>(YEAR(SABI_SUMMARY!F128)-YEAR(SABI_SUMMARY!C128))*12+MONTH(SABI_SUMMARY!F128)-MONTH(SABI_SUMMARY!C128)</f>
        <v>7</v>
      </c>
      <c r="L128" s="1" t="str">
        <f t="shared" si="59"/>
        <v>CUB</v>
      </c>
      <c r="M128" s="1" t="str">
        <f t="shared" si="60"/>
        <v>FEMALE_CUB</v>
      </c>
      <c r="N128" s="1" t="str">
        <f>UPPER(SABI_RAW_DATA!G128)</f>
        <v>MORTALITY</v>
      </c>
      <c r="O128" s="1">
        <f>IF(SABI_SUMMARY!N128="MORTALITY",1,0)</f>
        <v>1</v>
      </c>
      <c r="P128" s="1" t="str">
        <f t="shared" si="131"/>
        <v>NA</v>
      </c>
      <c r="Q128" s="1" t="str">
        <f t="shared" si="132"/>
        <v>NA</v>
      </c>
      <c r="R128" s="1" t="str">
        <f t="shared" ref="R128:Z128" si="178">IF($E128=R$1,$J128,IF(R$1&gt;$G128,$N128,IF($E128&gt;R$1,"NA",(IF($E128=R$1,L128,(IF(Q128="NA",L128,IF(Q128="FEMALE_CUB","FEMALE_JUVENILE",IF(Q128="FEMALE_JUVENILE","FEMALE_SUBADULT",IF(Q128="FEMALE_SUBADULT","FEMALE_ADULT_36_48",IF(Q128="FEMALE_ADULT_36_48","FEMALE_ADULT_48_60",IF(Q128="FEMALE_ADULT_48_60","FEMALE_ADULT_60_72",IF(Q128="FEMALE_ADULT_60_72","FEMALE_ADULT_72_84",IF(Q128="FEMALE_ADULT_72_84","FEMALE_ADULT_84",IF(Q128="FEMALE_ADULT_84","FEMALE_ADULT_84",IF(Q128="MALE_CUB","MALE_JUVENILE",IF(Q128="MALE_JUVENILE","MALE_SUBADULT",IF(Q128="MALE_SUBADULT","MALE_ADULT_36_48",IF(Q128="MALE_ADULT_36_48","MALE_ADULT_48_60",IF(Q128="MALE_ADULT_48_60","MALE_ADULT_60_72",IF(Q128="MALE_ADULT_60_72","MALE_ADULT_72_84",IF(Q128="MALE_ADULT_72_84","MALE_ADULT_84",IF(Q128="MALE_ADULT_84","MALE_ADULT_84",IF(Q128="NA_CUB","NA_JUVENILE",IF(Q128="NA_JUVENILE","NA_ADULT",IF(Q128="NA_ADULT","NA_ADULT","NA"))))))))))))))))))))))))))</f>
        <v>NA</v>
      </c>
      <c r="S128" s="1" t="str">
        <f t="shared" si="178"/>
        <v>NA</v>
      </c>
      <c r="T128" s="1" t="str">
        <f t="shared" si="178"/>
        <v>NA</v>
      </c>
      <c r="U128" s="1" t="str">
        <f t="shared" si="178"/>
        <v>NA</v>
      </c>
      <c r="V128" s="1" t="str">
        <f t="shared" si="178"/>
        <v>NA</v>
      </c>
      <c r="W128" s="1" t="str">
        <f t="shared" si="178"/>
        <v>NA</v>
      </c>
      <c r="X128" s="1" t="str">
        <f t="shared" si="178"/>
        <v>NA</v>
      </c>
      <c r="Y128" s="1" t="str">
        <f t="shared" si="178"/>
        <v>NA</v>
      </c>
      <c r="Z128" s="1" t="str">
        <f t="shared" si="178"/>
        <v>NA</v>
      </c>
      <c r="AA128" s="1" t="str">
        <f t="shared" si="134"/>
        <v>NA</v>
      </c>
      <c r="AB128" s="1" t="str">
        <f t="shared" si="135"/>
        <v>NA</v>
      </c>
      <c r="AC128" s="1" t="str">
        <f t="shared" si="136"/>
        <v>NA</v>
      </c>
      <c r="AD128" s="1" t="str">
        <f t="shared" si="137"/>
        <v>NA</v>
      </c>
      <c r="AE128" s="1" t="str">
        <f t="shared" si="138"/>
        <v>NA</v>
      </c>
      <c r="AF128" s="1" t="str">
        <f t="shared" si="139"/>
        <v>NA</v>
      </c>
      <c r="AG128" s="1" t="str">
        <f t="shared" si="140"/>
        <v>NA</v>
      </c>
      <c r="AH128" s="1" t="str">
        <f t="shared" si="141"/>
        <v>NA</v>
      </c>
      <c r="AI128" s="1" t="str">
        <f t="shared" si="142"/>
        <v>NA</v>
      </c>
      <c r="AJ128" s="1" t="str">
        <f t="shared" si="143"/>
        <v>NA</v>
      </c>
      <c r="AK128" s="1" t="str">
        <f t="shared" si="144"/>
        <v>NA</v>
      </c>
      <c r="AL128" s="1" t="str">
        <f t="shared" si="145"/>
        <v>NA</v>
      </c>
      <c r="AM128" s="1" t="str">
        <f t="shared" si="146"/>
        <v>NA</v>
      </c>
      <c r="AN128" s="1" t="str">
        <f t="shared" si="147"/>
        <v>NA</v>
      </c>
      <c r="AO128" s="1" t="str">
        <f t="shared" si="148"/>
        <v>NA</v>
      </c>
      <c r="AP128" s="1" t="str">
        <f t="shared" si="149"/>
        <v>NA</v>
      </c>
      <c r="AQ128" s="1" t="str">
        <f t="shared" si="150"/>
        <v>NA</v>
      </c>
      <c r="AR128" s="1" t="str">
        <f t="shared" si="151"/>
        <v>NA</v>
      </c>
      <c r="AS128" s="1" t="str">
        <f t="shared" si="152"/>
        <v>NA</v>
      </c>
      <c r="AT128" s="1" t="str">
        <f t="shared" si="153"/>
        <v>FEMALE_CUB</v>
      </c>
      <c r="AU128" s="1" t="str">
        <f t="shared" si="154"/>
        <v>FEMALE_JUVENILE</v>
      </c>
      <c r="AV128" s="1" t="str">
        <f t="shared" si="155"/>
        <v>MORTALITY</v>
      </c>
      <c r="AW128" s="1" t="str">
        <f t="shared" si="156"/>
        <v>MORTALITY</v>
      </c>
      <c r="AX128" s="1" t="str">
        <f t="shared" si="157"/>
        <v>MORTALITY</v>
      </c>
      <c r="AY128" s="1" t="str">
        <f t="shared" si="158"/>
        <v>MORTALITY</v>
      </c>
      <c r="AZ128" s="1" t="str">
        <f t="shared" si="158"/>
        <v>MORTALITY</v>
      </c>
    </row>
    <row r="129" spans="1:52" x14ac:dyDescent="0.2">
      <c r="A129" s="27">
        <f>SABI_RAW_DATA!A129</f>
        <v>128</v>
      </c>
      <c r="B129" s="1" t="str">
        <f>UPPER(SABI_RAW_DATA!C129)</f>
        <v>NA</v>
      </c>
      <c r="C129" s="28">
        <f>SABI_RAW_DATA!D129</f>
        <v>35490</v>
      </c>
      <c r="D129" s="28">
        <f>SABI_RAW_DATA!D129</f>
        <v>35490</v>
      </c>
      <c r="E129" s="1">
        <f t="shared" si="55"/>
        <v>1997</v>
      </c>
      <c r="F129" s="28">
        <f>SABI_RAW_DATA!E129</f>
        <v>35521</v>
      </c>
      <c r="G129" s="1">
        <f t="shared" si="56"/>
        <v>1997</v>
      </c>
      <c r="H129" s="67">
        <f>(YEAR(SABI_SUMMARY!D129)-YEAR(SABI_SUMMARY!C129))*12+MONTH(SABI_SUMMARY!D129)-MONTH(SABI_SUMMARY!C129)</f>
        <v>0</v>
      </c>
      <c r="I129" s="1" t="str">
        <f t="shared" si="57"/>
        <v>CUB</v>
      </c>
      <c r="J129" s="1" t="str">
        <f t="shared" si="58"/>
        <v>NA_CUB</v>
      </c>
      <c r="K129" s="29">
        <f>(YEAR(SABI_SUMMARY!F129)-YEAR(SABI_SUMMARY!C129))*12+MONTH(SABI_SUMMARY!F129)-MONTH(SABI_SUMMARY!C129)</f>
        <v>1</v>
      </c>
      <c r="L129" s="1" t="str">
        <f t="shared" si="59"/>
        <v>CUB</v>
      </c>
      <c r="M129" s="1" t="str">
        <f t="shared" si="60"/>
        <v>NA_CUB</v>
      </c>
      <c r="N129" s="1" t="str">
        <f>UPPER(SABI_RAW_DATA!G129)</f>
        <v>MORTALITY</v>
      </c>
      <c r="O129" s="1">
        <f>IF(SABI_SUMMARY!N129="MORTALITY",1,0)</f>
        <v>1</v>
      </c>
      <c r="P129" s="1" t="str">
        <f t="shared" si="131"/>
        <v>NA</v>
      </c>
      <c r="Q129" s="1" t="str">
        <f t="shared" si="132"/>
        <v>NA</v>
      </c>
      <c r="R129" s="1" t="str">
        <f t="shared" ref="R129:Z129" si="179">IF($E129=R$1,$J129,IF(R$1&gt;$G129,$N129,IF($E129&gt;R$1,"NA",(IF($E129=R$1,L129,(IF(Q129="NA",L129,IF(Q129="FEMALE_CUB","FEMALE_JUVENILE",IF(Q129="FEMALE_JUVENILE","FEMALE_SUBADULT",IF(Q129="FEMALE_SUBADULT","FEMALE_ADULT_36_48",IF(Q129="FEMALE_ADULT_36_48","FEMALE_ADULT_48_60",IF(Q129="FEMALE_ADULT_48_60","FEMALE_ADULT_60_72",IF(Q129="FEMALE_ADULT_60_72","FEMALE_ADULT_72_84",IF(Q129="FEMALE_ADULT_72_84","FEMALE_ADULT_84",IF(Q129="FEMALE_ADULT_84","FEMALE_ADULT_84",IF(Q129="MALE_CUB","MALE_JUVENILE",IF(Q129="MALE_JUVENILE","MALE_SUBADULT",IF(Q129="MALE_SUBADULT","MALE_ADULT_36_48",IF(Q129="MALE_ADULT_36_48","MALE_ADULT_48_60",IF(Q129="MALE_ADULT_48_60","MALE_ADULT_60_72",IF(Q129="MALE_ADULT_60_72","MALE_ADULT_72_84",IF(Q129="MALE_ADULT_72_84","MALE_ADULT_84",IF(Q129="MALE_ADULT_84","MALE_ADULT_84",IF(Q129="NA_CUB","NA_JUVENILE",IF(Q129="NA_JUVENILE","NA_ADULT",IF(Q129="NA_ADULT","NA_ADULT","NA"))))))))))))))))))))))))))</f>
        <v>NA</v>
      </c>
      <c r="S129" s="1" t="str">
        <f t="shared" si="179"/>
        <v>NA</v>
      </c>
      <c r="T129" s="1" t="str">
        <f t="shared" si="179"/>
        <v>NA</v>
      </c>
      <c r="U129" s="1" t="str">
        <f t="shared" si="179"/>
        <v>NA</v>
      </c>
      <c r="V129" s="1" t="str">
        <f t="shared" si="179"/>
        <v>NA</v>
      </c>
      <c r="W129" s="1" t="str">
        <f t="shared" si="179"/>
        <v>NA</v>
      </c>
      <c r="X129" s="1" t="str">
        <f t="shared" si="179"/>
        <v>NA</v>
      </c>
      <c r="Y129" s="1" t="str">
        <f t="shared" si="179"/>
        <v>NA</v>
      </c>
      <c r="Z129" s="1" t="str">
        <f t="shared" si="179"/>
        <v>NA</v>
      </c>
      <c r="AA129" s="1" t="str">
        <f t="shared" si="134"/>
        <v>NA</v>
      </c>
      <c r="AB129" s="1" t="str">
        <f t="shared" si="135"/>
        <v>NA</v>
      </c>
      <c r="AC129" s="1" t="str">
        <f t="shared" si="136"/>
        <v>NA</v>
      </c>
      <c r="AD129" s="1" t="str">
        <f t="shared" si="137"/>
        <v>NA</v>
      </c>
      <c r="AE129" s="1" t="str">
        <f t="shared" si="138"/>
        <v>NA</v>
      </c>
      <c r="AF129" s="1" t="str">
        <f t="shared" si="139"/>
        <v>NA</v>
      </c>
      <c r="AG129" s="1" t="str">
        <f t="shared" si="140"/>
        <v>NA</v>
      </c>
      <c r="AH129" s="1" t="str">
        <f t="shared" si="141"/>
        <v>NA_CUB</v>
      </c>
      <c r="AI129" s="1" t="str">
        <f t="shared" si="142"/>
        <v>MORTALITY</v>
      </c>
      <c r="AJ129" s="1" t="str">
        <f t="shared" si="143"/>
        <v>MORTALITY</v>
      </c>
      <c r="AK129" s="1" t="str">
        <f t="shared" si="144"/>
        <v>MORTALITY</v>
      </c>
      <c r="AL129" s="1" t="str">
        <f t="shared" si="145"/>
        <v>MORTALITY</v>
      </c>
      <c r="AM129" s="1" t="str">
        <f t="shared" si="146"/>
        <v>MORTALITY</v>
      </c>
      <c r="AN129" s="1" t="str">
        <f t="shared" si="147"/>
        <v>MORTALITY</v>
      </c>
      <c r="AO129" s="1" t="str">
        <f t="shared" si="148"/>
        <v>MORTALITY</v>
      </c>
      <c r="AP129" s="1" t="str">
        <f t="shared" si="149"/>
        <v>MORTALITY</v>
      </c>
      <c r="AQ129" s="1" t="str">
        <f t="shared" si="150"/>
        <v>MORTALITY</v>
      </c>
      <c r="AR129" s="1" t="str">
        <f t="shared" si="151"/>
        <v>MORTALITY</v>
      </c>
      <c r="AS129" s="1" t="str">
        <f t="shared" si="152"/>
        <v>MORTALITY</v>
      </c>
      <c r="AT129" s="1" t="str">
        <f t="shared" si="153"/>
        <v>MORTALITY</v>
      </c>
      <c r="AU129" s="1" t="str">
        <f t="shared" si="154"/>
        <v>MORTALITY</v>
      </c>
      <c r="AV129" s="1" t="str">
        <f t="shared" si="155"/>
        <v>MORTALITY</v>
      </c>
      <c r="AW129" s="1" t="str">
        <f t="shared" si="156"/>
        <v>MORTALITY</v>
      </c>
      <c r="AX129" s="1" t="str">
        <f t="shared" si="157"/>
        <v>MORTALITY</v>
      </c>
      <c r="AY129" s="1" t="str">
        <f t="shared" si="158"/>
        <v>MORTALITY</v>
      </c>
      <c r="AZ129" s="1" t="str">
        <f t="shared" si="158"/>
        <v>MORTALITY</v>
      </c>
    </row>
    <row r="130" spans="1:52" x14ac:dyDescent="0.2">
      <c r="A130" s="27">
        <f>SABI_RAW_DATA!A130</f>
        <v>129</v>
      </c>
      <c r="B130" s="1" t="str">
        <f>UPPER(SABI_RAW_DATA!C130)</f>
        <v>NA</v>
      </c>
      <c r="C130" s="28">
        <f>SABI_RAW_DATA!D130</f>
        <v>35490</v>
      </c>
      <c r="D130" s="28">
        <f>SABI_RAW_DATA!D130</f>
        <v>35490</v>
      </c>
      <c r="E130" s="1">
        <f t="shared" si="55"/>
        <v>1997</v>
      </c>
      <c r="F130" s="28">
        <f>SABI_RAW_DATA!E130</f>
        <v>35521</v>
      </c>
      <c r="G130" s="1">
        <f t="shared" si="56"/>
        <v>1997</v>
      </c>
      <c r="H130" s="67">
        <f>(YEAR(SABI_SUMMARY!D130)-YEAR(SABI_SUMMARY!C130))*12+MONTH(SABI_SUMMARY!D130)-MONTH(SABI_SUMMARY!C130)</f>
        <v>0</v>
      </c>
      <c r="I130" s="1" t="str">
        <f t="shared" si="57"/>
        <v>CUB</v>
      </c>
      <c r="J130" s="1" t="str">
        <f t="shared" si="58"/>
        <v>NA_CUB</v>
      </c>
      <c r="K130" s="29">
        <f>(YEAR(SABI_SUMMARY!F130)-YEAR(SABI_SUMMARY!C130))*12+MONTH(SABI_SUMMARY!F130)-MONTH(SABI_SUMMARY!C130)</f>
        <v>1</v>
      </c>
      <c r="L130" s="1" t="str">
        <f t="shared" si="59"/>
        <v>CUB</v>
      </c>
      <c r="M130" s="1" t="str">
        <f t="shared" si="60"/>
        <v>NA_CUB</v>
      </c>
      <c r="N130" s="1" t="str">
        <f>UPPER(SABI_RAW_DATA!G130)</f>
        <v>MORTALITY</v>
      </c>
      <c r="O130" s="1">
        <f>IF(SABI_SUMMARY!N130="MORTALITY",1,0)</f>
        <v>1</v>
      </c>
      <c r="P130" s="1" t="str">
        <f t="shared" si="131"/>
        <v>NA</v>
      </c>
      <c r="Q130" s="1" t="str">
        <f t="shared" si="132"/>
        <v>NA</v>
      </c>
      <c r="R130" s="1" t="str">
        <f t="shared" ref="R130:Z130" si="180">IF($E130=R$1,$J130,IF(R$1&gt;$G130,$N130,IF($E130&gt;R$1,"NA",(IF($E130=R$1,L130,(IF(Q130="NA",L130,IF(Q130="FEMALE_CUB","FEMALE_JUVENILE",IF(Q130="FEMALE_JUVENILE","FEMALE_SUBADULT",IF(Q130="FEMALE_SUBADULT","FEMALE_ADULT_36_48",IF(Q130="FEMALE_ADULT_36_48","FEMALE_ADULT_48_60",IF(Q130="FEMALE_ADULT_48_60","FEMALE_ADULT_60_72",IF(Q130="FEMALE_ADULT_60_72","FEMALE_ADULT_72_84",IF(Q130="FEMALE_ADULT_72_84","FEMALE_ADULT_84",IF(Q130="FEMALE_ADULT_84","FEMALE_ADULT_84",IF(Q130="MALE_CUB","MALE_JUVENILE",IF(Q130="MALE_JUVENILE","MALE_SUBADULT",IF(Q130="MALE_SUBADULT","MALE_ADULT_36_48",IF(Q130="MALE_ADULT_36_48","MALE_ADULT_48_60",IF(Q130="MALE_ADULT_48_60","MALE_ADULT_60_72",IF(Q130="MALE_ADULT_60_72","MALE_ADULT_72_84",IF(Q130="MALE_ADULT_72_84","MALE_ADULT_84",IF(Q130="MALE_ADULT_84","MALE_ADULT_84",IF(Q130="NA_CUB","NA_JUVENILE",IF(Q130="NA_JUVENILE","NA_ADULT",IF(Q130="NA_ADULT","NA_ADULT","NA"))))))))))))))))))))))))))</f>
        <v>NA</v>
      </c>
      <c r="S130" s="1" t="str">
        <f t="shared" si="180"/>
        <v>NA</v>
      </c>
      <c r="T130" s="1" t="str">
        <f t="shared" si="180"/>
        <v>NA</v>
      </c>
      <c r="U130" s="1" t="str">
        <f t="shared" si="180"/>
        <v>NA</v>
      </c>
      <c r="V130" s="1" t="str">
        <f t="shared" si="180"/>
        <v>NA</v>
      </c>
      <c r="W130" s="1" t="str">
        <f t="shared" si="180"/>
        <v>NA</v>
      </c>
      <c r="X130" s="1" t="str">
        <f t="shared" si="180"/>
        <v>NA</v>
      </c>
      <c r="Y130" s="1" t="str">
        <f t="shared" si="180"/>
        <v>NA</v>
      </c>
      <c r="Z130" s="1" t="str">
        <f t="shared" si="180"/>
        <v>NA</v>
      </c>
      <c r="AA130" s="1" t="str">
        <f t="shared" si="134"/>
        <v>NA</v>
      </c>
      <c r="AB130" s="1" t="str">
        <f t="shared" si="135"/>
        <v>NA</v>
      </c>
      <c r="AC130" s="1" t="str">
        <f t="shared" si="136"/>
        <v>NA</v>
      </c>
      <c r="AD130" s="1" t="str">
        <f t="shared" si="137"/>
        <v>NA</v>
      </c>
      <c r="AE130" s="1" t="str">
        <f t="shared" si="138"/>
        <v>NA</v>
      </c>
      <c r="AF130" s="1" t="str">
        <f t="shared" si="139"/>
        <v>NA</v>
      </c>
      <c r="AG130" s="1" t="str">
        <f t="shared" si="140"/>
        <v>NA</v>
      </c>
      <c r="AH130" s="1" t="str">
        <f t="shared" si="141"/>
        <v>NA_CUB</v>
      </c>
      <c r="AI130" s="1" t="str">
        <f t="shared" si="142"/>
        <v>MORTALITY</v>
      </c>
      <c r="AJ130" s="1" t="str">
        <f t="shared" si="143"/>
        <v>MORTALITY</v>
      </c>
      <c r="AK130" s="1" t="str">
        <f t="shared" si="144"/>
        <v>MORTALITY</v>
      </c>
      <c r="AL130" s="1" t="str">
        <f t="shared" si="145"/>
        <v>MORTALITY</v>
      </c>
      <c r="AM130" s="1" t="str">
        <f t="shared" si="146"/>
        <v>MORTALITY</v>
      </c>
      <c r="AN130" s="1" t="str">
        <f t="shared" si="147"/>
        <v>MORTALITY</v>
      </c>
      <c r="AO130" s="1" t="str">
        <f t="shared" si="148"/>
        <v>MORTALITY</v>
      </c>
      <c r="AP130" s="1" t="str">
        <f t="shared" si="149"/>
        <v>MORTALITY</v>
      </c>
      <c r="AQ130" s="1" t="str">
        <f t="shared" si="150"/>
        <v>MORTALITY</v>
      </c>
      <c r="AR130" s="1" t="str">
        <f t="shared" si="151"/>
        <v>MORTALITY</v>
      </c>
      <c r="AS130" s="1" t="str">
        <f t="shared" si="152"/>
        <v>MORTALITY</v>
      </c>
      <c r="AT130" s="1" t="str">
        <f t="shared" si="153"/>
        <v>MORTALITY</v>
      </c>
      <c r="AU130" s="1" t="str">
        <f t="shared" si="154"/>
        <v>MORTALITY</v>
      </c>
      <c r="AV130" s="1" t="str">
        <f t="shared" si="155"/>
        <v>MORTALITY</v>
      </c>
      <c r="AW130" s="1" t="str">
        <f t="shared" si="156"/>
        <v>MORTALITY</v>
      </c>
      <c r="AX130" s="1" t="str">
        <f t="shared" si="157"/>
        <v>MORTALITY</v>
      </c>
      <c r="AY130" s="1" t="str">
        <f t="shared" si="158"/>
        <v>MORTALITY</v>
      </c>
      <c r="AZ130" s="1" t="str">
        <f t="shared" si="158"/>
        <v>MORTALITY</v>
      </c>
    </row>
    <row r="131" spans="1:52" x14ac:dyDescent="0.2">
      <c r="A131" s="27">
        <f>SABI_RAW_DATA!A131</f>
        <v>130</v>
      </c>
      <c r="B131" s="1" t="str">
        <f>UPPER(SABI_RAW_DATA!C131)</f>
        <v>NA</v>
      </c>
      <c r="C131" s="28">
        <f>SABI_RAW_DATA!D131</f>
        <v>35796</v>
      </c>
      <c r="D131" s="28">
        <f>SABI_RAW_DATA!D131</f>
        <v>35796</v>
      </c>
      <c r="E131" s="1">
        <f t="shared" ref="E131:E194" si="181">YEAR(D131)</f>
        <v>1998</v>
      </c>
      <c r="F131" s="28">
        <f>SABI_RAW_DATA!E131</f>
        <v>35855</v>
      </c>
      <c r="G131" s="1">
        <f t="shared" ref="G131:G194" si="182">YEAR(F131)</f>
        <v>1998</v>
      </c>
      <c r="H131" s="67">
        <f>(YEAR(SABI_SUMMARY!D131)-YEAR(SABI_SUMMARY!C131))*12+MONTH(SABI_SUMMARY!D131)-MONTH(SABI_SUMMARY!C131)</f>
        <v>0</v>
      </c>
      <c r="I131" s="1" t="str">
        <f t="shared" ref="I131:I194" si="183">IF(H131&lt;=12,"CUB",IF(H131&lt;=24,"JUVENILE",IF(H131&lt;=36,"SUBADULT",IF(H131&lt;=48,"ADULT_36_48",IF(H131&lt;=60,"ADULT_48_60",IF(H131&lt;=72,"ADULT_60_72",IF(H131&lt;=84,"ADULT_72_84",IF(H131&gt;84,"ADULT_84","NA"))))))))</f>
        <v>CUB</v>
      </c>
      <c r="J131" s="1" t="str">
        <f t="shared" ref="J131:J194" si="184">B131&amp;"_"&amp;I131</f>
        <v>NA_CUB</v>
      </c>
      <c r="K131" s="29">
        <f>(YEAR(SABI_SUMMARY!F131)-YEAR(SABI_SUMMARY!C131))*12+MONTH(SABI_SUMMARY!F131)-MONTH(SABI_SUMMARY!C131)</f>
        <v>2</v>
      </c>
      <c r="L131" s="1" t="str">
        <f t="shared" ref="L131:L194" si="185">IF(K131&lt;=12,"CUB",IF(K131&lt;=24,"JUVENILE",IF(K131&lt;=36,"SUBADULT",IF(K131&lt;=48,"ADULT_36_48",IF(K131&lt;=60,"ADULT_48_60",IF(K131&lt;=72,"ADULT_60_72",IF(K131&lt;=84,"ADULT_72_84",IF(K131&gt;84,"ADULT_84","NA"))))))))</f>
        <v>CUB</v>
      </c>
      <c r="M131" s="1" t="str">
        <f t="shared" ref="M131:M194" si="186">B131&amp;"_"&amp;L131</f>
        <v>NA_CUB</v>
      </c>
      <c r="N131" s="1" t="str">
        <f>UPPER(SABI_RAW_DATA!G131)</f>
        <v>MORTALITY</v>
      </c>
      <c r="O131" s="1">
        <f>IF(SABI_SUMMARY!N131="MORTALITY",1,0)</f>
        <v>1</v>
      </c>
      <c r="P131" s="1" t="str">
        <f t="shared" si="131"/>
        <v>NA</v>
      </c>
      <c r="Q131" s="1" t="str">
        <f t="shared" si="132"/>
        <v>NA</v>
      </c>
      <c r="R131" s="1" t="str">
        <f t="shared" ref="R131:Z131" si="187">IF($E131=R$1,$J131,IF(R$1&gt;$G131,$N131,IF($E131&gt;R$1,"NA",(IF($E131=R$1,L131,(IF(Q131="NA",L131,IF(Q131="FEMALE_CUB","FEMALE_JUVENILE",IF(Q131="FEMALE_JUVENILE","FEMALE_SUBADULT",IF(Q131="FEMALE_SUBADULT","FEMALE_ADULT_36_48",IF(Q131="FEMALE_ADULT_36_48","FEMALE_ADULT_48_60",IF(Q131="FEMALE_ADULT_48_60","FEMALE_ADULT_60_72",IF(Q131="FEMALE_ADULT_60_72","FEMALE_ADULT_72_84",IF(Q131="FEMALE_ADULT_72_84","FEMALE_ADULT_84",IF(Q131="FEMALE_ADULT_84","FEMALE_ADULT_84",IF(Q131="MALE_CUB","MALE_JUVENILE",IF(Q131="MALE_JUVENILE","MALE_SUBADULT",IF(Q131="MALE_SUBADULT","MALE_ADULT_36_48",IF(Q131="MALE_ADULT_36_48","MALE_ADULT_48_60",IF(Q131="MALE_ADULT_48_60","MALE_ADULT_60_72",IF(Q131="MALE_ADULT_60_72","MALE_ADULT_72_84",IF(Q131="MALE_ADULT_72_84","MALE_ADULT_84",IF(Q131="MALE_ADULT_84","MALE_ADULT_84",IF(Q131="NA_CUB","NA_JUVENILE",IF(Q131="NA_JUVENILE","NA_ADULT",IF(Q131="NA_ADULT","NA_ADULT","NA"))))))))))))))))))))))))))</f>
        <v>NA</v>
      </c>
      <c r="S131" s="1" t="str">
        <f t="shared" si="187"/>
        <v>NA</v>
      </c>
      <c r="T131" s="1" t="str">
        <f t="shared" si="187"/>
        <v>NA</v>
      </c>
      <c r="U131" s="1" t="str">
        <f t="shared" si="187"/>
        <v>NA</v>
      </c>
      <c r="V131" s="1" t="str">
        <f t="shared" si="187"/>
        <v>NA</v>
      </c>
      <c r="W131" s="1" t="str">
        <f t="shared" si="187"/>
        <v>NA</v>
      </c>
      <c r="X131" s="1" t="str">
        <f t="shared" si="187"/>
        <v>NA</v>
      </c>
      <c r="Y131" s="1" t="str">
        <f t="shared" si="187"/>
        <v>NA</v>
      </c>
      <c r="Z131" s="1" t="str">
        <f t="shared" si="187"/>
        <v>NA</v>
      </c>
      <c r="AA131" s="1" t="str">
        <f t="shared" si="134"/>
        <v>NA</v>
      </c>
      <c r="AB131" s="1" t="str">
        <f t="shared" si="135"/>
        <v>NA</v>
      </c>
      <c r="AC131" s="1" t="str">
        <f t="shared" si="136"/>
        <v>NA</v>
      </c>
      <c r="AD131" s="1" t="str">
        <f t="shared" si="137"/>
        <v>NA</v>
      </c>
      <c r="AE131" s="1" t="str">
        <f t="shared" si="138"/>
        <v>NA</v>
      </c>
      <c r="AF131" s="1" t="str">
        <f t="shared" si="139"/>
        <v>NA</v>
      </c>
      <c r="AG131" s="1" t="str">
        <f t="shared" si="140"/>
        <v>NA</v>
      </c>
      <c r="AH131" s="1" t="str">
        <f t="shared" si="141"/>
        <v>NA</v>
      </c>
      <c r="AI131" s="1" t="str">
        <f t="shared" si="142"/>
        <v>NA_CUB</v>
      </c>
      <c r="AJ131" s="1" t="str">
        <f t="shared" si="143"/>
        <v>MORTALITY</v>
      </c>
      <c r="AK131" s="1" t="str">
        <f t="shared" si="144"/>
        <v>MORTALITY</v>
      </c>
      <c r="AL131" s="1" t="str">
        <f t="shared" si="145"/>
        <v>MORTALITY</v>
      </c>
      <c r="AM131" s="1" t="str">
        <f t="shared" si="146"/>
        <v>MORTALITY</v>
      </c>
      <c r="AN131" s="1" t="str">
        <f t="shared" si="147"/>
        <v>MORTALITY</v>
      </c>
      <c r="AO131" s="1" t="str">
        <f t="shared" si="148"/>
        <v>MORTALITY</v>
      </c>
      <c r="AP131" s="1" t="str">
        <f t="shared" si="149"/>
        <v>MORTALITY</v>
      </c>
      <c r="AQ131" s="1" t="str">
        <f t="shared" si="150"/>
        <v>MORTALITY</v>
      </c>
      <c r="AR131" s="1" t="str">
        <f t="shared" si="151"/>
        <v>MORTALITY</v>
      </c>
      <c r="AS131" s="1" t="str">
        <f t="shared" si="152"/>
        <v>MORTALITY</v>
      </c>
      <c r="AT131" s="1" t="str">
        <f t="shared" si="153"/>
        <v>MORTALITY</v>
      </c>
      <c r="AU131" s="1" t="str">
        <f t="shared" si="154"/>
        <v>MORTALITY</v>
      </c>
      <c r="AV131" s="1" t="str">
        <f t="shared" si="155"/>
        <v>MORTALITY</v>
      </c>
      <c r="AW131" s="1" t="str">
        <f t="shared" si="156"/>
        <v>MORTALITY</v>
      </c>
      <c r="AX131" s="1" t="str">
        <f t="shared" si="157"/>
        <v>MORTALITY</v>
      </c>
      <c r="AY131" s="1" t="str">
        <f t="shared" si="158"/>
        <v>MORTALITY</v>
      </c>
      <c r="AZ131" s="1" t="str">
        <f t="shared" si="158"/>
        <v>MORTALITY</v>
      </c>
    </row>
    <row r="132" spans="1:52" x14ac:dyDescent="0.2">
      <c r="A132" s="27">
        <f>SABI_RAW_DATA!A132</f>
        <v>131</v>
      </c>
      <c r="B132" s="1" t="str">
        <f>UPPER(SABI_RAW_DATA!C132)</f>
        <v>NA</v>
      </c>
      <c r="C132" s="28">
        <f>SABI_RAW_DATA!D132</f>
        <v>35796</v>
      </c>
      <c r="D132" s="28">
        <f>SABI_RAW_DATA!D132</f>
        <v>35796</v>
      </c>
      <c r="E132" s="1">
        <f t="shared" si="181"/>
        <v>1998</v>
      </c>
      <c r="F132" s="28">
        <f>SABI_RAW_DATA!E132</f>
        <v>35855</v>
      </c>
      <c r="G132" s="1">
        <f t="shared" si="182"/>
        <v>1998</v>
      </c>
      <c r="H132" s="67">
        <f>(YEAR(SABI_SUMMARY!D132)-YEAR(SABI_SUMMARY!C132))*12+MONTH(SABI_SUMMARY!D132)-MONTH(SABI_SUMMARY!C132)</f>
        <v>0</v>
      </c>
      <c r="I132" s="1" t="str">
        <f t="shared" si="183"/>
        <v>CUB</v>
      </c>
      <c r="J132" s="1" t="str">
        <f t="shared" si="184"/>
        <v>NA_CUB</v>
      </c>
      <c r="K132" s="29">
        <f>(YEAR(SABI_SUMMARY!F132)-YEAR(SABI_SUMMARY!C132))*12+MONTH(SABI_SUMMARY!F132)-MONTH(SABI_SUMMARY!C132)</f>
        <v>2</v>
      </c>
      <c r="L132" s="1" t="str">
        <f t="shared" si="185"/>
        <v>CUB</v>
      </c>
      <c r="M132" s="1" t="str">
        <f t="shared" si="186"/>
        <v>NA_CUB</v>
      </c>
      <c r="N132" s="1" t="str">
        <f>UPPER(SABI_RAW_DATA!G132)</f>
        <v>MORTALITY</v>
      </c>
      <c r="O132" s="1">
        <f>IF(SABI_SUMMARY!N132="MORTALITY",1,0)</f>
        <v>1</v>
      </c>
      <c r="P132" s="1" t="str">
        <f t="shared" si="131"/>
        <v>NA</v>
      </c>
      <c r="Q132" s="1" t="str">
        <f t="shared" si="132"/>
        <v>NA</v>
      </c>
      <c r="R132" s="1" t="str">
        <f t="shared" ref="R132:Z132" si="188">IF($E132=R$1,$J132,IF(R$1&gt;$G132,$N132,IF($E132&gt;R$1,"NA",(IF($E132=R$1,L132,(IF(Q132="NA",L132,IF(Q132="FEMALE_CUB","FEMALE_JUVENILE",IF(Q132="FEMALE_JUVENILE","FEMALE_SUBADULT",IF(Q132="FEMALE_SUBADULT","FEMALE_ADULT_36_48",IF(Q132="FEMALE_ADULT_36_48","FEMALE_ADULT_48_60",IF(Q132="FEMALE_ADULT_48_60","FEMALE_ADULT_60_72",IF(Q132="FEMALE_ADULT_60_72","FEMALE_ADULT_72_84",IF(Q132="FEMALE_ADULT_72_84","FEMALE_ADULT_84",IF(Q132="FEMALE_ADULT_84","FEMALE_ADULT_84",IF(Q132="MALE_CUB","MALE_JUVENILE",IF(Q132="MALE_JUVENILE","MALE_SUBADULT",IF(Q132="MALE_SUBADULT","MALE_ADULT_36_48",IF(Q132="MALE_ADULT_36_48","MALE_ADULT_48_60",IF(Q132="MALE_ADULT_48_60","MALE_ADULT_60_72",IF(Q132="MALE_ADULT_60_72","MALE_ADULT_72_84",IF(Q132="MALE_ADULT_72_84","MALE_ADULT_84",IF(Q132="MALE_ADULT_84","MALE_ADULT_84",IF(Q132="NA_CUB","NA_JUVENILE",IF(Q132="NA_JUVENILE","NA_ADULT",IF(Q132="NA_ADULT","NA_ADULT","NA"))))))))))))))))))))))))))</f>
        <v>NA</v>
      </c>
      <c r="S132" s="1" t="str">
        <f t="shared" si="188"/>
        <v>NA</v>
      </c>
      <c r="T132" s="1" t="str">
        <f t="shared" si="188"/>
        <v>NA</v>
      </c>
      <c r="U132" s="1" t="str">
        <f t="shared" si="188"/>
        <v>NA</v>
      </c>
      <c r="V132" s="1" t="str">
        <f t="shared" si="188"/>
        <v>NA</v>
      </c>
      <c r="W132" s="1" t="str">
        <f t="shared" si="188"/>
        <v>NA</v>
      </c>
      <c r="X132" s="1" t="str">
        <f t="shared" si="188"/>
        <v>NA</v>
      </c>
      <c r="Y132" s="1" t="str">
        <f t="shared" si="188"/>
        <v>NA</v>
      </c>
      <c r="Z132" s="1" t="str">
        <f t="shared" si="188"/>
        <v>NA</v>
      </c>
      <c r="AA132" s="1" t="str">
        <f t="shared" si="134"/>
        <v>NA</v>
      </c>
      <c r="AB132" s="1" t="str">
        <f t="shared" si="135"/>
        <v>NA</v>
      </c>
      <c r="AC132" s="1" t="str">
        <f t="shared" si="136"/>
        <v>NA</v>
      </c>
      <c r="AD132" s="1" t="str">
        <f t="shared" si="137"/>
        <v>NA</v>
      </c>
      <c r="AE132" s="1" t="str">
        <f t="shared" si="138"/>
        <v>NA</v>
      </c>
      <c r="AF132" s="1" t="str">
        <f t="shared" si="139"/>
        <v>NA</v>
      </c>
      <c r="AG132" s="1" t="str">
        <f t="shared" si="140"/>
        <v>NA</v>
      </c>
      <c r="AH132" s="1" t="str">
        <f t="shared" si="141"/>
        <v>NA</v>
      </c>
      <c r="AI132" s="1" t="str">
        <f t="shared" si="142"/>
        <v>NA_CUB</v>
      </c>
      <c r="AJ132" s="1" t="str">
        <f t="shared" si="143"/>
        <v>MORTALITY</v>
      </c>
      <c r="AK132" s="1" t="str">
        <f t="shared" si="144"/>
        <v>MORTALITY</v>
      </c>
      <c r="AL132" s="1" t="str">
        <f t="shared" si="145"/>
        <v>MORTALITY</v>
      </c>
      <c r="AM132" s="1" t="str">
        <f t="shared" si="146"/>
        <v>MORTALITY</v>
      </c>
      <c r="AN132" s="1" t="str">
        <f t="shared" si="147"/>
        <v>MORTALITY</v>
      </c>
      <c r="AO132" s="1" t="str">
        <f t="shared" si="148"/>
        <v>MORTALITY</v>
      </c>
      <c r="AP132" s="1" t="str">
        <f t="shared" si="149"/>
        <v>MORTALITY</v>
      </c>
      <c r="AQ132" s="1" t="str">
        <f t="shared" si="150"/>
        <v>MORTALITY</v>
      </c>
      <c r="AR132" s="1" t="str">
        <f t="shared" si="151"/>
        <v>MORTALITY</v>
      </c>
      <c r="AS132" s="1" t="str">
        <f t="shared" si="152"/>
        <v>MORTALITY</v>
      </c>
      <c r="AT132" s="1" t="str">
        <f t="shared" si="153"/>
        <v>MORTALITY</v>
      </c>
      <c r="AU132" s="1" t="str">
        <f t="shared" si="154"/>
        <v>MORTALITY</v>
      </c>
      <c r="AV132" s="1" t="str">
        <f t="shared" si="155"/>
        <v>MORTALITY</v>
      </c>
      <c r="AW132" s="1" t="str">
        <f t="shared" si="156"/>
        <v>MORTALITY</v>
      </c>
      <c r="AX132" s="1" t="str">
        <f t="shared" si="157"/>
        <v>MORTALITY</v>
      </c>
      <c r="AY132" s="1" t="str">
        <f t="shared" si="158"/>
        <v>MORTALITY</v>
      </c>
      <c r="AZ132" s="1" t="str">
        <f t="shared" si="158"/>
        <v>MORTALITY</v>
      </c>
    </row>
    <row r="133" spans="1:52" x14ac:dyDescent="0.2">
      <c r="A133" s="27">
        <f>SABI_RAW_DATA!A133</f>
        <v>132</v>
      </c>
      <c r="B133" s="1" t="str">
        <f>UPPER(SABI_RAW_DATA!C133)</f>
        <v>NA</v>
      </c>
      <c r="C133" s="28">
        <f>SABI_RAW_DATA!D133</f>
        <v>36130</v>
      </c>
      <c r="D133" s="28">
        <f>SABI_RAW_DATA!D133</f>
        <v>36130</v>
      </c>
      <c r="E133" s="1">
        <f t="shared" si="181"/>
        <v>1998</v>
      </c>
      <c r="F133" s="28">
        <f>SABI_RAW_DATA!E133</f>
        <v>36220</v>
      </c>
      <c r="G133" s="1">
        <f t="shared" si="182"/>
        <v>1999</v>
      </c>
      <c r="H133" s="67">
        <f>(YEAR(SABI_SUMMARY!D133)-YEAR(SABI_SUMMARY!C133))*12+MONTH(SABI_SUMMARY!D133)-MONTH(SABI_SUMMARY!C133)</f>
        <v>0</v>
      </c>
      <c r="I133" s="1" t="str">
        <f t="shared" si="183"/>
        <v>CUB</v>
      </c>
      <c r="J133" s="1" t="str">
        <f t="shared" si="184"/>
        <v>NA_CUB</v>
      </c>
      <c r="K133" s="29">
        <f>(YEAR(SABI_SUMMARY!F133)-YEAR(SABI_SUMMARY!C133))*12+MONTH(SABI_SUMMARY!F133)-MONTH(SABI_SUMMARY!C133)</f>
        <v>3</v>
      </c>
      <c r="L133" s="1" t="str">
        <f t="shared" si="185"/>
        <v>CUB</v>
      </c>
      <c r="M133" s="1" t="str">
        <f t="shared" si="186"/>
        <v>NA_CUB</v>
      </c>
      <c r="N133" s="1" t="str">
        <f>UPPER(SABI_RAW_DATA!G133)</f>
        <v>MORTALITY</v>
      </c>
      <c r="O133" s="1">
        <f>IF(SABI_SUMMARY!N133="MORTALITY",1,0)</f>
        <v>1</v>
      </c>
      <c r="P133" s="1" t="str">
        <f t="shared" si="131"/>
        <v>NA</v>
      </c>
      <c r="Q133" s="1" t="str">
        <f t="shared" si="132"/>
        <v>NA</v>
      </c>
      <c r="R133" s="1" t="str">
        <f t="shared" ref="R133:Z133" si="189">IF($E133=R$1,$J133,IF(R$1&gt;$G133,$N133,IF($E133&gt;R$1,"NA",(IF($E133=R$1,L133,(IF(Q133="NA",L133,IF(Q133="FEMALE_CUB","FEMALE_JUVENILE",IF(Q133="FEMALE_JUVENILE","FEMALE_SUBADULT",IF(Q133="FEMALE_SUBADULT","FEMALE_ADULT_36_48",IF(Q133="FEMALE_ADULT_36_48","FEMALE_ADULT_48_60",IF(Q133="FEMALE_ADULT_48_60","FEMALE_ADULT_60_72",IF(Q133="FEMALE_ADULT_60_72","FEMALE_ADULT_72_84",IF(Q133="FEMALE_ADULT_72_84","FEMALE_ADULT_84",IF(Q133="FEMALE_ADULT_84","FEMALE_ADULT_84",IF(Q133="MALE_CUB","MALE_JUVENILE",IF(Q133="MALE_JUVENILE","MALE_SUBADULT",IF(Q133="MALE_SUBADULT","MALE_ADULT_36_48",IF(Q133="MALE_ADULT_36_48","MALE_ADULT_48_60",IF(Q133="MALE_ADULT_48_60","MALE_ADULT_60_72",IF(Q133="MALE_ADULT_60_72","MALE_ADULT_72_84",IF(Q133="MALE_ADULT_72_84","MALE_ADULT_84",IF(Q133="MALE_ADULT_84","MALE_ADULT_84",IF(Q133="NA_CUB","NA_JUVENILE",IF(Q133="NA_JUVENILE","NA_ADULT",IF(Q133="NA_ADULT","NA_ADULT","NA"))))))))))))))))))))))))))</f>
        <v>NA</v>
      </c>
      <c r="S133" s="1" t="str">
        <f t="shared" si="189"/>
        <v>NA</v>
      </c>
      <c r="T133" s="1" t="str">
        <f t="shared" si="189"/>
        <v>NA</v>
      </c>
      <c r="U133" s="1" t="str">
        <f t="shared" si="189"/>
        <v>NA</v>
      </c>
      <c r="V133" s="1" t="str">
        <f t="shared" si="189"/>
        <v>NA</v>
      </c>
      <c r="W133" s="1" t="str">
        <f t="shared" si="189"/>
        <v>NA</v>
      </c>
      <c r="X133" s="1" t="str">
        <f t="shared" si="189"/>
        <v>NA</v>
      </c>
      <c r="Y133" s="1" t="str">
        <f t="shared" si="189"/>
        <v>NA</v>
      </c>
      <c r="Z133" s="1" t="str">
        <f t="shared" si="189"/>
        <v>NA</v>
      </c>
      <c r="AA133" s="1" t="str">
        <f t="shared" si="134"/>
        <v>NA</v>
      </c>
      <c r="AB133" s="1" t="str">
        <f t="shared" si="135"/>
        <v>NA</v>
      </c>
      <c r="AC133" s="1" t="str">
        <f t="shared" si="136"/>
        <v>NA</v>
      </c>
      <c r="AD133" s="1" t="str">
        <f t="shared" si="137"/>
        <v>NA</v>
      </c>
      <c r="AE133" s="1" t="str">
        <f t="shared" si="138"/>
        <v>NA</v>
      </c>
      <c r="AF133" s="1" t="str">
        <f t="shared" si="139"/>
        <v>NA</v>
      </c>
      <c r="AG133" s="1" t="str">
        <f t="shared" si="140"/>
        <v>NA</v>
      </c>
      <c r="AH133" s="1" t="str">
        <f t="shared" si="141"/>
        <v>NA</v>
      </c>
      <c r="AI133" s="1" t="str">
        <f t="shared" si="142"/>
        <v>NA_CUB</v>
      </c>
      <c r="AJ133" s="1" t="str">
        <f t="shared" si="143"/>
        <v>NA_JUVENILE</v>
      </c>
      <c r="AK133" s="1" t="str">
        <f t="shared" si="144"/>
        <v>MORTALITY</v>
      </c>
      <c r="AL133" s="1" t="str">
        <f t="shared" si="145"/>
        <v>MORTALITY</v>
      </c>
      <c r="AM133" s="1" t="str">
        <f t="shared" si="146"/>
        <v>MORTALITY</v>
      </c>
      <c r="AN133" s="1" t="str">
        <f t="shared" si="147"/>
        <v>MORTALITY</v>
      </c>
      <c r="AO133" s="1" t="str">
        <f t="shared" si="148"/>
        <v>MORTALITY</v>
      </c>
      <c r="AP133" s="1" t="str">
        <f t="shared" si="149"/>
        <v>MORTALITY</v>
      </c>
      <c r="AQ133" s="1" t="str">
        <f t="shared" si="150"/>
        <v>MORTALITY</v>
      </c>
      <c r="AR133" s="1" t="str">
        <f t="shared" si="151"/>
        <v>MORTALITY</v>
      </c>
      <c r="AS133" s="1" t="str">
        <f t="shared" si="152"/>
        <v>MORTALITY</v>
      </c>
      <c r="AT133" s="1" t="str">
        <f t="shared" si="153"/>
        <v>MORTALITY</v>
      </c>
      <c r="AU133" s="1" t="str">
        <f t="shared" si="154"/>
        <v>MORTALITY</v>
      </c>
      <c r="AV133" s="1" t="str">
        <f t="shared" si="155"/>
        <v>MORTALITY</v>
      </c>
      <c r="AW133" s="1" t="str">
        <f t="shared" si="156"/>
        <v>MORTALITY</v>
      </c>
      <c r="AX133" s="1" t="str">
        <f t="shared" si="157"/>
        <v>MORTALITY</v>
      </c>
      <c r="AY133" s="1" t="str">
        <f t="shared" si="158"/>
        <v>MORTALITY</v>
      </c>
      <c r="AZ133" s="1" t="str">
        <f t="shared" si="158"/>
        <v>MORTALITY</v>
      </c>
    </row>
    <row r="134" spans="1:52" x14ac:dyDescent="0.2">
      <c r="A134" s="27">
        <f>SABI_RAW_DATA!A134</f>
        <v>133</v>
      </c>
      <c r="B134" s="1" t="str">
        <f>UPPER(SABI_RAW_DATA!C134)</f>
        <v>NA</v>
      </c>
      <c r="C134" s="28">
        <f>SABI_RAW_DATA!D134</f>
        <v>36130</v>
      </c>
      <c r="D134" s="28">
        <f>SABI_RAW_DATA!D134</f>
        <v>36130</v>
      </c>
      <c r="E134" s="1">
        <f t="shared" si="181"/>
        <v>1998</v>
      </c>
      <c r="F134" s="28">
        <f>SABI_RAW_DATA!E134</f>
        <v>36220</v>
      </c>
      <c r="G134" s="1">
        <f t="shared" si="182"/>
        <v>1999</v>
      </c>
      <c r="H134" s="67">
        <f>(YEAR(SABI_SUMMARY!D134)-YEAR(SABI_SUMMARY!C134))*12+MONTH(SABI_SUMMARY!D134)-MONTH(SABI_SUMMARY!C134)</f>
        <v>0</v>
      </c>
      <c r="I134" s="1" t="str">
        <f t="shared" si="183"/>
        <v>CUB</v>
      </c>
      <c r="J134" s="1" t="str">
        <f t="shared" si="184"/>
        <v>NA_CUB</v>
      </c>
      <c r="K134" s="29">
        <f>(YEAR(SABI_SUMMARY!F134)-YEAR(SABI_SUMMARY!C134))*12+MONTH(SABI_SUMMARY!F134)-MONTH(SABI_SUMMARY!C134)</f>
        <v>3</v>
      </c>
      <c r="L134" s="1" t="str">
        <f t="shared" si="185"/>
        <v>CUB</v>
      </c>
      <c r="M134" s="1" t="str">
        <f t="shared" si="186"/>
        <v>NA_CUB</v>
      </c>
      <c r="N134" s="1" t="str">
        <f>UPPER(SABI_RAW_DATA!G134)</f>
        <v>MORTALITY</v>
      </c>
      <c r="O134" s="1">
        <f>IF(SABI_SUMMARY!N134="MORTALITY",1,0)</f>
        <v>1</v>
      </c>
      <c r="P134" s="1" t="str">
        <f t="shared" si="131"/>
        <v>NA</v>
      </c>
      <c r="Q134" s="1" t="str">
        <f t="shared" si="132"/>
        <v>NA</v>
      </c>
      <c r="R134" s="1" t="str">
        <f t="shared" ref="R134:Z134" si="190">IF($E134=R$1,$J134,IF(R$1&gt;$G134,$N134,IF($E134&gt;R$1,"NA",(IF($E134=R$1,L134,(IF(Q134="NA",L134,IF(Q134="FEMALE_CUB","FEMALE_JUVENILE",IF(Q134="FEMALE_JUVENILE","FEMALE_SUBADULT",IF(Q134="FEMALE_SUBADULT","FEMALE_ADULT_36_48",IF(Q134="FEMALE_ADULT_36_48","FEMALE_ADULT_48_60",IF(Q134="FEMALE_ADULT_48_60","FEMALE_ADULT_60_72",IF(Q134="FEMALE_ADULT_60_72","FEMALE_ADULT_72_84",IF(Q134="FEMALE_ADULT_72_84","FEMALE_ADULT_84",IF(Q134="FEMALE_ADULT_84","FEMALE_ADULT_84",IF(Q134="MALE_CUB","MALE_JUVENILE",IF(Q134="MALE_JUVENILE","MALE_SUBADULT",IF(Q134="MALE_SUBADULT","MALE_ADULT_36_48",IF(Q134="MALE_ADULT_36_48","MALE_ADULT_48_60",IF(Q134="MALE_ADULT_48_60","MALE_ADULT_60_72",IF(Q134="MALE_ADULT_60_72","MALE_ADULT_72_84",IF(Q134="MALE_ADULT_72_84","MALE_ADULT_84",IF(Q134="MALE_ADULT_84","MALE_ADULT_84",IF(Q134="NA_CUB","NA_JUVENILE",IF(Q134="NA_JUVENILE","NA_ADULT",IF(Q134="NA_ADULT","NA_ADULT","NA"))))))))))))))))))))))))))</f>
        <v>NA</v>
      </c>
      <c r="S134" s="1" t="str">
        <f t="shared" si="190"/>
        <v>NA</v>
      </c>
      <c r="T134" s="1" t="str">
        <f t="shared" si="190"/>
        <v>NA</v>
      </c>
      <c r="U134" s="1" t="str">
        <f t="shared" si="190"/>
        <v>NA</v>
      </c>
      <c r="V134" s="1" t="str">
        <f t="shared" si="190"/>
        <v>NA</v>
      </c>
      <c r="W134" s="1" t="str">
        <f t="shared" si="190"/>
        <v>NA</v>
      </c>
      <c r="X134" s="1" t="str">
        <f t="shared" si="190"/>
        <v>NA</v>
      </c>
      <c r="Y134" s="1" t="str">
        <f t="shared" si="190"/>
        <v>NA</v>
      </c>
      <c r="Z134" s="1" t="str">
        <f t="shared" si="190"/>
        <v>NA</v>
      </c>
      <c r="AA134" s="1" t="str">
        <f t="shared" si="134"/>
        <v>NA</v>
      </c>
      <c r="AB134" s="1" t="str">
        <f t="shared" si="135"/>
        <v>NA</v>
      </c>
      <c r="AC134" s="1" t="str">
        <f t="shared" si="136"/>
        <v>NA</v>
      </c>
      <c r="AD134" s="1" t="str">
        <f t="shared" si="137"/>
        <v>NA</v>
      </c>
      <c r="AE134" s="1" t="str">
        <f t="shared" si="138"/>
        <v>NA</v>
      </c>
      <c r="AF134" s="1" t="str">
        <f t="shared" si="139"/>
        <v>NA</v>
      </c>
      <c r="AG134" s="1" t="str">
        <f t="shared" si="140"/>
        <v>NA</v>
      </c>
      <c r="AH134" s="1" t="str">
        <f t="shared" si="141"/>
        <v>NA</v>
      </c>
      <c r="AI134" s="1" t="str">
        <f t="shared" si="142"/>
        <v>NA_CUB</v>
      </c>
      <c r="AJ134" s="1" t="str">
        <f t="shared" si="143"/>
        <v>NA_JUVENILE</v>
      </c>
      <c r="AK134" s="1" t="str">
        <f t="shared" si="144"/>
        <v>MORTALITY</v>
      </c>
      <c r="AL134" s="1" t="str">
        <f t="shared" si="145"/>
        <v>MORTALITY</v>
      </c>
      <c r="AM134" s="1" t="str">
        <f t="shared" si="146"/>
        <v>MORTALITY</v>
      </c>
      <c r="AN134" s="1" t="str">
        <f t="shared" si="147"/>
        <v>MORTALITY</v>
      </c>
      <c r="AO134" s="1" t="str">
        <f t="shared" si="148"/>
        <v>MORTALITY</v>
      </c>
      <c r="AP134" s="1" t="str">
        <f t="shared" si="149"/>
        <v>MORTALITY</v>
      </c>
      <c r="AQ134" s="1" t="str">
        <f t="shared" si="150"/>
        <v>MORTALITY</v>
      </c>
      <c r="AR134" s="1" t="str">
        <f t="shared" si="151"/>
        <v>MORTALITY</v>
      </c>
      <c r="AS134" s="1" t="str">
        <f t="shared" si="152"/>
        <v>MORTALITY</v>
      </c>
      <c r="AT134" s="1" t="str">
        <f t="shared" si="153"/>
        <v>MORTALITY</v>
      </c>
      <c r="AU134" s="1" t="str">
        <f t="shared" si="154"/>
        <v>MORTALITY</v>
      </c>
      <c r="AV134" s="1" t="str">
        <f t="shared" si="155"/>
        <v>MORTALITY</v>
      </c>
      <c r="AW134" s="1" t="str">
        <f t="shared" si="156"/>
        <v>MORTALITY</v>
      </c>
      <c r="AX134" s="1" t="str">
        <f t="shared" si="157"/>
        <v>MORTALITY</v>
      </c>
      <c r="AY134" s="1" t="str">
        <f t="shared" si="158"/>
        <v>MORTALITY</v>
      </c>
      <c r="AZ134" s="1" t="str">
        <f t="shared" si="158"/>
        <v>MORTALITY</v>
      </c>
    </row>
    <row r="135" spans="1:52" x14ac:dyDescent="0.2">
      <c r="A135" s="27">
        <f>SABI_RAW_DATA!A135</f>
        <v>134</v>
      </c>
      <c r="B135" s="1" t="str">
        <f>UPPER(SABI_RAW_DATA!C135)</f>
        <v>MALE</v>
      </c>
      <c r="C135" s="28">
        <f>SABI_RAW_DATA!D135</f>
        <v>36465</v>
      </c>
      <c r="D135" s="28">
        <f>SABI_RAW_DATA!D135</f>
        <v>36465</v>
      </c>
      <c r="E135" s="1">
        <f t="shared" si="181"/>
        <v>1999</v>
      </c>
      <c r="F135" s="28">
        <f>SABI_RAW_DATA!E135</f>
        <v>37226</v>
      </c>
      <c r="G135" s="1">
        <f t="shared" si="182"/>
        <v>2001</v>
      </c>
      <c r="H135" s="67">
        <f>(YEAR(SABI_SUMMARY!D135)-YEAR(SABI_SUMMARY!C135))*12+MONTH(SABI_SUMMARY!D135)-MONTH(SABI_SUMMARY!C135)</f>
        <v>0</v>
      </c>
      <c r="I135" s="1" t="str">
        <f t="shared" si="183"/>
        <v>CUB</v>
      </c>
      <c r="J135" s="1" t="str">
        <f t="shared" si="184"/>
        <v>MALE_CUB</v>
      </c>
      <c r="K135" s="29">
        <f>(YEAR(SABI_SUMMARY!F135)-YEAR(SABI_SUMMARY!C135))*12+MONTH(SABI_SUMMARY!F135)-MONTH(SABI_SUMMARY!C135)</f>
        <v>25</v>
      </c>
      <c r="L135" s="1" t="str">
        <f t="shared" si="185"/>
        <v>SUBADULT</v>
      </c>
      <c r="M135" s="1" t="str">
        <f t="shared" si="186"/>
        <v>MALE_SUBADULT</v>
      </c>
      <c r="N135" s="1" t="str">
        <f>UPPER(SABI_RAW_DATA!G135)</f>
        <v>CENSORED</v>
      </c>
      <c r="O135" s="1">
        <f>IF(SABI_SUMMARY!N135="MORTALITY",1,0)</f>
        <v>0</v>
      </c>
      <c r="P135" s="1" t="str">
        <f t="shared" si="131"/>
        <v>NA</v>
      </c>
      <c r="Q135" s="1" t="str">
        <f t="shared" si="132"/>
        <v>NA</v>
      </c>
      <c r="R135" s="1" t="str">
        <f t="shared" ref="R135:Z135" si="191">IF($E135=R$1,$J135,IF(R$1&gt;$G135,$N135,IF($E135&gt;R$1,"NA",(IF($E135=R$1,L135,(IF(Q135="NA",L135,IF(Q135="FEMALE_CUB","FEMALE_JUVENILE",IF(Q135="FEMALE_JUVENILE","FEMALE_SUBADULT",IF(Q135="FEMALE_SUBADULT","FEMALE_ADULT_36_48",IF(Q135="FEMALE_ADULT_36_48","FEMALE_ADULT_48_60",IF(Q135="FEMALE_ADULT_48_60","FEMALE_ADULT_60_72",IF(Q135="FEMALE_ADULT_60_72","FEMALE_ADULT_72_84",IF(Q135="FEMALE_ADULT_72_84","FEMALE_ADULT_84",IF(Q135="FEMALE_ADULT_84","FEMALE_ADULT_84",IF(Q135="MALE_CUB","MALE_JUVENILE",IF(Q135="MALE_JUVENILE","MALE_SUBADULT",IF(Q135="MALE_SUBADULT","MALE_ADULT_36_48",IF(Q135="MALE_ADULT_36_48","MALE_ADULT_48_60",IF(Q135="MALE_ADULT_48_60","MALE_ADULT_60_72",IF(Q135="MALE_ADULT_60_72","MALE_ADULT_72_84",IF(Q135="MALE_ADULT_72_84","MALE_ADULT_84",IF(Q135="MALE_ADULT_84","MALE_ADULT_84",IF(Q135="NA_CUB","NA_JUVENILE",IF(Q135="NA_JUVENILE","NA_ADULT",IF(Q135="NA_ADULT","NA_ADULT","NA"))))))))))))))))))))))))))</f>
        <v>NA</v>
      </c>
      <c r="S135" s="1" t="str">
        <f t="shared" si="191"/>
        <v>NA</v>
      </c>
      <c r="T135" s="1" t="str">
        <f t="shared" si="191"/>
        <v>NA</v>
      </c>
      <c r="U135" s="1" t="str">
        <f t="shared" si="191"/>
        <v>NA</v>
      </c>
      <c r="V135" s="1" t="str">
        <f t="shared" si="191"/>
        <v>NA</v>
      </c>
      <c r="W135" s="1" t="str">
        <f t="shared" si="191"/>
        <v>NA</v>
      </c>
      <c r="X135" s="1" t="str">
        <f t="shared" si="191"/>
        <v>NA</v>
      </c>
      <c r="Y135" s="1" t="str">
        <f t="shared" si="191"/>
        <v>NA</v>
      </c>
      <c r="Z135" s="1" t="str">
        <f t="shared" si="191"/>
        <v>NA</v>
      </c>
      <c r="AA135" s="1" t="str">
        <f t="shared" si="134"/>
        <v>NA</v>
      </c>
      <c r="AB135" s="1" t="str">
        <f t="shared" si="135"/>
        <v>NA</v>
      </c>
      <c r="AC135" s="1" t="str">
        <f t="shared" si="136"/>
        <v>NA</v>
      </c>
      <c r="AD135" s="1" t="str">
        <f t="shared" si="137"/>
        <v>NA</v>
      </c>
      <c r="AE135" s="1" t="str">
        <f t="shared" si="138"/>
        <v>NA</v>
      </c>
      <c r="AF135" s="1" t="str">
        <f t="shared" si="139"/>
        <v>NA</v>
      </c>
      <c r="AG135" s="1" t="str">
        <f t="shared" si="140"/>
        <v>NA</v>
      </c>
      <c r="AH135" s="1" t="str">
        <f t="shared" si="141"/>
        <v>NA</v>
      </c>
      <c r="AI135" s="1" t="str">
        <f t="shared" si="142"/>
        <v>NA</v>
      </c>
      <c r="AJ135" s="1" t="str">
        <f t="shared" si="143"/>
        <v>MALE_CUB</v>
      </c>
      <c r="AK135" s="1" t="str">
        <f t="shared" si="144"/>
        <v>MALE_JUVENILE</v>
      </c>
      <c r="AL135" s="1" t="str">
        <f t="shared" si="145"/>
        <v>MALE_SUBADULT</v>
      </c>
      <c r="AM135" s="1" t="str">
        <f t="shared" si="146"/>
        <v>CENSORED</v>
      </c>
      <c r="AN135" s="1" t="str">
        <f t="shared" si="147"/>
        <v>CENSORED</v>
      </c>
      <c r="AO135" s="1" t="str">
        <f t="shared" si="148"/>
        <v>CENSORED</v>
      </c>
      <c r="AP135" s="1" t="str">
        <f t="shared" si="149"/>
        <v>CENSORED</v>
      </c>
      <c r="AQ135" s="1" t="str">
        <f t="shared" si="150"/>
        <v>CENSORED</v>
      </c>
      <c r="AR135" s="1" t="str">
        <f t="shared" si="151"/>
        <v>CENSORED</v>
      </c>
      <c r="AS135" s="1" t="str">
        <f t="shared" si="152"/>
        <v>CENSORED</v>
      </c>
      <c r="AT135" s="1" t="str">
        <f t="shared" si="153"/>
        <v>CENSORED</v>
      </c>
      <c r="AU135" s="1" t="str">
        <f t="shared" si="154"/>
        <v>CENSORED</v>
      </c>
      <c r="AV135" s="1" t="str">
        <f t="shared" si="155"/>
        <v>CENSORED</v>
      </c>
      <c r="AW135" s="1" t="str">
        <f t="shared" si="156"/>
        <v>CENSORED</v>
      </c>
      <c r="AX135" s="1" t="str">
        <f t="shared" si="157"/>
        <v>CENSORED</v>
      </c>
      <c r="AY135" s="1" t="str">
        <f t="shared" si="158"/>
        <v>CENSORED</v>
      </c>
      <c r="AZ135" s="1" t="str">
        <f t="shared" si="158"/>
        <v>CENSORED</v>
      </c>
    </row>
    <row r="136" spans="1:52" x14ac:dyDescent="0.2">
      <c r="A136" s="27">
        <f>SABI_RAW_DATA!A136</f>
        <v>135</v>
      </c>
      <c r="B136" s="1" t="str">
        <f>UPPER(SABI_RAW_DATA!C136)</f>
        <v>MALE</v>
      </c>
      <c r="C136" s="28">
        <f>SABI_RAW_DATA!D136</f>
        <v>36465</v>
      </c>
      <c r="D136" s="28">
        <f>SABI_RAW_DATA!D136</f>
        <v>36465</v>
      </c>
      <c r="E136" s="1">
        <f t="shared" si="181"/>
        <v>1999</v>
      </c>
      <c r="F136" s="28">
        <f>SABI_RAW_DATA!E136</f>
        <v>37226</v>
      </c>
      <c r="G136" s="1">
        <f t="shared" si="182"/>
        <v>2001</v>
      </c>
      <c r="H136" s="67">
        <f>(YEAR(SABI_SUMMARY!D136)-YEAR(SABI_SUMMARY!C136))*12+MONTH(SABI_SUMMARY!D136)-MONTH(SABI_SUMMARY!C136)</f>
        <v>0</v>
      </c>
      <c r="I136" s="1" t="str">
        <f t="shared" si="183"/>
        <v>CUB</v>
      </c>
      <c r="J136" s="1" t="str">
        <f t="shared" si="184"/>
        <v>MALE_CUB</v>
      </c>
      <c r="K136" s="29">
        <f>(YEAR(SABI_SUMMARY!F136)-YEAR(SABI_SUMMARY!C136))*12+MONTH(SABI_SUMMARY!F136)-MONTH(SABI_SUMMARY!C136)</f>
        <v>25</v>
      </c>
      <c r="L136" s="1" t="str">
        <f t="shared" si="185"/>
        <v>SUBADULT</v>
      </c>
      <c r="M136" s="1" t="str">
        <f t="shared" si="186"/>
        <v>MALE_SUBADULT</v>
      </c>
      <c r="N136" s="1" t="str">
        <f>UPPER(SABI_RAW_DATA!G136)</f>
        <v>CENSORED</v>
      </c>
      <c r="O136" s="1">
        <f>IF(SABI_SUMMARY!N136="MORTALITY",1,0)</f>
        <v>0</v>
      </c>
      <c r="P136" s="1" t="str">
        <f t="shared" si="131"/>
        <v>NA</v>
      </c>
      <c r="Q136" s="1" t="str">
        <f t="shared" si="132"/>
        <v>NA</v>
      </c>
      <c r="R136" s="1" t="str">
        <f t="shared" ref="R136:Z136" si="192">IF($E136=R$1,$J136,IF(R$1&gt;$G136,$N136,IF($E136&gt;R$1,"NA",(IF($E136=R$1,L136,(IF(Q136="NA",L136,IF(Q136="FEMALE_CUB","FEMALE_JUVENILE",IF(Q136="FEMALE_JUVENILE","FEMALE_SUBADULT",IF(Q136="FEMALE_SUBADULT","FEMALE_ADULT_36_48",IF(Q136="FEMALE_ADULT_36_48","FEMALE_ADULT_48_60",IF(Q136="FEMALE_ADULT_48_60","FEMALE_ADULT_60_72",IF(Q136="FEMALE_ADULT_60_72","FEMALE_ADULT_72_84",IF(Q136="FEMALE_ADULT_72_84","FEMALE_ADULT_84",IF(Q136="FEMALE_ADULT_84","FEMALE_ADULT_84",IF(Q136="MALE_CUB","MALE_JUVENILE",IF(Q136="MALE_JUVENILE","MALE_SUBADULT",IF(Q136="MALE_SUBADULT","MALE_ADULT_36_48",IF(Q136="MALE_ADULT_36_48","MALE_ADULT_48_60",IF(Q136="MALE_ADULT_48_60","MALE_ADULT_60_72",IF(Q136="MALE_ADULT_60_72","MALE_ADULT_72_84",IF(Q136="MALE_ADULT_72_84","MALE_ADULT_84",IF(Q136="MALE_ADULT_84","MALE_ADULT_84",IF(Q136="NA_CUB","NA_JUVENILE",IF(Q136="NA_JUVENILE","NA_ADULT",IF(Q136="NA_ADULT","NA_ADULT","NA"))))))))))))))))))))))))))</f>
        <v>NA</v>
      </c>
      <c r="S136" s="1" t="str">
        <f t="shared" si="192"/>
        <v>NA</v>
      </c>
      <c r="T136" s="1" t="str">
        <f t="shared" si="192"/>
        <v>NA</v>
      </c>
      <c r="U136" s="1" t="str">
        <f t="shared" si="192"/>
        <v>NA</v>
      </c>
      <c r="V136" s="1" t="str">
        <f t="shared" si="192"/>
        <v>NA</v>
      </c>
      <c r="W136" s="1" t="str">
        <f t="shared" si="192"/>
        <v>NA</v>
      </c>
      <c r="X136" s="1" t="str">
        <f t="shared" si="192"/>
        <v>NA</v>
      </c>
      <c r="Y136" s="1" t="str">
        <f t="shared" si="192"/>
        <v>NA</v>
      </c>
      <c r="Z136" s="1" t="str">
        <f t="shared" si="192"/>
        <v>NA</v>
      </c>
      <c r="AA136" s="1" t="str">
        <f t="shared" si="134"/>
        <v>NA</v>
      </c>
      <c r="AB136" s="1" t="str">
        <f t="shared" si="135"/>
        <v>NA</v>
      </c>
      <c r="AC136" s="1" t="str">
        <f t="shared" si="136"/>
        <v>NA</v>
      </c>
      <c r="AD136" s="1" t="str">
        <f t="shared" si="137"/>
        <v>NA</v>
      </c>
      <c r="AE136" s="1" t="str">
        <f t="shared" si="138"/>
        <v>NA</v>
      </c>
      <c r="AF136" s="1" t="str">
        <f t="shared" si="139"/>
        <v>NA</v>
      </c>
      <c r="AG136" s="1" t="str">
        <f t="shared" si="140"/>
        <v>NA</v>
      </c>
      <c r="AH136" s="1" t="str">
        <f t="shared" si="141"/>
        <v>NA</v>
      </c>
      <c r="AI136" s="1" t="str">
        <f t="shared" si="142"/>
        <v>NA</v>
      </c>
      <c r="AJ136" s="1" t="str">
        <f t="shared" si="143"/>
        <v>MALE_CUB</v>
      </c>
      <c r="AK136" s="1" t="str">
        <f t="shared" si="144"/>
        <v>MALE_JUVENILE</v>
      </c>
      <c r="AL136" s="1" t="str">
        <f t="shared" si="145"/>
        <v>MALE_SUBADULT</v>
      </c>
      <c r="AM136" s="1" t="str">
        <f t="shared" si="146"/>
        <v>CENSORED</v>
      </c>
      <c r="AN136" s="1" t="str">
        <f t="shared" si="147"/>
        <v>CENSORED</v>
      </c>
      <c r="AO136" s="1" t="str">
        <f t="shared" si="148"/>
        <v>CENSORED</v>
      </c>
      <c r="AP136" s="1" t="str">
        <f t="shared" si="149"/>
        <v>CENSORED</v>
      </c>
      <c r="AQ136" s="1" t="str">
        <f t="shared" si="150"/>
        <v>CENSORED</v>
      </c>
      <c r="AR136" s="1" t="str">
        <f t="shared" si="151"/>
        <v>CENSORED</v>
      </c>
      <c r="AS136" s="1" t="str">
        <f t="shared" si="152"/>
        <v>CENSORED</v>
      </c>
      <c r="AT136" s="1" t="str">
        <f t="shared" si="153"/>
        <v>CENSORED</v>
      </c>
      <c r="AU136" s="1" t="str">
        <f t="shared" si="154"/>
        <v>CENSORED</v>
      </c>
      <c r="AV136" s="1" t="str">
        <f t="shared" si="155"/>
        <v>CENSORED</v>
      </c>
      <c r="AW136" s="1" t="str">
        <f t="shared" si="156"/>
        <v>CENSORED</v>
      </c>
      <c r="AX136" s="1" t="str">
        <f t="shared" si="157"/>
        <v>CENSORED</v>
      </c>
      <c r="AY136" s="1" t="str">
        <f t="shared" si="158"/>
        <v>CENSORED</v>
      </c>
      <c r="AZ136" s="1" t="str">
        <f t="shared" si="158"/>
        <v>CENSORED</v>
      </c>
    </row>
    <row r="137" spans="1:52" x14ac:dyDescent="0.2">
      <c r="A137" s="27">
        <f>SABI_RAW_DATA!A137</f>
        <v>136</v>
      </c>
      <c r="B137" s="1" t="str">
        <f>UPPER(SABI_RAW_DATA!C137)</f>
        <v>FEMALE</v>
      </c>
      <c r="C137" s="28">
        <f>SABI_RAW_DATA!D137</f>
        <v>37226</v>
      </c>
      <c r="D137" s="28">
        <f>SABI_RAW_DATA!D137</f>
        <v>37226</v>
      </c>
      <c r="E137" s="1">
        <f t="shared" si="181"/>
        <v>2001</v>
      </c>
      <c r="F137" s="28">
        <f>SABI_RAW_DATA!E137</f>
        <v>37956</v>
      </c>
      <c r="G137" s="1">
        <f t="shared" si="182"/>
        <v>2003</v>
      </c>
      <c r="H137" s="67">
        <f>(YEAR(SABI_SUMMARY!D137)-YEAR(SABI_SUMMARY!C137))*12+MONTH(SABI_SUMMARY!D137)-MONTH(SABI_SUMMARY!C137)</f>
        <v>0</v>
      </c>
      <c r="I137" s="1" t="str">
        <f t="shared" si="183"/>
        <v>CUB</v>
      </c>
      <c r="J137" s="1" t="str">
        <f t="shared" si="184"/>
        <v>FEMALE_CUB</v>
      </c>
      <c r="K137" s="29">
        <f>(YEAR(SABI_SUMMARY!F137)-YEAR(SABI_SUMMARY!C137))*12+MONTH(SABI_SUMMARY!F137)-MONTH(SABI_SUMMARY!C137)</f>
        <v>24</v>
      </c>
      <c r="L137" s="1" t="str">
        <f t="shared" si="185"/>
        <v>JUVENILE</v>
      </c>
      <c r="M137" s="1" t="str">
        <f t="shared" si="186"/>
        <v>FEMALE_JUVENILE</v>
      </c>
      <c r="N137" s="1" t="str">
        <f>UPPER(SABI_RAW_DATA!G137)</f>
        <v>MORTALITY</v>
      </c>
      <c r="O137" s="1">
        <f>IF(SABI_SUMMARY!N137="MORTALITY",1,0)</f>
        <v>1</v>
      </c>
      <c r="P137" s="1" t="str">
        <f t="shared" si="131"/>
        <v>NA</v>
      </c>
      <c r="Q137" s="1" t="str">
        <f t="shared" si="132"/>
        <v>NA</v>
      </c>
      <c r="R137" s="1" t="str">
        <f t="shared" ref="R137:Z137" si="193">IF($E137=R$1,$J137,IF(R$1&gt;$G137,$N137,IF($E137&gt;R$1,"NA",(IF($E137=R$1,L137,(IF(Q137="NA",L137,IF(Q137="FEMALE_CUB","FEMALE_JUVENILE",IF(Q137="FEMALE_JUVENILE","FEMALE_SUBADULT",IF(Q137="FEMALE_SUBADULT","FEMALE_ADULT_36_48",IF(Q137="FEMALE_ADULT_36_48","FEMALE_ADULT_48_60",IF(Q137="FEMALE_ADULT_48_60","FEMALE_ADULT_60_72",IF(Q137="FEMALE_ADULT_60_72","FEMALE_ADULT_72_84",IF(Q137="FEMALE_ADULT_72_84","FEMALE_ADULT_84",IF(Q137="FEMALE_ADULT_84","FEMALE_ADULT_84",IF(Q137="MALE_CUB","MALE_JUVENILE",IF(Q137="MALE_JUVENILE","MALE_SUBADULT",IF(Q137="MALE_SUBADULT","MALE_ADULT_36_48",IF(Q137="MALE_ADULT_36_48","MALE_ADULT_48_60",IF(Q137="MALE_ADULT_48_60","MALE_ADULT_60_72",IF(Q137="MALE_ADULT_60_72","MALE_ADULT_72_84",IF(Q137="MALE_ADULT_72_84","MALE_ADULT_84",IF(Q137="MALE_ADULT_84","MALE_ADULT_84",IF(Q137="NA_CUB","NA_JUVENILE",IF(Q137="NA_JUVENILE","NA_ADULT",IF(Q137="NA_ADULT","NA_ADULT","NA"))))))))))))))))))))))))))</f>
        <v>NA</v>
      </c>
      <c r="S137" s="1" t="str">
        <f t="shared" si="193"/>
        <v>NA</v>
      </c>
      <c r="T137" s="1" t="str">
        <f t="shared" si="193"/>
        <v>NA</v>
      </c>
      <c r="U137" s="1" t="str">
        <f t="shared" si="193"/>
        <v>NA</v>
      </c>
      <c r="V137" s="1" t="str">
        <f t="shared" si="193"/>
        <v>NA</v>
      </c>
      <c r="W137" s="1" t="str">
        <f t="shared" si="193"/>
        <v>NA</v>
      </c>
      <c r="X137" s="1" t="str">
        <f t="shared" si="193"/>
        <v>NA</v>
      </c>
      <c r="Y137" s="1" t="str">
        <f t="shared" si="193"/>
        <v>NA</v>
      </c>
      <c r="Z137" s="1" t="str">
        <f t="shared" si="193"/>
        <v>NA</v>
      </c>
      <c r="AA137" s="1" t="str">
        <f t="shared" si="134"/>
        <v>NA</v>
      </c>
      <c r="AB137" s="1" t="str">
        <f t="shared" si="135"/>
        <v>NA</v>
      </c>
      <c r="AC137" s="1" t="str">
        <f t="shared" si="136"/>
        <v>NA</v>
      </c>
      <c r="AD137" s="1" t="str">
        <f t="shared" si="137"/>
        <v>NA</v>
      </c>
      <c r="AE137" s="1" t="str">
        <f t="shared" si="138"/>
        <v>NA</v>
      </c>
      <c r="AF137" s="1" t="str">
        <f t="shared" si="139"/>
        <v>NA</v>
      </c>
      <c r="AG137" s="1" t="str">
        <f t="shared" si="140"/>
        <v>NA</v>
      </c>
      <c r="AH137" s="1" t="str">
        <f t="shared" si="141"/>
        <v>NA</v>
      </c>
      <c r="AI137" s="1" t="str">
        <f t="shared" si="142"/>
        <v>NA</v>
      </c>
      <c r="AJ137" s="1" t="str">
        <f t="shared" si="143"/>
        <v>NA</v>
      </c>
      <c r="AK137" s="1" t="str">
        <f t="shared" si="144"/>
        <v>NA</v>
      </c>
      <c r="AL137" s="1" t="str">
        <f t="shared" si="145"/>
        <v>FEMALE_CUB</v>
      </c>
      <c r="AM137" s="1" t="str">
        <f t="shared" si="146"/>
        <v>FEMALE_JUVENILE</v>
      </c>
      <c r="AN137" s="1" t="str">
        <f t="shared" si="147"/>
        <v>FEMALE_SUBADULT</v>
      </c>
      <c r="AO137" s="1" t="str">
        <f t="shared" si="148"/>
        <v>MORTALITY</v>
      </c>
      <c r="AP137" s="1" t="str">
        <f t="shared" si="149"/>
        <v>MORTALITY</v>
      </c>
      <c r="AQ137" s="1" t="str">
        <f t="shared" si="150"/>
        <v>MORTALITY</v>
      </c>
      <c r="AR137" s="1" t="str">
        <f t="shared" si="151"/>
        <v>MORTALITY</v>
      </c>
      <c r="AS137" s="1" t="str">
        <f t="shared" si="152"/>
        <v>MORTALITY</v>
      </c>
      <c r="AT137" s="1" t="str">
        <f t="shared" si="153"/>
        <v>MORTALITY</v>
      </c>
      <c r="AU137" s="1" t="str">
        <f t="shared" si="154"/>
        <v>MORTALITY</v>
      </c>
      <c r="AV137" s="1" t="str">
        <f t="shared" si="155"/>
        <v>MORTALITY</v>
      </c>
      <c r="AW137" s="1" t="str">
        <f t="shared" si="156"/>
        <v>MORTALITY</v>
      </c>
      <c r="AX137" s="1" t="str">
        <f t="shared" si="157"/>
        <v>MORTALITY</v>
      </c>
      <c r="AY137" s="1" t="str">
        <f t="shared" si="158"/>
        <v>MORTALITY</v>
      </c>
      <c r="AZ137" s="1" t="str">
        <f t="shared" si="158"/>
        <v>MORTALITY</v>
      </c>
    </row>
    <row r="138" spans="1:52" x14ac:dyDescent="0.2">
      <c r="A138" s="27">
        <f>SABI_RAW_DATA!A138</f>
        <v>137</v>
      </c>
      <c r="B138" s="1" t="str">
        <f>UPPER(SABI_RAW_DATA!C138)</f>
        <v>FEMALE</v>
      </c>
      <c r="C138" s="28">
        <f>SABI_RAW_DATA!D138</f>
        <v>37226</v>
      </c>
      <c r="D138" s="28">
        <f>SABI_RAW_DATA!D138</f>
        <v>37226</v>
      </c>
      <c r="E138" s="1">
        <f t="shared" si="181"/>
        <v>2001</v>
      </c>
      <c r="F138" s="28">
        <f>SABI_RAW_DATA!E138</f>
        <v>40969</v>
      </c>
      <c r="G138" s="1">
        <f t="shared" si="182"/>
        <v>2012</v>
      </c>
      <c r="H138" s="67">
        <f>(YEAR(SABI_SUMMARY!D138)-YEAR(SABI_SUMMARY!C138))*12+MONTH(SABI_SUMMARY!D138)-MONTH(SABI_SUMMARY!C138)</f>
        <v>0</v>
      </c>
      <c r="I138" s="1" t="str">
        <f t="shared" si="183"/>
        <v>CUB</v>
      </c>
      <c r="J138" s="1" t="str">
        <f t="shared" si="184"/>
        <v>FEMALE_CUB</v>
      </c>
      <c r="K138" s="29">
        <f>(YEAR(SABI_SUMMARY!F138)-YEAR(SABI_SUMMARY!C138))*12+MONTH(SABI_SUMMARY!F138)-MONTH(SABI_SUMMARY!C138)</f>
        <v>123</v>
      </c>
      <c r="L138" s="1" t="str">
        <f t="shared" si="185"/>
        <v>ADULT_84</v>
      </c>
      <c r="M138" s="1" t="str">
        <f t="shared" si="186"/>
        <v>FEMALE_ADULT_84</v>
      </c>
      <c r="N138" s="1" t="str">
        <f>UPPER(SABI_RAW_DATA!G138)</f>
        <v>MORTALITY</v>
      </c>
      <c r="O138" s="1">
        <f>IF(SABI_SUMMARY!N138="MORTALITY",1,0)</f>
        <v>1</v>
      </c>
      <c r="P138" s="1" t="str">
        <f t="shared" si="131"/>
        <v>NA</v>
      </c>
      <c r="Q138" s="1" t="str">
        <f t="shared" si="132"/>
        <v>NA</v>
      </c>
      <c r="R138" s="1" t="str">
        <f t="shared" ref="R138:Z138" si="194">IF($E138=R$1,$J138,IF(R$1&gt;$G138,$N138,IF($E138&gt;R$1,"NA",(IF($E138=R$1,L138,(IF(Q138="NA",L138,IF(Q138="FEMALE_CUB","FEMALE_JUVENILE",IF(Q138="FEMALE_JUVENILE","FEMALE_SUBADULT",IF(Q138="FEMALE_SUBADULT","FEMALE_ADULT_36_48",IF(Q138="FEMALE_ADULT_36_48","FEMALE_ADULT_48_60",IF(Q138="FEMALE_ADULT_48_60","FEMALE_ADULT_60_72",IF(Q138="FEMALE_ADULT_60_72","FEMALE_ADULT_72_84",IF(Q138="FEMALE_ADULT_72_84","FEMALE_ADULT_84",IF(Q138="FEMALE_ADULT_84","FEMALE_ADULT_84",IF(Q138="MALE_CUB","MALE_JUVENILE",IF(Q138="MALE_JUVENILE","MALE_SUBADULT",IF(Q138="MALE_SUBADULT","MALE_ADULT_36_48",IF(Q138="MALE_ADULT_36_48","MALE_ADULT_48_60",IF(Q138="MALE_ADULT_48_60","MALE_ADULT_60_72",IF(Q138="MALE_ADULT_60_72","MALE_ADULT_72_84",IF(Q138="MALE_ADULT_72_84","MALE_ADULT_84",IF(Q138="MALE_ADULT_84","MALE_ADULT_84",IF(Q138="NA_CUB","NA_JUVENILE",IF(Q138="NA_JUVENILE","NA_ADULT",IF(Q138="NA_ADULT","NA_ADULT","NA"))))))))))))))))))))))))))</f>
        <v>NA</v>
      </c>
      <c r="S138" s="1" t="str">
        <f t="shared" si="194"/>
        <v>NA</v>
      </c>
      <c r="T138" s="1" t="str">
        <f t="shared" si="194"/>
        <v>NA</v>
      </c>
      <c r="U138" s="1" t="str">
        <f t="shared" si="194"/>
        <v>NA</v>
      </c>
      <c r="V138" s="1" t="str">
        <f t="shared" si="194"/>
        <v>NA</v>
      </c>
      <c r="W138" s="1" t="str">
        <f t="shared" si="194"/>
        <v>NA</v>
      </c>
      <c r="X138" s="1" t="str">
        <f t="shared" si="194"/>
        <v>NA</v>
      </c>
      <c r="Y138" s="1" t="str">
        <f t="shared" si="194"/>
        <v>NA</v>
      </c>
      <c r="Z138" s="1" t="str">
        <f t="shared" si="194"/>
        <v>NA</v>
      </c>
      <c r="AA138" s="1" t="str">
        <f t="shared" si="134"/>
        <v>NA</v>
      </c>
      <c r="AB138" s="1" t="str">
        <f t="shared" si="135"/>
        <v>NA</v>
      </c>
      <c r="AC138" s="1" t="str">
        <f t="shared" si="136"/>
        <v>NA</v>
      </c>
      <c r="AD138" s="1" t="str">
        <f t="shared" si="137"/>
        <v>NA</v>
      </c>
      <c r="AE138" s="1" t="str">
        <f t="shared" si="138"/>
        <v>NA</v>
      </c>
      <c r="AF138" s="1" t="str">
        <f t="shared" si="139"/>
        <v>NA</v>
      </c>
      <c r="AG138" s="1" t="str">
        <f t="shared" si="140"/>
        <v>NA</v>
      </c>
      <c r="AH138" s="1" t="str">
        <f t="shared" si="141"/>
        <v>NA</v>
      </c>
      <c r="AI138" s="1" t="str">
        <f t="shared" si="142"/>
        <v>NA</v>
      </c>
      <c r="AJ138" s="1" t="str">
        <f t="shared" si="143"/>
        <v>NA</v>
      </c>
      <c r="AK138" s="1" t="str">
        <f t="shared" si="144"/>
        <v>NA</v>
      </c>
      <c r="AL138" s="1" t="str">
        <f t="shared" si="145"/>
        <v>FEMALE_CUB</v>
      </c>
      <c r="AM138" s="1" t="str">
        <f t="shared" si="146"/>
        <v>FEMALE_JUVENILE</v>
      </c>
      <c r="AN138" s="1" t="str">
        <f t="shared" si="147"/>
        <v>FEMALE_SUBADULT</v>
      </c>
      <c r="AO138" s="1" t="str">
        <f t="shared" si="148"/>
        <v>FEMALE_ADULT_36_48</v>
      </c>
      <c r="AP138" s="1" t="str">
        <f t="shared" si="149"/>
        <v>FEMALE_ADULT_48_60</v>
      </c>
      <c r="AQ138" s="1" t="str">
        <f t="shared" si="150"/>
        <v>FEMALE_ADULT_60_72</v>
      </c>
      <c r="AR138" s="1" t="str">
        <f t="shared" si="151"/>
        <v>FEMALE_ADULT_72_84</v>
      </c>
      <c r="AS138" s="1" t="str">
        <f t="shared" si="152"/>
        <v>FEMALE_ADULT_84</v>
      </c>
      <c r="AT138" s="1" t="str">
        <f t="shared" si="153"/>
        <v>FEMALE_ADULT_84</v>
      </c>
      <c r="AU138" s="1" t="str">
        <f t="shared" si="154"/>
        <v>FEMALE_ADULT_84</v>
      </c>
      <c r="AV138" s="1" t="str">
        <f t="shared" si="155"/>
        <v>FEMALE_ADULT_84</v>
      </c>
      <c r="AW138" s="1" t="str">
        <f t="shared" si="156"/>
        <v>FEMALE_ADULT_84</v>
      </c>
      <c r="AX138" s="1" t="str">
        <f t="shared" si="157"/>
        <v>MORTALITY</v>
      </c>
      <c r="AY138" s="1" t="str">
        <f t="shared" si="158"/>
        <v>MORTALITY</v>
      </c>
      <c r="AZ138" s="1" t="str">
        <f t="shared" si="158"/>
        <v>MORTALITY</v>
      </c>
    </row>
    <row r="139" spans="1:52" x14ac:dyDescent="0.2">
      <c r="A139" s="27">
        <f>SABI_RAW_DATA!A139</f>
        <v>138</v>
      </c>
      <c r="B139" s="1" t="str">
        <f>UPPER(SABI_RAW_DATA!C139)</f>
        <v>FEMALE</v>
      </c>
      <c r="C139" s="28">
        <f>SABI_RAW_DATA!D139</f>
        <v>37226</v>
      </c>
      <c r="D139" s="28">
        <f>SABI_RAW_DATA!D139</f>
        <v>37226</v>
      </c>
      <c r="E139" s="1">
        <f t="shared" si="181"/>
        <v>2001</v>
      </c>
      <c r="F139" s="28">
        <f>SABI_RAW_DATA!E139</f>
        <v>41426</v>
      </c>
      <c r="G139" s="1">
        <f t="shared" si="182"/>
        <v>2013</v>
      </c>
      <c r="H139" s="67">
        <f>(YEAR(SABI_SUMMARY!D139)-YEAR(SABI_SUMMARY!C139))*12+MONTH(SABI_SUMMARY!D139)-MONTH(SABI_SUMMARY!C139)</f>
        <v>0</v>
      </c>
      <c r="I139" s="1" t="str">
        <f t="shared" si="183"/>
        <v>CUB</v>
      </c>
      <c r="J139" s="1" t="str">
        <f t="shared" si="184"/>
        <v>FEMALE_CUB</v>
      </c>
      <c r="K139" s="29">
        <f>(YEAR(SABI_SUMMARY!F139)-YEAR(SABI_SUMMARY!C139))*12+MONTH(SABI_SUMMARY!F139)-MONTH(SABI_SUMMARY!C139)</f>
        <v>138</v>
      </c>
      <c r="L139" s="1" t="str">
        <f t="shared" si="185"/>
        <v>ADULT_84</v>
      </c>
      <c r="M139" s="1" t="str">
        <f t="shared" si="186"/>
        <v>FEMALE_ADULT_84</v>
      </c>
      <c r="N139" s="1" t="str">
        <f>UPPER(SABI_RAW_DATA!G139)</f>
        <v>MORTALITY</v>
      </c>
      <c r="O139" s="1">
        <f>IF(SABI_SUMMARY!N139="MORTALITY",1,0)</f>
        <v>1</v>
      </c>
      <c r="P139" s="1" t="str">
        <f t="shared" si="131"/>
        <v>NA</v>
      </c>
      <c r="Q139" s="1" t="str">
        <f t="shared" si="132"/>
        <v>NA</v>
      </c>
      <c r="R139" s="1" t="str">
        <f t="shared" ref="R139:Z139" si="195">IF($E139=R$1,$J139,IF(R$1&gt;$G139,$N139,IF($E139&gt;R$1,"NA",(IF($E139=R$1,L139,(IF(Q139="NA",L139,IF(Q139="FEMALE_CUB","FEMALE_JUVENILE",IF(Q139="FEMALE_JUVENILE","FEMALE_SUBADULT",IF(Q139="FEMALE_SUBADULT","FEMALE_ADULT_36_48",IF(Q139="FEMALE_ADULT_36_48","FEMALE_ADULT_48_60",IF(Q139="FEMALE_ADULT_48_60","FEMALE_ADULT_60_72",IF(Q139="FEMALE_ADULT_60_72","FEMALE_ADULT_72_84",IF(Q139="FEMALE_ADULT_72_84","FEMALE_ADULT_84",IF(Q139="FEMALE_ADULT_84","FEMALE_ADULT_84",IF(Q139="MALE_CUB","MALE_JUVENILE",IF(Q139="MALE_JUVENILE","MALE_SUBADULT",IF(Q139="MALE_SUBADULT","MALE_ADULT_36_48",IF(Q139="MALE_ADULT_36_48","MALE_ADULT_48_60",IF(Q139="MALE_ADULT_48_60","MALE_ADULT_60_72",IF(Q139="MALE_ADULT_60_72","MALE_ADULT_72_84",IF(Q139="MALE_ADULT_72_84","MALE_ADULT_84",IF(Q139="MALE_ADULT_84","MALE_ADULT_84",IF(Q139="NA_CUB","NA_JUVENILE",IF(Q139="NA_JUVENILE","NA_ADULT",IF(Q139="NA_ADULT","NA_ADULT","NA"))))))))))))))))))))))))))</f>
        <v>NA</v>
      </c>
      <c r="S139" s="1" t="str">
        <f t="shared" si="195"/>
        <v>NA</v>
      </c>
      <c r="T139" s="1" t="str">
        <f t="shared" si="195"/>
        <v>NA</v>
      </c>
      <c r="U139" s="1" t="str">
        <f t="shared" si="195"/>
        <v>NA</v>
      </c>
      <c r="V139" s="1" t="str">
        <f t="shared" si="195"/>
        <v>NA</v>
      </c>
      <c r="W139" s="1" t="str">
        <f t="shared" si="195"/>
        <v>NA</v>
      </c>
      <c r="X139" s="1" t="str">
        <f t="shared" si="195"/>
        <v>NA</v>
      </c>
      <c r="Y139" s="1" t="str">
        <f t="shared" si="195"/>
        <v>NA</v>
      </c>
      <c r="Z139" s="1" t="str">
        <f t="shared" si="195"/>
        <v>NA</v>
      </c>
      <c r="AA139" s="1" t="str">
        <f t="shared" si="134"/>
        <v>NA</v>
      </c>
      <c r="AB139" s="1" t="str">
        <f t="shared" si="135"/>
        <v>NA</v>
      </c>
      <c r="AC139" s="1" t="str">
        <f t="shared" si="136"/>
        <v>NA</v>
      </c>
      <c r="AD139" s="1" t="str">
        <f t="shared" si="137"/>
        <v>NA</v>
      </c>
      <c r="AE139" s="1" t="str">
        <f t="shared" si="138"/>
        <v>NA</v>
      </c>
      <c r="AF139" s="1" t="str">
        <f t="shared" si="139"/>
        <v>NA</v>
      </c>
      <c r="AG139" s="1" t="str">
        <f t="shared" si="140"/>
        <v>NA</v>
      </c>
      <c r="AH139" s="1" t="str">
        <f t="shared" si="141"/>
        <v>NA</v>
      </c>
      <c r="AI139" s="1" t="str">
        <f t="shared" si="142"/>
        <v>NA</v>
      </c>
      <c r="AJ139" s="1" t="str">
        <f t="shared" si="143"/>
        <v>NA</v>
      </c>
      <c r="AK139" s="1" t="str">
        <f t="shared" si="144"/>
        <v>NA</v>
      </c>
      <c r="AL139" s="1" t="str">
        <f t="shared" si="145"/>
        <v>FEMALE_CUB</v>
      </c>
      <c r="AM139" s="1" t="str">
        <f t="shared" si="146"/>
        <v>FEMALE_JUVENILE</v>
      </c>
      <c r="AN139" s="1" t="str">
        <f t="shared" si="147"/>
        <v>FEMALE_SUBADULT</v>
      </c>
      <c r="AO139" s="1" t="str">
        <f t="shared" si="148"/>
        <v>FEMALE_ADULT_36_48</v>
      </c>
      <c r="AP139" s="1" t="str">
        <f t="shared" si="149"/>
        <v>FEMALE_ADULT_48_60</v>
      </c>
      <c r="AQ139" s="1" t="str">
        <f t="shared" si="150"/>
        <v>FEMALE_ADULT_60_72</v>
      </c>
      <c r="AR139" s="1" t="str">
        <f t="shared" si="151"/>
        <v>FEMALE_ADULT_72_84</v>
      </c>
      <c r="AS139" s="1" t="str">
        <f t="shared" si="152"/>
        <v>FEMALE_ADULT_84</v>
      </c>
      <c r="AT139" s="1" t="str">
        <f t="shared" si="153"/>
        <v>FEMALE_ADULT_84</v>
      </c>
      <c r="AU139" s="1" t="str">
        <f t="shared" si="154"/>
        <v>FEMALE_ADULT_84</v>
      </c>
      <c r="AV139" s="1" t="str">
        <f t="shared" si="155"/>
        <v>FEMALE_ADULT_84</v>
      </c>
      <c r="AW139" s="1" t="str">
        <f t="shared" si="156"/>
        <v>FEMALE_ADULT_84</v>
      </c>
      <c r="AX139" s="1" t="str">
        <f t="shared" si="157"/>
        <v>FEMALE_ADULT_84</v>
      </c>
      <c r="AY139" s="1" t="str">
        <f t="shared" si="158"/>
        <v>MORTALITY</v>
      </c>
      <c r="AZ139" s="1" t="str">
        <f t="shared" si="158"/>
        <v>MORTALITY</v>
      </c>
    </row>
    <row r="140" spans="1:52" x14ac:dyDescent="0.2">
      <c r="A140" s="27">
        <f>SABI_RAW_DATA!A140</f>
        <v>139</v>
      </c>
      <c r="B140" s="1" t="str">
        <f>UPPER(SABI_RAW_DATA!C140)</f>
        <v>MALE</v>
      </c>
      <c r="C140" s="28">
        <f>SABI_RAW_DATA!D140</f>
        <v>37987</v>
      </c>
      <c r="D140" s="28">
        <f>SABI_RAW_DATA!D140</f>
        <v>37987</v>
      </c>
      <c r="E140" s="1">
        <f t="shared" si="181"/>
        <v>2004</v>
      </c>
      <c r="F140" s="28">
        <f>SABI_RAW_DATA!E140</f>
        <v>38777</v>
      </c>
      <c r="G140" s="1">
        <f t="shared" si="182"/>
        <v>2006</v>
      </c>
      <c r="H140" s="67">
        <f>(YEAR(SABI_SUMMARY!D140)-YEAR(SABI_SUMMARY!C140))*12+MONTH(SABI_SUMMARY!D140)-MONTH(SABI_SUMMARY!C140)</f>
        <v>0</v>
      </c>
      <c r="I140" s="1" t="str">
        <f t="shared" si="183"/>
        <v>CUB</v>
      </c>
      <c r="J140" s="1" t="str">
        <f t="shared" si="184"/>
        <v>MALE_CUB</v>
      </c>
      <c r="K140" s="29">
        <f>(YEAR(SABI_SUMMARY!F140)-YEAR(SABI_SUMMARY!C140))*12+MONTH(SABI_SUMMARY!F140)-MONTH(SABI_SUMMARY!C140)</f>
        <v>26</v>
      </c>
      <c r="L140" s="1" t="str">
        <f t="shared" si="185"/>
        <v>SUBADULT</v>
      </c>
      <c r="M140" s="1" t="str">
        <f t="shared" si="186"/>
        <v>MALE_SUBADULT</v>
      </c>
      <c r="N140" s="1" t="str">
        <f>UPPER(SABI_RAW_DATA!G140)</f>
        <v>CENSORED</v>
      </c>
      <c r="O140" s="1">
        <f>IF(SABI_SUMMARY!N140="MORTALITY",1,0)</f>
        <v>0</v>
      </c>
      <c r="P140" s="1" t="str">
        <f t="shared" si="131"/>
        <v>NA</v>
      </c>
      <c r="Q140" s="1" t="str">
        <f t="shared" si="132"/>
        <v>NA</v>
      </c>
      <c r="R140" s="1" t="str">
        <f t="shared" ref="R140:Z140" si="196">IF($E140=R$1,$J140,IF(R$1&gt;$G140,$N140,IF($E140&gt;R$1,"NA",(IF($E140=R$1,L140,(IF(Q140="NA",L140,IF(Q140="FEMALE_CUB","FEMALE_JUVENILE",IF(Q140="FEMALE_JUVENILE","FEMALE_SUBADULT",IF(Q140="FEMALE_SUBADULT","FEMALE_ADULT_36_48",IF(Q140="FEMALE_ADULT_36_48","FEMALE_ADULT_48_60",IF(Q140="FEMALE_ADULT_48_60","FEMALE_ADULT_60_72",IF(Q140="FEMALE_ADULT_60_72","FEMALE_ADULT_72_84",IF(Q140="FEMALE_ADULT_72_84","FEMALE_ADULT_84",IF(Q140="FEMALE_ADULT_84","FEMALE_ADULT_84",IF(Q140="MALE_CUB","MALE_JUVENILE",IF(Q140="MALE_JUVENILE","MALE_SUBADULT",IF(Q140="MALE_SUBADULT","MALE_ADULT_36_48",IF(Q140="MALE_ADULT_36_48","MALE_ADULT_48_60",IF(Q140="MALE_ADULT_48_60","MALE_ADULT_60_72",IF(Q140="MALE_ADULT_60_72","MALE_ADULT_72_84",IF(Q140="MALE_ADULT_72_84","MALE_ADULT_84",IF(Q140="MALE_ADULT_84","MALE_ADULT_84",IF(Q140="NA_CUB","NA_JUVENILE",IF(Q140="NA_JUVENILE","NA_ADULT",IF(Q140="NA_ADULT","NA_ADULT","NA"))))))))))))))))))))))))))</f>
        <v>NA</v>
      </c>
      <c r="S140" s="1" t="str">
        <f t="shared" si="196"/>
        <v>NA</v>
      </c>
      <c r="T140" s="1" t="str">
        <f t="shared" si="196"/>
        <v>NA</v>
      </c>
      <c r="U140" s="1" t="str">
        <f t="shared" si="196"/>
        <v>NA</v>
      </c>
      <c r="V140" s="1" t="str">
        <f t="shared" si="196"/>
        <v>NA</v>
      </c>
      <c r="W140" s="1" t="str">
        <f t="shared" si="196"/>
        <v>NA</v>
      </c>
      <c r="X140" s="1" t="str">
        <f t="shared" si="196"/>
        <v>NA</v>
      </c>
      <c r="Y140" s="1" t="str">
        <f t="shared" si="196"/>
        <v>NA</v>
      </c>
      <c r="Z140" s="1" t="str">
        <f t="shared" si="196"/>
        <v>NA</v>
      </c>
      <c r="AA140" s="1" t="str">
        <f t="shared" si="134"/>
        <v>NA</v>
      </c>
      <c r="AB140" s="1" t="str">
        <f t="shared" si="135"/>
        <v>NA</v>
      </c>
      <c r="AC140" s="1" t="str">
        <f t="shared" si="136"/>
        <v>NA</v>
      </c>
      <c r="AD140" s="1" t="str">
        <f t="shared" si="137"/>
        <v>NA</v>
      </c>
      <c r="AE140" s="1" t="str">
        <f t="shared" si="138"/>
        <v>NA</v>
      </c>
      <c r="AF140" s="1" t="str">
        <f t="shared" si="139"/>
        <v>NA</v>
      </c>
      <c r="AG140" s="1" t="str">
        <f t="shared" si="140"/>
        <v>NA</v>
      </c>
      <c r="AH140" s="1" t="str">
        <f t="shared" si="141"/>
        <v>NA</v>
      </c>
      <c r="AI140" s="1" t="str">
        <f t="shared" si="142"/>
        <v>NA</v>
      </c>
      <c r="AJ140" s="1" t="str">
        <f t="shared" si="143"/>
        <v>NA</v>
      </c>
      <c r="AK140" s="1" t="str">
        <f t="shared" si="144"/>
        <v>NA</v>
      </c>
      <c r="AL140" s="1" t="str">
        <f t="shared" si="145"/>
        <v>NA</v>
      </c>
      <c r="AM140" s="1" t="str">
        <f t="shared" si="146"/>
        <v>NA</v>
      </c>
      <c r="AN140" s="1" t="str">
        <f t="shared" si="147"/>
        <v>NA</v>
      </c>
      <c r="AO140" s="1" t="str">
        <f t="shared" si="148"/>
        <v>MALE_CUB</v>
      </c>
      <c r="AP140" s="1" t="str">
        <f t="shared" si="149"/>
        <v>MALE_JUVENILE</v>
      </c>
      <c r="AQ140" s="1" t="str">
        <f t="shared" si="150"/>
        <v>MALE_SUBADULT</v>
      </c>
      <c r="AR140" s="1" t="str">
        <f t="shared" si="151"/>
        <v>CENSORED</v>
      </c>
      <c r="AS140" s="1" t="str">
        <f t="shared" si="152"/>
        <v>CENSORED</v>
      </c>
      <c r="AT140" s="1" t="str">
        <f t="shared" si="153"/>
        <v>CENSORED</v>
      </c>
      <c r="AU140" s="1" t="str">
        <f t="shared" si="154"/>
        <v>CENSORED</v>
      </c>
      <c r="AV140" s="1" t="str">
        <f t="shared" si="155"/>
        <v>CENSORED</v>
      </c>
      <c r="AW140" s="1" t="str">
        <f t="shared" si="156"/>
        <v>CENSORED</v>
      </c>
      <c r="AX140" s="1" t="str">
        <f t="shared" si="157"/>
        <v>CENSORED</v>
      </c>
      <c r="AY140" s="1" t="str">
        <f t="shared" si="158"/>
        <v>CENSORED</v>
      </c>
      <c r="AZ140" s="1" t="str">
        <f t="shared" si="158"/>
        <v>CENSORED</v>
      </c>
    </row>
    <row r="141" spans="1:52" x14ac:dyDescent="0.2">
      <c r="A141" s="27">
        <f>SABI_RAW_DATA!A141</f>
        <v>140</v>
      </c>
      <c r="B141" s="1" t="str">
        <f>UPPER(SABI_RAW_DATA!C141)</f>
        <v>NA</v>
      </c>
      <c r="C141" s="28">
        <f>SABI_RAW_DATA!D141</f>
        <v>38687</v>
      </c>
      <c r="D141" s="28">
        <f>SABI_RAW_DATA!D141</f>
        <v>38687</v>
      </c>
      <c r="E141" s="1">
        <f t="shared" si="181"/>
        <v>2005</v>
      </c>
      <c r="F141" s="28">
        <f>SABI_RAW_DATA!E141</f>
        <v>38718</v>
      </c>
      <c r="G141" s="1">
        <f t="shared" si="182"/>
        <v>2006</v>
      </c>
      <c r="H141" s="67">
        <f>(YEAR(SABI_SUMMARY!D141)-YEAR(SABI_SUMMARY!C141))*12+MONTH(SABI_SUMMARY!D141)-MONTH(SABI_SUMMARY!C141)</f>
        <v>0</v>
      </c>
      <c r="I141" s="1" t="str">
        <f t="shared" si="183"/>
        <v>CUB</v>
      </c>
      <c r="J141" s="1" t="str">
        <f t="shared" si="184"/>
        <v>NA_CUB</v>
      </c>
      <c r="K141" s="29">
        <f>(YEAR(SABI_SUMMARY!F141)-YEAR(SABI_SUMMARY!C141))*12+MONTH(SABI_SUMMARY!F141)-MONTH(SABI_SUMMARY!C141)</f>
        <v>1</v>
      </c>
      <c r="L141" s="1" t="str">
        <f t="shared" si="185"/>
        <v>CUB</v>
      </c>
      <c r="M141" s="1" t="str">
        <f t="shared" si="186"/>
        <v>NA_CUB</v>
      </c>
      <c r="N141" s="1" t="str">
        <f>UPPER(SABI_RAW_DATA!G141)</f>
        <v>MORTALITY</v>
      </c>
      <c r="O141" s="1">
        <f>IF(SABI_SUMMARY!N141="MORTALITY",1,0)</f>
        <v>1</v>
      </c>
      <c r="P141" s="1" t="str">
        <f t="shared" si="131"/>
        <v>NA</v>
      </c>
      <c r="Q141" s="1" t="str">
        <f t="shared" si="132"/>
        <v>NA</v>
      </c>
      <c r="R141" s="1" t="str">
        <f t="shared" ref="R141:Z141" si="197">IF($E141=R$1,$J141,IF(R$1&gt;$G141,$N141,IF($E141&gt;R$1,"NA",(IF($E141=R$1,L141,(IF(Q141="NA",L141,IF(Q141="FEMALE_CUB","FEMALE_JUVENILE",IF(Q141="FEMALE_JUVENILE","FEMALE_SUBADULT",IF(Q141="FEMALE_SUBADULT","FEMALE_ADULT_36_48",IF(Q141="FEMALE_ADULT_36_48","FEMALE_ADULT_48_60",IF(Q141="FEMALE_ADULT_48_60","FEMALE_ADULT_60_72",IF(Q141="FEMALE_ADULT_60_72","FEMALE_ADULT_72_84",IF(Q141="FEMALE_ADULT_72_84","FEMALE_ADULT_84",IF(Q141="FEMALE_ADULT_84","FEMALE_ADULT_84",IF(Q141="MALE_CUB","MALE_JUVENILE",IF(Q141="MALE_JUVENILE","MALE_SUBADULT",IF(Q141="MALE_SUBADULT","MALE_ADULT_36_48",IF(Q141="MALE_ADULT_36_48","MALE_ADULT_48_60",IF(Q141="MALE_ADULT_48_60","MALE_ADULT_60_72",IF(Q141="MALE_ADULT_60_72","MALE_ADULT_72_84",IF(Q141="MALE_ADULT_72_84","MALE_ADULT_84",IF(Q141="MALE_ADULT_84","MALE_ADULT_84",IF(Q141="NA_CUB","NA_JUVENILE",IF(Q141="NA_JUVENILE","NA_ADULT",IF(Q141="NA_ADULT","NA_ADULT","NA"))))))))))))))))))))))))))</f>
        <v>NA</v>
      </c>
      <c r="S141" s="1" t="str">
        <f t="shared" si="197"/>
        <v>NA</v>
      </c>
      <c r="T141" s="1" t="str">
        <f t="shared" si="197"/>
        <v>NA</v>
      </c>
      <c r="U141" s="1" t="str">
        <f t="shared" si="197"/>
        <v>NA</v>
      </c>
      <c r="V141" s="1" t="str">
        <f t="shared" si="197"/>
        <v>NA</v>
      </c>
      <c r="W141" s="1" t="str">
        <f t="shared" si="197"/>
        <v>NA</v>
      </c>
      <c r="X141" s="1" t="str">
        <f t="shared" si="197"/>
        <v>NA</v>
      </c>
      <c r="Y141" s="1" t="str">
        <f t="shared" si="197"/>
        <v>NA</v>
      </c>
      <c r="Z141" s="1" t="str">
        <f t="shared" si="197"/>
        <v>NA</v>
      </c>
      <c r="AA141" s="1" t="str">
        <f t="shared" si="134"/>
        <v>NA</v>
      </c>
      <c r="AB141" s="1" t="str">
        <f t="shared" si="135"/>
        <v>NA</v>
      </c>
      <c r="AC141" s="1" t="str">
        <f t="shared" si="136"/>
        <v>NA</v>
      </c>
      <c r="AD141" s="1" t="str">
        <f t="shared" si="137"/>
        <v>NA</v>
      </c>
      <c r="AE141" s="1" t="str">
        <f t="shared" si="138"/>
        <v>NA</v>
      </c>
      <c r="AF141" s="1" t="str">
        <f t="shared" si="139"/>
        <v>NA</v>
      </c>
      <c r="AG141" s="1" t="str">
        <f t="shared" si="140"/>
        <v>NA</v>
      </c>
      <c r="AH141" s="1" t="str">
        <f t="shared" si="141"/>
        <v>NA</v>
      </c>
      <c r="AI141" s="1" t="str">
        <f t="shared" si="142"/>
        <v>NA</v>
      </c>
      <c r="AJ141" s="1" t="str">
        <f t="shared" si="143"/>
        <v>NA</v>
      </c>
      <c r="AK141" s="1" t="str">
        <f t="shared" si="144"/>
        <v>NA</v>
      </c>
      <c r="AL141" s="1" t="str">
        <f t="shared" si="145"/>
        <v>NA</v>
      </c>
      <c r="AM141" s="1" t="str">
        <f t="shared" si="146"/>
        <v>NA</v>
      </c>
      <c r="AN141" s="1" t="str">
        <f t="shared" si="147"/>
        <v>NA</v>
      </c>
      <c r="AO141" s="1" t="str">
        <f t="shared" si="148"/>
        <v>NA</v>
      </c>
      <c r="AP141" s="1" t="str">
        <f t="shared" si="149"/>
        <v>NA_CUB</v>
      </c>
      <c r="AQ141" s="1" t="str">
        <f t="shared" si="150"/>
        <v>NA_JUVENILE</v>
      </c>
      <c r="AR141" s="1" t="str">
        <f t="shared" si="151"/>
        <v>MORTALITY</v>
      </c>
      <c r="AS141" s="1" t="str">
        <f t="shared" si="152"/>
        <v>MORTALITY</v>
      </c>
      <c r="AT141" s="1" t="str">
        <f t="shared" si="153"/>
        <v>MORTALITY</v>
      </c>
      <c r="AU141" s="1" t="str">
        <f t="shared" si="154"/>
        <v>MORTALITY</v>
      </c>
      <c r="AV141" s="1" t="str">
        <f t="shared" si="155"/>
        <v>MORTALITY</v>
      </c>
      <c r="AW141" s="1" t="str">
        <f t="shared" si="156"/>
        <v>MORTALITY</v>
      </c>
      <c r="AX141" s="1" t="str">
        <f t="shared" si="157"/>
        <v>MORTALITY</v>
      </c>
      <c r="AY141" s="1" t="str">
        <f t="shared" si="158"/>
        <v>MORTALITY</v>
      </c>
      <c r="AZ141" s="1" t="str">
        <f t="shared" si="158"/>
        <v>MORTALITY</v>
      </c>
    </row>
    <row r="142" spans="1:52" x14ac:dyDescent="0.2">
      <c r="A142" s="27">
        <f>SABI_RAW_DATA!A142</f>
        <v>141</v>
      </c>
      <c r="B142" s="1" t="str">
        <f>UPPER(SABI_RAW_DATA!C142)</f>
        <v>NA</v>
      </c>
      <c r="C142" s="28">
        <f>SABI_RAW_DATA!D142</f>
        <v>38687</v>
      </c>
      <c r="D142" s="28">
        <f>SABI_RAW_DATA!D142</f>
        <v>38687</v>
      </c>
      <c r="E142" s="1">
        <f t="shared" si="181"/>
        <v>2005</v>
      </c>
      <c r="F142" s="28">
        <f>SABI_RAW_DATA!E142</f>
        <v>38718</v>
      </c>
      <c r="G142" s="1">
        <f t="shared" si="182"/>
        <v>2006</v>
      </c>
      <c r="H142" s="67">
        <f>(YEAR(SABI_SUMMARY!D142)-YEAR(SABI_SUMMARY!C142))*12+MONTH(SABI_SUMMARY!D142)-MONTH(SABI_SUMMARY!C142)</f>
        <v>0</v>
      </c>
      <c r="I142" s="1" t="str">
        <f t="shared" si="183"/>
        <v>CUB</v>
      </c>
      <c r="J142" s="1" t="str">
        <f t="shared" si="184"/>
        <v>NA_CUB</v>
      </c>
      <c r="K142" s="29">
        <f>(YEAR(SABI_SUMMARY!F142)-YEAR(SABI_SUMMARY!C142))*12+MONTH(SABI_SUMMARY!F142)-MONTH(SABI_SUMMARY!C142)</f>
        <v>1</v>
      </c>
      <c r="L142" s="1" t="str">
        <f t="shared" si="185"/>
        <v>CUB</v>
      </c>
      <c r="M142" s="1" t="str">
        <f t="shared" si="186"/>
        <v>NA_CUB</v>
      </c>
      <c r="N142" s="1" t="str">
        <f>UPPER(SABI_RAW_DATA!G142)</f>
        <v>MORTALITY</v>
      </c>
      <c r="O142" s="1">
        <f>IF(SABI_SUMMARY!N142="MORTALITY",1,0)</f>
        <v>1</v>
      </c>
      <c r="P142" s="1" t="str">
        <f t="shared" si="131"/>
        <v>NA</v>
      </c>
      <c r="Q142" s="1" t="str">
        <f t="shared" si="132"/>
        <v>NA</v>
      </c>
      <c r="R142" s="1" t="str">
        <f t="shared" ref="R142:Z142" si="198">IF($E142=R$1,$J142,IF(R$1&gt;$G142,$N142,IF($E142&gt;R$1,"NA",(IF($E142=R$1,L142,(IF(Q142="NA",L142,IF(Q142="FEMALE_CUB","FEMALE_JUVENILE",IF(Q142="FEMALE_JUVENILE","FEMALE_SUBADULT",IF(Q142="FEMALE_SUBADULT","FEMALE_ADULT_36_48",IF(Q142="FEMALE_ADULT_36_48","FEMALE_ADULT_48_60",IF(Q142="FEMALE_ADULT_48_60","FEMALE_ADULT_60_72",IF(Q142="FEMALE_ADULT_60_72","FEMALE_ADULT_72_84",IF(Q142="FEMALE_ADULT_72_84","FEMALE_ADULT_84",IF(Q142="FEMALE_ADULT_84","FEMALE_ADULT_84",IF(Q142="MALE_CUB","MALE_JUVENILE",IF(Q142="MALE_JUVENILE","MALE_SUBADULT",IF(Q142="MALE_SUBADULT","MALE_ADULT_36_48",IF(Q142="MALE_ADULT_36_48","MALE_ADULT_48_60",IF(Q142="MALE_ADULT_48_60","MALE_ADULT_60_72",IF(Q142="MALE_ADULT_60_72","MALE_ADULT_72_84",IF(Q142="MALE_ADULT_72_84","MALE_ADULT_84",IF(Q142="MALE_ADULT_84","MALE_ADULT_84",IF(Q142="NA_CUB","NA_JUVENILE",IF(Q142="NA_JUVENILE","NA_ADULT",IF(Q142="NA_ADULT","NA_ADULT","NA"))))))))))))))))))))))))))</f>
        <v>NA</v>
      </c>
      <c r="S142" s="1" t="str">
        <f t="shared" si="198"/>
        <v>NA</v>
      </c>
      <c r="T142" s="1" t="str">
        <f t="shared" si="198"/>
        <v>NA</v>
      </c>
      <c r="U142" s="1" t="str">
        <f t="shared" si="198"/>
        <v>NA</v>
      </c>
      <c r="V142" s="1" t="str">
        <f t="shared" si="198"/>
        <v>NA</v>
      </c>
      <c r="W142" s="1" t="str">
        <f t="shared" si="198"/>
        <v>NA</v>
      </c>
      <c r="X142" s="1" t="str">
        <f t="shared" si="198"/>
        <v>NA</v>
      </c>
      <c r="Y142" s="1" t="str">
        <f t="shared" si="198"/>
        <v>NA</v>
      </c>
      <c r="Z142" s="1" t="str">
        <f t="shared" si="198"/>
        <v>NA</v>
      </c>
      <c r="AA142" s="1" t="str">
        <f t="shared" si="134"/>
        <v>NA</v>
      </c>
      <c r="AB142" s="1" t="str">
        <f t="shared" si="135"/>
        <v>NA</v>
      </c>
      <c r="AC142" s="1" t="str">
        <f t="shared" si="136"/>
        <v>NA</v>
      </c>
      <c r="AD142" s="1" t="str">
        <f t="shared" si="137"/>
        <v>NA</v>
      </c>
      <c r="AE142" s="1" t="str">
        <f t="shared" si="138"/>
        <v>NA</v>
      </c>
      <c r="AF142" s="1" t="str">
        <f t="shared" si="139"/>
        <v>NA</v>
      </c>
      <c r="AG142" s="1" t="str">
        <f t="shared" si="140"/>
        <v>NA</v>
      </c>
      <c r="AH142" s="1" t="str">
        <f t="shared" si="141"/>
        <v>NA</v>
      </c>
      <c r="AI142" s="1" t="str">
        <f t="shared" si="142"/>
        <v>NA</v>
      </c>
      <c r="AJ142" s="1" t="str">
        <f t="shared" si="143"/>
        <v>NA</v>
      </c>
      <c r="AK142" s="1" t="str">
        <f t="shared" si="144"/>
        <v>NA</v>
      </c>
      <c r="AL142" s="1" t="str">
        <f t="shared" si="145"/>
        <v>NA</v>
      </c>
      <c r="AM142" s="1" t="str">
        <f t="shared" si="146"/>
        <v>NA</v>
      </c>
      <c r="AN142" s="1" t="str">
        <f t="shared" si="147"/>
        <v>NA</v>
      </c>
      <c r="AO142" s="1" t="str">
        <f t="shared" si="148"/>
        <v>NA</v>
      </c>
      <c r="AP142" s="1" t="str">
        <f t="shared" si="149"/>
        <v>NA_CUB</v>
      </c>
      <c r="AQ142" s="1" t="str">
        <f t="shared" si="150"/>
        <v>NA_JUVENILE</v>
      </c>
      <c r="AR142" s="1" t="str">
        <f t="shared" si="151"/>
        <v>MORTALITY</v>
      </c>
      <c r="AS142" s="1" t="str">
        <f t="shared" si="152"/>
        <v>MORTALITY</v>
      </c>
      <c r="AT142" s="1" t="str">
        <f t="shared" si="153"/>
        <v>MORTALITY</v>
      </c>
      <c r="AU142" s="1" t="str">
        <f t="shared" si="154"/>
        <v>MORTALITY</v>
      </c>
      <c r="AV142" s="1" t="str">
        <f t="shared" si="155"/>
        <v>MORTALITY</v>
      </c>
      <c r="AW142" s="1" t="str">
        <f t="shared" si="156"/>
        <v>MORTALITY</v>
      </c>
      <c r="AX142" s="1" t="str">
        <f t="shared" si="157"/>
        <v>MORTALITY</v>
      </c>
      <c r="AY142" s="1" t="str">
        <f t="shared" si="158"/>
        <v>MORTALITY</v>
      </c>
      <c r="AZ142" s="1" t="str">
        <f t="shared" si="158"/>
        <v>MORTALITY</v>
      </c>
    </row>
    <row r="143" spans="1:52" x14ac:dyDescent="0.2">
      <c r="A143" s="27">
        <f>SABI_RAW_DATA!A143</f>
        <v>142</v>
      </c>
      <c r="B143" s="1" t="str">
        <f>UPPER(SABI_RAW_DATA!C143)</f>
        <v>FEMALE</v>
      </c>
      <c r="C143" s="28">
        <f>SABI_RAW_DATA!D143</f>
        <v>38838</v>
      </c>
      <c r="D143" s="28">
        <f>SABI_RAW_DATA!D143</f>
        <v>38838</v>
      </c>
      <c r="E143" s="1">
        <f t="shared" si="181"/>
        <v>2006</v>
      </c>
      <c r="F143" s="28">
        <f>SABI_RAW_DATA!E143</f>
        <v>42005</v>
      </c>
      <c r="G143" s="1">
        <f t="shared" si="182"/>
        <v>2015</v>
      </c>
      <c r="H143" s="67">
        <f>(YEAR(SABI_SUMMARY!D143)-YEAR(SABI_SUMMARY!C143))*12+MONTH(SABI_SUMMARY!D143)-MONTH(SABI_SUMMARY!C143)</f>
        <v>0</v>
      </c>
      <c r="I143" s="1" t="str">
        <f t="shared" si="183"/>
        <v>CUB</v>
      </c>
      <c r="J143" s="1" t="str">
        <f t="shared" si="184"/>
        <v>FEMALE_CUB</v>
      </c>
      <c r="K143" s="29">
        <f>(YEAR(SABI_SUMMARY!F143)-YEAR(SABI_SUMMARY!C143))*12+MONTH(SABI_SUMMARY!F143)-MONTH(SABI_SUMMARY!C143)</f>
        <v>104</v>
      </c>
      <c r="L143" s="1" t="str">
        <f t="shared" si="185"/>
        <v>ADULT_84</v>
      </c>
      <c r="M143" s="1" t="str">
        <f t="shared" si="186"/>
        <v>FEMALE_ADULT_84</v>
      </c>
      <c r="N143" s="1" t="str">
        <f>UPPER(SABI_RAW_DATA!G143)</f>
        <v>CENSORED</v>
      </c>
      <c r="O143" s="1">
        <f>IF(SABI_SUMMARY!N143="MORTALITY",1,0)</f>
        <v>0</v>
      </c>
      <c r="P143" s="1" t="str">
        <f t="shared" si="131"/>
        <v>NA</v>
      </c>
      <c r="Q143" s="1" t="str">
        <f t="shared" si="132"/>
        <v>NA</v>
      </c>
      <c r="R143" s="1" t="str">
        <f t="shared" ref="R143:Z143" si="199">IF($E143=R$1,$J143,IF(R$1&gt;$G143,$N143,IF($E143&gt;R$1,"NA",(IF($E143=R$1,L143,(IF(Q143="NA",L143,IF(Q143="FEMALE_CUB","FEMALE_JUVENILE",IF(Q143="FEMALE_JUVENILE","FEMALE_SUBADULT",IF(Q143="FEMALE_SUBADULT","FEMALE_ADULT_36_48",IF(Q143="FEMALE_ADULT_36_48","FEMALE_ADULT_48_60",IF(Q143="FEMALE_ADULT_48_60","FEMALE_ADULT_60_72",IF(Q143="FEMALE_ADULT_60_72","FEMALE_ADULT_72_84",IF(Q143="FEMALE_ADULT_72_84","FEMALE_ADULT_84",IF(Q143="FEMALE_ADULT_84","FEMALE_ADULT_84",IF(Q143="MALE_CUB","MALE_JUVENILE",IF(Q143="MALE_JUVENILE","MALE_SUBADULT",IF(Q143="MALE_SUBADULT","MALE_ADULT_36_48",IF(Q143="MALE_ADULT_36_48","MALE_ADULT_48_60",IF(Q143="MALE_ADULT_48_60","MALE_ADULT_60_72",IF(Q143="MALE_ADULT_60_72","MALE_ADULT_72_84",IF(Q143="MALE_ADULT_72_84","MALE_ADULT_84",IF(Q143="MALE_ADULT_84","MALE_ADULT_84",IF(Q143="NA_CUB","NA_JUVENILE",IF(Q143="NA_JUVENILE","NA_ADULT",IF(Q143="NA_ADULT","NA_ADULT","NA"))))))))))))))))))))))))))</f>
        <v>NA</v>
      </c>
      <c r="S143" s="1" t="str">
        <f t="shared" si="199"/>
        <v>NA</v>
      </c>
      <c r="T143" s="1" t="str">
        <f t="shared" si="199"/>
        <v>NA</v>
      </c>
      <c r="U143" s="1" t="str">
        <f t="shared" si="199"/>
        <v>NA</v>
      </c>
      <c r="V143" s="1" t="str">
        <f t="shared" si="199"/>
        <v>NA</v>
      </c>
      <c r="W143" s="1" t="str">
        <f t="shared" si="199"/>
        <v>NA</v>
      </c>
      <c r="X143" s="1" t="str">
        <f t="shared" si="199"/>
        <v>NA</v>
      </c>
      <c r="Y143" s="1" t="str">
        <f t="shared" si="199"/>
        <v>NA</v>
      </c>
      <c r="Z143" s="1" t="str">
        <f t="shared" si="199"/>
        <v>NA</v>
      </c>
      <c r="AA143" s="1" t="str">
        <f t="shared" si="134"/>
        <v>NA</v>
      </c>
      <c r="AB143" s="1" t="str">
        <f t="shared" si="135"/>
        <v>NA</v>
      </c>
      <c r="AC143" s="1" t="str">
        <f t="shared" si="136"/>
        <v>NA</v>
      </c>
      <c r="AD143" s="1" t="str">
        <f t="shared" si="137"/>
        <v>NA</v>
      </c>
      <c r="AE143" s="1" t="str">
        <f t="shared" si="138"/>
        <v>NA</v>
      </c>
      <c r="AF143" s="1" t="str">
        <f t="shared" si="139"/>
        <v>NA</v>
      </c>
      <c r="AG143" s="1" t="str">
        <f t="shared" si="140"/>
        <v>NA</v>
      </c>
      <c r="AH143" s="1" t="str">
        <f t="shared" si="141"/>
        <v>NA</v>
      </c>
      <c r="AI143" s="1" t="str">
        <f t="shared" si="142"/>
        <v>NA</v>
      </c>
      <c r="AJ143" s="1" t="str">
        <f t="shared" si="143"/>
        <v>NA</v>
      </c>
      <c r="AK143" s="1" t="str">
        <f t="shared" si="144"/>
        <v>NA</v>
      </c>
      <c r="AL143" s="1" t="str">
        <f t="shared" si="145"/>
        <v>NA</v>
      </c>
      <c r="AM143" s="1" t="str">
        <f t="shared" si="146"/>
        <v>NA</v>
      </c>
      <c r="AN143" s="1" t="str">
        <f t="shared" si="147"/>
        <v>NA</v>
      </c>
      <c r="AO143" s="1" t="str">
        <f t="shared" si="148"/>
        <v>NA</v>
      </c>
      <c r="AP143" s="1" t="str">
        <f t="shared" si="149"/>
        <v>NA</v>
      </c>
      <c r="AQ143" s="1" t="str">
        <f t="shared" si="150"/>
        <v>FEMALE_CUB</v>
      </c>
      <c r="AR143" s="1" t="str">
        <f t="shared" si="151"/>
        <v>FEMALE_JUVENILE</v>
      </c>
      <c r="AS143" s="1" t="str">
        <f t="shared" si="152"/>
        <v>FEMALE_SUBADULT</v>
      </c>
      <c r="AT143" s="1" t="str">
        <f t="shared" si="153"/>
        <v>FEMALE_ADULT_36_48</v>
      </c>
      <c r="AU143" s="1" t="str">
        <f t="shared" si="154"/>
        <v>FEMALE_ADULT_48_60</v>
      </c>
      <c r="AV143" s="1" t="str">
        <f t="shared" si="155"/>
        <v>FEMALE_ADULT_60_72</v>
      </c>
      <c r="AW143" s="1" t="str">
        <f t="shared" si="156"/>
        <v>FEMALE_ADULT_72_84</v>
      </c>
      <c r="AX143" s="1" t="str">
        <f t="shared" si="157"/>
        <v>FEMALE_ADULT_84</v>
      </c>
      <c r="AY143" s="1" t="str">
        <f t="shared" si="158"/>
        <v>FEMALE_ADULT_84</v>
      </c>
      <c r="AZ143" s="1" t="str">
        <f t="shared" si="158"/>
        <v>FEMALE_ADULT_84</v>
      </c>
    </row>
    <row r="144" spans="1:52" x14ac:dyDescent="0.2">
      <c r="A144" s="27">
        <f>SABI_RAW_DATA!A144</f>
        <v>143</v>
      </c>
      <c r="B144" s="1" t="str">
        <f>UPPER(SABI_RAW_DATA!C144)</f>
        <v>NA</v>
      </c>
      <c r="C144" s="28">
        <f>SABI_RAW_DATA!D144</f>
        <v>39539</v>
      </c>
      <c r="D144" s="28">
        <f>SABI_RAW_DATA!D144</f>
        <v>39539</v>
      </c>
      <c r="E144" s="1">
        <f t="shared" si="181"/>
        <v>2008</v>
      </c>
      <c r="F144" s="28">
        <f>SABI_RAW_DATA!E144</f>
        <v>39661</v>
      </c>
      <c r="G144" s="1">
        <f t="shared" si="182"/>
        <v>2008</v>
      </c>
      <c r="H144" s="67">
        <f>(YEAR(SABI_SUMMARY!D144)-YEAR(SABI_SUMMARY!C144))*12+MONTH(SABI_SUMMARY!D144)-MONTH(SABI_SUMMARY!C144)</f>
        <v>0</v>
      </c>
      <c r="I144" s="1" t="str">
        <f t="shared" si="183"/>
        <v>CUB</v>
      </c>
      <c r="J144" s="1" t="str">
        <f t="shared" si="184"/>
        <v>NA_CUB</v>
      </c>
      <c r="K144" s="29">
        <f>(YEAR(SABI_SUMMARY!F144)-YEAR(SABI_SUMMARY!C144))*12+MONTH(SABI_SUMMARY!F144)-MONTH(SABI_SUMMARY!C144)</f>
        <v>4</v>
      </c>
      <c r="L144" s="1" t="str">
        <f t="shared" si="185"/>
        <v>CUB</v>
      </c>
      <c r="M144" s="1" t="str">
        <f t="shared" si="186"/>
        <v>NA_CUB</v>
      </c>
      <c r="N144" s="1" t="str">
        <f>UPPER(SABI_RAW_DATA!G144)</f>
        <v>MORTALITY</v>
      </c>
      <c r="O144" s="1">
        <f>IF(SABI_SUMMARY!N144="MORTALITY",1,0)</f>
        <v>1</v>
      </c>
      <c r="P144" s="1" t="str">
        <f t="shared" si="131"/>
        <v>NA</v>
      </c>
      <c r="Q144" s="1" t="str">
        <f t="shared" si="132"/>
        <v>NA</v>
      </c>
      <c r="R144" s="1" t="str">
        <f t="shared" ref="R144:Z144" si="200">IF($E144=R$1,$J144,IF(R$1&gt;$G144,$N144,IF($E144&gt;R$1,"NA",(IF($E144=R$1,L144,(IF(Q144="NA",L144,IF(Q144="FEMALE_CUB","FEMALE_JUVENILE",IF(Q144="FEMALE_JUVENILE","FEMALE_SUBADULT",IF(Q144="FEMALE_SUBADULT","FEMALE_ADULT_36_48",IF(Q144="FEMALE_ADULT_36_48","FEMALE_ADULT_48_60",IF(Q144="FEMALE_ADULT_48_60","FEMALE_ADULT_60_72",IF(Q144="FEMALE_ADULT_60_72","FEMALE_ADULT_72_84",IF(Q144="FEMALE_ADULT_72_84","FEMALE_ADULT_84",IF(Q144="FEMALE_ADULT_84","FEMALE_ADULT_84",IF(Q144="MALE_CUB","MALE_JUVENILE",IF(Q144="MALE_JUVENILE","MALE_SUBADULT",IF(Q144="MALE_SUBADULT","MALE_ADULT_36_48",IF(Q144="MALE_ADULT_36_48","MALE_ADULT_48_60",IF(Q144="MALE_ADULT_48_60","MALE_ADULT_60_72",IF(Q144="MALE_ADULT_60_72","MALE_ADULT_72_84",IF(Q144="MALE_ADULT_72_84","MALE_ADULT_84",IF(Q144="MALE_ADULT_84","MALE_ADULT_84",IF(Q144="NA_CUB","NA_JUVENILE",IF(Q144="NA_JUVENILE","NA_ADULT",IF(Q144="NA_ADULT","NA_ADULT","NA"))))))))))))))))))))))))))</f>
        <v>NA</v>
      </c>
      <c r="S144" s="1" t="str">
        <f t="shared" si="200"/>
        <v>NA</v>
      </c>
      <c r="T144" s="1" t="str">
        <f t="shared" si="200"/>
        <v>NA</v>
      </c>
      <c r="U144" s="1" t="str">
        <f t="shared" si="200"/>
        <v>NA</v>
      </c>
      <c r="V144" s="1" t="str">
        <f t="shared" si="200"/>
        <v>NA</v>
      </c>
      <c r="W144" s="1" t="str">
        <f t="shared" si="200"/>
        <v>NA</v>
      </c>
      <c r="X144" s="1" t="str">
        <f t="shared" si="200"/>
        <v>NA</v>
      </c>
      <c r="Y144" s="1" t="str">
        <f t="shared" si="200"/>
        <v>NA</v>
      </c>
      <c r="Z144" s="1" t="str">
        <f t="shared" si="200"/>
        <v>NA</v>
      </c>
      <c r="AA144" s="1" t="str">
        <f t="shared" si="134"/>
        <v>NA</v>
      </c>
      <c r="AB144" s="1" t="str">
        <f t="shared" si="135"/>
        <v>NA</v>
      </c>
      <c r="AC144" s="1" t="str">
        <f t="shared" si="136"/>
        <v>NA</v>
      </c>
      <c r="AD144" s="1" t="str">
        <f t="shared" si="137"/>
        <v>NA</v>
      </c>
      <c r="AE144" s="1" t="str">
        <f t="shared" si="138"/>
        <v>NA</v>
      </c>
      <c r="AF144" s="1" t="str">
        <f t="shared" si="139"/>
        <v>NA</v>
      </c>
      <c r="AG144" s="1" t="str">
        <f t="shared" si="140"/>
        <v>NA</v>
      </c>
      <c r="AH144" s="1" t="str">
        <f t="shared" si="141"/>
        <v>NA</v>
      </c>
      <c r="AI144" s="1" t="str">
        <f t="shared" si="142"/>
        <v>NA</v>
      </c>
      <c r="AJ144" s="1" t="str">
        <f t="shared" si="143"/>
        <v>NA</v>
      </c>
      <c r="AK144" s="1" t="str">
        <f t="shared" si="144"/>
        <v>NA</v>
      </c>
      <c r="AL144" s="1" t="str">
        <f t="shared" si="145"/>
        <v>NA</v>
      </c>
      <c r="AM144" s="1" t="str">
        <f t="shared" si="146"/>
        <v>NA</v>
      </c>
      <c r="AN144" s="1" t="str">
        <f t="shared" si="147"/>
        <v>NA</v>
      </c>
      <c r="AO144" s="1" t="str">
        <f t="shared" si="148"/>
        <v>NA</v>
      </c>
      <c r="AP144" s="1" t="str">
        <f t="shared" si="149"/>
        <v>NA</v>
      </c>
      <c r="AQ144" s="1" t="str">
        <f t="shared" si="150"/>
        <v>NA</v>
      </c>
      <c r="AR144" s="1" t="str">
        <f t="shared" si="151"/>
        <v>NA</v>
      </c>
      <c r="AS144" s="1" t="str">
        <f t="shared" si="152"/>
        <v>NA_CUB</v>
      </c>
      <c r="AT144" s="1" t="str">
        <f t="shared" si="153"/>
        <v>MORTALITY</v>
      </c>
      <c r="AU144" s="1" t="str">
        <f t="shared" si="154"/>
        <v>MORTALITY</v>
      </c>
      <c r="AV144" s="1" t="str">
        <f t="shared" si="155"/>
        <v>MORTALITY</v>
      </c>
      <c r="AW144" s="1" t="str">
        <f t="shared" si="156"/>
        <v>MORTALITY</v>
      </c>
      <c r="AX144" s="1" t="str">
        <f t="shared" si="157"/>
        <v>MORTALITY</v>
      </c>
      <c r="AY144" s="1" t="str">
        <f t="shared" si="158"/>
        <v>MORTALITY</v>
      </c>
      <c r="AZ144" s="1" t="str">
        <f t="shared" si="158"/>
        <v>MORTALITY</v>
      </c>
    </row>
    <row r="145" spans="1:52" x14ac:dyDescent="0.2">
      <c r="A145" s="27">
        <f>SABI_RAW_DATA!A145</f>
        <v>144</v>
      </c>
      <c r="B145" s="1" t="str">
        <f>UPPER(SABI_RAW_DATA!C145)</f>
        <v>NA</v>
      </c>
      <c r="C145" s="28">
        <f>SABI_RAW_DATA!D145</f>
        <v>39539</v>
      </c>
      <c r="D145" s="28">
        <f>SABI_RAW_DATA!D145</f>
        <v>39539</v>
      </c>
      <c r="E145" s="1">
        <f t="shared" si="181"/>
        <v>2008</v>
      </c>
      <c r="F145" s="28">
        <f>SABI_RAW_DATA!E145</f>
        <v>39722</v>
      </c>
      <c r="G145" s="1">
        <f t="shared" si="182"/>
        <v>2008</v>
      </c>
      <c r="H145" s="67">
        <f>(YEAR(SABI_SUMMARY!D145)-YEAR(SABI_SUMMARY!C145))*12+MONTH(SABI_SUMMARY!D145)-MONTH(SABI_SUMMARY!C145)</f>
        <v>0</v>
      </c>
      <c r="I145" s="1" t="str">
        <f t="shared" si="183"/>
        <v>CUB</v>
      </c>
      <c r="J145" s="1" t="str">
        <f t="shared" si="184"/>
        <v>NA_CUB</v>
      </c>
      <c r="K145" s="29">
        <f>(YEAR(SABI_SUMMARY!F145)-YEAR(SABI_SUMMARY!C145))*12+MONTH(SABI_SUMMARY!F145)-MONTH(SABI_SUMMARY!C145)</f>
        <v>6</v>
      </c>
      <c r="L145" s="1" t="str">
        <f t="shared" si="185"/>
        <v>CUB</v>
      </c>
      <c r="M145" s="1" t="str">
        <f t="shared" si="186"/>
        <v>NA_CUB</v>
      </c>
      <c r="N145" s="1" t="str">
        <f>UPPER(SABI_RAW_DATA!G145)</f>
        <v>MORTALITY</v>
      </c>
      <c r="O145" s="1">
        <f>IF(SABI_SUMMARY!N145="MORTALITY",1,0)</f>
        <v>1</v>
      </c>
      <c r="P145" s="1" t="str">
        <f t="shared" si="131"/>
        <v>NA</v>
      </c>
      <c r="Q145" s="1" t="str">
        <f t="shared" si="132"/>
        <v>NA</v>
      </c>
      <c r="R145" s="1" t="str">
        <f t="shared" ref="R145:Z145" si="201">IF($E145=R$1,$J145,IF(R$1&gt;$G145,$N145,IF($E145&gt;R$1,"NA",(IF($E145=R$1,L145,(IF(Q145="NA",L145,IF(Q145="FEMALE_CUB","FEMALE_JUVENILE",IF(Q145="FEMALE_JUVENILE","FEMALE_SUBADULT",IF(Q145="FEMALE_SUBADULT","FEMALE_ADULT_36_48",IF(Q145="FEMALE_ADULT_36_48","FEMALE_ADULT_48_60",IF(Q145="FEMALE_ADULT_48_60","FEMALE_ADULT_60_72",IF(Q145="FEMALE_ADULT_60_72","FEMALE_ADULT_72_84",IF(Q145="FEMALE_ADULT_72_84","FEMALE_ADULT_84",IF(Q145="FEMALE_ADULT_84","FEMALE_ADULT_84",IF(Q145="MALE_CUB","MALE_JUVENILE",IF(Q145="MALE_JUVENILE","MALE_SUBADULT",IF(Q145="MALE_SUBADULT","MALE_ADULT_36_48",IF(Q145="MALE_ADULT_36_48","MALE_ADULT_48_60",IF(Q145="MALE_ADULT_48_60","MALE_ADULT_60_72",IF(Q145="MALE_ADULT_60_72","MALE_ADULT_72_84",IF(Q145="MALE_ADULT_72_84","MALE_ADULT_84",IF(Q145="MALE_ADULT_84","MALE_ADULT_84",IF(Q145="NA_CUB","NA_JUVENILE",IF(Q145="NA_JUVENILE","NA_ADULT",IF(Q145="NA_ADULT","NA_ADULT","NA"))))))))))))))))))))))))))</f>
        <v>NA</v>
      </c>
      <c r="S145" s="1" t="str">
        <f t="shared" si="201"/>
        <v>NA</v>
      </c>
      <c r="T145" s="1" t="str">
        <f t="shared" si="201"/>
        <v>NA</v>
      </c>
      <c r="U145" s="1" t="str">
        <f t="shared" si="201"/>
        <v>NA</v>
      </c>
      <c r="V145" s="1" t="str">
        <f t="shared" si="201"/>
        <v>NA</v>
      </c>
      <c r="W145" s="1" t="str">
        <f t="shared" si="201"/>
        <v>NA</v>
      </c>
      <c r="X145" s="1" t="str">
        <f t="shared" si="201"/>
        <v>NA</v>
      </c>
      <c r="Y145" s="1" t="str">
        <f t="shared" si="201"/>
        <v>NA</v>
      </c>
      <c r="Z145" s="1" t="str">
        <f t="shared" si="201"/>
        <v>NA</v>
      </c>
      <c r="AA145" s="1" t="str">
        <f t="shared" si="134"/>
        <v>NA</v>
      </c>
      <c r="AB145" s="1" t="str">
        <f t="shared" si="135"/>
        <v>NA</v>
      </c>
      <c r="AC145" s="1" t="str">
        <f t="shared" si="136"/>
        <v>NA</v>
      </c>
      <c r="AD145" s="1" t="str">
        <f t="shared" si="137"/>
        <v>NA</v>
      </c>
      <c r="AE145" s="1" t="str">
        <f t="shared" si="138"/>
        <v>NA</v>
      </c>
      <c r="AF145" s="1" t="str">
        <f t="shared" si="139"/>
        <v>NA</v>
      </c>
      <c r="AG145" s="1" t="str">
        <f t="shared" si="140"/>
        <v>NA</v>
      </c>
      <c r="AH145" s="1" t="str">
        <f t="shared" si="141"/>
        <v>NA</v>
      </c>
      <c r="AI145" s="1" t="str">
        <f t="shared" si="142"/>
        <v>NA</v>
      </c>
      <c r="AJ145" s="1" t="str">
        <f t="shared" si="143"/>
        <v>NA</v>
      </c>
      <c r="AK145" s="1" t="str">
        <f t="shared" si="144"/>
        <v>NA</v>
      </c>
      <c r="AL145" s="1" t="str">
        <f t="shared" si="145"/>
        <v>NA</v>
      </c>
      <c r="AM145" s="1" t="str">
        <f t="shared" si="146"/>
        <v>NA</v>
      </c>
      <c r="AN145" s="1" t="str">
        <f t="shared" si="147"/>
        <v>NA</v>
      </c>
      <c r="AO145" s="1" t="str">
        <f t="shared" si="148"/>
        <v>NA</v>
      </c>
      <c r="AP145" s="1" t="str">
        <f t="shared" si="149"/>
        <v>NA</v>
      </c>
      <c r="AQ145" s="1" t="str">
        <f t="shared" si="150"/>
        <v>NA</v>
      </c>
      <c r="AR145" s="1" t="str">
        <f t="shared" si="151"/>
        <v>NA</v>
      </c>
      <c r="AS145" s="1" t="str">
        <f t="shared" si="152"/>
        <v>NA_CUB</v>
      </c>
      <c r="AT145" s="1" t="str">
        <f t="shared" si="153"/>
        <v>MORTALITY</v>
      </c>
      <c r="AU145" s="1" t="str">
        <f t="shared" si="154"/>
        <v>MORTALITY</v>
      </c>
      <c r="AV145" s="1" t="str">
        <f t="shared" si="155"/>
        <v>MORTALITY</v>
      </c>
      <c r="AW145" s="1" t="str">
        <f t="shared" si="156"/>
        <v>MORTALITY</v>
      </c>
      <c r="AX145" s="1" t="str">
        <f t="shared" si="157"/>
        <v>MORTALITY</v>
      </c>
      <c r="AY145" s="1" t="str">
        <f t="shared" si="158"/>
        <v>MORTALITY</v>
      </c>
      <c r="AZ145" s="1" t="str">
        <f t="shared" si="158"/>
        <v>MORTALITY</v>
      </c>
    </row>
    <row r="146" spans="1:52" x14ac:dyDescent="0.2">
      <c r="A146" s="27">
        <f>SABI_RAW_DATA!A146</f>
        <v>145</v>
      </c>
      <c r="B146" s="1" t="str">
        <f>UPPER(SABI_RAW_DATA!C146)</f>
        <v>NA</v>
      </c>
      <c r="C146" s="28">
        <f>SABI_RAW_DATA!D146</f>
        <v>39539</v>
      </c>
      <c r="D146" s="28">
        <f>SABI_RAW_DATA!D146</f>
        <v>39539</v>
      </c>
      <c r="E146" s="1">
        <f t="shared" si="181"/>
        <v>2008</v>
      </c>
      <c r="F146" s="28">
        <f>SABI_RAW_DATA!E146</f>
        <v>39722</v>
      </c>
      <c r="G146" s="1">
        <f t="shared" si="182"/>
        <v>2008</v>
      </c>
      <c r="H146" s="67">
        <f>(YEAR(SABI_SUMMARY!D146)-YEAR(SABI_SUMMARY!C146))*12+MONTH(SABI_SUMMARY!D146)-MONTH(SABI_SUMMARY!C146)</f>
        <v>0</v>
      </c>
      <c r="I146" s="1" t="str">
        <f t="shared" si="183"/>
        <v>CUB</v>
      </c>
      <c r="J146" s="1" t="str">
        <f t="shared" si="184"/>
        <v>NA_CUB</v>
      </c>
      <c r="K146" s="29">
        <f>(YEAR(SABI_SUMMARY!F146)-YEAR(SABI_SUMMARY!C146))*12+MONTH(SABI_SUMMARY!F146)-MONTH(SABI_SUMMARY!C146)</f>
        <v>6</v>
      </c>
      <c r="L146" s="1" t="str">
        <f t="shared" si="185"/>
        <v>CUB</v>
      </c>
      <c r="M146" s="1" t="str">
        <f t="shared" si="186"/>
        <v>NA_CUB</v>
      </c>
      <c r="N146" s="1" t="str">
        <f>UPPER(SABI_RAW_DATA!G146)</f>
        <v>MORTALITY</v>
      </c>
      <c r="O146" s="1">
        <f>IF(SABI_SUMMARY!N146="MORTALITY",1,0)</f>
        <v>1</v>
      </c>
      <c r="P146" s="1" t="str">
        <f t="shared" si="131"/>
        <v>NA</v>
      </c>
      <c r="Q146" s="1" t="str">
        <f t="shared" si="132"/>
        <v>NA</v>
      </c>
      <c r="R146" s="1" t="str">
        <f t="shared" ref="R146:Z146" si="202">IF($E146=R$1,$J146,IF(R$1&gt;$G146,$N146,IF($E146&gt;R$1,"NA",(IF($E146=R$1,L146,(IF(Q146="NA",L146,IF(Q146="FEMALE_CUB","FEMALE_JUVENILE",IF(Q146="FEMALE_JUVENILE","FEMALE_SUBADULT",IF(Q146="FEMALE_SUBADULT","FEMALE_ADULT_36_48",IF(Q146="FEMALE_ADULT_36_48","FEMALE_ADULT_48_60",IF(Q146="FEMALE_ADULT_48_60","FEMALE_ADULT_60_72",IF(Q146="FEMALE_ADULT_60_72","FEMALE_ADULT_72_84",IF(Q146="FEMALE_ADULT_72_84","FEMALE_ADULT_84",IF(Q146="FEMALE_ADULT_84","FEMALE_ADULT_84",IF(Q146="MALE_CUB","MALE_JUVENILE",IF(Q146="MALE_JUVENILE","MALE_SUBADULT",IF(Q146="MALE_SUBADULT","MALE_ADULT_36_48",IF(Q146="MALE_ADULT_36_48","MALE_ADULT_48_60",IF(Q146="MALE_ADULT_48_60","MALE_ADULT_60_72",IF(Q146="MALE_ADULT_60_72","MALE_ADULT_72_84",IF(Q146="MALE_ADULT_72_84","MALE_ADULT_84",IF(Q146="MALE_ADULT_84","MALE_ADULT_84",IF(Q146="NA_CUB","NA_JUVENILE",IF(Q146="NA_JUVENILE","NA_ADULT",IF(Q146="NA_ADULT","NA_ADULT","NA"))))))))))))))))))))))))))</f>
        <v>NA</v>
      </c>
      <c r="S146" s="1" t="str">
        <f t="shared" si="202"/>
        <v>NA</v>
      </c>
      <c r="T146" s="1" t="str">
        <f t="shared" si="202"/>
        <v>NA</v>
      </c>
      <c r="U146" s="1" t="str">
        <f t="shared" si="202"/>
        <v>NA</v>
      </c>
      <c r="V146" s="1" t="str">
        <f t="shared" si="202"/>
        <v>NA</v>
      </c>
      <c r="W146" s="1" t="str">
        <f t="shared" si="202"/>
        <v>NA</v>
      </c>
      <c r="X146" s="1" t="str">
        <f t="shared" si="202"/>
        <v>NA</v>
      </c>
      <c r="Y146" s="1" t="str">
        <f t="shared" si="202"/>
        <v>NA</v>
      </c>
      <c r="Z146" s="1" t="str">
        <f t="shared" si="202"/>
        <v>NA</v>
      </c>
      <c r="AA146" s="1" t="str">
        <f t="shared" si="134"/>
        <v>NA</v>
      </c>
      <c r="AB146" s="1" t="str">
        <f t="shared" si="135"/>
        <v>NA</v>
      </c>
      <c r="AC146" s="1" t="str">
        <f t="shared" si="136"/>
        <v>NA</v>
      </c>
      <c r="AD146" s="1" t="str">
        <f t="shared" si="137"/>
        <v>NA</v>
      </c>
      <c r="AE146" s="1" t="str">
        <f t="shared" si="138"/>
        <v>NA</v>
      </c>
      <c r="AF146" s="1" t="str">
        <f t="shared" si="139"/>
        <v>NA</v>
      </c>
      <c r="AG146" s="1" t="str">
        <f t="shared" si="140"/>
        <v>NA</v>
      </c>
      <c r="AH146" s="1" t="str">
        <f t="shared" si="141"/>
        <v>NA</v>
      </c>
      <c r="AI146" s="1" t="str">
        <f t="shared" si="142"/>
        <v>NA</v>
      </c>
      <c r="AJ146" s="1" t="str">
        <f t="shared" si="143"/>
        <v>NA</v>
      </c>
      <c r="AK146" s="1" t="str">
        <f t="shared" si="144"/>
        <v>NA</v>
      </c>
      <c r="AL146" s="1" t="str">
        <f t="shared" si="145"/>
        <v>NA</v>
      </c>
      <c r="AM146" s="1" t="str">
        <f t="shared" si="146"/>
        <v>NA</v>
      </c>
      <c r="AN146" s="1" t="str">
        <f t="shared" si="147"/>
        <v>NA</v>
      </c>
      <c r="AO146" s="1" t="str">
        <f t="shared" si="148"/>
        <v>NA</v>
      </c>
      <c r="AP146" s="1" t="str">
        <f t="shared" si="149"/>
        <v>NA</v>
      </c>
      <c r="AQ146" s="1" t="str">
        <f t="shared" si="150"/>
        <v>NA</v>
      </c>
      <c r="AR146" s="1" t="str">
        <f t="shared" si="151"/>
        <v>NA</v>
      </c>
      <c r="AS146" s="1" t="str">
        <f t="shared" si="152"/>
        <v>NA_CUB</v>
      </c>
      <c r="AT146" s="1" t="str">
        <f t="shared" si="153"/>
        <v>MORTALITY</v>
      </c>
      <c r="AU146" s="1" t="str">
        <f t="shared" si="154"/>
        <v>MORTALITY</v>
      </c>
      <c r="AV146" s="1" t="str">
        <f t="shared" si="155"/>
        <v>MORTALITY</v>
      </c>
      <c r="AW146" s="1" t="str">
        <f t="shared" si="156"/>
        <v>MORTALITY</v>
      </c>
      <c r="AX146" s="1" t="str">
        <f t="shared" si="157"/>
        <v>MORTALITY</v>
      </c>
      <c r="AY146" s="1" t="str">
        <f t="shared" si="158"/>
        <v>MORTALITY</v>
      </c>
      <c r="AZ146" s="1" t="str">
        <f t="shared" si="158"/>
        <v>MORTALITY</v>
      </c>
    </row>
    <row r="147" spans="1:52" x14ac:dyDescent="0.2">
      <c r="A147" s="27">
        <f>SABI_RAW_DATA!A147</f>
        <v>146</v>
      </c>
      <c r="B147" s="1" t="str">
        <f>UPPER(SABI_RAW_DATA!C147)</f>
        <v>NA</v>
      </c>
      <c r="C147" s="28">
        <f>SABI_RAW_DATA!D147</f>
        <v>39845</v>
      </c>
      <c r="D147" s="28">
        <f>SABI_RAW_DATA!D147</f>
        <v>39845</v>
      </c>
      <c r="E147" s="1">
        <f t="shared" si="181"/>
        <v>2009</v>
      </c>
      <c r="F147" s="28">
        <f>SABI_RAW_DATA!E147</f>
        <v>39873</v>
      </c>
      <c r="G147" s="1">
        <f t="shared" si="182"/>
        <v>2009</v>
      </c>
      <c r="H147" s="67">
        <f>(YEAR(SABI_SUMMARY!D147)-YEAR(SABI_SUMMARY!C147))*12+MONTH(SABI_SUMMARY!D147)-MONTH(SABI_SUMMARY!C147)</f>
        <v>0</v>
      </c>
      <c r="I147" s="1" t="str">
        <f t="shared" si="183"/>
        <v>CUB</v>
      </c>
      <c r="J147" s="1" t="str">
        <f t="shared" si="184"/>
        <v>NA_CUB</v>
      </c>
      <c r="K147" s="29">
        <f>(YEAR(SABI_SUMMARY!F147)-YEAR(SABI_SUMMARY!C147))*12+MONTH(SABI_SUMMARY!F147)-MONTH(SABI_SUMMARY!C147)</f>
        <v>1</v>
      </c>
      <c r="L147" s="1" t="str">
        <f t="shared" si="185"/>
        <v>CUB</v>
      </c>
      <c r="M147" s="1" t="str">
        <f t="shared" si="186"/>
        <v>NA_CUB</v>
      </c>
      <c r="N147" s="1" t="str">
        <f>UPPER(SABI_RAW_DATA!G147)</f>
        <v>MORTALITY</v>
      </c>
      <c r="O147" s="1">
        <f>IF(SABI_SUMMARY!N147="MORTALITY",1,0)</f>
        <v>1</v>
      </c>
      <c r="P147" s="1" t="str">
        <f t="shared" si="131"/>
        <v>NA</v>
      </c>
      <c r="Q147" s="1" t="str">
        <f t="shared" si="132"/>
        <v>NA</v>
      </c>
      <c r="R147" s="1" t="str">
        <f t="shared" ref="R147:Z147" si="203">IF($E147=R$1,$J147,IF(R$1&gt;$G147,$N147,IF($E147&gt;R$1,"NA",(IF($E147=R$1,L147,(IF(Q147="NA",L147,IF(Q147="FEMALE_CUB","FEMALE_JUVENILE",IF(Q147="FEMALE_JUVENILE","FEMALE_SUBADULT",IF(Q147="FEMALE_SUBADULT","FEMALE_ADULT_36_48",IF(Q147="FEMALE_ADULT_36_48","FEMALE_ADULT_48_60",IF(Q147="FEMALE_ADULT_48_60","FEMALE_ADULT_60_72",IF(Q147="FEMALE_ADULT_60_72","FEMALE_ADULT_72_84",IF(Q147="FEMALE_ADULT_72_84","FEMALE_ADULT_84",IF(Q147="FEMALE_ADULT_84","FEMALE_ADULT_84",IF(Q147="MALE_CUB","MALE_JUVENILE",IF(Q147="MALE_JUVENILE","MALE_SUBADULT",IF(Q147="MALE_SUBADULT","MALE_ADULT_36_48",IF(Q147="MALE_ADULT_36_48","MALE_ADULT_48_60",IF(Q147="MALE_ADULT_48_60","MALE_ADULT_60_72",IF(Q147="MALE_ADULT_60_72","MALE_ADULT_72_84",IF(Q147="MALE_ADULT_72_84","MALE_ADULT_84",IF(Q147="MALE_ADULT_84","MALE_ADULT_84",IF(Q147="NA_CUB","NA_JUVENILE",IF(Q147="NA_JUVENILE","NA_ADULT",IF(Q147="NA_ADULT","NA_ADULT","NA"))))))))))))))))))))))))))</f>
        <v>NA</v>
      </c>
      <c r="S147" s="1" t="str">
        <f t="shared" si="203"/>
        <v>NA</v>
      </c>
      <c r="T147" s="1" t="str">
        <f t="shared" si="203"/>
        <v>NA</v>
      </c>
      <c r="U147" s="1" t="str">
        <f t="shared" si="203"/>
        <v>NA</v>
      </c>
      <c r="V147" s="1" t="str">
        <f t="shared" si="203"/>
        <v>NA</v>
      </c>
      <c r="W147" s="1" t="str">
        <f t="shared" si="203"/>
        <v>NA</v>
      </c>
      <c r="X147" s="1" t="str">
        <f t="shared" si="203"/>
        <v>NA</v>
      </c>
      <c r="Y147" s="1" t="str">
        <f t="shared" si="203"/>
        <v>NA</v>
      </c>
      <c r="Z147" s="1" t="str">
        <f t="shared" si="203"/>
        <v>NA</v>
      </c>
      <c r="AA147" s="1" t="str">
        <f t="shared" si="134"/>
        <v>NA</v>
      </c>
      <c r="AB147" s="1" t="str">
        <f t="shared" si="135"/>
        <v>NA</v>
      </c>
      <c r="AC147" s="1" t="str">
        <f t="shared" si="136"/>
        <v>NA</v>
      </c>
      <c r="AD147" s="1" t="str">
        <f t="shared" si="137"/>
        <v>NA</v>
      </c>
      <c r="AE147" s="1" t="str">
        <f t="shared" si="138"/>
        <v>NA</v>
      </c>
      <c r="AF147" s="1" t="str">
        <f t="shared" si="139"/>
        <v>NA</v>
      </c>
      <c r="AG147" s="1" t="str">
        <f t="shared" si="140"/>
        <v>NA</v>
      </c>
      <c r="AH147" s="1" t="str">
        <f t="shared" si="141"/>
        <v>NA</v>
      </c>
      <c r="AI147" s="1" t="str">
        <f t="shared" si="142"/>
        <v>NA</v>
      </c>
      <c r="AJ147" s="1" t="str">
        <f t="shared" si="143"/>
        <v>NA</v>
      </c>
      <c r="AK147" s="1" t="str">
        <f t="shared" si="144"/>
        <v>NA</v>
      </c>
      <c r="AL147" s="1" t="str">
        <f t="shared" si="145"/>
        <v>NA</v>
      </c>
      <c r="AM147" s="1" t="str">
        <f t="shared" si="146"/>
        <v>NA</v>
      </c>
      <c r="AN147" s="1" t="str">
        <f t="shared" si="147"/>
        <v>NA</v>
      </c>
      <c r="AO147" s="1" t="str">
        <f t="shared" si="148"/>
        <v>NA</v>
      </c>
      <c r="AP147" s="1" t="str">
        <f t="shared" si="149"/>
        <v>NA</v>
      </c>
      <c r="AQ147" s="1" t="str">
        <f t="shared" si="150"/>
        <v>NA</v>
      </c>
      <c r="AR147" s="1" t="str">
        <f t="shared" si="151"/>
        <v>NA</v>
      </c>
      <c r="AS147" s="1" t="str">
        <f t="shared" si="152"/>
        <v>NA</v>
      </c>
      <c r="AT147" s="1" t="str">
        <f t="shared" si="153"/>
        <v>NA_CUB</v>
      </c>
      <c r="AU147" s="1" t="str">
        <f t="shared" si="154"/>
        <v>MORTALITY</v>
      </c>
      <c r="AV147" s="1" t="str">
        <f t="shared" si="155"/>
        <v>MORTALITY</v>
      </c>
      <c r="AW147" s="1" t="str">
        <f t="shared" si="156"/>
        <v>MORTALITY</v>
      </c>
      <c r="AX147" s="1" t="str">
        <f t="shared" si="157"/>
        <v>MORTALITY</v>
      </c>
      <c r="AY147" s="1" t="str">
        <f t="shared" si="158"/>
        <v>MORTALITY</v>
      </c>
      <c r="AZ147" s="1" t="str">
        <f t="shared" si="158"/>
        <v>MORTALITY</v>
      </c>
    </row>
    <row r="148" spans="1:52" x14ac:dyDescent="0.2">
      <c r="A148" s="27">
        <f>SABI_RAW_DATA!A148</f>
        <v>147</v>
      </c>
      <c r="B148" s="1" t="str">
        <f>UPPER(SABI_RAW_DATA!C148)</f>
        <v>NA</v>
      </c>
      <c r="C148" s="28">
        <f>SABI_RAW_DATA!D148</f>
        <v>39845</v>
      </c>
      <c r="D148" s="28">
        <f>SABI_RAW_DATA!D148</f>
        <v>39845</v>
      </c>
      <c r="E148" s="1">
        <f t="shared" si="181"/>
        <v>2009</v>
      </c>
      <c r="F148" s="28">
        <f>SABI_RAW_DATA!E148</f>
        <v>39873</v>
      </c>
      <c r="G148" s="1">
        <f t="shared" si="182"/>
        <v>2009</v>
      </c>
      <c r="H148" s="67">
        <f>(YEAR(SABI_SUMMARY!D148)-YEAR(SABI_SUMMARY!C148))*12+MONTH(SABI_SUMMARY!D148)-MONTH(SABI_SUMMARY!C148)</f>
        <v>0</v>
      </c>
      <c r="I148" s="1" t="str">
        <f t="shared" si="183"/>
        <v>CUB</v>
      </c>
      <c r="J148" s="1" t="str">
        <f t="shared" si="184"/>
        <v>NA_CUB</v>
      </c>
      <c r="K148" s="29">
        <f>(YEAR(SABI_SUMMARY!F148)-YEAR(SABI_SUMMARY!C148))*12+MONTH(SABI_SUMMARY!F148)-MONTH(SABI_SUMMARY!C148)</f>
        <v>1</v>
      </c>
      <c r="L148" s="1" t="str">
        <f t="shared" si="185"/>
        <v>CUB</v>
      </c>
      <c r="M148" s="1" t="str">
        <f t="shared" si="186"/>
        <v>NA_CUB</v>
      </c>
      <c r="N148" s="1" t="str">
        <f>UPPER(SABI_RAW_DATA!G148)</f>
        <v>MORTALITY</v>
      </c>
      <c r="O148" s="1">
        <f>IF(SABI_SUMMARY!N148="MORTALITY",1,0)</f>
        <v>1</v>
      </c>
      <c r="P148" s="1" t="str">
        <f t="shared" si="131"/>
        <v>NA</v>
      </c>
      <c r="Q148" s="1" t="str">
        <f t="shared" si="132"/>
        <v>NA</v>
      </c>
      <c r="R148" s="1" t="str">
        <f t="shared" ref="R148:Z148" si="204">IF($E148=R$1,$J148,IF(R$1&gt;$G148,$N148,IF($E148&gt;R$1,"NA",(IF($E148=R$1,L148,(IF(Q148="NA",L148,IF(Q148="FEMALE_CUB","FEMALE_JUVENILE",IF(Q148="FEMALE_JUVENILE","FEMALE_SUBADULT",IF(Q148="FEMALE_SUBADULT","FEMALE_ADULT_36_48",IF(Q148="FEMALE_ADULT_36_48","FEMALE_ADULT_48_60",IF(Q148="FEMALE_ADULT_48_60","FEMALE_ADULT_60_72",IF(Q148="FEMALE_ADULT_60_72","FEMALE_ADULT_72_84",IF(Q148="FEMALE_ADULT_72_84","FEMALE_ADULT_84",IF(Q148="FEMALE_ADULT_84","FEMALE_ADULT_84",IF(Q148="MALE_CUB","MALE_JUVENILE",IF(Q148="MALE_JUVENILE","MALE_SUBADULT",IF(Q148="MALE_SUBADULT","MALE_ADULT_36_48",IF(Q148="MALE_ADULT_36_48","MALE_ADULT_48_60",IF(Q148="MALE_ADULT_48_60","MALE_ADULT_60_72",IF(Q148="MALE_ADULT_60_72","MALE_ADULT_72_84",IF(Q148="MALE_ADULT_72_84","MALE_ADULT_84",IF(Q148="MALE_ADULT_84","MALE_ADULT_84",IF(Q148="NA_CUB","NA_JUVENILE",IF(Q148="NA_JUVENILE","NA_ADULT",IF(Q148="NA_ADULT","NA_ADULT","NA"))))))))))))))))))))))))))</f>
        <v>NA</v>
      </c>
      <c r="S148" s="1" t="str">
        <f t="shared" si="204"/>
        <v>NA</v>
      </c>
      <c r="T148" s="1" t="str">
        <f t="shared" si="204"/>
        <v>NA</v>
      </c>
      <c r="U148" s="1" t="str">
        <f t="shared" si="204"/>
        <v>NA</v>
      </c>
      <c r="V148" s="1" t="str">
        <f t="shared" si="204"/>
        <v>NA</v>
      </c>
      <c r="W148" s="1" t="str">
        <f t="shared" si="204"/>
        <v>NA</v>
      </c>
      <c r="X148" s="1" t="str">
        <f t="shared" si="204"/>
        <v>NA</v>
      </c>
      <c r="Y148" s="1" t="str">
        <f t="shared" si="204"/>
        <v>NA</v>
      </c>
      <c r="Z148" s="1" t="str">
        <f t="shared" si="204"/>
        <v>NA</v>
      </c>
      <c r="AA148" s="1" t="str">
        <f t="shared" si="134"/>
        <v>NA</v>
      </c>
      <c r="AB148" s="1" t="str">
        <f t="shared" si="135"/>
        <v>NA</v>
      </c>
      <c r="AC148" s="1" t="str">
        <f t="shared" si="136"/>
        <v>NA</v>
      </c>
      <c r="AD148" s="1" t="str">
        <f t="shared" si="137"/>
        <v>NA</v>
      </c>
      <c r="AE148" s="1" t="str">
        <f t="shared" si="138"/>
        <v>NA</v>
      </c>
      <c r="AF148" s="1" t="str">
        <f t="shared" si="139"/>
        <v>NA</v>
      </c>
      <c r="AG148" s="1" t="str">
        <f t="shared" si="140"/>
        <v>NA</v>
      </c>
      <c r="AH148" s="1" t="str">
        <f t="shared" si="141"/>
        <v>NA</v>
      </c>
      <c r="AI148" s="1" t="str">
        <f t="shared" si="142"/>
        <v>NA</v>
      </c>
      <c r="AJ148" s="1" t="str">
        <f t="shared" si="143"/>
        <v>NA</v>
      </c>
      <c r="AK148" s="1" t="str">
        <f t="shared" si="144"/>
        <v>NA</v>
      </c>
      <c r="AL148" s="1" t="str">
        <f t="shared" si="145"/>
        <v>NA</v>
      </c>
      <c r="AM148" s="1" t="str">
        <f t="shared" si="146"/>
        <v>NA</v>
      </c>
      <c r="AN148" s="1" t="str">
        <f t="shared" si="147"/>
        <v>NA</v>
      </c>
      <c r="AO148" s="1" t="str">
        <f t="shared" si="148"/>
        <v>NA</v>
      </c>
      <c r="AP148" s="1" t="str">
        <f t="shared" si="149"/>
        <v>NA</v>
      </c>
      <c r="AQ148" s="1" t="str">
        <f t="shared" si="150"/>
        <v>NA</v>
      </c>
      <c r="AR148" s="1" t="str">
        <f t="shared" si="151"/>
        <v>NA</v>
      </c>
      <c r="AS148" s="1" t="str">
        <f t="shared" si="152"/>
        <v>NA</v>
      </c>
      <c r="AT148" s="1" t="str">
        <f t="shared" si="153"/>
        <v>NA_CUB</v>
      </c>
      <c r="AU148" s="1" t="str">
        <f t="shared" si="154"/>
        <v>MORTALITY</v>
      </c>
      <c r="AV148" s="1" t="str">
        <f t="shared" si="155"/>
        <v>MORTALITY</v>
      </c>
      <c r="AW148" s="1" t="str">
        <f t="shared" si="156"/>
        <v>MORTALITY</v>
      </c>
      <c r="AX148" s="1" t="str">
        <f t="shared" si="157"/>
        <v>MORTALITY</v>
      </c>
      <c r="AY148" s="1" t="str">
        <f t="shared" si="158"/>
        <v>MORTALITY</v>
      </c>
      <c r="AZ148" s="1" t="str">
        <f t="shared" si="158"/>
        <v>MORTALITY</v>
      </c>
    </row>
    <row r="149" spans="1:52" x14ac:dyDescent="0.2">
      <c r="A149" s="27">
        <f>SABI_RAW_DATA!A149</f>
        <v>148</v>
      </c>
      <c r="B149" s="1" t="str">
        <f>UPPER(SABI_RAW_DATA!C149)</f>
        <v>NA</v>
      </c>
      <c r="C149" s="28">
        <f>SABI_RAW_DATA!D149</f>
        <v>39022</v>
      </c>
      <c r="D149" s="28">
        <f>SABI_RAW_DATA!D149</f>
        <v>39022</v>
      </c>
      <c r="E149" s="1">
        <f t="shared" si="181"/>
        <v>2006</v>
      </c>
      <c r="F149" s="28">
        <f>SABI_RAW_DATA!E149</f>
        <v>39083</v>
      </c>
      <c r="G149" s="1">
        <f t="shared" si="182"/>
        <v>2007</v>
      </c>
      <c r="H149" s="67">
        <f>(YEAR(SABI_SUMMARY!D149)-YEAR(SABI_SUMMARY!C149))*12+MONTH(SABI_SUMMARY!D149)-MONTH(SABI_SUMMARY!C149)</f>
        <v>0</v>
      </c>
      <c r="I149" s="1" t="str">
        <f t="shared" si="183"/>
        <v>CUB</v>
      </c>
      <c r="J149" s="1" t="str">
        <f t="shared" si="184"/>
        <v>NA_CUB</v>
      </c>
      <c r="K149" s="29">
        <f>(YEAR(SABI_SUMMARY!F149)-YEAR(SABI_SUMMARY!C149))*12+MONTH(SABI_SUMMARY!F149)-MONTH(SABI_SUMMARY!C149)</f>
        <v>2</v>
      </c>
      <c r="L149" s="1" t="str">
        <f t="shared" si="185"/>
        <v>CUB</v>
      </c>
      <c r="M149" s="1" t="str">
        <f t="shared" si="186"/>
        <v>NA_CUB</v>
      </c>
      <c r="N149" s="1" t="str">
        <f>UPPER(SABI_RAW_DATA!G149)</f>
        <v>MORTALITY</v>
      </c>
      <c r="O149" s="1">
        <f>IF(SABI_SUMMARY!N149="MORTALITY",1,0)</f>
        <v>1</v>
      </c>
      <c r="P149" s="1" t="str">
        <f t="shared" si="131"/>
        <v>NA</v>
      </c>
      <c r="Q149" s="1" t="str">
        <f t="shared" si="132"/>
        <v>NA</v>
      </c>
      <c r="R149" s="1" t="str">
        <f t="shared" ref="R149:Z149" si="205">IF($E149=R$1,$J149,IF(R$1&gt;$G149,$N149,IF($E149&gt;R$1,"NA",(IF($E149=R$1,L149,(IF(Q149="NA",L149,IF(Q149="FEMALE_CUB","FEMALE_JUVENILE",IF(Q149="FEMALE_JUVENILE","FEMALE_SUBADULT",IF(Q149="FEMALE_SUBADULT","FEMALE_ADULT_36_48",IF(Q149="FEMALE_ADULT_36_48","FEMALE_ADULT_48_60",IF(Q149="FEMALE_ADULT_48_60","FEMALE_ADULT_60_72",IF(Q149="FEMALE_ADULT_60_72","FEMALE_ADULT_72_84",IF(Q149="FEMALE_ADULT_72_84","FEMALE_ADULT_84",IF(Q149="FEMALE_ADULT_84","FEMALE_ADULT_84",IF(Q149="MALE_CUB","MALE_JUVENILE",IF(Q149="MALE_JUVENILE","MALE_SUBADULT",IF(Q149="MALE_SUBADULT","MALE_ADULT_36_48",IF(Q149="MALE_ADULT_36_48","MALE_ADULT_48_60",IF(Q149="MALE_ADULT_48_60","MALE_ADULT_60_72",IF(Q149="MALE_ADULT_60_72","MALE_ADULT_72_84",IF(Q149="MALE_ADULT_72_84","MALE_ADULT_84",IF(Q149="MALE_ADULT_84","MALE_ADULT_84",IF(Q149="NA_CUB","NA_JUVENILE",IF(Q149="NA_JUVENILE","NA_ADULT",IF(Q149="NA_ADULT","NA_ADULT","NA"))))))))))))))))))))))))))</f>
        <v>NA</v>
      </c>
      <c r="S149" s="1" t="str">
        <f t="shared" si="205"/>
        <v>NA</v>
      </c>
      <c r="T149" s="1" t="str">
        <f t="shared" si="205"/>
        <v>NA</v>
      </c>
      <c r="U149" s="1" t="str">
        <f t="shared" si="205"/>
        <v>NA</v>
      </c>
      <c r="V149" s="1" t="str">
        <f t="shared" si="205"/>
        <v>NA</v>
      </c>
      <c r="W149" s="1" t="str">
        <f t="shared" si="205"/>
        <v>NA</v>
      </c>
      <c r="X149" s="1" t="str">
        <f t="shared" si="205"/>
        <v>NA</v>
      </c>
      <c r="Y149" s="1" t="str">
        <f t="shared" si="205"/>
        <v>NA</v>
      </c>
      <c r="Z149" s="1" t="str">
        <f t="shared" si="205"/>
        <v>NA</v>
      </c>
      <c r="AA149" s="1" t="str">
        <f t="shared" si="134"/>
        <v>NA</v>
      </c>
      <c r="AB149" s="1" t="str">
        <f t="shared" si="135"/>
        <v>NA</v>
      </c>
      <c r="AC149" s="1" t="str">
        <f t="shared" si="136"/>
        <v>NA</v>
      </c>
      <c r="AD149" s="1" t="str">
        <f t="shared" si="137"/>
        <v>NA</v>
      </c>
      <c r="AE149" s="1" t="str">
        <f t="shared" si="138"/>
        <v>NA</v>
      </c>
      <c r="AF149" s="1" t="str">
        <f t="shared" si="139"/>
        <v>NA</v>
      </c>
      <c r="AG149" s="1" t="str">
        <f t="shared" si="140"/>
        <v>NA</v>
      </c>
      <c r="AH149" s="1" t="str">
        <f t="shared" si="141"/>
        <v>NA</v>
      </c>
      <c r="AI149" s="1" t="str">
        <f t="shared" si="142"/>
        <v>NA</v>
      </c>
      <c r="AJ149" s="1" t="str">
        <f t="shared" si="143"/>
        <v>NA</v>
      </c>
      <c r="AK149" s="1" t="str">
        <f t="shared" si="144"/>
        <v>NA</v>
      </c>
      <c r="AL149" s="1" t="str">
        <f t="shared" si="145"/>
        <v>NA</v>
      </c>
      <c r="AM149" s="1" t="str">
        <f t="shared" si="146"/>
        <v>NA</v>
      </c>
      <c r="AN149" s="1" t="str">
        <f t="shared" si="147"/>
        <v>NA</v>
      </c>
      <c r="AO149" s="1" t="str">
        <f t="shared" si="148"/>
        <v>NA</v>
      </c>
      <c r="AP149" s="1" t="str">
        <f t="shared" si="149"/>
        <v>NA</v>
      </c>
      <c r="AQ149" s="1" t="str">
        <f t="shared" si="150"/>
        <v>NA_CUB</v>
      </c>
      <c r="AR149" s="1" t="str">
        <f t="shared" si="151"/>
        <v>NA_JUVENILE</v>
      </c>
      <c r="AS149" s="1" t="str">
        <f t="shared" si="152"/>
        <v>MORTALITY</v>
      </c>
      <c r="AT149" s="1" t="str">
        <f t="shared" si="153"/>
        <v>MORTALITY</v>
      </c>
      <c r="AU149" s="1" t="str">
        <f t="shared" si="154"/>
        <v>MORTALITY</v>
      </c>
      <c r="AV149" s="1" t="str">
        <f t="shared" si="155"/>
        <v>MORTALITY</v>
      </c>
      <c r="AW149" s="1" t="str">
        <f t="shared" si="156"/>
        <v>MORTALITY</v>
      </c>
      <c r="AX149" s="1" t="str">
        <f t="shared" si="157"/>
        <v>MORTALITY</v>
      </c>
      <c r="AY149" s="1" t="str">
        <f t="shared" si="158"/>
        <v>MORTALITY</v>
      </c>
      <c r="AZ149" s="1" t="str">
        <f t="shared" si="158"/>
        <v>MORTALITY</v>
      </c>
    </row>
    <row r="150" spans="1:52" x14ac:dyDescent="0.2">
      <c r="A150" s="27">
        <f>SABI_RAW_DATA!A150</f>
        <v>149</v>
      </c>
      <c r="B150" s="1" t="str">
        <f>UPPER(SABI_RAW_DATA!C150)</f>
        <v>FEMALE</v>
      </c>
      <c r="C150" s="28">
        <f>SABI_RAW_DATA!D150</f>
        <v>39022</v>
      </c>
      <c r="D150" s="28">
        <f>SABI_RAW_DATA!D150</f>
        <v>39022</v>
      </c>
      <c r="E150" s="1">
        <f t="shared" si="181"/>
        <v>2006</v>
      </c>
      <c r="F150" s="28">
        <f>SABI_RAW_DATA!E150</f>
        <v>41730</v>
      </c>
      <c r="G150" s="1">
        <f t="shared" si="182"/>
        <v>2014</v>
      </c>
      <c r="H150" s="67">
        <f>(YEAR(SABI_SUMMARY!D150)-YEAR(SABI_SUMMARY!C150))*12+MONTH(SABI_SUMMARY!D150)-MONTH(SABI_SUMMARY!C150)</f>
        <v>0</v>
      </c>
      <c r="I150" s="1" t="str">
        <f t="shared" si="183"/>
        <v>CUB</v>
      </c>
      <c r="J150" s="1" t="str">
        <f t="shared" si="184"/>
        <v>FEMALE_CUB</v>
      </c>
      <c r="K150" s="29">
        <f>(YEAR(SABI_SUMMARY!F150)-YEAR(SABI_SUMMARY!C150))*12+MONTH(SABI_SUMMARY!F150)-MONTH(SABI_SUMMARY!C150)</f>
        <v>89</v>
      </c>
      <c r="L150" s="1" t="str">
        <f t="shared" si="185"/>
        <v>ADULT_84</v>
      </c>
      <c r="M150" s="1" t="str">
        <f t="shared" si="186"/>
        <v>FEMALE_ADULT_84</v>
      </c>
      <c r="N150" s="1" t="str">
        <f>UPPER(SABI_RAW_DATA!G150)</f>
        <v>MORTALITY</v>
      </c>
      <c r="O150" s="1">
        <f>IF(SABI_SUMMARY!N150="MORTALITY",1,0)</f>
        <v>1</v>
      </c>
      <c r="P150" s="1" t="str">
        <f t="shared" si="131"/>
        <v>NA</v>
      </c>
      <c r="Q150" s="1" t="str">
        <f t="shared" si="132"/>
        <v>NA</v>
      </c>
      <c r="R150" s="1" t="str">
        <f t="shared" ref="R150:Z150" si="206">IF($E150=R$1,$J150,IF(R$1&gt;$G150,$N150,IF($E150&gt;R$1,"NA",(IF($E150=R$1,L150,(IF(Q150="NA",L150,IF(Q150="FEMALE_CUB","FEMALE_JUVENILE",IF(Q150="FEMALE_JUVENILE","FEMALE_SUBADULT",IF(Q150="FEMALE_SUBADULT","FEMALE_ADULT_36_48",IF(Q150="FEMALE_ADULT_36_48","FEMALE_ADULT_48_60",IF(Q150="FEMALE_ADULT_48_60","FEMALE_ADULT_60_72",IF(Q150="FEMALE_ADULT_60_72","FEMALE_ADULT_72_84",IF(Q150="FEMALE_ADULT_72_84","FEMALE_ADULT_84",IF(Q150="FEMALE_ADULT_84","FEMALE_ADULT_84",IF(Q150="MALE_CUB","MALE_JUVENILE",IF(Q150="MALE_JUVENILE","MALE_SUBADULT",IF(Q150="MALE_SUBADULT","MALE_ADULT_36_48",IF(Q150="MALE_ADULT_36_48","MALE_ADULT_48_60",IF(Q150="MALE_ADULT_48_60","MALE_ADULT_60_72",IF(Q150="MALE_ADULT_60_72","MALE_ADULT_72_84",IF(Q150="MALE_ADULT_72_84","MALE_ADULT_84",IF(Q150="MALE_ADULT_84","MALE_ADULT_84",IF(Q150="NA_CUB","NA_JUVENILE",IF(Q150="NA_JUVENILE","NA_ADULT",IF(Q150="NA_ADULT","NA_ADULT","NA"))))))))))))))))))))))))))</f>
        <v>NA</v>
      </c>
      <c r="S150" s="1" t="str">
        <f t="shared" si="206"/>
        <v>NA</v>
      </c>
      <c r="T150" s="1" t="str">
        <f t="shared" si="206"/>
        <v>NA</v>
      </c>
      <c r="U150" s="1" t="str">
        <f t="shared" si="206"/>
        <v>NA</v>
      </c>
      <c r="V150" s="1" t="str">
        <f t="shared" si="206"/>
        <v>NA</v>
      </c>
      <c r="W150" s="1" t="str">
        <f t="shared" si="206"/>
        <v>NA</v>
      </c>
      <c r="X150" s="1" t="str">
        <f t="shared" si="206"/>
        <v>NA</v>
      </c>
      <c r="Y150" s="1" t="str">
        <f t="shared" si="206"/>
        <v>NA</v>
      </c>
      <c r="Z150" s="1" t="str">
        <f t="shared" si="206"/>
        <v>NA</v>
      </c>
      <c r="AA150" s="1" t="str">
        <f t="shared" si="134"/>
        <v>NA</v>
      </c>
      <c r="AB150" s="1" t="str">
        <f t="shared" si="135"/>
        <v>NA</v>
      </c>
      <c r="AC150" s="1" t="str">
        <f t="shared" si="136"/>
        <v>NA</v>
      </c>
      <c r="AD150" s="1" t="str">
        <f t="shared" si="137"/>
        <v>NA</v>
      </c>
      <c r="AE150" s="1" t="str">
        <f t="shared" si="138"/>
        <v>NA</v>
      </c>
      <c r="AF150" s="1" t="str">
        <f t="shared" si="139"/>
        <v>NA</v>
      </c>
      <c r="AG150" s="1" t="str">
        <f t="shared" si="140"/>
        <v>NA</v>
      </c>
      <c r="AH150" s="1" t="str">
        <f t="shared" si="141"/>
        <v>NA</v>
      </c>
      <c r="AI150" s="1" t="str">
        <f t="shared" si="142"/>
        <v>NA</v>
      </c>
      <c r="AJ150" s="1" t="str">
        <f t="shared" si="143"/>
        <v>NA</v>
      </c>
      <c r="AK150" s="1" t="str">
        <f t="shared" si="144"/>
        <v>NA</v>
      </c>
      <c r="AL150" s="1" t="str">
        <f t="shared" si="145"/>
        <v>NA</v>
      </c>
      <c r="AM150" s="1" t="str">
        <f t="shared" si="146"/>
        <v>NA</v>
      </c>
      <c r="AN150" s="1" t="str">
        <f t="shared" si="147"/>
        <v>NA</v>
      </c>
      <c r="AO150" s="1" t="str">
        <f t="shared" si="148"/>
        <v>NA</v>
      </c>
      <c r="AP150" s="1" t="str">
        <f t="shared" si="149"/>
        <v>NA</v>
      </c>
      <c r="AQ150" s="1" t="str">
        <f t="shared" si="150"/>
        <v>FEMALE_CUB</v>
      </c>
      <c r="AR150" s="1" t="str">
        <f t="shared" si="151"/>
        <v>FEMALE_JUVENILE</v>
      </c>
      <c r="AS150" s="1" t="str">
        <f t="shared" si="152"/>
        <v>FEMALE_SUBADULT</v>
      </c>
      <c r="AT150" s="1" t="str">
        <f t="shared" si="153"/>
        <v>FEMALE_ADULT_36_48</v>
      </c>
      <c r="AU150" s="1" t="str">
        <f t="shared" si="154"/>
        <v>FEMALE_ADULT_48_60</v>
      </c>
      <c r="AV150" s="1" t="str">
        <f t="shared" si="155"/>
        <v>FEMALE_ADULT_60_72</v>
      </c>
      <c r="AW150" s="1" t="str">
        <f t="shared" si="156"/>
        <v>FEMALE_ADULT_72_84</v>
      </c>
      <c r="AX150" s="1" t="str">
        <f t="shared" si="157"/>
        <v>FEMALE_ADULT_84</v>
      </c>
      <c r="AY150" s="1" t="str">
        <f t="shared" si="158"/>
        <v>FEMALE_ADULT_84</v>
      </c>
      <c r="AZ150" s="1" t="str">
        <f t="shared" si="158"/>
        <v>MORTALITY</v>
      </c>
    </row>
    <row r="151" spans="1:52" x14ac:dyDescent="0.2">
      <c r="A151" s="27">
        <f>SABI_RAW_DATA!A151</f>
        <v>150</v>
      </c>
      <c r="B151" s="1" t="str">
        <f>UPPER(SABI_RAW_DATA!C151)</f>
        <v>FEMALE</v>
      </c>
      <c r="C151" s="28">
        <f>SABI_RAW_DATA!D151</f>
        <v>39904</v>
      </c>
      <c r="D151" s="28">
        <f>SABI_RAW_DATA!D151</f>
        <v>39904</v>
      </c>
      <c r="E151" s="1">
        <f t="shared" si="181"/>
        <v>2009</v>
      </c>
      <c r="F151" s="28">
        <f>SABI_RAW_DATA!E151</f>
        <v>42005</v>
      </c>
      <c r="G151" s="1">
        <f t="shared" si="182"/>
        <v>2015</v>
      </c>
      <c r="H151" s="67">
        <f>(YEAR(SABI_SUMMARY!D151)-YEAR(SABI_SUMMARY!C151))*12+MONTH(SABI_SUMMARY!D151)-MONTH(SABI_SUMMARY!C151)</f>
        <v>0</v>
      </c>
      <c r="I151" s="1" t="str">
        <f t="shared" si="183"/>
        <v>CUB</v>
      </c>
      <c r="J151" s="1" t="str">
        <f t="shared" si="184"/>
        <v>FEMALE_CUB</v>
      </c>
      <c r="K151" s="29">
        <f>(YEAR(SABI_SUMMARY!F151)-YEAR(SABI_SUMMARY!C151))*12+MONTH(SABI_SUMMARY!F151)-MONTH(SABI_SUMMARY!C151)</f>
        <v>69</v>
      </c>
      <c r="L151" s="1" t="str">
        <f t="shared" si="185"/>
        <v>ADULT_60_72</v>
      </c>
      <c r="M151" s="1" t="str">
        <f t="shared" si="186"/>
        <v>FEMALE_ADULT_60_72</v>
      </c>
      <c r="N151" s="1" t="str">
        <f>UPPER(SABI_RAW_DATA!G151)</f>
        <v>CENSORED</v>
      </c>
      <c r="O151" s="1">
        <f>IF(SABI_SUMMARY!N151="MORTALITY",1,0)</f>
        <v>0</v>
      </c>
      <c r="P151" s="1" t="str">
        <f t="shared" si="131"/>
        <v>NA</v>
      </c>
      <c r="Q151" s="1" t="str">
        <f t="shared" si="132"/>
        <v>NA</v>
      </c>
      <c r="R151" s="1" t="str">
        <f t="shared" ref="R151:Z151" si="207">IF($E151=R$1,$J151,IF(R$1&gt;$G151,$N151,IF($E151&gt;R$1,"NA",(IF($E151=R$1,L151,(IF(Q151="NA",L151,IF(Q151="FEMALE_CUB","FEMALE_JUVENILE",IF(Q151="FEMALE_JUVENILE","FEMALE_SUBADULT",IF(Q151="FEMALE_SUBADULT","FEMALE_ADULT_36_48",IF(Q151="FEMALE_ADULT_36_48","FEMALE_ADULT_48_60",IF(Q151="FEMALE_ADULT_48_60","FEMALE_ADULT_60_72",IF(Q151="FEMALE_ADULT_60_72","FEMALE_ADULT_72_84",IF(Q151="FEMALE_ADULT_72_84","FEMALE_ADULT_84",IF(Q151="FEMALE_ADULT_84","FEMALE_ADULT_84",IF(Q151="MALE_CUB","MALE_JUVENILE",IF(Q151="MALE_JUVENILE","MALE_SUBADULT",IF(Q151="MALE_SUBADULT","MALE_ADULT_36_48",IF(Q151="MALE_ADULT_36_48","MALE_ADULT_48_60",IF(Q151="MALE_ADULT_48_60","MALE_ADULT_60_72",IF(Q151="MALE_ADULT_60_72","MALE_ADULT_72_84",IF(Q151="MALE_ADULT_72_84","MALE_ADULT_84",IF(Q151="MALE_ADULT_84","MALE_ADULT_84",IF(Q151="NA_CUB","NA_JUVENILE",IF(Q151="NA_JUVENILE","NA_ADULT",IF(Q151="NA_ADULT","NA_ADULT","NA"))))))))))))))))))))))))))</f>
        <v>NA</v>
      </c>
      <c r="S151" s="1" t="str">
        <f t="shared" si="207"/>
        <v>NA</v>
      </c>
      <c r="T151" s="1" t="str">
        <f t="shared" si="207"/>
        <v>NA</v>
      </c>
      <c r="U151" s="1" t="str">
        <f t="shared" si="207"/>
        <v>NA</v>
      </c>
      <c r="V151" s="1" t="str">
        <f t="shared" si="207"/>
        <v>NA</v>
      </c>
      <c r="W151" s="1" t="str">
        <f t="shared" si="207"/>
        <v>NA</v>
      </c>
      <c r="X151" s="1" t="str">
        <f t="shared" si="207"/>
        <v>NA</v>
      </c>
      <c r="Y151" s="1" t="str">
        <f t="shared" si="207"/>
        <v>NA</v>
      </c>
      <c r="Z151" s="1" t="str">
        <f t="shared" si="207"/>
        <v>NA</v>
      </c>
      <c r="AA151" s="1" t="str">
        <f t="shared" si="134"/>
        <v>NA</v>
      </c>
      <c r="AB151" s="1" t="str">
        <f t="shared" si="135"/>
        <v>NA</v>
      </c>
      <c r="AC151" s="1" t="str">
        <f t="shared" si="136"/>
        <v>NA</v>
      </c>
      <c r="AD151" s="1" t="str">
        <f t="shared" si="137"/>
        <v>NA</v>
      </c>
      <c r="AE151" s="1" t="str">
        <f t="shared" si="138"/>
        <v>NA</v>
      </c>
      <c r="AF151" s="1" t="str">
        <f t="shared" si="139"/>
        <v>NA</v>
      </c>
      <c r="AG151" s="1" t="str">
        <f t="shared" si="140"/>
        <v>NA</v>
      </c>
      <c r="AH151" s="1" t="str">
        <f t="shared" si="141"/>
        <v>NA</v>
      </c>
      <c r="AI151" s="1" t="str">
        <f t="shared" si="142"/>
        <v>NA</v>
      </c>
      <c r="AJ151" s="1" t="str">
        <f t="shared" si="143"/>
        <v>NA</v>
      </c>
      <c r="AK151" s="1" t="str">
        <f t="shared" si="144"/>
        <v>NA</v>
      </c>
      <c r="AL151" s="1" t="str">
        <f t="shared" si="145"/>
        <v>NA</v>
      </c>
      <c r="AM151" s="1" t="str">
        <f t="shared" si="146"/>
        <v>NA</v>
      </c>
      <c r="AN151" s="1" t="str">
        <f t="shared" si="147"/>
        <v>NA</v>
      </c>
      <c r="AO151" s="1" t="str">
        <f t="shared" si="148"/>
        <v>NA</v>
      </c>
      <c r="AP151" s="1" t="str">
        <f t="shared" si="149"/>
        <v>NA</v>
      </c>
      <c r="AQ151" s="1" t="str">
        <f t="shared" si="150"/>
        <v>NA</v>
      </c>
      <c r="AR151" s="1" t="str">
        <f t="shared" si="151"/>
        <v>NA</v>
      </c>
      <c r="AS151" s="1" t="str">
        <f t="shared" si="152"/>
        <v>NA</v>
      </c>
      <c r="AT151" s="1" t="str">
        <f t="shared" si="153"/>
        <v>FEMALE_CUB</v>
      </c>
      <c r="AU151" s="1" t="str">
        <f t="shared" si="154"/>
        <v>FEMALE_JUVENILE</v>
      </c>
      <c r="AV151" s="1" t="str">
        <f t="shared" si="155"/>
        <v>FEMALE_SUBADULT</v>
      </c>
      <c r="AW151" s="1" t="str">
        <f t="shared" si="156"/>
        <v>FEMALE_ADULT_36_48</v>
      </c>
      <c r="AX151" s="1" t="str">
        <f t="shared" si="157"/>
        <v>FEMALE_ADULT_48_60</v>
      </c>
      <c r="AY151" s="1" t="str">
        <f t="shared" si="158"/>
        <v>FEMALE_ADULT_60_72</v>
      </c>
      <c r="AZ151" s="1" t="str">
        <f t="shared" si="158"/>
        <v>FEMALE_ADULT_72_84</v>
      </c>
    </row>
    <row r="152" spans="1:52" x14ac:dyDescent="0.2">
      <c r="A152" s="27">
        <f>SABI_RAW_DATA!A152</f>
        <v>151</v>
      </c>
      <c r="B152" s="1" t="str">
        <f>UPPER(SABI_RAW_DATA!C152)</f>
        <v>NA</v>
      </c>
      <c r="C152" s="28">
        <f>SABI_RAW_DATA!D152</f>
        <v>41122</v>
      </c>
      <c r="D152" s="28">
        <f>SABI_RAW_DATA!D152</f>
        <v>41122</v>
      </c>
      <c r="E152" s="1">
        <f t="shared" si="181"/>
        <v>2012</v>
      </c>
      <c r="F152" s="28">
        <f>SABI_RAW_DATA!E152</f>
        <v>41153</v>
      </c>
      <c r="G152" s="1">
        <f t="shared" si="182"/>
        <v>2012</v>
      </c>
      <c r="H152" s="67">
        <f>(YEAR(SABI_SUMMARY!D152)-YEAR(SABI_SUMMARY!C152))*12+MONTH(SABI_SUMMARY!D152)-MONTH(SABI_SUMMARY!C152)</f>
        <v>0</v>
      </c>
      <c r="I152" s="1" t="str">
        <f t="shared" si="183"/>
        <v>CUB</v>
      </c>
      <c r="J152" s="1" t="str">
        <f t="shared" si="184"/>
        <v>NA_CUB</v>
      </c>
      <c r="K152" s="29">
        <f>(YEAR(SABI_SUMMARY!F152)-YEAR(SABI_SUMMARY!C152))*12+MONTH(SABI_SUMMARY!F152)-MONTH(SABI_SUMMARY!C152)</f>
        <v>1</v>
      </c>
      <c r="L152" s="1" t="str">
        <f t="shared" si="185"/>
        <v>CUB</v>
      </c>
      <c r="M152" s="1" t="str">
        <f t="shared" si="186"/>
        <v>NA_CUB</v>
      </c>
      <c r="N152" s="1" t="str">
        <f>UPPER(SABI_RAW_DATA!G152)</f>
        <v>MORTALITY</v>
      </c>
      <c r="O152" s="1">
        <f>IF(SABI_SUMMARY!N152="MORTALITY",1,0)</f>
        <v>1</v>
      </c>
      <c r="P152" s="1" t="str">
        <f t="shared" si="131"/>
        <v>NA</v>
      </c>
      <c r="Q152" s="1" t="str">
        <f t="shared" si="132"/>
        <v>NA</v>
      </c>
      <c r="R152" s="1" t="str">
        <f t="shared" ref="R152:Z152" si="208">IF($E152=R$1,$J152,IF(R$1&gt;$G152,$N152,IF($E152&gt;R$1,"NA",(IF($E152=R$1,L152,(IF(Q152="NA",L152,IF(Q152="FEMALE_CUB","FEMALE_JUVENILE",IF(Q152="FEMALE_JUVENILE","FEMALE_SUBADULT",IF(Q152="FEMALE_SUBADULT","FEMALE_ADULT_36_48",IF(Q152="FEMALE_ADULT_36_48","FEMALE_ADULT_48_60",IF(Q152="FEMALE_ADULT_48_60","FEMALE_ADULT_60_72",IF(Q152="FEMALE_ADULT_60_72","FEMALE_ADULT_72_84",IF(Q152="FEMALE_ADULT_72_84","FEMALE_ADULT_84",IF(Q152="FEMALE_ADULT_84","FEMALE_ADULT_84",IF(Q152="MALE_CUB","MALE_JUVENILE",IF(Q152="MALE_JUVENILE","MALE_SUBADULT",IF(Q152="MALE_SUBADULT","MALE_ADULT_36_48",IF(Q152="MALE_ADULT_36_48","MALE_ADULT_48_60",IF(Q152="MALE_ADULT_48_60","MALE_ADULT_60_72",IF(Q152="MALE_ADULT_60_72","MALE_ADULT_72_84",IF(Q152="MALE_ADULT_72_84","MALE_ADULT_84",IF(Q152="MALE_ADULT_84","MALE_ADULT_84",IF(Q152="NA_CUB","NA_JUVENILE",IF(Q152="NA_JUVENILE","NA_ADULT",IF(Q152="NA_ADULT","NA_ADULT","NA"))))))))))))))))))))))))))</f>
        <v>NA</v>
      </c>
      <c r="S152" s="1" t="str">
        <f t="shared" si="208"/>
        <v>NA</v>
      </c>
      <c r="T152" s="1" t="str">
        <f t="shared" si="208"/>
        <v>NA</v>
      </c>
      <c r="U152" s="1" t="str">
        <f t="shared" si="208"/>
        <v>NA</v>
      </c>
      <c r="V152" s="1" t="str">
        <f t="shared" si="208"/>
        <v>NA</v>
      </c>
      <c r="W152" s="1" t="str">
        <f t="shared" si="208"/>
        <v>NA</v>
      </c>
      <c r="X152" s="1" t="str">
        <f t="shared" si="208"/>
        <v>NA</v>
      </c>
      <c r="Y152" s="1" t="str">
        <f t="shared" si="208"/>
        <v>NA</v>
      </c>
      <c r="Z152" s="1" t="str">
        <f t="shared" si="208"/>
        <v>NA</v>
      </c>
      <c r="AA152" s="1" t="str">
        <f t="shared" si="134"/>
        <v>NA</v>
      </c>
      <c r="AB152" s="1" t="str">
        <f t="shared" si="135"/>
        <v>NA</v>
      </c>
      <c r="AC152" s="1" t="str">
        <f t="shared" si="136"/>
        <v>NA</v>
      </c>
      <c r="AD152" s="1" t="str">
        <f t="shared" si="137"/>
        <v>NA</v>
      </c>
      <c r="AE152" s="1" t="str">
        <f t="shared" si="138"/>
        <v>NA</v>
      </c>
      <c r="AF152" s="1" t="str">
        <f t="shared" si="139"/>
        <v>NA</v>
      </c>
      <c r="AG152" s="1" t="str">
        <f t="shared" si="140"/>
        <v>NA</v>
      </c>
      <c r="AH152" s="1" t="str">
        <f t="shared" si="141"/>
        <v>NA</v>
      </c>
      <c r="AI152" s="1" t="str">
        <f t="shared" si="142"/>
        <v>NA</v>
      </c>
      <c r="AJ152" s="1" t="str">
        <f t="shared" si="143"/>
        <v>NA</v>
      </c>
      <c r="AK152" s="1" t="str">
        <f t="shared" si="144"/>
        <v>NA</v>
      </c>
      <c r="AL152" s="1" t="str">
        <f t="shared" si="145"/>
        <v>NA</v>
      </c>
      <c r="AM152" s="1" t="str">
        <f t="shared" si="146"/>
        <v>NA</v>
      </c>
      <c r="AN152" s="1" t="str">
        <f t="shared" si="147"/>
        <v>NA</v>
      </c>
      <c r="AO152" s="1" t="str">
        <f t="shared" si="148"/>
        <v>NA</v>
      </c>
      <c r="AP152" s="1" t="str">
        <f t="shared" si="149"/>
        <v>NA</v>
      </c>
      <c r="AQ152" s="1" t="str">
        <f t="shared" si="150"/>
        <v>NA</v>
      </c>
      <c r="AR152" s="1" t="str">
        <f t="shared" si="151"/>
        <v>NA</v>
      </c>
      <c r="AS152" s="1" t="str">
        <f t="shared" si="152"/>
        <v>NA</v>
      </c>
      <c r="AT152" s="1" t="str">
        <f t="shared" si="153"/>
        <v>NA</v>
      </c>
      <c r="AU152" s="1" t="str">
        <f t="shared" si="154"/>
        <v>NA</v>
      </c>
      <c r="AV152" s="1" t="str">
        <f t="shared" si="155"/>
        <v>NA</v>
      </c>
      <c r="AW152" s="1" t="str">
        <f t="shared" si="156"/>
        <v>NA_CUB</v>
      </c>
      <c r="AX152" s="1" t="str">
        <f t="shared" si="157"/>
        <v>MORTALITY</v>
      </c>
      <c r="AY152" s="1" t="str">
        <f t="shared" si="158"/>
        <v>MORTALITY</v>
      </c>
      <c r="AZ152" s="1" t="str">
        <f t="shared" si="158"/>
        <v>MORTALITY</v>
      </c>
    </row>
    <row r="153" spans="1:52" x14ac:dyDescent="0.2">
      <c r="A153" s="27">
        <f>SABI_RAW_DATA!A153</f>
        <v>152</v>
      </c>
      <c r="B153" s="1" t="str">
        <f>UPPER(SABI_RAW_DATA!C153)</f>
        <v>NA</v>
      </c>
      <c r="C153" s="28">
        <f>SABI_RAW_DATA!D153</f>
        <v>41122</v>
      </c>
      <c r="D153" s="28">
        <f>SABI_RAW_DATA!D153</f>
        <v>41122</v>
      </c>
      <c r="E153" s="1">
        <f t="shared" si="181"/>
        <v>2012</v>
      </c>
      <c r="F153" s="28">
        <f>SABI_RAW_DATA!E153</f>
        <v>41153</v>
      </c>
      <c r="G153" s="1">
        <f t="shared" si="182"/>
        <v>2012</v>
      </c>
      <c r="H153" s="67">
        <f>(YEAR(SABI_SUMMARY!D153)-YEAR(SABI_SUMMARY!C153))*12+MONTH(SABI_SUMMARY!D153)-MONTH(SABI_SUMMARY!C153)</f>
        <v>0</v>
      </c>
      <c r="I153" s="1" t="str">
        <f t="shared" si="183"/>
        <v>CUB</v>
      </c>
      <c r="J153" s="1" t="str">
        <f t="shared" si="184"/>
        <v>NA_CUB</v>
      </c>
      <c r="K153" s="29">
        <f>(YEAR(SABI_SUMMARY!F153)-YEAR(SABI_SUMMARY!C153))*12+MONTH(SABI_SUMMARY!F153)-MONTH(SABI_SUMMARY!C153)</f>
        <v>1</v>
      </c>
      <c r="L153" s="1" t="str">
        <f t="shared" si="185"/>
        <v>CUB</v>
      </c>
      <c r="M153" s="1" t="str">
        <f t="shared" si="186"/>
        <v>NA_CUB</v>
      </c>
      <c r="N153" s="1" t="str">
        <f>UPPER(SABI_RAW_DATA!G153)</f>
        <v>MORTALITY</v>
      </c>
      <c r="O153" s="1">
        <f>IF(SABI_SUMMARY!N153="MORTALITY",1,0)</f>
        <v>1</v>
      </c>
      <c r="P153" s="1" t="str">
        <f t="shared" si="131"/>
        <v>NA</v>
      </c>
      <c r="Q153" s="1" t="str">
        <f t="shared" si="132"/>
        <v>NA</v>
      </c>
      <c r="R153" s="1" t="str">
        <f t="shared" ref="R153:Z153" si="209">IF($E153=R$1,$J153,IF(R$1&gt;$G153,$N153,IF($E153&gt;R$1,"NA",(IF($E153=R$1,L153,(IF(Q153="NA",L153,IF(Q153="FEMALE_CUB","FEMALE_JUVENILE",IF(Q153="FEMALE_JUVENILE","FEMALE_SUBADULT",IF(Q153="FEMALE_SUBADULT","FEMALE_ADULT_36_48",IF(Q153="FEMALE_ADULT_36_48","FEMALE_ADULT_48_60",IF(Q153="FEMALE_ADULT_48_60","FEMALE_ADULT_60_72",IF(Q153="FEMALE_ADULT_60_72","FEMALE_ADULT_72_84",IF(Q153="FEMALE_ADULT_72_84","FEMALE_ADULT_84",IF(Q153="FEMALE_ADULT_84","FEMALE_ADULT_84",IF(Q153="MALE_CUB","MALE_JUVENILE",IF(Q153="MALE_JUVENILE","MALE_SUBADULT",IF(Q153="MALE_SUBADULT","MALE_ADULT_36_48",IF(Q153="MALE_ADULT_36_48","MALE_ADULT_48_60",IF(Q153="MALE_ADULT_48_60","MALE_ADULT_60_72",IF(Q153="MALE_ADULT_60_72","MALE_ADULT_72_84",IF(Q153="MALE_ADULT_72_84","MALE_ADULT_84",IF(Q153="MALE_ADULT_84","MALE_ADULT_84",IF(Q153="NA_CUB","NA_JUVENILE",IF(Q153="NA_JUVENILE","NA_ADULT",IF(Q153="NA_ADULT","NA_ADULT","NA"))))))))))))))))))))))))))</f>
        <v>NA</v>
      </c>
      <c r="S153" s="1" t="str">
        <f t="shared" si="209"/>
        <v>NA</v>
      </c>
      <c r="T153" s="1" t="str">
        <f t="shared" si="209"/>
        <v>NA</v>
      </c>
      <c r="U153" s="1" t="str">
        <f t="shared" si="209"/>
        <v>NA</v>
      </c>
      <c r="V153" s="1" t="str">
        <f t="shared" si="209"/>
        <v>NA</v>
      </c>
      <c r="W153" s="1" t="str">
        <f t="shared" si="209"/>
        <v>NA</v>
      </c>
      <c r="X153" s="1" t="str">
        <f t="shared" si="209"/>
        <v>NA</v>
      </c>
      <c r="Y153" s="1" t="str">
        <f t="shared" si="209"/>
        <v>NA</v>
      </c>
      <c r="Z153" s="1" t="str">
        <f t="shared" si="209"/>
        <v>NA</v>
      </c>
      <c r="AA153" s="1" t="str">
        <f t="shared" si="134"/>
        <v>NA</v>
      </c>
      <c r="AB153" s="1" t="str">
        <f t="shared" si="135"/>
        <v>NA</v>
      </c>
      <c r="AC153" s="1" t="str">
        <f t="shared" si="136"/>
        <v>NA</v>
      </c>
      <c r="AD153" s="1" t="str">
        <f t="shared" si="137"/>
        <v>NA</v>
      </c>
      <c r="AE153" s="1" t="str">
        <f t="shared" si="138"/>
        <v>NA</v>
      </c>
      <c r="AF153" s="1" t="str">
        <f t="shared" si="139"/>
        <v>NA</v>
      </c>
      <c r="AG153" s="1" t="str">
        <f t="shared" si="140"/>
        <v>NA</v>
      </c>
      <c r="AH153" s="1" t="str">
        <f t="shared" si="141"/>
        <v>NA</v>
      </c>
      <c r="AI153" s="1" t="str">
        <f t="shared" si="142"/>
        <v>NA</v>
      </c>
      <c r="AJ153" s="1" t="str">
        <f t="shared" si="143"/>
        <v>NA</v>
      </c>
      <c r="AK153" s="1" t="str">
        <f t="shared" si="144"/>
        <v>NA</v>
      </c>
      <c r="AL153" s="1" t="str">
        <f t="shared" si="145"/>
        <v>NA</v>
      </c>
      <c r="AM153" s="1" t="str">
        <f t="shared" si="146"/>
        <v>NA</v>
      </c>
      <c r="AN153" s="1" t="str">
        <f t="shared" si="147"/>
        <v>NA</v>
      </c>
      <c r="AO153" s="1" t="str">
        <f t="shared" si="148"/>
        <v>NA</v>
      </c>
      <c r="AP153" s="1" t="str">
        <f t="shared" si="149"/>
        <v>NA</v>
      </c>
      <c r="AQ153" s="1" t="str">
        <f t="shared" si="150"/>
        <v>NA</v>
      </c>
      <c r="AR153" s="1" t="str">
        <f t="shared" si="151"/>
        <v>NA</v>
      </c>
      <c r="AS153" s="1" t="str">
        <f t="shared" si="152"/>
        <v>NA</v>
      </c>
      <c r="AT153" s="1" t="str">
        <f t="shared" si="153"/>
        <v>NA</v>
      </c>
      <c r="AU153" s="1" t="str">
        <f t="shared" si="154"/>
        <v>NA</v>
      </c>
      <c r="AV153" s="1" t="str">
        <f t="shared" si="155"/>
        <v>NA</v>
      </c>
      <c r="AW153" s="1" t="str">
        <f t="shared" si="156"/>
        <v>NA_CUB</v>
      </c>
      <c r="AX153" s="1" t="str">
        <f t="shared" si="157"/>
        <v>MORTALITY</v>
      </c>
      <c r="AY153" s="1" t="str">
        <f t="shared" si="158"/>
        <v>MORTALITY</v>
      </c>
      <c r="AZ153" s="1" t="str">
        <f t="shared" si="158"/>
        <v>MORTALITY</v>
      </c>
    </row>
    <row r="154" spans="1:52" x14ac:dyDescent="0.2">
      <c r="A154" s="27">
        <f>SABI_RAW_DATA!A154</f>
        <v>153</v>
      </c>
      <c r="B154" s="1" t="str">
        <f>UPPER(SABI_RAW_DATA!C154)</f>
        <v>FEMALE</v>
      </c>
      <c r="C154" s="28">
        <f>SABI_RAW_DATA!D154</f>
        <v>41122</v>
      </c>
      <c r="D154" s="28">
        <f>SABI_RAW_DATA!D154</f>
        <v>41122</v>
      </c>
      <c r="E154" s="1">
        <f t="shared" si="181"/>
        <v>2012</v>
      </c>
      <c r="F154" s="28">
        <f>SABI_RAW_DATA!E154</f>
        <v>42005</v>
      </c>
      <c r="G154" s="1">
        <f t="shared" si="182"/>
        <v>2015</v>
      </c>
      <c r="H154" s="67">
        <f>(YEAR(SABI_SUMMARY!D154)-YEAR(SABI_SUMMARY!C154))*12+MONTH(SABI_SUMMARY!D154)-MONTH(SABI_SUMMARY!C154)</f>
        <v>0</v>
      </c>
      <c r="I154" s="1" t="str">
        <f t="shared" si="183"/>
        <v>CUB</v>
      </c>
      <c r="J154" s="1" t="str">
        <f t="shared" si="184"/>
        <v>FEMALE_CUB</v>
      </c>
      <c r="K154" s="29">
        <f>(YEAR(SABI_SUMMARY!F154)-YEAR(SABI_SUMMARY!C154))*12+MONTH(SABI_SUMMARY!F154)-MONTH(SABI_SUMMARY!C154)</f>
        <v>29</v>
      </c>
      <c r="L154" s="1" t="str">
        <f t="shared" si="185"/>
        <v>SUBADULT</v>
      </c>
      <c r="M154" s="1" t="str">
        <f t="shared" si="186"/>
        <v>FEMALE_SUBADULT</v>
      </c>
      <c r="N154" s="1" t="str">
        <f>UPPER(SABI_RAW_DATA!G154)</f>
        <v>CENSORED</v>
      </c>
      <c r="O154" s="1">
        <f>IF(SABI_SUMMARY!N154="MORTALITY",1,0)</f>
        <v>0</v>
      </c>
      <c r="P154" s="1" t="str">
        <f t="shared" si="131"/>
        <v>NA</v>
      </c>
      <c r="Q154" s="1" t="str">
        <f t="shared" si="132"/>
        <v>NA</v>
      </c>
      <c r="R154" s="1" t="str">
        <f t="shared" ref="R154:Z154" si="210">IF($E154=R$1,$J154,IF(R$1&gt;$G154,$N154,IF($E154&gt;R$1,"NA",(IF($E154=R$1,L154,(IF(Q154="NA",L154,IF(Q154="FEMALE_CUB","FEMALE_JUVENILE",IF(Q154="FEMALE_JUVENILE","FEMALE_SUBADULT",IF(Q154="FEMALE_SUBADULT","FEMALE_ADULT_36_48",IF(Q154="FEMALE_ADULT_36_48","FEMALE_ADULT_48_60",IF(Q154="FEMALE_ADULT_48_60","FEMALE_ADULT_60_72",IF(Q154="FEMALE_ADULT_60_72","FEMALE_ADULT_72_84",IF(Q154="FEMALE_ADULT_72_84","FEMALE_ADULT_84",IF(Q154="FEMALE_ADULT_84","FEMALE_ADULT_84",IF(Q154="MALE_CUB","MALE_JUVENILE",IF(Q154="MALE_JUVENILE","MALE_SUBADULT",IF(Q154="MALE_SUBADULT","MALE_ADULT_36_48",IF(Q154="MALE_ADULT_36_48","MALE_ADULT_48_60",IF(Q154="MALE_ADULT_48_60","MALE_ADULT_60_72",IF(Q154="MALE_ADULT_60_72","MALE_ADULT_72_84",IF(Q154="MALE_ADULT_72_84","MALE_ADULT_84",IF(Q154="MALE_ADULT_84","MALE_ADULT_84",IF(Q154="NA_CUB","NA_JUVENILE",IF(Q154="NA_JUVENILE","NA_ADULT",IF(Q154="NA_ADULT","NA_ADULT","NA"))))))))))))))))))))))))))</f>
        <v>NA</v>
      </c>
      <c r="S154" s="1" t="str">
        <f t="shared" si="210"/>
        <v>NA</v>
      </c>
      <c r="T154" s="1" t="str">
        <f t="shared" si="210"/>
        <v>NA</v>
      </c>
      <c r="U154" s="1" t="str">
        <f t="shared" si="210"/>
        <v>NA</v>
      </c>
      <c r="V154" s="1" t="str">
        <f t="shared" si="210"/>
        <v>NA</v>
      </c>
      <c r="W154" s="1" t="str">
        <f t="shared" si="210"/>
        <v>NA</v>
      </c>
      <c r="X154" s="1" t="str">
        <f t="shared" si="210"/>
        <v>NA</v>
      </c>
      <c r="Y154" s="1" t="str">
        <f t="shared" si="210"/>
        <v>NA</v>
      </c>
      <c r="Z154" s="1" t="str">
        <f t="shared" si="210"/>
        <v>NA</v>
      </c>
      <c r="AA154" s="1" t="str">
        <f t="shared" si="134"/>
        <v>NA</v>
      </c>
      <c r="AB154" s="1" t="str">
        <f t="shared" si="135"/>
        <v>NA</v>
      </c>
      <c r="AC154" s="1" t="str">
        <f t="shared" si="136"/>
        <v>NA</v>
      </c>
      <c r="AD154" s="1" t="str">
        <f t="shared" si="137"/>
        <v>NA</v>
      </c>
      <c r="AE154" s="1" t="str">
        <f t="shared" si="138"/>
        <v>NA</v>
      </c>
      <c r="AF154" s="1" t="str">
        <f t="shared" si="139"/>
        <v>NA</v>
      </c>
      <c r="AG154" s="1" t="str">
        <f t="shared" si="140"/>
        <v>NA</v>
      </c>
      <c r="AH154" s="1" t="str">
        <f t="shared" si="141"/>
        <v>NA</v>
      </c>
      <c r="AI154" s="1" t="str">
        <f t="shared" si="142"/>
        <v>NA</v>
      </c>
      <c r="AJ154" s="1" t="str">
        <f t="shared" si="143"/>
        <v>NA</v>
      </c>
      <c r="AK154" s="1" t="str">
        <f t="shared" si="144"/>
        <v>NA</v>
      </c>
      <c r="AL154" s="1" t="str">
        <f t="shared" si="145"/>
        <v>NA</v>
      </c>
      <c r="AM154" s="1" t="str">
        <f t="shared" si="146"/>
        <v>NA</v>
      </c>
      <c r="AN154" s="1" t="str">
        <f t="shared" si="147"/>
        <v>NA</v>
      </c>
      <c r="AO154" s="1" t="str">
        <f t="shared" si="148"/>
        <v>NA</v>
      </c>
      <c r="AP154" s="1" t="str">
        <f t="shared" si="149"/>
        <v>NA</v>
      </c>
      <c r="AQ154" s="1" t="str">
        <f t="shared" si="150"/>
        <v>NA</v>
      </c>
      <c r="AR154" s="1" t="str">
        <f t="shared" si="151"/>
        <v>NA</v>
      </c>
      <c r="AS154" s="1" t="str">
        <f t="shared" si="152"/>
        <v>NA</v>
      </c>
      <c r="AT154" s="1" t="str">
        <f t="shared" si="153"/>
        <v>NA</v>
      </c>
      <c r="AU154" s="1" t="str">
        <f t="shared" si="154"/>
        <v>NA</v>
      </c>
      <c r="AV154" s="1" t="str">
        <f t="shared" si="155"/>
        <v>NA</v>
      </c>
      <c r="AW154" s="1" t="str">
        <f t="shared" si="156"/>
        <v>FEMALE_CUB</v>
      </c>
      <c r="AX154" s="1" t="str">
        <f t="shared" si="157"/>
        <v>FEMALE_JUVENILE</v>
      </c>
      <c r="AY154" s="1" t="str">
        <f t="shared" si="158"/>
        <v>FEMALE_SUBADULT</v>
      </c>
      <c r="AZ154" s="1" t="str">
        <f t="shared" si="158"/>
        <v>FEMALE_ADULT_36_48</v>
      </c>
    </row>
    <row r="155" spans="1:52" x14ac:dyDescent="0.2">
      <c r="A155" s="27">
        <f>SABI_RAW_DATA!A155</f>
        <v>154</v>
      </c>
      <c r="B155" s="1" t="str">
        <f>UPPER(SABI_RAW_DATA!C155)</f>
        <v>FEMALE</v>
      </c>
      <c r="C155" s="28">
        <f>SABI_RAW_DATA!D155</f>
        <v>41426</v>
      </c>
      <c r="D155" s="28">
        <f>SABI_RAW_DATA!D155</f>
        <v>41426</v>
      </c>
      <c r="E155" s="1">
        <f t="shared" si="181"/>
        <v>2013</v>
      </c>
      <c r="F155" s="28">
        <f>SABI_RAW_DATA!E155</f>
        <v>42005</v>
      </c>
      <c r="G155" s="1">
        <f t="shared" si="182"/>
        <v>2015</v>
      </c>
      <c r="H155" s="67">
        <f>(YEAR(SABI_SUMMARY!D155)-YEAR(SABI_SUMMARY!C155))*12+MONTH(SABI_SUMMARY!D155)-MONTH(SABI_SUMMARY!C155)</f>
        <v>0</v>
      </c>
      <c r="I155" s="1" t="str">
        <f t="shared" si="183"/>
        <v>CUB</v>
      </c>
      <c r="J155" s="1" t="str">
        <f t="shared" si="184"/>
        <v>FEMALE_CUB</v>
      </c>
      <c r="K155" s="29">
        <f>(YEAR(SABI_SUMMARY!F155)-YEAR(SABI_SUMMARY!C155))*12+MONTH(SABI_SUMMARY!F155)-MONTH(SABI_SUMMARY!C155)</f>
        <v>19</v>
      </c>
      <c r="L155" s="1" t="str">
        <f t="shared" si="185"/>
        <v>JUVENILE</v>
      </c>
      <c r="M155" s="1" t="str">
        <f t="shared" si="186"/>
        <v>FEMALE_JUVENILE</v>
      </c>
      <c r="N155" s="1" t="str">
        <f>UPPER(SABI_RAW_DATA!G155)</f>
        <v>CENSORED</v>
      </c>
      <c r="O155" s="1">
        <f>IF(SABI_SUMMARY!N155="MORTALITY",1,0)</f>
        <v>0</v>
      </c>
      <c r="P155" s="1" t="str">
        <f t="shared" si="131"/>
        <v>NA</v>
      </c>
      <c r="Q155" s="1" t="str">
        <f t="shared" si="132"/>
        <v>NA</v>
      </c>
      <c r="R155" s="1" t="str">
        <f t="shared" ref="R155:Z155" si="211">IF($E155=R$1,$J155,IF(R$1&gt;$G155,$N155,IF($E155&gt;R$1,"NA",(IF($E155=R$1,L155,(IF(Q155="NA",L155,IF(Q155="FEMALE_CUB","FEMALE_JUVENILE",IF(Q155="FEMALE_JUVENILE","FEMALE_SUBADULT",IF(Q155="FEMALE_SUBADULT","FEMALE_ADULT_36_48",IF(Q155="FEMALE_ADULT_36_48","FEMALE_ADULT_48_60",IF(Q155="FEMALE_ADULT_48_60","FEMALE_ADULT_60_72",IF(Q155="FEMALE_ADULT_60_72","FEMALE_ADULT_72_84",IF(Q155="FEMALE_ADULT_72_84","FEMALE_ADULT_84",IF(Q155="FEMALE_ADULT_84","FEMALE_ADULT_84",IF(Q155="MALE_CUB","MALE_JUVENILE",IF(Q155="MALE_JUVENILE","MALE_SUBADULT",IF(Q155="MALE_SUBADULT","MALE_ADULT_36_48",IF(Q155="MALE_ADULT_36_48","MALE_ADULT_48_60",IF(Q155="MALE_ADULT_48_60","MALE_ADULT_60_72",IF(Q155="MALE_ADULT_60_72","MALE_ADULT_72_84",IF(Q155="MALE_ADULT_72_84","MALE_ADULT_84",IF(Q155="MALE_ADULT_84","MALE_ADULT_84",IF(Q155="NA_CUB","NA_JUVENILE",IF(Q155="NA_JUVENILE","NA_ADULT",IF(Q155="NA_ADULT","NA_ADULT","NA"))))))))))))))))))))))))))</f>
        <v>NA</v>
      </c>
      <c r="S155" s="1" t="str">
        <f t="shared" si="211"/>
        <v>NA</v>
      </c>
      <c r="T155" s="1" t="str">
        <f t="shared" si="211"/>
        <v>NA</v>
      </c>
      <c r="U155" s="1" t="str">
        <f t="shared" si="211"/>
        <v>NA</v>
      </c>
      <c r="V155" s="1" t="str">
        <f t="shared" si="211"/>
        <v>NA</v>
      </c>
      <c r="W155" s="1" t="str">
        <f t="shared" si="211"/>
        <v>NA</v>
      </c>
      <c r="X155" s="1" t="str">
        <f t="shared" si="211"/>
        <v>NA</v>
      </c>
      <c r="Y155" s="1" t="str">
        <f t="shared" si="211"/>
        <v>NA</v>
      </c>
      <c r="Z155" s="1" t="str">
        <f t="shared" si="211"/>
        <v>NA</v>
      </c>
      <c r="AA155" s="1" t="str">
        <f t="shared" si="134"/>
        <v>NA</v>
      </c>
      <c r="AB155" s="1" t="str">
        <f t="shared" si="135"/>
        <v>NA</v>
      </c>
      <c r="AC155" s="1" t="str">
        <f t="shared" si="136"/>
        <v>NA</v>
      </c>
      <c r="AD155" s="1" t="str">
        <f t="shared" si="137"/>
        <v>NA</v>
      </c>
      <c r="AE155" s="1" t="str">
        <f t="shared" si="138"/>
        <v>NA</v>
      </c>
      <c r="AF155" s="1" t="str">
        <f t="shared" si="139"/>
        <v>NA</v>
      </c>
      <c r="AG155" s="1" t="str">
        <f t="shared" si="140"/>
        <v>NA</v>
      </c>
      <c r="AH155" s="1" t="str">
        <f t="shared" si="141"/>
        <v>NA</v>
      </c>
      <c r="AI155" s="1" t="str">
        <f t="shared" si="142"/>
        <v>NA</v>
      </c>
      <c r="AJ155" s="1" t="str">
        <f t="shared" si="143"/>
        <v>NA</v>
      </c>
      <c r="AK155" s="1" t="str">
        <f t="shared" si="144"/>
        <v>NA</v>
      </c>
      <c r="AL155" s="1" t="str">
        <f t="shared" si="145"/>
        <v>NA</v>
      </c>
      <c r="AM155" s="1" t="str">
        <f t="shared" si="146"/>
        <v>NA</v>
      </c>
      <c r="AN155" s="1" t="str">
        <f t="shared" si="147"/>
        <v>NA</v>
      </c>
      <c r="AO155" s="1" t="str">
        <f t="shared" si="148"/>
        <v>NA</v>
      </c>
      <c r="AP155" s="1" t="str">
        <f t="shared" si="149"/>
        <v>NA</v>
      </c>
      <c r="AQ155" s="1" t="str">
        <f t="shared" si="150"/>
        <v>NA</v>
      </c>
      <c r="AR155" s="1" t="str">
        <f t="shared" si="151"/>
        <v>NA</v>
      </c>
      <c r="AS155" s="1" t="str">
        <f t="shared" si="152"/>
        <v>NA</v>
      </c>
      <c r="AT155" s="1" t="str">
        <f t="shared" si="153"/>
        <v>NA</v>
      </c>
      <c r="AU155" s="1" t="str">
        <f t="shared" si="154"/>
        <v>NA</v>
      </c>
      <c r="AV155" s="1" t="str">
        <f t="shared" si="155"/>
        <v>NA</v>
      </c>
      <c r="AW155" s="1" t="str">
        <f t="shared" si="156"/>
        <v>NA</v>
      </c>
      <c r="AX155" s="1" t="str">
        <f t="shared" si="157"/>
        <v>FEMALE_CUB</v>
      </c>
      <c r="AY155" s="1" t="str">
        <f t="shared" si="158"/>
        <v>FEMALE_JUVENILE</v>
      </c>
      <c r="AZ155" s="1" t="str">
        <f t="shared" si="158"/>
        <v>FEMALE_SUBADULT</v>
      </c>
    </row>
    <row r="156" spans="1:52" x14ac:dyDescent="0.2">
      <c r="A156" s="27">
        <f>SABI_RAW_DATA!A156</f>
        <v>155</v>
      </c>
      <c r="B156" s="1" t="str">
        <f>UPPER(SABI_RAW_DATA!C156)</f>
        <v>NA</v>
      </c>
      <c r="C156" s="28">
        <f>SABI_RAW_DATA!D156</f>
        <v>41699</v>
      </c>
      <c r="D156" s="28">
        <f>SABI_RAW_DATA!D156</f>
        <v>41699</v>
      </c>
      <c r="E156" s="1">
        <f t="shared" si="181"/>
        <v>2014</v>
      </c>
      <c r="F156" s="28">
        <f>SABI_RAW_DATA!E156</f>
        <v>41760</v>
      </c>
      <c r="G156" s="1">
        <f t="shared" si="182"/>
        <v>2014</v>
      </c>
      <c r="H156" s="67">
        <f>(YEAR(SABI_SUMMARY!D156)-YEAR(SABI_SUMMARY!C156))*12+MONTH(SABI_SUMMARY!D156)-MONTH(SABI_SUMMARY!C156)</f>
        <v>0</v>
      </c>
      <c r="I156" s="1" t="str">
        <f t="shared" si="183"/>
        <v>CUB</v>
      </c>
      <c r="J156" s="1" t="str">
        <f t="shared" si="184"/>
        <v>NA_CUB</v>
      </c>
      <c r="K156" s="29">
        <f>(YEAR(SABI_SUMMARY!F156)-YEAR(SABI_SUMMARY!C156))*12+MONTH(SABI_SUMMARY!F156)-MONTH(SABI_SUMMARY!C156)</f>
        <v>2</v>
      </c>
      <c r="L156" s="1" t="str">
        <f t="shared" si="185"/>
        <v>CUB</v>
      </c>
      <c r="M156" s="1" t="str">
        <f t="shared" si="186"/>
        <v>NA_CUB</v>
      </c>
      <c r="N156" s="1" t="str">
        <f>UPPER(SABI_RAW_DATA!G156)</f>
        <v>MORTALITY</v>
      </c>
      <c r="O156" s="1">
        <f>IF(SABI_SUMMARY!N156="MORTALITY",1,0)</f>
        <v>1</v>
      </c>
      <c r="P156" s="1" t="str">
        <f t="shared" si="131"/>
        <v>NA</v>
      </c>
      <c r="Q156" s="1" t="str">
        <f t="shared" si="132"/>
        <v>NA</v>
      </c>
      <c r="R156" s="1" t="str">
        <f t="shared" ref="R156:Z156" si="212">IF($E156=R$1,$J156,IF(R$1&gt;$G156,$N156,IF($E156&gt;R$1,"NA",(IF($E156=R$1,L156,(IF(Q156="NA",L156,IF(Q156="FEMALE_CUB","FEMALE_JUVENILE",IF(Q156="FEMALE_JUVENILE","FEMALE_SUBADULT",IF(Q156="FEMALE_SUBADULT","FEMALE_ADULT_36_48",IF(Q156="FEMALE_ADULT_36_48","FEMALE_ADULT_48_60",IF(Q156="FEMALE_ADULT_48_60","FEMALE_ADULT_60_72",IF(Q156="FEMALE_ADULT_60_72","FEMALE_ADULT_72_84",IF(Q156="FEMALE_ADULT_72_84","FEMALE_ADULT_84",IF(Q156="FEMALE_ADULT_84","FEMALE_ADULT_84",IF(Q156="MALE_CUB","MALE_JUVENILE",IF(Q156="MALE_JUVENILE","MALE_SUBADULT",IF(Q156="MALE_SUBADULT","MALE_ADULT_36_48",IF(Q156="MALE_ADULT_36_48","MALE_ADULT_48_60",IF(Q156="MALE_ADULT_48_60","MALE_ADULT_60_72",IF(Q156="MALE_ADULT_60_72","MALE_ADULT_72_84",IF(Q156="MALE_ADULT_72_84","MALE_ADULT_84",IF(Q156="MALE_ADULT_84","MALE_ADULT_84",IF(Q156="NA_CUB","NA_JUVENILE",IF(Q156="NA_JUVENILE","NA_ADULT",IF(Q156="NA_ADULT","NA_ADULT","NA"))))))))))))))))))))))))))</f>
        <v>NA</v>
      </c>
      <c r="S156" s="1" t="str">
        <f t="shared" si="212"/>
        <v>NA</v>
      </c>
      <c r="T156" s="1" t="str">
        <f t="shared" si="212"/>
        <v>NA</v>
      </c>
      <c r="U156" s="1" t="str">
        <f t="shared" si="212"/>
        <v>NA</v>
      </c>
      <c r="V156" s="1" t="str">
        <f t="shared" si="212"/>
        <v>NA</v>
      </c>
      <c r="W156" s="1" t="str">
        <f t="shared" si="212"/>
        <v>NA</v>
      </c>
      <c r="X156" s="1" t="str">
        <f t="shared" si="212"/>
        <v>NA</v>
      </c>
      <c r="Y156" s="1" t="str">
        <f t="shared" si="212"/>
        <v>NA</v>
      </c>
      <c r="Z156" s="1" t="str">
        <f t="shared" si="212"/>
        <v>NA</v>
      </c>
      <c r="AA156" s="1" t="str">
        <f t="shared" si="134"/>
        <v>NA</v>
      </c>
      <c r="AB156" s="1" t="str">
        <f t="shared" si="135"/>
        <v>NA</v>
      </c>
      <c r="AC156" s="1" t="str">
        <f t="shared" si="136"/>
        <v>NA</v>
      </c>
      <c r="AD156" s="1" t="str">
        <f t="shared" si="137"/>
        <v>NA</v>
      </c>
      <c r="AE156" s="1" t="str">
        <f t="shared" si="138"/>
        <v>NA</v>
      </c>
      <c r="AF156" s="1" t="str">
        <f t="shared" si="139"/>
        <v>NA</v>
      </c>
      <c r="AG156" s="1" t="str">
        <f t="shared" si="140"/>
        <v>NA</v>
      </c>
      <c r="AH156" s="1" t="str">
        <f t="shared" si="141"/>
        <v>NA</v>
      </c>
      <c r="AI156" s="1" t="str">
        <f t="shared" si="142"/>
        <v>NA</v>
      </c>
      <c r="AJ156" s="1" t="str">
        <f t="shared" si="143"/>
        <v>NA</v>
      </c>
      <c r="AK156" s="1" t="str">
        <f t="shared" si="144"/>
        <v>NA</v>
      </c>
      <c r="AL156" s="1" t="str">
        <f t="shared" si="145"/>
        <v>NA</v>
      </c>
      <c r="AM156" s="1" t="str">
        <f t="shared" si="146"/>
        <v>NA</v>
      </c>
      <c r="AN156" s="1" t="str">
        <f t="shared" si="147"/>
        <v>NA</v>
      </c>
      <c r="AO156" s="1" t="str">
        <f t="shared" si="148"/>
        <v>NA</v>
      </c>
      <c r="AP156" s="1" t="str">
        <f t="shared" si="149"/>
        <v>NA</v>
      </c>
      <c r="AQ156" s="1" t="str">
        <f t="shared" si="150"/>
        <v>NA</v>
      </c>
      <c r="AR156" s="1" t="str">
        <f t="shared" si="151"/>
        <v>NA</v>
      </c>
      <c r="AS156" s="1" t="str">
        <f t="shared" si="152"/>
        <v>NA</v>
      </c>
      <c r="AT156" s="1" t="str">
        <f t="shared" si="153"/>
        <v>NA</v>
      </c>
      <c r="AU156" s="1" t="str">
        <f t="shared" si="154"/>
        <v>NA</v>
      </c>
      <c r="AV156" s="1" t="str">
        <f t="shared" si="155"/>
        <v>NA</v>
      </c>
      <c r="AW156" s="1" t="str">
        <f t="shared" si="156"/>
        <v>NA</v>
      </c>
      <c r="AX156" s="1" t="str">
        <f t="shared" si="157"/>
        <v>NA</v>
      </c>
      <c r="AY156" s="1" t="str">
        <f t="shared" si="158"/>
        <v>NA_CUB</v>
      </c>
      <c r="AZ156" s="1" t="str">
        <f t="shared" si="158"/>
        <v>MORTALITY</v>
      </c>
    </row>
    <row r="157" spans="1:52" x14ac:dyDescent="0.2">
      <c r="A157" s="27">
        <f>SABI_RAW_DATA!A157</f>
        <v>156</v>
      </c>
      <c r="B157" s="1" t="str">
        <f>UPPER(SABI_RAW_DATA!C157)</f>
        <v>NA</v>
      </c>
      <c r="C157" s="28">
        <f>SABI_RAW_DATA!D157</f>
        <v>41699</v>
      </c>
      <c r="D157" s="28">
        <f>SABI_RAW_DATA!D157</f>
        <v>41699</v>
      </c>
      <c r="E157" s="1">
        <f t="shared" si="181"/>
        <v>2014</v>
      </c>
      <c r="F157" s="28">
        <f>SABI_RAW_DATA!E157</f>
        <v>41760</v>
      </c>
      <c r="G157" s="1">
        <f t="shared" si="182"/>
        <v>2014</v>
      </c>
      <c r="H157" s="67">
        <f>(YEAR(SABI_SUMMARY!D157)-YEAR(SABI_SUMMARY!C157))*12+MONTH(SABI_SUMMARY!D157)-MONTH(SABI_SUMMARY!C157)</f>
        <v>0</v>
      </c>
      <c r="I157" s="1" t="str">
        <f t="shared" si="183"/>
        <v>CUB</v>
      </c>
      <c r="J157" s="1" t="str">
        <f t="shared" si="184"/>
        <v>NA_CUB</v>
      </c>
      <c r="K157" s="29">
        <f>(YEAR(SABI_SUMMARY!F157)-YEAR(SABI_SUMMARY!C157))*12+MONTH(SABI_SUMMARY!F157)-MONTH(SABI_SUMMARY!C157)</f>
        <v>2</v>
      </c>
      <c r="L157" s="1" t="str">
        <f t="shared" si="185"/>
        <v>CUB</v>
      </c>
      <c r="M157" s="1" t="str">
        <f t="shared" si="186"/>
        <v>NA_CUB</v>
      </c>
      <c r="N157" s="1" t="str">
        <f>UPPER(SABI_RAW_DATA!G157)</f>
        <v>MORTALITY</v>
      </c>
      <c r="O157" s="1">
        <f>IF(SABI_SUMMARY!N157="MORTALITY",1,0)</f>
        <v>1</v>
      </c>
      <c r="P157" s="1" t="str">
        <f t="shared" si="131"/>
        <v>NA</v>
      </c>
      <c r="Q157" s="1" t="str">
        <f t="shared" si="132"/>
        <v>NA</v>
      </c>
      <c r="R157" s="1" t="str">
        <f t="shared" ref="R157:Z157" si="213">IF($E157=R$1,$J157,IF(R$1&gt;$G157,$N157,IF($E157&gt;R$1,"NA",(IF($E157=R$1,L157,(IF(Q157="NA",L157,IF(Q157="FEMALE_CUB","FEMALE_JUVENILE",IF(Q157="FEMALE_JUVENILE","FEMALE_SUBADULT",IF(Q157="FEMALE_SUBADULT","FEMALE_ADULT_36_48",IF(Q157="FEMALE_ADULT_36_48","FEMALE_ADULT_48_60",IF(Q157="FEMALE_ADULT_48_60","FEMALE_ADULT_60_72",IF(Q157="FEMALE_ADULT_60_72","FEMALE_ADULT_72_84",IF(Q157="FEMALE_ADULT_72_84","FEMALE_ADULT_84",IF(Q157="FEMALE_ADULT_84","FEMALE_ADULT_84",IF(Q157="MALE_CUB","MALE_JUVENILE",IF(Q157="MALE_JUVENILE","MALE_SUBADULT",IF(Q157="MALE_SUBADULT","MALE_ADULT_36_48",IF(Q157="MALE_ADULT_36_48","MALE_ADULT_48_60",IF(Q157="MALE_ADULT_48_60","MALE_ADULT_60_72",IF(Q157="MALE_ADULT_60_72","MALE_ADULT_72_84",IF(Q157="MALE_ADULT_72_84","MALE_ADULT_84",IF(Q157="MALE_ADULT_84","MALE_ADULT_84",IF(Q157="NA_CUB","NA_JUVENILE",IF(Q157="NA_JUVENILE","NA_ADULT",IF(Q157="NA_ADULT","NA_ADULT","NA"))))))))))))))))))))))))))</f>
        <v>NA</v>
      </c>
      <c r="S157" s="1" t="str">
        <f t="shared" si="213"/>
        <v>NA</v>
      </c>
      <c r="T157" s="1" t="str">
        <f t="shared" si="213"/>
        <v>NA</v>
      </c>
      <c r="U157" s="1" t="str">
        <f t="shared" si="213"/>
        <v>NA</v>
      </c>
      <c r="V157" s="1" t="str">
        <f t="shared" si="213"/>
        <v>NA</v>
      </c>
      <c r="W157" s="1" t="str">
        <f t="shared" si="213"/>
        <v>NA</v>
      </c>
      <c r="X157" s="1" t="str">
        <f t="shared" si="213"/>
        <v>NA</v>
      </c>
      <c r="Y157" s="1" t="str">
        <f t="shared" si="213"/>
        <v>NA</v>
      </c>
      <c r="Z157" s="1" t="str">
        <f t="shared" si="213"/>
        <v>NA</v>
      </c>
      <c r="AA157" s="1" t="str">
        <f t="shared" si="134"/>
        <v>NA</v>
      </c>
      <c r="AB157" s="1" t="str">
        <f t="shared" si="135"/>
        <v>NA</v>
      </c>
      <c r="AC157" s="1" t="str">
        <f t="shared" si="136"/>
        <v>NA</v>
      </c>
      <c r="AD157" s="1" t="str">
        <f t="shared" si="137"/>
        <v>NA</v>
      </c>
      <c r="AE157" s="1" t="str">
        <f t="shared" si="138"/>
        <v>NA</v>
      </c>
      <c r="AF157" s="1" t="str">
        <f t="shared" si="139"/>
        <v>NA</v>
      </c>
      <c r="AG157" s="1" t="str">
        <f t="shared" si="140"/>
        <v>NA</v>
      </c>
      <c r="AH157" s="1" t="str">
        <f t="shared" si="141"/>
        <v>NA</v>
      </c>
      <c r="AI157" s="1" t="str">
        <f t="shared" si="142"/>
        <v>NA</v>
      </c>
      <c r="AJ157" s="1" t="str">
        <f t="shared" si="143"/>
        <v>NA</v>
      </c>
      <c r="AK157" s="1" t="str">
        <f t="shared" si="144"/>
        <v>NA</v>
      </c>
      <c r="AL157" s="1" t="str">
        <f t="shared" si="145"/>
        <v>NA</v>
      </c>
      <c r="AM157" s="1" t="str">
        <f t="shared" si="146"/>
        <v>NA</v>
      </c>
      <c r="AN157" s="1" t="str">
        <f t="shared" si="147"/>
        <v>NA</v>
      </c>
      <c r="AO157" s="1" t="str">
        <f t="shared" si="148"/>
        <v>NA</v>
      </c>
      <c r="AP157" s="1" t="str">
        <f t="shared" si="149"/>
        <v>NA</v>
      </c>
      <c r="AQ157" s="1" t="str">
        <f t="shared" si="150"/>
        <v>NA</v>
      </c>
      <c r="AR157" s="1" t="str">
        <f t="shared" si="151"/>
        <v>NA</v>
      </c>
      <c r="AS157" s="1" t="str">
        <f t="shared" si="152"/>
        <v>NA</v>
      </c>
      <c r="AT157" s="1" t="str">
        <f t="shared" si="153"/>
        <v>NA</v>
      </c>
      <c r="AU157" s="1" t="str">
        <f t="shared" si="154"/>
        <v>NA</v>
      </c>
      <c r="AV157" s="1" t="str">
        <f t="shared" si="155"/>
        <v>NA</v>
      </c>
      <c r="AW157" s="1" t="str">
        <f t="shared" si="156"/>
        <v>NA</v>
      </c>
      <c r="AX157" s="1" t="str">
        <f t="shared" si="157"/>
        <v>NA</v>
      </c>
      <c r="AY157" s="1" t="str">
        <f t="shared" si="158"/>
        <v>NA_CUB</v>
      </c>
      <c r="AZ157" s="1" t="str">
        <f t="shared" si="158"/>
        <v>MORTALITY</v>
      </c>
    </row>
    <row r="158" spans="1:52" x14ac:dyDescent="0.2">
      <c r="A158" s="27">
        <f>SABI_RAW_DATA!A158</f>
        <v>157</v>
      </c>
      <c r="B158" s="1" t="str">
        <f>UPPER(SABI_RAW_DATA!C158)</f>
        <v>NA</v>
      </c>
      <c r="C158" s="28">
        <f>SABI_RAW_DATA!D158</f>
        <v>41699</v>
      </c>
      <c r="D158" s="28">
        <f>SABI_RAW_DATA!D158</f>
        <v>41699</v>
      </c>
      <c r="E158" s="1">
        <f t="shared" si="181"/>
        <v>2014</v>
      </c>
      <c r="F158" s="28">
        <f>SABI_RAW_DATA!E158</f>
        <v>41760</v>
      </c>
      <c r="G158" s="1">
        <f t="shared" si="182"/>
        <v>2014</v>
      </c>
      <c r="H158" s="67">
        <f>(YEAR(SABI_SUMMARY!D158)-YEAR(SABI_SUMMARY!C158))*12+MONTH(SABI_SUMMARY!D158)-MONTH(SABI_SUMMARY!C158)</f>
        <v>0</v>
      </c>
      <c r="I158" s="1" t="str">
        <f t="shared" si="183"/>
        <v>CUB</v>
      </c>
      <c r="J158" s="1" t="str">
        <f t="shared" si="184"/>
        <v>NA_CUB</v>
      </c>
      <c r="K158" s="29">
        <f>(YEAR(SABI_SUMMARY!F158)-YEAR(SABI_SUMMARY!C158))*12+MONTH(SABI_SUMMARY!F158)-MONTH(SABI_SUMMARY!C158)</f>
        <v>2</v>
      </c>
      <c r="L158" s="1" t="str">
        <f t="shared" si="185"/>
        <v>CUB</v>
      </c>
      <c r="M158" s="1" t="str">
        <f t="shared" si="186"/>
        <v>NA_CUB</v>
      </c>
      <c r="N158" s="1" t="str">
        <f>UPPER(SABI_RAW_DATA!G158)</f>
        <v>MORTALITY</v>
      </c>
      <c r="O158" s="1">
        <f>IF(SABI_SUMMARY!N158="MORTALITY",1,0)</f>
        <v>1</v>
      </c>
      <c r="P158" s="1" t="str">
        <f t="shared" si="131"/>
        <v>NA</v>
      </c>
      <c r="Q158" s="1" t="str">
        <f t="shared" si="132"/>
        <v>NA</v>
      </c>
      <c r="R158" s="1" t="str">
        <f t="shared" ref="R158:Z158" si="214">IF($E158=R$1,$J158,IF(R$1&gt;$G158,$N158,IF($E158&gt;R$1,"NA",(IF($E158=R$1,L158,(IF(Q158="NA",L158,IF(Q158="FEMALE_CUB","FEMALE_JUVENILE",IF(Q158="FEMALE_JUVENILE","FEMALE_SUBADULT",IF(Q158="FEMALE_SUBADULT","FEMALE_ADULT_36_48",IF(Q158="FEMALE_ADULT_36_48","FEMALE_ADULT_48_60",IF(Q158="FEMALE_ADULT_48_60","FEMALE_ADULT_60_72",IF(Q158="FEMALE_ADULT_60_72","FEMALE_ADULT_72_84",IF(Q158="FEMALE_ADULT_72_84","FEMALE_ADULT_84",IF(Q158="FEMALE_ADULT_84","FEMALE_ADULT_84",IF(Q158="MALE_CUB","MALE_JUVENILE",IF(Q158="MALE_JUVENILE","MALE_SUBADULT",IF(Q158="MALE_SUBADULT","MALE_ADULT_36_48",IF(Q158="MALE_ADULT_36_48","MALE_ADULT_48_60",IF(Q158="MALE_ADULT_48_60","MALE_ADULT_60_72",IF(Q158="MALE_ADULT_60_72","MALE_ADULT_72_84",IF(Q158="MALE_ADULT_72_84","MALE_ADULT_84",IF(Q158="MALE_ADULT_84","MALE_ADULT_84",IF(Q158="NA_CUB","NA_JUVENILE",IF(Q158="NA_JUVENILE","NA_ADULT",IF(Q158="NA_ADULT","NA_ADULT","NA"))))))))))))))))))))))))))</f>
        <v>NA</v>
      </c>
      <c r="S158" s="1" t="str">
        <f t="shared" si="214"/>
        <v>NA</v>
      </c>
      <c r="T158" s="1" t="str">
        <f t="shared" si="214"/>
        <v>NA</v>
      </c>
      <c r="U158" s="1" t="str">
        <f t="shared" si="214"/>
        <v>NA</v>
      </c>
      <c r="V158" s="1" t="str">
        <f t="shared" si="214"/>
        <v>NA</v>
      </c>
      <c r="W158" s="1" t="str">
        <f t="shared" si="214"/>
        <v>NA</v>
      </c>
      <c r="X158" s="1" t="str">
        <f t="shared" si="214"/>
        <v>NA</v>
      </c>
      <c r="Y158" s="1" t="str">
        <f t="shared" si="214"/>
        <v>NA</v>
      </c>
      <c r="Z158" s="1" t="str">
        <f t="shared" si="214"/>
        <v>NA</v>
      </c>
      <c r="AA158" s="1" t="str">
        <f t="shared" si="134"/>
        <v>NA</v>
      </c>
      <c r="AB158" s="1" t="str">
        <f t="shared" si="135"/>
        <v>NA</v>
      </c>
      <c r="AC158" s="1" t="str">
        <f t="shared" si="136"/>
        <v>NA</v>
      </c>
      <c r="AD158" s="1" t="str">
        <f t="shared" si="137"/>
        <v>NA</v>
      </c>
      <c r="AE158" s="1" t="str">
        <f t="shared" si="138"/>
        <v>NA</v>
      </c>
      <c r="AF158" s="1" t="str">
        <f t="shared" si="139"/>
        <v>NA</v>
      </c>
      <c r="AG158" s="1" t="str">
        <f t="shared" si="140"/>
        <v>NA</v>
      </c>
      <c r="AH158" s="1" t="str">
        <f t="shared" si="141"/>
        <v>NA</v>
      </c>
      <c r="AI158" s="1" t="str">
        <f t="shared" si="142"/>
        <v>NA</v>
      </c>
      <c r="AJ158" s="1" t="str">
        <f t="shared" si="143"/>
        <v>NA</v>
      </c>
      <c r="AK158" s="1" t="str">
        <f t="shared" si="144"/>
        <v>NA</v>
      </c>
      <c r="AL158" s="1" t="str">
        <f t="shared" si="145"/>
        <v>NA</v>
      </c>
      <c r="AM158" s="1" t="str">
        <f t="shared" si="146"/>
        <v>NA</v>
      </c>
      <c r="AN158" s="1" t="str">
        <f t="shared" si="147"/>
        <v>NA</v>
      </c>
      <c r="AO158" s="1" t="str">
        <f t="shared" si="148"/>
        <v>NA</v>
      </c>
      <c r="AP158" s="1" t="str">
        <f t="shared" si="149"/>
        <v>NA</v>
      </c>
      <c r="AQ158" s="1" t="str">
        <f t="shared" si="150"/>
        <v>NA</v>
      </c>
      <c r="AR158" s="1" t="str">
        <f t="shared" si="151"/>
        <v>NA</v>
      </c>
      <c r="AS158" s="1" t="str">
        <f t="shared" si="152"/>
        <v>NA</v>
      </c>
      <c r="AT158" s="1" t="str">
        <f t="shared" si="153"/>
        <v>NA</v>
      </c>
      <c r="AU158" s="1" t="str">
        <f t="shared" si="154"/>
        <v>NA</v>
      </c>
      <c r="AV158" s="1" t="str">
        <f t="shared" si="155"/>
        <v>NA</v>
      </c>
      <c r="AW158" s="1" t="str">
        <f t="shared" si="156"/>
        <v>NA</v>
      </c>
      <c r="AX158" s="1" t="str">
        <f t="shared" si="157"/>
        <v>NA</v>
      </c>
      <c r="AY158" s="1" t="str">
        <f t="shared" si="158"/>
        <v>NA_CUB</v>
      </c>
      <c r="AZ158" s="1" t="str">
        <f t="shared" si="158"/>
        <v>MORTALITY</v>
      </c>
    </row>
    <row r="159" spans="1:52" x14ac:dyDescent="0.2">
      <c r="A159" s="27">
        <f>SABI_RAW_DATA!A159</f>
        <v>158</v>
      </c>
      <c r="B159" s="1" t="str">
        <f>UPPER(SABI_RAW_DATA!C159)</f>
        <v>NA</v>
      </c>
      <c r="C159" s="28">
        <f>SABI_RAW_DATA!D159</f>
        <v>38687</v>
      </c>
      <c r="D159" s="28">
        <f>SABI_RAW_DATA!D159</f>
        <v>38687</v>
      </c>
      <c r="E159" s="1">
        <f t="shared" si="181"/>
        <v>2005</v>
      </c>
      <c r="F159" s="28">
        <f>SABI_RAW_DATA!E159</f>
        <v>38808</v>
      </c>
      <c r="G159" s="1">
        <f t="shared" si="182"/>
        <v>2006</v>
      </c>
      <c r="H159" s="67">
        <f>(YEAR(SABI_SUMMARY!D159)-YEAR(SABI_SUMMARY!C159))*12+MONTH(SABI_SUMMARY!D159)-MONTH(SABI_SUMMARY!C159)</f>
        <v>0</v>
      </c>
      <c r="I159" s="1" t="str">
        <f t="shared" si="183"/>
        <v>CUB</v>
      </c>
      <c r="J159" s="1" t="str">
        <f t="shared" si="184"/>
        <v>NA_CUB</v>
      </c>
      <c r="K159" s="29">
        <f>(YEAR(SABI_SUMMARY!F159)-YEAR(SABI_SUMMARY!C159))*12+MONTH(SABI_SUMMARY!F159)-MONTH(SABI_SUMMARY!C159)</f>
        <v>4</v>
      </c>
      <c r="L159" s="1" t="str">
        <f t="shared" si="185"/>
        <v>CUB</v>
      </c>
      <c r="M159" s="1" t="str">
        <f t="shared" si="186"/>
        <v>NA_CUB</v>
      </c>
      <c r="N159" s="1" t="str">
        <f>UPPER(SABI_RAW_DATA!G159)</f>
        <v>MORTALITY</v>
      </c>
      <c r="O159" s="1">
        <f>IF(SABI_SUMMARY!N159="MORTALITY",1,0)</f>
        <v>1</v>
      </c>
      <c r="P159" s="1" t="str">
        <f t="shared" si="131"/>
        <v>NA</v>
      </c>
      <c r="Q159" s="1" t="str">
        <f t="shared" si="132"/>
        <v>NA</v>
      </c>
      <c r="R159" s="1" t="str">
        <f t="shared" ref="R159:Z159" si="215">IF($E159=R$1,$J159,IF(R$1&gt;$G159,$N159,IF($E159&gt;R$1,"NA",(IF($E159=R$1,L159,(IF(Q159="NA",L159,IF(Q159="FEMALE_CUB","FEMALE_JUVENILE",IF(Q159="FEMALE_JUVENILE","FEMALE_SUBADULT",IF(Q159="FEMALE_SUBADULT","FEMALE_ADULT_36_48",IF(Q159="FEMALE_ADULT_36_48","FEMALE_ADULT_48_60",IF(Q159="FEMALE_ADULT_48_60","FEMALE_ADULT_60_72",IF(Q159="FEMALE_ADULT_60_72","FEMALE_ADULT_72_84",IF(Q159="FEMALE_ADULT_72_84","FEMALE_ADULT_84",IF(Q159="FEMALE_ADULT_84","FEMALE_ADULT_84",IF(Q159="MALE_CUB","MALE_JUVENILE",IF(Q159="MALE_JUVENILE","MALE_SUBADULT",IF(Q159="MALE_SUBADULT","MALE_ADULT_36_48",IF(Q159="MALE_ADULT_36_48","MALE_ADULT_48_60",IF(Q159="MALE_ADULT_48_60","MALE_ADULT_60_72",IF(Q159="MALE_ADULT_60_72","MALE_ADULT_72_84",IF(Q159="MALE_ADULT_72_84","MALE_ADULT_84",IF(Q159="MALE_ADULT_84","MALE_ADULT_84",IF(Q159="NA_CUB","NA_JUVENILE",IF(Q159="NA_JUVENILE","NA_ADULT",IF(Q159="NA_ADULT","NA_ADULT","NA"))))))))))))))))))))))))))</f>
        <v>NA</v>
      </c>
      <c r="S159" s="1" t="str">
        <f t="shared" si="215"/>
        <v>NA</v>
      </c>
      <c r="T159" s="1" t="str">
        <f t="shared" si="215"/>
        <v>NA</v>
      </c>
      <c r="U159" s="1" t="str">
        <f t="shared" si="215"/>
        <v>NA</v>
      </c>
      <c r="V159" s="1" t="str">
        <f t="shared" si="215"/>
        <v>NA</v>
      </c>
      <c r="W159" s="1" t="str">
        <f t="shared" si="215"/>
        <v>NA</v>
      </c>
      <c r="X159" s="1" t="str">
        <f t="shared" si="215"/>
        <v>NA</v>
      </c>
      <c r="Y159" s="1" t="str">
        <f t="shared" si="215"/>
        <v>NA</v>
      </c>
      <c r="Z159" s="1" t="str">
        <f t="shared" si="215"/>
        <v>NA</v>
      </c>
      <c r="AA159" s="1" t="str">
        <f t="shared" si="134"/>
        <v>NA</v>
      </c>
      <c r="AB159" s="1" t="str">
        <f t="shared" si="135"/>
        <v>NA</v>
      </c>
      <c r="AC159" s="1" t="str">
        <f t="shared" si="136"/>
        <v>NA</v>
      </c>
      <c r="AD159" s="1" t="str">
        <f t="shared" si="137"/>
        <v>NA</v>
      </c>
      <c r="AE159" s="1" t="str">
        <f t="shared" si="138"/>
        <v>NA</v>
      </c>
      <c r="AF159" s="1" t="str">
        <f t="shared" si="139"/>
        <v>NA</v>
      </c>
      <c r="AG159" s="1" t="str">
        <f t="shared" si="140"/>
        <v>NA</v>
      </c>
      <c r="AH159" s="1" t="str">
        <f t="shared" si="141"/>
        <v>NA</v>
      </c>
      <c r="AI159" s="1" t="str">
        <f t="shared" si="142"/>
        <v>NA</v>
      </c>
      <c r="AJ159" s="1" t="str">
        <f t="shared" si="143"/>
        <v>NA</v>
      </c>
      <c r="AK159" s="1" t="str">
        <f t="shared" si="144"/>
        <v>NA</v>
      </c>
      <c r="AL159" s="1" t="str">
        <f t="shared" si="145"/>
        <v>NA</v>
      </c>
      <c r="AM159" s="1" t="str">
        <f t="shared" si="146"/>
        <v>NA</v>
      </c>
      <c r="AN159" s="1" t="str">
        <f t="shared" si="147"/>
        <v>NA</v>
      </c>
      <c r="AO159" s="1" t="str">
        <f t="shared" si="148"/>
        <v>NA</v>
      </c>
      <c r="AP159" s="1" t="str">
        <f t="shared" si="149"/>
        <v>NA_CUB</v>
      </c>
      <c r="AQ159" s="1" t="str">
        <f t="shared" si="150"/>
        <v>NA_JUVENILE</v>
      </c>
      <c r="AR159" s="1" t="str">
        <f t="shared" si="151"/>
        <v>MORTALITY</v>
      </c>
      <c r="AS159" s="1" t="str">
        <f t="shared" si="152"/>
        <v>MORTALITY</v>
      </c>
      <c r="AT159" s="1" t="str">
        <f t="shared" si="153"/>
        <v>MORTALITY</v>
      </c>
      <c r="AU159" s="1" t="str">
        <f t="shared" si="154"/>
        <v>MORTALITY</v>
      </c>
      <c r="AV159" s="1" t="str">
        <f t="shared" si="155"/>
        <v>MORTALITY</v>
      </c>
      <c r="AW159" s="1" t="str">
        <f t="shared" si="156"/>
        <v>MORTALITY</v>
      </c>
      <c r="AX159" s="1" t="str">
        <f t="shared" si="157"/>
        <v>MORTALITY</v>
      </c>
      <c r="AY159" s="1" t="str">
        <f t="shared" si="158"/>
        <v>MORTALITY</v>
      </c>
      <c r="AZ159" s="1" t="str">
        <f t="shared" si="158"/>
        <v>MORTALITY</v>
      </c>
    </row>
    <row r="160" spans="1:52" x14ac:dyDescent="0.2">
      <c r="A160" s="27">
        <f>SABI_RAW_DATA!A160</f>
        <v>159</v>
      </c>
      <c r="B160" s="1" t="str">
        <f>UPPER(SABI_RAW_DATA!C160)</f>
        <v>FEMALE</v>
      </c>
      <c r="C160" s="28">
        <f>SABI_RAW_DATA!D160</f>
        <v>38687</v>
      </c>
      <c r="D160" s="28">
        <f>SABI_RAW_DATA!D160</f>
        <v>38687</v>
      </c>
      <c r="E160" s="1">
        <f t="shared" si="181"/>
        <v>2005</v>
      </c>
      <c r="F160" s="28">
        <f>SABI_RAW_DATA!E160</f>
        <v>39448</v>
      </c>
      <c r="G160" s="1">
        <f t="shared" si="182"/>
        <v>2008</v>
      </c>
      <c r="H160" s="67">
        <f>(YEAR(SABI_SUMMARY!D160)-YEAR(SABI_SUMMARY!C160))*12+MONTH(SABI_SUMMARY!D160)-MONTH(SABI_SUMMARY!C160)</f>
        <v>0</v>
      </c>
      <c r="I160" s="1" t="str">
        <f t="shared" si="183"/>
        <v>CUB</v>
      </c>
      <c r="J160" s="1" t="str">
        <f t="shared" si="184"/>
        <v>FEMALE_CUB</v>
      </c>
      <c r="K160" s="29">
        <f>(YEAR(SABI_SUMMARY!F160)-YEAR(SABI_SUMMARY!C160))*12+MONTH(SABI_SUMMARY!F160)-MONTH(SABI_SUMMARY!C160)</f>
        <v>25</v>
      </c>
      <c r="L160" s="1" t="str">
        <f t="shared" si="185"/>
        <v>SUBADULT</v>
      </c>
      <c r="M160" s="1" t="str">
        <f t="shared" si="186"/>
        <v>FEMALE_SUBADULT</v>
      </c>
      <c r="N160" s="1" t="str">
        <f>UPPER(SABI_RAW_DATA!G160)</f>
        <v>CENSORED</v>
      </c>
      <c r="O160" s="1">
        <f>IF(SABI_SUMMARY!N160="MORTALITY",1,0)</f>
        <v>0</v>
      </c>
      <c r="P160" s="1" t="str">
        <f t="shared" si="131"/>
        <v>NA</v>
      </c>
      <c r="Q160" s="1" t="str">
        <f t="shared" si="132"/>
        <v>NA</v>
      </c>
      <c r="R160" s="1" t="str">
        <f t="shared" ref="R160:Z160" si="216">IF($E160=R$1,$J160,IF(R$1&gt;$G160,$N160,IF($E160&gt;R$1,"NA",(IF($E160=R$1,L160,(IF(Q160="NA",L160,IF(Q160="FEMALE_CUB","FEMALE_JUVENILE",IF(Q160="FEMALE_JUVENILE","FEMALE_SUBADULT",IF(Q160="FEMALE_SUBADULT","FEMALE_ADULT_36_48",IF(Q160="FEMALE_ADULT_36_48","FEMALE_ADULT_48_60",IF(Q160="FEMALE_ADULT_48_60","FEMALE_ADULT_60_72",IF(Q160="FEMALE_ADULT_60_72","FEMALE_ADULT_72_84",IF(Q160="FEMALE_ADULT_72_84","FEMALE_ADULT_84",IF(Q160="FEMALE_ADULT_84","FEMALE_ADULT_84",IF(Q160="MALE_CUB","MALE_JUVENILE",IF(Q160="MALE_JUVENILE","MALE_SUBADULT",IF(Q160="MALE_SUBADULT","MALE_ADULT_36_48",IF(Q160="MALE_ADULT_36_48","MALE_ADULT_48_60",IF(Q160="MALE_ADULT_48_60","MALE_ADULT_60_72",IF(Q160="MALE_ADULT_60_72","MALE_ADULT_72_84",IF(Q160="MALE_ADULT_72_84","MALE_ADULT_84",IF(Q160="MALE_ADULT_84","MALE_ADULT_84",IF(Q160="NA_CUB","NA_JUVENILE",IF(Q160="NA_JUVENILE","NA_ADULT",IF(Q160="NA_ADULT","NA_ADULT","NA"))))))))))))))))))))))))))</f>
        <v>NA</v>
      </c>
      <c r="S160" s="1" t="str">
        <f t="shared" si="216"/>
        <v>NA</v>
      </c>
      <c r="T160" s="1" t="str">
        <f t="shared" si="216"/>
        <v>NA</v>
      </c>
      <c r="U160" s="1" t="str">
        <f t="shared" si="216"/>
        <v>NA</v>
      </c>
      <c r="V160" s="1" t="str">
        <f t="shared" si="216"/>
        <v>NA</v>
      </c>
      <c r="W160" s="1" t="str">
        <f t="shared" si="216"/>
        <v>NA</v>
      </c>
      <c r="X160" s="1" t="str">
        <f t="shared" si="216"/>
        <v>NA</v>
      </c>
      <c r="Y160" s="1" t="str">
        <f t="shared" si="216"/>
        <v>NA</v>
      </c>
      <c r="Z160" s="1" t="str">
        <f t="shared" si="216"/>
        <v>NA</v>
      </c>
      <c r="AA160" s="1" t="str">
        <f t="shared" si="134"/>
        <v>NA</v>
      </c>
      <c r="AB160" s="1" t="str">
        <f t="shared" si="135"/>
        <v>NA</v>
      </c>
      <c r="AC160" s="1" t="str">
        <f t="shared" si="136"/>
        <v>NA</v>
      </c>
      <c r="AD160" s="1" t="str">
        <f t="shared" si="137"/>
        <v>NA</v>
      </c>
      <c r="AE160" s="1" t="str">
        <f t="shared" si="138"/>
        <v>NA</v>
      </c>
      <c r="AF160" s="1" t="str">
        <f t="shared" si="139"/>
        <v>NA</v>
      </c>
      <c r="AG160" s="1" t="str">
        <f t="shared" si="140"/>
        <v>NA</v>
      </c>
      <c r="AH160" s="1" t="str">
        <f t="shared" si="141"/>
        <v>NA</v>
      </c>
      <c r="AI160" s="1" t="str">
        <f t="shared" si="142"/>
        <v>NA</v>
      </c>
      <c r="AJ160" s="1" t="str">
        <f t="shared" si="143"/>
        <v>NA</v>
      </c>
      <c r="AK160" s="1" t="str">
        <f t="shared" si="144"/>
        <v>NA</v>
      </c>
      <c r="AL160" s="1" t="str">
        <f t="shared" si="145"/>
        <v>NA</v>
      </c>
      <c r="AM160" s="1" t="str">
        <f t="shared" si="146"/>
        <v>NA</v>
      </c>
      <c r="AN160" s="1" t="str">
        <f t="shared" si="147"/>
        <v>NA</v>
      </c>
      <c r="AO160" s="1" t="str">
        <f t="shared" si="148"/>
        <v>NA</v>
      </c>
      <c r="AP160" s="1" t="str">
        <f t="shared" si="149"/>
        <v>FEMALE_CUB</v>
      </c>
      <c r="AQ160" s="1" t="str">
        <f t="shared" si="150"/>
        <v>FEMALE_JUVENILE</v>
      </c>
      <c r="AR160" s="1" t="str">
        <f t="shared" si="151"/>
        <v>FEMALE_SUBADULT</v>
      </c>
      <c r="AS160" s="1" t="str">
        <f t="shared" si="152"/>
        <v>FEMALE_ADULT_36_48</v>
      </c>
      <c r="AT160" s="1" t="str">
        <f t="shared" si="153"/>
        <v>CENSORED</v>
      </c>
      <c r="AU160" s="1" t="str">
        <f t="shared" si="154"/>
        <v>CENSORED</v>
      </c>
      <c r="AV160" s="1" t="str">
        <f t="shared" si="155"/>
        <v>CENSORED</v>
      </c>
      <c r="AW160" s="1" t="str">
        <f t="shared" si="156"/>
        <v>CENSORED</v>
      </c>
      <c r="AX160" s="1" t="str">
        <f t="shared" si="157"/>
        <v>CENSORED</v>
      </c>
      <c r="AY160" s="1" t="str">
        <f t="shared" si="158"/>
        <v>CENSORED</v>
      </c>
      <c r="AZ160" s="1" t="str">
        <f t="shared" si="158"/>
        <v>CENSORED</v>
      </c>
    </row>
    <row r="161" spans="1:52" x14ac:dyDescent="0.2">
      <c r="A161" s="27">
        <f>SABI_RAW_DATA!A161</f>
        <v>160</v>
      </c>
      <c r="B161" s="1" t="str">
        <f>UPPER(SABI_RAW_DATA!C161)</f>
        <v>MALE</v>
      </c>
      <c r="C161" s="28">
        <f>SABI_RAW_DATA!D161</f>
        <v>39661</v>
      </c>
      <c r="D161" s="28">
        <f>SABI_RAW_DATA!D161</f>
        <v>39661</v>
      </c>
      <c r="E161" s="1">
        <f t="shared" si="181"/>
        <v>2008</v>
      </c>
      <c r="F161" s="28">
        <f>SABI_RAW_DATA!E161</f>
        <v>41122</v>
      </c>
      <c r="G161" s="1">
        <f t="shared" si="182"/>
        <v>2012</v>
      </c>
      <c r="H161" s="67">
        <f>(YEAR(SABI_SUMMARY!D161)-YEAR(SABI_SUMMARY!C161))*12+MONTH(SABI_SUMMARY!D161)-MONTH(SABI_SUMMARY!C161)</f>
        <v>0</v>
      </c>
      <c r="I161" s="1" t="str">
        <f t="shared" si="183"/>
        <v>CUB</v>
      </c>
      <c r="J161" s="1" t="str">
        <f t="shared" si="184"/>
        <v>MALE_CUB</v>
      </c>
      <c r="K161" s="29">
        <f>(YEAR(SABI_SUMMARY!F161)-YEAR(SABI_SUMMARY!C161))*12+MONTH(SABI_SUMMARY!F161)-MONTH(SABI_SUMMARY!C161)</f>
        <v>48</v>
      </c>
      <c r="L161" s="1" t="str">
        <f t="shared" si="185"/>
        <v>ADULT_36_48</v>
      </c>
      <c r="M161" s="1" t="str">
        <f t="shared" si="186"/>
        <v>MALE_ADULT_36_48</v>
      </c>
      <c r="N161" s="1" t="str">
        <f>UPPER(SABI_RAW_DATA!G161)</f>
        <v>CENSORED</v>
      </c>
      <c r="O161" s="1">
        <f>IF(SABI_SUMMARY!N161="MORTALITY",1,0)</f>
        <v>0</v>
      </c>
      <c r="P161" s="1" t="str">
        <f t="shared" si="131"/>
        <v>NA</v>
      </c>
      <c r="Q161" s="1" t="str">
        <f t="shared" si="132"/>
        <v>NA</v>
      </c>
      <c r="R161" s="1" t="str">
        <f t="shared" ref="R161:Z161" si="217">IF($E161=R$1,$J161,IF(R$1&gt;$G161,$N161,IF($E161&gt;R$1,"NA",(IF($E161=R$1,L161,(IF(Q161="NA",L161,IF(Q161="FEMALE_CUB","FEMALE_JUVENILE",IF(Q161="FEMALE_JUVENILE","FEMALE_SUBADULT",IF(Q161="FEMALE_SUBADULT","FEMALE_ADULT_36_48",IF(Q161="FEMALE_ADULT_36_48","FEMALE_ADULT_48_60",IF(Q161="FEMALE_ADULT_48_60","FEMALE_ADULT_60_72",IF(Q161="FEMALE_ADULT_60_72","FEMALE_ADULT_72_84",IF(Q161="FEMALE_ADULT_72_84","FEMALE_ADULT_84",IF(Q161="FEMALE_ADULT_84","FEMALE_ADULT_84",IF(Q161="MALE_CUB","MALE_JUVENILE",IF(Q161="MALE_JUVENILE","MALE_SUBADULT",IF(Q161="MALE_SUBADULT","MALE_ADULT_36_48",IF(Q161="MALE_ADULT_36_48","MALE_ADULT_48_60",IF(Q161="MALE_ADULT_48_60","MALE_ADULT_60_72",IF(Q161="MALE_ADULT_60_72","MALE_ADULT_72_84",IF(Q161="MALE_ADULT_72_84","MALE_ADULT_84",IF(Q161="MALE_ADULT_84","MALE_ADULT_84",IF(Q161="NA_CUB","NA_JUVENILE",IF(Q161="NA_JUVENILE","NA_ADULT",IF(Q161="NA_ADULT","NA_ADULT","NA"))))))))))))))))))))))))))</f>
        <v>NA</v>
      </c>
      <c r="S161" s="1" t="str">
        <f t="shared" si="217"/>
        <v>NA</v>
      </c>
      <c r="T161" s="1" t="str">
        <f t="shared" si="217"/>
        <v>NA</v>
      </c>
      <c r="U161" s="1" t="str">
        <f t="shared" si="217"/>
        <v>NA</v>
      </c>
      <c r="V161" s="1" t="str">
        <f t="shared" si="217"/>
        <v>NA</v>
      </c>
      <c r="W161" s="1" t="str">
        <f t="shared" si="217"/>
        <v>NA</v>
      </c>
      <c r="X161" s="1" t="str">
        <f t="shared" si="217"/>
        <v>NA</v>
      </c>
      <c r="Y161" s="1" t="str">
        <f t="shared" si="217"/>
        <v>NA</v>
      </c>
      <c r="Z161" s="1" t="str">
        <f t="shared" si="217"/>
        <v>NA</v>
      </c>
      <c r="AA161" s="1" t="str">
        <f t="shared" si="134"/>
        <v>NA</v>
      </c>
      <c r="AB161" s="1" t="str">
        <f t="shared" si="135"/>
        <v>NA</v>
      </c>
      <c r="AC161" s="1" t="str">
        <f t="shared" si="136"/>
        <v>NA</v>
      </c>
      <c r="AD161" s="1" t="str">
        <f t="shared" si="137"/>
        <v>NA</v>
      </c>
      <c r="AE161" s="1" t="str">
        <f t="shared" si="138"/>
        <v>NA</v>
      </c>
      <c r="AF161" s="1" t="str">
        <f t="shared" si="139"/>
        <v>NA</v>
      </c>
      <c r="AG161" s="1" t="str">
        <f t="shared" si="140"/>
        <v>NA</v>
      </c>
      <c r="AH161" s="1" t="str">
        <f t="shared" si="141"/>
        <v>NA</v>
      </c>
      <c r="AI161" s="1" t="str">
        <f t="shared" si="142"/>
        <v>NA</v>
      </c>
      <c r="AJ161" s="1" t="str">
        <f t="shared" si="143"/>
        <v>NA</v>
      </c>
      <c r="AK161" s="1" t="str">
        <f t="shared" si="144"/>
        <v>NA</v>
      </c>
      <c r="AL161" s="1" t="str">
        <f t="shared" si="145"/>
        <v>NA</v>
      </c>
      <c r="AM161" s="1" t="str">
        <f t="shared" si="146"/>
        <v>NA</v>
      </c>
      <c r="AN161" s="1" t="str">
        <f t="shared" si="147"/>
        <v>NA</v>
      </c>
      <c r="AO161" s="1" t="str">
        <f t="shared" si="148"/>
        <v>NA</v>
      </c>
      <c r="AP161" s="1" t="str">
        <f t="shared" si="149"/>
        <v>NA</v>
      </c>
      <c r="AQ161" s="1" t="str">
        <f t="shared" si="150"/>
        <v>NA</v>
      </c>
      <c r="AR161" s="1" t="str">
        <f t="shared" si="151"/>
        <v>NA</v>
      </c>
      <c r="AS161" s="1" t="str">
        <f t="shared" si="152"/>
        <v>MALE_CUB</v>
      </c>
      <c r="AT161" s="1" t="str">
        <f t="shared" si="153"/>
        <v>MALE_JUVENILE</v>
      </c>
      <c r="AU161" s="1" t="str">
        <f t="shared" si="154"/>
        <v>MALE_SUBADULT</v>
      </c>
      <c r="AV161" s="1" t="str">
        <f t="shared" si="155"/>
        <v>MALE_ADULT_36_48</v>
      </c>
      <c r="AW161" s="1" t="str">
        <f t="shared" si="156"/>
        <v>MALE_ADULT_48_60</v>
      </c>
      <c r="AX161" s="1" t="str">
        <f t="shared" si="157"/>
        <v>CENSORED</v>
      </c>
      <c r="AY161" s="1" t="str">
        <f t="shared" si="158"/>
        <v>CENSORED</v>
      </c>
      <c r="AZ161" s="1" t="str">
        <f t="shared" si="158"/>
        <v>CENSORED</v>
      </c>
    </row>
    <row r="162" spans="1:52" x14ac:dyDescent="0.2">
      <c r="A162" s="27">
        <f>SABI_RAW_DATA!A162</f>
        <v>161</v>
      </c>
      <c r="B162" s="1" t="str">
        <f>UPPER(SABI_RAW_DATA!C162)</f>
        <v>MALE</v>
      </c>
      <c r="C162" s="28">
        <f>SABI_RAW_DATA!D162</f>
        <v>40848</v>
      </c>
      <c r="D162" s="28">
        <f>SABI_RAW_DATA!D162</f>
        <v>40848</v>
      </c>
      <c r="E162" s="1">
        <f t="shared" si="181"/>
        <v>2011</v>
      </c>
      <c r="F162" s="28">
        <f>SABI_RAW_DATA!E162</f>
        <v>41183</v>
      </c>
      <c r="G162" s="1">
        <f t="shared" si="182"/>
        <v>2012</v>
      </c>
      <c r="H162" s="67">
        <f>(YEAR(SABI_SUMMARY!D162)-YEAR(SABI_SUMMARY!C162))*12+MONTH(SABI_SUMMARY!D162)-MONTH(SABI_SUMMARY!C162)</f>
        <v>0</v>
      </c>
      <c r="I162" s="1" t="str">
        <f t="shared" si="183"/>
        <v>CUB</v>
      </c>
      <c r="J162" s="1" t="str">
        <f t="shared" si="184"/>
        <v>MALE_CUB</v>
      </c>
      <c r="K162" s="29">
        <f>(YEAR(SABI_SUMMARY!F162)-YEAR(SABI_SUMMARY!C162))*12+MONTH(SABI_SUMMARY!F162)-MONTH(SABI_SUMMARY!C162)</f>
        <v>11</v>
      </c>
      <c r="L162" s="1" t="str">
        <f t="shared" si="185"/>
        <v>CUB</v>
      </c>
      <c r="M162" s="1" t="str">
        <f t="shared" si="186"/>
        <v>MALE_CUB</v>
      </c>
      <c r="N162" s="1" t="str">
        <f>UPPER(SABI_RAW_DATA!G162)</f>
        <v>MORTALITY</v>
      </c>
      <c r="O162" s="1">
        <f>IF(SABI_SUMMARY!N162="MORTALITY",1,0)</f>
        <v>1</v>
      </c>
      <c r="P162" s="1" t="str">
        <f t="shared" si="131"/>
        <v>NA</v>
      </c>
      <c r="Q162" s="1" t="str">
        <f t="shared" si="132"/>
        <v>NA</v>
      </c>
      <c r="R162" s="1" t="str">
        <f t="shared" ref="R162:Z162" si="218">IF($E162=R$1,$J162,IF(R$1&gt;$G162,$N162,IF($E162&gt;R$1,"NA",(IF($E162=R$1,L162,(IF(Q162="NA",L162,IF(Q162="FEMALE_CUB","FEMALE_JUVENILE",IF(Q162="FEMALE_JUVENILE","FEMALE_SUBADULT",IF(Q162="FEMALE_SUBADULT","FEMALE_ADULT_36_48",IF(Q162="FEMALE_ADULT_36_48","FEMALE_ADULT_48_60",IF(Q162="FEMALE_ADULT_48_60","FEMALE_ADULT_60_72",IF(Q162="FEMALE_ADULT_60_72","FEMALE_ADULT_72_84",IF(Q162="FEMALE_ADULT_72_84","FEMALE_ADULT_84",IF(Q162="FEMALE_ADULT_84","FEMALE_ADULT_84",IF(Q162="MALE_CUB","MALE_JUVENILE",IF(Q162="MALE_JUVENILE","MALE_SUBADULT",IF(Q162="MALE_SUBADULT","MALE_ADULT_36_48",IF(Q162="MALE_ADULT_36_48","MALE_ADULT_48_60",IF(Q162="MALE_ADULT_48_60","MALE_ADULT_60_72",IF(Q162="MALE_ADULT_60_72","MALE_ADULT_72_84",IF(Q162="MALE_ADULT_72_84","MALE_ADULT_84",IF(Q162="MALE_ADULT_84","MALE_ADULT_84",IF(Q162="NA_CUB","NA_JUVENILE",IF(Q162="NA_JUVENILE","NA_ADULT",IF(Q162="NA_ADULT","NA_ADULT","NA"))))))))))))))))))))))))))</f>
        <v>NA</v>
      </c>
      <c r="S162" s="1" t="str">
        <f t="shared" si="218"/>
        <v>NA</v>
      </c>
      <c r="T162" s="1" t="str">
        <f t="shared" si="218"/>
        <v>NA</v>
      </c>
      <c r="U162" s="1" t="str">
        <f t="shared" si="218"/>
        <v>NA</v>
      </c>
      <c r="V162" s="1" t="str">
        <f t="shared" si="218"/>
        <v>NA</v>
      </c>
      <c r="W162" s="1" t="str">
        <f t="shared" si="218"/>
        <v>NA</v>
      </c>
      <c r="X162" s="1" t="str">
        <f t="shared" si="218"/>
        <v>NA</v>
      </c>
      <c r="Y162" s="1" t="str">
        <f t="shared" si="218"/>
        <v>NA</v>
      </c>
      <c r="Z162" s="1" t="str">
        <f t="shared" si="218"/>
        <v>NA</v>
      </c>
      <c r="AA162" s="1" t="str">
        <f t="shared" si="134"/>
        <v>NA</v>
      </c>
      <c r="AB162" s="1" t="str">
        <f t="shared" si="135"/>
        <v>NA</v>
      </c>
      <c r="AC162" s="1" t="str">
        <f t="shared" si="136"/>
        <v>NA</v>
      </c>
      <c r="AD162" s="1" t="str">
        <f t="shared" si="137"/>
        <v>NA</v>
      </c>
      <c r="AE162" s="1" t="str">
        <f t="shared" si="138"/>
        <v>NA</v>
      </c>
      <c r="AF162" s="1" t="str">
        <f t="shared" si="139"/>
        <v>NA</v>
      </c>
      <c r="AG162" s="1" t="str">
        <f t="shared" si="140"/>
        <v>NA</v>
      </c>
      <c r="AH162" s="1" t="str">
        <f t="shared" si="141"/>
        <v>NA</v>
      </c>
      <c r="AI162" s="1" t="str">
        <f t="shared" si="142"/>
        <v>NA</v>
      </c>
      <c r="AJ162" s="1" t="str">
        <f t="shared" si="143"/>
        <v>NA</v>
      </c>
      <c r="AK162" s="1" t="str">
        <f t="shared" si="144"/>
        <v>NA</v>
      </c>
      <c r="AL162" s="1" t="str">
        <f t="shared" si="145"/>
        <v>NA</v>
      </c>
      <c r="AM162" s="1" t="str">
        <f t="shared" si="146"/>
        <v>NA</v>
      </c>
      <c r="AN162" s="1" t="str">
        <f t="shared" si="147"/>
        <v>NA</v>
      </c>
      <c r="AO162" s="1" t="str">
        <f t="shared" si="148"/>
        <v>NA</v>
      </c>
      <c r="AP162" s="1" t="str">
        <f t="shared" si="149"/>
        <v>NA</v>
      </c>
      <c r="AQ162" s="1" t="str">
        <f t="shared" si="150"/>
        <v>NA</v>
      </c>
      <c r="AR162" s="1" t="str">
        <f t="shared" si="151"/>
        <v>NA</v>
      </c>
      <c r="AS162" s="1" t="str">
        <f t="shared" si="152"/>
        <v>NA</v>
      </c>
      <c r="AT162" s="1" t="str">
        <f t="shared" si="153"/>
        <v>NA</v>
      </c>
      <c r="AU162" s="1" t="str">
        <f t="shared" si="154"/>
        <v>NA</v>
      </c>
      <c r="AV162" s="1" t="str">
        <f t="shared" si="155"/>
        <v>MALE_CUB</v>
      </c>
      <c r="AW162" s="1" t="str">
        <f t="shared" si="156"/>
        <v>MALE_JUVENILE</v>
      </c>
      <c r="AX162" s="1" t="str">
        <f t="shared" si="157"/>
        <v>MORTALITY</v>
      </c>
      <c r="AY162" s="1" t="str">
        <f t="shared" si="158"/>
        <v>MORTALITY</v>
      </c>
      <c r="AZ162" s="1" t="str">
        <f t="shared" si="158"/>
        <v>MORTALITY</v>
      </c>
    </row>
    <row r="163" spans="1:52" x14ac:dyDescent="0.2">
      <c r="A163" s="27">
        <f>SABI_RAW_DATA!A163</f>
        <v>162</v>
      </c>
      <c r="B163" s="1" t="str">
        <f>UPPER(SABI_RAW_DATA!C163)</f>
        <v>FEMALE</v>
      </c>
      <c r="C163" s="28">
        <f>SABI_RAW_DATA!D163</f>
        <v>40848</v>
      </c>
      <c r="D163" s="28">
        <f>SABI_RAW_DATA!D163</f>
        <v>40848</v>
      </c>
      <c r="E163" s="1">
        <f t="shared" si="181"/>
        <v>2011</v>
      </c>
      <c r="F163" s="28">
        <f>SABI_RAW_DATA!E163</f>
        <v>41518</v>
      </c>
      <c r="G163" s="1">
        <f t="shared" si="182"/>
        <v>2013</v>
      </c>
      <c r="H163" s="67">
        <f>(YEAR(SABI_SUMMARY!D163)-YEAR(SABI_SUMMARY!C163))*12+MONTH(SABI_SUMMARY!D163)-MONTH(SABI_SUMMARY!C163)</f>
        <v>0</v>
      </c>
      <c r="I163" s="1" t="str">
        <f t="shared" si="183"/>
        <v>CUB</v>
      </c>
      <c r="J163" s="1" t="str">
        <f t="shared" si="184"/>
        <v>FEMALE_CUB</v>
      </c>
      <c r="K163" s="29">
        <f>(YEAR(SABI_SUMMARY!F163)-YEAR(SABI_SUMMARY!C163))*12+MONTH(SABI_SUMMARY!F163)-MONTH(SABI_SUMMARY!C163)</f>
        <v>22</v>
      </c>
      <c r="L163" s="1" t="str">
        <f t="shared" si="185"/>
        <v>JUVENILE</v>
      </c>
      <c r="M163" s="1" t="str">
        <f t="shared" si="186"/>
        <v>FEMALE_JUVENILE</v>
      </c>
      <c r="N163" s="1" t="str">
        <f>UPPER(SABI_RAW_DATA!G163)</f>
        <v>CENSORED</v>
      </c>
      <c r="O163" s="1">
        <f>IF(SABI_SUMMARY!N163="MORTALITY",1,0)</f>
        <v>0</v>
      </c>
      <c r="P163" s="1" t="str">
        <f t="shared" si="131"/>
        <v>NA</v>
      </c>
      <c r="Q163" s="1" t="str">
        <f t="shared" si="132"/>
        <v>NA</v>
      </c>
      <c r="R163" s="1" t="str">
        <f t="shared" ref="R163:Z163" si="219">IF($E163=R$1,$J163,IF(R$1&gt;$G163,$N163,IF($E163&gt;R$1,"NA",(IF($E163=R$1,L163,(IF(Q163="NA",L163,IF(Q163="FEMALE_CUB","FEMALE_JUVENILE",IF(Q163="FEMALE_JUVENILE","FEMALE_SUBADULT",IF(Q163="FEMALE_SUBADULT","FEMALE_ADULT_36_48",IF(Q163="FEMALE_ADULT_36_48","FEMALE_ADULT_48_60",IF(Q163="FEMALE_ADULT_48_60","FEMALE_ADULT_60_72",IF(Q163="FEMALE_ADULT_60_72","FEMALE_ADULT_72_84",IF(Q163="FEMALE_ADULT_72_84","FEMALE_ADULT_84",IF(Q163="FEMALE_ADULT_84","FEMALE_ADULT_84",IF(Q163="MALE_CUB","MALE_JUVENILE",IF(Q163="MALE_JUVENILE","MALE_SUBADULT",IF(Q163="MALE_SUBADULT","MALE_ADULT_36_48",IF(Q163="MALE_ADULT_36_48","MALE_ADULT_48_60",IF(Q163="MALE_ADULT_48_60","MALE_ADULT_60_72",IF(Q163="MALE_ADULT_60_72","MALE_ADULT_72_84",IF(Q163="MALE_ADULT_72_84","MALE_ADULT_84",IF(Q163="MALE_ADULT_84","MALE_ADULT_84",IF(Q163="NA_CUB","NA_JUVENILE",IF(Q163="NA_JUVENILE","NA_ADULT",IF(Q163="NA_ADULT","NA_ADULT","NA"))))))))))))))))))))))))))</f>
        <v>NA</v>
      </c>
      <c r="S163" s="1" t="str">
        <f t="shared" si="219"/>
        <v>NA</v>
      </c>
      <c r="T163" s="1" t="str">
        <f t="shared" si="219"/>
        <v>NA</v>
      </c>
      <c r="U163" s="1" t="str">
        <f t="shared" si="219"/>
        <v>NA</v>
      </c>
      <c r="V163" s="1" t="str">
        <f t="shared" si="219"/>
        <v>NA</v>
      </c>
      <c r="W163" s="1" t="str">
        <f t="shared" si="219"/>
        <v>NA</v>
      </c>
      <c r="X163" s="1" t="str">
        <f t="shared" si="219"/>
        <v>NA</v>
      </c>
      <c r="Y163" s="1" t="str">
        <f t="shared" si="219"/>
        <v>NA</v>
      </c>
      <c r="Z163" s="1" t="str">
        <f t="shared" si="219"/>
        <v>NA</v>
      </c>
      <c r="AA163" s="1" t="str">
        <f t="shared" si="134"/>
        <v>NA</v>
      </c>
      <c r="AB163" s="1" t="str">
        <f t="shared" si="135"/>
        <v>NA</v>
      </c>
      <c r="AC163" s="1" t="str">
        <f t="shared" si="136"/>
        <v>NA</v>
      </c>
      <c r="AD163" s="1" t="str">
        <f t="shared" si="137"/>
        <v>NA</v>
      </c>
      <c r="AE163" s="1" t="str">
        <f t="shared" si="138"/>
        <v>NA</v>
      </c>
      <c r="AF163" s="1" t="str">
        <f t="shared" si="139"/>
        <v>NA</v>
      </c>
      <c r="AG163" s="1" t="str">
        <f t="shared" si="140"/>
        <v>NA</v>
      </c>
      <c r="AH163" s="1" t="str">
        <f t="shared" si="141"/>
        <v>NA</v>
      </c>
      <c r="AI163" s="1" t="str">
        <f t="shared" si="142"/>
        <v>NA</v>
      </c>
      <c r="AJ163" s="1" t="str">
        <f t="shared" si="143"/>
        <v>NA</v>
      </c>
      <c r="AK163" s="1" t="str">
        <f t="shared" si="144"/>
        <v>NA</v>
      </c>
      <c r="AL163" s="1" t="str">
        <f t="shared" si="145"/>
        <v>NA</v>
      </c>
      <c r="AM163" s="1" t="str">
        <f t="shared" si="146"/>
        <v>NA</v>
      </c>
      <c r="AN163" s="1" t="str">
        <f t="shared" si="147"/>
        <v>NA</v>
      </c>
      <c r="AO163" s="1" t="str">
        <f t="shared" si="148"/>
        <v>NA</v>
      </c>
      <c r="AP163" s="1" t="str">
        <f t="shared" si="149"/>
        <v>NA</v>
      </c>
      <c r="AQ163" s="1" t="str">
        <f t="shared" si="150"/>
        <v>NA</v>
      </c>
      <c r="AR163" s="1" t="str">
        <f t="shared" si="151"/>
        <v>NA</v>
      </c>
      <c r="AS163" s="1" t="str">
        <f t="shared" si="152"/>
        <v>NA</v>
      </c>
      <c r="AT163" s="1" t="str">
        <f t="shared" si="153"/>
        <v>NA</v>
      </c>
      <c r="AU163" s="1" t="str">
        <f t="shared" si="154"/>
        <v>NA</v>
      </c>
      <c r="AV163" s="1" t="str">
        <f t="shared" si="155"/>
        <v>FEMALE_CUB</v>
      </c>
      <c r="AW163" s="1" t="str">
        <f t="shared" si="156"/>
        <v>FEMALE_JUVENILE</v>
      </c>
      <c r="AX163" s="1" t="str">
        <f t="shared" si="157"/>
        <v>FEMALE_SUBADULT</v>
      </c>
      <c r="AY163" s="1" t="str">
        <f t="shared" si="158"/>
        <v>CENSORED</v>
      </c>
      <c r="AZ163" s="1" t="str">
        <f t="shared" si="158"/>
        <v>CENSORED</v>
      </c>
    </row>
    <row r="164" spans="1:52" x14ac:dyDescent="0.2">
      <c r="A164" s="27">
        <f>SABI_RAW_DATA!A164</f>
        <v>163</v>
      </c>
      <c r="B164" s="1" t="str">
        <f>UPPER(SABI_RAW_DATA!C164)</f>
        <v>MALE</v>
      </c>
      <c r="C164" s="28">
        <f>SABI_RAW_DATA!D164</f>
        <v>40238</v>
      </c>
      <c r="D164" s="28">
        <f>SABI_RAW_DATA!D164</f>
        <v>40238</v>
      </c>
      <c r="E164" s="1">
        <f t="shared" si="181"/>
        <v>2010</v>
      </c>
      <c r="F164" s="28">
        <f>SABI_RAW_DATA!E164</f>
        <v>40878</v>
      </c>
      <c r="G164" s="1">
        <f t="shared" si="182"/>
        <v>2011</v>
      </c>
      <c r="H164" s="67">
        <f>(YEAR(SABI_SUMMARY!D164)-YEAR(SABI_SUMMARY!C164))*12+MONTH(SABI_SUMMARY!D164)-MONTH(SABI_SUMMARY!C164)</f>
        <v>0</v>
      </c>
      <c r="I164" s="1" t="str">
        <f t="shared" si="183"/>
        <v>CUB</v>
      </c>
      <c r="J164" s="1" t="str">
        <f t="shared" si="184"/>
        <v>MALE_CUB</v>
      </c>
      <c r="K164" s="29">
        <f>(YEAR(SABI_SUMMARY!F164)-YEAR(SABI_SUMMARY!C164))*12+MONTH(SABI_SUMMARY!F164)-MONTH(SABI_SUMMARY!C164)</f>
        <v>21</v>
      </c>
      <c r="L164" s="1" t="str">
        <f t="shared" si="185"/>
        <v>JUVENILE</v>
      </c>
      <c r="M164" s="1" t="str">
        <f t="shared" si="186"/>
        <v>MALE_JUVENILE</v>
      </c>
      <c r="N164" s="1" t="str">
        <f>UPPER(SABI_RAW_DATA!G164)</f>
        <v>CENSORED</v>
      </c>
      <c r="O164" s="1">
        <f>IF(SABI_SUMMARY!N164="MORTALITY",1,0)</f>
        <v>0</v>
      </c>
      <c r="P164" s="1" t="str">
        <f t="shared" si="131"/>
        <v>NA</v>
      </c>
      <c r="Q164" s="1" t="str">
        <f t="shared" si="132"/>
        <v>NA</v>
      </c>
      <c r="R164" s="1" t="str">
        <f t="shared" ref="R164:Z164" si="220">IF($E164=R$1,$J164,IF(R$1&gt;$G164,$N164,IF($E164&gt;R$1,"NA",(IF($E164=R$1,L164,(IF(Q164="NA",L164,IF(Q164="FEMALE_CUB","FEMALE_JUVENILE",IF(Q164="FEMALE_JUVENILE","FEMALE_SUBADULT",IF(Q164="FEMALE_SUBADULT","FEMALE_ADULT_36_48",IF(Q164="FEMALE_ADULT_36_48","FEMALE_ADULT_48_60",IF(Q164="FEMALE_ADULT_48_60","FEMALE_ADULT_60_72",IF(Q164="FEMALE_ADULT_60_72","FEMALE_ADULT_72_84",IF(Q164="FEMALE_ADULT_72_84","FEMALE_ADULT_84",IF(Q164="FEMALE_ADULT_84","FEMALE_ADULT_84",IF(Q164="MALE_CUB","MALE_JUVENILE",IF(Q164="MALE_JUVENILE","MALE_SUBADULT",IF(Q164="MALE_SUBADULT","MALE_ADULT_36_48",IF(Q164="MALE_ADULT_36_48","MALE_ADULT_48_60",IF(Q164="MALE_ADULT_48_60","MALE_ADULT_60_72",IF(Q164="MALE_ADULT_60_72","MALE_ADULT_72_84",IF(Q164="MALE_ADULT_72_84","MALE_ADULT_84",IF(Q164="MALE_ADULT_84","MALE_ADULT_84",IF(Q164="NA_CUB","NA_JUVENILE",IF(Q164="NA_JUVENILE","NA_ADULT",IF(Q164="NA_ADULT","NA_ADULT","NA"))))))))))))))))))))))))))</f>
        <v>NA</v>
      </c>
      <c r="S164" s="1" t="str">
        <f t="shared" si="220"/>
        <v>NA</v>
      </c>
      <c r="T164" s="1" t="str">
        <f t="shared" si="220"/>
        <v>NA</v>
      </c>
      <c r="U164" s="1" t="str">
        <f t="shared" si="220"/>
        <v>NA</v>
      </c>
      <c r="V164" s="1" t="str">
        <f t="shared" si="220"/>
        <v>NA</v>
      </c>
      <c r="W164" s="1" t="str">
        <f t="shared" si="220"/>
        <v>NA</v>
      </c>
      <c r="X164" s="1" t="str">
        <f t="shared" si="220"/>
        <v>NA</v>
      </c>
      <c r="Y164" s="1" t="str">
        <f t="shared" si="220"/>
        <v>NA</v>
      </c>
      <c r="Z164" s="1" t="str">
        <f t="shared" si="220"/>
        <v>NA</v>
      </c>
      <c r="AA164" s="1" t="str">
        <f t="shared" si="134"/>
        <v>NA</v>
      </c>
      <c r="AB164" s="1" t="str">
        <f t="shared" si="135"/>
        <v>NA</v>
      </c>
      <c r="AC164" s="1" t="str">
        <f t="shared" si="136"/>
        <v>NA</v>
      </c>
      <c r="AD164" s="1" t="str">
        <f t="shared" si="137"/>
        <v>NA</v>
      </c>
      <c r="AE164" s="1" t="str">
        <f t="shared" si="138"/>
        <v>NA</v>
      </c>
      <c r="AF164" s="1" t="str">
        <f t="shared" si="139"/>
        <v>NA</v>
      </c>
      <c r="AG164" s="1" t="str">
        <f t="shared" si="140"/>
        <v>NA</v>
      </c>
      <c r="AH164" s="1" t="str">
        <f t="shared" si="141"/>
        <v>NA</v>
      </c>
      <c r="AI164" s="1" t="str">
        <f t="shared" si="142"/>
        <v>NA</v>
      </c>
      <c r="AJ164" s="1" t="str">
        <f t="shared" si="143"/>
        <v>NA</v>
      </c>
      <c r="AK164" s="1" t="str">
        <f t="shared" si="144"/>
        <v>NA</v>
      </c>
      <c r="AL164" s="1" t="str">
        <f t="shared" si="145"/>
        <v>NA</v>
      </c>
      <c r="AM164" s="1" t="str">
        <f t="shared" si="146"/>
        <v>NA</v>
      </c>
      <c r="AN164" s="1" t="str">
        <f t="shared" si="147"/>
        <v>NA</v>
      </c>
      <c r="AO164" s="1" t="str">
        <f t="shared" si="148"/>
        <v>NA</v>
      </c>
      <c r="AP164" s="1" t="str">
        <f t="shared" si="149"/>
        <v>NA</v>
      </c>
      <c r="AQ164" s="1" t="str">
        <f t="shared" si="150"/>
        <v>NA</v>
      </c>
      <c r="AR164" s="1" t="str">
        <f t="shared" si="151"/>
        <v>NA</v>
      </c>
      <c r="AS164" s="1" t="str">
        <f t="shared" si="152"/>
        <v>NA</v>
      </c>
      <c r="AT164" s="1" t="str">
        <f t="shared" si="153"/>
        <v>NA</v>
      </c>
      <c r="AU164" s="1" t="str">
        <f t="shared" si="154"/>
        <v>MALE_CUB</v>
      </c>
      <c r="AV164" s="1" t="str">
        <f t="shared" si="155"/>
        <v>MALE_JUVENILE</v>
      </c>
      <c r="AW164" s="1" t="str">
        <f t="shared" si="156"/>
        <v>CENSORED</v>
      </c>
      <c r="AX164" s="1" t="str">
        <f t="shared" si="157"/>
        <v>CENSORED</v>
      </c>
      <c r="AY164" s="1" t="str">
        <f t="shared" si="158"/>
        <v>CENSORED</v>
      </c>
      <c r="AZ164" s="1" t="str">
        <f t="shared" si="158"/>
        <v>CENSORED</v>
      </c>
    </row>
    <row r="165" spans="1:52" x14ac:dyDescent="0.2">
      <c r="A165" s="27">
        <f>SABI_RAW_DATA!A165</f>
        <v>164</v>
      </c>
      <c r="B165" s="1" t="str">
        <f>UPPER(SABI_RAW_DATA!C165)</f>
        <v>MALE</v>
      </c>
      <c r="C165" s="28">
        <f>SABI_RAW_DATA!D165</f>
        <v>40238</v>
      </c>
      <c r="D165" s="28">
        <f>SABI_RAW_DATA!D165</f>
        <v>40238</v>
      </c>
      <c r="E165" s="1">
        <f t="shared" si="181"/>
        <v>2010</v>
      </c>
      <c r="F165" s="28">
        <f>SABI_RAW_DATA!E165</f>
        <v>40878</v>
      </c>
      <c r="G165" s="1">
        <f t="shared" si="182"/>
        <v>2011</v>
      </c>
      <c r="H165" s="67">
        <f>(YEAR(SABI_SUMMARY!D165)-YEAR(SABI_SUMMARY!C165))*12+MONTH(SABI_SUMMARY!D165)-MONTH(SABI_SUMMARY!C165)</f>
        <v>0</v>
      </c>
      <c r="I165" s="1" t="str">
        <f t="shared" si="183"/>
        <v>CUB</v>
      </c>
      <c r="J165" s="1" t="str">
        <f t="shared" si="184"/>
        <v>MALE_CUB</v>
      </c>
      <c r="K165" s="29">
        <f>(YEAR(SABI_SUMMARY!F165)-YEAR(SABI_SUMMARY!C165))*12+MONTH(SABI_SUMMARY!F165)-MONTH(SABI_SUMMARY!C165)</f>
        <v>21</v>
      </c>
      <c r="L165" s="1" t="str">
        <f t="shared" si="185"/>
        <v>JUVENILE</v>
      </c>
      <c r="M165" s="1" t="str">
        <f t="shared" si="186"/>
        <v>MALE_JUVENILE</v>
      </c>
      <c r="N165" s="1" t="str">
        <f>UPPER(SABI_RAW_DATA!G165)</f>
        <v>CENSORED</v>
      </c>
      <c r="O165" s="1">
        <f>IF(SABI_SUMMARY!N165="MORTALITY",1,0)</f>
        <v>0</v>
      </c>
      <c r="P165" s="1" t="str">
        <f t="shared" si="131"/>
        <v>NA</v>
      </c>
      <c r="Q165" s="1" t="str">
        <f t="shared" si="132"/>
        <v>NA</v>
      </c>
      <c r="R165" s="1" t="str">
        <f t="shared" ref="R165:Z165" si="221">IF($E165=R$1,$J165,IF(R$1&gt;$G165,$N165,IF($E165&gt;R$1,"NA",(IF($E165=R$1,L165,(IF(Q165="NA",L165,IF(Q165="FEMALE_CUB","FEMALE_JUVENILE",IF(Q165="FEMALE_JUVENILE","FEMALE_SUBADULT",IF(Q165="FEMALE_SUBADULT","FEMALE_ADULT_36_48",IF(Q165="FEMALE_ADULT_36_48","FEMALE_ADULT_48_60",IF(Q165="FEMALE_ADULT_48_60","FEMALE_ADULT_60_72",IF(Q165="FEMALE_ADULT_60_72","FEMALE_ADULT_72_84",IF(Q165="FEMALE_ADULT_72_84","FEMALE_ADULT_84",IF(Q165="FEMALE_ADULT_84","FEMALE_ADULT_84",IF(Q165="MALE_CUB","MALE_JUVENILE",IF(Q165="MALE_JUVENILE","MALE_SUBADULT",IF(Q165="MALE_SUBADULT","MALE_ADULT_36_48",IF(Q165="MALE_ADULT_36_48","MALE_ADULT_48_60",IF(Q165="MALE_ADULT_48_60","MALE_ADULT_60_72",IF(Q165="MALE_ADULT_60_72","MALE_ADULT_72_84",IF(Q165="MALE_ADULT_72_84","MALE_ADULT_84",IF(Q165="MALE_ADULT_84","MALE_ADULT_84",IF(Q165="NA_CUB","NA_JUVENILE",IF(Q165="NA_JUVENILE","NA_ADULT",IF(Q165="NA_ADULT","NA_ADULT","NA"))))))))))))))))))))))))))</f>
        <v>NA</v>
      </c>
      <c r="S165" s="1" t="str">
        <f t="shared" si="221"/>
        <v>NA</v>
      </c>
      <c r="T165" s="1" t="str">
        <f t="shared" si="221"/>
        <v>NA</v>
      </c>
      <c r="U165" s="1" t="str">
        <f t="shared" si="221"/>
        <v>NA</v>
      </c>
      <c r="V165" s="1" t="str">
        <f t="shared" si="221"/>
        <v>NA</v>
      </c>
      <c r="W165" s="1" t="str">
        <f t="shared" si="221"/>
        <v>NA</v>
      </c>
      <c r="X165" s="1" t="str">
        <f t="shared" si="221"/>
        <v>NA</v>
      </c>
      <c r="Y165" s="1" t="str">
        <f t="shared" si="221"/>
        <v>NA</v>
      </c>
      <c r="Z165" s="1" t="str">
        <f t="shared" si="221"/>
        <v>NA</v>
      </c>
      <c r="AA165" s="1" t="str">
        <f t="shared" si="134"/>
        <v>NA</v>
      </c>
      <c r="AB165" s="1" t="str">
        <f t="shared" si="135"/>
        <v>NA</v>
      </c>
      <c r="AC165" s="1" t="str">
        <f t="shared" si="136"/>
        <v>NA</v>
      </c>
      <c r="AD165" s="1" t="str">
        <f t="shared" si="137"/>
        <v>NA</v>
      </c>
      <c r="AE165" s="1" t="str">
        <f t="shared" si="138"/>
        <v>NA</v>
      </c>
      <c r="AF165" s="1" t="str">
        <f t="shared" si="139"/>
        <v>NA</v>
      </c>
      <c r="AG165" s="1" t="str">
        <f t="shared" si="140"/>
        <v>NA</v>
      </c>
      <c r="AH165" s="1" t="str">
        <f t="shared" si="141"/>
        <v>NA</v>
      </c>
      <c r="AI165" s="1" t="str">
        <f t="shared" si="142"/>
        <v>NA</v>
      </c>
      <c r="AJ165" s="1" t="str">
        <f t="shared" si="143"/>
        <v>NA</v>
      </c>
      <c r="AK165" s="1" t="str">
        <f t="shared" si="144"/>
        <v>NA</v>
      </c>
      <c r="AL165" s="1" t="str">
        <f t="shared" si="145"/>
        <v>NA</v>
      </c>
      <c r="AM165" s="1" t="str">
        <f t="shared" si="146"/>
        <v>NA</v>
      </c>
      <c r="AN165" s="1" t="str">
        <f t="shared" si="147"/>
        <v>NA</v>
      </c>
      <c r="AO165" s="1" t="str">
        <f t="shared" si="148"/>
        <v>NA</v>
      </c>
      <c r="AP165" s="1" t="str">
        <f t="shared" si="149"/>
        <v>NA</v>
      </c>
      <c r="AQ165" s="1" t="str">
        <f t="shared" si="150"/>
        <v>NA</v>
      </c>
      <c r="AR165" s="1" t="str">
        <f t="shared" si="151"/>
        <v>NA</v>
      </c>
      <c r="AS165" s="1" t="str">
        <f t="shared" si="152"/>
        <v>NA</v>
      </c>
      <c r="AT165" s="1" t="str">
        <f t="shared" si="153"/>
        <v>NA</v>
      </c>
      <c r="AU165" s="1" t="str">
        <f t="shared" si="154"/>
        <v>MALE_CUB</v>
      </c>
      <c r="AV165" s="1" t="str">
        <f t="shared" si="155"/>
        <v>MALE_JUVENILE</v>
      </c>
      <c r="AW165" s="1" t="str">
        <f t="shared" si="156"/>
        <v>CENSORED</v>
      </c>
      <c r="AX165" s="1" t="str">
        <f t="shared" si="157"/>
        <v>CENSORED</v>
      </c>
      <c r="AY165" s="1" t="str">
        <f t="shared" si="158"/>
        <v>CENSORED</v>
      </c>
      <c r="AZ165" s="1" t="str">
        <f t="shared" si="158"/>
        <v>CENSORED</v>
      </c>
    </row>
    <row r="166" spans="1:52" x14ac:dyDescent="0.2">
      <c r="A166" s="27">
        <f>SABI_RAW_DATA!A166</f>
        <v>165</v>
      </c>
      <c r="B166" s="1" t="str">
        <f>UPPER(SABI_RAW_DATA!C166)</f>
        <v>FEMALE</v>
      </c>
      <c r="C166" s="28">
        <f>SABI_RAW_DATA!D166</f>
        <v>41122</v>
      </c>
      <c r="D166" s="28">
        <f>SABI_RAW_DATA!D166</f>
        <v>41122</v>
      </c>
      <c r="E166" s="1">
        <f t="shared" si="181"/>
        <v>2012</v>
      </c>
      <c r="F166" s="28">
        <f>SABI_RAW_DATA!E166</f>
        <v>42005</v>
      </c>
      <c r="G166" s="1">
        <f t="shared" si="182"/>
        <v>2015</v>
      </c>
      <c r="H166" s="67">
        <f>(YEAR(SABI_SUMMARY!D166)-YEAR(SABI_SUMMARY!C166))*12+MONTH(SABI_SUMMARY!D166)-MONTH(SABI_SUMMARY!C166)</f>
        <v>0</v>
      </c>
      <c r="I166" s="1" t="str">
        <f t="shared" si="183"/>
        <v>CUB</v>
      </c>
      <c r="J166" s="1" t="str">
        <f t="shared" si="184"/>
        <v>FEMALE_CUB</v>
      </c>
      <c r="K166" s="29">
        <f>(YEAR(SABI_SUMMARY!F166)-YEAR(SABI_SUMMARY!C166))*12+MONTH(SABI_SUMMARY!F166)-MONTH(SABI_SUMMARY!C166)</f>
        <v>29</v>
      </c>
      <c r="L166" s="1" t="str">
        <f t="shared" si="185"/>
        <v>SUBADULT</v>
      </c>
      <c r="M166" s="1" t="str">
        <f t="shared" si="186"/>
        <v>FEMALE_SUBADULT</v>
      </c>
      <c r="N166" s="1" t="str">
        <f>UPPER(SABI_RAW_DATA!G166)</f>
        <v>CENSORED</v>
      </c>
      <c r="O166" s="1">
        <f>IF(SABI_SUMMARY!N166="MORTALITY",1,0)</f>
        <v>0</v>
      </c>
      <c r="P166" s="1" t="str">
        <f t="shared" si="131"/>
        <v>NA</v>
      </c>
      <c r="Q166" s="1" t="str">
        <f t="shared" si="132"/>
        <v>NA</v>
      </c>
      <c r="R166" s="1" t="str">
        <f t="shared" ref="R166:Z166" si="222">IF($E166=R$1,$J166,IF(R$1&gt;$G166,$N166,IF($E166&gt;R$1,"NA",(IF($E166=R$1,L166,(IF(Q166="NA",L166,IF(Q166="FEMALE_CUB","FEMALE_JUVENILE",IF(Q166="FEMALE_JUVENILE","FEMALE_SUBADULT",IF(Q166="FEMALE_SUBADULT","FEMALE_ADULT_36_48",IF(Q166="FEMALE_ADULT_36_48","FEMALE_ADULT_48_60",IF(Q166="FEMALE_ADULT_48_60","FEMALE_ADULT_60_72",IF(Q166="FEMALE_ADULT_60_72","FEMALE_ADULT_72_84",IF(Q166="FEMALE_ADULT_72_84","FEMALE_ADULT_84",IF(Q166="FEMALE_ADULT_84","FEMALE_ADULT_84",IF(Q166="MALE_CUB","MALE_JUVENILE",IF(Q166="MALE_JUVENILE","MALE_SUBADULT",IF(Q166="MALE_SUBADULT","MALE_ADULT_36_48",IF(Q166="MALE_ADULT_36_48","MALE_ADULT_48_60",IF(Q166="MALE_ADULT_48_60","MALE_ADULT_60_72",IF(Q166="MALE_ADULT_60_72","MALE_ADULT_72_84",IF(Q166="MALE_ADULT_72_84","MALE_ADULT_84",IF(Q166="MALE_ADULT_84","MALE_ADULT_84",IF(Q166="NA_CUB","NA_JUVENILE",IF(Q166="NA_JUVENILE","NA_ADULT",IF(Q166="NA_ADULT","NA_ADULT","NA"))))))))))))))))))))))))))</f>
        <v>NA</v>
      </c>
      <c r="S166" s="1" t="str">
        <f t="shared" si="222"/>
        <v>NA</v>
      </c>
      <c r="T166" s="1" t="str">
        <f t="shared" si="222"/>
        <v>NA</v>
      </c>
      <c r="U166" s="1" t="str">
        <f t="shared" si="222"/>
        <v>NA</v>
      </c>
      <c r="V166" s="1" t="str">
        <f t="shared" si="222"/>
        <v>NA</v>
      </c>
      <c r="W166" s="1" t="str">
        <f t="shared" si="222"/>
        <v>NA</v>
      </c>
      <c r="X166" s="1" t="str">
        <f t="shared" si="222"/>
        <v>NA</v>
      </c>
      <c r="Y166" s="1" t="str">
        <f t="shared" si="222"/>
        <v>NA</v>
      </c>
      <c r="Z166" s="1" t="str">
        <f t="shared" si="222"/>
        <v>NA</v>
      </c>
      <c r="AA166" s="1" t="str">
        <f t="shared" si="134"/>
        <v>NA</v>
      </c>
      <c r="AB166" s="1" t="str">
        <f t="shared" si="135"/>
        <v>NA</v>
      </c>
      <c r="AC166" s="1" t="str">
        <f t="shared" si="136"/>
        <v>NA</v>
      </c>
      <c r="AD166" s="1" t="str">
        <f t="shared" si="137"/>
        <v>NA</v>
      </c>
      <c r="AE166" s="1" t="str">
        <f t="shared" si="138"/>
        <v>NA</v>
      </c>
      <c r="AF166" s="1" t="str">
        <f t="shared" si="139"/>
        <v>NA</v>
      </c>
      <c r="AG166" s="1" t="str">
        <f t="shared" si="140"/>
        <v>NA</v>
      </c>
      <c r="AH166" s="1" t="str">
        <f t="shared" si="141"/>
        <v>NA</v>
      </c>
      <c r="AI166" s="1" t="str">
        <f t="shared" si="142"/>
        <v>NA</v>
      </c>
      <c r="AJ166" s="1" t="str">
        <f t="shared" si="143"/>
        <v>NA</v>
      </c>
      <c r="AK166" s="1" t="str">
        <f t="shared" si="144"/>
        <v>NA</v>
      </c>
      <c r="AL166" s="1" t="str">
        <f t="shared" si="145"/>
        <v>NA</v>
      </c>
      <c r="AM166" s="1" t="str">
        <f t="shared" si="146"/>
        <v>NA</v>
      </c>
      <c r="AN166" s="1" t="str">
        <f t="shared" si="147"/>
        <v>NA</v>
      </c>
      <c r="AO166" s="1" t="str">
        <f t="shared" si="148"/>
        <v>NA</v>
      </c>
      <c r="AP166" s="1" t="str">
        <f t="shared" si="149"/>
        <v>NA</v>
      </c>
      <c r="AQ166" s="1" t="str">
        <f t="shared" si="150"/>
        <v>NA</v>
      </c>
      <c r="AR166" s="1" t="str">
        <f t="shared" si="151"/>
        <v>NA</v>
      </c>
      <c r="AS166" s="1" t="str">
        <f t="shared" si="152"/>
        <v>NA</v>
      </c>
      <c r="AT166" s="1" t="str">
        <f t="shared" si="153"/>
        <v>NA</v>
      </c>
      <c r="AU166" s="1" t="str">
        <f t="shared" si="154"/>
        <v>NA</v>
      </c>
      <c r="AV166" s="1" t="str">
        <f t="shared" si="155"/>
        <v>NA</v>
      </c>
      <c r="AW166" s="1" t="str">
        <f t="shared" si="156"/>
        <v>FEMALE_CUB</v>
      </c>
      <c r="AX166" s="1" t="str">
        <f t="shared" si="157"/>
        <v>FEMALE_JUVENILE</v>
      </c>
      <c r="AY166" s="1" t="str">
        <f t="shared" si="158"/>
        <v>FEMALE_SUBADULT</v>
      </c>
      <c r="AZ166" s="1" t="str">
        <f t="shared" si="158"/>
        <v>FEMALE_ADULT_36_48</v>
      </c>
    </row>
    <row r="167" spans="1:52" x14ac:dyDescent="0.2">
      <c r="A167" s="27">
        <f>SABI_RAW_DATA!A167</f>
        <v>166</v>
      </c>
      <c r="B167" s="1" t="str">
        <f>UPPER(SABI_RAW_DATA!C167)</f>
        <v>NA</v>
      </c>
      <c r="C167" s="28">
        <f>SABI_RAW_DATA!D167</f>
        <v>40299</v>
      </c>
      <c r="D167" s="28">
        <f>SABI_RAW_DATA!D167</f>
        <v>40299</v>
      </c>
      <c r="E167" s="1">
        <f t="shared" si="181"/>
        <v>2010</v>
      </c>
      <c r="F167" s="28">
        <f>SABI_RAW_DATA!E167</f>
        <v>40360</v>
      </c>
      <c r="G167" s="1">
        <f t="shared" si="182"/>
        <v>2010</v>
      </c>
      <c r="H167" s="67">
        <f>(YEAR(SABI_SUMMARY!D167)-YEAR(SABI_SUMMARY!C167))*12+MONTH(SABI_SUMMARY!D167)-MONTH(SABI_SUMMARY!C167)</f>
        <v>0</v>
      </c>
      <c r="I167" s="1" t="str">
        <f t="shared" si="183"/>
        <v>CUB</v>
      </c>
      <c r="J167" s="1" t="str">
        <f t="shared" si="184"/>
        <v>NA_CUB</v>
      </c>
      <c r="K167" s="29">
        <f>(YEAR(SABI_SUMMARY!F167)-YEAR(SABI_SUMMARY!C167))*12+MONTH(SABI_SUMMARY!F167)-MONTH(SABI_SUMMARY!C167)</f>
        <v>2</v>
      </c>
      <c r="L167" s="1" t="str">
        <f t="shared" si="185"/>
        <v>CUB</v>
      </c>
      <c r="M167" s="1" t="str">
        <f t="shared" si="186"/>
        <v>NA_CUB</v>
      </c>
      <c r="N167" s="1" t="str">
        <f>UPPER(SABI_RAW_DATA!G167)</f>
        <v>MORTALITY</v>
      </c>
      <c r="O167" s="1">
        <f>IF(SABI_SUMMARY!N167="MORTALITY",1,0)</f>
        <v>1</v>
      </c>
      <c r="P167" s="1" t="str">
        <f t="shared" si="131"/>
        <v>NA</v>
      </c>
      <c r="Q167" s="1" t="str">
        <f t="shared" si="132"/>
        <v>NA</v>
      </c>
      <c r="R167" s="1" t="str">
        <f t="shared" ref="R167:Z167" si="223">IF($E167=R$1,$J167,IF(R$1&gt;$G167,$N167,IF($E167&gt;R$1,"NA",(IF($E167=R$1,L167,(IF(Q167="NA",L167,IF(Q167="FEMALE_CUB","FEMALE_JUVENILE",IF(Q167="FEMALE_JUVENILE","FEMALE_SUBADULT",IF(Q167="FEMALE_SUBADULT","FEMALE_ADULT_36_48",IF(Q167="FEMALE_ADULT_36_48","FEMALE_ADULT_48_60",IF(Q167="FEMALE_ADULT_48_60","FEMALE_ADULT_60_72",IF(Q167="FEMALE_ADULT_60_72","FEMALE_ADULT_72_84",IF(Q167="FEMALE_ADULT_72_84","FEMALE_ADULT_84",IF(Q167="FEMALE_ADULT_84","FEMALE_ADULT_84",IF(Q167="MALE_CUB","MALE_JUVENILE",IF(Q167="MALE_JUVENILE","MALE_SUBADULT",IF(Q167="MALE_SUBADULT","MALE_ADULT_36_48",IF(Q167="MALE_ADULT_36_48","MALE_ADULT_48_60",IF(Q167="MALE_ADULT_48_60","MALE_ADULT_60_72",IF(Q167="MALE_ADULT_60_72","MALE_ADULT_72_84",IF(Q167="MALE_ADULT_72_84","MALE_ADULT_84",IF(Q167="MALE_ADULT_84","MALE_ADULT_84",IF(Q167="NA_CUB","NA_JUVENILE",IF(Q167="NA_JUVENILE","NA_ADULT",IF(Q167="NA_ADULT","NA_ADULT","NA"))))))))))))))))))))))))))</f>
        <v>NA</v>
      </c>
      <c r="S167" s="1" t="str">
        <f t="shared" si="223"/>
        <v>NA</v>
      </c>
      <c r="T167" s="1" t="str">
        <f t="shared" si="223"/>
        <v>NA</v>
      </c>
      <c r="U167" s="1" t="str">
        <f t="shared" si="223"/>
        <v>NA</v>
      </c>
      <c r="V167" s="1" t="str">
        <f t="shared" si="223"/>
        <v>NA</v>
      </c>
      <c r="W167" s="1" t="str">
        <f t="shared" si="223"/>
        <v>NA</v>
      </c>
      <c r="X167" s="1" t="str">
        <f t="shared" si="223"/>
        <v>NA</v>
      </c>
      <c r="Y167" s="1" t="str">
        <f t="shared" si="223"/>
        <v>NA</v>
      </c>
      <c r="Z167" s="1" t="str">
        <f t="shared" si="223"/>
        <v>NA</v>
      </c>
      <c r="AA167" s="1" t="str">
        <f t="shared" si="134"/>
        <v>NA</v>
      </c>
      <c r="AB167" s="1" t="str">
        <f t="shared" si="135"/>
        <v>NA</v>
      </c>
      <c r="AC167" s="1" t="str">
        <f t="shared" si="136"/>
        <v>NA</v>
      </c>
      <c r="AD167" s="1" t="str">
        <f t="shared" si="137"/>
        <v>NA</v>
      </c>
      <c r="AE167" s="1" t="str">
        <f t="shared" si="138"/>
        <v>NA</v>
      </c>
      <c r="AF167" s="1" t="str">
        <f t="shared" si="139"/>
        <v>NA</v>
      </c>
      <c r="AG167" s="1" t="str">
        <f t="shared" si="140"/>
        <v>NA</v>
      </c>
      <c r="AH167" s="1" t="str">
        <f t="shared" si="141"/>
        <v>NA</v>
      </c>
      <c r="AI167" s="1" t="str">
        <f t="shared" si="142"/>
        <v>NA</v>
      </c>
      <c r="AJ167" s="1" t="str">
        <f t="shared" si="143"/>
        <v>NA</v>
      </c>
      <c r="AK167" s="1" t="str">
        <f t="shared" si="144"/>
        <v>NA</v>
      </c>
      <c r="AL167" s="1" t="str">
        <f t="shared" si="145"/>
        <v>NA</v>
      </c>
      <c r="AM167" s="1" t="str">
        <f t="shared" si="146"/>
        <v>NA</v>
      </c>
      <c r="AN167" s="1" t="str">
        <f t="shared" si="147"/>
        <v>NA</v>
      </c>
      <c r="AO167" s="1" t="str">
        <f t="shared" si="148"/>
        <v>NA</v>
      </c>
      <c r="AP167" s="1" t="str">
        <f t="shared" si="149"/>
        <v>NA</v>
      </c>
      <c r="AQ167" s="1" t="str">
        <f t="shared" si="150"/>
        <v>NA</v>
      </c>
      <c r="AR167" s="1" t="str">
        <f t="shared" si="151"/>
        <v>NA</v>
      </c>
      <c r="AS167" s="1" t="str">
        <f t="shared" si="152"/>
        <v>NA</v>
      </c>
      <c r="AT167" s="1" t="str">
        <f t="shared" si="153"/>
        <v>NA</v>
      </c>
      <c r="AU167" s="1" t="str">
        <f t="shared" si="154"/>
        <v>NA_CUB</v>
      </c>
      <c r="AV167" s="1" t="str">
        <f t="shared" si="155"/>
        <v>MORTALITY</v>
      </c>
      <c r="AW167" s="1" t="str">
        <f t="shared" si="156"/>
        <v>MORTALITY</v>
      </c>
      <c r="AX167" s="1" t="str">
        <f t="shared" si="157"/>
        <v>MORTALITY</v>
      </c>
      <c r="AY167" s="1" t="str">
        <f t="shared" si="158"/>
        <v>MORTALITY</v>
      </c>
      <c r="AZ167" s="1" t="str">
        <f t="shared" si="158"/>
        <v>MORTALITY</v>
      </c>
    </row>
    <row r="168" spans="1:52" x14ac:dyDescent="0.2">
      <c r="A168" s="27">
        <f>SABI_RAW_DATA!A168</f>
        <v>167</v>
      </c>
      <c r="B168" s="1" t="str">
        <f>UPPER(SABI_RAW_DATA!C168)</f>
        <v>MALE</v>
      </c>
      <c r="C168" s="28">
        <f>SABI_RAW_DATA!D168</f>
        <v>40664</v>
      </c>
      <c r="D168" s="28">
        <f>SABI_RAW_DATA!D168</f>
        <v>40664</v>
      </c>
      <c r="E168" s="1">
        <f t="shared" si="181"/>
        <v>2011</v>
      </c>
      <c r="F168" s="28">
        <f>SABI_RAW_DATA!E168</f>
        <v>40817</v>
      </c>
      <c r="G168" s="1">
        <f t="shared" si="182"/>
        <v>2011</v>
      </c>
      <c r="H168" s="67">
        <f>(YEAR(SABI_SUMMARY!D168)-YEAR(SABI_SUMMARY!C168))*12+MONTH(SABI_SUMMARY!D168)-MONTH(SABI_SUMMARY!C168)</f>
        <v>0</v>
      </c>
      <c r="I168" s="1" t="str">
        <f t="shared" si="183"/>
        <v>CUB</v>
      </c>
      <c r="J168" s="1" t="str">
        <f t="shared" si="184"/>
        <v>MALE_CUB</v>
      </c>
      <c r="K168" s="29">
        <f>(YEAR(SABI_SUMMARY!F168)-YEAR(SABI_SUMMARY!C168))*12+MONTH(SABI_SUMMARY!F168)-MONTH(SABI_SUMMARY!C168)</f>
        <v>5</v>
      </c>
      <c r="L168" s="1" t="str">
        <f t="shared" si="185"/>
        <v>CUB</v>
      </c>
      <c r="M168" s="1" t="str">
        <f t="shared" si="186"/>
        <v>MALE_CUB</v>
      </c>
      <c r="N168" s="1" t="str">
        <f>UPPER(SABI_RAW_DATA!G168)</f>
        <v>MORTALITY</v>
      </c>
      <c r="O168" s="1">
        <f>IF(SABI_SUMMARY!N168="MORTALITY",1,0)</f>
        <v>1</v>
      </c>
      <c r="P168" s="1" t="str">
        <f t="shared" si="131"/>
        <v>NA</v>
      </c>
      <c r="Q168" s="1" t="str">
        <f t="shared" si="132"/>
        <v>NA</v>
      </c>
      <c r="R168" s="1" t="str">
        <f t="shared" ref="R168:Z168" si="224">IF($E168=R$1,$J168,IF(R$1&gt;$G168,$N168,IF($E168&gt;R$1,"NA",(IF($E168=R$1,L168,(IF(Q168="NA",L168,IF(Q168="FEMALE_CUB","FEMALE_JUVENILE",IF(Q168="FEMALE_JUVENILE","FEMALE_SUBADULT",IF(Q168="FEMALE_SUBADULT","FEMALE_ADULT_36_48",IF(Q168="FEMALE_ADULT_36_48","FEMALE_ADULT_48_60",IF(Q168="FEMALE_ADULT_48_60","FEMALE_ADULT_60_72",IF(Q168="FEMALE_ADULT_60_72","FEMALE_ADULT_72_84",IF(Q168="FEMALE_ADULT_72_84","FEMALE_ADULT_84",IF(Q168="FEMALE_ADULT_84","FEMALE_ADULT_84",IF(Q168="MALE_CUB","MALE_JUVENILE",IF(Q168="MALE_JUVENILE","MALE_SUBADULT",IF(Q168="MALE_SUBADULT","MALE_ADULT_36_48",IF(Q168="MALE_ADULT_36_48","MALE_ADULT_48_60",IF(Q168="MALE_ADULT_48_60","MALE_ADULT_60_72",IF(Q168="MALE_ADULT_60_72","MALE_ADULT_72_84",IF(Q168="MALE_ADULT_72_84","MALE_ADULT_84",IF(Q168="MALE_ADULT_84","MALE_ADULT_84",IF(Q168="NA_CUB","NA_JUVENILE",IF(Q168="NA_JUVENILE","NA_ADULT",IF(Q168="NA_ADULT","NA_ADULT","NA"))))))))))))))))))))))))))</f>
        <v>NA</v>
      </c>
      <c r="S168" s="1" t="str">
        <f t="shared" si="224"/>
        <v>NA</v>
      </c>
      <c r="T168" s="1" t="str">
        <f t="shared" si="224"/>
        <v>NA</v>
      </c>
      <c r="U168" s="1" t="str">
        <f t="shared" si="224"/>
        <v>NA</v>
      </c>
      <c r="V168" s="1" t="str">
        <f t="shared" si="224"/>
        <v>NA</v>
      </c>
      <c r="W168" s="1" t="str">
        <f t="shared" si="224"/>
        <v>NA</v>
      </c>
      <c r="X168" s="1" t="str">
        <f t="shared" si="224"/>
        <v>NA</v>
      </c>
      <c r="Y168" s="1" t="str">
        <f t="shared" si="224"/>
        <v>NA</v>
      </c>
      <c r="Z168" s="1" t="str">
        <f t="shared" si="224"/>
        <v>NA</v>
      </c>
      <c r="AA168" s="1" t="str">
        <f t="shared" si="134"/>
        <v>NA</v>
      </c>
      <c r="AB168" s="1" t="str">
        <f t="shared" si="135"/>
        <v>NA</v>
      </c>
      <c r="AC168" s="1" t="str">
        <f t="shared" si="136"/>
        <v>NA</v>
      </c>
      <c r="AD168" s="1" t="str">
        <f t="shared" si="137"/>
        <v>NA</v>
      </c>
      <c r="AE168" s="1" t="str">
        <f t="shared" si="138"/>
        <v>NA</v>
      </c>
      <c r="AF168" s="1" t="str">
        <f t="shared" si="139"/>
        <v>NA</v>
      </c>
      <c r="AG168" s="1" t="str">
        <f t="shared" si="140"/>
        <v>NA</v>
      </c>
      <c r="AH168" s="1" t="str">
        <f t="shared" si="141"/>
        <v>NA</v>
      </c>
      <c r="AI168" s="1" t="str">
        <f t="shared" si="142"/>
        <v>NA</v>
      </c>
      <c r="AJ168" s="1" t="str">
        <f t="shared" si="143"/>
        <v>NA</v>
      </c>
      <c r="AK168" s="1" t="str">
        <f t="shared" si="144"/>
        <v>NA</v>
      </c>
      <c r="AL168" s="1" t="str">
        <f t="shared" si="145"/>
        <v>NA</v>
      </c>
      <c r="AM168" s="1" t="str">
        <f t="shared" si="146"/>
        <v>NA</v>
      </c>
      <c r="AN168" s="1" t="str">
        <f t="shared" si="147"/>
        <v>NA</v>
      </c>
      <c r="AO168" s="1" t="str">
        <f t="shared" si="148"/>
        <v>NA</v>
      </c>
      <c r="AP168" s="1" t="str">
        <f t="shared" si="149"/>
        <v>NA</v>
      </c>
      <c r="AQ168" s="1" t="str">
        <f t="shared" si="150"/>
        <v>NA</v>
      </c>
      <c r="AR168" s="1" t="str">
        <f t="shared" si="151"/>
        <v>NA</v>
      </c>
      <c r="AS168" s="1" t="str">
        <f t="shared" si="152"/>
        <v>NA</v>
      </c>
      <c r="AT168" s="1" t="str">
        <f t="shared" si="153"/>
        <v>NA</v>
      </c>
      <c r="AU168" s="1" t="str">
        <f t="shared" si="154"/>
        <v>NA</v>
      </c>
      <c r="AV168" s="1" t="str">
        <f t="shared" si="155"/>
        <v>MALE_CUB</v>
      </c>
      <c r="AW168" s="1" t="str">
        <f t="shared" si="156"/>
        <v>MORTALITY</v>
      </c>
      <c r="AX168" s="1" t="str">
        <f t="shared" si="157"/>
        <v>MORTALITY</v>
      </c>
      <c r="AY168" s="1" t="str">
        <f t="shared" si="158"/>
        <v>MORTALITY</v>
      </c>
      <c r="AZ168" s="1" t="str">
        <f t="shared" si="158"/>
        <v>MORTALITY</v>
      </c>
    </row>
    <row r="169" spans="1:52" x14ac:dyDescent="0.2">
      <c r="A169" s="27">
        <f>SABI_RAW_DATA!A169</f>
        <v>168</v>
      </c>
      <c r="B169" s="1" t="str">
        <f>UPPER(SABI_RAW_DATA!C169)</f>
        <v>NA</v>
      </c>
      <c r="C169" s="28">
        <f>SABI_RAW_DATA!D169</f>
        <v>40940</v>
      </c>
      <c r="D169" s="28">
        <f>SABI_RAW_DATA!D169</f>
        <v>40940</v>
      </c>
      <c r="E169" s="1">
        <f t="shared" si="181"/>
        <v>2012</v>
      </c>
      <c r="F169" s="28">
        <f>SABI_RAW_DATA!E169</f>
        <v>41153</v>
      </c>
      <c r="G169" s="1">
        <f t="shared" si="182"/>
        <v>2012</v>
      </c>
      <c r="H169" s="67">
        <f>(YEAR(SABI_SUMMARY!D169)-YEAR(SABI_SUMMARY!C169))*12+MONTH(SABI_SUMMARY!D169)-MONTH(SABI_SUMMARY!C169)</f>
        <v>0</v>
      </c>
      <c r="I169" s="1" t="str">
        <f t="shared" si="183"/>
        <v>CUB</v>
      </c>
      <c r="J169" s="1" t="str">
        <f t="shared" si="184"/>
        <v>NA_CUB</v>
      </c>
      <c r="K169" s="29">
        <f>(YEAR(SABI_SUMMARY!F169)-YEAR(SABI_SUMMARY!C169))*12+MONTH(SABI_SUMMARY!F169)-MONTH(SABI_SUMMARY!C169)</f>
        <v>7</v>
      </c>
      <c r="L169" s="1" t="str">
        <f t="shared" si="185"/>
        <v>CUB</v>
      </c>
      <c r="M169" s="1" t="str">
        <f t="shared" si="186"/>
        <v>NA_CUB</v>
      </c>
      <c r="N169" s="1" t="str">
        <f>UPPER(SABI_RAW_DATA!G169)</f>
        <v>MORTALITY</v>
      </c>
      <c r="O169" s="1">
        <f>IF(SABI_SUMMARY!N169="MORTALITY",1,0)</f>
        <v>1</v>
      </c>
      <c r="P169" s="1" t="str">
        <f t="shared" si="131"/>
        <v>NA</v>
      </c>
      <c r="Q169" s="1" t="str">
        <f t="shared" si="132"/>
        <v>NA</v>
      </c>
      <c r="R169" s="1" t="str">
        <f t="shared" ref="R169:Z169" si="225">IF($E169=R$1,$J169,IF(R$1&gt;$G169,$N169,IF($E169&gt;R$1,"NA",(IF($E169=R$1,L169,(IF(Q169="NA",L169,IF(Q169="FEMALE_CUB","FEMALE_JUVENILE",IF(Q169="FEMALE_JUVENILE","FEMALE_SUBADULT",IF(Q169="FEMALE_SUBADULT","FEMALE_ADULT_36_48",IF(Q169="FEMALE_ADULT_36_48","FEMALE_ADULT_48_60",IF(Q169="FEMALE_ADULT_48_60","FEMALE_ADULT_60_72",IF(Q169="FEMALE_ADULT_60_72","FEMALE_ADULT_72_84",IF(Q169="FEMALE_ADULT_72_84","FEMALE_ADULT_84",IF(Q169="FEMALE_ADULT_84","FEMALE_ADULT_84",IF(Q169="MALE_CUB","MALE_JUVENILE",IF(Q169="MALE_JUVENILE","MALE_SUBADULT",IF(Q169="MALE_SUBADULT","MALE_ADULT_36_48",IF(Q169="MALE_ADULT_36_48","MALE_ADULT_48_60",IF(Q169="MALE_ADULT_48_60","MALE_ADULT_60_72",IF(Q169="MALE_ADULT_60_72","MALE_ADULT_72_84",IF(Q169="MALE_ADULT_72_84","MALE_ADULT_84",IF(Q169="MALE_ADULT_84","MALE_ADULT_84",IF(Q169="NA_CUB","NA_JUVENILE",IF(Q169="NA_JUVENILE","NA_ADULT",IF(Q169="NA_ADULT","NA_ADULT","NA"))))))))))))))))))))))))))</f>
        <v>NA</v>
      </c>
      <c r="S169" s="1" t="str">
        <f t="shared" si="225"/>
        <v>NA</v>
      </c>
      <c r="T169" s="1" t="str">
        <f t="shared" si="225"/>
        <v>NA</v>
      </c>
      <c r="U169" s="1" t="str">
        <f t="shared" si="225"/>
        <v>NA</v>
      </c>
      <c r="V169" s="1" t="str">
        <f t="shared" si="225"/>
        <v>NA</v>
      </c>
      <c r="W169" s="1" t="str">
        <f t="shared" si="225"/>
        <v>NA</v>
      </c>
      <c r="X169" s="1" t="str">
        <f t="shared" si="225"/>
        <v>NA</v>
      </c>
      <c r="Y169" s="1" t="str">
        <f t="shared" si="225"/>
        <v>NA</v>
      </c>
      <c r="Z169" s="1" t="str">
        <f t="shared" si="225"/>
        <v>NA</v>
      </c>
      <c r="AA169" s="1" t="str">
        <f t="shared" si="134"/>
        <v>NA</v>
      </c>
      <c r="AB169" s="1" t="str">
        <f t="shared" si="135"/>
        <v>NA</v>
      </c>
      <c r="AC169" s="1" t="str">
        <f t="shared" si="136"/>
        <v>NA</v>
      </c>
      <c r="AD169" s="1" t="str">
        <f t="shared" si="137"/>
        <v>NA</v>
      </c>
      <c r="AE169" s="1" t="str">
        <f t="shared" si="138"/>
        <v>NA</v>
      </c>
      <c r="AF169" s="1" t="str">
        <f t="shared" si="139"/>
        <v>NA</v>
      </c>
      <c r="AG169" s="1" t="str">
        <f t="shared" si="140"/>
        <v>NA</v>
      </c>
      <c r="AH169" s="1" t="str">
        <f t="shared" si="141"/>
        <v>NA</v>
      </c>
      <c r="AI169" s="1" t="str">
        <f t="shared" si="142"/>
        <v>NA</v>
      </c>
      <c r="AJ169" s="1" t="str">
        <f t="shared" si="143"/>
        <v>NA</v>
      </c>
      <c r="AK169" s="1" t="str">
        <f t="shared" si="144"/>
        <v>NA</v>
      </c>
      <c r="AL169" s="1" t="str">
        <f t="shared" si="145"/>
        <v>NA</v>
      </c>
      <c r="AM169" s="1" t="str">
        <f t="shared" si="146"/>
        <v>NA</v>
      </c>
      <c r="AN169" s="1" t="str">
        <f t="shared" si="147"/>
        <v>NA</v>
      </c>
      <c r="AO169" s="1" t="str">
        <f t="shared" si="148"/>
        <v>NA</v>
      </c>
      <c r="AP169" s="1" t="str">
        <f t="shared" si="149"/>
        <v>NA</v>
      </c>
      <c r="AQ169" s="1" t="str">
        <f t="shared" si="150"/>
        <v>NA</v>
      </c>
      <c r="AR169" s="1" t="str">
        <f t="shared" si="151"/>
        <v>NA</v>
      </c>
      <c r="AS169" s="1" t="str">
        <f t="shared" si="152"/>
        <v>NA</v>
      </c>
      <c r="AT169" s="1" t="str">
        <f t="shared" si="153"/>
        <v>NA</v>
      </c>
      <c r="AU169" s="1" t="str">
        <f t="shared" si="154"/>
        <v>NA</v>
      </c>
      <c r="AV169" s="1" t="str">
        <f t="shared" si="155"/>
        <v>NA</v>
      </c>
      <c r="AW169" s="1" t="str">
        <f t="shared" si="156"/>
        <v>NA_CUB</v>
      </c>
      <c r="AX169" s="1" t="str">
        <f t="shared" si="157"/>
        <v>MORTALITY</v>
      </c>
      <c r="AY169" s="1" t="str">
        <f t="shared" si="158"/>
        <v>MORTALITY</v>
      </c>
      <c r="AZ169" s="1" t="str">
        <f t="shared" si="158"/>
        <v>MORTALITY</v>
      </c>
    </row>
    <row r="170" spans="1:52" x14ac:dyDescent="0.2">
      <c r="A170" s="27">
        <f>SABI_RAW_DATA!A170</f>
        <v>169</v>
      </c>
      <c r="B170" s="1" t="str">
        <f>UPPER(SABI_RAW_DATA!C170)</f>
        <v>MALE</v>
      </c>
      <c r="C170" s="28">
        <f>SABI_RAW_DATA!D170</f>
        <v>40940</v>
      </c>
      <c r="D170" s="28">
        <f>SABI_RAW_DATA!D170</f>
        <v>40940</v>
      </c>
      <c r="E170" s="1">
        <f t="shared" si="181"/>
        <v>2012</v>
      </c>
      <c r="F170" s="28">
        <f>SABI_RAW_DATA!E170</f>
        <v>42005</v>
      </c>
      <c r="G170" s="1">
        <f t="shared" si="182"/>
        <v>2015</v>
      </c>
      <c r="H170" s="67">
        <f>(YEAR(SABI_SUMMARY!D170)-YEAR(SABI_SUMMARY!C170))*12+MONTH(SABI_SUMMARY!D170)-MONTH(SABI_SUMMARY!C170)</f>
        <v>0</v>
      </c>
      <c r="I170" s="1" t="str">
        <f t="shared" si="183"/>
        <v>CUB</v>
      </c>
      <c r="J170" s="1" t="str">
        <f t="shared" si="184"/>
        <v>MALE_CUB</v>
      </c>
      <c r="K170" s="29">
        <f>(YEAR(SABI_SUMMARY!F170)-YEAR(SABI_SUMMARY!C170))*12+MONTH(SABI_SUMMARY!F170)-MONTH(SABI_SUMMARY!C170)</f>
        <v>35</v>
      </c>
      <c r="L170" s="1" t="str">
        <f t="shared" si="185"/>
        <v>SUBADULT</v>
      </c>
      <c r="M170" s="1" t="str">
        <f t="shared" si="186"/>
        <v>MALE_SUBADULT</v>
      </c>
      <c r="N170" s="1" t="str">
        <f>UPPER(SABI_RAW_DATA!G170)</f>
        <v>CENSORED</v>
      </c>
      <c r="O170" s="1">
        <f>IF(SABI_SUMMARY!N170="MORTALITY",1,0)</f>
        <v>0</v>
      </c>
      <c r="P170" s="1" t="str">
        <f t="shared" si="131"/>
        <v>NA</v>
      </c>
      <c r="Q170" s="1" t="str">
        <f t="shared" si="132"/>
        <v>NA</v>
      </c>
      <c r="R170" s="1" t="str">
        <f t="shared" ref="R170:Z170" si="226">IF($E170=R$1,$J170,IF(R$1&gt;$G170,$N170,IF($E170&gt;R$1,"NA",(IF($E170=R$1,L170,(IF(Q170="NA",L170,IF(Q170="FEMALE_CUB","FEMALE_JUVENILE",IF(Q170="FEMALE_JUVENILE","FEMALE_SUBADULT",IF(Q170="FEMALE_SUBADULT","FEMALE_ADULT_36_48",IF(Q170="FEMALE_ADULT_36_48","FEMALE_ADULT_48_60",IF(Q170="FEMALE_ADULT_48_60","FEMALE_ADULT_60_72",IF(Q170="FEMALE_ADULT_60_72","FEMALE_ADULT_72_84",IF(Q170="FEMALE_ADULT_72_84","FEMALE_ADULT_84",IF(Q170="FEMALE_ADULT_84","FEMALE_ADULT_84",IF(Q170="MALE_CUB","MALE_JUVENILE",IF(Q170="MALE_JUVENILE","MALE_SUBADULT",IF(Q170="MALE_SUBADULT","MALE_ADULT_36_48",IF(Q170="MALE_ADULT_36_48","MALE_ADULT_48_60",IF(Q170="MALE_ADULT_48_60","MALE_ADULT_60_72",IF(Q170="MALE_ADULT_60_72","MALE_ADULT_72_84",IF(Q170="MALE_ADULT_72_84","MALE_ADULT_84",IF(Q170="MALE_ADULT_84","MALE_ADULT_84",IF(Q170="NA_CUB","NA_JUVENILE",IF(Q170="NA_JUVENILE","NA_ADULT",IF(Q170="NA_ADULT","NA_ADULT","NA"))))))))))))))))))))))))))</f>
        <v>NA</v>
      </c>
      <c r="S170" s="1" t="str">
        <f t="shared" si="226"/>
        <v>NA</v>
      </c>
      <c r="T170" s="1" t="str">
        <f t="shared" si="226"/>
        <v>NA</v>
      </c>
      <c r="U170" s="1" t="str">
        <f t="shared" si="226"/>
        <v>NA</v>
      </c>
      <c r="V170" s="1" t="str">
        <f t="shared" si="226"/>
        <v>NA</v>
      </c>
      <c r="W170" s="1" t="str">
        <f t="shared" si="226"/>
        <v>NA</v>
      </c>
      <c r="X170" s="1" t="str">
        <f t="shared" si="226"/>
        <v>NA</v>
      </c>
      <c r="Y170" s="1" t="str">
        <f t="shared" si="226"/>
        <v>NA</v>
      </c>
      <c r="Z170" s="1" t="str">
        <f t="shared" si="226"/>
        <v>NA</v>
      </c>
      <c r="AA170" s="1" t="str">
        <f t="shared" si="134"/>
        <v>NA</v>
      </c>
      <c r="AB170" s="1" t="str">
        <f t="shared" si="135"/>
        <v>NA</v>
      </c>
      <c r="AC170" s="1" t="str">
        <f t="shared" si="136"/>
        <v>NA</v>
      </c>
      <c r="AD170" s="1" t="str">
        <f t="shared" si="137"/>
        <v>NA</v>
      </c>
      <c r="AE170" s="1" t="str">
        <f t="shared" si="138"/>
        <v>NA</v>
      </c>
      <c r="AF170" s="1" t="str">
        <f t="shared" si="139"/>
        <v>NA</v>
      </c>
      <c r="AG170" s="1" t="str">
        <f t="shared" si="140"/>
        <v>NA</v>
      </c>
      <c r="AH170" s="1" t="str">
        <f t="shared" si="141"/>
        <v>NA</v>
      </c>
      <c r="AI170" s="1" t="str">
        <f t="shared" si="142"/>
        <v>NA</v>
      </c>
      <c r="AJ170" s="1" t="str">
        <f t="shared" si="143"/>
        <v>NA</v>
      </c>
      <c r="AK170" s="1" t="str">
        <f t="shared" si="144"/>
        <v>NA</v>
      </c>
      <c r="AL170" s="1" t="str">
        <f t="shared" si="145"/>
        <v>NA</v>
      </c>
      <c r="AM170" s="1" t="str">
        <f t="shared" si="146"/>
        <v>NA</v>
      </c>
      <c r="AN170" s="1" t="str">
        <f t="shared" si="147"/>
        <v>NA</v>
      </c>
      <c r="AO170" s="1" t="str">
        <f t="shared" si="148"/>
        <v>NA</v>
      </c>
      <c r="AP170" s="1" t="str">
        <f t="shared" si="149"/>
        <v>NA</v>
      </c>
      <c r="AQ170" s="1" t="str">
        <f t="shared" si="150"/>
        <v>NA</v>
      </c>
      <c r="AR170" s="1" t="str">
        <f t="shared" si="151"/>
        <v>NA</v>
      </c>
      <c r="AS170" s="1" t="str">
        <f t="shared" si="152"/>
        <v>NA</v>
      </c>
      <c r="AT170" s="1" t="str">
        <f t="shared" si="153"/>
        <v>NA</v>
      </c>
      <c r="AU170" s="1" t="str">
        <f t="shared" si="154"/>
        <v>NA</v>
      </c>
      <c r="AV170" s="1" t="str">
        <f t="shared" si="155"/>
        <v>NA</v>
      </c>
      <c r="AW170" s="1" t="str">
        <f t="shared" si="156"/>
        <v>MALE_CUB</v>
      </c>
      <c r="AX170" s="1" t="str">
        <f t="shared" si="157"/>
        <v>MALE_JUVENILE</v>
      </c>
      <c r="AY170" s="1" t="str">
        <f t="shared" si="158"/>
        <v>MALE_SUBADULT</v>
      </c>
      <c r="AZ170" s="1" t="str">
        <f t="shared" si="158"/>
        <v>MALE_ADULT_36_48</v>
      </c>
    </row>
    <row r="171" spans="1:52" x14ac:dyDescent="0.2">
      <c r="A171" s="27">
        <f>SABI_RAW_DATA!A171</f>
        <v>170</v>
      </c>
      <c r="B171" s="1" t="str">
        <f>UPPER(SABI_RAW_DATA!C171)</f>
        <v>FEMALE</v>
      </c>
      <c r="C171" s="28">
        <f>SABI_RAW_DATA!D171</f>
        <v>41640</v>
      </c>
      <c r="D171" s="28">
        <f>SABI_RAW_DATA!D171</f>
        <v>41640</v>
      </c>
      <c r="E171" s="1">
        <f t="shared" si="181"/>
        <v>2014</v>
      </c>
      <c r="F171" s="28">
        <f>SABI_RAW_DATA!E171</f>
        <v>42005</v>
      </c>
      <c r="G171" s="1">
        <f t="shared" si="182"/>
        <v>2015</v>
      </c>
      <c r="H171" s="67">
        <f>(YEAR(SABI_SUMMARY!D171)-YEAR(SABI_SUMMARY!C171))*12+MONTH(SABI_SUMMARY!D171)-MONTH(SABI_SUMMARY!C171)</f>
        <v>0</v>
      </c>
      <c r="I171" s="1" t="str">
        <f t="shared" si="183"/>
        <v>CUB</v>
      </c>
      <c r="J171" s="1" t="str">
        <f t="shared" si="184"/>
        <v>FEMALE_CUB</v>
      </c>
      <c r="K171" s="29">
        <f>(YEAR(SABI_SUMMARY!F171)-YEAR(SABI_SUMMARY!C171))*12+MONTH(SABI_SUMMARY!F171)-MONTH(SABI_SUMMARY!C171)</f>
        <v>12</v>
      </c>
      <c r="L171" s="1" t="str">
        <f t="shared" si="185"/>
        <v>CUB</v>
      </c>
      <c r="M171" s="1" t="str">
        <f t="shared" si="186"/>
        <v>FEMALE_CUB</v>
      </c>
      <c r="N171" s="1" t="str">
        <f>UPPER(SABI_RAW_DATA!G171)</f>
        <v>CENSORED</v>
      </c>
      <c r="O171" s="1">
        <f>IF(SABI_SUMMARY!N171="MORTALITY",1,0)</f>
        <v>0</v>
      </c>
      <c r="P171" s="1" t="str">
        <f t="shared" si="131"/>
        <v>NA</v>
      </c>
      <c r="Q171" s="1" t="str">
        <f t="shared" si="132"/>
        <v>NA</v>
      </c>
      <c r="R171" s="1" t="str">
        <f t="shared" ref="R171:Z171" si="227">IF($E171=R$1,$J171,IF(R$1&gt;$G171,$N171,IF($E171&gt;R$1,"NA",(IF($E171=R$1,L171,(IF(Q171="NA",L171,IF(Q171="FEMALE_CUB","FEMALE_JUVENILE",IF(Q171="FEMALE_JUVENILE","FEMALE_SUBADULT",IF(Q171="FEMALE_SUBADULT","FEMALE_ADULT_36_48",IF(Q171="FEMALE_ADULT_36_48","FEMALE_ADULT_48_60",IF(Q171="FEMALE_ADULT_48_60","FEMALE_ADULT_60_72",IF(Q171="FEMALE_ADULT_60_72","FEMALE_ADULT_72_84",IF(Q171="FEMALE_ADULT_72_84","FEMALE_ADULT_84",IF(Q171="FEMALE_ADULT_84","FEMALE_ADULT_84",IF(Q171="MALE_CUB","MALE_JUVENILE",IF(Q171="MALE_JUVENILE","MALE_SUBADULT",IF(Q171="MALE_SUBADULT","MALE_ADULT_36_48",IF(Q171="MALE_ADULT_36_48","MALE_ADULT_48_60",IF(Q171="MALE_ADULT_48_60","MALE_ADULT_60_72",IF(Q171="MALE_ADULT_60_72","MALE_ADULT_72_84",IF(Q171="MALE_ADULT_72_84","MALE_ADULT_84",IF(Q171="MALE_ADULT_84","MALE_ADULT_84",IF(Q171="NA_CUB","NA_JUVENILE",IF(Q171="NA_JUVENILE","NA_ADULT",IF(Q171="NA_ADULT","NA_ADULT","NA"))))))))))))))))))))))))))</f>
        <v>NA</v>
      </c>
      <c r="S171" s="1" t="str">
        <f t="shared" si="227"/>
        <v>NA</v>
      </c>
      <c r="T171" s="1" t="str">
        <f t="shared" si="227"/>
        <v>NA</v>
      </c>
      <c r="U171" s="1" t="str">
        <f t="shared" si="227"/>
        <v>NA</v>
      </c>
      <c r="V171" s="1" t="str">
        <f t="shared" si="227"/>
        <v>NA</v>
      </c>
      <c r="W171" s="1" t="str">
        <f t="shared" si="227"/>
        <v>NA</v>
      </c>
      <c r="X171" s="1" t="str">
        <f t="shared" si="227"/>
        <v>NA</v>
      </c>
      <c r="Y171" s="1" t="str">
        <f t="shared" si="227"/>
        <v>NA</v>
      </c>
      <c r="Z171" s="1" t="str">
        <f t="shared" si="227"/>
        <v>NA</v>
      </c>
      <c r="AA171" s="1" t="str">
        <f t="shared" si="134"/>
        <v>NA</v>
      </c>
      <c r="AB171" s="1" t="str">
        <f t="shared" si="135"/>
        <v>NA</v>
      </c>
      <c r="AC171" s="1" t="str">
        <f t="shared" si="136"/>
        <v>NA</v>
      </c>
      <c r="AD171" s="1" t="str">
        <f t="shared" si="137"/>
        <v>NA</v>
      </c>
      <c r="AE171" s="1" t="str">
        <f t="shared" si="138"/>
        <v>NA</v>
      </c>
      <c r="AF171" s="1" t="str">
        <f t="shared" si="139"/>
        <v>NA</v>
      </c>
      <c r="AG171" s="1" t="str">
        <f t="shared" si="140"/>
        <v>NA</v>
      </c>
      <c r="AH171" s="1" t="str">
        <f t="shared" si="141"/>
        <v>NA</v>
      </c>
      <c r="AI171" s="1" t="str">
        <f t="shared" si="142"/>
        <v>NA</v>
      </c>
      <c r="AJ171" s="1" t="str">
        <f t="shared" si="143"/>
        <v>NA</v>
      </c>
      <c r="AK171" s="1" t="str">
        <f t="shared" si="144"/>
        <v>NA</v>
      </c>
      <c r="AL171" s="1" t="str">
        <f t="shared" si="145"/>
        <v>NA</v>
      </c>
      <c r="AM171" s="1" t="str">
        <f t="shared" si="146"/>
        <v>NA</v>
      </c>
      <c r="AN171" s="1" t="str">
        <f t="shared" si="147"/>
        <v>NA</v>
      </c>
      <c r="AO171" s="1" t="str">
        <f t="shared" si="148"/>
        <v>NA</v>
      </c>
      <c r="AP171" s="1" t="str">
        <f t="shared" si="149"/>
        <v>NA</v>
      </c>
      <c r="AQ171" s="1" t="str">
        <f t="shared" si="150"/>
        <v>NA</v>
      </c>
      <c r="AR171" s="1" t="str">
        <f t="shared" si="151"/>
        <v>NA</v>
      </c>
      <c r="AS171" s="1" t="str">
        <f t="shared" si="152"/>
        <v>NA</v>
      </c>
      <c r="AT171" s="1" t="str">
        <f t="shared" si="153"/>
        <v>NA</v>
      </c>
      <c r="AU171" s="1" t="str">
        <f t="shared" si="154"/>
        <v>NA</v>
      </c>
      <c r="AV171" s="1" t="str">
        <f t="shared" si="155"/>
        <v>NA</v>
      </c>
      <c r="AW171" s="1" t="str">
        <f t="shared" si="156"/>
        <v>NA</v>
      </c>
      <c r="AX171" s="1" t="str">
        <f t="shared" si="157"/>
        <v>NA</v>
      </c>
      <c r="AY171" s="1" t="str">
        <f t="shared" si="158"/>
        <v>FEMALE_CUB</v>
      </c>
      <c r="AZ171" s="1" t="str">
        <f t="shared" si="158"/>
        <v>FEMALE_JUVENILE</v>
      </c>
    </row>
    <row r="172" spans="1:52" x14ac:dyDescent="0.2">
      <c r="A172" s="27">
        <f>SABI_RAW_DATA!A172</f>
        <v>171</v>
      </c>
      <c r="B172" s="1" t="str">
        <f>UPPER(SABI_RAW_DATA!C172)</f>
        <v>MALE</v>
      </c>
      <c r="C172" s="28">
        <f>SABI_RAW_DATA!D172</f>
        <v>41640</v>
      </c>
      <c r="D172" s="28">
        <f>SABI_RAW_DATA!D172</f>
        <v>41640</v>
      </c>
      <c r="E172" s="1">
        <f t="shared" si="181"/>
        <v>2014</v>
      </c>
      <c r="F172" s="28">
        <f>SABI_RAW_DATA!E172</f>
        <v>42005</v>
      </c>
      <c r="G172" s="1">
        <f t="shared" si="182"/>
        <v>2015</v>
      </c>
      <c r="H172" s="67">
        <f>(YEAR(SABI_SUMMARY!D172)-YEAR(SABI_SUMMARY!C172))*12+MONTH(SABI_SUMMARY!D172)-MONTH(SABI_SUMMARY!C172)</f>
        <v>0</v>
      </c>
      <c r="I172" s="1" t="str">
        <f t="shared" si="183"/>
        <v>CUB</v>
      </c>
      <c r="J172" s="1" t="str">
        <f t="shared" si="184"/>
        <v>MALE_CUB</v>
      </c>
      <c r="K172" s="29">
        <f>(YEAR(SABI_SUMMARY!F172)-YEAR(SABI_SUMMARY!C172))*12+MONTH(SABI_SUMMARY!F172)-MONTH(SABI_SUMMARY!C172)</f>
        <v>12</v>
      </c>
      <c r="L172" s="1" t="str">
        <f t="shared" si="185"/>
        <v>CUB</v>
      </c>
      <c r="M172" s="1" t="str">
        <f t="shared" si="186"/>
        <v>MALE_CUB</v>
      </c>
      <c r="N172" s="1" t="str">
        <f>UPPER(SABI_RAW_DATA!G172)</f>
        <v>CENSORED</v>
      </c>
      <c r="O172" s="1">
        <f>IF(SABI_SUMMARY!N172="MORTALITY",1,0)</f>
        <v>0</v>
      </c>
      <c r="P172" s="1" t="str">
        <f t="shared" ref="P172:P235" si="228">IF(E172=$P$1,J172,IF(E172&gt;$P$1,"NA",(IF(E172=$P$1,J172,(IF(P172="NA",J172,IF(P172="FEMALE_CUB","FEMALE_JUVENILE",IF(P172="FEMALE_JUVENILE","FEMALE_SUBADULT",IF(P172="FEMALE_SUBADULT","FEMALE_ADULT_36_48",IF(P172="FEMALE_ADULT_36_48","FEMALE_ADULT_48_60",IF(P172="FEMALE_ADULT_48_60","FEMALE_ADULT_60_72",IF(P172="FEMALE_ADULT_60_72","FEMALE_ADULT_72_84",IF(P172="FEMALE_ADULT_72_84","FEMALE_ADULT_84",IF(P172="FEMALE_ADULT_84","FEMALE_ADULT_84",IF(P172="MALE_CUB","MALE_JUVENILE",IF(P172="MALE_JUVENILE","MALE_SUBADULT",IF(P172="MALE_SUBADULT","MALE_ADULT_36_48",IF(P172="MALE_ADULT_36_48","MALE_ADULT_48_60",IF(P172="MALE_ADULT_48_60","MALE_ADULT_60_72",IF(P172="MALE_ADULT_60_72","MALE_ADULT_72_84",IF(P172="MALE_ADULT_72_84","MALE_ADULT_84",IF(P172="MALE_ADULT_84","MALE_ADULT_84",IF(P172="NA_CUB","NA_JUVENILE",IF(P172="NA_JUVENILE","NA_ADULT",IF(P172="NA_ADULT","NA_ADULT","NA")))))))))))))))))))))))))</f>
        <v>NA</v>
      </c>
      <c r="Q172" s="1" t="str">
        <f t="shared" ref="Q172:Q235" si="229">IF($E172=Q$1,$J172,IF(Q$1&gt;$G172,$N172,IF($E172&gt;Q$1,"NA",(IF($E172=Q$1,J172,(IF(P172="NA",J172,IF(P172="FEMALE_CUB","FEMALE_JUVENILE",IF(P172="FEMALE_JUVENILE","FEMALE_SUBADULT",IF(P172="FEMALE_SUBADULT","FEMALE_ADULT_36_48",IF(P172="FEMALE_ADULT_36_48","FEMALE_ADULT_48_60",IF(P172="FEMALE_ADULT_48_60","FEMALE_ADULT_60_72",IF(P172="FEMALE_ADULT_60_72","FEMALE_ADULT_72_84",IF(P172="FEMALE_ADULT_72_84","FEMALE_ADULT_84",IF(P172="FEMALE_ADULT_84","FEMALE_ADULT_84",IF(P172="MALE_CUB","MALE_JUVENILE",IF(P172="MALE_JUVENILE","MALE_SUBADULT",IF(P172="MALE_SUBADULT","MALE_ADULT_36_48",IF(P172="MALE_ADULT_36_48","MALE_ADULT_48_60",IF(P172="MALE_ADULT_48_60","MALE_ADULT_60_72",IF(P172="MALE_ADULT_60_72","MALE_ADULT_72_84",IF(P172="MALE_ADULT_72_84","MALE_ADULT_84",IF(P172="MALE_ADULT_84","MALE_ADULT_84",IF(P172="NA_CUB","NA_JUVENILE",IF(P172="NA_JUVENILE","NA_ADULT",IF(P172="NA_ADULT","NA_ADULT","NA"))))))))))))))))))))))))))</f>
        <v>NA</v>
      </c>
      <c r="R172" s="1" t="str">
        <f t="shared" ref="R172:Z172" si="230">IF($E172=R$1,$J172,IF(R$1&gt;$G172,$N172,IF($E172&gt;R$1,"NA",(IF($E172=R$1,L172,(IF(Q172="NA",L172,IF(Q172="FEMALE_CUB","FEMALE_JUVENILE",IF(Q172="FEMALE_JUVENILE","FEMALE_SUBADULT",IF(Q172="FEMALE_SUBADULT","FEMALE_ADULT_36_48",IF(Q172="FEMALE_ADULT_36_48","FEMALE_ADULT_48_60",IF(Q172="FEMALE_ADULT_48_60","FEMALE_ADULT_60_72",IF(Q172="FEMALE_ADULT_60_72","FEMALE_ADULT_72_84",IF(Q172="FEMALE_ADULT_72_84","FEMALE_ADULT_84",IF(Q172="FEMALE_ADULT_84","FEMALE_ADULT_84",IF(Q172="MALE_CUB","MALE_JUVENILE",IF(Q172="MALE_JUVENILE","MALE_SUBADULT",IF(Q172="MALE_SUBADULT","MALE_ADULT_36_48",IF(Q172="MALE_ADULT_36_48","MALE_ADULT_48_60",IF(Q172="MALE_ADULT_48_60","MALE_ADULT_60_72",IF(Q172="MALE_ADULT_60_72","MALE_ADULT_72_84",IF(Q172="MALE_ADULT_72_84","MALE_ADULT_84",IF(Q172="MALE_ADULT_84","MALE_ADULT_84",IF(Q172="NA_CUB","NA_JUVENILE",IF(Q172="NA_JUVENILE","NA_ADULT",IF(Q172="NA_ADULT","NA_ADULT","NA"))))))))))))))))))))))))))</f>
        <v>NA</v>
      </c>
      <c r="S172" s="1" t="str">
        <f t="shared" si="230"/>
        <v>NA</v>
      </c>
      <c r="T172" s="1" t="str">
        <f t="shared" si="230"/>
        <v>NA</v>
      </c>
      <c r="U172" s="1" t="str">
        <f t="shared" si="230"/>
        <v>NA</v>
      </c>
      <c r="V172" s="1" t="str">
        <f t="shared" si="230"/>
        <v>NA</v>
      </c>
      <c r="W172" s="1" t="str">
        <f t="shared" si="230"/>
        <v>NA</v>
      </c>
      <c r="X172" s="1" t="str">
        <f t="shared" si="230"/>
        <v>NA</v>
      </c>
      <c r="Y172" s="1" t="str">
        <f t="shared" si="230"/>
        <v>NA</v>
      </c>
      <c r="Z172" s="1" t="str">
        <f t="shared" si="230"/>
        <v>NA</v>
      </c>
      <c r="AA172" s="1" t="str">
        <f t="shared" ref="AA172:AA235" si="231">IF($E172=AA$1,$J172,IF(AA$1&gt;$G172,$N172,IF($E172&gt;AA$1,"NA",(IF($E172=AA$1,U172,(IF(Z172="NA",U172,IF(Z172="FEMALE_CUB","FEMALE_JUVENILE",IF(Z172="FEMALE_JUVENILE","FEMALE_SUBADULT",IF(Z172="FEMALE_SUBADULT","FEMALE_ADULT_36_48",IF(Z172="FEMALE_ADULT_36_48","FEMALE_ADULT_48_60",IF(Z172="FEMALE_ADULT_48_60","FEMALE_ADULT_60_72",IF(Z172="FEMALE_ADULT_60_72","FEMALE_ADULT_72_84",IF(Z172="FEMALE_ADULT_72_84","FEMALE_ADULT_84",IF(Z172="FEMALE_ADULT_84","FEMALE_ADULT_84",IF(Z172="MALE_CUB","MALE_JUVENILE",IF(Z172="MALE_JUVENILE","MALE_SUBADULT",IF(Z172="MALE_SUBADULT","MALE_ADULT_36_48",IF(Z172="MALE_ADULT_36_48","MALE_ADULT_48_60",IF(Z172="MALE_ADULT_48_60","MALE_ADULT_60_72",IF(Z172="MALE_ADULT_60_72","MALE_ADULT_72_84",IF(Z172="MALE_ADULT_72_84","MALE_ADULT_84",IF(Z172="MALE_ADULT_84","MALE_ADULT_84",IF(Z172="NA_CUB","NA_JUVENILE",IF(Z172="NA_JUVENILE","NA_ADULT",IF(Z172="NA_ADULT","NA_ADULT","NA"))))))))))))))))))))))))))</f>
        <v>NA</v>
      </c>
      <c r="AB172" s="1" t="str">
        <f t="shared" ref="AB172:AB235" si="232">IF($E172=AB$1,$J172,IF(AB$1&gt;$G172,$N172,IF($E172&gt;AB$1,"NA",(IF($E172=AB$1,V172,(IF(AA172="NA",V172,IF(AA172="FEMALE_CUB","FEMALE_JUVENILE",IF(AA172="FEMALE_JUVENILE","FEMALE_SUBADULT",IF(AA172="FEMALE_SUBADULT","FEMALE_ADULT_36_48",IF(AA172="FEMALE_ADULT_36_48","FEMALE_ADULT_48_60",IF(AA172="FEMALE_ADULT_48_60","FEMALE_ADULT_60_72",IF(AA172="FEMALE_ADULT_60_72","FEMALE_ADULT_72_84",IF(AA172="FEMALE_ADULT_72_84","FEMALE_ADULT_84",IF(AA172="FEMALE_ADULT_84","FEMALE_ADULT_84",IF(AA172="MALE_CUB","MALE_JUVENILE",IF(AA172="MALE_JUVENILE","MALE_SUBADULT",IF(AA172="MALE_SUBADULT","MALE_ADULT_36_48",IF(AA172="MALE_ADULT_36_48","MALE_ADULT_48_60",IF(AA172="MALE_ADULT_48_60","MALE_ADULT_60_72",IF(AA172="MALE_ADULT_60_72","MALE_ADULT_72_84",IF(AA172="MALE_ADULT_72_84","MALE_ADULT_84",IF(AA172="MALE_ADULT_84","MALE_ADULT_84",IF(AA172="NA_CUB","NA_JUVENILE",IF(AA172="NA_JUVENILE","NA_ADULT",IF(AA172="NA_ADULT","NA_ADULT","NA"))))))))))))))))))))))))))</f>
        <v>NA</v>
      </c>
      <c r="AC172" s="1" t="str">
        <f t="shared" ref="AC172:AC235" si="233">IF($E172=AC$1,$J172,IF(AC$1&gt;$G172,$N172,IF($E172&gt;AC$1,"NA",(IF($E172=AC$1,W172,(IF(AB172="NA",W172,IF(AB172="FEMALE_CUB","FEMALE_JUVENILE",IF(AB172="FEMALE_JUVENILE","FEMALE_SUBADULT",IF(AB172="FEMALE_SUBADULT","FEMALE_ADULT_36_48",IF(AB172="FEMALE_ADULT_36_48","FEMALE_ADULT_48_60",IF(AB172="FEMALE_ADULT_48_60","FEMALE_ADULT_60_72",IF(AB172="FEMALE_ADULT_60_72","FEMALE_ADULT_72_84",IF(AB172="FEMALE_ADULT_72_84","FEMALE_ADULT_84",IF(AB172="FEMALE_ADULT_84","FEMALE_ADULT_84",IF(AB172="MALE_CUB","MALE_JUVENILE",IF(AB172="MALE_JUVENILE","MALE_SUBADULT",IF(AB172="MALE_SUBADULT","MALE_ADULT_36_48",IF(AB172="MALE_ADULT_36_48","MALE_ADULT_48_60",IF(AB172="MALE_ADULT_48_60","MALE_ADULT_60_72",IF(AB172="MALE_ADULT_60_72","MALE_ADULT_72_84",IF(AB172="MALE_ADULT_72_84","MALE_ADULT_84",IF(AB172="MALE_ADULT_84","MALE_ADULT_84",IF(AB172="NA_CUB","NA_JUVENILE",IF(AB172="NA_JUVENILE","NA_ADULT",IF(AB172="NA_ADULT","NA_ADULT","NA"))))))))))))))))))))))))))</f>
        <v>NA</v>
      </c>
      <c r="AD172" s="1" t="str">
        <f t="shared" ref="AD172:AD235" si="234">IF($E172=AD$1,$J172,IF(AD$1&gt;$G172,$N172,IF($E172&gt;AD$1,"NA",(IF($E172=AD$1,X172,(IF(AC172="NA",X172,IF(AC172="FEMALE_CUB","FEMALE_JUVENILE",IF(AC172="FEMALE_JUVENILE","FEMALE_SUBADULT",IF(AC172="FEMALE_SUBADULT","FEMALE_ADULT_36_48",IF(AC172="FEMALE_ADULT_36_48","FEMALE_ADULT_48_60",IF(AC172="FEMALE_ADULT_48_60","FEMALE_ADULT_60_72",IF(AC172="FEMALE_ADULT_60_72","FEMALE_ADULT_72_84",IF(AC172="FEMALE_ADULT_72_84","FEMALE_ADULT_84",IF(AC172="FEMALE_ADULT_84","FEMALE_ADULT_84",IF(AC172="MALE_CUB","MALE_JUVENILE",IF(AC172="MALE_JUVENILE","MALE_SUBADULT",IF(AC172="MALE_SUBADULT","MALE_ADULT_36_48",IF(AC172="MALE_ADULT_36_48","MALE_ADULT_48_60",IF(AC172="MALE_ADULT_48_60","MALE_ADULT_60_72",IF(AC172="MALE_ADULT_60_72","MALE_ADULT_72_84",IF(AC172="MALE_ADULT_72_84","MALE_ADULT_84",IF(AC172="MALE_ADULT_84","MALE_ADULT_84",IF(AC172="NA_CUB","NA_JUVENILE",IF(AC172="NA_JUVENILE","NA_ADULT",IF(AC172="NA_ADULT","NA_ADULT","NA"))))))))))))))))))))))))))</f>
        <v>NA</v>
      </c>
      <c r="AE172" s="1" t="str">
        <f t="shared" ref="AE172:AE235" si="235">IF($E172=AE$1,$J172,IF(AE$1&gt;$G172,$N172,IF($E172&gt;AE$1,"NA",(IF($E172=AE$1,Y172,(IF(AD172="NA",Y172,IF(AD172="FEMALE_CUB","FEMALE_JUVENILE",IF(AD172="FEMALE_JUVENILE","FEMALE_SUBADULT",IF(AD172="FEMALE_SUBADULT","FEMALE_ADULT_36_48",IF(AD172="FEMALE_ADULT_36_48","FEMALE_ADULT_48_60",IF(AD172="FEMALE_ADULT_48_60","FEMALE_ADULT_60_72",IF(AD172="FEMALE_ADULT_60_72","FEMALE_ADULT_72_84",IF(AD172="FEMALE_ADULT_72_84","FEMALE_ADULT_84",IF(AD172="FEMALE_ADULT_84","FEMALE_ADULT_84",IF(AD172="MALE_CUB","MALE_JUVENILE",IF(AD172="MALE_JUVENILE","MALE_SUBADULT",IF(AD172="MALE_SUBADULT","MALE_ADULT_36_48",IF(AD172="MALE_ADULT_36_48","MALE_ADULT_48_60",IF(AD172="MALE_ADULT_48_60","MALE_ADULT_60_72",IF(AD172="MALE_ADULT_60_72","MALE_ADULT_72_84",IF(AD172="MALE_ADULT_72_84","MALE_ADULT_84",IF(AD172="MALE_ADULT_84","MALE_ADULT_84",IF(AD172="NA_CUB","NA_JUVENILE",IF(AD172="NA_JUVENILE","NA_ADULT",IF(AD172="NA_ADULT","NA_ADULT","NA"))))))))))))))))))))))))))</f>
        <v>NA</v>
      </c>
      <c r="AF172" s="1" t="str">
        <f t="shared" ref="AF172:AF235" si="236">IF($E172=AF$1,$J172,IF(AF$1&gt;$G172,$N172,IF($E172&gt;AF$1,"NA",(IF($E172=AF$1,Z172,(IF(AE172="NA",Z172,IF(AE172="FEMALE_CUB","FEMALE_JUVENILE",IF(AE172="FEMALE_JUVENILE","FEMALE_SUBADULT",IF(AE172="FEMALE_SUBADULT","FEMALE_ADULT_36_48",IF(AE172="FEMALE_ADULT_36_48","FEMALE_ADULT_48_60",IF(AE172="FEMALE_ADULT_48_60","FEMALE_ADULT_60_72",IF(AE172="FEMALE_ADULT_60_72","FEMALE_ADULT_72_84",IF(AE172="FEMALE_ADULT_72_84","FEMALE_ADULT_84",IF(AE172="FEMALE_ADULT_84","FEMALE_ADULT_84",IF(AE172="MALE_CUB","MALE_JUVENILE",IF(AE172="MALE_JUVENILE","MALE_SUBADULT",IF(AE172="MALE_SUBADULT","MALE_ADULT_36_48",IF(AE172="MALE_ADULT_36_48","MALE_ADULT_48_60",IF(AE172="MALE_ADULT_48_60","MALE_ADULT_60_72",IF(AE172="MALE_ADULT_60_72","MALE_ADULT_72_84",IF(AE172="MALE_ADULT_72_84","MALE_ADULT_84",IF(AE172="MALE_ADULT_84","MALE_ADULT_84",IF(AE172="NA_CUB","NA_JUVENILE",IF(AE172="NA_JUVENILE","NA_ADULT",IF(AE172="NA_ADULT","NA_ADULT","NA"))))))))))))))))))))))))))</f>
        <v>NA</v>
      </c>
      <c r="AG172" s="1" t="str">
        <f t="shared" ref="AG172:AG235" si="237">IF($E172=AG$1,$J172,IF(AG$1&gt;$G172,$N172,IF($E172&gt;AG$1,"NA",(IF($E172=AG$1,AA172,(IF(AF172="NA",AA172,IF(AF172="FEMALE_CUB","FEMALE_JUVENILE",IF(AF172="FEMALE_JUVENILE","FEMALE_SUBADULT",IF(AF172="FEMALE_SUBADULT","FEMALE_ADULT_36_48",IF(AF172="FEMALE_ADULT_36_48","FEMALE_ADULT_48_60",IF(AF172="FEMALE_ADULT_48_60","FEMALE_ADULT_60_72",IF(AF172="FEMALE_ADULT_60_72","FEMALE_ADULT_72_84",IF(AF172="FEMALE_ADULT_72_84","FEMALE_ADULT_84",IF(AF172="FEMALE_ADULT_84","FEMALE_ADULT_84",IF(AF172="MALE_CUB","MALE_JUVENILE",IF(AF172="MALE_JUVENILE","MALE_SUBADULT",IF(AF172="MALE_SUBADULT","MALE_ADULT_36_48",IF(AF172="MALE_ADULT_36_48","MALE_ADULT_48_60",IF(AF172="MALE_ADULT_48_60","MALE_ADULT_60_72",IF(AF172="MALE_ADULT_60_72","MALE_ADULT_72_84",IF(AF172="MALE_ADULT_72_84","MALE_ADULT_84",IF(AF172="MALE_ADULT_84","MALE_ADULT_84",IF(AF172="NA_CUB","NA_JUVENILE",IF(AF172="NA_JUVENILE","NA_ADULT",IF(AF172="NA_ADULT","NA_ADULT","NA"))))))))))))))))))))))))))</f>
        <v>NA</v>
      </c>
      <c r="AH172" s="1" t="str">
        <f t="shared" ref="AH172:AH235" si="238">IF($E172=AH$1,$J172,IF(AH$1&gt;$G172,$N172,IF($E172&gt;AH$1,"NA",(IF($E172=AH$1,AB172,(IF(AG172="NA",AB172,IF(AG172="FEMALE_CUB","FEMALE_JUVENILE",IF(AG172="FEMALE_JUVENILE","FEMALE_SUBADULT",IF(AG172="FEMALE_SUBADULT","FEMALE_ADULT_36_48",IF(AG172="FEMALE_ADULT_36_48","FEMALE_ADULT_48_60",IF(AG172="FEMALE_ADULT_48_60","FEMALE_ADULT_60_72",IF(AG172="FEMALE_ADULT_60_72","FEMALE_ADULT_72_84",IF(AG172="FEMALE_ADULT_72_84","FEMALE_ADULT_84",IF(AG172="FEMALE_ADULT_84","FEMALE_ADULT_84",IF(AG172="MALE_CUB","MALE_JUVENILE",IF(AG172="MALE_JUVENILE","MALE_SUBADULT",IF(AG172="MALE_SUBADULT","MALE_ADULT_36_48",IF(AG172="MALE_ADULT_36_48","MALE_ADULT_48_60",IF(AG172="MALE_ADULT_48_60","MALE_ADULT_60_72",IF(AG172="MALE_ADULT_60_72","MALE_ADULT_72_84",IF(AG172="MALE_ADULT_72_84","MALE_ADULT_84",IF(AG172="MALE_ADULT_84","MALE_ADULT_84",IF(AG172="NA_CUB","NA_JUVENILE",IF(AG172="NA_JUVENILE","NA_ADULT",IF(AG172="NA_ADULT","NA_ADULT","NA"))))))))))))))))))))))))))</f>
        <v>NA</v>
      </c>
      <c r="AI172" s="1" t="str">
        <f t="shared" ref="AI172:AI235" si="239">IF($E172=AI$1,$J172,IF(AI$1&gt;$G172,$N172,IF($E172&gt;AI$1,"NA",(IF($E172=AI$1,AC172,(IF(AH172="NA",AC172,IF(AH172="FEMALE_CUB","FEMALE_JUVENILE",IF(AH172="FEMALE_JUVENILE","FEMALE_SUBADULT",IF(AH172="FEMALE_SUBADULT","FEMALE_ADULT_36_48",IF(AH172="FEMALE_ADULT_36_48","FEMALE_ADULT_48_60",IF(AH172="FEMALE_ADULT_48_60","FEMALE_ADULT_60_72",IF(AH172="FEMALE_ADULT_60_72","FEMALE_ADULT_72_84",IF(AH172="FEMALE_ADULT_72_84","FEMALE_ADULT_84",IF(AH172="FEMALE_ADULT_84","FEMALE_ADULT_84",IF(AH172="MALE_CUB","MALE_JUVENILE",IF(AH172="MALE_JUVENILE","MALE_SUBADULT",IF(AH172="MALE_SUBADULT","MALE_ADULT_36_48",IF(AH172="MALE_ADULT_36_48","MALE_ADULT_48_60",IF(AH172="MALE_ADULT_48_60","MALE_ADULT_60_72",IF(AH172="MALE_ADULT_60_72","MALE_ADULT_72_84",IF(AH172="MALE_ADULT_72_84","MALE_ADULT_84",IF(AH172="MALE_ADULT_84","MALE_ADULT_84",IF(AH172="NA_CUB","NA_JUVENILE",IF(AH172="NA_JUVENILE","NA_ADULT",IF(AH172="NA_ADULT","NA_ADULT","NA"))))))))))))))))))))))))))</f>
        <v>NA</v>
      </c>
      <c r="AJ172" s="1" t="str">
        <f t="shared" ref="AJ172:AJ235" si="240">IF($E172=AJ$1,$J172,IF(AJ$1&gt;$G172,$N172,IF($E172&gt;AJ$1,"NA",(IF($E172=AJ$1,AD172,(IF(AI172="NA",AD172,IF(AI172="FEMALE_CUB","FEMALE_JUVENILE",IF(AI172="FEMALE_JUVENILE","FEMALE_SUBADULT",IF(AI172="FEMALE_SUBADULT","FEMALE_ADULT_36_48",IF(AI172="FEMALE_ADULT_36_48","FEMALE_ADULT_48_60",IF(AI172="FEMALE_ADULT_48_60","FEMALE_ADULT_60_72",IF(AI172="FEMALE_ADULT_60_72","FEMALE_ADULT_72_84",IF(AI172="FEMALE_ADULT_72_84","FEMALE_ADULT_84",IF(AI172="FEMALE_ADULT_84","FEMALE_ADULT_84",IF(AI172="MALE_CUB","MALE_JUVENILE",IF(AI172="MALE_JUVENILE","MALE_SUBADULT",IF(AI172="MALE_SUBADULT","MALE_ADULT_36_48",IF(AI172="MALE_ADULT_36_48","MALE_ADULT_48_60",IF(AI172="MALE_ADULT_48_60","MALE_ADULT_60_72",IF(AI172="MALE_ADULT_60_72","MALE_ADULT_72_84",IF(AI172="MALE_ADULT_72_84","MALE_ADULT_84",IF(AI172="MALE_ADULT_84","MALE_ADULT_84",IF(AI172="NA_CUB","NA_JUVENILE",IF(AI172="NA_JUVENILE","NA_ADULT",IF(AI172="NA_ADULT","NA_ADULT","NA"))))))))))))))))))))))))))</f>
        <v>NA</v>
      </c>
      <c r="AK172" s="1" t="str">
        <f t="shared" ref="AK172:AK235" si="241">IF($E172=AK$1,$J172,IF(AK$1&gt;$G172,$N172,IF($E172&gt;AK$1,"NA",(IF($E172=AK$1,AE172,(IF(AJ172="NA",AE172,IF(AJ172="FEMALE_CUB","FEMALE_JUVENILE",IF(AJ172="FEMALE_JUVENILE","FEMALE_SUBADULT",IF(AJ172="FEMALE_SUBADULT","FEMALE_ADULT_36_48",IF(AJ172="FEMALE_ADULT_36_48","FEMALE_ADULT_48_60",IF(AJ172="FEMALE_ADULT_48_60","FEMALE_ADULT_60_72",IF(AJ172="FEMALE_ADULT_60_72","FEMALE_ADULT_72_84",IF(AJ172="FEMALE_ADULT_72_84","FEMALE_ADULT_84",IF(AJ172="FEMALE_ADULT_84","FEMALE_ADULT_84",IF(AJ172="MALE_CUB","MALE_JUVENILE",IF(AJ172="MALE_JUVENILE","MALE_SUBADULT",IF(AJ172="MALE_SUBADULT","MALE_ADULT_36_48",IF(AJ172="MALE_ADULT_36_48","MALE_ADULT_48_60",IF(AJ172="MALE_ADULT_48_60","MALE_ADULT_60_72",IF(AJ172="MALE_ADULT_60_72","MALE_ADULT_72_84",IF(AJ172="MALE_ADULT_72_84","MALE_ADULT_84",IF(AJ172="MALE_ADULT_84","MALE_ADULT_84",IF(AJ172="NA_CUB","NA_JUVENILE",IF(AJ172="NA_JUVENILE","NA_ADULT",IF(AJ172="NA_ADULT","NA_ADULT","NA"))))))))))))))))))))))))))</f>
        <v>NA</v>
      </c>
      <c r="AL172" s="1" t="str">
        <f t="shared" ref="AL172:AL235" si="242">IF($E172=AL$1,$J172,IF(AL$1&gt;$G172,$N172,IF($E172&gt;AL$1,"NA",(IF($E172=AL$1,AF172,(IF(AK172="NA",AF172,IF(AK172="FEMALE_CUB","FEMALE_JUVENILE",IF(AK172="FEMALE_JUVENILE","FEMALE_SUBADULT",IF(AK172="FEMALE_SUBADULT","FEMALE_ADULT_36_48",IF(AK172="FEMALE_ADULT_36_48","FEMALE_ADULT_48_60",IF(AK172="FEMALE_ADULT_48_60","FEMALE_ADULT_60_72",IF(AK172="FEMALE_ADULT_60_72","FEMALE_ADULT_72_84",IF(AK172="FEMALE_ADULT_72_84","FEMALE_ADULT_84",IF(AK172="FEMALE_ADULT_84","FEMALE_ADULT_84",IF(AK172="MALE_CUB","MALE_JUVENILE",IF(AK172="MALE_JUVENILE","MALE_SUBADULT",IF(AK172="MALE_SUBADULT","MALE_ADULT_36_48",IF(AK172="MALE_ADULT_36_48","MALE_ADULT_48_60",IF(AK172="MALE_ADULT_48_60","MALE_ADULT_60_72",IF(AK172="MALE_ADULT_60_72","MALE_ADULT_72_84",IF(AK172="MALE_ADULT_72_84","MALE_ADULT_84",IF(AK172="MALE_ADULT_84","MALE_ADULT_84",IF(AK172="NA_CUB","NA_JUVENILE",IF(AK172="NA_JUVENILE","NA_ADULT",IF(AK172="NA_ADULT","NA_ADULT","NA"))))))))))))))))))))))))))</f>
        <v>NA</v>
      </c>
      <c r="AM172" s="1" t="str">
        <f t="shared" ref="AM172:AM235" si="243">IF($E172=AM$1,$J172,IF(AM$1&gt;$G172,$N172,IF($E172&gt;AM$1,"NA",(IF($E172=AM$1,AG172,(IF(AL172="NA",AG172,IF(AL172="FEMALE_CUB","FEMALE_JUVENILE",IF(AL172="FEMALE_JUVENILE","FEMALE_SUBADULT",IF(AL172="FEMALE_SUBADULT","FEMALE_ADULT_36_48",IF(AL172="FEMALE_ADULT_36_48","FEMALE_ADULT_48_60",IF(AL172="FEMALE_ADULT_48_60","FEMALE_ADULT_60_72",IF(AL172="FEMALE_ADULT_60_72","FEMALE_ADULT_72_84",IF(AL172="FEMALE_ADULT_72_84","FEMALE_ADULT_84",IF(AL172="FEMALE_ADULT_84","FEMALE_ADULT_84",IF(AL172="MALE_CUB","MALE_JUVENILE",IF(AL172="MALE_JUVENILE","MALE_SUBADULT",IF(AL172="MALE_SUBADULT","MALE_ADULT_36_48",IF(AL172="MALE_ADULT_36_48","MALE_ADULT_48_60",IF(AL172="MALE_ADULT_48_60","MALE_ADULT_60_72",IF(AL172="MALE_ADULT_60_72","MALE_ADULT_72_84",IF(AL172="MALE_ADULT_72_84","MALE_ADULT_84",IF(AL172="MALE_ADULT_84","MALE_ADULT_84",IF(AL172="NA_CUB","NA_JUVENILE",IF(AL172="NA_JUVENILE","NA_ADULT",IF(AL172="NA_ADULT","NA_ADULT","NA"))))))))))))))))))))))))))</f>
        <v>NA</v>
      </c>
      <c r="AN172" s="1" t="str">
        <f t="shared" ref="AN172:AN235" si="244">IF($E172=AN$1,$J172,IF(AN$1&gt;$G172,$N172,IF($E172&gt;AN$1,"NA",(IF($E172=AN$1,AH172,(IF(AM172="NA",AH172,IF(AM172="FEMALE_CUB","FEMALE_JUVENILE",IF(AM172="FEMALE_JUVENILE","FEMALE_SUBADULT",IF(AM172="FEMALE_SUBADULT","FEMALE_ADULT_36_48",IF(AM172="FEMALE_ADULT_36_48","FEMALE_ADULT_48_60",IF(AM172="FEMALE_ADULT_48_60","FEMALE_ADULT_60_72",IF(AM172="FEMALE_ADULT_60_72","FEMALE_ADULT_72_84",IF(AM172="FEMALE_ADULT_72_84","FEMALE_ADULT_84",IF(AM172="FEMALE_ADULT_84","FEMALE_ADULT_84",IF(AM172="MALE_CUB","MALE_JUVENILE",IF(AM172="MALE_JUVENILE","MALE_SUBADULT",IF(AM172="MALE_SUBADULT","MALE_ADULT_36_48",IF(AM172="MALE_ADULT_36_48","MALE_ADULT_48_60",IF(AM172="MALE_ADULT_48_60","MALE_ADULT_60_72",IF(AM172="MALE_ADULT_60_72","MALE_ADULT_72_84",IF(AM172="MALE_ADULT_72_84","MALE_ADULT_84",IF(AM172="MALE_ADULT_84","MALE_ADULT_84",IF(AM172="NA_CUB","NA_JUVENILE",IF(AM172="NA_JUVENILE","NA_ADULT",IF(AM172="NA_ADULT","NA_ADULT","NA"))))))))))))))))))))))))))</f>
        <v>NA</v>
      </c>
      <c r="AO172" s="1" t="str">
        <f t="shared" ref="AO172:AO235" si="245">IF($E172=AO$1,$J172,IF(AO$1&gt;$G172,$N172,IF($E172&gt;AO$1,"NA",(IF($E172=AO$1,AI172,(IF(AN172="NA",AI172,IF(AN172="FEMALE_CUB","FEMALE_JUVENILE",IF(AN172="FEMALE_JUVENILE","FEMALE_SUBADULT",IF(AN172="FEMALE_SUBADULT","FEMALE_ADULT_36_48",IF(AN172="FEMALE_ADULT_36_48","FEMALE_ADULT_48_60",IF(AN172="FEMALE_ADULT_48_60","FEMALE_ADULT_60_72",IF(AN172="FEMALE_ADULT_60_72","FEMALE_ADULT_72_84",IF(AN172="FEMALE_ADULT_72_84","FEMALE_ADULT_84",IF(AN172="FEMALE_ADULT_84","FEMALE_ADULT_84",IF(AN172="MALE_CUB","MALE_JUVENILE",IF(AN172="MALE_JUVENILE","MALE_SUBADULT",IF(AN172="MALE_SUBADULT","MALE_ADULT_36_48",IF(AN172="MALE_ADULT_36_48","MALE_ADULT_48_60",IF(AN172="MALE_ADULT_48_60","MALE_ADULT_60_72",IF(AN172="MALE_ADULT_60_72","MALE_ADULT_72_84",IF(AN172="MALE_ADULT_72_84","MALE_ADULT_84",IF(AN172="MALE_ADULT_84","MALE_ADULT_84",IF(AN172="NA_CUB","NA_JUVENILE",IF(AN172="NA_JUVENILE","NA_ADULT",IF(AN172="NA_ADULT","NA_ADULT","NA"))))))))))))))))))))))))))</f>
        <v>NA</v>
      </c>
      <c r="AP172" s="1" t="str">
        <f t="shared" ref="AP172:AP235" si="246">IF($E172=AP$1,$J172,IF(AP$1&gt;$G172,$N172,IF($E172&gt;AP$1,"NA",(IF($E172=AP$1,AJ172,(IF(AO172="NA",AJ172,IF(AO172="FEMALE_CUB","FEMALE_JUVENILE",IF(AO172="FEMALE_JUVENILE","FEMALE_SUBADULT",IF(AO172="FEMALE_SUBADULT","FEMALE_ADULT_36_48",IF(AO172="FEMALE_ADULT_36_48","FEMALE_ADULT_48_60",IF(AO172="FEMALE_ADULT_48_60","FEMALE_ADULT_60_72",IF(AO172="FEMALE_ADULT_60_72","FEMALE_ADULT_72_84",IF(AO172="FEMALE_ADULT_72_84","FEMALE_ADULT_84",IF(AO172="FEMALE_ADULT_84","FEMALE_ADULT_84",IF(AO172="MALE_CUB","MALE_JUVENILE",IF(AO172="MALE_JUVENILE","MALE_SUBADULT",IF(AO172="MALE_SUBADULT","MALE_ADULT_36_48",IF(AO172="MALE_ADULT_36_48","MALE_ADULT_48_60",IF(AO172="MALE_ADULT_48_60","MALE_ADULT_60_72",IF(AO172="MALE_ADULT_60_72","MALE_ADULT_72_84",IF(AO172="MALE_ADULT_72_84","MALE_ADULT_84",IF(AO172="MALE_ADULT_84","MALE_ADULT_84",IF(AO172="NA_CUB","NA_JUVENILE",IF(AO172="NA_JUVENILE","NA_ADULT",IF(AO172="NA_ADULT","NA_ADULT","NA"))))))))))))))))))))))))))</f>
        <v>NA</v>
      </c>
      <c r="AQ172" s="1" t="str">
        <f t="shared" ref="AQ172:AQ235" si="247">IF($E172=AQ$1,$J172,IF(AQ$1&gt;$G172,$N172,IF($E172&gt;AQ$1,"NA",(IF($E172=AQ$1,AK172,(IF(AP172="NA",AK172,IF(AP172="FEMALE_CUB","FEMALE_JUVENILE",IF(AP172="FEMALE_JUVENILE","FEMALE_SUBADULT",IF(AP172="FEMALE_SUBADULT","FEMALE_ADULT_36_48",IF(AP172="FEMALE_ADULT_36_48","FEMALE_ADULT_48_60",IF(AP172="FEMALE_ADULT_48_60","FEMALE_ADULT_60_72",IF(AP172="FEMALE_ADULT_60_72","FEMALE_ADULT_72_84",IF(AP172="FEMALE_ADULT_72_84","FEMALE_ADULT_84",IF(AP172="FEMALE_ADULT_84","FEMALE_ADULT_84",IF(AP172="MALE_CUB","MALE_JUVENILE",IF(AP172="MALE_JUVENILE","MALE_SUBADULT",IF(AP172="MALE_SUBADULT","MALE_ADULT_36_48",IF(AP172="MALE_ADULT_36_48","MALE_ADULT_48_60",IF(AP172="MALE_ADULT_48_60","MALE_ADULT_60_72",IF(AP172="MALE_ADULT_60_72","MALE_ADULT_72_84",IF(AP172="MALE_ADULT_72_84","MALE_ADULT_84",IF(AP172="MALE_ADULT_84","MALE_ADULT_84",IF(AP172="NA_CUB","NA_JUVENILE",IF(AP172="NA_JUVENILE","NA_ADULT",IF(AP172="NA_ADULT","NA_ADULT","NA"))))))))))))))))))))))))))</f>
        <v>NA</v>
      </c>
      <c r="AR172" s="1" t="str">
        <f t="shared" ref="AR172:AR235" si="248">IF($E172=AR$1,$J172,IF(AR$1&gt;$G172,$N172,IF($E172&gt;AR$1,"NA",(IF($E172=AR$1,AL172,(IF(AQ172="NA",AL172,IF(AQ172="FEMALE_CUB","FEMALE_JUVENILE",IF(AQ172="FEMALE_JUVENILE","FEMALE_SUBADULT",IF(AQ172="FEMALE_SUBADULT","FEMALE_ADULT_36_48",IF(AQ172="FEMALE_ADULT_36_48","FEMALE_ADULT_48_60",IF(AQ172="FEMALE_ADULT_48_60","FEMALE_ADULT_60_72",IF(AQ172="FEMALE_ADULT_60_72","FEMALE_ADULT_72_84",IF(AQ172="FEMALE_ADULT_72_84","FEMALE_ADULT_84",IF(AQ172="FEMALE_ADULT_84","FEMALE_ADULT_84",IF(AQ172="MALE_CUB","MALE_JUVENILE",IF(AQ172="MALE_JUVENILE","MALE_SUBADULT",IF(AQ172="MALE_SUBADULT","MALE_ADULT_36_48",IF(AQ172="MALE_ADULT_36_48","MALE_ADULT_48_60",IF(AQ172="MALE_ADULT_48_60","MALE_ADULT_60_72",IF(AQ172="MALE_ADULT_60_72","MALE_ADULT_72_84",IF(AQ172="MALE_ADULT_72_84","MALE_ADULT_84",IF(AQ172="MALE_ADULT_84","MALE_ADULT_84",IF(AQ172="NA_CUB","NA_JUVENILE",IF(AQ172="NA_JUVENILE","NA_ADULT",IF(AQ172="NA_ADULT","NA_ADULT","NA"))))))))))))))))))))))))))</f>
        <v>NA</v>
      </c>
      <c r="AS172" s="1" t="str">
        <f t="shared" ref="AS172:AS235" si="249">IF($E172=AS$1,$J172,IF(AS$1&gt;$G172,$N172,IF($E172&gt;AS$1,"NA",(IF($E172=AS$1,AM172,(IF(AR172="NA",AM172,IF(AR172="FEMALE_CUB","FEMALE_JUVENILE",IF(AR172="FEMALE_JUVENILE","FEMALE_SUBADULT",IF(AR172="FEMALE_SUBADULT","FEMALE_ADULT_36_48",IF(AR172="FEMALE_ADULT_36_48","FEMALE_ADULT_48_60",IF(AR172="FEMALE_ADULT_48_60","FEMALE_ADULT_60_72",IF(AR172="FEMALE_ADULT_60_72","FEMALE_ADULT_72_84",IF(AR172="FEMALE_ADULT_72_84","FEMALE_ADULT_84",IF(AR172="FEMALE_ADULT_84","FEMALE_ADULT_84",IF(AR172="MALE_CUB","MALE_JUVENILE",IF(AR172="MALE_JUVENILE","MALE_SUBADULT",IF(AR172="MALE_SUBADULT","MALE_ADULT_36_48",IF(AR172="MALE_ADULT_36_48","MALE_ADULT_48_60",IF(AR172="MALE_ADULT_48_60","MALE_ADULT_60_72",IF(AR172="MALE_ADULT_60_72","MALE_ADULT_72_84",IF(AR172="MALE_ADULT_72_84","MALE_ADULT_84",IF(AR172="MALE_ADULT_84","MALE_ADULT_84",IF(AR172="NA_CUB","NA_JUVENILE",IF(AR172="NA_JUVENILE","NA_ADULT",IF(AR172="NA_ADULT","NA_ADULT","NA"))))))))))))))))))))))))))</f>
        <v>NA</v>
      </c>
      <c r="AT172" s="1" t="str">
        <f t="shared" ref="AT172:AT235" si="250">IF($E172=AT$1,$J172,IF(AT$1&gt;$G172,$N172,IF($E172&gt;AT$1,"NA",(IF($E172=AT$1,AN172,(IF(AS172="NA",AN172,IF(AS172="FEMALE_CUB","FEMALE_JUVENILE",IF(AS172="FEMALE_JUVENILE","FEMALE_SUBADULT",IF(AS172="FEMALE_SUBADULT","FEMALE_ADULT_36_48",IF(AS172="FEMALE_ADULT_36_48","FEMALE_ADULT_48_60",IF(AS172="FEMALE_ADULT_48_60","FEMALE_ADULT_60_72",IF(AS172="FEMALE_ADULT_60_72","FEMALE_ADULT_72_84",IF(AS172="FEMALE_ADULT_72_84","FEMALE_ADULT_84",IF(AS172="FEMALE_ADULT_84","FEMALE_ADULT_84",IF(AS172="MALE_CUB","MALE_JUVENILE",IF(AS172="MALE_JUVENILE","MALE_SUBADULT",IF(AS172="MALE_SUBADULT","MALE_ADULT_36_48",IF(AS172="MALE_ADULT_36_48","MALE_ADULT_48_60",IF(AS172="MALE_ADULT_48_60","MALE_ADULT_60_72",IF(AS172="MALE_ADULT_60_72","MALE_ADULT_72_84",IF(AS172="MALE_ADULT_72_84","MALE_ADULT_84",IF(AS172="MALE_ADULT_84","MALE_ADULT_84",IF(AS172="NA_CUB","NA_JUVENILE",IF(AS172="NA_JUVENILE","NA_ADULT",IF(AS172="NA_ADULT","NA_ADULT","NA"))))))))))))))))))))))))))</f>
        <v>NA</v>
      </c>
      <c r="AU172" s="1" t="str">
        <f t="shared" ref="AU172:AU235" si="251">IF($E172=AU$1,$J172,IF(AU$1&gt;$G172,$N172,IF($E172&gt;AU$1,"NA",(IF($E172=AU$1,AO172,(IF(AT172="NA",AO172,IF(AT172="FEMALE_CUB","FEMALE_JUVENILE",IF(AT172="FEMALE_JUVENILE","FEMALE_SUBADULT",IF(AT172="FEMALE_SUBADULT","FEMALE_ADULT_36_48",IF(AT172="FEMALE_ADULT_36_48","FEMALE_ADULT_48_60",IF(AT172="FEMALE_ADULT_48_60","FEMALE_ADULT_60_72",IF(AT172="FEMALE_ADULT_60_72","FEMALE_ADULT_72_84",IF(AT172="FEMALE_ADULT_72_84","FEMALE_ADULT_84",IF(AT172="FEMALE_ADULT_84","FEMALE_ADULT_84",IF(AT172="MALE_CUB","MALE_JUVENILE",IF(AT172="MALE_JUVENILE","MALE_SUBADULT",IF(AT172="MALE_SUBADULT","MALE_ADULT_36_48",IF(AT172="MALE_ADULT_36_48","MALE_ADULT_48_60",IF(AT172="MALE_ADULT_48_60","MALE_ADULT_60_72",IF(AT172="MALE_ADULT_60_72","MALE_ADULT_72_84",IF(AT172="MALE_ADULT_72_84","MALE_ADULT_84",IF(AT172="MALE_ADULT_84","MALE_ADULT_84",IF(AT172="NA_CUB","NA_JUVENILE",IF(AT172="NA_JUVENILE","NA_ADULT",IF(AT172="NA_ADULT","NA_ADULT","NA"))))))))))))))))))))))))))</f>
        <v>NA</v>
      </c>
      <c r="AV172" s="1" t="str">
        <f t="shared" ref="AV172:AV235" si="252">IF($E172=AV$1,$J172,IF(AV$1&gt;$G172,$N172,IF($E172&gt;AV$1,"NA",(IF($E172=AV$1,AP172,(IF(AU172="NA",AP172,IF(AU172="FEMALE_CUB","FEMALE_JUVENILE",IF(AU172="FEMALE_JUVENILE","FEMALE_SUBADULT",IF(AU172="FEMALE_SUBADULT","FEMALE_ADULT_36_48",IF(AU172="FEMALE_ADULT_36_48","FEMALE_ADULT_48_60",IF(AU172="FEMALE_ADULT_48_60","FEMALE_ADULT_60_72",IF(AU172="FEMALE_ADULT_60_72","FEMALE_ADULT_72_84",IF(AU172="FEMALE_ADULT_72_84","FEMALE_ADULT_84",IF(AU172="FEMALE_ADULT_84","FEMALE_ADULT_84",IF(AU172="MALE_CUB","MALE_JUVENILE",IF(AU172="MALE_JUVENILE","MALE_SUBADULT",IF(AU172="MALE_SUBADULT","MALE_ADULT_36_48",IF(AU172="MALE_ADULT_36_48","MALE_ADULT_48_60",IF(AU172="MALE_ADULT_48_60","MALE_ADULT_60_72",IF(AU172="MALE_ADULT_60_72","MALE_ADULT_72_84",IF(AU172="MALE_ADULT_72_84","MALE_ADULT_84",IF(AU172="MALE_ADULT_84","MALE_ADULT_84",IF(AU172="NA_CUB","NA_JUVENILE",IF(AU172="NA_JUVENILE","NA_ADULT",IF(AU172="NA_ADULT","NA_ADULT","NA"))))))))))))))))))))))))))</f>
        <v>NA</v>
      </c>
      <c r="AW172" s="1" t="str">
        <f t="shared" ref="AW172:AW235" si="253">IF($E172=AW$1,$J172,IF(AW$1&gt;$G172,$N172,IF($E172&gt;AW$1,"NA",(IF($E172=AW$1,AQ172,(IF(AV172="NA",AQ172,IF(AV172="FEMALE_CUB","FEMALE_JUVENILE",IF(AV172="FEMALE_JUVENILE","FEMALE_SUBADULT",IF(AV172="FEMALE_SUBADULT","FEMALE_ADULT_36_48",IF(AV172="FEMALE_ADULT_36_48","FEMALE_ADULT_48_60",IF(AV172="FEMALE_ADULT_48_60","FEMALE_ADULT_60_72",IF(AV172="FEMALE_ADULT_60_72","FEMALE_ADULT_72_84",IF(AV172="FEMALE_ADULT_72_84","FEMALE_ADULT_84",IF(AV172="FEMALE_ADULT_84","FEMALE_ADULT_84",IF(AV172="MALE_CUB","MALE_JUVENILE",IF(AV172="MALE_JUVENILE","MALE_SUBADULT",IF(AV172="MALE_SUBADULT","MALE_ADULT_36_48",IF(AV172="MALE_ADULT_36_48","MALE_ADULT_48_60",IF(AV172="MALE_ADULT_48_60","MALE_ADULT_60_72",IF(AV172="MALE_ADULT_60_72","MALE_ADULT_72_84",IF(AV172="MALE_ADULT_72_84","MALE_ADULT_84",IF(AV172="MALE_ADULT_84","MALE_ADULT_84",IF(AV172="NA_CUB","NA_JUVENILE",IF(AV172="NA_JUVENILE","NA_ADULT",IF(AV172="NA_ADULT","NA_ADULT","NA"))))))))))))))))))))))))))</f>
        <v>NA</v>
      </c>
      <c r="AX172" s="1" t="str">
        <f t="shared" ref="AX172:AX235" si="254">IF($E172=AX$1,$J172,IF(AX$1&gt;$G172,$N172,IF($E172&gt;AX$1,"NA",(IF($E172=AX$1,AR172,(IF(AW172="NA",AR172,IF(AW172="FEMALE_CUB","FEMALE_JUVENILE",IF(AW172="FEMALE_JUVENILE","FEMALE_SUBADULT",IF(AW172="FEMALE_SUBADULT","FEMALE_ADULT_36_48",IF(AW172="FEMALE_ADULT_36_48","FEMALE_ADULT_48_60",IF(AW172="FEMALE_ADULT_48_60","FEMALE_ADULT_60_72",IF(AW172="FEMALE_ADULT_60_72","FEMALE_ADULT_72_84",IF(AW172="FEMALE_ADULT_72_84","FEMALE_ADULT_84",IF(AW172="FEMALE_ADULT_84","FEMALE_ADULT_84",IF(AW172="MALE_CUB","MALE_JUVENILE",IF(AW172="MALE_JUVENILE","MALE_SUBADULT",IF(AW172="MALE_SUBADULT","MALE_ADULT_36_48",IF(AW172="MALE_ADULT_36_48","MALE_ADULT_48_60",IF(AW172="MALE_ADULT_48_60","MALE_ADULT_60_72",IF(AW172="MALE_ADULT_60_72","MALE_ADULT_72_84",IF(AW172="MALE_ADULT_72_84","MALE_ADULT_84",IF(AW172="MALE_ADULT_84","MALE_ADULT_84",IF(AW172="NA_CUB","NA_JUVENILE",IF(AW172="NA_JUVENILE","NA_ADULT",IF(AW172="NA_ADULT","NA_ADULT","NA"))))))))))))))))))))))))))</f>
        <v>NA</v>
      </c>
      <c r="AY172" s="1" t="str">
        <f t="shared" ref="AY172:AZ235" si="255">IF($E172=AY$1,$J172,IF(AY$1&gt;$G172,$N172,IF($E172&gt;AY$1,"NA",(IF($E172=AY$1,AS172,(IF(AX172="NA",AS172,IF(AX172="FEMALE_CUB","FEMALE_JUVENILE",IF(AX172="FEMALE_JUVENILE","FEMALE_SUBADULT",IF(AX172="FEMALE_SUBADULT","FEMALE_ADULT_36_48",IF(AX172="FEMALE_ADULT_36_48","FEMALE_ADULT_48_60",IF(AX172="FEMALE_ADULT_48_60","FEMALE_ADULT_60_72",IF(AX172="FEMALE_ADULT_60_72","FEMALE_ADULT_72_84",IF(AX172="FEMALE_ADULT_72_84","FEMALE_ADULT_84",IF(AX172="FEMALE_ADULT_84","FEMALE_ADULT_84",IF(AX172="MALE_CUB","MALE_JUVENILE",IF(AX172="MALE_JUVENILE","MALE_SUBADULT",IF(AX172="MALE_SUBADULT","MALE_ADULT_36_48",IF(AX172="MALE_ADULT_36_48","MALE_ADULT_48_60",IF(AX172="MALE_ADULT_48_60","MALE_ADULT_60_72",IF(AX172="MALE_ADULT_60_72","MALE_ADULT_72_84",IF(AX172="MALE_ADULT_72_84","MALE_ADULT_84",IF(AX172="MALE_ADULT_84","MALE_ADULT_84",IF(AX172="NA_CUB","NA_JUVENILE",IF(AX172="NA_JUVENILE","NA_ADULT",IF(AX172="NA_ADULT","NA_ADULT","NA"))))))))))))))))))))))))))</f>
        <v>MALE_CUB</v>
      </c>
      <c r="AZ172" s="1" t="str">
        <f t="shared" si="255"/>
        <v>MALE_JUVENILE</v>
      </c>
    </row>
    <row r="173" spans="1:52" x14ac:dyDescent="0.2">
      <c r="A173" s="27">
        <f>SABI_RAW_DATA!A173</f>
        <v>172</v>
      </c>
      <c r="B173" s="1" t="str">
        <f>UPPER(SABI_RAW_DATA!C173)</f>
        <v>FEMALE</v>
      </c>
      <c r="C173" s="28">
        <f>SABI_RAW_DATA!D173</f>
        <v>29099</v>
      </c>
      <c r="D173" s="28">
        <f>SABI_RAW_DATA!D173</f>
        <v>29099</v>
      </c>
      <c r="E173" s="1">
        <f t="shared" si="181"/>
        <v>1979</v>
      </c>
      <c r="F173" s="28">
        <f>SABI_RAW_DATA!E173</f>
        <v>30256</v>
      </c>
      <c r="G173" s="1">
        <f t="shared" si="182"/>
        <v>1982</v>
      </c>
      <c r="H173" s="67">
        <f>(YEAR(SABI_SUMMARY!D173)-YEAR(SABI_SUMMARY!C173))*12+MONTH(SABI_SUMMARY!D173)-MONTH(SABI_SUMMARY!C173)</f>
        <v>0</v>
      </c>
      <c r="I173" s="1" t="str">
        <f t="shared" si="183"/>
        <v>CUB</v>
      </c>
      <c r="J173" s="1" t="str">
        <f t="shared" si="184"/>
        <v>FEMALE_CUB</v>
      </c>
      <c r="K173" s="29">
        <f>(YEAR(SABI_SUMMARY!F173)-YEAR(SABI_SUMMARY!C173))*12+MONTH(SABI_SUMMARY!F173)-MONTH(SABI_SUMMARY!C173)</f>
        <v>38</v>
      </c>
      <c r="L173" s="1" t="str">
        <f t="shared" si="185"/>
        <v>ADULT_36_48</v>
      </c>
      <c r="M173" s="1" t="str">
        <f t="shared" si="186"/>
        <v>FEMALE_ADULT_36_48</v>
      </c>
      <c r="N173" s="1" t="str">
        <f>UPPER(SABI_RAW_DATA!G173)</f>
        <v>MORTALITY</v>
      </c>
      <c r="O173" s="1">
        <f>IF(SABI_SUMMARY!N173="MORTALITY",1,0)</f>
        <v>1</v>
      </c>
      <c r="P173" s="1" t="str">
        <f t="shared" si="228"/>
        <v>FEMALE_CUB</v>
      </c>
      <c r="Q173" s="1" t="str">
        <f t="shared" si="229"/>
        <v>FEMALE_JUVENILE</v>
      </c>
      <c r="R173" s="1" t="str">
        <f t="shared" ref="R173:Z173" si="256">IF($E173=R$1,$J173,IF(R$1&gt;$G173,$N173,IF($E173&gt;R$1,"NA",(IF($E173=R$1,L173,(IF(Q173="NA",L173,IF(Q173="FEMALE_CUB","FEMALE_JUVENILE",IF(Q173="FEMALE_JUVENILE","FEMALE_SUBADULT",IF(Q173="FEMALE_SUBADULT","FEMALE_ADULT_36_48",IF(Q173="FEMALE_ADULT_36_48","FEMALE_ADULT_48_60",IF(Q173="FEMALE_ADULT_48_60","FEMALE_ADULT_60_72",IF(Q173="FEMALE_ADULT_60_72","FEMALE_ADULT_72_84",IF(Q173="FEMALE_ADULT_72_84","FEMALE_ADULT_84",IF(Q173="FEMALE_ADULT_84","FEMALE_ADULT_84",IF(Q173="MALE_CUB","MALE_JUVENILE",IF(Q173="MALE_JUVENILE","MALE_SUBADULT",IF(Q173="MALE_SUBADULT","MALE_ADULT_36_48",IF(Q173="MALE_ADULT_36_48","MALE_ADULT_48_60",IF(Q173="MALE_ADULT_48_60","MALE_ADULT_60_72",IF(Q173="MALE_ADULT_60_72","MALE_ADULT_72_84",IF(Q173="MALE_ADULT_72_84","MALE_ADULT_84",IF(Q173="MALE_ADULT_84","MALE_ADULT_84",IF(Q173="NA_CUB","NA_JUVENILE",IF(Q173="NA_JUVENILE","NA_ADULT",IF(Q173="NA_ADULT","NA_ADULT","NA"))))))))))))))))))))))))))</f>
        <v>FEMALE_SUBADULT</v>
      </c>
      <c r="S173" s="1" t="str">
        <f t="shared" si="256"/>
        <v>FEMALE_ADULT_36_48</v>
      </c>
      <c r="T173" s="1" t="str">
        <f t="shared" si="256"/>
        <v>MORTALITY</v>
      </c>
      <c r="U173" s="1" t="str">
        <f t="shared" si="256"/>
        <v>MORTALITY</v>
      </c>
      <c r="V173" s="1" t="str">
        <f t="shared" si="256"/>
        <v>MORTALITY</v>
      </c>
      <c r="W173" s="1" t="str">
        <f t="shared" si="256"/>
        <v>MORTALITY</v>
      </c>
      <c r="X173" s="1" t="str">
        <f t="shared" si="256"/>
        <v>MORTALITY</v>
      </c>
      <c r="Y173" s="1" t="str">
        <f t="shared" si="256"/>
        <v>MORTALITY</v>
      </c>
      <c r="Z173" s="1" t="str">
        <f t="shared" si="256"/>
        <v>MORTALITY</v>
      </c>
      <c r="AA173" s="1" t="str">
        <f t="shared" si="231"/>
        <v>MORTALITY</v>
      </c>
      <c r="AB173" s="1" t="str">
        <f t="shared" si="232"/>
        <v>MORTALITY</v>
      </c>
      <c r="AC173" s="1" t="str">
        <f t="shared" si="233"/>
        <v>MORTALITY</v>
      </c>
      <c r="AD173" s="1" t="str">
        <f t="shared" si="234"/>
        <v>MORTALITY</v>
      </c>
      <c r="AE173" s="1" t="str">
        <f t="shared" si="235"/>
        <v>MORTALITY</v>
      </c>
      <c r="AF173" s="1" t="str">
        <f t="shared" si="236"/>
        <v>MORTALITY</v>
      </c>
      <c r="AG173" s="1" t="str">
        <f t="shared" si="237"/>
        <v>MORTALITY</v>
      </c>
      <c r="AH173" s="1" t="str">
        <f t="shared" si="238"/>
        <v>MORTALITY</v>
      </c>
      <c r="AI173" s="1" t="str">
        <f t="shared" si="239"/>
        <v>MORTALITY</v>
      </c>
      <c r="AJ173" s="1" t="str">
        <f t="shared" si="240"/>
        <v>MORTALITY</v>
      </c>
      <c r="AK173" s="1" t="str">
        <f t="shared" si="241"/>
        <v>MORTALITY</v>
      </c>
      <c r="AL173" s="1" t="str">
        <f t="shared" si="242"/>
        <v>MORTALITY</v>
      </c>
      <c r="AM173" s="1" t="str">
        <f t="shared" si="243"/>
        <v>MORTALITY</v>
      </c>
      <c r="AN173" s="1" t="str">
        <f t="shared" si="244"/>
        <v>MORTALITY</v>
      </c>
      <c r="AO173" s="1" t="str">
        <f t="shared" si="245"/>
        <v>MORTALITY</v>
      </c>
      <c r="AP173" s="1" t="str">
        <f t="shared" si="246"/>
        <v>MORTALITY</v>
      </c>
      <c r="AQ173" s="1" t="str">
        <f t="shared" si="247"/>
        <v>MORTALITY</v>
      </c>
      <c r="AR173" s="1" t="str">
        <f t="shared" si="248"/>
        <v>MORTALITY</v>
      </c>
      <c r="AS173" s="1" t="str">
        <f t="shared" si="249"/>
        <v>MORTALITY</v>
      </c>
      <c r="AT173" s="1" t="str">
        <f t="shared" si="250"/>
        <v>MORTALITY</v>
      </c>
      <c r="AU173" s="1" t="str">
        <f t="shared" si="251"/>
        <v>MORTALITY</v>
      </c>
      <c r="AV173" s="1" t="str">
        <f t="shared" si="252"/>
        <v>MORTALITY</v>
      </c>
      <c r="AW173" s="1" t="str">
        <f t="shared" si="253"/>
        <v>MORTALITY</v>
      </c>
      <c r="AX173" s="1" t="str">
        <f t="shared" si="254"/>
        <v>MORTALITY</v>
      </c>
      <c r="AY173" s="1" t="str">
        <f t="shared" si="255"/>
        <v>MORTALITY</v>
      </c>
      <c r="AZ173" s="1" t="str">
        <f t="shared" si="255"/>
        <v>MORTALITY</v>
      </c>
    </row>
    <row r="174" spans="1:52" x14ac:dyDescent="0.2">
      <c r="A174" s="27">
        <f>SABI_RAW_DATA!A174</f>
        <v>173</v>
      </c>
      <c r="B174" s="1" t="str">
        <f>UPPER(SABI_RAW_DATA!C174)</f>
        <v>FEMALE</v>
      </c>
      <c r="C174" s="28">
        <f>SABI_RAW_DATA!D174</f>
        <v>29099</v>
      </c>
      <c r="D174" s="28">
        <f>SABI_RAW_DATA!D174</f>
        <v>29099</v>
      </c>
      <c r="E174" s="1">
        <f t="shared" si="181"/>
        <v>1979</v>
      </c>
      <c r="F174" s="28">
        <f>SABI_RAW_DATA!E174</f>
        <v>30834</v>
      </c>
      <c r="G174" s="1">
        <f t="shared" si="182"/>
        <v>1984</v>
      </c>
      <c r="H174" s="67">
        <f>(YEAR(SABI_SUMMARY!D174)-YEAR(SABI_SUMMARY!C174))*12+MONTH(SABI_SUMMARY!D174)-MONTH(SABI_SUMMARY!C174)</f>
        <v>0</v>
      </c>
      <c r="I174" s="1" t="str">
        <f t="shared" si="183"/>
        <v>CUB</v>
      </c>
      <c r="J174" s="1" t="str">
        <f t="shared" si="184"/>
        <v>FEMALE_CUB</v>
      </c>
      <c r="K174" s="29">
        <f>(YEAR(SABI_SUMMARY!F174)-YEAR(SABI_SUMMARY!C174))*12+MONTH(SABI_SUMMARY!F174)-MONTH(SABI_SUMMARY!C174)</f>
        <v>57</v>
      </c>
      <c r="L174" s="1" t="str">
        <f t="shared" si="185"/>
        <v>ADULT_48_60</v>
      </c>
      <c r="M174" s="1" t="str">
        <f t="shared" si="186"/>
        <v>FEMALE_ADULT_48_60</v>
      </c>
      <c r="N174" s="1" t="str">
        <f>UPPER(SABI_RAW_DATA!G174)</f>
        <v>CENSORED</v>
      </c>
      <c r="O174" s="1">
        <f>IF(SABI_SUMMARY!N174="MORTALITY",1,0)</f>
        <v>0</v>
      </c>
      <c r="P174" s="1" t="str">
        <f t="shared" si="228"/>
        <v>FEMALE_CUB</v>
      </c>
      <c r="Q174" s="1" t="str">
        <f t="shared" si="229"/>
        <v>FEMALE_JUVENILE</v>
      </c>
      <c r="R174" s="1" t="str">
        <f t="shared" ref="R174:Z174" si="257">IF($E174=R$1,$J174,IF(R$1&gt;$G174,$N174,IF($E174&gt;R$1,"NA",(IF($E174=R$1,L174,(IF(Q174="NA",L174,IF(Q174="FEMALE_CUB","FEMALE_JUVENILE",IF(Q174="FEMALE_JUVENILE","FEMALE_SUBADULT",IF(Q174="FEMALE_SUBADULT","FEMALE_ADULT_36_48",IF(Q174="FEMALE_ADULT_36_48","FEMALE_ADULT_48_60",IF(Q174="FEMALE_ADULT_48_60","FEMALE_ADULT_60_72",IF(Q174="FEMALE_ADULT_60_72","FEMALE_ADULT_72_84",IF(Q174="FEMALE_ADULT_72_84","FEMALE_ADULT_84",IF(Q174="FEMALE_ADULT_84","FEMALE_ADULT_84",IF(Q174="MALE_CUB","MALE_JUVENILE",IF(Q174="MALE_JUVENILE","MALE_SUBADULT",IF(Q174="MALE_SUBADULT","MALE_ADULT_36_48",IF(Q174="MALE_ADULT_36_48","MALE_ADULT_48_60",IF(Q174="MALE_ADULT_48_60","MALE_ADULT_60_72",IF(Q174="MALE_ADULT_60_72","MALE_ADULT_72_84",IF(Q174="MALE_ADULT_72_84","MALE_ADULT_84",IF(Q174="MALE_ADULT_84","MALE_ADULT_84",IF(Q174="NA_CUB","NA_JUVENILE",IF(Q174="NA_JUVENILE","NA_ADULT",IF(Q174="NA_ADULT","NA_ADULT","NA"))))))))))))))))))))))))))</f>
        <v>FEMALE_SUBADULT</v>
      </c>
      <c r="S174" s="1" t="str">
        <f t="shared" si="257"/>
        <v>FEMALE_ADULT_36_48</v>
      </c>
      <c r="T174" s="1" t="str">
        <f t="shared" si="257"/>
        <v>FEMALE_ADULT_48_60</v>
      </c>
      <c r="U174" s="1" t="str">
        <f t="shared" si="257"/>
        <v>FEMALE_ADULT_60_72</v>
      </c>
      <c r="V174" s="1" t="str">
        <f t="shared" si="257"/>
        <v>CENSORED</v>
      </c>
      <c r="W174" s="1" t="str">
        <f t="shared" si="257"/>
        <v>CENSORED</v>
      </c>
      <c r="X174" s="1" t="str">
        <f t="shared" si="257"/>
        <v>CENSORED</v>
      </c>
      <c r="Y174" s="1" t="str">
        <f t="shared" si="257"/>
        <v>CENSORED</v>
      </c>
      <c r="Z174" s="1" t="str">
        <f t="shared" si="257"/>
        <v>CENSORED</v>
      </c>
      <c r="AA174" s="1" t="str">
        <f t="shared" si="231"/>
        <v>CENSORED</v>
      </c>
      <c r="AB174" s="1" t="str">
        <f t="shared" si="232"/>
        <v>CENSORED</v>
      </c>
      <c r="AC174" s="1" t="str">
        <f t="shared" si="233"/>
        <v>CENSORED</v>
      </c>
      <c r="AD174" s="1" t="str">
        <f t="shared" si="234"/>
        <v>CENSORED</v>
      </c>
      <c r="AE174" s="1" t="str">
        <f t="shared" si="235"/>
        <v>CENSORED</v>
      </c>
      <c r="AF174" s="1" t="str">
        <f t="shared" si="236"/>
        <v>CENSORED</v>
      </c>
      <c r="AG174" s="1" t="str">
        <f t="shared" si="237"/>
        <v>CENSORED</v>
      </c>
      <c r="AH174" s="1" t="str">
        <f t="shared" si="238"/>
        <v>CENSORED</v>
      </c>
      <c r="AI174" s="1" t="str">
        <f t="shared" si="239"/>
        <v>CENSORED</v>
      </c>
      <c r="AJ174" s="1" t="str">
        <f t="shared" si="240"/>
        <v>CENSORED</v>
      </c>
      <c r="AK174" s="1" t="str">
        <f t="shared" si="241"/>
        <v>CENSORED</v>
      </c>
      <c r="AL174" s="1" t="str">
        <f t="shared" si="242"/>
        <v>CENSORED</v>
      </c>
      <c r="AM174" s="1" t="str">
        <f t="shared" si="243"/>
        <v>CENSORED</v>
      </c>
      <c r="AN174" s="1" t="str">
        <f t="shared" si="244"/>
        <v>CENSORED</v>
      </c>
      <c r="AO174" s="1" t="str">
        <f t="shared" si="245"/>
        <v>CENSORED</v>
      </c>
      <c r="AP174" s="1" t="str">
        <f t="shared" si="246"/>
        <v>CENSORED</v>
      </c>
      <c r="AQ174" s="1" t="str">
        <f t="shared" si="247"/>
        <v>CENSORED</v>
      </c>
      <c r="AR174" s="1" t="str">
        <f t="shared" si="248"/>
        <v>CENSORED</v>
      </c>
      <c r="AS174" s="1" t="str">
        <f t="shared" si="249"/>
        <v>CENSORED</v>
      </c>
      <c r="AT174" s="1" t="str">
        <f t="shared" si="250"/>
        <v>CENSORED</v>
      </c>
      <c r="AU174" s="1" t="str">
        <f t="shared" si="251"/>
        <v>CENSORED</v>
      </c>
      <c r="AV174" s="1" t="str">
        <f t="shared" si="252"/>
        <v>CENSORED</v>
      </c>
      <c r="AW174" s="1" t="str">
        <f t="shared" si="253"/>
        <v>CENSORED</v>
      </c>
      <c r="AX174" s="1" t="str">
        <f t="shared" si="254"/>
        <v>CENSORED</v>
      </c>
      <c r="AY174" s="1" t="str">
        <f t="shared" si="255"/>
        <v>CENSORED</v>
      </c>
      <c r="AZ174" s="1" t="str">
        <f t="shared" si="255"/>
        <v>CENSORED</v>
      </c>
    </row>
    <row r="175" spans="1:52" x14ac:dyDescent="0.2">
      <c r="A175" s="27">
        <f>SABI_RAW_DATA!A175</f>
        <v>174</v>
      </c>
      <c r="B175" s="1" t="str">
        <f>UPPER(SABI_RAW_DATA!C175)</f>
        <v>MALE</v>
      </c>
      <c r="C175" s="28">
        <f>SABI_RAW_DATA!D175</f>
        <v>29799</v>
      </c>
      <c r="D175" s="28">
        <f>SABI_RAW_DATA!D175</f>
        <v>29799</v>
      </c>
      <c r="E175" s="1">
        <f t="shared" si="181"/>
        <v>1981</v>
      </c>
      <c r="F175" s="28">
        <f>SABI_RAW_DATA!E175</f>
        <v>30376</v>
      </c>
      <c r="G175" s="1">
        <f t="shared" si="182"/>
        <v>1983</v>
      </c>
      <c r="H175" s="67">
        <f>(YEAR(SABI_SUMMARY!D175)-YEAR(SABI_SUMMARY!C175))*12+MONTH(SABI_SUMMARY!D175)-MONTH(SABI_SUMMARY!C175)</f>
        <v>0</v>
      </c>
      <c r="I175" s="1" t="str">
        <f t="shared" si="183"/>
        <v>CUB</v>
      </c>
      <c r="J175" s="1" t="str">
        <f t="shared" si="184"/>
        <v>MALE_CUB</v>
      </c>
      <c r="K175" s="29">
        <f>(YEAR(SABI_SUMMARY!F175)-YEAR(SABI_SUMMARY!C175))*12+MONTH(SABI_SUMMARY!F175)-MONTH(SABI_SUMMARY!C175)</f>
        <v>19</v>
      </c>
      <c r="L175" s="1" t="str">
        <f t="shared" si="185"/>
        <v>JUVENILE</v>
      </c>
      <c r="M175" s="1" t="str">
        <f t="shared" si="186"/>
        <v>MALE_JUVENILE</v>
      </c>
      <c r="N175" s="1" t="str">
        <f>UPPER(SABI_RAW_DATA!G175)</f>
        <v>CENSORED</v>
      </c>
      <c r="O175" s="1">
        <f>IF(SABI_SUMMARY!N175="MORTALITY",1,0)</f>
        <v>0</v>
      </c>
      <c r="P175" s="1" t="str">
        <f t="shared" si="228"/>
        <v>NA</v>
      </c>
      <c r="Q175" s="1" t="str">
        <f t="shared" si="229"/>
        <v>NA</v>
      </c>
      <c r="R175" s="1" t="str">
        <f t="shared" ref="R175:Z175" si="258">IF($E175=R$1,$J175,IF(R$1&gt;$G175,$N175,IF($E175&gt;R$1,"NA",(IF($E175=R$1,L175,(IF(Q175="NA",L175,IF(Q175="FEMALE_CUB","FEMALE_JUVENILE",IF(Q175="FEMALE_JUVENILE","FEMALE_SUBADULT",IF(Q175="FEMALE_SUBADULT","FEMALE_ADULT_36_48",IF(Q175="FEMALE_ADULT_36_48","FEMALE_ADULT_48_60",IF(Q175="FEMALE_ADULT_48_60","FEMALE_ADULT_60_72",IF(Q175="FEMALE_ADULT_60_72","FEMALE_ADULT_72_84",IF(Q175="FEMALE_ADULT_72_84","FEMALE_ADULT_84",IF(Q175="FEMALE_ADULT_84","FEMALE_ADULT_84",IF(Q175="MALE_CUB","MALE_JUVENILE",IF(Q175="MALE_JUVENILE","MALE_SUBADULT",IF(Q175="MALE_SUBADULT","MALE_ADULT_36_48",IF(Q175="MALE_ADULT_36_48","MALE_ADULT_48_60",IF(Q175="MALE_ADULT_48_60","MALE_ADULT_60_72",IF(Q175="MALE_ADULT_60_72","MALE_ADULT_72_84",IF(Q175="MALE_ADULT_72_84","MALE_ADULT_84",IF(Q175="MALE_ADULT_84","MALE_ADULT_84",IF(Q175="NA_CUB","NA_JUVENILE",IF(Q175="NA_JUVENILE","NA_ADULT",IF(Q175="NA_ADULT","NA_ADULT","NA"))))))))))))))))))))))))))</f>
        <v>MALE_CUB</v>
      </c>
      <c r="S175" s="1" t="str">
        <f t="shared" si="258"/>
        <v>MALE_JUVENILE</v>
      </c>
      <c r="T175" s="1" t="str">
        <f t="shared" si="258"/>
        <v>MALE_SUBADULT</v>
      </c>
      <c r="U175" s="1" t="str">
        <f t="shared" si="258"/>
        <v>CENSORED</v>
      </c>
      <c r="V175" s="1" t="str">
        <f t="shared" si="258"/>
        <v>CENSORED</v>
      </c>
      <c r="W175" s="1" t="str">
        <f t="shared" si="258"/>
        <v>CENSORED</v>
      </c>
      <c r="X175" s="1" t="str">
        <f t="shared" si="258"/>
        <v>CENSORED</v>
      </c>
      <c r="Y175" s="1" t="str">
        <f t="shared" si="258"/>
        <v>CENSORED</v>
      </c>
      <c r="Z175" s="1" t="str">
        <f t="shared" si="258"/>
        <v>CENSORED</v>
      </c>
      <c r="AA175" s="1" t="str">
        <f t="shared" si="231"/>
        <v>CENSORED</v>
      </c>
      <c r="AB175" s="1" t="str">
        <f t="shared" si="232"/>
        <v>CENSORED</v>
      </c>
      <c r="AC175" s="1" t="str">
        <f t="shared" si="233"/>
        <v>CENSORED</v>
      </c>
      <c r="AD175" s="1" t="str">
        <f t="shared" si="234"/>
        <v>CENSORED</v>
      </c>
      <c r="AE175" s="1" t="str">
        <f t="shared" si="235"/>
        <v>CENSORED</v>
      </c>
      <c r="AF175" s="1" t="str">
        <f t="shared" si="236"/>
        <v>CENSORED</v>
      </c>
      <c r="AG175" s="1" t="str">
        <f t="shared" si="237"/>
        <v>CENSORED</v>
      </c>
      <c r="AH175" s="1" t="str">
        <f t="shared" si="238"/>
        <v>CENSORED</v>
      </c>
      <c r="AI175" s="1" t="str">
        <f t="shared" si="239"/>
        <v>CENSORED</v>
      </c>
      <c r="AJ175" s="1" t="str">
        <f t="shared" si="240"/>
        <v>CENSORED</v>
      </c>
      <c r="AK175" s="1" t="str">
        <f t="shared" si="241"/>
        <v>CENSORED</v>
      </c>
      <c r="AL175" s="1" t="str">
        <f t="shared" si="242"/>
        <v>CENSORED</v>
      </c>
      <c r="AM175" s="1" t="str">
        <f t="shared" si="243"/>
        <v>CENSORED</v>
      </c>
      <c r="AN175" s="1" t="str">
        <f t="shared" si="244"/>
        <v>CENSORED</v>
      </c>
      <c r="AO175" s="1" t="str">
        <f t="shared" si="245"/>
        <v>CENSORED</v>
      </c>
      <c r="AP175" s="1" t="str">
        <f t="shared" si="246"/>
        <v>CENSORED</v>
      </c>
      <c r="AQ175" s="1" t="str">
        <f t="shared" si="247"/>
        <v>CENSORED</v>
      </c>
      <c r="AR175" s="1" t="str">
        <f t="shared" si="248"/>
        <v>CENSORED</v>
      </c>
      <c r="AS175" s="1" t="str">
        <f t="shared" si="249"/>
        <v>CENSORED</v>
      </c>
      <c r="AT175" s="1" t="str">
        <f t="shared" si="250"/>
        <v>CENSORED</v>
      </c>
      <c r="AU175" s="1" t="str">
        <f t="shared" si="251"/>
        <v>CENSORED</v>
      </c>
      <c r="AV175" s="1" t="str">
        <f t="shared" si="252"/>
        <v>CENSORED</v>
      </c>
      <c r="AW175" s="1" t="str">
        <f t="shared" si="253"/>
        <v>CENSORED</v>
      </c>
      <c r="AX175" s="1" t="str">
        <f t="shared" si="254"/>
        <v>CENSORED</v>
      </c>
      <c r="AY175" s="1" t="str">
        <f t="shared" si="255"/>
        <v>CENSORED</v>
      </c>
      <c r="AZ175" s="1" t="str">
        <f t="shared" si="255"/>
        <v>CENSORED</v>
      </c>
    </row>
    <row r="176" spans="1:52" x14ac:dyDescent="0.2">
      <c r="A176" s="27">
        <f>SABI_RAW_DATA!A176</f>
        <v>175</v>
      </c>
      <c r="B176" s="1" t="str">
        <f>UPPER(SABI_RAW_DATA!C176)</f>
        <v>FEMALE</v>
      </c>
      <c r="C176" s="28">
        <f>SABI_RAW_DATA!D176</f>
        <v>29799</v>
      </c>
      <c r="D176" s="28">
        <f>SABI_RAW_DATA!D176</f>
        <v>29799</v>
      </c>
      <c r="E176" s="1">
        <f t="shared" si="181"/>
        <v>1981</v>
      </c>
      <c r="F176" s="28">
        <f>SABI_RAW_DATA!E176</f>
        <v>32295</v>
      </c>
      <c r="G176" s="1">
        <f t="shared" si="182"/>
        <v>1988</v>
      </c>
      <c r="H176" s="67">
        <f>(YEAR(SABI_SUMMARY!D176)-YEAR(SABI_SUMMARY!C176))*12+MONTH(SABI_SUMMARY!D176)-MONTH(SABI_SUMMARY!C176)</f>
        <v>0</v>
      </c>
      <c r="I176" s="1" t="str">
        <f t="shared" si="183"/>
        <v>CUB</v>
      </c>
      <c r="J176" s="1" t="str">
        <f t="shared" si="184"/>
        <v>FEMALE_CUB</v>
      </c>
      <c r="K176" s="29">
        <f>(YEAR(SABI_SUMMARY!F176)-YEAR(SABI_SUMMARY!C176))*12+MONTH(SABI_SUMMARY!F176)-MONTH(SABI_SUMMARY!C176)</f>
        <v>82</v>
      </c>
      <c r="L176" s="1" t="str">
        <f t="shared" si="185"/>
        <v>ADULT_72_84</v>
      </c>
      <c r="M176" s="1" t="str">
        <f t="shared" si="186"/>
        <v>FEMALE_ADULT_72_84</v>
      </c>
      <c r="N176" s="1" t="str">
        <f>UPPER(SABI_RAW_DATA!G176)</f>
        <v>MORTALITY</v>
      </c>
      <c r="O176" s="1">
        <f>IF(SABI_SUMMARY!N176="MORTALITY",1,0)</f>
        <v>1</v>
      </c>
      <c r="P176" s="1" t="str">
        <f t="shared" si="228"/>
        <v>NA</v>
      </c>
      <c r="Q176" s="1" t="str">
        <f t="shared" si="229"/>
        <v>NA</v>
      </c>
      <c r="R176" s="1" t="str">
        <f t="shared" ref="R176:Z176" si="259">IF($E176=R$1,$J176,IF(R$1&gt;$G176,$N176,IF($E176&gt;R$1,"NA",(IF($E176=R$1,L176,(IF(Q176="NA",L176,IF(Q176="FEMALE_CUB","FEMALE_JUVENILE",IF(Q176="FEMALE_JUVENILE","FEMALE_SUBADULT",IF(Q176="FEMALE_SUBADULT","FEMALE_ADULT_36_48",IF(Q176="FEMALE_ADULT_36_48","FEMALE_ADULT_48_60",IF(Q176="FEMALE_ADULT_48_60","FEMALE_ADULT_60_72",IF(Q176="FEMALE_ADULT_60_72","FEMALE_ADULT_72_84",IF(Q176="FEMALE_ADULT_72_84","FEMALE_ADULT_84",IF(Q176="FEMALE_ADULT_84","FEMALE_ADULT_84",IF(Q176="MALE_CUB","MALE_JUVENILE",IF(Q176="MALE_JUVENILE","MALE_SUBADULT",IF(Q176="MALE_SUBADULT","MALE_ADULT_36_48",IF(Q176="MALE_ADULT_36_48","MALE_ADULT_48_60",IF(Q176="MALE_ADULT_48_60","MALE_ADULT_60_72",IF(Q176="MALE_ADULT_60_72","MALE_ADULT_72_84",IF(Q176="MALE_ADULT_72_84","MALE_ADULT_84",IF(Q176="MALE_ADULT_84","MALE_ADULT_84",IF(Q176="NA_CUB","NA_JUVENILE",IF(Q176="NA_JUVENILE","NA_ADULT",IF(Q176="NA_ADULT","NA_ADULT","NA"))))))))))))))))))))))))))</f>
        <v>FEMALE_CUB</v>
      </c>
      <c r="S176" s="1" t="str">
        <f t="shared" si="259"/>
        <v>FEMALE_JUVENILE</v>
      </c>
      <c r="T176" s="1" t="str">
        <f t="shared" si="259"/>
        <v>FEMALE_SUBADULT</v>
      </c>
      <c r="U176" s="1" t="str">
        <f t="shared" si="259"/>
        <v>FEMALE_ADULT_36_48</v>
      </c>
      <c r="V176" s="1" t="str">
        <f t="shared" si="259"/>
        <v>FEMALE_ADULT_48_60</v>
      </c>
      <c r="W176" s="1" t="str">
        <f t="shared" si="259"/>
        <v>FEMALE_ADULT_60_72</v>
      </c>
      <c r="X176" s="1" t="str">
        <f t="shared" si="259"/>
        <v>FEMALE_ADULT_72_84</v>
      </c>
      <c r="Y176" s="1" t="str">
        <f t="shared" si="259"/>
        <v>FEMALE_ADULT_84</v>
      </c>
      <c r="Z176" s="1" t="str">
        <f t="shared" si="259"/>
        <v>MORTALITY</v>
      </c>
      <c r="AA176" s="1" t="str">
        <f t="shared" si="231"/>
        <v>MORTALITY</v>
      </c>
      <c r="AB176" s="1" t="str">
        <f t="shared" si="232"/>
        <v>MORTALITY</v>
      </c>
      <c r="AC176" s="1" t="str">
        <f t="shared" si="233"/>
        <v>MORTALITY</v>
      </c>
      <c r="AD176" s="1" t="str">
        <f t="shared" si="234"/>
        <v>MORTALITY</v>
      </c>
      <c r="AE176" s="1" t="str">
        <f t="shared" si="235"/>
        <v>MORTALITY</v>
      </c>
      <c r="AF176" s="1" t="str">
        <f t="shared" si="236"/>
        <v>MORTALITY</v>
      </c>
      <c r="AG176" s="1" t="str">
        <f t="shared" si="237"/>
        <v>MORTALITY</v>
      </c>
      <c r="AH176" s="1" t="str">
        <f t="shared" si="238"/>
        <v>MORTALITY</v>
      </c>
      <c r="AI176" s="1" t="str">
        <f t="shared" si="239"/>
        <v>MORTALITY</v>
      </c>
      <c r="AJ176" s="1" t="str">
        <f t="shared" si="240"/>
        <v>MORTALITY</v>
      </c>
      <c r="AK176" s="1" t="str">
        <f t="shared" si="241"/>
        <v>MORTALITY</v>
      </c>
      <c r="AL176" s="1" t="str">
        <f t="shared" si="242"/>
        <v>MORTALITY</v>
      </c>
      <c r="AM176" s="1" t="str">
        <f t="shared" si="243"/>
        <v>MORTALITY</v>
      </c>
      <c r="AN176" s="1" t="str">
        <f t="shared" si="244"/>
        <v>MORTALITY</v>
      </c>
      <c r="AO176" s="1" t="str">
        <f t="shared" si="245"/>
        <v>MORTALITY</v>
      </c>
      <c r="AP176" s="1" t="str">
        <f t="shared" si="246"/>
        <v>MORTALITY</v>
      </c>
      <c r="AQ176" s="1" t="str">
        <f t="shared" si="247"/>
        <v>MORTALITY</v>
      </c>
      <c r="AR176" s="1" t="str">
        <f t="shared" si="248"/>
        <v>MORTALITY</v>
      </c>
      <c r="AS176" s="1" t="str">
        <f t="shared" si="249"/>
        <v>MORTALITY</v>
      </c>
      <c r="AT176" s="1" t="str">
        <f t="shared" si="250"/>
        <v>MORTALITY</v>
      </c>
      <c r="AU176" s="1" t="str">
        <f t="shared" si="251"/>
        <v>MORTALITY</v>
      </c>
      <c r="AV176" s="1" t="str">
        <f t="shared" si="252"/>
        <v>MORTALITY</v>
      </c>
      <c r="AW176" s="1" t="str">
        <f t="shared" si="253"/>
        <v>MORTALITY</v>
      </c>
      <c r="AX176" s="1" t="str">
        <f t="shared" si="254"/>
        <v>MORTALITY</v>
      </c>
      <c r="AY176" s="1" t="str">
        <f t="shared" si="255"/>
        <v>MORTALITY</v>
      </c>
      <c r="AZ176" s="1" t="str">
        <f t="shared" si="255"/>
        <v>MORTALITY</v>
      </c>
    </row>
    <row r="177" spans="1:52" x14ac:dyDescent="0.2">
      <c r="A177" s="27">
        <f>SABI_RAW_DATA!A177</f>
        <v>176</v>
      </c>
      <c r="B177" s="1" t="str">
        <f>UPPER(SABI_RAW_DATA!C177)</f>
        <v>NA</v>
      </c>
      <c r="C177" s="28">
        <f>SABI_RAW_DATA!D177</f>
        <v>30317</v>
      </c>
      <c r="D177" s="28">
        <f>SABI_RAW_DATA!D177</f>
        <v>30317</v>
      </c>
      <c r="E177" s="1">
        <f t="shared" si="181"/>
        <v>1983</v>
      </c>
      <c r="F177" s="28">
        <f>SABI_RAW_DATA!E177</f>
        <v>30407</v>
      </c>
      <c r="G177" s="1">
        <f t="shared" si="182"/>
        <v>1983</v>
      </c>
      <c r="H177" s="67">
        <f>(YEAR(SABI_SUMMARY!D177)-YEAR(SABI_SUMMARY!C177))*12+MONTH(SABI_SUMMARY!D177)-MONTH(SABI_SUMMARY!C177)</f>
        <v>0</v>
      </c>
      <c r="I177" s="1" t="str">
        <f t="shared" si="183"/>
        <v>CUB</v>
      </c>
      <c r="J177" s="1" t="str">
        <f t="shared" si="184"/>
        <v>NA_CUB</v>
      </c>
      <c r="K177" s="29">
        <f>(YEAR(SABI_SUMMARY!F177)-YEAR(SABI_SUMMARY!C177))*12+MONTH(SABI_SUMMARY!F177)-MONTH(SABI_SUMMARY!C177)</f>
        <v>3</v>
      </c>
      <c r="L177" s="1" t="str">
        <f t="shared" si="185"/>
        <v>CUB</v>
      </c>
      <c r="M177" s="1" t="str">
        <f t="shared" si="186"/>
        <v>NA_CUB</v>
      </c>
      <c r="N177" s="1" t="str">
        <f>UPPER(SABI_RAW_DATA!G177)</f>
        <v>MORTALITY</v>
      </c>
      <c r="O177" s="1">
        <f>IF(SABI_SUMMARY!N177="MORTALITY",1,0)</f>
        <v>1</v>
      </c>
      <c r="P177" s="1" t="str">
        <f t="shared" si="228"/>
        <v>NA</v>
      </c>
      <c r="Q177" s="1" t="str">
        <f t="shared" si="229"/>
        <v>NA</v>
      </c>
      <c r="R177" s="1" t="str">
        <f t="shared" ref="R177:Z177" si="260">IF($E177=R$1,$J177,IF(R$1&gt;$G177,$N177,IF($E177&gt;R$1,"NA",(IF($E177=R$1,L177,(IF(Q177="NA",L177,IF(Q177="FEMALE_CUB","FEMALE_JUVENILE",IF(Q177="FEMALE_JUVENILE","FEMALE_SUBADULT",IF(Q177="FEMALE_SUBADULT","FEMALE_ADULT_36_48",IF(Q177="FEMALE_ADULT_36_48","FEMALE_ADULT_48_60",IF(Q177="FEMALE_ADULT_48_60","FEMALE_ADULT_60_72",IF(Q177="FEMALE_ADULT_60_72","FEMALE_ADULT_72_84",IF(Q177="FEMALE_ADULT_72_84","FEMALE_ADULT_84",IF(Q177="FEMALE_ADULT_84","FEMALE_ADULT_84",IF(Q177="MALE_CUB","MALE_JUVENILE",IF(Q177="MALE_JUVENILE","MALE_SUBADULT",IF(Q177="MALE_SUBADULT","MALE_ADULT_36_48",IF(Q177="MALE_ADULT_36_48","MALE_ADULT_48_60",IF(Q177="MALE_ADULT_48_60","MALE_ADULT_60_72",IF(Q177="MALE_ADULT_60_72","MALE_ADULT_72_84",IF(Q177="MALE_ADULT_72_84","MALE_ADULT_84",IF(Q177="MALE_ADULT_84","MALE_ADULT_84",IF(Q177="NA_CUB","NA_JUVENILE",IF(Q177="NA_JUVENILE","NA_ADULT",IF(Q177="NA_ADULT","NA_ADULT","NA"))))))))))))))))))))))))))</f>
        <v>NA</v>
      </c>
      <c r="S177" s="1" t="str">
        <f t="shared" si="260"/>
        <v>NA</v>
      </c>
      <c r="T177" s="1" t="str">
        <f t="shared" si="260"/>
        <v>NA_CUB</v>
      </c>
      <c r="U177" s="1" t="str">
        <f t="shared" si="260"/>
        <v>MORTALITY</v>
      </c>
      <c r="V177" s="1" t="str">
        <f t="shared" si="260"/>
        <v>MORTALITY</v>
      </c>
      <c r="W177" s="1" t="str">
        <f t="shared" si="260"/>
        <v>MORTALITY</v>
      </c>
      <c r="X177" s="1" t="str">
        <f t="shared" si="260"/>
        <v>MORTALITY</v>
      </c>
      <c r="Y177" s="1" t="str">
        <f t="shared" si="260"/>
        <v>MORTALITY</v>
      </c>
      <c r="Z177" s="1" t="str">
        <f t="shared" si="260"/>
        <v>MORTALITY</v>
      </c>
      <c r="AA177" s="1" t="str">
        <f t="shared" si="231"/>
        <v>MORTALITY</v>
      </c>
      <c r="AB177" s="1" t="str">
        <f t="shared" si="232"/>
        <v>MORTALITY</v>
      </c>
      <c r="AC177" s="1" t="str">
        <f t="shared" si="233"/>
        <v>MORTALITY</v>
      </c>
      <c r="AD177" s="1" t="str">
        <f t="shared" si="234"/>
        <v>MORTALITY</v>
      </c>
      <c r="AE177" s="1" t="str">
        <f t="shared" si="235"/>
        <v>MORTALITY</v>
      </c>
      <c r="AF177" s="1" t="str">
        <f t="shared" si="236"/>
        <v>MORTALITY</v>
      </c>
      <c r="AG177" s="1" t="str">
        <f t="shared" si="237"/>
        <v>MORTALITY</v>
      </c>
      <c r="AH177" s="1" t="str">
        <f t="shared" si="238"/>
        <v>MORTALITY</v>
      </c>
      <c r="AI177" s="1" t="str">
        <f t="shared" si="239"/>
        <v>MORTALITY</v>
      </c>
      <c r="AJ177" s="1" t="str">
        <f t="shared" si="240"/>
        <v>MORTALITY</v>
      </c>
      <c r="AK177" s="1" t="str">
        <f t="shared" si="241"/>
        <v>MORTALITY</v>
      </c>
      <c r="AL177" s="1" t="str">
        <f t="shared" si="242"/>
        <v>MORTALITY</v>
      </c>
      <c r="AM177" s="1" t="str">
        <f t="shared" si="243"/>
        <v>MORTALITY</v>
      </c>
      <c r="AN177" s="1" t="str">
        <f t="shared" si="244"/>
        <v>MORTALITY</v>
      </c>
      <c r="AO177" s="1" t="str">
        <f t="shared" si="245"/>
        <v>MORTALITY</v>
      </c>
      <c r="AP177" s="1" t="str">
        <f t="shared" si="246"/>
        <v>MORTALITY</v>
      </c>
      <c r="AQ177" s="1" t="str">
        <f t="shared" si="247"/>
        <v>MORTALITY</v>
      </c>
      <c r="AR177" s="1" t="str">
        <f t="shared" si="248"/>
        <v>MORTALITY</v>
      </c>
      <c r="AS177" s="1" t="str">
        <f t="shared" si="249"/>
        <v>MORTALITY</v>
      </c>
      <c r="AT177" s="1" t="str">
        <f t="shared" si="250"/>
        <v>MORTALITY</v>
      </c>
      <c r="AU177" s="1" t="str">
        <f t="shared" si="251"/>
        <v>MORTALITY</v>
      </c>
      <c r="AV177" s="1" t="str">
        <f t="shared" si="252"/>
        <v>MORTALITY</v>
      </c>
      <c r="AW177" s="1" t="str">
        <f t="shared" si="253"/>
        <v>MORTALITY</v>
      </c>
      <c r="AX177" s="1" t="str">
        <f t="shared" si="254"/>
        <v>MORTALITY</v>
      </c>
      <c r="AY177" s="1" t="str">
        <f t="shared" si="255"/>
        <v>MORTALITY</v>
      </c>
      <c r="AZ177" s="1" t="str">
        <f t="shared" si="255"/>
        <v>MORTALITY</v>
      </c>
    </row>
    <row r="178" spans="1:52" x14ac:dyDescent="0.2">
      <c r="A178" s="27">
        <f>SABI_RAW_DATA!A178</f>
        <v>177</v>
      </c>
      <c r="B178" s="1" t="str">
        <f>UPPER(SABI_RAW_DATA!C178)</f>
        <v>NA</v>
      </c>
      <c r="C178" s="28">
        <f>SABI_RAW_DATA!D178</f>
        <v>30317</v>
      </c>
      <c r="D178" s="28">
        <f>SABI_RAW_DATA!D178</f>
        <v>30317</v>
      </c>
      <c r="E178" s="1">
        <f t="shared" si="181"/>
        <v>1983</v>
      </c>
      <c r="F178" s="28">
        <f>SABI_RAW_DATA!E178</f>
        <v>30407</v>
      </c>
      <c r="G178" s="1">
        <f t="shared" si="182"/>
        <v>1983</v>
      </c>
      <c r="H178" s="67">
        <f>(YEAR(SABI_SUMMARY!D178)-YEAR(SABI_SUMMARY!C178))*12+MONTH(SABI_SUMMARY!D178)-MONTH(SABI_SUMMARY!C178)</f>
        <v>0</v>
      </c>
      <c r="I178" s="1" t="str">
        <f t="shared" si="183"/>
        <v>CUB</v>
      </c>
      <c r="J178" s="1" t="str">
        <f t="shared" si="184"/>
        <v>NA_CUB</v>
      </c>
      <c r="K178" s="29">
        <f>(YEAR(SABI_SUMMARY!F178)-YEAR(SABI_SUMMARY!C178))*12+MONTH(SABI_SUMMARY!F178)-MONTH(SABI_SUMMARY!C178)</f>
        <v>3</v>
      </c>
      <c r="L178" s="1" t="str">
        <f t="shared" si="185"/>
        <v>CUB</v>
      </c>
      <c r="M178" s="1" t="str">
        <f t="shared" si="186"/>
        <v>NA_CUB</v>
      </c>
      <c r="N178" s="1" t="str">
        <f>UPPER(SABI_RAW_DATA!G178)</f>
        <v>MORTALITY</v>
      </c>
      <c r="O178" s="1">
        <f>IF(SABI_SUMMARY!N178="MORTALITY",1,0)</f>
        <v>1</v>
      </c>
      <c r="P178" s="1" t="str">
        <f t="shared" si="228"/>
        <v>NA</v>
      </c>
      <c r="Q178" s="1" t="str">
        <f t="shared" si="229"/>
        <v>NA</v>
      </c>
      <c r="R178" s="1" t="str">
        <f t="shared" ref="R178:Z178" si="261">IF($E178=R$1,$J178,IF(R$1&gt;$G178,$N178,IF($E178&gt;R$1,"NA",(IF($E178=R$1,L178,(IF(Q178="NA",L178,IF(Q178="FEMALE_CUB","FEMALE_JUVENILE",IF(Q178="FEMALE_JUVENILE","FEMALE_SUBADULT",IF(Q178="FEMALE_SUBADULT","FEMALE_ADULT_36_48",IF(Q178="FEMALE_ADULT_36_48","FEMALE_ADULT_48_60",IF(Q178="FEMALE_ADULT_48_60","FEMALE_ADULT_60_72",IF(Q178="FEMALE_ADULT_60_72","FEMALE_ADULT_72_84",IF(Q178="FEMALE_ADULT_72_84","FEMALE_ADULT_84",IF(Q178="FEMALE_ADULT_84","FEMALE_ADULT_84",IF(Q178="MALE_CUB","MALE_JUVENILE",IF(Q178="MALE_JUVENILE","MALE_SUBADULT",IF(Q178="MALE_SUBADULT","MALE_ADULT_36_48",IF(Q178="MALE_ADULT_36_48","MALE_ADULT_48_60",IF(Q178="MALE_ADULT_48_60","MALE_ADULT_60_72",IF(Q178="MALE_ADULT_60_72","MALE_ADULT_72_84",IF(Q178="MALE_ADULT_72_84","MALE_ADULT_84",IF(Q178="MALE_ADULT_84","MALE_ADULT_84",IF(Q178="NA_CUB","NA_JUVENILE",IF(Q178="NA_JUVENILE","NA_ADULT",IF(Q178="NA_ADULT","NA_ADULT","NA"))))))))))))))))))))))))))</f>
        <v>NA</v>
      </c>
      <c r="S178" s="1" t="str">
        <f t="shared" si="261"/>
        <v>NA</v>
      </c>
      <c r="T178" s="1" t="str">
        <f t="shared" si="261"/>
        <v>NA_CUB</v>
      </c>
      <c r="U178" s="1" t="str">
        <f t="shared" si="261"/>
        <v>MORTALITY</v>
      </c>
      <c r="V178" s="1" t="str">
        <f t="shared" si="261"/>
        <v>MORTALITY</v>
      </c>
      <c r="W178" s="1" t="str">
        <f t="shared" si="261"/>
        <v>MORTALITY</v>
      </c>
      <c r="X178" s="1" t="str">
        <f t="shared" si="261"/>
        <v>MORTALITY</v>
      </c>
      <c r="Y178" s="1" t="str">
        <f t="shared" si="261"/>
        <v>MORTALITY</v>
      </c>
      <c r="Z178" s="1" t="str">
        <f t="shared" si="261"/>
        <v>MORTALITY</v>
      </c>
      <c r="AA178" s="1" t="str">
        <f t="shared" si="231"/>
        <v>MORTALITY</v>
      </c>
      <c r="AB178" s="1" t="str">
        <f t="shared" si="232"/>
        <v>MORTALITY</v>
      </c>
      <c r="AC178" s="1" t="str">
        <f t="shared" si="233"/>
        <v>MORTALITY</v>
      </c>
      <c r="AD178" s="1" t="str">
        <f t="shared" si="234"/>
        <v>MORTALITY</v>
      </c>
      <c r="AE178" s="1" t="str">
        <f t="shared" si="235"/>
        <v>MORTALITY</v>
      </c>
      <c r="AF178" s="1" t="str">
        <f t="shared" si="236"/>
        <v>MORTALITY</v>
      </c>
      <c r="AG178" s="1" t="str">
        <f t="shared" si="237"/>
        <v>MORTALITY</v>
      </c>
      <c r="AH178" s="1" t="str">
        <f t="shared" si="238"/>
        <v>MORTALITY</v>
      </c>
      <c r="AI178" s="1" t="str">
        <f t="shared" si="239"/>
        <v>MORTALITY</v>
      </c>
      <c r="AJ178" s="1" t="str">
        <f t="shared" si="240"/>
        <v>MORTALITY</v>
      </c>
      <c r="AK178" s="1" t="str">
        <f t="shared" si="241"/>
        <v>MORTALITY</v>
      </c>
      <c r="AL178" s="1" t="str">
        <f t="shared" si="242"/>
        <v>MORTALITY</v>
      </c>
      <c r="AM178" s="1" t="str">
        <f t="shared" si="243"/>
        <v>MORTALITY</v>
      </c>
      <c r="AN178" s="1" t="str">
        <f t="shared" si="244"/>
        <v>MORTALITY</v>
      </c>
      <c r="AO178" s="1" t="str">
        <f t="shared" si="245"/>
        <v>MORTALITY</v>
      </c>
      <c r="AP178" s="1" t="str">
        <f t="shared" si="246"/>
        <v>MORTALITY</v>
      </c>
      <c r="AQ178" s="1" t="str">
        <f t="shared" si="247"/>
        <v>MORTALITY</v>
      </c>
      <c r="AR178" s="1" t="str">
        <f t="shared" si="248"/>
        <v>MORTALITY</v>
      </c>
      <c r="AS178" s="1" t="str">
        <f t="shared" si="249"/>
        <v>MORTALITY</v>
      </c>
      <c r="AT178" s="1" t="str">
        <f t="shared" si="250"/>
        <v>MORTALITY</v>
      </c>
      <c r="AU178" s="1" t="str">
        <f t="shared" si="251"/>
        <v>MORTALITY</v>
      </c>
      <c r="AV178" s="1" t="str">
        <f t="shared" si="252"/>
        <v>MORTALITY</v>
      </c>
      <c r="AW178" s="1" t="str">
        <f t="shared" si="253"/>
        <v>MORTALITY</v>
      </c>
      <c r="AX178" s="1" t="str">
        <f t="shared" si="254"/>
        <v>MORTALITY</v>
      </c>
      <c r="AY178" s="1" t="str">
        <f t="shared" si="255"/>
        <v>MORTALITY</v>
      </c>
      <c r="AZ178" s="1" t="str">
        <f t="shared" si="255"/>
        <v>MORTALITY</v>
      </c>
    </row>
    <row r="179" spans="1:52" x14ac:dyDescent="0.2">
      <c r="A179" s="27">
        <f>SABI_RAW_DATA!A179</f>
        <v>178</v>
      </c>
      <c r="B179" s="1" t="str">
        <f>UPPER(SABI_RAW_DATA!C179)</f>
        <v>FEMALE</v>
      </c>
      <c r="C179" s="28">
        <f>SABI_RAW_DATA!D179</f>
        <v>30317</v>
      </c>
      <c r="D179" s="28">
        <f>SABI_RAW_DATA!D179</f>
        <v>30317</v>
      </c>
      <c r="E179" s="1">
        <f t="shared" si="181"/>
        <v>1983</v>
      </c>
      <c r="F179" s="28">
        <f>SABI_RAW_DATA!E179</f>
        <v>30713</v>
      </c>
      <c r="G179" s="1">
        <f t="shared" si="182"/>
        <v>1984</v>
      </c>
      <c r="H179" s="67">
        <f>(YEAR(SABI_SUMMARY!D179)-YEAR(SABI_SUMMARY!C179))*12+MONTH(SABI_SUMMARY!D179)-MONTH(SABI_SUMMARY!C179)</f>
        <v>0</v>
      </c>
      <c r="I179" s="1" t="str">
        <f t="shared" si="183"/>
        <v>CUB</v>
      </c>
      <c r="J179" s="1" t="str">
        <f t="shared" si="184"/>
        <v>FEMALE_CUB</v>
      </c>
      <c r="K179" s="29">
        <f>(YEAR(SABI_SUMMARY!F179)-YEAR(SABI_SUMMARY!C179))*12+MONTH(SABI_SUMMARY!F179)-MONTH(SABI_SUMMARY!C179)</f>
        <v>13</v>
      </c>
      <c r="L179" s="1" t="str">
        <f t="shared" si="185"/>
        <v>JUVENILE</v>
      </c>
      <c r="M179" s="1" t="str">
        <f t="shared" si="186"/>
        <v>FEMALE_JUVENILE</v>
      </c>
      <c r="N179" s="1" t="str">
        <f>UPPER(SABI_RAW_DATA!G179)</f>
        <v>CENSORED</v>
      </c>
      <c r="O179" s="1">
        <f>IF(SABI_SUMMARY!N179="MORTALITY",1,0)</f>
        <v>0</v>
      </c>
      <c r="P179" s="1" t="str">
        <f t="shared" si="228"/>
        <v>NA</v>
      </c>
      <c r="Q179" s="1" t="str">
        <f t="shared" si="229"/>
        <v>NA</v>
      </c>
      <c r="R179" s="1" t="str">
        <f t="shared" ref="R179:Z179" si="262">IF($E179=R$1,$J179,IF(R$1&gt;$G179,$N179,IF($E179&gt;R$1,"NA",(IF($E179=R$1,L179,(IF(Q179="NA",L179,IF(Q179="FEMALE_CUB","FEMALE_JUVENILE",IF(Q179="FEMALE_JUVENILE","FEMALE_SUBADULT",IF(Q179="FEMALE_SUBADULT","FEMALE_ADULT_36_48",IF(Q179="FEMALE_ADULT_36_48","FEMALE_ADULT_48_60",IF(Q179="FEMALE_ADULT_48_60","FEMALE_ADULT_60_72",IF(Q179="FEMALE_ADULT_60_72","FEMALE_ADULT_72_84",IF(Q179="FEMALE_ADULT_72_84","FEMALE_ADULT_84",IF(Q179="FEMALE_ADULT_84","FEMALE_ADULT_84",IF(Q179="MALE_CUB","MALE_JUVENILE",IF(Q179="MALE_JUVENILE","MALE_SUBADULT",IF(Q179="MALE_SUBADULT","MALE_ADULT_36_48",IF(Q179="MALE_ADULT_36_48","MALE_ADULT_48_60",IF(Q179="MALE_ADULT_48_60","MALE_ADULT_60_72",IF(Q179="MALE_ADULT_60_72","MALE_ADULT_72_84",IF(Q179="MALE_ADULT_72_84","MALE_ADULT_84",IF(Q179="MALE_ADULT_84","MALE_ADULT_84",IF(Q179="NA_CUB","NA_JUVENILE",IF(Q179="NA_JUVENILE","NA_ADULT",IF(Q179="NA_ADULT","NA_ADULT","NA"))))))))))))))))))))))))))</f>
        <v>NA</v>
      </c>
      <c r="S179" s="1" t="str">
        <f t="shared" si="262"/>
        <v>NA</v>
      </c>
      <c r="T179" s="1" t="str">
        <f t="shared" si="262"/>
        <v>FEMALE_CUB</v>
      </c>
      <c r="U179" s="1" t="str">
        <f t="shared" si="262"/>
        <v>FEMALE_JUVENILE</v>
      </c>
      <c r="V179" s="1" t="str">
        <f t="shared" si="262"/>
        <v>CENSORED</v>
      </c>
      <c r="W179" s="1" t="str">
        <f t="shared" si="262"/>
        <v>CENSORED</v>
      </c>
      <c r="X179" s="1" t="str">
        <f t="shared" si="262"/>
        <v>CENSORED</v>
      </c>
      <c r="Y179" s="1" t="str">
        <f t="shared" si="262"/>
        <v>CENSORED</v>
      </c>
      <c r="Z179" s="1" t="str">
        <f t="shared" si="262"/>
        <v>CENSORED</v>
      </c>
      <c r="AA179" s="1" t="str">
        <f t="shared" si="231"/>
        <v>CENSORED</v>
      </c>
      <c r="AB179" s="1" t="str">
        <f t="shared" si="232"/>
        <v>CENSORED</v>
      </c>
      <c r="AC179" s="1" t="str">
        <f t="shared" si="233"/>
        <v>CENSORED</v>
      </c>
      <c r="AD179" s="1" t="str">
        <f t="shared" si="234"/>
        <v>CENSORED</v>
      </c>
      <c r="AE179" s="1" t="str">
        <f t="shared" si="235"/>
        <v>CENSORED</v>
      </c>
      <c r="AF179" s="1" t="str">
        <f t="shared" si="236"/>
        <v>CENSORED</v>
      </c>
      <c r="AG179" s="1" t="str">
        <f t="shared" si="237"/>
        <v>CENSORED</v>
      </c>
      <c r="AH179" s="1" t="str">
        <f t="shared" si="238"/>
        <v>CENSORED</v>
      </c>
      <c r="AI179" s="1" t="str">
        <f t="shared" si="239"/>
        <v>CENSORED</v>
      </c>
      <c r="AJ179" s="1" t="str">
        <f t="shared" si="240"/>
        <v>CENSORED</v>
      </c>
      <c r="AK179" s="1" t="str">
        <f t="shared" si="241"/>
        <v>CENSORED</v>
      </c>
      <c r="AL179" s="1" t="str">
        <f t="shared" si="242"/>
        <v>CENSORED</v>
      </c>
      <c r="AM179" s="1" t="str">
        <f t="shared" si="243"/>
        <v>CENSORED</v>
      </c>
      <c r="AN179" s="1" t="str">
        <f t="shared" si="244"/>
        <v>CENSORED</v>
      </c>
      <c r="AO179" s="1" t="str">
        <f t="shared" si="245"/>
        <v>CENSORED</v>
      </c>
      <c r="AP179" s="1" t="str">
        <f t="shared" si="246"/>
        <v>CENSORED</v>
      </c>
      <c r="AQ179" s="1" t="str">
        <f t="shared" si="247"/>
        <v>CENSORED</v>
      </c>
      <c r="AR179" s="1" t="str">
        <f t="shared" si="248"/>
        <v>CENSORED</v>
      </c>
      <c r="AS179" s="1" t="str">
        <f t="shared" si="249"/>
        <v>CENSORED</v>
      </c>
      <c r="AT179" s="1" t="str">
        <f t="shared" si="250"/>
        <v>CENSORED</v>
      </c>
      <c r="AU179" s="1" t="str">
        <f t="shared" si="251"/>
        <v>CENSORED</v>
      </c>
      <c r="AV179" s="1" t="str">
        <f t="shared" si="252"/>
        <v>CENSORED</v>
      </c>
      <c r="AW179" s="1" t="str">
        <f t="shared" si="253"/>
        <v>CENSORED</v>
      </c>
      <c r="AX179" s="1" t="str">
        <f t="shared" si="254"/>
        <v>CENSORED</v>
      </c>
      <c r="AY179" s="1" t="str">
        <f t="shared" si="255"/>
        <v>CENSORED</v>
      </c>
      <c r="AZ179" s="1" t="str">
        <f t="shared" si="255"/>
        <v>CENSORED</v>
      </c>
    </row>
    <row r="180" spans="1:52" x14ac:dyDescent="0.2">
      <c r="A180" s="27">
        <f>SABI_RAW_DATA!A180</f>
        <v>179</v>
      </c>
      <c r="B180" s="1" t="str">
        <f>UPPER(SABI_RAW_DATA!C180)</f>
        <v>MALE</v>
      </c>
      <c r="C180" s="28">
        <f>SABI_RAW_DATA!D180</f>
        <v>30773</v>
      </c>
      <c r="D180" s="28">
        <f>SABI_RAW_DATA!D180</f>
        <v>30773</v>
      </c>
      <c r="E180" s="1">
        <f t="shared" si="181"/>
        <v>1984</v>
      </c>
      <c r="F180" s="28">
        <f>SABI_RAW_DATA!E180</f>
        <v>31382</v>
      </c>
      <c r="G180" s="1">
        <f t="shared" si="182"/>
        <v>1985</v>
      </c>
      <c r="H180" s="67">
        <f>(YEAR(SABI_SUMMARY!D180)-YEAR(SABI_SUMMARY!C180))*12+MONTH(SABI_SUMMARY!D180)-MONTH(SABI_SUMMARY!C180)</f>
        <v>0</v>
      </c>
      <c r="I180" s="1" t="str">
        <f t="shared" si="183"/>
        <v>CUB</v>
      </c>
      <c r="J180" s="1" t="str">
        <f t="shared" si="184"/>
        <v>MALE_CUB</v>
      </c>
      <c r="K180" s="29">
        <f>(YEAR(SABI_SUMMARY!F180)-YEAR(SABI_SUMMARY!C180))*12+MONTH(SABI_SUMMARY!F180)-MONTH(SABI_SUMMARY!C180)</f>
        <v>20</v>
      </c>
      <c r="L180" s="1" t="str">
        <f t="shared" si="185"/>
        <v>JUVENILE</v>
      </c>
      <c r="M180" s="1" t="str">
        <f t="shared" si="186"/>
        <v>MALE_JUVENILE</v>
      </c>
      <c r="N180" s="1" t="str">
        <f>UPPER(SABI_RAW_DATA!G180)</f>
        <v>MORTALITY</v>
      </c>
      <c r="O180" s="1">
        <f>IF(SABI_SUMMARY!N180="MORTALITY",1,0)</f>
        <v>1</v>
      </c>
      <c r="P180" s="1" t="str">
        <f t="shared" si="228"/>
        <v>NA</v>
      </c>
      <c r="Q180" s="1" t="str">
        <f t="shared" si="229"/>
        <v>NA</v>
      </c>
      <c r="R180" s="1" t="str">
        <f t="shared" ref="R180:Z180" si="263">IF($E180=R$1,$J180,IF(R$1&gt;$G180,$N180,IF($E180&gt;R$1,"NA",(IF($E180=R$1,L180,(IF(Q180="NA",L180,IF(Q180="FEMALE_CUB","FEMALE_JUVENILE",IF(Q180="FEMALE_JUVENILE","FEMALE_SUBADULT",IF(Q180="FEMALE_SUBADULT","FEMALE_ADULT_36_48",IF(Q180="FEMALE_ADULT_36_48","FEMALE_ADULT_48_60",IF(Q180="FEMALE_ADULT_48_60","FEMALE_ADULT_60_72",IF(Q180="FEMALE_ADULT_60_72","FEMALE_ADULT_72_84",IF(Q180="FEMALE_ADULT_72_84","FEMALE_ADULT_84",IF(Q180="FEMALE_ADULT_84","FEMALE_ADULT_84",IF(Q180="MALE_CUB","MALE_JUVENILE",IF(Q180="MALE_JUVENILE","MALE_SUBADULT",IF(Q180="MALE_SUBADULT","MALE_ADULT_36_48",IF(Q180="MALE_ADULT_36_48","MALE_ADULT_48_60",IF(Q180="MALE_ADULT_48_60","MALE_ADULT_60_72",IF(Q180="MALE_ADULT_60_72","MALE_ADULT_72_84",IF(Q180="MALE_ADULT_72_84","MALE_ADULT_84",IF(Q180="MALE_ADULT_84","MALE_ADULT_84",IF(Q180="NA_CUB","NA_JUVENILE",IF(Q180="NA_JUVENILE","NA_ADULT",IF(Q180="NA_ADULT","NA_ADULT","NA"))))))))))))))))))))))))))</f>
        <v>NA</v>
      </c>
      <c r="S180" s="1" t="str">
        <f t="shared" si="263"/>
        <v>NA</v>
      </c>
      <c r="T180" s="1" t="str">
        <f t="shared" si="263"/>
        <v>NA</v>
      </c>
      <c r="U180" s="1" t="str">
        <f t="shared" si="263"/>
        <v>MALE_CUB</v>
      </c>
      <c r="V180" s="1" t="str">
        <f t="shared" si="263"/>
        <v>MALE_JUVENILE</v>
      </c>
      <c r="W180" s="1" t="str">
        <f t="shared" si="263"/>
        <v>MORTALITY</v>
      </c>
      <c r="X180" s="1" t="str">
        <f t="shared" si="263"/>
        <v>MORTALITY</v>
      </c>
      <c r="Y180" s="1" t="str">
        <f t="shared" si="263"/>
        <v>MORTALITY</v>
      </c>
      <c r="Z180" s="1" t="str">
        <f t="shared" si="263"/>
        <v>MORTALITY</v>
      </c>
      <c r="AA180" s="1" t="str">
        <f t="shared" si="231"/>
        <v>MORTALITY</v>
      </c>
      <c r="AB180" s="1" t="str">
        <f t="shared" si="232"/>
        <v>MORTALITY</v>
      </c>
      <c r="AC180" s="1" t="str">
        <f t="shared" si="233"/>
        <v>MORTALITY</v>
      </c>
      <c r="AD180" s="1" t="str">
        <f t="shared" si="234"/>
        <v>MORTALITY</v>
      </c>
      <c r="AE180" s="1" t="str">
        <f t="shared" si="235"/>
        <v>MORTALITY</v>
      </c>
      <c r="AF180" s="1" t="str">
        <f t="shared" si="236"/>
        <v>MORTALITY</v>
      </c>
      <c r="AG180" s="1" t="str">
        <f t="shared" si="237"/>
        <v>MORTALITY</v>
      </c>
      <c r="AH180" s="1" t="str">
        <f t="shared" si="238"/>
        <v>MORTALITY</v>
      </c>
      <c r="AI180" s="1" t="str">
        <f t="shared" si="239"/>
        <v>MORTALITY</v>
      </c>
      <c r="AJ180" s="1" t="str">
        <f t="shared" si="240"/>
        <v>MORTALITY</v>
      </c>
      <c r="AK180" s="1" t="str">
        <f t="shared" si="241"/>
        <v>MORTALITY</v>
      </c>
      <c r="AL180" s="1" t="str">
        <f t="shared" si="242"/>
        <v>MORTALITY</v>
      </c>
      <c r="AM180" s="1" t="str">
        <f t="shared" si="243"/>
        <v>MORTALITY</v>
      </c>
      <c r="AN180" s="1" t="str">
        <f t="shared" si="244"/>
        <v>MORTALITY</v>
      </c>
      <c r="AO180" s="1" t="str">
        <f t="shared" si="245"/>
        <v>MORTALITY</v>
      </c>
      <c r="AP180" s="1" t="str">
        <f t="shared" si="246"/>
        <v>MORTALITY</v>
      </c>
      <c r="AQ180" s="1" t="str">
        <f t="shared" si="247"/>
        <v>MORTALITY</v>
      </c>
      <c r="AR180" s="1" t="str">
        <f t="shared" si="248"/>
        <v>MORTALITY</v>
      </c>
      <c r="AS180" s="1" t="str">
        <f t="shared" si="249"/>
        <v>MORTALITY</v>
      </c>
      <c r="AT180" s="1" t="str">
        <f t="shared" si="250"/>
        <v>MORTALITY</v>
      </c>
      <c r="AU180" s="1" t="str">
        <f t="shared" si="251"/>
        <v>MORTALITY</v>
      </c>
      <c r="AV180" s="1" t="str">
        <f t="shared" si="252"/>
        <v>MORTALITY</v>
      </c>
      <c r="AW180" s="1" t="str">
        <f t="shared" si="253"/>
        <v>MORTALITY</v>
      </c>
      <c r="AX180" s="1" t="str">
        <f t="shared" si="254"/>
        <v>MORTALITY</v>
      </c>
      <c r="AY180" s="1" t="str">
        <f t="shared" si="255"/>
        <v>MORTALITY</v>
      </c>
      <c r="AZ180" s="1" t="str">
        <f t="shared" si="255"/>
        <v>MORTALITY</v>
      </c>
    </row>
    <row r="181" spans="1:52" x14ac:dyDescent="0.2">
      <c r="A181" s="27">
        <f>SABI_RAW_DATA!A181</f>
        <v>180</v>
      </c>
      <c r="B181" s="1" t="str">
        <f>UPPER(SABI_RAW_DATA!C181)</f>
        <v>FEMALE</v>
      </c>
      <c r="C181" s="28">
        <f>SABI_RAW_DATA!D181</f>
        <v>30773</v>
      </c>
      <c r="D181" s="28">
        <f>SABI_RAW_DATA!D181</f>
        <v>30773</v>
      </c>
      <c r="E181" s="1">
        <f t="shared" si="181"/>
        <v>1984</v>
      </c>
      <c r="F181" s="28">
        <f>SABI_RAW_DATA!E181</f>
        <v>36831</v>
      </c>
      <c r="G181" s="1">
        <f t="shared" si="182"/>
        <v>2000</v>
      </c>
      <c r="H181" s="67">
        <f>(YEAR(SABI_SUMMARY!D181)-YEAR(SABI_SUMMARY!C181))*12+MONTH(SABI_SUMMARY!D181)-MONTH(SABI_SUMMARY!C181)</f>
        <v>0</v>
      </c>
      <c r="I181" s="1" t="str">
        <f t="shared" si="183"/>
        <v>CUB</v>
      </c>
      <c r="J181" s="1" t="str">
        <f t="shared" si="184"/>
        <v>FEMALE_CUB</v>
      </c>
      <c r="K181" s="29">
        <f>(YEAR(SABI_SUMMARY!F181)-YEAR(SABI_SUMMARY!C181))*12+MONTH(SABI_SUMMARY!F181)-MONTH(SABI_SUMMARY!C181)</f>
        <v>199</v>
      </c>
      <c r="L181" s="1" t="str">
        <f t="shared" si="185"/>
        <v>ADULT_84</v>
      </c>
      <c r="M181" s="1" t="str">
        <f t="shared" si="186"/>
        <v>FEMALE_ADULT_84</v>
      </c>
      <c r="N181" s="1" t="str">
        <f>UPPER(SABI_RAW_DATA!G181)</f>
        <v>MORTALITY</v>
      </c>
      <c r="O181" s="1">
        <f>IF(SABI_SUMMARY!N181="MORTALITY",1,0)</f>
        <v>1</v>
      </c>
      <c r="P181" s="1" t="str">
        <f t="shared" si="228"/>
        <v>NA</v>
      </c>
      <c r="Q181" s="1" t="str">
        <f t="shared" si="229"/>
        <v>NA</v>
      </c>
      <c r="R181" s="1" t="str">
        <f t="shared" ref="R181:Z181" si="264">IF($E181=R$1,$J181,IF(R$1&gt;$G181,$N181,IF($E181&gt;R$1,"NA",(IF($E181=R$1,L181,(IF(Q181="NA",L181,IF(Q181="FEMALE_CUB","FEMALE_JUVENILE",IF(Q181="FEMALE_JUVENILE","FEMALE_SUBADULT",IF(Q181="FEMALE_SUBADULT","FEMALE_ADULT_36_48",IF(Q181="FEMALE_ADULT_36_48","FEMALE_ADULT_48_60",IF(Q181="FEMALE_ADULT_48_60","FEMALE_ADULT_60_72",IF(Q181="FEMALE_ADULT_60_72","FEMALE_ADULT_72_84",IF(Q181="FEMALE_ADULT_72_84","FEMALE_ADULT_84",IF(Q181="FEMALE_ADULT_84","FEMALE_ADULT_84",IF(Q181="MALE_CUB","MALE_JUVENILE",IF(Q181="MALE_JUVENILE","MALE_SUBADULT",IF(Q181="MALE_SUBADULT","MALE_ADULT_36_48",IF(Q181="MALE_ADULT_36_48","MALE_ADULT_48_60",IF(Q181="MALE_ADULT_48_60","MALE_ADULT_60_72",IF(Q181="MALE_ADULT_60_72","MALE_ADULT_72_84",IF(Q181="MALE_ADULT_72_84","MALE_ADULT_84",IF(Q181="MALE_ADULT_84","MALE_ADULT_84",IF(Q181="NA_CUB","NA_JUVENILE",IF(Q181="NA_JUVENILE","NA_ADULT",IF(Q181="NA_ADULT","NA_ADULT","NA"))))))))))))))))))))))))))</f>
        <v>NA</v>
      </c>
      <c r="S181" s="1" t="str">
        <f t="shared" si="264"/>
        <v>NA</v>
      </c>
      <c r="T181" s="1" t="str">
        <f t="shared" si="264"/>
        <v>NA</v>
      </c>
      <c r="U181" s="1" t="str">
        <f t="shared" si="264"/>
        <v>FEMALE_CUB</v>
      </c>
      <c r="V181" s="1" t="str">
        <f t="shared" si="264"/>
        <v>FEMALE_JUVENILE</v>
      </c>
      <c r="W181" s="1" t="str">
        <f t="shared" si="264"/>
        <v>FEMALE_SUBADULT</v>
      </c>
      <c r="X181" s="1" t="str">
        <f t="shared" si="264"/>
        <v>FEMALE_ADULT_36_48</v>
      </c>
      <c r="Y181" s="1" t="str">
        <f t="shared" si="264"/>
        <v>FEMALE_ADULT_48_60</v>
      </c>
      <c r="Z181" s="1" t="str">
        <f t="shared" si="264"/>
        <v>FEMALE_ADULT_60_72</v>
      </c>
      <c r="AA181" s="1" t="str">
        <f t="shared" si="231"/>
        <v>FEMALE_ADULT_72_84</v>
      </c>
      <c r="AB181" s="1" t="str">
        <f t="shared" si="232"/>
        <v>FEMALE_ADULT_84</v>
      </c>
      <c r="AC181" s="1" t="str">
        <f t="shared" si="233"/>
        <v>FEMALE_ADULT_84</v>
      </c>
      <c r="AD181" s="1" t="str">
        <f t="shared" si="234"/>
        <v>FEMALE_ADULT_84</v>
      </c>
      <c r="AE181" s="1" t="str">
        <f t="shared" si="235"/>
        <v>FEMALE_ADULT_84</v>
      </c>
      <c r="AF181" s="1" t="str">
        <f t="shared" si="236"/>
        <v>FEMALE_ADULT_84</v>
      </c>
      <c r="AG181" s="1" t="str">
        <f t="shared" si="237"/>
        <v>FEMALE_ADULT_84</v>
      </c>
      <c r="AH181" s="1" t="str">
        <f t="shared" si="238"/>
        <v>FEMALE_ADULT_84</v>
      </c>
      <c r="AI181" s="1" t="str">
        <f t="shared" si="239"/>
        <v>FEMALE_ADULT_84</v>
      </c>
      <c r="AJ181" s="1" t="str">
        <f t="shared" si="240"/>
        <v>FEMALE_ADULT_84</v>
      </c>
      <c r="AK181" s="1" t="str">
        <f t="shared" si="241"/>
        <v>FEMALE_ADULT_84</v>
      </c>
      <c r="AL181" s="1" t="str">
        <f t="shared" si="242"/>
        <v>MORTALITY</v>
      </c>
      <c r="AM181" s="1" t="str">
        <f t="shared" si="243"/>
        <v>MORTALITY</v>
      </c>
      <c r="AN181" s="1" t="str">
        <f t="shared" si="244"/>
        <v>MORTALITY</v>
      </c>
      <c r="AO181" s="1" t="str">
        <f t="shared" si="245"/>
        <v>MORTALITY</v>
      </c>
      <c r="AP181" s="1" t="str">
        <f t="shared" si="246"/>
        <v>MORTALITY</v>
      </c>
      <c r="AQ181" s="1" t="str">
        <f t="shared" si="247"/>
        <v>MORTALITY</v>
      </c>
      <c r="AR181" s="1" t="str">
        <f t="shared" si="248"/>
        <v>MORTALITY</v>
      </c>
      <c r="AS181" s="1" t="str">
        <f t="shared" si="249"/>
        <v>MORTALITY</v>
      </c>
      <c r="AT181" s="1" t="str">
        <f t="shared" si="250"/>
        <v>MORTALITY</v>
      </c>
      <c r="AU181" s="1" t="str">
        <f t="shared" si="251"/>
        <v>MORTALITY</v>
      </c>
      <c r="AV181" s="1" t="str">
        <f t="shared" si="252"/>
        <v>MORTALITY</v>
      </c>
      <c r="AW181" s="1" t="str">
        <f t="shared" si="253"/>
        <v>MORTALITY</v>
      </c>
      <c r="AX181" s="1" t="str">
        <f t="shared" si="254"/>
        <v>MORTALITY</v>
      </c>
      <c r="AY181" s="1" t="str">
        <f t="shared" si="255"/>
        <v>MORTALITY</v>
      </c>
      <c r="AZ181" s="1" t="str">
        <f t="shared" si="255"/>
        <v>MORTALITY</v>
      </c>
    </row>
    <row r="182" spans="1:52" x14ac:dyDescent="0.2">
      <c r="A182" s="27">
        <f>SABI_RAW_DATA!A182</f>
        <v>181</v>
      </c>
      <c r="B182" s="1" t="str">
        <f>UPPER(SABI_RAW_DATA!C182)</f>
        <v>MALE</v>
      </c>
      <c r="C182" s="28">
        <f>SABI_RAW_DATA!D182</f>
        <v>31321</v>
      </c>
      <c r="D182" s="28">
        <f>SABI_RAW_DATA!D182</f>
        <v>31321</v>
      </c>
      <c r="E182" s="1">
        <f t="shared" si="181"/>
        <v>1985</v>
      </c>
      <c r="F182" s="28">
        <f>SABI_RAW_DATA!E182</f>
        <v>31747</v>
      </c>
      <c r="G182" s="1">
        <f t="shared" si="182"/>
        <v>1986</v>
      </c>
      <c r="H182" s="67">
        <f>(YEAR(SABI_SUMMARY!D182)-YEAR(SABI_SUMMARY!C182))*12+MONTH(SABI_SUMMARY!D182)-MONTH(SABI_SUMMARY!C182)</f>
        <v>0</v>
      </c>
      <c r="I182" s="1" t="str">
        <f t="shared" si="183"/>
        <v>CUB</v>
      </c>
      <c r="J182" s="1" t="str">
        <f t="shared" si="184"/>
        <v>MALE_CUB</v>
      </c>
      <c r="K182" s="29">
        <f>(YEAR(SABI_SUMMARY!F182)-YEAR(SABI_SUMMARY!C182))*12+MONTH(SABI_SUMMARY!F182)-MONTH(SABI_SUMMARY!C182)</f>
        <v>14</v>
      </c>
      <c r="L182" s="1" t="str">
        <f t="shared" si="185"/>
        <v>JUVENILE</v>
      </c>
      <c r="M182" s="1" t="str">
        <f t="shared" si="186"/>
        <v>MALE_JUVENILE</v>
      </c>
      <c r="N182" s="1" t="str">
        <f>UPPER(SABI_RAW_DATA!G182)</f>
        <v>CENSORED</v>
      </c>
      <c r="O182" s="1">
        <f>IF(SABI_SUMMARY!N182="MORTALITY",1,0)</f>
        <v>0</v>
      </c>
      <c r="P182" s="1" t="str">
        <f t="shared" si="228"/>
        <v>NA</v>
      </c>
      <c r="Q182" s="1" t="str">
        <f t="shared" si="229"/>
        <v>NA</v>
      </c>
      <c r="R182" s="1" t="str">
        <f t="shared" ref="R182:Z182" si="265">IF($E182=R$1,$J182,IF(R$1&gt;$G182,$N182,IF($E182&gt;R$1,"NA",(IF($E182=R$1,L182,(IF(Q182="NA",L182,IF(Q182="FEMALE_CUB","FEMALE_JUVENILE",IF(Q182="FEMALE_JUVENILE","FEMALE_SUBADULT",IF(Q182="FEMALE_SUBADULT","FEMALE_ADULT_36_48",IF(Q182="FEMALE_ADULT_36_48","FEMALE_ADULT_48_60",IF(Q182="FEMALE_ADULT_48_60","FEMALE_ADULT_60_72",IF(Q182="FEMALE_ADULT_60_72","FEMALE_ADULT_72_84",IF(Q182="FEMALE_ADULT_72_84","FEMALE_ADULT_84",IF(Q182="FEMALE_ADULT_84","FEMALE_ADULT_84",IF(Q182="MALE_CUB","MALE_JUVENILE",IF(Q182="MALE_JUVENILE","MALE_SUBADULT",IF(Q182="MALE_SUBADULT","MALE_ADULT_36_48",IF(Q182="MALE_ADULT_36_48","MALE_ADULT_48_60",IF(Q182="MALE_ADULT_48_60","MALE_ADULT_60_72",IF(Q182="MALE_ADULT_60_72","MALE_ADULT_72_84",IF(Q182="MALE_ADULT_72_84","MALE_ADULT_84",IF(Q182="MALE_ADULT_84","MALE_ADULT_84",IF(Q182="NA_CUB","NA_JUVENILE",IF(Q182="NA_JUVENILE","NA_ADULT",IF(Q182="NA_ADULT","NA_ADULT","NA"))))))))))))))))))))))))))</f>
        <v>NA</v>
      </c>
      <c r="S182" s="1" t="str">
        <f t="shared" si="265"/>
        <v>NA</v>
      </c>
      <c r="T182" s="1" t="str">
        <f t="shared" si="265"/>
        <v>NA</v>
      </c>
      <c r="U182" s="1" t="str">
        <f t="shared" si="265"/>
        <v>NA</v>
      </c>
      <c r="V182" s="1" t="str">
        <f t="shared" si="265"/>
        <v>MALE_CUB</v>
      </c>
      <c r="W182" s="1" t="str">
        <f t="shared" si="265"/>
        <v>MALE_JUVENILE</v>
      </c>
      <c r="X182" s="1" t="str">
        <f t="shared" si="265"/>
        <v>CENSORED</v>
      </c>
      <c r="Y182" s="1" t="str">
        <f t="shared" si="265"/>
        <v>CENSORED</v>
      </c>
      <c r="Z182" s="1" t="str">
        <f t="shared" si="265"/>
        <v>CENSORED</v>
      </c>
      <c r="AA182" s="1" t="str">
        <f t="shared" si="231"/>
        <v>CENSORED</v>
      </c>
      <c r="AB182" s="1" t="str">
        <f t="shared" si="232"/>
        <v>CENSORED</v>
      </c>
      <c r="AC182" s="1" t="str">
        <f t="shared" si="233"/>
        <v>CENSORED</v>
      </c>
      <c r="AD182" s="1" t="str">
        <f t="shared" si="234"/>
        <v>CENSORED</v>
      </c>
      <c r="AE182" s="1" t="str">
        <f t="shared" si="235"/>
        <v>CENSORED</v>
      </c>
      <c r="AF182" s="1" t="str">
        <f t="shared" si="236"/>
        <v>CENSORED</v>
      </c>
      <c r="AG182" s="1" t="str">
        <f t="shared" si="237"/>
        <v>CENSORED</v>
      </c>
      <c r="AH182" s="1" t="str">
        <f t="shared" si="238"/>
        <v>CENSORED</v>
      </c>
      <c r="AI182" s="1" t="str">
        <f t="shared" si="239"/>
        <v>CENSORED</v>
      </c>
      <c r="AJ182" s="1" t="str">
        <f t="shared" si="240"/>
        <v>CENSORED</v>
      </c>
      <c r="AK182" s="1" t="str">
        <f t="shared" si="241"/>
        <v>CENSORED</v>
      </c>
      <c r="AL182" s="1" t="str">
        <f t="shared" si="242"/>
        <v>CENSORED</v>
      </c>
      <c r="AM182" s="1" t="str">
        <f t="shared" si="243"/>
        <v>CENSORED</v>
      </c>
      <c r="AN182" s="1" t="str">
        <f t="shared" si="244"/>
        <v>CENSORED</v>
      </c>
      <c r="AO182" s="1" t="str">
        <f t="shared" si="245"/>
        <v>CENSORED</v>
      </c>
      <c r="AP182" s="1" t="str">
        <f t="shared" si="246"/>
        <v>CENSORED</v>
      </c>
      <c r="AQ182" s="1" t="str">
        <f t="shared" si="247"/>
        <v>CENSORED</v>
      </c>
      <c r="AR182" s="1" t="str">
        <f t="shared" si="248"/>
        <v>CENSORED</v>
      </c>
      <c r="AS182" s="1" t="str">
        <f t="shared" si="249"/>
        <v>CENSORED</v>
      </c>
      <c r="AT182" s="1" t="str">
        <f t="shared" si="250"/>
        <v>CENSORED</v>
      </c>
      <c r="AU182" s="1" t="str">
        <f t="shared" si="251"/>
        <v>CENSORED</v>
      </c>
      <c r="AV182" s="1" t="str">
        <f t="shared" si="252"/>
        <v>CENSORED</v>
      </c>
      <c r="AW182" s="1" t="str">
        <f t="shared" si="253"/>
        <v>CENSORED</v>
      </c>
      <c r="AX182" s="1" t="str">
        <f t="shared" si="254"/>
        <v>CENSORED</v>
      </c>
      <c r="AY182" s="1" t="str">
        <f t="shared" si="255"/>
        <v>CENSORED</v>
      </c>
      <c r="AZ182" s="1" t="str">
        <f t="shared" si="255"/>
        <v>CENSORED</v>
      </c>
    </row>
    <row r="183" spans="1:52" x14ac:dyDescent="0.2">
      <c r="A183" s="27">
        <f>SABI_RAW_DATA!A183</f>
        <v>182</v>
      </c>
      <c r="B183" s="1" t="str">
        <f>UPPER(SABI_RAW_DATA!C183)</f>
        <v>FEMALE</v>
      </c>
      <c r="C183" s="28">
        <f>SABI_RAW_DATA!D183</f>
        <v>31321</v>
      </c>
      <c r="D183" s="28">
        <f>SABI_RAW_DATA!D183</f>
        <v>31321</v>
      </c>
      <c r="E183" s="1">
        <f t="shared" si="181"/>
        <v>1985</v>
      </c>
      <c r="F183" s="28">
        <f>SABI_RAW_DATA!E183</f>
        <v>33329</v>
      </c>
      <c r="G183" s="1">
        <f t="shared" si="182"/>
        <v>1991</v>
      </c>
      <c r="H183" s="67">
        <f>(YEAR(SABI_SUMMARY!D183)-YEAR(SABI_SUMMARY!C183))*12+MONTH(SABI_SUMMARY!D183)-MONTH(SABI_SUMMARY!C183)</f>
        <v>0</v>
      </c>
      <c r="I183" s="1" t="str">
        <f t="shared" si="183"/>
        <v>CUB</v>
      </c>
      <c r="J183" s="1" t="str">
        <f t="shared" si="184"/>
        <v>FEMALE_CUB</v>
      </c>
      <c r="K183" s="29">
        <f>(YEAR(SABI_SUMMARY!F183)-YEAR(SABI_SUMMARY!C183))*12+MONTH(SABI_SUMMARY!F183)-MONTH(SABI_SUMMARY!C183)</f>
        <v>66</v>
      </c>
      <c r="L183" s="1" t="str">
        <f t="shared" si="185"/>
        <v>ADULT_60_72</v>
      </c>
      <c r="M183" s="1" t="str">
        <f t="shared" si="186"/>
        <v>FEMALE_ADULT_60_72</v>
      </c>
      <c r="N183" s="1" t="str">
        <f>UPPER(SABI_RAW_DATA!G183)</f>
        <v>MORTALITY</v>
      </c>
      <c r="O183" s="1">
        <f>IF(SABI_SUMMARY!N183="MORTALITY",1,0)</f>
        <v>1</v>
      </c>
      <c r="P183" s="1" t="str">
        <f t="shared" si="228"/>
        <v>NA</v>
      </c>
      <c r="Q183" s="1" t="str">
        <f t="shared" si="229"/>
        <v>NA</v>
      </c>
      <c r="R183" s="1" t="str">
        <f t="shared" ref="R183:Z183" si="266">IF($E183=R$1,$J183,IF(R$1&gt;$G183,$N183,IF($E183&gt;R$1,"NA",(IF($E183=R$1,L183,(IF(Q183="NA",L183,IF(Q183="FEMALE_CUB","FEMALE_JUVENILE",IF(Q183="FEMALE_JUVENILE","FEMALE_SUBADULT",IF(Q183="FEMALE_SUBADULT","FEMALE_ADULT_36_48",IF(Q183="FEMALE_ADULT_36_48","FEMALE_ADULT_48_60",IF(Q183="FEMALE_ADULT_48_60","FEMALE_ADULT_60_72",IF(Q183="FEMALE_ADULT_60_72","FEMALE_ADULT_72_84",IF(Q183="FEMALE_ADULT_72_84","FEMALE_ADULT_84",IF(Q183="FEMALE_ADULT_84","FEMALE_ADULT_84",IF(Q183="MALE_CUB","MALE_JUVENILE",IF(Q183="MALE_JUVENILE","MALE_SUBADULT",IF(Q183="MALE_SUBADULT","MALE_ADULT_36_48",IF(Q183="MALE_ADULT_36_48","MALE_ADULT_48_60",IF(Q183="MALE_ADULT_48_60","MALE_ADULT_60_72",IF(Q183="MALE_ADULT_60_72","MALE_ADULT_72_84",IF(Q183="MALE_ADULT_72_84","MALE_ADULT_84",IF(Q183="MALE_ADULT_84","MALE_ADULT_84",IF(Q183="NA_CUB","NA_JUVENILE",IF(Q183="NA_JUVENILE","NA_ADULT",IF(Q183="NA_ADULT","NA_ADULT","NA"))))))))))))))))))))))))))</f>
        <v>NA</v>
      </c>
      <c r="S183" s="1" t="str">
        <f t="shared" si="266"/>
        <v>NA</v>
      </c>
      <c r="T183" s="1" t="str">
        <f t="shared" si="266"/>
        <v>NA</v>
      </c>
      <c r="U183" s="1" t="str">
        <f t="shared" si="266"/>
        <v>NA</v>
      </c>
      <c r="V183" s="1" t="str">
        <f t="shared" si="266"/>
        <v>FEMALE_CUB</v>
      </c>
      <c r="W183" s="1" t="str">
        <f t="shared" si="266"/>
        <v>FEMALE_JUVENILE</v>
      </c>
      <c r="X183" s="1" t="str">
        <f t="shared" si="266"/>
        <v>FEMALE_SUBADULT</v>
      </c>
      <c r="Y183" s="1" t="str">
        <f t="shared" si="266"/>
        <v>FEMALE_ADULT_36_48</v>
      </c>
      <c r="Z183" s="1" t="str">
        <f t="shared" si="266"/>
        <v>FEMALE_ADULT_48_60</v>
      </c>
      <c r="AA183" s="1" t="str">
        <f t="shared" si="231"/>
        <v>FEMALE_ADULT_60_72</v>
      </c>
      <c r="AB183" s="1" t="str">
        <f t="shared" si="232"/>
        <v>FEMALE_ADULT_72_84</v>
      </c>
      <c r="AC183" s="1" t="str">
        <f t="shared" si="233"/>
        <v>MORTALITY</v>
      </c>
      <c r="AD183" s="1" t="str">
        <f t="shared" si="234"/>
        <v>MORTALITY</v>
      </c>
      <c r="AE183" s="1" t="str">
        <f t="shared" si="235"/>
        <v>MORTALITY</v>
      </c>
      <c r="AF183" s="1" t="str">
        <f t="shared" si="236"/>
        <v>MORTALITY</v>
      </c>
      <c r="AG183" s="1" t="str">
        <f t="shared" si="237"/>
        <v>MORTALITY</v>
      </c>
      <c r="AH183" s="1" t="str">
        <f t="shared" si="238"/>
        <v>MORTALITY</v>
      </c>
      <c r="AI183" s="1" t="str">
        <f t="shared" si="239"/>
        <v>MORTALITY</v>
      </c>
      <c r="AJ183" s="1" t="str">
        <f t="shared" si="240"/>
        <v>MORTALITY</v>
      </c>
      <c r="AK183" s="1" t="str">
        <f t="shared" si="241"/>
        <v>MORTALITY</v>
      </c>
      <c r="AL183" s="1" t="str">
        <f t="shared" si="242"/>
        <v>MORTALITY</v>
      </c>
      <c r="AM183" s="1" t="str">
        <f t="shared" si="243"/>
        <v>MORTALITY</v>
      </c>
      <c r="AN183" s="1" t="str">
        <f t="shared" si="244"/>
        <v>MORTALITY</v>
      </c>
      <c r="AO183" s="1" t="str">
        <f t="shared" si="245"/>
        <v>MORTALITY</v>
      </c>
      <c r="AP183" s="1" t="str">
        <f t="shared" si="246"/>
        <v>MORTALITY</v>
      </c>
      <c r="AQ183" s="1" t="str">
        <f t="shared" si="247"/>
        <v>MORTALITY</v>
      </c>
      <c r="AR183" s="1" t="str">
        <f t="shared" si="248"/>
        <v>MORTALITY</v>
      </c>
      <c r="AS183" s="1" t="str">
        <f t="shared" si="249"/>
        <v>MORTALITY</v>
      </c>
      <c r="AT183" s="1" t="str">
        <f t="shared" si="250"/>
        <v>MORTALITY</v>
      </c>
      <c r="AU183" s="1" t="str">
        <f t="shared" si="251"/>
        <v>MORTALITY</v>
      </c>
      <c r="AV183" s="1" t="str">
        <f t="shared" si="252"/>
        <v>MORTALITY</v>
      </c>
      <c r="AW183" s="1" t="str">
        <f t="shared" si="253"/>
        <v>MORTALITY</v>
      </c>
      <c r="AX183" s="1" t="str">
        <f t="shared" si="254"/>
        <v>MORTALITY</v>
      </c>
      <c r="AY183" s="1" t="str">
        <f t="shared" si="255"/>
        <v>MORTALITY</v>
      </c>
      <c r="AZ183" s="1" t="str">
        <f t="shared" si="255"/>
        <v>MORTALITY</v>
      </c>
    </row>
    <row r="184" spans="1:52" x14ac:dyDescent="0.2">
      <c r="A184" s="27">
        <f>SABI_RAW_DATA!A184</f>
        <v>183</v>
      </c>
      <c r="B184" s="1" t="str">
        <f>UPPER(SABI_RAW_DATA!C184)</f>
        <v>NA</v>
      </c>
      <c r="C184" s="28">
        <f>SABI_RAW_DATA!D184</f>
        <v>31778</v>
      </c>
      <c r="D184" s="28">
        <f>SABI_RAW_DATA!D184</f>
        <v>31778</v>
      </c>
      <c r="E184" s="1">
        <f t="shared" si="181"/>
        <v>1987</v>
      </c>
      <c r="F184" s="28">
        <f>SABI_RAW_DATA!E184</f>
        <v>31809</v>
      </c>
      <c r="G184" s="1">
        <f t="shared" si="182"/>
        <v>1987</v>
      </c>
      <c r="H184" s="67">
        <f>(YEAR(SABI_SUMMARY!D184)-YEAR(SABI_SUMMARY!C184))*12+MONTH(SABI_SUMMARY!D184)-MONTH(SABI_SUMMARY!C184)</f>
        <v>0</v>
      </c>
      <c r="I184" s="1" t="str">
        <f t="shared" si="183"/>
        <v>CUB</v>
      </c>
      <c r="J184" s="1" t="str">
        <f t="shared" si="184"/>
        <v>NA_CUB</v>
      </c>
      <c r="K184" s="29">
        <f>(YEAR(SABI_SUMMARY!F184)-YEAR(SABI_SUMMARY!C184))*12+MONTH(SABI_SUMMARY!F184)-MONTH(SABI_SUMMARY!C184)</f>
        <v>1</v>
      </c>
      <c r="L184" s="1" t="str">
        <f t="shared" si="185"/>
        <v>CUB</v>
      </c>
      <c r="M184" s="1" t="str">
        <f t="shared" si="186"/>
        <v>NA_CUB</v>
      </c>
      <c r="N184" s="1" t="str">
        <f>UPPER(SABI_RAW_DATA!G184)</f>
        <v>MORTALITY</v>
      </c>
      <c r="O184" s="1">
        <f>IF(SABI_SUMMARY!N184="MORTALITY",1,0)</f>
        <v>1</v>
      </c>
      <c r="P184" s="1" t="str">
        <f t="shared" si="228"/>
        <v>NA</v>
      </c>
      <c r="Q184" s="1" t="str">
        <f t="shared" si="229"/>
        <v>NA</v>
      </c>
      <c r="R184" s="1" t="str">
        <f t="shared" ref="R184:Z184" si="267">IF($E184=R$1,$J184,IF(R$1&gt;$G184,$N184,IF($E184&gt;R$1,"NA",(IF($E184=R$1,L184,(IF(Q184="NA",L184,IF(Q184="FEMALE_CUB","FEMALE_JUVENILE",IF(Q184="FEMALE_JUVENILE","FEMALE_SUBADULT",IF(Q184="FEMALE_SUBADULT","FEMALE_ADULT_36_48",IF(Q184="FEMALE_ADULT_36_48","FEMALE_ADULT_48_60",IF(Q184="FEMALE_ADULT_48_60","FEMALE_ADULT_60_72",IF(Q184="FEMALE_ADULT_60_72","FEMALE_ADULT_72_84",IF(Q184="FEMALE_ADULT_72_84","FEMALE_ADULT_84",IF(Q184="FEMALE_ADULT_84","FEMALE_ADULT_84",IF(Q184="MALE_CUB","MALE_JUVENILE",IF(Q184="MALE_JUVENILE","MALE_SUBADULT",IF(Q184="MALE_SUBADULT","MALE_ADULT_36_48",IF(Q184="MALE_ADULT_36_48","MALE_ADULT_48_60",IF(Q184="MALE_ADULT_48_60","MALE_ADULT_60_72",IF(Q184="MALE_ADULT_60_72","MALE_ADULT_72_84",IF(Q184="MALE_ADULT_72_84","MALE_ADULT_84",IF(Q184="MALE_ADULT_84","MALE_ADULT_84",IF(Q184="NA_CUB","NA_JUVENILE",IF(Q184="NA_JUVENILE","NA_ADULT",IF(Q184="NA_ADULT","NA_ADULT","NA"))))))))))))))))))))))))))</f>
        <v>NA</v>
      </c>
      <c r="S184" s="1" t="str">
        <f t="shared" si="267"/>
        <v>NA</v>
      </c>
      <c r="T184" s="1" t="str">
        <f t="shared" si="267"/>
        <v>NA</v>
      </c>
      <c r="U184" s="1" t="str">
        <f t="shared" si="267"/>
        <v>NA</v>
      </c>
      <c r="V184" s="1" t="str">
        <f t="shared" si="267"/>
        <v>NA</v>
      </c>
      <c r="W184" s="1" t="str">
        <f t="shared" si="267"/>
        <v>NA</v>
      </c>
      <c r="X184" s="1" t="str">
        <f t="shared" si="267"/>
        <v>NA_CUB</v>
      </c>
      <c r="Y184" s="1" t="str">
        <f t="shared" si="267"/>
        <v>MORTALITY</v>
      </c>
      <c r="Z184" s="1" t="str">
        <f t="shared" si="267"/>
        <v>MORTALITY</v>
      </c>
      <c r="AA184" s="1" t="str">
        <f t="shared" si="231"/>
        <v>MORTALITY</v>
      </c>
      <c r="AB184" s="1" t="str">
        <f t="shared" si="232"/>
        <v>MORTALITY</v>
      </c>
      <c r="AC184" s="1" t="str">
        <f t="shared" si="233"/>
        <v>MORTALITY</v>
      </c>
      <c r="AD184" s="1" t="str">
        <f t="shared" si="234"/>
        <v>MORTALITY</v>
      </c>
      <c r="AE184" s="1" t="str">
        <f t="shared" si="235"/>
        <v>MORTALITY</v>
      </c>
      <c r="AF184" s="1" t="str">
        <f t="shared" si="236"/>
        <v>MORTALITY</v>
      </c>
      <c r="AG184" s="1" t="str">
        <f t="shared" si="237"/>
        <v>MORTALITY</v>
      </c>
      <c r="AH184" s="1" t="str">
        <f t="shared" si="238"/>
        <v>MORTALITY</v>
      </c>
      <c r="AI184" s="1" t="str">
        <f t="shared" si="239"/>
        <v>MORTALITY</v>
      </c>
      <c r="AJ184" s="1" t="str">
        <f t="shared" si="240"/>
        <v>MORTALITY</v>
      </c>
      <c r="AK184" s="1" t="str">
        <f t="shared" si="241"/>
        <v>MORTALITY</v>
      </c>
      <c r="AL184" s="1" t="str">
        <f t="shared" si="242"/>
        <v>MORTALITY</v>
      </c>
      <c r="AM184" s="1" t="str">
        <f t="shared" si="243"/>
        <v>MORTALITY</v>
      </c>
      <c r="AN184" s="1" t="str">
        <f t="shared" si="244"/>
        <v>MORTALITY</v>
      </c>
      <c r="AO184" s="1" t="str">
        <f t="shared" si="245"/>
        <v>MORTALITY</v>
      </c>
      <c r="AP184" s="1" t="str">
        <f t="shared" si="246"/>
        <v>MORTALITY</v>
      </c>
      <c r="AQ184" s="1" t="str">
        <f t="shared" si="247"/>
        <v>MORTALITY</v>
      </c>
      <c r="AR184" s="1" t="str">
        <f t="shared" si="248"/>
        <v>MORTALITY</v>
      </c>
      <c r="AS184" s="1" t="str">
        <f t="shared" si="249"/>
        <v>MORTALITY</v>
      </c>
      <c r="AT184" s="1" t="str">
        <f t="shared" si="250"/>
        <v>MORTALITY</v>
      </c>
      <c r="AU184" s="1" t="str">
        <f t="shared" si="251"/>
        <v>MORTALITY</v>
      </c>
      <c r="AV184" s="1" t="str">
        <f t="shared" si="252"/>
        <v>MORTALITY</v>
      </c>
      <c r="AW184" s="1" t="str">
        <f t="shared" si="253"/>
        <v>MORTALITY</v>
      </c>
      <c r="AX184" s="1" t="str">
        <f t="shared" si="254"/>
        <v>MORTALITY</v>
      </c>
      <c r="AY184" s="1" t="str">
        <f t="shared" si="255"/>
        <v>MORTALITY</v>
      </c>
      <c r="AZ184" s="1" t="str">
        <f t="shared" si="255"/>
        <v>MORTALITY</v>
      </c>
    </row>
    <row r="185" spans="1:52" x14ac:dyDescent="0.2">
      <c r="A185" s="27">
        <f>SABI_RAW_DATA!A185</f>
        <v>184</v>
      </c>
      <c r="B185" s="1" t="str">
        <f>UPPER(SABI_RAW_DATA!C185)</f>
        <v>NA</v>
      </c>
      <c r="C185" s="28">
        <f>SABI_RAW_DATA!D185</f>
        <v>31778</v>
      </c>
      <c r="D185" s="28">
        <f>SABI_RAW_DATA!D185</f>
        <v>31778</v>
      </c>
      <c r="E185" s="1">
        <f t="shared" si="181"/>
        <v>1987</v>
      </c>
      <c r="F185" s="28">
        <f>SABI_RAW_DATA!E185</f>
        <v>31809</v>
      </c>
      <c r="G185" s="1">
        <f t="shared" si="182"/>
        <v>1987</v>
      </c>
      <c r="H185" s="67">
        <f>(YEAR(SABI_SUMMARY!D185)-YEAR(SABI_SUMMARY!C185))*12+MONTH(SABI_SUMMARY!D185)-MONTH(SABI_SUMMARY!C185)</f>
        <v>0</v>
      </c>
      <c r="I185" s="1" t="str">
        <f t="shared" si="183"/>
        <v>CUB</v>
      </c>
      <c r="J185" s="1" t="str">
        <f t="shared" si="184"/>
        <v>NA_CUB</v>
      </c>
      <c r="K185" s="29">
        <f>(YEAR(SABI_SUMMARY!F185)-YEAR(SABI_SUMMARY!C185))*12+MONTH(SABI_SUMMARY!F185)-MONTH(SABI_SUMMARY!C185)</f>
        <v>1</v>
      </c>
      <c r="L185" s="1" t="str">
        <f t="shared" si="185"/>
        <v>CUB</v>
      </c>
      <c r="M185" s="1" t="str">
        <f t="shared" si="186"/>
        <v>NA_CUB</v>
      </c>
      <c r="N185" s="1" t="str">
        <f>UPPER(SABI_RAW_DATA!G185)</f>
        <v>MORTALITY</v>
      </c>
      <c r="O185" s="1">
        <f>IF(SABI_SUMMARY!N185="MORTALITY",1,0)</f>
        <v>1</v>
      </c>
      <c r="P185" s="1" t="str">
        <f t="shared" si="228"/>
        <v>NA</v>
      </c>
      <c r="Q185" s="1" t="str">
        <f t="shared" si="229"/>
        <v>NA</v>
      </c>
      <c r="R185" s="1" t="str">
        <f t="shared" ref="R185:Z185" si="268">IF($E185=R$1,$J185,IF(R$1&gt;$G185,$N185,IF($E185&gt;R$1,"NA",(IF($E185=R$1,L185,(IF(Q185="NA",L185,IF(Q185="FEMALE_CUB","FEMALE_JUVENILE",IF(Q185="FEMALE_JUVENILE","FEMALE_SUBADULT",IF(Q185="FEMALE_SUBADULT","FEMALE_ADULT_36_48",IF(Q185="FEMALE_ADULT_36_48","FEMALE_ADULT_48_60",IF(Q185="FEMALE_ADULT_48_60","FEMALE_ADULT_60_72",IF(Q185="FEMALE_ADULT_60_72","FEMALE_ADULT_72_84",IF(Q185="FEMALE_ADULT_72_84","FEMALE_ADULT_84",IF(Q185="FEMALE_ADULT_84","FEMALE_ADULT_84",IF(Q185="MALE_CUB","MALE_JUVENILE",IF(Q185="MALE_JUVENILE","MALE_SUBADULT",IF(Q185="MALE_SUBADULT","MALE_ADULT_36_48",IF(Q185="MALE_ADULT_36_48","MALE_ADULT_48_60",IF(Q185="MALE_ADULT_48_60","MALE_ADULT_60_72",IF(Q185="MALE_ADULT_60_72","MALE_ADULT_72_84",IF(Q185="MALE_ADULT_72_84","MALE_ADULT_84",IF(Q185="MALE_ADULT_84","MALE_ADULT_84",IF(Q185="NA_CUB","NA_JUVENILE",IF(Q185="NA_JUVENILE","NA_ADULT",IF(Q185="NA_ADULT","NA_ADULT","NA"))))))))))))))))))))))))))</f>
        <v>NA</v>
      </c>
      <c r="S185" s="1" t="str">
        <f t="shared" si="268"/>
        <v>NA</v>
      </c>
      <c r="T185" s="1" t="str">
        <f t="shared" si="268"/>
        <v>NA</v>
      </c>
      <c r="U185" s="1" t="str">
        <f t="shared" si="268"/>
        <v>NA</v>
      </c>
      <c r="V185" s="1" t="str">
        <f t="shared" si="268"/>
        <v>NA</v>
      </c>
      <c r="W185" s="1" t="str">
        <f t="shared" si="268"/>
        <v>NA</v>
      </c>
      <c r="X185" s="1" t="str">
        <f t="shared" si="268"/>
        <v>NA_CUB</v>
      </c>
      <c r="Y185" s="1" t="str">
        <f t="shared" si="268"/>
        <v>MORTALITY</v>
      </c>
      <c r="Z185" s="1" t="str">
        <f t="shared" si="268"/>
        <v>MORTALITY</v>
      </c>
      <c r="AA185" s="1" t="str">
        <f t="shared" si="231"/>
        <v>MORTALITY</v>
      </c>
      <c r="AB185" s="1" t="str">
        <f t="shared" si="232"/>
        <v>MORTALITY</v>
      </c>
      <c r="AC185" s="1" t="str">
        <f t="shared" si="233"/>
        <v>MORTALITY</v>
      </c>
      <c r="AD185" s="1" t="str">
        <f t="shared" si="234"/>
        <v>MORTALITY</v>
      </c>
      <c r="AE185" s="1" t="str">
        <f t="shared" si="235"/>
        <v>MORTALITY</v>
      </c>
      <c r="AF185" s="1" t="str">
        <f t="shared" si="236"/>
        <v>MORTALITY</v>
      </c>
      <c r="AG185" s="1" t="str">
        <f t="shared" si="237"/>
        <v>MORTALITY</v>
      </c>
      <c r="AH185" s="1" t="str">
        <f t="shared" si="238"/>
        <v>MORTALITY</v>
      </c>
      <c r="AI185" s="1" t="str">
        <f t="shared" si="239"/>
        <v>MORTALITY</v>
      </c>
      <c r="AJ185" s="1" t="str">
        <f t="shared" si="240"/>
        <v>MORTALITY</v>
      </c>
      <c r="AK185" s="1" t="str">
        <f t="shared" si="241"/>
        <v>MORTALITY</v>
      </c>
      <c r="AL185" s="1" t="str">
        <f t="shared" si="242"/>
        <v>MORTALITY</v>
      </c>
      <c r="AM185" s="1" t="str">
        <f t="shared" si="243"/>
        <v>MORTALITY</v>
      </c>
      <c r="AN185" s="1" t="str">
        <f t="shared" si="244"/>
        <v>MORTALITY</v>
      </c>
      <c r="AO185" s="1" t="str">
        <f t="shared" si="245"/>
        <v>MORTALITY</v>
      </c>
      <c r="AP185" s="1" t="str">
        <f t="shared" si="246"/>
        <v>MORTALITY</v>
      </c>
      <c r="AQ185" s="1" t="str">
        <f t="shared" si="247"/>
        <v>MORTALITY</v>
      </c>
      <c r="AR185" s="1" t="str">
        <f t="shared" si="248"/>
        <v>MORTALITY</v>
      </c>
      <c r="AS185" s="1" t="str">
        <f t="shared" si="249"/>
        <v>MORTALITY</v>
      </c>
      <c r="AT185" s="1" t="str">
        <f t="shared" si="250"/>
        <v>MORTALITY</v>
      </c>
      <c r="AU185" s="1" t="str">
        <f t="shared" si="251"/>
        <v>MORTALITY</v>
      </c>
      <c r="AV185" s="1" t="str">
        <f t="shared" si="252"/>
        <v>MORTALITY</v>
      </c>
      <c r="AW185" s="1" t="str">
        <f t="shared" si="253"/>
        <v>MORTALITY</v>
      </c>
      <c r="AX185" s="1" t="str">
        <f t="shared" si="254"/>
        <v>MORTALITY</v>
      </c>
      <c r="AY185" s="1" t="str">
        <f t="shared" si="255"/>
        <v>MORTALITY</v>
      </c>
      <c r="AZ185" s="1" t="str">
        <f t="shared" si="255"/>
        <v>MORTALITY</v>
      </c>
    </row>
    <row r="186" spans="1:52" x14ac:dyDescent="0.2">
      <c r="A186" s="27">
        <f>SABI_RAW_DATA!A186</f>
        <v>185</v>
      </c>
      <c r="B186" s="1" t="str">
        <f>UPPER(SABI_RAW_DATA!C186)</f>
        <v>MALE</v>
      </c>
      <c r="C186" s="28">
        <f>SABI_RAW_DATA!D186</f>
        <v>31929</v>
      </c>
      <c r="D186" s="28">
        <f>SABI_RAW_DATA!D186</f>
        <v>31929</v>
      </c>
      <c r="E186" s="1">
        <f t="shared" si="181"/>
        <v>1987</v>
      </c>
      <c r="F186" s="28">
        <f>SABI_RAW_DATA!E186</f>
        <v>33025</v>
      </c>
      <c r="G186" s="1">
        <f t="shared" si="182"/>
        <v>1990</v>
      </c>
      <c r="H186" s="67">
        <f>(YEAR(SABI_SUMMARY!D186)-YEAR(SABI_SUMMARY!C186))*12+MONTH(SABI_SUMMARY!D186)-MONTH(SABI_SUMMARY!C186)</f>
        <v>0</v>
      </c>
      <c r="I186" s="1" t="str">
        <f t="shared" si="183"/>
        <v>CUB</v>
      </c>
      <c r="J186" s="1" t="str">
        <f t="shared" si="184"/>
        <v>MALE_CUB</v>
      </c>
      <c r="K186" s="29">
        <f>(YEAR(SABI_SUMMARY!F186)-YEAR(SABI_SUMMARY!C186))*12+MONTH(SABI_SUMMARY!F186)-MONTH(SABI_SUMMARY!C186)</f>
        <v>36</v>
      </c>
      <c r="L186" s="1" t="str">
        <f t="shared" si="185"/>
        <v>SUBADULT</v>
      </c>
      <c r="M186" s="1" t="str">
        <f t="shared" si="186"/>
        <v>MALE_SUBADULT</v>
      </c>
      <c r="N186" s="1" t="str">
        <f>UPPER(SABI_RAW_DATA!G186)</f>
        <v>CENSORED</v>
      </c>
      <c r="O186" s="1">
        <f>IF(SABI_SUMMARY!N186="MORTALITY",1,0)</f>
        <v>0</v>
      </c>
      <c r="P186" s="1" t="str">
        <f t="shared" si="228"/>
        <v>NA</v>
      </c>
      <c r="Q186" s="1" t="str">
        <f t="shared" si="229"/>
        <v>NA</v>
      </c>
      <c r="R186" s="1" t="str">
        <f t="shared" ref="R186:Z186" si="269">IF($E186=R$1,$J186,IF(R$1&gt;$G186,$N186,IF($E186&gt;R$1,"NA",(IF($E186=R$1,L186,(IF(Q186="NA",L186,IF(Q186="FEMALE_CUB","FEMALE_JUVENILE",IF(Q186="FEMALE_JUVENILE","FEMALE_SUBADULT",IF(Q186="FEMALE_SUBADULT","FEMALE_ADULT_36_48",IF(Q186="FEMALE_ADULT_36_48","FEMALE_ADULT_48_60",IF(Q186="FEMALE_ADULT_48_60","FEMALE_ADULT_60_72",IF(Q186="FEMALE_ADULT_60_72","FEMALE_ADULT_72_84",IF(Q186="FEMALE_ADULT_72_84","FEMALE_ADULT_84",IF(Q186="FEMALE_ADULT_84","FEMALE_ADULT_84",IF(Q186="MALE_CUB","MALE_JUVENILE",IF(Q186="MALE_JUVENILE","MALE_SUBADULT",IF(Q186="MALE_SUBADULT","MALE_ADULT_36_48",IF(Q186="MALE_ADULT_36_48","MALE_ADULT_48_60",IF(Q186="MALE_ADULT_48_60","MALE_ADULT_60_72",IF(Q186="MALE_ADULT_60_72","MALE_ADULT_72_84",IF(Q186="MALE_ADULT_72_84","MALE_ADULT_84",IF(Q186="MALE_ADULT_84","MALE_ADULT_84",IF(Q186="NA_CUB","NA_JUVENILE",IF(Q186="NA_JUVENILE","NA_ADULT",IF(Q186="NA_ADULT","NA_ADULT","NA"))))))))))))))))))))))))))</f>
        <v>NA</v>
      </c>
      <c r="S186" s="1" t="str">
        <f t="shared" si="269"/>
        <v>NA</v>
      </c>
      <c r="T186" s="1" t="str">
        <f t="shared" si="269"/>
        <v>NA</v>
      </c>
      <c r="U186" s="1" t="str">
        <f t="shared" si="269"/>
        <v>NA</v>
      </c>
      <c r="V186" s="1" t="str">
        <f t="shared" si="269"/>
        <v>NA</v>
      </c>
      <c r="W186" s="1" t="str">
        <f t="shared" si="269"/>
        <v>NA</v>
      </c>
      <c r="X186" s="1" t="str">
        <f t="shared" si="269"/>
        <v>MALE_CUB</v>
      </c>
      <c r="Y186" s="1" t="str">
        <f t="shared" si="269"/>
        <v>MALE_JUVENILE</v>
      </c>
      <c r="Z186" s="1" t="str">
        <f t="shared" si="269"/>
        <v>MALE_SUBADULT</v>
      </c>
      <c r="AA186" s="1" t="str">
        <f t="shared" si="231"/>
        <v>MALE_ADULT_36_48</v>
      </c>
      <c r="AB186" s="1" t="str">
        <f t="shared" si="232"/>
        <v>CENSORED</v>
      </c>
      <c r="AC186" s="1" t="str">
        <f t="shared" si="233"/>
        <v>CENSORED</v>
      </c>
      <c r="AD186" s="1" t="str">
        <f t="shared" si="234"/>
        <v>CENSORED</v>
      </c>
      <c r="AE186" s="1" t="str">
        <f t="shared" si="235"/>
        <v>CENSORED</v>
      </c>
      <c r="AF186" s="1" t="str">
        <f t="shared" si="236"/>
        <v>CENSORED</v>
      </c>
      <c r="AG186" s="1" t="str">
        <f t="shared" si="237"/>
        <v>CENSORED</v>
      </c>
      <c r="AH186" s="1" t="str">
        <f t="shared" si="238"/>
        <v>CENSORED</v>
      </c>
      <c r="AI186" s="1" t="str">
        <f t="shared" si="239"/>
        <v>CENSORED</v>
      </c>
      <c r="AJ186" s="1" t="str">
        <f t="shared" si="240"/>
        <v>CENSORED</v>
      </c>
      <c r="AK186" s="1" t="str">
        <f t="shared" si="241"/>
        <v>CENSORED</v>
      </c>
      <c r="AL186" s="1" t="str">
        <f t="shared" si="242"/>
        <v>CENSORED</v>
      </c>
      <c r="AM186" s="1" t="str">
        <f t="shared" si="243"/>
        <v>CENSORED</v>
      </c>
      <c r="AN186" s="1" t="str">
        <f t="shared" si="244"/>
        <v>CENSORED</v>
      </c>
      <c r="AO186" s="1" t="str">
        <f t="shared" si="245"/>
        <v>CENSORED</v>
      </c>
      <c r="AP186" s="1" t="str">
        <f t="shared" si="246"/>
        <v>CENSORED</v>
      </c>
      <c r="AQ186" s="1" t="str">
        <f t="shared" si="247"/>
        <v>CENSORED</v>
      </c>
      <c r="AR186" s="1" t="str">
        <f t="shared" si="248"/>
        <v>CENSORED</v>
      </c>
      <c r="AS186" s="1" t="str">
        <f t="shared" si="249"/>
        <v>CENSORED</v>
      </c>
      <c r="AT186" s="1" t="str">
        <f t="shared" si="250"/>
        <v>CENSORED</v>
      </c>
      <c r="AU186" s="1" t="str">
        <f t="shared" si="251"/>
        <v>CENSORED</v>
      </c>
      <c r="AV186" s="1" t="str">
        <f t="shared" si="252"/>
        <v>CENSORED</v>
      </c>
      <c r="AW186" s="1" t="str">
        <f t="shared" si="253"/>
        <v>CENSORED</v>
      </c>
      <c r="AX186" s="1" t="str">
        <f t="shared" si="254"/>
        <v>CENSORED</v>
      </c>
      <c r="AY186" s="1" t="str">
        <f t="shared" si="255"/>
        <v>CENSORED</v>
      </c>
      <c r="AZ186" s="1" t="str">
        <f t="shared" si="255"/>
        <v>CENSORED</v>
      </c>
    </row>
    <row r="187" spans="1:52" x14ac:dyDescent="0.2">
      <c r="A187" s="27">
        <f>SABI_RAW_DATA!A187</f>
        <v>186</v>
      </c>
      <c r="B187" s="1" t="str">
        <f>UPPER(SABI_RAW_DATA!C187)</f>
        <v>NA</v>
      </c>
      <c r="C187" s="28">
        <f>SABI_RAW_DATA!D187</f>
        <v>32356</v>
      </c>
      <c r="D187" s="28">
        <f>SABI_RAW_DATA!D187</f>
        <v>32356</v>
      </c>
      <c r="E187" s="1">
        <f t="shared" si="181"/>
        <v>1988</v>
      </c>
      <c r="F187" s="28">
        <f>SABI_RAW_DATA!E187</f>
        <v>32478</v>
      </c>
      <c r="G187" s="1">
        <f t="shared" si="182"/>
        <v>1988</v>
      </c>
      <c r="H187" s="67">
        <f>(YEAR(SABI_SUMMARY!D187)-YEAR(SABI_SUMMARY!C187))*12+MONTH(SABI_SUMMARY!D187)-MONTH(SABI_SUMMARY!C187)</f>
        <v>0</v>
      </c>
      <c r="I187" s="1" t="str">
        <f t="shared" si="183"/>
        <v>CUB</v>
      </c>
      <c r="J187" s="1" t="str">
        <f t="shared" si="184"/>
        <v>NA_CUB</v>
      </c>
      <c r="K187" s="29">
        <f>(YEAR(SABI_SUMMARY!F187)-YEAR(SABI_SUMMARY!C187))*12+MONTH(SABI_SUMMARY!F187)-MONTH(SABI_SUMMARY!C187)</f>
        <v>4</v>
      </c>
      <c r="L187" s="1" t="str">
        <f t="shared" si="185"/>
        <v>CUB</v>
      </c>
      <c r="M187" s="1" t="str">
        <f t="shared" si="186"/>
        <v>NA_CUB</v>
      </c>
      <c r="N187" s="1" t="str">
        <f>UPPER(SABI_RAW_DATA!G187)</f>
        <v>MORTALITY</v>
      </c>
      <c r="O187" s="1">
        <f>IF(SABI_SUMMARY!N187="MORTALITY",1,0)</f>
        <v>1</v>
      </c>
      <c r="P187" s="1" t="str">
        <f t="shared" si="228"/>
        <v>NA</v>
      </c>
      <c r="Q187" s="1" t="str">
        <f t="shared" si="229"/>
        <v>NA</v>
      </c>
      <c r="R187" s="1" t="str">
        <f t="shared" ref="R187:Z187" si="270">IF($E187=R$1,$J187,IF(R$1&gt;$G187,$N187,IF($E187&gt;R$1,"NA",(IF($E187=R$1,L187,(IF(Q187="NA",L187,IF(Q187="FEMALE_CUB","FEMALE_JUVENILE",IF(Q187="FEMALE_JUVENILE","FEMALE_SUBADULT",IF(Q187="FEMALE_SUBADULT","FEMALE_ADULT_36_48",IF(Q187="FEMALE_ADULT_36_48","FEMALE_ADULT_48_60",IF(Q187="FEMALE_ADULT_48_60","FEMALE_ADULT_60_72",IF(Q187="FEMALE_ADULT_60_72","FEMALE_ADULT_72_84",IF(Q187="FEMALE_ADULT_72_84","FEMALE_ADULT_84",IF(Q187="FEMALE_ADULT_84","FEMALE_ADULT_84",IF(Q187="MALE_CUB","MALE_JUVENILE",IF(Q187="MALE_JUVENILE","MALE_SUBADULT",IF(Q187="MALE_SUBADULT","MALE_ADULT_36_48",IF(Q187="MALE_ADULT_36_48","MALE_ADULT_48_60",IF(Q187="MALE_ADULT_48_60","MALE_ADULT_60_72",IF(Q187="MALE_ADULT_60_72","MALE_ADULT_72_84",IF(Q187="MALE_ADULT_72_84","MALE_ADULT_84",IF(Q187="MALE_ADULT_84","MALE_ADULT_84",IF(Q187="NA_CUB","NA_JUVENILE",IF(Q187="NA_JUVENILE","NA_ADULT",IF(Q187="NA_ADULT","NA_ADULT","NA"))))))))))))))))))))))))))</f>
        <v>NA</v>
      </c>
      <c r="S187" s="1" t="str">
        <f t="shared" si="270"/>
        <v>NA</v>
      </c>
      <c r="T187" s="1" t="str">
        <f t="shared" si="270"/>
        <v>NA</v>
      </c>
      <c r="U187" s="1" t="str">
        <f t="shared" si="270"/>
        <v>NA</v>
      </c>
      <c r="V187" s="1" t="str">
        <f t="shared" si="270"/>
        <v>NA</v>
      </c>
      <c r="W187" s="1" t="str">
        <f t="shared" si="270"/>
        <v>NA</v>
      </c>
      <c r="X187" s="1" t="str">
        <f t="shared" si="270"/>
        <v>NA</v>
      </c>
      <c r="Y187" s="1" t="str">
        <f t="shared" si="270"/>
        <v>NA_CUB</v>
      </c>
      <c r="Z187" s="1" t="str">
        <f t="shared" si="270"/>
        <v>MORTALITY</v>
      </c>
      <c r="AA187" s="1" t="str">
        <f t="shared" si="231"/>
        <v>MORTALITY</v>
      </c>
      <c r="AB187" s="1" t="str">
        <f t="shared" si="232"/>
        <v>MORTALITY</v>
      </c>
      <c r="AC187" s="1" t="str">
        <f t="shared" si="233"/>
        <v>MORTALITY</v>
      </c>
      <c r="AD187" s="1" t="str">
        <f t="shared" si="234"/>
        <v>MORTALITY</v>
      </c>
      <c r="AE187" s="1" t="str">
        <f t="shared" si="235"/>
        <v>MORTALITY</v>
      </c>
      <c r="AF187" s="1" t="str">
        <f t="shared" si="236"/>
        <v>MORTALITY</v>
      </c>
      <c r="AG187" s="1" t="str">
        <f t="shared" si="237"/>
        <v>MORTALITY</v>
      </c>
      <c r="AH187" s="1" t="str">
        <f t="shared" si="238"/>
        <v>MORTALITY</v>
      </c>
      <c r="AI187" s="1" t="str">
        <f t="shared" si="239"/>
        <v>MORTALITY</v>
      </c>
      <c r="AJ187" s="1" t="str">
        <f t="shared" si="240"/>
        <v>MORTALITY</v>
      </c>
      <c r="AK187" s="1" t="str">
        <f t="shared" si="241"/>
        <v>MORTALITY</v>
      </c>
      <c r="AL187" s="1" t="str">
        <f t="shared" si="242"/>
        <v>MORTALITY</v>
      </c>
      <c r="AM187" s="1" t="str">
        <f t="shared" si="243"/>
        <v>MORTALITY</v>
      </c>
      <c r="AN187" s="1" t="str">
        <f t="shared" si="244"/>
        <v>MORTALITY</v>
      </c>
      <c r="AO187" s="1" t="str">
        <f t="shared" si="245"/>
        <v>MORTALITY</v>
      </c>
      <c r="AP187" s="1" t="str">
        <f t="shared" si="246"/>
        <v>MORTALITY</v>
      </c>
      <c r="AQ187" s="1" t="str">
        <f t="shared" si="247"/>
        <v>MORTALITY</v>
      </c>
      <c r="AR187" s="1" t="str">
        <f t="shared" si="248"/>
        <v>MORTALITY</v>
      </c>
      <c r="AS187" s="1" t="str">
        <f t="shared" si="249"/>
        <v>MORTALITY</v>
      </c>
      <c r="AT187" s="1" t="str">
        <f t="shared" si="250"/>
        <v>MORTALITY</v>
      </c>
      <c r="AU187" s="1" t="str">
        <f t="shared" si="251"/>
        <v>MORTALITY</v>
      </c>
      <c r="AV187" s="1" t="str">
        <f t="shared" si="252"/>
        <v>MORTALITY</v>
      </c>
      <c r="AW187" s="1" t="str">
        <f t="shared" si="253"/>
        <v>MORTALITY</v>
      </c>
      <c r="AX187" s="1" t="str">
        <f t="shared" si="254"/>
        <v>MORTALITY</v>
      </c>
      <c r="AY187" s="1" t="str">
        <f t="shared" si="255"/>
        <v>MORTALITY</v>
      </c>
      <c r="AZ187" s="1" t="str">
        <f t="shared" si="255"/>
        <v>MORTALITY</v>
      </c>
    </row>
    <row r="188" spans="1:52" x14ac:dyDescent="0.2">
      <c r="A188" s="27">
        <f>SABI_RAW_DATA!A188</f>
        <v>187</v>
      </c>
      <c r="B188" s="1" t="str">
        <f>UPPER(SABI_RAW_DATA!C188)</f>
        <v>FEMALE</v>
      </c>
      <c r="C188" s="28">
        <f>SABI_RAW_DATA!D188</f>
        <v>32356</v>
      </c>
      <c r="D188" s="28">
        <f>SABI_RAW_DATA!D188</f>
        <v>32356</v>
      </c>
      <c r="E188" s="1">
        <f t="shared" si="181"/>
        <v>1988</v>
      </c>
      <c r="F188" s="28">
        <f>SABI_RAW_DATA!E188</f>
        <v>34121</v>
      </c>
      <c r="G188" s="1">
        <f t="shared" si="182"/>
        <v>1993</v>
      </c>
      <c r="H188" s="67">
        <f>(YEAR(SABI_SUMMARY!D188)-YEAR(SABI_SUMMARY!C188))*12+MONTH(SABI_SUMMARY!D188)-MONTH(SABI_SUMMARY!C188)</f>
        <v>0</v>
      </c>
      <c r="I188" s="1" t="str">
        <f t="shared" si="183"/>
        <v>CUB</v>
      </c>
      <c r="J188" s="1" t="str">
        <f t="shared" si="184"/>
        <v>FEMALE_CUB</v>
      </c>
      <c r="K188" s="29">
        <f>(YEAR(SABI_SUMMARY!F188)-YEAR(SABI_SUMMARY!C188))*12+MONTH(SABI_SUMMARY!F188)-MONTH(SABI_SUMMARY!C188)</f>
        <v>58</v>
      </c>
      <c r="L188" s="1" t="str">
        <f t="shared" si="185"/>
        <v>ADULT_48_60</v>
      </c>
      <c r="M188" s="1" t="str">
        <f t="shared" si="186"/>
        <v>FEMALE_ADULT_48_60</v>
      </c>
      <c r="N188" s="1" t="str">
        <f>UPPER(SABI_RAW_DATA!G188)</f>
        <v>MORTALITY</v>
      </c>
      <c r="O188" s="1">
        <f>IF(SABI_SUMMARY!N188="MORTALITY",1,0)</f>
        <v>1</v>
      </c>
      <c r="P188" s="1" t="str">
        <f t="shared" si="228"/>
        <v>NA</v>
      </c>
      <c r="Q188" s="1" t="str">
        <f t="shared" si="229"/>
        <v>NA</v>
      </c>
      <c r="R188" s="1" t="str">
        <f t="shared" ref="R188:Z188" si="271">IF($E188=R$1,$J188,IF(R$1&gt;$G188,$N188,IF($E188&gt;R$1,"NA",(IF($E188=R$1,L188,(IF(Q188="NA",L188,IF(Q188="FEMALE_CUB","FEMALE_JUVENILE",IF(Q188="FEMALE_JUVENILE","FEMALE_SUBADULT",IF(Q188="FEMALE_SUBADULT","FEMALE_ADULT_36_48",IF(Q188="FEMALE_ADULT_36_48","FEMALE_ADULT_48_60",IF(Q188="FEMALE_ADULT_48_60","FEMALE_ADULT_60_72",IF(Q188="FEMALE_ADULT_60_72","FEMALE_ADULT_72_84",IF(Q188="FEMALE_ADULT_72_84","FEMALE_ADULT_84",IF(Q188="FEMALE_ADULT_84","FEMALE_ADULT_84",IF(Q188="MALE_CUB","MALE_JUVENILE",IF(Q188="MALE_JUVENILE","MALE_SUBADULT",IF(Q188="MALE_SUBADULT","MALE_ADULT_36_48",IF(Q188="MALE_ADULT_36_48","MALE_ADULT_48_60",IF(Q188="MALE_ADULT_48_60","MALE_ADULT_60_72",IF(Q188="MALE_ADULT_60_72","MALE_ADULT_72_84",IF(Q188="MALE_ADULT_72_84","MALE_ADULT_84",IF(Q188="MALE_ADULT_84","MALE_ADULT_84",IF(Q188="NA_CUB","NA_JUVENILE",IF(Q188="NA_JUVENILE","NA_ADULT",IF(Q188="NA_ADULT","NA_ADULT","NA"))))))))))))))))))))))))))</f>
        <v>NA</v>
      </c>
      <c r="S188" s="1" t="str">
        <f t="shared" si="271"/>
        <v>NA</v>
      </c>
      <c r="T188" s="1" t="str">
        <f t="shared" si="271"/>
        <v>NA</v>
      </c>
      <c r="U188" s="1" t="str">
        <f t="shared" si="271"/>
        <v>NA</v>
      </c>
      <c r="V188" s="1" t="str">
        <f t="shared" si="271"/>
        <v>NA</v>
      </c>
      <c r="W188" s="1" t="str">
        <f t="shared" si="271"/>
        <v>NA</v>
      </c>
      <c r="X188" s="1" t="str">
        <f t="shared" si="271"/>
        <v>NA</v>
      </c>
      <c r="Y188" s="1" t="str">
        <f t="shared" si="271"/>
        <v>FEMALE_CUB</v>
      </c>
      <c r="Z188" s="1" t="str">
        <f t="shared" si="271"/>
        <v>FEMALE_JUVENILE</v>
      </c>
      <c r="AA188" s="1" t="str">
        <f t="shared" si="231"/>
        <v>FEMALE_SUBADULT</v>
      </c>
      <c r="AB188" s="1" t="str">
        <f t="shared" si="232"/>
        <v>FEMALE_ADULT_36_48</v>
      </c>
      <c r="AC188" s="1" t="str">
        <f t="shared" si="233"/>
        <v>FEMALE_ADULT_48_60</v>
      </c>
      <c r="AD188" s="1" t="str">
        <f t="shared" si="234"/>
        <v>FEMALE_ADULT_60_72</v>
      </c>
      <c r="AE188" s="1" t="str">
        <f t="shared" si="235"/>
        <v>MORTALITY</v>
      </c>
      <c r="AF188" s="1" t="str">
        <f t="shared" si="236"/>
        <v>MORTALITY</v>
      </c>
      <c r="AG188" s="1" t="str">
        <f t="shared" si="237"/>
        <v>MORTALITY</v>
      </c>
      <c r="AH188" s="1" t="str">
        <f t="shared" si="238"/>
        <v>MORTALITY</v>
      </c>
      <c r="AI188" s="1" t="str">
        <f t="shared" si="239"/>
        <v>MORTALITY</v>
      </c>
      <c r="AJ188" s="1" t="str">
        <f t="shared" si="240"/>
        <v>MORTALITY</v>
      </c>
      <c r="AK188" s="1" t="str">
        <f t="shared" si="241"/>
        <v>MORTALITY</v>
      </c>
      <c r="AL188" s="1" t="str">
        <f t="shared" si="242"/>
        <v>MORTALITY</v>
      </c>
      <c r="AM188" s="1" t="str">
        <f t="shared" si="243"/>
        <v>MORTALITY</v>
      </c>
      <c r="AN188" s="1" t="str">
        <f t="shared" si="244"/>
        <v>MORTALITY</v>
      </c>
      <c r="AO188" s="1" t="str">
        <f t="shared" si="245"/>
        <v>MORTALITY</v>
      </c>
      <c r="AP188" s="1" t="str">
        <f t="shared" si="246"/>
        <v>MORTALITY</v>
      </c>
      <c r="AQ188" s="1" t="str">
        <f t="shared" si="247"/>
        <v>MORTALITY</v>
      </c>
      <c r="AR188" s="1" t="str">
        <f t="shared" si="248"/>
        <v>MORTALITY</v>
      </c>
      <c r="AS188" s="1" t="str">
        <f t="shared" si="249"/>
        <v>MORTALITY</v>
      </c>
      <c r="AT188" s="1" t="str">
        <f t="shared" si="250"/>
        <v>MORTALITY</v>
      </c>
      <c r="AU188" s="1" t="str">
        <f t="shared" si="251"/>
        <v>MORTALITY</v>
      </c>
      <c r="AV188" s="1" t="str">
        <f t="shared" si="252"/>
        <v>MORTALITY</v>
      </c>
      <c r="AW188" s="1" t="str">
        <f t="shared" si="253"/>
        <v>MORTALITY</v>
      </c>
      <c r="AX188" s="1" t="str">
        <f t="shared" si="254"/>
        <v>MORTALITY</v>
      </c>
      <c r="AY188" s="1" t="str">
        <f t="shared" si="255"/>
        <v>MORTALITY</v>
      </c>
      <c r="AZ188" s="1" t="str">
        <f t="shared" si="255"/>
        <v>MORTALITY</v>
      </c>
    </row>
    <row r="189" spans="1:52" x14ac:dyDescent="0.2">
      <c r="A189" s="27">
        <f>SABI_RAW_DATA!A189</f>
        <v>188</v>
      </c>
      <c r="B189" s="1" t="str">
        <f>UPPER(SABI_RAW_DATA!C189)</f>
        <v>MALE</v>
      </c>
      <c r="C189" s="28">
        <f>SABI_RAW_DATA!D189</f>
        <v>32782</v>
      </c>
      <c r="D189" s="28">
        <f>SABI_RAW_DATA!D189</f>
        <v>32782</v>
      </c>
      <c r="E189" s="1">
        <f t="shared" si="181"/>
        <v>1989</v>
      </c>
      <c r="F189" s="28">
        <f>SABI_RAW_DATA!E189</f>
        <v>33298</v>
      </c>
      <c r="G189" s="1">
        <f t="shared" si="182"/>
        <v>1991</v>
      </c>
      <c r="H189" s="67">
        <f>(YEAR(SABI_SUMMARY!D189)-YEAR(SABI_SUMMARY!C189))*12+MONTH(SABI_SUMMARY!D189)-MONTH(SABI_SUMMARY!C189)</f>
        <v>0</v>
      </c>
      <c r="I189" s="1" t="str">
        <f t="shared" si="183"/>
        <v>CUB</v>
      </c>
      <c r="J189" s="1" t="str">
        <f t="shared" si="184"/>
        <v>MALE_CUB</v>
      </c>
      <c r="K189" s="29">
        <f>(YEAR(SABI_SUMMARY!F189)-YEAR(SABI_SUMMARY!C189))*12+MONTH(SABI_SUMMARY!F189)-MONTH(SABI_SUMMARY!C189)</f>
        <v>17</v>
      </c>
      <c r="L189" s="1" t="str">
        <f t="shared" si="185"/>
        <v>JUVENILE</v>
      </c>
      <c r="M189" s="1" t="str">
        <f t="shared" si="186"/>
        <v>MALE_JUVENILE</v>
      </c>
      <c r="N189" s="1" t="str">
        <f>UPPER(SABI_RAW_DATA!G189)</f>
        <v>CENSORED</v>
      </c>
      <c r="O189" s="1">
        <f>IF(SABI_SUMMARY!N189="MORTALITY",1,0)</f>
        <v>0</v>
      </c>
      <c r="P189" s="1" t="str">
        <f t="shared" si="228"/>
        <v>NA</v>
      </c>
      <c r="Q189" s="1" t="str">
        <f t="shared" si="229"/>
        <v>NA</v>
      </c>
      <c r="R189" s="1" t="str">
        <f t="shared" ref="R189:Z189" si="272">IF($E189=R$1,$J189,IF(R$1&gt;$G189,$N189,IF($E189&gt;R$1,"NA",(IF($E189=R$1,L189,(IF(Q189="NA",L189,IF(Q189="FEMALE_CUB","FEMALE_JUVENILE",IF(Q189="FEMALE_JUVENILE","FEMALE_SUBADULT",IF(Q189="FEMALE_SUBADULT","FEMALE_ADULT_36_48",IF(Q189="FEMALE_ADULT_36_48","FEMALE_ADULT_48_60",IF(Q189="FEMALE_ADULT_48_60","FEMALE_ADULT_60_72",IF(Q189="FEMALE_ADULT_60_72","FEMALE_ADULT_72_84",IF(Q189="FEMALE_ADULT_72_84","FEMALE_ADULT_84",IF(Q189="FEMALE_ADULT_84","FEMALE_ADULT_84",IF(Q189="MALE_CUB","MALE_JUVENILE",IF(Q189="MALE_JUVENILE","MALE_SUBADULT",IF(Q189="MALE_SUBADULT","MALE_ADULT_36_48",IF(Q189="MALE_ADULT_36_48","MALE_ADULT_48_60",IF(Q189="MALE_ADULT_48_60","MALE_ADULT_60_72",IF(Q189="MALE_ADULT_60_72","MALE_ADULT_72_84",IF(Q189="MALE_ADULT_72_84","MALE_ADULT_84",IF(Q189="MALE_ADULT_84","MALE_ADULT_84",IF(Q189="NA_CUB","NA_JUVENILE",IF(Q189="NA_JUVENILE","NA_ADULT",IF(Q189="NA_ADULT","NA_ADULT","NA"))))))))))))))))))))))))))</f>
        <v>NA</v>
      </c>
      <c r="S189" s="1" t="str">
        <f t="shared" si="272"/>
        <v>NA</v>
      </c>
      <c r="T189" s="1" t="str">
        <f t="shared" si="272"/>
        <v>NA</v>
      </c>
      <c r="U189" s="1" t="str">
        <f t="shared" si="272"/>
        <v>NA</v>
      </c>
      <c r="V189" s="1" t="str">
        <f t="shared" si="272"/>
        <v>NA</v>
      </c>
      <c r="W189" s="1" t="str">
        <f t="shared" si="272"/>
        <v>NA</v>
      </c>
      <c r="X189" s="1" t="str">
        <f t="shared" si="272"/>
        <v>NA</v>
      </c>
      <c r="Y189" s="1" t="str">
        <f t="shared" si="272"/>
        <v>NA</v>
      </c>
      <c r="Z189" s="1" t="str">
        <f t="shared" si="272"/>
        <v>MALE_CUB</v>
      </c>
      <c r="AA189" s="1" t="str">
        <f t="shared" si="231"/>
        <v>MALE_JUVENILE</v>
      </c>
      <c r="AB189" s="1" t="str">
        <f t="shared" si="232"/>
        <v>MALE_SUBADULT</v>
      </c>
      <c r="AC189" s="1" t="str">
        <f t="shared" si="233"/>
        <v>CENSORED</v>
      </c>
      <c r="AD189" s="1" t="str">
        <f t="shared" si="234"/>
        <v>CENSORED</v>
      </c>
      <c r="AE189" s="1" t="str">
        <f t="shared" si="235"/>
        <v>CENSORED</v>
      </c>
      <c r="AF189" s="1" t="str">
        <f t="shared" si="236"/>
        <v>CENSORED</v>
      </c>
      <c r="AG189" s="1" t="str">
        <f t="shared" si="237"/>
        <v>CENSORED</v>
      </c>
      <c r="AH189" s="1" t="str">
        <f t="shared" si="238"/>
        <v>CENSORED</v>
      </c>
      <c r="AI189" s="1" t="str">
        <f t="shared" si="239"/>
        <v>CENSORED</v>
      </c>
      <c r="AJ189" s="1" t="str">
        <f t="shared" si="240"/>
        <v>CENSORED</v>
      </c>
      <c r="AK189" s="1" t="str">
        <f t="shared" si="241"/>
        <v>CENSORED</v>
      </c>
      <c r="AL189" s="1" t="str">
        <f t="shared" si="242"/>
        <v>CENSORED</v>
      </c>
      <c r="AM189" s="1" t="str">
        <f t="shared" si="243"/>
        <v>CENSORED</v>
      </c>
      <c r="AN189" s="1" t="str">
        <f t="shared" si="244"/>
        <v>CENSORED</v>
      </c>
      <c r="AO189" s="1" t="str">
        <f t="shared" si="245"/>
        <v>CENSORED</v>
      </c>
      <c r="AP189" s="1" t="str">
        <f t="shared" si="246"/>
        <v>CENSORED</v>
      </c>
      <c r="AQ189" s="1" t="str">
        <f t="shared" si="247"/>
        <v>CENSORED</v>
      </c>
      <c r="AR189" s="1" t="str">
        <f t="shared" si="248"/>
        <v>CENSORED</v>
      </c>
      <c r="AS189" s="1" t="str">
        <f t="shared" si="249"/>
        <v>CENSORED</v>
      </c>
      <c r="AT189" s="1" t="str">
        <f t="shared" si="250"/>
        <v>CENSORED</v>
      </c>
      <c r="AU189" s="1" t="str">
        <f t="shared" si="251"/>
        <v>CENSORED</v>
      </c>
      <c r="AV189" s="1" t="str">
        <f t="shared" si="252"/>
        <v>CENSORED</v>
      </c>
      <c r="AW189" s="1" t="str">
        <f t="shared" si="253"/>
        <v>CENSORED</v>
      </c>
      <c r="AX189" s="1" t="str">
        <f t="shared" si="254"/>
        <v>CENSORED</v>
      </c>
      <c r="AY189" s="1" t="str">
        <f t="shared" si="255"/>
        <v>CENSORED</v>
      </c>
      <c r="AZ189" s="1" t="str">
        <f t="shared" si="255"/>
        <v>CENSORED</v>
      </c>
    </row>
    <row r="190" spans="1:52" x14ac:dyDescent="0.2">
      <c r="A190" s="27">
        <f>SABI_RAW_DATA!A190</f>
        <v>189</v>
      </c>
      <c r="B190" s="1" t="str">
        <f>UPPER(SABI_RAW_DATA!C190)</f>
        <v>NA</v>
      </c>
      <c r="C190" s="28">
        <f>SABI_RAW_DATA!D190</f>
        <v>37196</v>
      </c>
      <c r="D190" s="28">
        <f>SABI_RAW_DATA!D190</f>
        <v>37196</v>
      </c>
      <c r="E190" s="1">
        <f t="shared" si="181"/>
        <v>2001</v>
      </c>
      <c r="F190" s="28">
        <f>SABI_RAW_DATA!E190</f>
        <v>37257</v>
      </c>
      <c r="G190" s="1">
        <f t="shared" si="182"/>
        <v>2002</v>
      </c>
      <c r="H190" s="67">
        <f>(YEAR(SABI_SUMMARY!D190)-YEAR(SABI_SUMMARY!C190))*12+MONTH(SABI_SUMMARY!D190)-MONTH(SABI_SUMMARY!C190)</f>
        <v>0</v>
      </c>
      <c r="I190" s="1" t="str">
        <f t="shared" si="183"/>
        <v>CUB</v>
      </c>
      <c r="J190" s="1" t="str">
        <f t="shared" si="184"/>
        <v>NA_CUB</v>
      </c>
      <c r="K190" s="29">
        <f>(YEAR(SABI_SUMMARY!F190)-YEAR(SABI_SUMMARY!C190))*12+MONTH(SABI_SUMMARY!F190)-MONTH(SABI_SUMMARY!C190)</f>
        <v>2</v>
      </c>
      <c r="L190" s="1" t="str">
        <f t="shared" si="185"/>
        <v>CUB</v>
      </c>
      <c r="M190" s="1" t="str">
        <f t="shared" si="186"/>
        <v>NA_CUB</v>
      </c>
      <c r="N190" s="1" t="str">
        <f>UPPER(SABI_RAW_DATA!G190)</f>
        <v>MORTALITY</v>
      </c>
      <c r="O190" s="1">
        <f>IF(SABI_SUMMARY!N190="MORTALITY",1,0)</f>
        <v>1</v>
      </c>
      <c r="P190" s="1" t="str">
        <f t="shared" si="228"/>
        <v>NA</v>
      </c>
      <c r="Q190" s="1" t="str">
        <f t="shared" si="229"/>
        <v>NA</v>
      </c>
      <c r="R190" s="1" t="str">
        <f t="shared" ref="R190:Z190" si="273">IF($E190=R$1,$J190,IF(R$1&gt;$G190,$N190,IF($E190&gt;R$1,"NA",(IF($E190=R$1,L190,(IF(Q190="NA",L190,IF(Q190="FEMALE_CUB","FEMALE_JUVENILE",IF(Q190="FEMALE_JUVENILE","FEMALE_SUBADULT",IF(Q190="FEMALE_SUBADULT","FEMALE_ADULT_36_48",IF(Q190="FEMALE_ADULT_36_48","FEMALE_ADULT_48_60",IF(Q190="FEMALE_ADULT_48_60","FEMALE_ADULT_60_72",IF(Q190="FEMALE_ADULT_60_72","FEMALE_ADULT_72_84",IF(Q190="FEMALE_ADULT_72_84","FEMALE_ADULT_84",IF(Q190="FEMALE_ADULT_84","FEMALE_ADULT_84",IF(Q190="MALE_CUB","MALE_JUVENILE",IF(Q190="MALE_JUVENILE","MALE_SUBADULT",IF(Q190="MALE_SUBADULT","MALE_ADULT_36_48",IF(Q190="MALE_ADULT_36_48","MALE_ADULT_48_60",IF(Q190="MALE_ADULT_48_60","MALE_ADULT_60_72",IF(Q190="MALE_ADULT_60_72","MALE_ADULT_72_84",IF(Q190="MALE_ADULT_72_84","MALE_ADULT_84",IF(Q190="MALE_ADULT_84","MALE_ADULT_84",IF(Q190="NA_CUB","NA_JUVENILE",IF(Q190="NA_JUVENILE","NA_ADULT",IF(Q190="NA_ADULT","NA_ADULT","NA"))))))))))))))))))))))))))</f>
        <v>NA</v>
      </c>
      <c r="S190" s="1" t="str">
        <f t="shared" si="273"/>
        <v>NA</v>
      </c>
      <c r="T190" s="1" t="str">
        <f t="shared" si="273"/>
        <v>NA</v>
      </c>
      <c r="U190" s="1" t="str">
        <f t="shared" si="273"/>
        <v>NA</v>
      </c>
      <c r="V190" s="1" t="str">
        <f t="shared" si="273"/>
        <v>NA</v>
      </c>
      <c r="W190" s="1" t="str">
        <f t="shared" si="273"/>
        <v>NA</v>
      </c>
      <c r="X190" s="1" t="str">
        <f t="shared" si="273"/>
        <v>NA</v>
      </c>
      <c r="Y190" s="1" t="str">
        <f t="shared" si="273"/>
        <v>NA</v>
      </c>
      <c r="Z190" s="1" t="str">
        <f t="shared" si="273"/>
        <v>NA</v>
      </c>
      <c r="AA190" s="1" t="str">
        <f t="shared" si="231"/>
        <v>NA</v>
      </c>
      <c r="AB190" s="1" t="str">
        <f t="shared" si="232"/>
        <v>NA</v>
      </c>
      <c r="AC190" s="1" t="str">
        <f t="shared" si="233"/>
        <v>NA</v>
      </c>
      <c r="AD190" s="1" t="str">
        <f t="shared" si="234"/>
        <v>NA</v>
      </c>
      <c r="AE190" s="1" t="str">
        <f t="shared" si="235"/>
        <v>NA</v>
      </c>
      <c r="AF190" s="1" t="str">
        <f t="shared" si="236"/>
        <v>NA</v>
      </c>
      <c r="AG190" s="1" t="str">
        <f t="shared" si="237"/>
        <v>NA</v>
      </c>
      <c r="AH190" s="1" t="str">
        <f t="shared" si="238"/>
        <v>NA</v>
      </c>
      <c r="AI190" s="1" t="str">
        <f t="shared" si="239"/>
        <v>NA</v>
      </c>
      <c r="AJ190" s="1" t="str">
        <f t="shared" si="240"/>
        <v>NA</v>
      </c>
      <c r="AK190" s="1" t="str">
        <f t="shared" si="241"/>
        <v>NA</v>
      </c>
      <c r="AL190" s="1" t="str">
        <f t="shared" si="242"/>
        <v>NA_CUB</v>
      </c>
      <c r="AM190" s="1" t="str">
        <f t="shared" si="243"/>
        <v>NA_JUVENILE</v>
      </c>
      <c r="AN190" s="1" t="str">
        <f t="shared" si="244"/>
        <v>MORTALITY</v>
      </c>
      <c r="AO190" s="1" t="str">
        <f t="shared" si="245"/>
        <v>MORTALITY</v>
      </c>
      <c r="AP190" s="1" t="str">
        <f t="shared" si="246"/>
        <v>MORTALITY</v>
      </c>
      <c r="AQ190" s="1" t="str">
        <f t="shared" si="247"/>
        <v>MORTALITY</v>
      </c>
      <c r="AR190" s="1" t="str">
        <f t="shared" si="248"/>
        <v>MORTALITY</v>
      </c>
      <c r="AS190" s="1" t="str">
        <f t="shared" si="249"/>
        <v>MORTALITY</v>
      </c>
      <c r="AT190" s="1" t="str">
        <f t="shared" si="250"/>
        <v>MORTALITY</v>
      </c>
      <c r="AU190" s="1" t="str">
        <f t="shared" si="251"/>
        <v>MORTALITY</v>
      </c>
      <c r="AV190" s="1" t="str">
        <f t="shared" si="252"/>
        <v>MORTALITY</v>
      </c>
      <c r="AW190" s="1" t="str">
        <f t="shared" si="253"/>
        <v>MORTALITY</v>
      </c>
      <c r="AX190" s="1" t="str">
        <f t="shared" si="254"/>
        <v>MORTALITY</v>
      </c>
      <c r="AY190" s="1" t="str">
        <f t="shared" si="255"/>
        <v>MORTALITY</v>
      </c>
      <c r="AZ190" s="1" t="str">
        <f t="shared" si="255"/>
        <v>MORTALITY</v>
      </c>
    </row>
    <row r="191" spans="1:52" x14ac:dyDescent="0.2">
      <c r="A191" s="27">
        <f>SABI_RAW_DATA!A191</f>
        <v>190</v>
      </c>
      <c r="B191" s="1" t="str">
        <f>UPPER(SABI_RAW_DATA!C191)</f>
        <v>NA</v>
      </c>
      <c r="C191" s="28">
        <f>SABI_RAW_DATA!D191</f>
        <v>37196</v>
      </c>
      <c r="D191" s="28">
        <f>SABI_RAW_DATA!D191</f>
        <v>37196</v>
      </c>
      <c r="E191" s="1">
        <f t="shared" si="181"/>
        <v>2001</v>
      </c>
      <c r="F191" s="28">
        <f>SABI_RAW_DATA!E191</f>
        <v>37257</v>
      </c>
      <c r="G191" s="1">
        <f t="shared" si="182"/>
        <v>2002</v>
      </c>
      <c r="H191" s="67">
        <f>(YEAR(SABI_SUMMARY!D191)-YEAR(SABI_SUMMARY!C191))*12+MONTH(SABI_SUMMARY!D191)-MONTH(SABI_SUMMARY!C191)</f>
        <v>0</v>
      </c>
      <c r="I191" s="1" t="str">
        <f t="shared" si="183"/>
        <v>CUB</v>
      </c>
      <c r="J191" s="1" t="str">
        <f t="shared" si="184"/>
        <v>NA_CUB</v>
      </c>
      <c r="K191" s="29">
        <f>(YEAR(SABI_SUMMARY!F191)-YEAR(SABI_SUMMARY!C191))*12+MONTH(SABI_SUMMARY!F191)-MONTH(SABI_SUMMARY!C191)</f>
        <v>2</v>
      </c>
      <c r="L191" s="1" t="str">
        <f t="shared" si="185"/>
        <v>CUB</v>
      </c>
      <c r="M191" s="1" t="str">
        <f t="shared" si="186"/>
        <v>NA_CUB</v>
      </c>
      <c r="N191" s="1" t="str">
        <f>UPPER(SABI_RAW_DATA!G191)</f>
        <v>MORTALITY</v>
      </c>
      <c r="O191" s="1">
        <f>IF(SABI_SUMMARY!N191="MORTALITY",1,0)</f>
        <v>1</v>
      </c>
      <c r="P191" s="1" t="str">
        <f t="shared" si="228"/>
        <v>NA</v>
      </c>
      <c r="Q191" s="1" t="str">
        <f t="shared" si="229"/>
        <v>NA</v>
      </c>
      <c r="R191" s="1" t="str">
        <f t="shared" ref="R191:Z191" si="274">IF($E191=R$1,$J191,IF(R$1&gt;$G191,$N191,IF($E191&gt;R$1,"NA",(IF($E191=R$1,L191,(IF(Q191="NA",L191,IF(Q191="FEMALE_CUB","FEMALE_JUVENILE",IF(Q191="FEMALE_JUVENILE","FEMALE_SUBADULT",IF(Q191="FEMALE_SUBADULT","FEMALE_ADULT_36_48",IF(Q191="FEMALE_ADULT_36_48","FEMALE_ADULT_48_60",IF(Q191="FEMALE_ADULT_48_60","FEMALE_ADULT_60_72",IF(Q191="FEMALE_ADULT_60_72","FEMALE_ADULT_72_84",IF(Q191="FEMALE_ADULT_72_84","FEMALE_ADULT_84",IF(Q191="FEMALE_ADULT_84","FEMALE_ADULT_84",IF(Q191="MALE_CUB","MALE_JUVENILE",IF(Q191="MALE_JUVENILE","MALE_SUBADULT",IF(Q191="MALE_SUBADULT","MALE_ADULT_36_48",IF(Q191="MALE_ADULT_36_48","MALE_ADULT_48_60",IF(Q191="MALE_ADULT_48_60","MALE_ADULT_60_72",IF(Q191="MALE_ADULT_60_72","MALE_ADULT_72_84",IF(Q191="MALE_ADULT_72_84","MALE_ADULT_84",IF(Q191="MALE_ADULT_84","MALE_ADULT_84",IF(Q191="NA_CUB","NA_JUVENILE",IF(Q191="NA_JUVENILE","NA_ADULT",IF(Q191="NA_ADULT","NA_ADULT","NA"))))))))))))))))))))))))))</f>
        <v>NA</v>
      </c>
      <c r="S191" s="1" t="str">
        <f t="shared" si="274"/>
        <v>NA</v>
      </c>
      <c r="T191" s="1" t="str">
        <f t="shared" si="274"/>
        <v>NA</v>
      </c>
      <c r="U191" s="1" t="str">
        <f t="shared" si="274"/>
        <v>NA</v>
      </c>
      <c r="V191" s="1" t="str">
        <f t="shared" si="274"/>
        <v>NA</v>
      </c>
      <c r="W191" s="1" t="str">
        <f t="shared" si="274"/>
        <v>NA</v>
      </c>
      <c r="X191" s="1" t="str">
        <f t="shared" si="274"/>
        <v>NA</v>
      </c>
      <c r="Y191" s="1" t="str">
        <f t="shared" si="274"/>
        <v>NA</v>
      </c>
      <c r="Z191" s="1" t="str">
        <f t="shared" si="274"/>
        <v>NA</v>
      </c>
      <c r="AA191" s="1" t="str">
        <f t="shared" si="231"/>
        <v>NA</v>
      </c>
      <c r="AB191" s="1" t="str">
        <f t="shared" si="232"/>
        <v>NA</v>
      </c>
      <c r="AC191" s="1" t="str">
        <f t="shared" si="233"/>
        <v>NA</v>
      </c>
      <c r="AD191" s="1" t="str">
        <f t="shared" si="234"/>
        <v>NA</v>
      </c>
      <c r="AE191" s="1" t="str">
        <f t="shared" si="235"/>
        <v>NA</v>
      </c>
      <c r="AF191" s="1" t="str">
        <f t="shared" si="236"/>
        <v>NA</v>
      </c>
      <c r="AG191" s="1" t="str">
        <f t="shared" si="237"/>
        <v>NA</v>
      </c>
      <c r="AH191" s="1" t="str">
        <f t="shared" si="238"/>
        <v>NA</v>
      </c>
      <c r="AI191" s="1" t="str">
        <f t="shared" si="239"/>
        <v>NA</v>
      </c>
      <c r="AJ191" s="1" t="str">
        <f t="shared" si="240"/>
        <v>NA</v>
      </c>
      <c r="AK191" s="1" t="str">
        <f t="shared" si="241"/>
        <v>NA</v>
      </c>
      <c r="AL191" s="1" t="str">
        <f t="shared" si="242"/>
        <v>NA_CUB</v>
      </c>
      <c r="AM191" s="1" t="str">
        <f t="shared" si="243"/>
        <v>NA_JUVENILE</v>
      </c>
      <c r="AN191" s="1" t="str">
        <f t="shared" si="244"/>
        <v>MORTALITY</v>
      </c>
      <c r="AO191" s="1" t="str">
        <f t="shared" si="245"/>
        <v>MORTALITY</v>
      </c>
      <c r="AP191" s="1" t="str">
        <f t="shared" si="246"/>
        <v>MORTALITY</v>
      </c>
      <c r="AQ191" s="1" t="str">
        <f t="shared" si="247"/>
        <v>MORTALITY</v>
      </c>
      <c r="AR191" s="1" t="str">
        <f t="shared" si="248"/>
        <v>MORTALITY</v>
      </c>
      <c r="AS191" s="1" t="str">
        <f t="shared" si="249"/>
        <v>MORTALITY</v>
      </c>
      <c r="AT191" s="1" t="str">
        <f t="shared" si="250"/>
        <v>MORTALITY</v>
      </c>
      <c r="AU191" s="1" t="str">
        <f t="shared" si="251"/>
        <v>MORTALITY</v>
      </c>
      <c r="AV191" s="1" t="str">
        <f t="shared" si="252"/>
        <v>MORTALITY</v>
      </c>
      <c r="AW191" s="1" t="str">
        <f t="shared" si="253"/>
        <v>MORTALITY</v>
      </c>
      <c r="AX191" s="1" t="str">
        <f t="shared" si="254"/>
        <v>MORTALITY</v>
      </c>
      <c r="AY191" s="1" t="str">
        <f t="shared" si="255"/>
        <v>MORTALITY</v>
      </c>
      <c r="AZ191" s="1" t="str">
        <f t="shared" si="255"/>
        <v>MORTALITY</v>
      </c>
    </row>
    <row r="192" spans="1:52" x14ac:dyDescent="0.2">
      <c r="A192" s="27">
        <f>SABI_RAW_DATA!A192</f>
        <v>191</v>
      </c>
      <c r="B192" s="1" t="str">
        <f>UPPER(SABI_RAW_DATA!C192)</f>
        <v>MALE</v>
      </c>
      <c r="C192" s="28">
        <f>SABI_RAW_DATA!D192</f>
        <v>37347</v>
      </c>
      <c r="D192" s="28">
        <f>SABI_RAW_DATA!D192</f>
        <v>37347</v>
      </c>
      <c r="E192" s="1">
        <f t="shared" si="181"/>
        <v>2002</v>
      </c>
      <c r="F192" s="28">
        <f>SABI_RAW_DATA!E192</f>
        <v>37469</v>
      </c>
      <c r="G192" s="1">
        <f t="shared" si="182"/>
        <v>2002</v>
      </c>
      <c r="H192" s="67">
        <f>(YEAR(SABI_SUMMARY!D192)-YEAR(SABI_SUMMARY!C192))*12+MONTH(SABI_SUMMARY!D192)-MONTH(SABI_SUMMARY!C192)</f>
        <v>0</v>
      </c>
      <c r="I192" s="1" t="str">
        <f t="shared" si="183"/>
        <v>CUB</v>
      </c>
      <c r="J192" s="1" t="str">
        <f t="shared" si="184"/>
        <v>MALE_CUB</v>
      </c>
      <c r="K192" s="29">
        <f>(YEAR(SABI_SUMMARY!F192)-YEAR(SABI_SUMMARY!C192))*12+MONTH(SABI_SUMMARY!F192)-MONTH(SABI_SUMMARY!C192)</f>
        <v>4</v>
      </c>
      <c r="L192" s="1" t="str">
        <f t="shared" si="185"/>
        <v>CUB</v>
      </c>
      <c r="M192" s="1" t="str">
        <f t="shared" si="186"/>
        <v>MALE_CUB</v>
      </c>
      <c r="N192" s="1" t="str">
        <f>UPPER(SABI_RAW_DATA!G192)</f>
        <v>MORTALITY</v>
      </c>
      <c r="O192" s="1">
        <f>IF(SABI_SUMMARY!N192="MORTALITY",1,0)</f>
        <v>1</v>
      </c>
      <c r="P192" s="1" t="str">
        <f t="shared" si="228"/>
        <v>NA</v>
      </c>
      <c r="Q192" s="1" t="str">
        <f t="shared" si="229"/>
        <v>NA</v>
      </c>
      <c r="R192" s="1" t="str">
        <f t="shared" ref="R192:Z192" si="275">IF($E192=R$1,$J192,IF(R$1&gt;$G192,$N192,IF($E192&gt;R$1,"NA",(IF($E192=R$1,L192,(IF(Q192="NA",L192,IF(Q192="FEMALE_CUB","FEMALE_JUVENILE",IF(Q192="FEMALE_JUVENILE","FEMALE_SUBADULT",IF(Q192="FEMALE_SUBADULT","FEMALE_ADULT_36_48",IF(Q192="FEMALE_ADULT_36_48","FEMALE_ADULT_48_60",IF(Q192="FEMALE_ADULT_48_60","FEMALE_ADULT_60_72",IF(Q192="FEMALE_ADULT_60_72","FEMALE_ADULT_72_84",IF(Q192="FEMALE_ADULT_72_84","FEMALE_ADULT_84",IF(Q192="FEMALE_ADULT_84","FEMALE_ADULT_84",IF(Q192="MALE_CUB","MALE_JUVENILE",IF(Q192="MALE_JUVENILE","MALE_SUBADULT",IF(Q192="MALE_SUBADULT","MALE_ADULT_36_48",IF(Q192="MALE_ADULT_36_48","MALE_ADULT_48_60",IF(Q192="MALE_ADULT_48_60","MALE_ADULT_60_72",IF(Q192="MALE_ADULT_60_72","MALE_ADULT_72_84",IF(Q192="MALE_ADULT_72_84","MALE_ADULT_84",IF(Q192="MALE_ADULT_84","MALE_ADULT_84",IF(Q192="NA_CUB","NA_JUVENILE",IF(Q192="NA_JUVENILE","NA_ADULT",IF(Q192="NA_ADULT","NA_ADULT","NA"))))))))))))))))))))))))))</f>
        <v>NA</v>
      </c>
      <c r="S192" s="1" t="str">
        <f t="shared" si="275"/>
        <v>NA</v>
      </c>
      <c r="T192" s="1" t="str">
        <f t="shared" si="275"/>
        <v>NA</v>
      </c>
      <c r="U192" s="1" t="str">
        <f t="shared" si="275"/>
        <v>NA</v>
      </c>
      <c r="V192" s="1" t="str">
        <f t="shared" si="275"/>
        <v>NA</v>
      </c>
      <c r="W192" s="1" t="str">
        <f t="shared" si="275"/>
        <v>NA</v>
      </c>
      <c r="X192" s="1" t="str">
        <f t="shared" si="275"/>
        <v>NA</v>
      </c>
      <c r="Y192" s="1" t="str">
        <f t="shared" si="275"/>
        <v>NA</v>
      </c>
      <c r="Z192" s="1" t="str">
        <f t="shared" si="275"/>
        <v>NA</v>
      </c>
      <c r="AA192" s="1" t="str">
        <f t="shared" si="231"/>
        <v>NA</v>
      </c>
      <c r="AB192" s="1" t="str">
        <f t="shared" si="232"/>
        <v>NA</v>
      </c>
      <c r="AC192" s="1" t="str">
        <f t="shared" si="233"/>
        <v>NA</v>
      </c>
      <c r="AD192" s="1" t="str">
        <f t="shared" si="234"/>
        <v>NA</v>
      </c>
      <c r="AE192" s="1" t="str">
        <f t="shared" si="235"/>
        <v>NA</v>
      </c>
      <c r="AF192" s="1" t="str">
        <f t="shared" si="236"/>
        <v>NA</v>
      </c>
      <c r="AG192" s="1" t="str">
        <f t="shared" si="237"/>
        <v>NA</v>
      </c>
      <c r="AH192" s="1" t="str">
        <f t="shared" si="238"/>
        <v>NA</v>
      </c>
      <c r="AI192" s="1" t="str">
        <f t="shared" si="239"/>
        <v>NA</v>
      </c>
      <c r="AJ192" s="1" t="str">
        <f t="shared" si="240"/>
        <v>NA</v>
      </c>
      <c r="AK192" s="1" t="str">
        <f t="shared" si="241"/>
        <v>NA</v>
      </c>
      <c r="AL192" s="1" t="str">
        <f t="shared" si="242"/>
        <v>NA</v>
      </c>
      <c r="AM192" s="1" t="str">
        <f t="shared" si="243"/>
        <v>MALE_CUB</v>
      </c>
      <c r="AN192" s="1" t="str">
        <f t="shared" si="244"/>
        <v>MORTALITY</v>
      </c>
      <c r="AO192" s="1" t="str">
        <f t="shared" si="245"/>
        <v>MORTALITY</v>
      </c>
      <c r="AP192" s="1" t="str">
        <f t="shared" si="246"/>
        <v>MORTALITY</v>
      </c>
      <c r="AQ192" s="1" t="str">
        <f t="shared" si="247"/>
        <v>MORTALITY</v>
      </c>
      <c r="AR192" s="1" t="str">
        <f t="shared" si="248"/>
        <v>MORTALITY</v>
      </c>
      <c r="AS192" s="1" t="str">
        <f t="shared" si="249"/>
        <v>MORTALITY</v>
      </c>
      <c r="AT192" s="1" t="str">
        <f t="shared" si="250"/>
        <v>MORTALITY</v>
      </c>
      <c r="AU192" s="1" t="str">
        <f t="shared" si="251"/>
        <v>MORTALITY</v>
      </c>
      <c r="AV192" s="1" t="str">
        <f t="shared" si="252"/>
        <v>MORTALITY</v>
      </c>
      <c r="AW192" s="1" t="str">
        <f t="shared" si="253"/>
        <v>MORTALITY</v>
      </c>
      <c r="AX192" s="1" t="str">
        <f t="shared" si="254"/>
        <v>MORTALITY</v>
      </c>
      <c r="AY192" s="1" t="str">
        <f t="shared" si="255"/>
        <v>MORTALITY</v>
      </c>
      <c r="AZ192" s="1" t="str">
        <f t="shared" si="255"/>
        <v>MORTALITY</v>
      </c>
    </row>
    <row r="193" spans="1:52" x14ac:dyDescent="0.2">
      <c r="A193" s="27">
        <f>SABI_RAW_DATA!A193</f>
        <v>192</v>
      </c>
      <c r="B193" s="1" t="str">
        <f>UPPER(SABI_RAW_DATA!C193)</f>
        <v>FEMALE</v>
      </c>
      <c r="C193" s="28">
        <f>SABI_RAW_DATA!D193</f>
        <v>37347</v>
      </c>
      <c r="D193" s="28">
        <f>SABI_RAW_DATA!D193</f>
        <v>37347</v>
      </c>
      <c r="E193" s="1">
        <f t="shared" si="181"/>
        <v>2002</v>
      </c>
      <c r="F193" s="28">
        <f>SABI_RAW_DATA!E193</f>
        <v>38322</v>
      </c>
      <c r="G193" s="1">
        <f t="shared" si="182"/>
        <v>2004</v>
      </c>
      <c r="H193" s="67">
        <f>(YEAR(SABI_SUMMARY!D193)-YEAR(SABI_SUMMARY!C193))*12+MONTH(SABI_SUMMARY!D193)-MONTH(SABI_SUMMARY!C193)</f>
        <v>0</v>
      </c>
      <c r="I193" s="1" t="str">
        <f t="shared" si="183"/>
        <v>CUB</v>
      </c>
      <c r="J193" s="1" t="str">
        <f t="shared" si="184"/>
        <v>FEMALE_CUB</v>
      </c>
      <c r="K193" s="29">
        <f>(YEAR(SABI_SUMMARY!F193)-YEAR(SABI_SUMMARY!C193))*12+MONTH(SABI_SUMMARY!F193)-MONTH(SABI_SUMMARY!C193)</f>
        <v>32</v>
      </c>
      <c r="L193" s="1" t="str">
        <f t="shared" si="185"/>
        <v>SUBADULT</v>
      </c>
      <c r="M193" s="1" t="str">
        <f t="shared" si="186"/>
        <v>FEMALE_SUBADULT</v>
      </c>
      <c r="N193" s="1" t="str">
        <f>UPPER(SABI_RAW_DATA!G193)</f>
        <v>MORTALITY</v>
      </c>
      <c r="O193" s="1">
        <f>IF(SABI_SUMMARY!N193="MORTALITY",1,0)</f>
        <v>1</v>
      </c>
      <c r="P193" s="1" t="str">
        <f t="shared" si="228"/>
        <v>NA</v>
      </c>
      <c r="Q193" s="1" t="str">
        <f t="shared" si="229"/>
        <v>NA</v>
      </c>
      <c r="R193" s="1" t="str">
        <f t="shared" ref="R193:Z193" si="276">IF($E193=R$1,$J193,IF(R$1&gt;$G193,$N193,IF($E193&gt;R$1,"NA",(IF($E193=R$1,L193,(IF(Q193="NA",L193,IF(Q193="FEMALE_CUB","FEMALE_JUVENILE",IF(Q193="FEMALE_JUVENILE","FEMALE_SUBADULT",IF(Q193="FEMALE_SUBADULT","FEMALE_ADULT_36_48",IF(Q193="FEMALE_ADULT_36_48","FEMALE_ADULT_48_60",IF(Q193="FEMALE_ADULT_48_60","FEMALE_ADULT_60_72",IF(Q193="FEMALE_ADULT_60_72","FEMALE_ADULT_72_84",IF(Q193="FEMALE_ADULT_72_84","FEMALE_ADULT_84",IF(Q193="FEMALE_ADULT_84","FEMALE_ADULT_84",IF(Q193="MALE_CUB","MALE_JUVENILE",IF(Q193="MALE_JUVENILE","MALE_SUBADULT",IF(Q193="MALE_SUBADULT","MALE_ADULT_36_48",IF(Q193="MALE_ADULT_36_48","MALE_ADULT_48_60",IF(Q193="MALE_ADULT_48_60","MALE_ADULT_60_72",IF(Q193="MALE_ADULT_60_72","MALE_ADULT_72_84",IF(Q193="MALE_ADULT_72_84","MALE_ADULT_84",IF(Q193="MALE_ADULT_84","MALE_ADULT_84",IF(Q193="NA_CUB","NA_JUVENILE",IF(Q193="NA_JUVENILE","NA_ADULT",IF(Q193="NA_ADULT","NA_ADULT","NA"))))))))))))))))))))))))))</f>
        <v>NA</v>
      </c>
      <c r="S193" s="1" t="str">
        <f t="shared" si="276"/>
        <v>NA</v>
      </c>
      <c r="T193" s="1" t="str">
        <f t="shared" si="276"/>
        <v>NA</v>
      </c>
      <c r="U193" s="1" t="str">
        <f t="shared" si="276"/>
        <v>NA</v>
      </c>
      <c r="V193" s="1" t="str">
        <f t="shared" si="276"/>
        <v>NA</v>
      </c>
      <c r="W193" s="1" t="str">
        <f t="shared" si="276"/>
        <v>NA</v>
      </c>
      <c r="X193" s="1" t="str">
        <f t="shared" si="276"/>
        <v>NA</v>
      </c>
      <c r="Y193" s="1" t="str">
        <f t="shared" si="276"/>
        <v>NA</v>
      </c>
      <c r="Z193" s="1" t="str">
        <f t="shared" si="276"/>
        <v>NA</v>
      </c>
      <c r="AA193" s="1" t="str">
        <f t="shared" si="231"/>
        <v>NA</v>
      </c>
      <c r="AB193" s="1" t="str">
        <f t="shared" si="232"/>
        <v>NA</v>
      </c>
      <c r="AC193" s="1" t="str">
        <f t="shared" si="233"/>
        <v>NA</v>
      </c>
      <c r="AD193" s="1" t="str">
        <f t="shared" si="234"/>
        <v>NA</v>
      </c>
      <c r="AE193" s="1" t="str">
        <f t="shared" si="235"/>
        <v>NA</v>
      </c>
      <c r="AF193" s="1" t="str">
        <f t="shared" si="236"/>
        <v>NA</v>
      </c>
      <c r="AG193" s="1" t="str">
        <f t="shared" si="237"/>
        <v>NA</v>
      </c>
      <c r="AH193" s="1" t="str">
        <f t="shared" si="238"/>
        <v>NA</v>
      </c>
      <c r="AI193" s="1" t="str">
        <f t="shared" si="239"/>
        <v>NA</v>
      </c>
      <c r="AJ193" s="1" t="str">
        <f t="shared" si="240"/>
        <v>NA</v>
      </c>
      <c r="AK193" s="1" t="str">
        <f t="shared" si="241"/>
        <v>NA</v>
      </c>
      <c r="AL193" s="1" t="str">
        <f t="shared" si="242"/>
        <v>NA</v>
      </c>
      <c r="AM193" s="1" t="str">
        <f t="shared" si="243"/>
        <v>FEMALE_CUB</v>
      </c>
      <c r="AN193" s="1" t="str">
        <f t="shared" si="244"/>
        <v>FEMALE_JUVENILE</v>
      </c>
      <c r="AO193" s="1" t="str">
        <f t="shared" si="245"/>
        <v>FEMALE_SUBADULT</v>
      </c>
      <c r="AP193" s="1" t="str">
        <f t="shared" si="246"/>
        <v>MORTALITY</v>
      </c>
      <c r="AQ193" s="1" t="str">
        <f t="shared" si="247"/>
        <v>MORTALITY</v>
      </c>
      <c r="AR193" s="1" t="str">
        <f t="shared" si="248"/>
        <v>MORTALITY</v>
      </c>
      <c r="AS193" s="1" t="str">
        <f t="shared" si="249"/>
        <v>MORTALITY</v>
      </c>
      <c r="AT193" s="1" t="str">
        <f t="shared" si="250"/>
        <v>MORTALITY</v>
      </c>
      <c r="AU193" s="1" t="str">
        <f t="shared" si="251"/>
        <v>MORTALITY</v>
      </c>
      <c r="AV193" s="1" t="str">
        <f t="shared" si="252"/>
        <v>MORTALITY</v>
      </c>
      <c r="AW193" s="1" t="str">
        <f t="shared" si="253"/>
        <v>MORTALITY</v>
      </c>
      <c r="AX193" s="1" t="str">
        <f t="shared" si="254"/>
        <v>MORTALITY</v>
      </c>
      <c r="AY193" s="1" t="str">
        <f t="shared" si="255"/>
        <v>MORTALITY</v>
      </c>
      <c r="AZ193" s="1" t="str">
        <f t="shared" si="255"/>
        <v>MORTALITY</v>
      </c>
    </row>
    <row r="194" spans="1:52" x14ac:dyDescent="0.2">
      <c r="A194" s="27">
        <f>SABI_RAW_DATA!A194</f>
        <v>193</v>
      </c>
      <c r="B194" s="1" t="str">
        <f>UPPER(SABI_RAW_DATA!C194)</f>
        <v>NA</v>
      </c>
      <c r="C194" s="28">
        <f>SABI_RAW_DATA!D194</f>
        <v>38139</v>
      </c>
      <c r="D194" s="28">
        <f>SABI_RAW_DATA!D194</f>
        <v>38139</v>
      </c>
      <c r="E194" s="1">
        <f t="shared" si="181"/>
        <v>2004</v>
      </c>
      <c r="F194" s="28">
        <f>SABI_RAW_DATA!E194</f>
        <v>38261</v>
      </c>
      <c r="G194" s="1">
        <f t="shared" si="182"/>
        <v>2004</v>
      </c>
      <c r="H194" s="67">
        <f>(YEAR(SABI_SUMMARY!D194)-YEAR(SABI_SUMMARY!C194))*12+MONTH(SABI_SUMMARY!D194)-MONTH(SABI_SUMMARY!C194)</f>
        <v>0</v>
      </c>
      <c r="I194" s="1" t="str">
        <f t="shared" si="183"/>
        <v>CUB</v>
      </c>
      <c r="J194" s="1" t="str">
        <f t="shared" si="184"/>
        <v>NA_CUB</v>
      </c>
      <c r="K194" s="29">
        <f>(YEAR(SABI_SUMMARY!F194)-YEAR(SABI_SUMMARY!C194))*12+MONTH(SABI_SUMMARY!F194)-MONTH(SABI_SUMMARY!C194)</f>
        <v>4</v>
      </c>
      <c r="L194" s="1" t="str">
        <f t="shared" si="185"/>
        <v>CUB</v>
      </c>
      <c r="M194" s="1" t="str">
        <f t="shared" si="186"/>
        <v>NA_CUB</v>
      </c>
      <c r="N194" s="1" t="str">
        <f>UPPER(SABI_RAW_DATA!G194)</f>
        <v>MORTALITY</v>
      </c>
      <c r="O194" s="1">
        <f>IF(SABI_SUMMARY!N194="MORTALITY",1,0)</f>
        <v>1</v>
      </c>
      <c r="P194" s="1" t="str">
        <f t="shared" si="228"/>
        <v>NA</v>
      </c>
      <c r="Q194" s="1" t="str">
        <f t="shared" si="229"/>
        <v>NA</v>
      </c>
      <c r="R194" s="1" t="str">
        <f t="shared" ref="R194:Z194" si="277">IF($E194=R$1,$J194,IF(R$1&gt;$G194,$N194,IF($E194&gt;R$1,"NA",(IF($E194=R$1,L194,(IF(Q194="NA",L194,IF(Q194="FEMALE_CUB","FEMALE_JUVENILE",IF(Q194="FEMALE_JUVENILE","FEMALE_SUBADULT",IF(Q194="FEMALE_SUBADULT","FEMALE_ADULT_36_48",IF(Q194="FEMALE_ADULT_36_48","FEMALE_ADULT_48_60",IF(Q194="FEMALE_ADULT_48_60","FEMALE_ADULT_60_72",IF(Q194="FEMALE_ADULT_60_72","FEMALE_ADULT_72_84",IF(Q194="FEMALE_ADULT_72_84","FEMALE_ADULT_84",IF(Q194="FEMALE_ADULT_84","FEMALE_ADULT_84",IF(Q194="MALE_CUB","MALE_JUVENILE",IF(Q194="MALE_JUVENILE","MALE_SUBADULT",IF(Q194="MALE_SUBADULT","MALE_ADULT_36_48",IF(Q194="MALE_ADULT_36_48","MALE_ADULT_48_60",IF(Q194="MALE_ADULT_48_60","MALE_ADULT_60_72",IF(Q194="MALE_ADULT_60_72","MALE_ADULT_72_84",IF(Q194="MALE_ADULT_72_84","MALE_ADULT_84",IF(Q194="MALE_ADULT_84","MALE_ADULT_84",IF(Q194="NA_CUB","NA_JUVENILE",IF(Q194="NA_JUVENILE","NA_ADULT",IF(Q194="NA_ADULT","NA_ADULT","NA"))))))))))))))))))))))))))</f>
        <v>NA</v>
      </c>
      <c r="S194" s="1" t="str">
        <f t="shared" si="277"/>
        <v>NA</v>
      </c>
      <c r="T194" s="1" t="str">
        <f t="shared" si="277"/>
        <v>NA</v>
      </c>
      <c r="U194" s="1" t="str">
        <f t="shared" si="277"/>
        <v>NA</v>
      </c>
      <c r="V194" s="1" t="str">
        <f t="shared" si="277"/>
        <v>NA</v>
      </c>
      <c r="W194" s="1" t="str">
        <f t="shared" si="277"/>
        <v>NA</v>
      </c>
      <c r="X194" s="1" t="str">
        <f t="shared" si="277"/>
        <v>NA</v>
      </c>
      <c r="Y194" s="1" t="str">
        <f t="shared" si="277"/>
        <v>NA</v>
      </c>
      <c r="Z194" s="1" t="str">
        <f t="shared" si="277"/>
        <v>NA</v>
      </c>
      <c r="AA194" s="1" t="str">
        <f t="shared" si="231"/>
        <v>NA</v>
      </c>
      <c r="AB194" s="1" t="str">
        <f t="shared" si="232"/>
        <v>NA</v>
      </c>
      <c r="AC194" s="1" t="str">
        <f t="shared" si="233"/>
        <v>NA</v>
      </c>
      <c r="AD194" s="1" t="str">
        <f t="shared" si="234"/>
        <v>NA</v>
      </c>
      <c r="AE194" s="1" t="str">
        <f t="shared" si="235"/>
        <v>NA</v>
      </c>
      <c r="AF194" s="1" t="str">
        <f t="shared" si="236"/>
        <v>NA</v>
      </c>
      <c r="AG194" s="1" t="str">
        <f t="shared" si="237"/>
        <v>NA</v>
      </c>
      <c r="AH194" s="1" t="str">
        <f t="shared" si="238"/>
        <v>NA</v>
      </c>
      <c r="AI194" s="1" t="str">
        <f t="shared" si="239"/>
        <v>NA</v>
      </c>
      <c r="AJ194" s="1" t="str">
        <f t="shared" si="240"/>
        <v>NA</v>
      </c>
      <c r="AK194" s="1" t="str">
        <f t="shared" si="241"/>
        <v>NA</v>
      </c>
      <c r="AL194" s="1" t="str">
        <f t="shared" si="242"/>
        <v>NA</v>
      </c>
      <c r="AM194" s="1" t="str">
        <f t="shared" si="243"/>
        <v>NA</v>
      </c>
      <c r="AN194" s="1" t="str">
        <f t="shared" si="244"/>
        <v>NA</v>
      </c>
      <c r="AO194" s="1" t="str">
        <f t="shared" si="245"/>
        <v>NA_CUB</v>
      </c>
      <c r="AP194" s="1" t="str">
        <f t="shared" si="246"/>
        <v>MORTALITY</v>
      </c>
      <c r="AQ194" s="1" t="str">
        <f t="shared" si="247"/>
        <v>MORTALITY</v>
      </c>
      <c r="AR194" s="1" t="str">
        <f t="shared" si="248"/>
        <v>MORTALITY</v>
      </c>
      <c r="AS194" s="1" t="str">
        <f t="shared" si="249"/>
        <v>MORTALITY</v>
      </c>
      <c r="AT194" s="1" t="str">
        <f t="shared" si="250"/>
        <v>MORTALITY</v>
      </c>
      <c r="AU194" s="1" t="str">
        <f t="shared" si="251"/>
        <v>MORTALITY</v>
      </c>
      <c r="AV194" s="1" t="str">
        <f t="shared" si="252"/>
        <v>MORTALITY</v>
      </c>
      <c r="AW194" s="1" t="str">
        <f t="shared" si="253"/>
        <v>MORTALITY</v>
      </c>
      <c r="AX194" s="1" t="str">
        <f t="shared" si="254"/>
        <v>MORTALITY</v>
      </c>
      <c r="AY194" s="1" t="str">
        <f t="shared" si="255"/>
        <v>MORTALITY</v>
      </c>
      <c r="AZ194" s="1" t="str">
        <f t="shared" si="255"/>
        <v>MORTALITY</v>
      </c>
    </row>
    <row r="195" spans="1:52" x14ac:dyDescent="0.2">
      <c r="A195" s="27">
        <f>SABI_RAW_DATA!A195</f>
        <v>194</v>
      </c>
      <c r="B195" s="1" t="str">
        <f>UPPER(SABI_RAW_DATA!C195)</f>
        <v>NA</v>
      </c>
      <c r="C195" s="28">
        <f>SABI_RAW_DATA!D195</f>
        <v>38139</v>
      </c>
      <c r="D195" s="28">
        <f>SABI_RAW_DATA!D195</f>
        <v>38139</v>
      </c>
      <c r="E195" s="1">
        <f t="shared" ref="E195:E258" si="278">YEAR(D195)</f>
        <v>2004</v>
      </c>
      <c r="F195" s="28">
        <f>SABI_RAW_DATA!E195</f>
        <v>38261</v>
      </c>
      <c r="G195" s="1">
        <f t="shared" ref="G195:G258" si="279">YEAR(F195)</f>
        <v>2004</v>
      </c>
      <c r="H195" s="67">
        <f>(YEAR(SABI_SUMMARY!D195)-YEAR(SABI_SUMMARY!C195))*12+MONTH(SABI_SUMMARY!D195)-MONTH(SABI_SUMMARY!C195)</f>
        <v>0</v>
      </c>
      <c r="I195" s="1" t="str">
        <f t="shared" ref="I195:I258" si="280">IF(H195&lt;=12,"CUB",IF(H195&lt;=24,"JUVENILE",IF(H195&lt;=36,"SUBADULT",IF(H195&lt;=48,"ADULT_36_48",IF(H195&lt;=60,"ADULT_48_60",IF(H195&lt;=72,"ADULT_60_72",IF(H195&lt;=84,"ADULT_72_84",IF(H195&gt;84,"ADULT_84","NA"))))))))</f>
        <v>CUB</v>
      </c>
      <c r="J195" s="1" t="str">
        <f t="shared" ref="J195:J258" si="281">B195&amp;"_"&amp;I195</f>
        <v>NA_CUB</v>
      </c>
      <c r="K195" s="29">
        <f>(YEAR(SABI_SUMMARY!F195)-YEAR(SABI_SUMMARY!C195))*12+MONTH(SABI_SUMMARY!F195)-MONTH(SABI_SUMMARY!C195)</f>
        <v>4</v>
      </c>
      <c r="L195" s="1" t="str">
        <f t="shared" ref="L195:L258" si="282">IF(K195&lt;=12,"CUB",IF(K195&lt;=24,"JUVENILE",IF(K195&lt;=36,"SUBADULT",IF(K195&lt;=48,"ADULT_36_48",IF(K195&lt;=60,"ADULT_48_60",IF(K195&lt;=72,"ADULT_60_72",IF(K195&lt;=84,"ADULT_72_84",IF(K195&gt;84,"ADULT_84","NA"))))))))</f>
        <v>CUB</v>
      </c>
      <c r="M195" s="1" t="str">
        <f t="shared" ref="M195:M258" si="283">B195&amp;"_"&amp;L195</f>
        <v>NA_CUB</v>
      </c>
      <c r="N195" s="1" t="str">
        <f>UPPER(SABI_RAW_DATA!G195)</f>
        <v>MORTALITY</v>
      </c>
      <c r="O195" s="1">
        <f>IF(SABI_SUMMARY!N195="MORTALITY",1,0)</f>
        <v>1</v>
      </c>
      <c r="P195" s="1" t="str">
        <f t="shared" si="228"/>
        <v>NA</v>
      </c>
      <c r="Q195" s="1" t="str">
        <f t="shared" si="229"/>
        <v>NA</v>
      </c>
      <c r="R195" s="1" t="str">
        <f t="shared" ref="R195:Z195" si="284">IF($E195=R$1,$J195,IF(R$1&gt;$G195,$N195,IF($E195&gt;R$1,"NA",(IF($E195=R$1,L195,(IF(Q195="NA",L195,IF(Q195="FEMALE_CUB","FEMALE_JUVENILE",IF(Q195="FEMALE_JUVENILE","FEMALE_SUBADULT",IF(Q195="FEMALE_SUBADULT","FEMALE_ADULT_36_48",IF(Q195="FEMALE_ADULT_36_48","FEMALE_ADULT_48_60",IF(Q195="FEMALE_ADULT_48_60","FEMALE_ADULT_60_72",IF(Q195="FEMALE_ADULT_60_72","FEMALE_ADULT_72_84",IF(Q195="FEMALE_ADULT_72_84","FEMALE_ADULT_84",IF(Q195="FEMALE_ADULT_84","FEMALE_ADULT_84",IF(Q195="MALE_CUB","MALE_JUVENILE",IF(Q195="MALE_JUVENILE","MALE_SUBADULT",IF(Q195="MALE_SUBADULT","MALE_ADULT_36_48",IF(Q195="MALE_ADULT_36_48","MALE_ADULT_48_60",IF(Q195="MALE_ADULT_48_60","MALE_ADULT_60_72",IF(Q195="MALE_ADULT_60_72","MALE_ADULT_72_84",IF(Q195="MALE_ADULT_72_84","MALE_ADULT_84",IF(Q195="MALE_ADULT_84","MALE_ADULT_84",IF(Q195="NA_CUB","NA_JUVENILE",IF(Q195="NA_JUVENILE","NA_ADULT",IF(Q195="NA_ADULT","NA_ADULT","NA"))))))))))))))))))))))))))</f>
        <v>NA</v>
      </c>
      <c r="S195" s="1" t="str">
        <f t="shared" si="284"/>
        <v>NA</v>
      </c>
      <c r="T195" s="1" t="str">
        <f t="shared" si="284"/>
        <v>NA</v>
      </c>
      <c r="U195" s="1" t="str">
        <f t="shared" si="284"/>
        <v>NA</v>
      </c>
      <c r="V195" s="1" t="str">
        <f t="shared" si="284"/>
        <v>NA</v>
      </c>
      <c r="W195" s="1" t="str">
        <f t="shared" si="284"/>
        <v>NA</v>
      </c>
      <c r="X195" s="1" t="str">
        <f t="shared" si="284"/>
        <v>NA</v>
      </c>
      <c r="Y195" s="1" t="str">
        <f t="shared" si="284"/>
        <v>NA</v>
      </c>
      <c r="Z195" s="1" t="str">
        <f t="shared" si="284"/>
        <v>NA</v>
      </c>
      <c r="AA195" s="1" t="str">
        <f t="shared" si="231"/>
        <v>NA</v>
      </c>
      <c r="AB195" s="1" t="str">
        <f t="shared" si="232"/>
        <v>NA</v>
      </c>
      <c r="AC195" s="1" t="str">
        <f t="shared" si="233"/>
        <v>NA</v>
      </c>
      <c r="AD195" s="1" t="str">
        <f t="shared" si="234"/>
        <v>NA</v>
      </c>
      <c r="AE195" s="1" t="str">
        <f t="shared" si="235"/>
        <v>NA</v>
      </c>
      <c r="AF195" s="1" t="str">
        <f t="shared" si="236"/>
        <v>NA</v>
      </c>
      <c r="AG195" s="1" t="str">
        <f t="shared" si="237"/>
        <v>NA</v>
      </c>
      <c r="AH195" s="1" t="str">
        <f t="shared" si="238"/>
        <v>NA</v>
      </c>
      <c r="AI195" s="1" t="str">
        <f t="shared" si="239"/>
        <v>NA</v>
      </c>
      <c r="AJ195" s="1" t="str">
        <f t="shared" si="240"/>
        <v>NA</v>
      </c>
      <c r="AK195" s="1" t="str">
        <f t="shared" si="241"/>
        <v>NA</v>
      </c>
      <c r="AL195" s="1" t="str">
        <f t="shared" si="242"/>
        <v>NA</v>
      </c>
      <c r="AM195" s="1" t="str">
        <f t="shared" si="243"/>
        <v>NA</v>
      </c>
      <c r="AN195" s="1" t="str">
        <f t="shared" si="244"/>
        <v>NA</v>
      </c>
      <c r="AO195" s="1" t="str">
        <f t="shared" si="245"/>
        <v>NA_CUB</v>
      </c>
      <c r="AP195" s="1" t="str">
        <f t="shared" si="246"/>
        <v>MORTALITY</v>
      </c>
      <c r="AQ195" s="1" t="str">
        <f t="shared" si="247"/>
        <v>MORTALITY</v>
      </c>
      <c r="AR195" s="1" t="str">
        <f t="shared" si="248"/>
        <v>MORTALITY</v>
      </c>
      <c r="AS195" s="1" t="str">
        <f t="shared" si="249"/>
        <v>MORTALITY</v>
      </c>
      <c r="AT195" s="1" t="str">
        <f t="shared" si="250"/>
        <v>MORTALITY</v>
      </c>
      <c r="AU195" s="1" t="str">
        <f t="shared" si="251"/>
        <v>MORTALITY</v>
      </c>
      <c r="AV195" s="1" t="str">
        <f t="shared" si="252"/>
        <v>MORTALITY</v>
      </c>
      <c r="AW195" s="1" t="str">
        <f t="shared" si="253"/>
        <v>MORTALITY</v>
      </c>
      <c r="AX195" s="1" t="str">
        <f t="shared" si="254"/>
        <v>MORTALITY</v>
      </c>
      <c r="AY195" s="1" t="str">
        <f t="shared" si="255"/>
        <v>MORTALITY</v>
      </c>
      <c r="AZ195" s="1" t="str">
        <f t="shared" si="255"/>
        <v>MORTALITY</v>
      </c>
    </row>
    <row r="196" spans="1:52" x14ac:dyDescent="0.2">
      <c r="A196" s="27">
        <f>SABI_RAW_DATA!A196</f>
        <v>195</v>
      </c>
      <c r="B196" s="1" t="str">
        <f>UPPER(SABI_RAW_DATA!C196)</f>
        <v>NA</v>
      </c>
      <c r="C196" s="28">
        <f>SABI_RAW_DATA!D196</f>
        <v>38657</v>
      </c>
      <c r="D196" s="28">
        <f>SABI_RAW_DATA!D196</f>
        <v>38657</v>
      </c>
      <c r="E196" s="1">
        <f t="shared" si="278"/>
        <v>2005</v>
      </c>
      <c r="F196" s="28">
        <f>SABI_RAW_DATA!E196</f>
        <v>38687</v>
      </c>
      <c r="G196" s="1">
        <f t="shared" si="279"/>
        <v>2005</v>
      </c>
      <c r="H196" s="67">
        <f>(YEAR(SABI_SUMMARY!D196)-YEAR(SABI_SUMMARY!C196))*12+MONTH(SABI_SUMMARY!D196)-MONTH(SABI_SUMMARY!C196)</f>
        <v>0</v>
      </c>
      <c r="I196" s="1" t="str">
        <f t="shared" si="280"/>
        <v>CUB</v>
      </c>
      <c r="J196" s="1" t="str">
        <f t="shared" si="281"/>
        <v>NA_CUB</v>
      </c>
      <c r="K196" s="29">
        <f>(YEAR(SABI_SUMMARY!F196)-YEAR(SABI_SUMMARY!C196))*12+MONTH(SABI_SUMMARY!F196)-MONTH(SABI_SUMMARY!C196)</f>
        <v>1</v>
      </c>
      <c r="L196" s="1" t="str">
        <f t="shared" si="282"/>
        <v>CUB</v>
      </c>
      <c r="M196" s="1" t="str">
        <f t="shared" si="283"/>
        <v>NA_CUB</v>
      </c>
      <c r="N196" s="1" t="str">
        <f>UPPER(SABI_RAW_DATA!G196)</f>
        <v>MORTALITY</v>
      </c>
      <c r="O196" s="1">
        <f>IF(SABI_SUMMARY!N196="MORTALITY",1,0)</f>
        <v>1</v>
      </c>
      <c r="P196" s="1" t="str">
        <f t="shared" si="228"/>
        <v>NA</v>
      </c>
      <c r="Q196" s="1" t="str">
        <f t="shared" si="229"/>
        <v>NA</v>
      </c>
      <c r="R196" s="1" t="str">
        <f t="shared" ref="R196:Z196" si="285">IF($E196=R$1,$J196,IF(R$1&gt;$G196,$N196,IF($E196&gt;R$1,"NA",(IF($E196=R$1,L196,(IF(Q196="NA",L196,IF(Q196="FEMALE_CUB","FEMALE_JUVENILE",IF(Q196="FEMALE_JUVENILE","FEMALE_SUBADULT",IF(Q196="FEMALE_SUBADULT","FEMALE_ADULT_36_48",IF(Q196="FEMALE_ADULT_36_48","FEMALE_ADULT_48_60",IF(Q196="FEMALE_ADULT_48_60","FEMALE_ADULT_60_72",IF(Q196="FEMALE_ADULT_60_72","FEMALE_ADULT_72_84",IF(Q196="FEMALE_ADULT_72_84","FEMALE_ADULT_84",IF(Q196="FEMALE_ADULT_84","FEMALE_ADULT_84",IF(Q196="MALE_CUB","MALE_JUVENILE",IF(Q196="MALE_JUVENILE","MALE_SUBADULT",IF(Q196="MALE_SUBADULT","MALE_ADULT_36_48",IF(Q196="MALE_ADULT_36_48","MALE_ADULT_48_60",IF(Q196="MALE_ADULT_48_60","MALE_ADULT_60_72",IF(Q196="MALE_ADULT_60_72","MALE_ADULT_72_84",IF(Q196="MALE_ADULT_72_84","MALE_ADULT_84",IF(Q196="MALE_ADULT_84","MALE_ADULT_84",IF(Q196="NA_CUB","NA_JUVENILE",IF(Q196="NA_JUVENILE","NA_ADULT",IF(Q196="NA_ADULT","NA_ADULT","NA"))))))))))))))))))))))))))</f>
        <v>NA</v>
      </c>
      <c r="S196" s="1" t="str">
        <f t="shared" si="285"/>
        <v>NA</v>
      </c>
      <c r="T196" s="1" t="str">
        <f t="shared" si="285"/>
        <v>NA</v>
      </c>
      <c r="U196" s="1" t="str">
        <f t="shared" si="285"/>
        <v>NA</v>
      </c>
      <c r="V196" s="1" t="str">
        <f t="shared" si="285"/>
        <v>NA</v>
      </c>
      <c r="W196" s="1" t="str">
        <f t="shared" si="285"/>
        <v>NA</v>
      </c>
      <c r="X196" s="1" t="str">
        <f t="shared" si="285"/>
        <v>NA</v>
      </c>
      <c r="Y196" s="1" t="str">
        <f t="shared" si="285"/>
        <v>NA</v>
      </c>
      <c r="Z196" s="1" t="str">
        <f t="shared" si="285"/>
        <v>NA</v>
      </c>
      <c r="AA196" s="1" t="str">
        <f t="shared" si="231"/>
        <v>NA</v>
      </c>
      <c r="AB196" s="1" t="str">
        <f t="shared" si="232"/>
        <v>NA</v>
      </c>
      <c r="AC196" s="1" t="str">
        <f t="shared" si="233"/>
        <v>NA</v>
      </c>
      <c r="AD196" s="1" t="str">
        <f t="shared" si="234"/>
        <v>NA</v>
      </c>
      <c r="AE196" s="1" t="str">
        <f t="shared" si="235"/>
        <v>NA</v>
      </c>
      <c r="AF196" s="1" t="str">
        <f t="shared" si="236"/>
        <v>NA</v>
      </c>
      <c r="AG196" s="1" t="str">
        <f t="shared" si="237"/>
        <v>NA</v>
      </c>
      <c r="AH196" s="1" t="str">
        <f t="shared" si="238"/>
        <v>NA</v>
      </c>
      <c r="AI196" s="1" t="str">
        <f t="shared" si="239"/>
        <v>NA</v>
      </c>
      <c r="AJ196" s="1" t="str">
        <f t="shared" si="240"/>
        <v>NA</v>
      </c>
      <c r="AK196" s="1" t="str">
        <f t="shared" si="241"/>
        <v>NA</v>
      </c>
      <c r="AL196" s="1" t="str">
        <f t="shared" si="242"/>
        <v>NA</v>
      </c>
      <c r="AM196" s="1" t="str">
        <f t="shared" si="243"/>
        <v>NA</v>
      </c>
      <c r="AN196" s="1" t="str">
        <f t="shared" si="244"/>
        <v>NA</v>
      </c>
      <c r="AO196" s="1" t="str">
        <f t="shared" si="245"/>
        <v>NA</v>
      </c>
      <c r="AP196" s="1" t="str">
        <f t="shared" si="246"/>
        <v>NA_CUB</v>
      </c>
      <c r="AQ196" s="1" t="str">
        <f t="shared" si="247"/>
        <v>MORTALITY</v>
      </c>
      <c r="AR196" s="1" t="str">
        <f t="shared" si="248"/>
        <v>MORTALITY</v>
      </c>
      <c r="AS196" s="1" t="str">
        <f t="shared" si="249"/>
        <v>MORTALITY</v>
      </c>
      <c r="AT196" s="1" t="str">
        <f t="shared" si="250"/>
        <v>MORTALITY</v>
      </c>
      <c r="AU196" s="1" t="str">
        <f t="shared" si="251"/>
        <v>MORTALITY</v>
      </c>
      <c r="AV196" s="1" t="str">
        <f t="shared" si="252"/>
        <v>MORTALITY</v>
      </c>
      <c r="AW196" s="1" t="str">
        <f t="shared" si="253"/>
        <v>MORTALITY</v>
      </c>
      <c r="AX196" s="1" t="str">
        <f t="shared" si="254"/>
        <v>MORTALITY</v>
      </c>
      <c r="AY196" s="1" t="str">
        <f t="shared" si="255"/>
        <v>MORTALITY</v>
      </c>
      <c r="AZ196" s="1" t="str">
        <f t="shared" si="255"/>
        <v>MORTALITY</v>
      </c>
    </row>
    <row r="197" spans="1:52" x14ac:dyDescent="0.2">
      <c r="A197" s="27">
        <f>SABI_RAW_DATA!A197</f>
        <v>196</v>
      </c>
      <c r="B197" s="1" t="str">
        <f>UPPER(SABI_RAW_DATA!C197)</f>
        <v>NA</v>
      </c>
      <c r="C197" s="28">
        <f>SABI_RAW_DATA!D197</f>
        <v>38657</v>
      </c>
      <c r="D197" s="28">
        <f>SABI_RAW_DATA!D197</f>
        <v>38657</v>
      </c>
      <c r="E197" s="1">
        <f t="shared" si="278"/>
        <v>2005</v>
      </c>
      <c r="F197" s="28">
        <f>SABI_RAW_DATA!E197</f>
        <v>38749</v>
      </c>
      <c r="G197" s="1">
        <f t="shared" si="279"/>
        <v>2006</v>
      </c>
      <c r="H197" s="67">
        <f>(YEAR(SABI_SUMMARY!D197)-YEAR(SABI_SUMMARY!C197))*12+MONTH(SABI_SUMMARY!D197)-MONTH(SABI_SUMMARY!C197)</f>
        <v>0</v>
      </c>
      <c r="I197" s="1" t="str">
        <f t="shared" si="280"/>
        <v>CUB</v>
      </c>
      <c r="J197" s="1" t="str">
        <f t="shared" si="281"/>
        <v>NA_CUB</v>
      </c>
      <c r="K197" s="29">
        <f>(YEAR(SABI_SUMMARY!F197)-YEAR(SABI_SUMMARY!C197))*12+MONTH(SABI_SUMMARY!F197)-MONTH(SABI_SUMMARY!C197)</f>
        <v>3</v>
      </c>
      <c r="L197" s="1" t="str">
        <f t="shared" si="282"/>
        <v>CUB</v>
      </c>
      <c r="M197" s="1" t="str">
        <f t="shared" si="283"/>
        <v>NA_CUB</v>
      </c>
      <c r="N197" s="1" t="str">
        <f>UPPER(SABI_RAW_DATA!G197)</f>
        <v>MORTALITY</v>
      </c>
      <c r="O197" s="1">
        <f>IF(SABI_SUMMARY!N197="MORTALITY",1,0)</f>
        <v>1</v>
      </c>
      <c r="P197" s="1" t="str">
        <f t="shared" si="228"/>
        <v>NA</v>
      </c>
      <c r="Q197" s="1" t="str">
        <f t="shared" si="229"/>
        <v>NA</v>
      </c>
      <c r="R197" s="1" t="str">
        <f t="shared" ref="R197:Z197" si="286">IF($E197=R$1,$J197,IF(R$1&gt;$G197,$N197,IF($E197&gt;R$1,"NA",(IF($E197=R$1,L197,(IF(Q197="NA",L197,IF(Q197="FEMALE_CUB","FEMALE_JUVENILE",IF(Q197="FEMALE_JUVENILE","FEMALE_SUBADULT",IF(Q197="FEMALE_SUBADULT","FEMALE_ADULT_36_48",IF(Q197="FEMALE_ADULT_36_48","FEMALE_ADULT_48_60",IF(Q197="FEMALE_ADULT_48_60","FEMALE_ADULT_60_72",IF(Q197="FEMALE_ADULT_60_72","FEMALE_ADULT_72_84",IF(Q197="FEMALE_ADULT_72_84","FEMALE_ADULT_84",IF(Q197="FEMALE_ADULT_84","FEMALE_ADULT_84",IF(Q197="MALE_CUB","MALE_JUVENILE",IF(Q197="MALE_JUVENILE","MALE_SUBADULT",IF(Q197="MALE_SUBADULT","MALE_ADULT_36_48",IF(Q197="MALE_ADULT_36_48","MALE_ADULT_48_60",IF(Q197="MALE_ADULT_48_60","MALE_ADULT_60_72",IF(Q197="MALE_ADULT_60_72","MALE_ADULT_72_84",IF(Q197="MALE_ADULT_72_84","MALE_ADULT_84",IF(Q197="MALE_ADULT_84","MALE_ADULT_84",IF(Q197="NA_CUB","NA_JUVENILE",IF(Q197="NA_JUVENILE","NA_ADULT",IF(Q197="NA_ADULT","NA_ADULT","NA"))))))))))))))))))))))))))</f>
        <v>NA</v>
      </c>
      <c r="S197" s="1" t="str">
        <f t="shared" si="286"/>
        <v>NA</v>
      </c>
      <c r="T197" s="1" t="str">
        <f t="shared" si="286"/>
        <v>NA</v>
      </c>
      <c r="U197" s="1" t="str">
        <f t="shared" si="286"/>
        <v>NA</v>
      </c>
      <c r="V197" s="1" t="str">
        <f t="shared" si="286"/>
        <v>NA</v>
      </c>
      <c r="W197" s="1" t="str">
        <f t="shared" si="286"/>
        <v>NA</v>
      </c>
      <c r="X197" s="1" t="str">
        <f t="shared" si="286"/>
        <v>NA</v>
      </c>
      <c r="Y197" s="1" t="str">
        <f t="shared" si="286"/>
        <v>NA</v>
      </c>
      <c r="Z197" s="1" t="str">
        <f t="shared" si="286"/>
        <v>NA</v>
      </c>
      <c r="AA197" s="1" t="str">
        <f t="shared" si="231"/>
        <v>NA</v>
      </c>
      <c r="AB197" s="1" t="str">
        <f t="shared" si="232"/>
        <v>NA</v>
      </c>
      <c r="AC197" s="1" t="str">
        <f t="shared" si="233"/>
        <v>NA</v>
      </c>
      <c r="AD197" s="1" t="str">
        <f t="shared" si="234"/>
        <v>NA</v>
      </c>
      <c r="AE197" s="1" t="str">
        <f t="shared" si="235"/>
        <v>NA</v>
      </c>
      <c r="AF197" s="1" t="str">
        <f t="shared" si="236"/>
        <v>NA</v>
      </c>
      <c r="AG197" s="1" t="str">
        <f t="shared" si="237"/>
        <v>NA</v>
      </c>
      <c r="AH197" s="1" t="str">
        <f t="shared" si="238"/>
        <v>NA</v>
      </c>
      <c r="AI197" s="1" t="str">
        <f t="shared" si="239"/>
        <v>NA</v>
      </c>
      <c r="AJ197" s="1" t="str">
        <f t="shared" si="240"/>
        <v>NA</v>
      </c>
      <c r="AK197" s="1" t="str">
        <f t="shared" si="241"/>
        <v>NA</v>
      </c>
      <c r="AL197" s="1" t="str">
        <f t="shared" si="242"/>
        <v>NA</v>
      </c>
      <c r="AM197" s="1" t="str">
        <f t="shared" si="243"/>
        <v>NA</v>
      </c>
      <c r="AN197" s="1" t="str">
        <f t="shared" si="244"/>
        <v>NA</v>
      </c>
      <c r="AO197" s="1" t="str">
        <f t="shared" si="245"/>
        <v>NA</v>
      </c>
      <c r="AP197" s="1" t="str">
        <f t="shared" si="246"/>
        <v>NA_CUB</v>
      </c>
      <c r="AQ197" s="1" t="str">
        <f t="shared" si="247"/>
        <v>NA_JUVENILE</v>
      </c>
      <c r="AR197" s="1" t="str">
        <f t="shared" si="248"/>
        <v>MORTALITY</v>
      </c>
      <c r="AS197" s="1" t="str">
        <f t="shared" si="249"/>
        <v>MORTALITY</v>
      </c>
      <c r="AT197" s="1" t="str">
        <f t="shared" si="250"/>
        <v>MORTALITY</v>
      </c>
      <c r="AU197" s="1" t="str">
        <f t="shared" si="251"/>
        <v>MORTALITY</v>
      </c>
      <c r="AV197" s="1" t="str">
        <f t="shared" si="252"/>
        <v>MORTALITY</v>
      </c>
      <c r="AW197" s="1" t="str">
        <f t="shared" si="253"/>
        <v>MORTALITY</v>
      </c>
      <c r="AX197" s="1" t="str">
        <f t="shared" si="254"/>
        <v>MORTALITY</v>
      </c>
      <c r="AY197" s="1" t="str">
        <f t="shared" si="255"/>
        <v>MORTALITY</v>
      </c>
      <c r="AZ197" s="1" t="str">
        <f t="shared" si="255"/>
        <v>MORTALITY</v>
      </c>
    </row>
    <row r="198" spans="1:52" x14ac:dyDescent="0.2">
      <c r="A198" s="27">
        <f>SABI_RAW_DATA!A198</f>
        <v>197</v>
      </c>
      <c r="B198" s="1" t="str">
        <f>UPPER(SABI_RAW_DATA!C198)</f>
        <v>MALE</v>
      </c>
      <c r="C198" s="28">
        <f>SABI_RAW_DATA!D198</f>
        <v>38808</v>
      </c>
      <c r="D198" s="28">
        <f>SABI_RAW_DATA!D198</f>
        <v>38808</v>
      </c>
      <c r="E198" s="1">
        <f t="shared" si="278"/>
        <v>2006</v>
      </c>
      <c r="F198" s="28">
        <f>SABI_RAW_DATA!E198</f>
        <v>39022</v>
      </c>
      <c r="G198" s="1">
        <f t="shared" si="279"/>
        <v>2006</v>
      </c>
      <c r="H198" s="67">
        <f>(YEAR(SABI_SUMMARY!D198)-YEAR(SABI_SUMMARY!C198))*12+MONTH(SABI_SUMMARY!D198)-MONTH(SABI_SUMMARY!C198)</f>
        <v>0</v>
      </c>
      <c r="I198" s="1" t="str">
        <f t="shared" si="280"/>
        <v>CUB</v>
      </c>
      <c r="J198" s="1" t="str">
        <f t="shared" si="281"/>
        <v>MALE_CUB</v>
      </c>
      <c r="K198" s="29">
        <f>(YEAR(SABI_SUMMARY!F198)-YEAR(SABI_SUMMARY!C198))*12+MONTH(SABI_SUMMARY!F198)-MONTH(SABI_SUMMARY!C198)</f>
        <v>7</v>
      </c>
      <c r="L198" s="1" t="str">
        <f t="shared" si="282"/>
        <v>CUB</v>
      </c>
      <c r="M198" s="1" t="str">
        <f t="shared" si="283"/>
        <v>MALE_CUB</v>
      </c>
      <c r="N198" s="1" t="str">
        <f>UPPER(SABI_RAW_DATA!G198)</f>
        <v>MORTALITY</v>
      </c>
      <c r="O198" s="1">
        <f>IF(SABI_SUMMARY!N198="MORTALITY",1,0)</f>
        <v>1</v>
      </c>
      <c r="P198" s="1" t="str">
        <f t="shared" si="228"/>
        <v>NA</v>
      </c>
      <c r="Q198" s="1" t="str">
        <f t="shared" si="229"/>
        <v>NA</v>
      </c>
      <c r="R198" s="1" t="str">
        <f t="shared" ref="R198:Z198" si="287">IF($E198=R$1,$J198,IF(R$1&gt;$G198,$N198,IF($E198&gt;R$1,"NA",(IF($E198=R$1,L198,(IF(Q198="NA",L198,IF(Q198="FEMALE_CUB","FEMALE_JUVENILE",IF(Q198="FEMALE_JUVENILE","FEMALE_SUBADULT",IF(Q198="FEMALE_SUBADULT","FEMALE_ADULT_36_48",IF(Q198="FEMALE_ADULT_36_48","FEMALE_ADULT_48_60",IF(Q198="FEMALE_ADULT_48_60","FEMALE_ADULT_60_72",IF(Q198="FEMALE_ADULT_60_72","FEMALE_ADULT_72_84",IF(Q198="FEMALE_ADULT_72_84","FEMALE_ADULT_84",IF(Q198="FEMALE_ADULT_84","FEMALE_ADULT_84",IF(Q198="MALE_CUB","MALE_JUVENILE",IF(Q198="MALE_JUVENILE","MALE_SUBADULT",IF(Q198="MALE_SUBADULT","MALE_ADULT_36_48",IF(Q198="MALE_ADULT_36_48","MALE_ADULT_48_60",IF(Q198="MALE_ADULT_48_60","MALE_ADULT_60_72",IF(Q198="MALE_ADULT_60_72","MALE_ADULT_72_84",IF(Q198="MALE_ADULT_72_84","MALE_ADULT_84",IF(Q198="MALE_ADULT_84","MALE_ADULT_84",IF(Q198="NA_CUB","NA_JUVENILE",IF(Q198="NA_JUVENILE","NA_ADULT",IF(Q198="NA_ADULT","NA_ADULT","NA"))))))))))))))))))))))))))</f>
        <v>NA</v>
      </c>
      <c r="S198" s="1" t="str">
        <f t="shared" si="287"/>
        <v>NA</v>
      </c>
      <c r="T198" s="1" t="str">
        <f t="shared" si="287"/>
        <v>NA</v>
      </c>
      <c r="U198" s="1" t="str">
        <f t="shared" si="287"/>
        <v>NA</v>
      </c>
      <c r="V198" s="1" t="str">
        <f t="shared" si="287"/>
        <v>NA</v>
      </c>
      <c r="W198" s="1" t="str">
        <f t="shared" si="287"/>
        <v>NA</v>
      </c>
      <c r="X198" s="1" t="str">
        <f t="shared" si="287"/>
        <v>NA</v>
      </c>
      <c r="Y198" s="1" t="str">
        <f t="shared" si="287"/>
        <v>NA</v>
      </c>
      <c r="Z198" s="1" t="str">
        <f t="shared" si="287"/>
        <v>NA</v>
      </c>
      <c r="AA198" s="1" t="str">
        <f t="shared" si="231"/>
        <v>NA</v>
      </c>
      <c r="AB198" s="1" t="str">
        <f t="shared" si="232"/>
        <v>NA</v>
      </c>
      <c r="AC198" s="1" t="str">
        <f t="shared" si="233"/>
        <v>NA</v>
      </c>
      <c r="AD198" s="1" t="str">
        <f t="shared" si="234"/>
        <v>NA</v>
      </c>
      <c r="AE198" s="1" t="str">
        <f t="shared" si="235"/>
        <v>NA</v>
      </c>
      <c r="AF198" s="1" t="str">
        <f t="shared" si="236"/>
        <v>NA</v>
      </c>
      <c r="AG198" s="1" t="str">
        <f t="shared" si="237"/>
        <v>NA</v>
      </c>
      <c r="AH198" s="1" t="str">
        <f t="shared" si="238"/>
        <v>NA</v>
      </c>
      <c r="AI198" s="1" t="str">
        <f t="shared" si="239"/>
        <v>NA</v>
      </c>
      <c r="AJ198" s="1" t="str">
        <f t="shared" si="240"/>
        <v>NA</v>
      </c>
      <c r="AK198" s="1" t="str">
        <f t="shared" si="241"/>
        <v>NA</v>
      </c>
      <c r="AL198" s="1" t="str">
        <f t="shared" si="242"/>
        <v>NA</v>
      </c>
      <c r="AM198" s="1" t="str">
        <f t="shared" si="243"/>
        <v>NA</v>
      </c>
      <c r="AN198" s="1" t="str">
        <f t="shared" si="244"/>
        <v>NA</v>
      </c>
      <c r="AO198" s="1" t="str">
        <f t="shared" si="245"/>
        <v>NA</v>
      </c>
      <c r="AP198" s="1" t="str">
        <f t="shared" si="246"/>
        <v>NA</v>
      </c>
      <c r="AQ198" s="1" t="str">
        <f t="shared" si="247"/>
        <v>MALE_CUB</v>
      </c>
      <c r="AR198" s="1" t="str">
        <f t="shared" si="248"/>
        <v>MORTALITY</v>
      </c>
      <c r="AS198" s="1" t="str">
        <f t="shared" si="249"/>
        <v>MORTALITY</v>
      </c>
      <c r="AT198" s="1" t="str">
        <f t="shared" si="250"/>
        <v>MORTALITY</v>
      </c>
      <c r="AU198" s="1" t="str">
        <f t="shared" si="251"/>
        <v>MORTALITY</v>
      </c>
      <c r="AV198" s="1" t="str">
        <f t="shared" si="252"/>
        <v>MORTALITY</v>
      </c>
      <c r="AW198" s="1" t="str">
        <f t="shared" si="253"/>
        <v>MORTALITY</v>
      </c>
      <c r="AX198" s="1" t="str">
        <f t="shared" si="254"/>
        <v>MORTALITY</v>
      </c>
      <c r="AY198" s="1" t="str">
        <f t="shared" si="255"/>
        <v>MORTALITY</v>
      </c>
      <c r="AZ198" s="1" t="str">
        <f t="shared" si="255"/>
        <v>MORTALITY</v>
      </c>
    </row>
    <row r="199" spans="1:52" x14ac:dyDescent="0.2">
      <c r="A199" s="27">
        <f>SABI_RAW_DATA!A199</f>
        <v>198</v>
      </c>
      <c r="B199" s="1" t="str">
        <f>UPPER(SABI_RAW_DATA!C199)</f>
        <v>MALE</v>
      </c>
      <c r="C199" s="28">
        <f>SABI_RAW_DATA!D199</f>
        <v>38808</v>
      </c>
      <c r="D199" s="28">
        <f>SABI_RAW_DATA!D199</f>
        <v>38808</v>
      </c>
      <c r="E199" s="1">
        <f t="shared" si="278"/>
        <v>2006</v>
      </c>
      <c r="F199" s="28">
        <f>SABI_RAW_DATA!E199</f>
        <v>41306</v>
      </c>
      <c r="G199" s="1">
        <f t="shared" si="279"/>
        <v>2013</v>
      </c>
      <c r="H199" s="67">
        <f>(YEAR(SABI_SUMMARY!D199)-YEAR(SABI_SUMMARY!C199))*12+MONTH(SABI_SUMMARY!D199)-MONTH(SABI_SUMMARY!C199)</f>
        <v>0</v>
      </c>
      <c r="I199" s="1" t="str">
        <f t="shared" si="280"/>
        <v>CUB</v>
      </c>
      <c r="J199" s="1" t="str">
        <f t="shared" si="281"/>
        <v>MALE_CUB</v>
      </c>
      <c r="K199" s="29">
        <f>(YEAR(SABI_SUMMARY!F199)-YEAR(SABI_SUMMARY!C199))*12+MONTH(SABI_SUMMARY!F199)-MONTH(SABI_SUMMARY!C199)</f>
        <v>82</v>
      </c>
      <c r="L199" s="1" t="str">
        <f t="shared" si="282"/>
        <v>ADULT_72_84</v>
      </c>
      <c r="M199" s="1" t="str">
        <f t="shared" si="283"/>
        <v>MALE_ADULT_72_84</v>
      </c>
      <c r="N199" s="1" t="str">
        <f>UPPER(SABI_RAW_DATA!G199)</f>
        <v>CENSORED</v>
      </c>
      <c r="O199" s="1">
        <f>IF(SABI_SUMMARY!N199="MORTALITY",1,0)</f>
        <v>0</v>
      </c>
      <c r="P199" s="1" t="str">
        <f t="shared" si="228"/>
        <v>NA</v>
      </c>
      <c r="Q199" s="1" t="str">
        <f t="shared" si="229"/>
        <v>NA</v>
      </c>
      <c r="R199" s="1" t="str">
        <f t="shared" ref="R199:Z199" si="288">IF($E199=R$1,$J199,IF(R$1&gt;$G199,$N199,IF($E199&gt;R$1,"NA",(IF($E199=R$1,L199,(IF(Q199="NA",L199,IF(Q199="FEMALE_CUB","FEMALE_JUVENILE",IF(Q199="FEMALE_JUVENILE","FEMALE_SUBADULT",IF(Q199="FEMALE_SUBADULT","FEMALE_ADULT_36_48",IF(Q199="FEMALE_ADULT_36_48","FEMALE_ADULT_48_60",IF(Q199="FEMALE_ADULT_48_60","FEMALE_ADULT_60_72",IF(Q199="FEMALE_ADULT_60_72","FEMALE_ADULT_72_84",IF(Q199="FEMALE_ADULT_72_84","FEMALE_ADULT_84",IF(Q199="FEMALE_ADULT_84","FEMALE_ADULT_84",IF(Q199="MALE_CUB","MALE_JUVENILE",IF(Q199="MALE_JUVENILE","MALE_SUBADULT",IF(Q199="MALE_SUBADULT","MALE_ADULT_36_48",IF(Q199="MALE_ADULT_36_48","MALE_ADULT_48_60",IF(Q199="MALE_ADULT_48_60","MALE_ADULT_60_72",IF(Q199="MALE_ADULT_60_72","MALE_ADULT_72_84",IF(Q199="MALE_ADULT_72_84","MALE_ADULT_84",IF(Q199="MALE_ADULT_84","MALE_ADULT_84",IF(Q199="NA_CUB","NA_JUVENILE",IF(Q199="NA_JUVENILE","NA_ADULT",IF(Q199="NA_ADULT","NA_ADULT","NA"))))))))))))))))))))))))))</f>
        <v>NA</v>
      </c>
      <c r="S199" s="1" t="str">
        <f t="shared" si="288"/>
        <v>NA</v>
      </c>
      <c r="T199" s="1" t="str">
        <f t="shared" si="288"/>
        <v>NA</v>
      </c>
      <c r="U199" s="1" t="str">
        <f t="shared" si="288"/>
        <v>NA</v>
      </c>
      <c r="V199" s="1" t="str">
        <f t="shared" si="288"/>
        <v>NA</v>
      </c>
      <c r="W199" s="1" t="str">
        <f t="shared" si="288"/>
        <v>NA</v>
      </c>
      <c r="X199" s="1" t="str">
        <f t="shared" si="288"/>
        <v>NA</v>
      </c>
      <c r="Y199" s="1" t="str">
        <f t="shared" si="288"/>
        <v>NA</v>
      </c>
      <c r="Z199" s="1" t="str">
        <f t="shared" si="288"/>
        <v>NA</v>
      </c>
      <c r="AA199" s="1" t="str">
        <f t="shared" si="231"/>
        <v>NA</v>
      </c>
      <c r="AB199" s="1" t="str">
        <f t="shared" si="232"/>
        <v>NA</v>
      </c>
      <c r="AC199" s="1" t="str">
        <f t="shared" si="233"/>
        <v>NA</v>
      </c>
      <c r="AD199" s="1" t="str">
        <f t="shared" si="234"/>
        <v>NA</v>
      </c>
      <c r="AE199" s="1" t="str">
        <f t="shared" si="235"/>
        <v>NA</v>
      </c>
      <c r="AF199" s="1" t="str">
        <f t="shared" si="236"/>
        <v>NA</v>
      </c>
      <c r="AG199" s="1" t="str">
        <f t="shared" si="237"/>
        <v>NA</v>
      </c>
      <c r="AH199" s="1" t="str">
        <f t="shared" si="238"/>
        <v>NA</v>
      </c>
      <c r="AI199" s="1" t="str">
        <f t="shared" si="239"/>
        <v>NA</v>
      </c>
      <c r="AJ199" s="1" t="str">
        <f t="shared" si="240"/>
        <v>NA</v>
      </c>
      <c r="AK199" s="1" t="str">
        <f t="shared" si="241"/>
        <v>NA</v>
      </c>
      <c r="AL199" s="1" t="str">
        <f t="shared" si="242"/>
        <v>NA</v>
      </c>
      <c r="AM199" s="1" t="str">
        <f t="shared" si="243"/>
        <v>NA</v>
      </c>
      <c r="AN199" s="1" t="str">
        <f t="shared" si="244"/>
        <v>NA</v>
      </c>
      <c r="AO199" s="1" t="str">
        <f t="shared" si="245"/>
        <v>NA</v>
      </c>
      <c r="AP199" s="1" t="str">
        <f t="shared" si="246"/>
        <v>NA</v>
      </c>
      <c r="AQ199" s="1" t="str">
        <f t="shared" si="247"/>
        <v>MALE_CUB</v>
      </c>
      <c r="AR199" s="1" t="str">
        <f t="shared" si="248"/>
        <v>MALE_JUVENILE</v>
      </c>
      <c r="AS199" s="1" t="str">
        <f t="shared" si="249"/>
        <v>MALE_SUBADULT</v>
      </c>
      <c r="AT199" s="1" t="str">
        <f t="shared" si="250"/>
        <v>MALE_ADULT_36_48</v>
      </c>
      <c r="AU199" s="1" t="str">
        <f t="shared" si="251"/>
        <v>MALE_ADULT_48_60</v>
      </c>
      <c r="AV199" s="1" t="str">
        <f t="shared" si="252"/>
        <v>MALE_ADULT_60_72</v>
      </c>
      <c r="AW199" s="1" t="str">
        <f t="shared" si="253"/>
        <v>MALE_ADULT_72_84</v>
      </c>
      <c r="AX199" s="1" t="str">
        <f t="shared" si="254"/>
        <v>MALE_ADULT_84</v>
      </c>
      <c r="AY199" s="1" t="str">
        <f t="shared" si="255"/>
        <v>CENSORED</v>
      </c>
      <c r="AZ199" s="1" t="str">
        <f t="shared" si="255"/>
        <v>CENSORED</v>
      </c>
    </row>
    <row r="200" spans="1:52" x14ac:dyDescent="0.2">
      <c r="A200" s="27">
        <f>SABI_RAW_DATA!A200</f>
        <v>199</v>
      </c>
      <c r="B200" s="1" t="str">
        <f>UPPER(SABI_RAW_DATA!C200)</f>
        <v>MALE</v>
      </c>
      <c r="C200" s="28">
        <f>SABI_RAW_DATA!D200</f>
        <v>39692</v>
      </c>
      <c r="D200" s="28">
        <f>SABI_RAW_DATA!D200</f>
        <v>39692</v>
      </c>
      <c r="E200" s="1">
        <f t="shared" si="278"/>
        <v>2008</v>
      </c>
      <c r="F200" s="28">
        <f>SABI_RAW_DATA!E200</f>
        <v>42005</v>
      </c>
      <c r="G200" s="1">
        <f t="shared" si="279"/>
        <v>2015</v>
      </c>
      <c r="H200" s="67">
        <f>(YEAR(SABI_SUMMARY!D200)-YEAR(SABI_SUMMARY!C200))*12+MONTH(SABI_SUMMARY!D200)-MONTH(SABI_SUMMARY!C200)</f>
        <v>0</v>
      </c>
      <c r="I200" s="1" t="str">
        <f t="shared" si="280"/>
        <v>CUB</v>
      </c>
      <c r="J200" s="1" t="str">
        <f t="shared" si="281"/>
        <v>MALE_CUB</v>
      </c>
      <c r="K200" s="29">
        <f>(YEAR(SABI_SUMMARY!F200)-YEAR(SABI_SUMMARY!C200))*12+MONTH(SABI_SUMMARY!F200)-MONTH(SABI_SUMMARY!C200)</f>
        <v>76</v>
      </c>
      <c r="L200" s="1" t="str">
        <f t="shared" si="282"/>
        <v>ADULT_72_84</v>
      </c>
      <c r="M200" s="1" t="str">
        <f t="shared" si="283"/>
        <v>MALE_ADULT_72_84</v>
      </c>
      <c r="N200" s="1" t="str">
        <f>UPPER(SABI_RAW_DATA!G200)</f>
        <v>CENSORED</v>
      </c>
      <c r="O200" s="1">
        <f>IF(SABI_SUMMARY!N200="MORTALITY",1,0)</f>
        <v>0</v>
      </c>
      <c r="P200" s="1" t="str">
        <f t="shared" si="228"/>
        <v>NA</v>
      </c>
      <c r="Q200" s="1" t="str">
        <f t="shared" si="229"/>
        <v>NA</v>
      </c>
      <c r="R200" s="1" t="str">
        <f t="shared" ref="R200:Z200" si="289">IF($E200=R$1,$J200,IF(R$1&gt;$G200,$N200,IF($E200&gt;R$1,"NA",(IF($E200=R$1,L200,(IF(Q200="NA",L200,IF(Q200="FEMALE_CUB","FEMALE_JUVENILE",IF(Q200="FEMALE_JUVENILE","FEMALE_SUBADULT",IF(Q200="FEMALE_SUBADULT","FEMALE_ADULT_36_48",IF(Q200="FEMALE_ADULT_36_48","FEMALE_ADULT_48_60",IF(Q200="FEMALE_ADULT_48_60","FEMALE_ADULT_60_72",IF(Q200="FEMALE_ADULT_60_72","FEMALE_ADULT_72_84",IF(Q200="FEMALE_ADULT_72_84","FEMALE_ADULT_84",IF(Q200="FEMALE_ADULT_84","FEMALE_ADULT_84",IF(Q200="MALE_CUB","MALE_JUVENILE",IF(Q200="MALE_JUVENILE","MALE_SUBADULT",IF(Q200="MALE_SUBADULT","MALE_ADULT_36_48",IF(Q200="MALE_ADULT_36_48","MALE_ADULT_48_60",IF(Q200="MALE_ADULT_48_60","MALE_ADULT_60_72",IF(Q200="MALE_ADULT_60_72","MALE_ADULT_72_84",IF(Q200="MALE_ADULT_72_84","MALE_ADULT_84",IF(Q200="MALE_ADULT_84","MALE_ADULT_84",IF(Q200="NA_CUB","NA_JUVENILE",IF(Q200="NA_JUVENILE","NA_ADULT",IF(Q200="NA_ADULT","NA_ADULT","NA"))))))))))))))))))))))))))</f>
        <v>NA</v>
      </c>
      <c r="S200" s="1" t="str">
        <f t="shared" si="289"/>
        <v>NA</v>
      </c>
      <c r="T200" s="1" t="str">
        <f t="shared" si="289"/>
        <v>NA</v>
      </c>
      <c r="U200" s="1" t="str">
        <f t="shared" si="289"/>
        <v>NA</v>
      </c>
      <c r="V200" s="1" t="str">
        <f t="shared" si="289"/>
        <v>NA</v>
      </c>
      <c r="W200" s="1" t="str">
        <f t="shared" si="289"/>
        <v>NA</v>
      </c>
      <c r="X200" s="1" t="str">
        <f t="shared" si="289"/>
        <v>NA</v>
      </c>
      <c r="Y200" s="1" t="str">
        <f t="shared" si="289"/>
        <v>NA</v>
      </c>
      <c r="Z200" s="1" t="str">
        <f t="shared" si="289"/>
        <v>NA</v>
      </c>
      <c r="AA200" s="1" t="str">
        <f t="shared" si="231"/>
        <v>NA</v>
      </c>
      <c r="AB200" s="1" t="str">
        <f t="shared" si="232"/>
        <v>NA</v>
      </c>
      <c r="AC200" s="1" t="str">
        <f t="shared" si="233"/>
        <v>NA</v>
      </c>
      <c r="AD200" s="1" t="str">
        <f t="shared" si="234"/>
        <v>NA</v>
      </c>
      <c r="AE200" s="1" t="str">
        <f t="shared" si="235"/>
        <v>NA</v>
      </c>
      <c r="AF200" s="1" t="str">
        <f t="shared" si="236"/>
        <v>NA</v>
      </c>
      <c r="AG200" s="1" t="str">
        <f t="shared" si="237"/>
        <v>NA</v>
      </c>
      <c r="AH200" s="1" t="str">
        <f t="shared" si="238"/>
        <v>NA</v>
      </c>
      <c r="AI200" s="1" t="str">
        <f t="shared" si="239"/>
        <v>NA</v>
      </c>
      <c r="AJ200" s="1" t="str">
        <f t="shared" si="240"/>
        <v>NA</v>
      </c>
      <c r="AK200" s="1" t="str">
        <f t="shared" si="241"/>
        <v>NA</v>
      </c>
      <c r="AL200" s="1" t="str">
        <f t="shared" si="242"/>
        <v>NA</v>
      </c>
      <c r="AM200" s="1" t="str">
        <f t="shared" si="243"/>
        <v>NA</v>
      </c>
      <c r="AN200" s="1" t="str">
        <f t="shared" si="244"/>
        <v>NA</v>
      </c>
      <c r="AO200" s="1" t="str">
        <f t="shared" si="245"/>
        <v>NA</v>
      </c>
      <c r="AP200" s="1" t="str">
        <f t="shared" si="246"/>
        <v>NA</v>
      </c>
      <c r="AQ200" s="1" t="str">
        <f t="shared" si="247"/>
        <v>NA</v>
      </c>
      <c r="AR200" s="1" t="str">
        <f t="shared" si="248"/>
        <v>NA</v>
      </c>
      <c r="AS200" s="1" t="str">
        <f t="shared" si="249"/>
        <v>MALE_CUB</v>
      </c>
      <c r="AT200" s="1" t="str">
        <f t="shared" si="250"/>
        <v>MALE_JUVENILE</v>
      </c>
      <c r="AU200" s="1" t="str">
        <f t="shared" si="251"/>
        <v>MALE_SUBADULT</v>
      </c>
      <c r="AV200" s="1" t="str">
        <f t="shared" si="252"/>
        <v>MALE_ADULT_36_48</v>
      </c>
      <c r="AW200" s="1" t="str">
        <f t="shared" si="253"/>
        <v>MALE_ADULT_48_60</v>
      </c>
      <c r="AX200" s="1" t="str">
        <f t="shared" si="254"/>
        <v>MALE_ADULT_60_72</v>
      </c>
      <c r="AY200" s="1" t="str">
        <f t="shared" si="255"/>
        <v>MALE_ADULT_72_84</v>
      </c>
      <c r="AZ200" s="1" t="str">
        <f t="shared" si="255"/>
        <v>MALE_ADULT_84</v>
      </c>
    </row>
    <row r="201" spans="1:52" x14ac:dyDescent="0.2">
      <c r="A201" s="27">
        <f>SABI_RAW_DATA!A201</f>
        <v>200</v>
      </c>
      <c r="B201" s="1" t="str">
        <f>UPPER(SABI_RAW_DATA!C201)</f>
        <v>MALE</v>
      </c>
      <c r="C201" s="28">
        <f>SABI_RAW_DATA!D201</f>
        <v>39692</v>
      </c>
      <c r="D201" s="28">
        <f>SABI_RAW_DATA!D201</f>
        <v>39692</v>
      </c>
      <c r="E201" s="1">
        <f t="shared" si="278"/>
        <v>2008</v>
      </c>
      <c r="F201" s="28">
        <f>SABI_RAW_DATA!E201</f>
        <v>42005</v>
      </c>
      <c r="G201" s="1">
        <f t="shared" si="279"/>
        <v>2015</v>
      </c>
      <c r="H201" s="67">
        <f>(YEAR(SABI_SUMMARY!D201)-YEAR(SABI_SUMMARY!C201))*12+MONTH(SABI_SUMMARY!D201)-MONTH(SABI_SUMMARY!C201)</f>
        <v>0</v>
      </c>
      <c r="I201" s="1" t="str">
        <f t="shared" si="280"/>
        <v>CUB</v>
      </c>
      <c r="J201" s="1" t="str">
        <f t="shared" si="281"/>
        <v>MALE_CUB</v>
      </c>
      <c r="K201" s="29">
        <f>(YEAR(SABI_SUMMARY!F201)-YEAR(SABI_SUMMARY!C201))*12+MONTH(SABI_SUMMARY!F201)-MONTH(SABI_SUMMARY!C201)</f>
        <v>76</v>
      </c>
      <c r="L201" s="1" t="str">
        <f t="shared" si="282"/>
        <v>ADULT_72_84</v>
      </c>
      <c r="M201" s="1" t="str">
        <f t="shared" si="283"/>
        <v>MALE_ADULT_72_84</v>
      </c>
      <c r="N201" s="1" t="str">
        <f>UPPER(SABI_RAW_DATA!G201)</f>
        <v>CENSORED</v>
      </c>
      <c r="O201" s="1">
        <f>IF(SABI_SUMMARY!N201="MORTALITY",1,0)</f>
        <v>0</v>
      </c>
      <c r="P201" s="1" t="str">
        <f t="shared" si="228"/>
        <v>NA</v>
      </c>
      <c r="Q201" s="1" t="str">
        <f t="shared" si="229"/>
        <v>NA</v>
      </c>
      <c r="R201" s="1" t="str">
        <f t="shared" ref="R201:Z201" si="290">IF($E201=R$1,$J201,IF(R$1&gt;$G201,$N201,IF($E201&gt;R$1,"NA",(IF($E201=R$1,L201,(IF(Q201="NA",L201,IF(Q201="FEMALE_CUB","FEMALE_JUVENILE",IF(Q201="FEMALE_JUVENILE","FEMALE_SUBADULT",IF(Q201="FEMALE_SUBADULT","FEMALE_ADULT_36_48",IF(Q201="FEMALE_ADULT_36_48","FEMALE_ADULT_48_60",IF(Q201="FEMALE_ADULT_48_60","FEMALE_ADULT_60_72",IF(Q201="FEMALE_ADULT_60_72","FEMALE_ADULT_72_84",IF(Q201="FEMALE_ADULT_72_84","FEMALE_ADULT_84",IF(Q201="FEMALE_ADULT_84","FEMALE_ADULT_84",IF(Q201="MALE_CUB","MALE_JUVENILE",IF(Q201="MALE_JUVENILE","MALE_SUBADULT",IF(Q201="MALE_SUBADULT","MALE_ADULT_36_48",IF(Q201="MALE_ADULT_36_48","MALE_ADULT_48_60",IF(Q201="MALE_ADULT_48_60","MALE_ADULT_60_72",IF(Q201="MALE_ADULT_60_72","MALE_ADULT_72_84",IF(Q201="MALE_ADULT_72_84","MALE_ADULT_84",IF(Q201="MALE_ADULT_84","MALE_ADULT_84",IF(Q201="NA_CUB","NA_JUVENILE",IF(Q201="NA_JUVENILE","NA_ADULT",IF(Q201="NA_ADULT","NA_ADULT","NA"))))))))))))))))))))))))))</f>
        <v>NA</v>
      </c>
      <c r="S201" s="1" t="str">
        <f t="shared" si="290"/>
        <v>NA</v>
      </c>
      <c r="T201" s="1" t="str">
        <f t="shared" si="290"/>
        <v>NA</v>
      </c>
      <c r="U201" s="1" t="str">
        <f t="shared" si="290"/>
        <v>NA</v>
      </c>
      <c r="V201" s="1" t="str">
        <f t="shared" si="290"/>
        <v>NA</v>
      </c>
      <c r="W201" s="1" t="str">
        <f t="shared" si="290"/>
        <v>NA</v>
      </c>
      <c r="X201" s="1" t="str">
        <f t="shared" si="290"/>
        <v>NA</v>
      </c>
      <c r="Y201" s="1" t="str">
        <f t="shared" si="290"/>
        <v>NA</v>
      </c>
      <c r="Z201" s="1" t="str">
        <f t="shared" si="290"/>
        <v>NA</v>
      </c>
      <c r="AA201" s="1" t="str">
        <f t="shared" si="231"/>
        <v>NA</v>
      </c>
      <c r="AB201" s="1" t="str">
        <f t="shared" si="232"/>
        <v>NA</v>
      </c>
      <c r="AC201" s="1" t="str">
        <f t="shared" si="233"/>
        <v>NA</v>
      </c>
      <c r="AD201" s="1" t="str">
        <f t="shared" si="234"/>
        <v>NA</v>
      </c>
      <c r="AE201" s="1" t="str">
        <f t="shared" si="235"/>
        <v>NA</v>
      </c>
      <c r="AF201" s="1" t="str">
        <f t="shared" si="236"/>
        <v>NA</v>
      </c>
      <c r="AG201" s="1" t="str">
        <f t="shared" si="237"/>
        <v>NA</v>
      </c>
      <c r="AH201" s="1" t="str">
        <f t="shared" si="238"/>
        <v>NA</v>
      </c>
      <c r="AI201" s="1" t="str">
        <f t="shared" si="239"/>
        <v>NA</v>
      </c>
      <c r="AJ201" s="1" t="str">
        <f t="shared" si="240"/>
        <v>NA</v>
      </c>
      <c r="AK201" s="1" t="str">
        <f t="shared" si="241"/>
        <v>NA</v>
      </c>
      <c r="AL201" s="1" t="str">
        <f t="shared" si="242"/>
        <v>NA</v>
      </c>
      <c r="AM201" s="1" t="str">
        <f t="shared" si="243"/>
        <v>NA</v>
      </c>
      <c r="AN201" s="1" t="str">
        <f t="shared" si="244"/>
        <v>NA</v>
      </c>
      <c r="AO201" s="1" t="str">
        <f t="shared" si="245"/>
        <v>NA</v>
      </c>
      <c r="AP201" s="1" t="str">
        <f t="shared" si="246"/>
        <v>NA</v>
      </c>
      <c r="AQ201" s="1" t="str">
        <f t="shared" si="247"/>
        <v>NA</v>
      </c>
      <c r="AR201" s="1" t="str">
        <f t="shared" si="248"/>
        <v>NA</v>
      </c>
      <c r="AS201" s="1" t="str">
        <f t="shared" si="249"/>
        <v>MALE_CUB</v>
      </c>
      <c r="AT201" s="1" t="str">
        <f t="shared" si="250"/>
        <v>MALE_JUVENILE</v>
      </c>
      <c r="AU201" s="1" t="str">
        <f t="shared" si="251"/>
        <v>MALE_SUBADULT</v>
      </c>
      <c r="AV201" s="1" t="str">
        <f t="shared" si="252"/>
        <v>MALE_ADULT_36_48</v>
      </c>
      <c r="AW201" s="1" t="str">
        <f t="shared" si="253"/>
        <v>MALE_ADULT_48_60</v>
      </c>
      <c r="AX201" s="1" t="str">
        <f t="shared" si="254"/>
        <v>MALE_ADULT_60_72</v>
      </c>
      <c r="AY201" s="1" t="str">
        <f t="shared" si="255"/>
        <v>MALE_ADULT_72_84</v>
      </c>
      <c r="AZ201" s="1" t="str">
        <f t="shared" si="255"/>
        <v>MALE_ADULT_84</v>
      </c>
    </row>
    <row r="202" spans="1:52" x14ac:dyDescent="0.2">
      <c r="A202" s="27">
        <f>SABI_RAW_DATA!A202</f>
        <v>201</v>
      </c>
      <c r="B202" s="1" t="str">
        <f>UPPER(SABI_RAW_DATA!C202)</f>
        <v>NA</v>
      </c>
      <c r="C202" s="28">
        <f>SABI_RAW_DATA!D202</f>
        <v>40544</v>
      </c>
      <c r="D202" s="28">
        <f>SABI_RAW_DATA!D202</f>
        <v>40544</v>
      </c>
      <c r="E202" s="1">
        <f t="shared" si="278"/>
        <v>2011</v>
      </c>
      <c r="F202" s="28">
        <f>SABI_RAW_DATA!E202</f>
        <v>40603</v>
      </c>
      <c r="G202" s="1">
        <f t="shared" si="279"/>
        <v>2011</v>
      </c>
      <c r="H202" s="67">
        <f>(YEAR(SABI_SUMMARY!D202)-YEAR(SABI_SUMMARY!C202))*12+MONTH(SABI_SUMMARY!D202)-MONTH(SABI_SUMMARY!C202)</f>
        <v>0</v>
      </c>
      <c r="I202" s="1" t="str">
        <f t="shared" si="280"/>
        <v>CUB</v>
      </c>
      <c r="J202" s="1" t="str">
        <f t="shared" si="281"/>
        <v>NA_CUB</v>
      </c>
      <c r="K202" s="29">
        <f>(YEAR(SABI_SUMMARY!F202)-YEAR(SABI_SUMMARY!C202))*12+MONTH(SABI_SUMMARY!F202)-MONTH(SABI_SUMMARY!C202)</f>
        <v>2</v>
      </c>
      <c r="L202" s="1" t="str">
        <f t="shared" si="282"/>
        <v>CUB</v>
      </c>
      <c r="M202" s="1" t="str">
        <f t="shared" si="283"/>
        <v>NA_CUB</v>
      </c>
      <c r="N202" s="1" t="str">
        <f>UPPER(SABI_RAW_DATA!G202)</f>
        <v>MORTALITY</v>
      </c>
      <c r="O202" s="1">
        <f>IF(SABI_SUMMARY!N202="MORTALITY",1,0)</f>
        <v>1</v>
      </c>
      <c r="P202" s="1" t="str">
        <f t="shared" si="228"/>
        <v>NA</v>
      </c>
      <c r="Q202" s="1" t="str">
        <f t="shared" si="229"/>
        <v>NA</v>
      </c>
      <c r="R202" s="1" t="str">
        <f t="shared" ref="R202:Z202" si="291">IF($E202=R$1,$J202,IF(R$1&gt;$G202,$N202,IF($E202&gt;R$1,"NA",(IF($E202=R$1,L202,(IF(Q202="NA",L202,IF(Q202="FEMALE_CUB","FEMALE_JUVENILE",IF(Q202="FEMALE_JUVENILE","FEMALE_SUBADULT",IF(Q202="FEMALE_SUBADULT","FEMALE_ADULT_36_48",IF(Q202="FEMALE_ADULT_36_48","FEMALE_ADULT_48_60",IF(Q202="FEMALE_ADULT_48_60","FEMALE_ADULT_60_72",IF(Q202="FEMALE_ADULT_60_72","FEMALE_ADULT_72_84",IF(Q202="FEMALE_ADULT_72_84","FEMALE_ADULT_84",IF(Q202="FEMALE_ADULT_84","FEMALE_ADULT_84",IF(Q202="MALE_CUB","MALE_JUVENILE",IF(Q202="MALE_JUVENILE","MALE_SUBADULT",IF(Q202="MALE_SUBADULT","MALE_ADULT_36_48",IF(Q202="MALE_ADULT_36_48","MALE_ADULT_48_60",IF(Q202="MALE_ADULT_48_60","MALE_ADULT_60_72",IF(Q202="MALE_ADULT_60_72","MALE_ADULT_72_84",IF(Q202="MALE_ADULT_72_84","MALE_ADULT_84",IF(Q202="MALE_ADULT_84","MALE_ADULT_84",IF(Q202="NA_CUB","NA_JUVENILE",IF(Q202="NA_JUVENILE","NA_ADULT",IF(Q202="NA_ADULT","NA_ADULT","NA"))))))))))))))))))))))))))</f>
        <v>NA</v>
      </c>
      <c r="S202" s="1" t="str">
        <f t="shared" si="291"/>
        <v>NA</v>
      </c>
      <c r="T202" s="1" t="str">
        <f t="shared" si="291"/>
        <v>NA</v>
      </c>
      <c r="U202" s="1" t="str">
        <f t="shared" si="291"/>
        <v>NA</v>
      </c>
      <c r="V202" s="1" t="str">
        <f t="shared" si="291"/>
        <v>NA</v>
      </c>
      <c r="W202" s="1" t="str">
        <f t="shared" si="291"/>
        <v>NA</v>
      </c>
      <c r="X202" s="1" t="str">
        <f t="shared" si="291"/>
        <v>NA</v>
      </c>
      <c r="Y202" s="1" t="str">
        <f t="shared" si="291"/>
        <v>NA</v>
      </c>
      <c r="Z202" s="1" t="str">
        <f t="shared" si="291"/>
        <v>NA</v>
      </c>
      <c r="AA202" s="1" t="str">
        <f t="shared" si="231"/>
        <v>NA</v>
      </c>
      <c r="AB202" s="1" t="str">
        <f t="shared" si="232"/>
        <v>NA</v>
      </c>
      <c r="AC202" s="1" t="str">
        <f t="shared" si="233"/>
        <v>NA</v>
      </c>
      <c r="AD202" s="1" t="str">
        <f t="shared" si="234"/>
        <v>NA</v>
      </c>
      <c r="AE202" s="1" t="str">
        <f t="shared" si="235"/>
        <v>NA</v>
      </c>
      <c r="AF202" s="1" t="str">
        <f t="shared" si="236"/>
        <v>NA</v>
      </c>
      <c r="AG202" s="1" t="str">
        <f t="shared" si="237"/>
        <v>NA</v>
      </c>
      <c r="AH202" s="1" t="str">
        <f t="shared" si="238"/>
        <v>NA</v>
      </c>
      <c r="AI202" s="1" t="str">
        <f t="shared" si="239"/>
        <v>NA</v>
      </c>
      <c r="AJ202" s="1" t="str">
        <f t="shared" si="240"/>
        <v>NA</v>
      </c>
      <c r="AK202" s="1" t="str">
        <f t="shared" si="241"/>
        <v>NA</v>
      </c>
      <c r="AL202" s="1" t="str">
        <f t="shared" si="242"/>
        <v>NA</v>
      </c>
      <c r="AM202" s="1" t="str">
        <f t="shared" si="243"/>
        <v>NA</v>
      </c>
      <c r="AN202" s="1" t="str">
        <f t="shared" si="244"/>
        <v>NA</v>
      </c>
      <c r="AO202" s="1" t="str">
        <f t="shared" si="245"/>
        <v>NA</v>
      </c>
      <c r="AP202" s="1" t="str">
        <f t="shared" si="246"/>
        <v>NA</v>
      </c>
      <c r="AQ202" s="1" t="str">
        <f t="shared" si="247"/>
        <v>NA</v>
      </c>
      <c r="AR202" s="1" t="str">
        <f t="shared" si="248"/>
        <v>NA</v>
      </c>
      <c r="AS202" s="1" t="str">
        <f t="shared" si="249"/>
        <v>NA</v>
      </c>
      <c r="AT202" s="1" t="str">
        <f t="shared" si="250"/>
        <v>NA</v>
      </c>
      <c r="AU202" s="1" t="str">
        <f t="shared" si="251"/>
        <v>NA</v>
      </c>
      <c r="AV202" s="1" t="str">
        <f t="shared" si="252"/>
        <v>NA_CUB</v>
      </c>
      <c r="AW202" s="1" t="str">
        <f t="shared" si="253"/>
        <v>MORTALITY</v>
      </c>
      <c r="AX202" s="1" t="str">
        <f t="shared" si="254"/>
        <v>MORTALITY</v>
      </c>
      <c r="AY202" s="1" t="str">
        <f t="shared" si="255"/>
        <v>MORTALITY</v>
      </c>
      <c r="AZ202" s="1" t="str">
        <f t="shared" si="255"/>
        <v>MORTALITY</v>
      </c>
    </row>
    <row r="203" spans="1:52" x14ac:dyDescent="0.2">
      <c r="A203" s="27">
        <f>SABI_RAW_DATA!A203</f>
        <v>202</v>
      </c>
      <c r="B203" s="1" t="str">
        <f>UPPER(SABI_RAW_DATA!C203)</f>
        <v>NA</v>
      </c>
      <c r="C203" s="28">
        <f>SABI_RAW_DATA!D203</f>
        <v>40544</v>
      </c>
      <c r="D203" s="28">
        <f>SABI_RAW_DATA!D203</f>
        <v>40544</v>
      </c>
      <c r="E203" s="1">
        <f t="shared" si="278"/>
        <v>2011</v>
      </c>
      <c r="F203" s="28">
        <f>SABI_RAW_DATA!E203</f>
        <v>40603</v>
      </c>
      <c r="G203" s="1">
        <f t="shared" si="279"/>
        <v>2011</v>
      </c>
      <c r="H203" s="67">
        <f>(YEAR(SABI_SUMMARY!D203)-YEAR(SABI_SUMMARY!C203))*12+MONTH(SABI_SUMMARY!D203)-MONTH(SABI_SUMMARY!C203)</f>
        <v>0</v>
      </c>
      <c r="I203" s="1" t="str">
        <f t="shared" si="280"/>
        <v>CUB</v>
      </c>
      <c r="J203" s="1" t="str">
        <f t="shared" si="281"/>
        <v>NA_CUB</v>
      </c>
      <c r="K203" s="29">
        <f>(YEAR(SABI_SUMMARY!F203)-YEAR(SABI_SUMMARY!C203))*12+MONTH(SABI_SUMMARY!F203)-MONTH(SABI_SUMMARY!C203)</f>
        <v>2</v>
      </c>
      <c r="L203" s="1" t="str">
        <f t="shared" si="282"/>
        <v>CUB</v>
      </c>
      <c r="M203" s="1" t="str">
        <f t="shared" si="283"/>
        <v>NA_CUB</v>
      </c>
      <c r="N203" s="1" t="str">
        <f>UPPER(SABI_RAW_DATA!G203)</f>
        <v>MORTALITY</v>
      </c>
      <c r="O203" s="1">
        <f>IF(SABI_SUMMARY!N203="MORTALITY",1,0)</f>
        <v>1</v>
      </c>
      <c r="P203" s="1" t="str">
        <f t="shared" si="228"/>
        <v>NA</v>
      </c>
      <c r="Q203" s="1" t="str">
        <f t="shared" si="229"/>
        <v>NA</v>
      </c>
      <c r="R203" s="1" t="str">
        <f t="shared" ref="R203:Z203" si="292">IF($E203=R$1,$J203,IF(R$1&gt;$G203,$N203,IF($E203&gt;R$1,"NA",(IF($E203=R$1,L203,(IF(Q203="NA",L203,IF(Q203="FEMALE_CUB","FEMALE_JUVENILE",IF(Q203="FEMALE_JUVENILE","FEMALE_SUBADULT",IF(Q203="FEMALE_SUBADULT","FEMALE_ADULT_36_48",IF(Q203="FEMALE_ADULT_36_48","FEMALE_ADULT_48_60",IF(Q203="FEMALE_ADULT_48_60","FEMALE_ADULT_60_72",IF(Q203="FEMALE_ADULT_60_72","FEMALE_ADULT_72_84",IF(Q203="FEMALE_ADULT_72_84","FEMALE_ADULT_84",IF(Q203="FEMALE_ADULT_84","FEMALE_ADULT_84",IF(Q203="MALE_CUB","MALE_JUVENILE",IF(Q203="MALE_JUVENILE","MALE_SUBADULT",IF(Q203="MALE_SUBADULT","MALE_ADULT_36_48",IF(Q203="MALE_ADULT_36_48","MALE_ADULT_48_60",IF(Q203="MALE_ADULT_48_60","MALE_ADULT_60_72",IF(Q203="MALE_ADULT_60_72","MALE_ADULT_72_84",IF(Q203="MALE_ADULT_72_84","MALE_ADULT_84",IF(Q203="MALE_ADULT_84","MALE_ADULT_84",IF(Q203="NA_CUB","NA_JUVENILE",IF(Q203="NA_JUVENILE","NA_ADULT",IF(Q203="NA_ADULT","NA_ADULT","NA"))))))))))))))))))))))))))</f>
        <v>NA</v>
      </c>
      <c r="S203" s="1" t="str">
        <f t="shared" si="292"/>
        <v>NA</v>
      </c>
      <c r="T203" s="1" t="str">
        <f t="shared" si="292"/>
        <v>NA</v>
      </c>
      <c r="U203" s="1" t="str">
        <f t="shared" si="292"/>
        <v>NA</v>
      </c>
      <c r="V203" s="1" t="str">
        <f t="shared" si="292"/>
        <v>NA</v>
      </c>
      <c r="W203" s="1" t="str">
        <f t="shared" si="292"/>
        <v>NA</v>
      </c>
      <c r="X203" s="1" t="str">
        <f t="shared" si="292"/>
        <v>NA</v>
      </c>
      <c r="Y203" s="1" t="str">
        <f t="shared" si="292"/>
        <v>NA</v>
      </c>
      <c r="Z203" s="1" t="str">
        <f t="shared" si="292"/>
        <v>NA</v>
      </c>
      <c r="AA203" s="1" t="str">
        <f t="shared" si="231"/>
        <v>NA</v>
      </c>
      <c r="AB203" s="1" t="str">
        <f t="shared" si="232"/>
        <v>NA</v>
      </c>
      <c r="AC203" s="1" t="str">
        <f t="shared" si="233"/>
        <v>NA</v>
      </c>
      <c r="AD203" s="1" t="str">
        <f t="shared" si="234"/>
        <v>NA</v>
      </c>
      <c r="AE203" s="1" t="str">
        <f t="shared" si="235"/>
        <v>NA</v>
      </c>
      <c r="AF203" s="1" t="str">
        <f t="shared" si="236"/>
        <v>NA</v>
      </c>
      <c r="AG203" s="1" t="str">
        <f t="shared" si="237"/>
        <v>NA</v>
      </c>
      <c r="AH203" s="1" t="str">
        <f t="shared" si="238"/>
        <v>NA</v>
      </c>
      <c r="AI203" s="1" t="str">
        <f t="shared" si="239"/>
        <v>NA</v>
      </c>
      <c r="AJ203" s="1" t="str">
        <f t="shared" si="240"/>
        <v>NA</v>
      </c>
      <c r="AK203" s="1" t="str">
        <f t="shared" si="241"/>
        <v>NA</v>
      </c>
      <c r="AL203" s="1" t="str">
        <f t="shared" si="242"/>
        <v>NA</v>
      </c>
      <c r="AM203" s="1" t="str">
        <f t="shared" si="243"/>
        <v>NA</v>
      </c>
      <c r="AN203" s="1" t="str">
        <f t="shared" si="244"/>
        <v>NA</v>
      </c>
      <c r="AO203" s="1" t="str">
        <f t="shared" si="245"/>
        <v>NA</v>
      </c>
      <c r="AP203" s="1" t="str">
        <f t="shared" si="246"/>
        <v>NA</v>
      </c>
      <c r="AQ203" s="1" t="str">
        <f t="shared" si="247"/>
        <v>NA</v>
      </c>
      <c r="AR203" s="1" t="str">
        <f t="shared" si="248"/>
        <v>NA</v>
      </c>
      <c r="AS203" s="1" t="str">
        <f t="shared" si="249"/>
        <v>NA</v>
      </c>
      <c r="AT203" s="1" t="str">
        <f t="shared" si="250"/>
        <v>NA</v>
      </c>
      <c r="AU203" s="1" t="str">
        <f t="shared" si="251"/>
        <v>NA</v>
      </c>
      <c r="AV203" s="1" t="str">
        <f t="shared" si="252"/>
        <v>NA_CUB</v>
      </c>
      <c r="AW203" s="1" t="str">
        <f t="shared" si="253"/>
        <v>MORTALITY</v>
      </c>
      <c r="AX203" s="1" t="str">
        <f t="shared" si="254"/>
        <v>MORTALITY</v>
      </c>
      <c r="AY203" s="1" t="str">
        <f t="shared" si="255"/>
        <v>MORTALITY</v>
      </c>
      <c r="AZ203" s="1" t="str">
        <f t="shared" si="255"/>
        <v>MORTALITY</v>
      </c>
    </row>
    <row r="204" spans="1:52" x14ac:dyDescent="0.2">
      <c r="A204" s="27">
        <f>SABI_RAW_DATA!A204</f>
        <v>203</v>
      </c>
      <c r="B204" s="1" t="str">
        <f>UPPER(SABI_RAW_DATA!C204)</f>
        <v>NA</v>
      </c>
      <c r="C204" s="28">
        <f>SABI_RAW_DATA!D204</f>
        <v>41153</v>
      </c>
      <c r="D204" s="28">
        <f>SABI_RAW_DATA!D204</f>
        <v>41153</v>
      </c>
      <c r="E204" s="1">
        <f t="shared" si="278"/>
        <v>2012</v>
      </c>
      <c r="F204" s="28">
        <f>SABI_RAW_DATA!E204</f>
        <v>41183</v>
      </c>
      <c r="G204" s="1">
        <f t="shared" si="279"/>
        <v>2012</v>
      </c>
      <c r="H204" s="67">
        <f>(YEAR(SABI_SUMMARY!D204)-YEAR(SABI_SUMMARY!C204))*12+MONTH(SABI_SUMMARY!D204)-MONTH(SABI_SUMMARY!C204)</f>
        <v>0</v>
      </c>
      <c r="I204" s="1" t="str">
        <f t="shared" si="280"/>
        <v>CUB</v>
      </c>
      <c r="J204" s="1" t="str">
        <f t="shared" si="281"/>
        <v>NA_CUB</v>
      </c>
      <c r="K204" s="29">
        <f>(YEAR(SABI_SUMMARY!F204)-YEAR(SABI_SUMMARY!C204))*12+MONTH(SABI_SUMMARY!F204)-MONTH(SABI_SUMMARY!C204)</f>
        <v>1</v>
      </c>
      <c r="L204" s="1" t="str">
        <f t="shared" si="282"/>
        <v>CUB</v>
      </c>
      <c r="M204" s="1" t="str">
        <f t="shared" si="283"/>
        <v>NA_CUB</v>
      </c>
      <c r="N204" s="1" t="str">
        <f>UPPER(SABI_RAW_DATA!G204)</f>
        <v>MORTALITY</v>
      </c>
      <c r="O204" s="1">
        <f>IF(SABI_SUMMARY!N204="MORTALITY",1,0)</f>
        <v>1</v>
      </c>
      <c r="P204" s="1" t="str">
        <f t="shared" si="228"/>
        <v>NA</v>
      </c>
      <c r="Q204" s="1" t="str">
        <f t="shared" si="229"/>
        <v>NA</v>
      </c>
      <c r="R204" s="1" t="str">
        <f t="shared" ref="R204:Z204" si="293">IF($E204=R$1,$J204,IF(R$1&gt;$G204,$N204,IF($E204&gt;R$1,"NA",(IF($E204=R$1,L204,(IF(Q204="NA",L204,IF(Q204="FEMALE_CUB","FEMALE_JUVENILE",IF(Q204="FEMALE_JUVENILE","FEMALE_SUBADULT",IF(Q204="FEMALE_SUBADULT","FEMALE_ADULT_36_48",IF(Q204="FEMALE_ADULT_36_48","FEMALE_ADULT_48_60",IF(Q204="FEMALE_ADULT_48_60","FEMALE_ADULT_60_72",IF(Q204="FEMALE_ADULT_60_72","FEMALE_ADULT_72_84",IF(Q204="FEMALE_ADULT_72_84","FEMALE_ADULT_84",IF(Q204="FEMALE_ADULT_84","FEMALE_ADULT_84",IF(Q204="MALE_CUB","MALE_JUVENILE",IF(Q204="MALE_JUVENILE","MALE_SUBADULT",IF(Q204="MALE_SUBADULT","MALE_ADULT_36_48",IF(Q204="MALE_ADULT_36_48","MALE_ADULT_48_60",IF(Q204="MALE_ADULT_48_60","MALE_ADULT_60_72",IF(Q204="MALE_ADULT_60_72","MALE_ADULT_72_84",IF(Q204="MALE_ADULT_72_84","MALE_ADULT_84",IF(Q204="MALE_ADULT_84","MALE_ADULT_84",IF(Q204="NA_CUB","NA_JUVENILE",IF(Q204="NA_JUVENILE","NA_ADULT",IF(Q204="NA_ADULT","NA_ADULT","NA"))))))))))))))))))))))))))</f>
        <v>NA</v>
      </c>
      <c r="S204" s="1" t="str">
        <f t="shared" si="293"/>
        <v>NA</v>
      </c>
      <c r="T204" s="1" t="str">
        <f t="shared" si="293"/>
        <v>NA</v>
      </c>
      <c r="U204" s="1" t="str">
        <f t="shared" si="293"/>
        <v>NA</v>
      </c>
      <c r="V204" s="1" t="str">
        <f t="shared" si="293"/>
        <v>NA</v>
      </c>
      <c r="W204" s="1" t="str">
        <f t="shared" si="293"/>
        <v>NA</v>
      </c>
      <c r="X204" s="1" t="str">
        <f t="shared" si="293"/>
        <v>NA</v>
      </c>
      <c r="Y204" s="1" t="str">
        <f t="shared" si="293"/>
        <v>NA</v>
      </c>
      <c r="Z204" s="1" t="str">
        <f t="shared" si="293"/>
        <v>NA</v>
      </c>
      <c r="AA204" s="1" t="str">
        <f t="shared" si="231"/>
        <v>NA</v>
      </c>
      <c r="AB204" s="1" t="str">
        <f t="shared" si="232"/>
        <v>NA</v>
      </c>
      <c r="AC204" s="1" t="str">
        <f t="shared" si="233"/>
        <v>NA</v>
      </c>
      <c r="AD204" s="1" t="str">
        <f t="shared" si="234"/>
        <v>NA</v>
      </c>
      <c r="AE204" s="1" t="str">
        <f t="shared" si="235"/>
        <v>NA</v>
      </c>
      <c r="AF204" s="1" t="str">
        <f t="shared" si="236"/>
        <v>NA</v>
      </c>
      <c r="AG204" s="1" t="str">
        <f t="shared" si="237"/>
        <v>NA</v>
      </c>
      <c r="AH204" s="1" t="str">
        <f t="shared" si="238"/>
        <v>NA</v>
      </c>
      <c r="AI204" s="1" t="str">
        <f t="shared" si="239"/>
        <v>NA</v>
      </c>
      <c r="AJ204" s="1" t="str">
        <f t="shared" si="240"/>
        <v>NA</v>
      </c>
      <c r="AK204" s="1" t="str">
        <f t="shared" si="241"/>
        <v>NA</v>
      </c>
      <c r="AL204" s="1" t="str">
        <f t="shared" si="242"/>
        <v>NA</v>
      </c>
      <c r="AM204" s="1" t="str">
        <f t="shared" si="243"/>
        <v>NA</v>
      </c>
      <c r="AN204" s="1" t="str">
        <f t="shared" si="244"/>
        <v>NA</v>
      </c>
      <c r="AO204" s="1" t="str">
        <f t="shared" si="245"/>
        <v>NA</v>
      </c>
      <c r="AP204" s="1" t="str">
        <f t="shared" si="246"/>
        <v>NA</v>
      </c>
      <c r="AQ204" s="1" t="str">
        <f t="shared" si="247"/>
        <v>NA</v>
      </c>
      <c r="AR204" s="1" t="str">
        <f t="shared" si="248"/>
        <v>NA</v>
      </c>
      <c r="AS204" s="1" t="str">
        <f t="shared" si="249"/>
        <v>NA</v>
      </c>
      <c r="AT204" s="1" t="str">
        <f t="shared" si="250"/>
        <v>NA</v>
      </c>
      <c r="AU204" s="1" t="str">
        <f t="shared" si="251"/>
        <v>NA</v>
      </c>
      <c r="AV204" s="1" t="str">
        <f t="shared" si="252"/>
        <v>NA</v>
      </c>
      <c r="AW204" s="1" t="str">
        <f t="shared" si="253"/>
        <v>NA_CUB</v>
      </c>
      <c r="AX204" s="1" t="str">
        <f t="shared" si="254"/>
        <v>MORTALITY</v>
      </c>
      <c r="AY204" s="1" t="str">
        <f t="shared" si="255"/>
        <v>MORTALITY</v>
      </c>
      <c r="AZ204" s="1" t="str">
        <f t="shared" si="255"/>
        <v>MORTALITY</v>
      </c>
    </row>
    <row r="205" spans="1:52" x14ac:dyDescent="0.2">
      <c r="A205" s="27">
        <f>SABI_RAW_DATA!A205</f>
        <v>204</v>
      </c>
      <c r="B205" s="1" t="str">
        <f>UPPER(SABI_RAW_DATA!C205)</f>
        <v>MALE</v>
      </c>
      <c r="C205" s="28">
        <f>SABI_RAW_DATA!D205</f>
        <v>41426</v>
      </c>
      <c r="D205" s="28">
        <f>SABI_RAW_DATA!D205</f>
        <v>41426</v>
      </c>
      <c r="E205" s="1">
        <f t="shared" si="278"/>
        <v>2013</v>
      </c>
      <c r="F205" s="28">
        <f>SABI_RAW_DATA!E205</f>
        <v>41579</v>
      </c>
      <c r="G205" s="1">
        <f t="shared" si="279"/>
        <v>2013</v>
      </c>
      <c r="H205" s="67">
        <f>(YEAR(SABI_SUMMARY!D205)-YEAR(SABI_SUMMARY!C205))*12+MONTH(SABI_SUMMARY!D205)-MONTH(SABI_SUMMARY!C205)</f>
        <v>0</v>
      </c>
      <c r="I205" s="1" t="str">
        <f t="shared" si="280"/>
        <v>CUB</v>
      </c>
      <c r="J205" s="1" t="str">
        <f t="shared" si="281"/>
        <v>MALE_CUB</v>
      </c>
      <c r="K205" s="29">
        <f>(YEAR(SABI_SUMMARY!F205)-YEAR(SABI_SUMMARY!C205))*12+MONTH(SABI_SUMMARY!F205)-MONTH(SABI_SUMMARY!C205)</f>
        <v>5</v>
      </c>
      <c r="L205" s="1" t="str">
        <f t="shared" si="282"/>
        <v>CUB</v>
      </c>
      <c r="M205" s="1" t="str">
        <f t="shared" si="283"/>
        <v>MALE_CUB</v>
      </c>
      <c r="N205" s="1" t="str">
        <f>UPPER(SABI_RAW_DATA!G205)</f>
        <v>MORTALITY</v>
      </c>
      <c r="O205" s="1">
        <f>IF(SABI_SUMMARY!N205="MORTALITY",1,0)</f>
        <v>1</v>
      </c>
      <c r="P205" s="1" t="str">
        <f t="shared" si="228"/>
        <v>NA</v>
      </c>
      <c r="Q205" s="1" t="str">
        <f t="shared" si="229"/>
        <v>NA</v>
      </c>
      <c r="R205" s="1" t="str">
        <f t="shared" ref="R205:Z205" si="294">IF($E205=R$1,$J205,IF(R$1&gt;$G205,$N205,IF($E205&gt;R$1,"NA",(IF($E205=R$1,L205,(IF(Q205="NA",L205,IF(Q205="FEMALE_CUB","FEMALE_JUVENILE",IF(Q205="FEMALE_JUVENILE","FEMALE_SUBADULT",IF(Q205="FEMALE_SUBADULT","FEMALE_ADULT_36_48",IF(Q205="FEMALE_ADULT_36_48","FEMALE_ADULT_48_60",IF(Q205="FEMALE_ADULT_48_60","FEMALE_ADULT_60_72",IF(Q205="FEMALE_ADULT_60_72","FEMALE_ADULT_72_84",IF(Q205="FEMALE_ADULT_72_84","FEMALE_ADULT_84",IF(Q205="FEMALE_ADULT_84","FEMALE_ADULT_84",IF(Q205="MALE_CUB","MALE_JUVENILE",IF(Q205="MALE_JUVENILE","MALE_SUBADULT",IF(Q205="MALE_SUBADULT","MALE_ADULT_36_48",IF(Q205="MALE_ADULT_36_48","MALE_ADULT_48_60",IF(Q205="MALE_ADULT_48_60","MALE_ADULT_60_72",IF(Q205="MALE_ADULT_60_72","MALE_ADULT_72_84",IF(Q205="MALE_ADULT_72_84","MALE_ADULT_84",IF(Q205="MALE_ADULT_84","MALE_ADULT_84",IF(Q205="NA_CUB","NA_JUVENILE",IF(Q205="NA_JUVENILE","NA_ADULT",IF(Q205="NA_ADULT","NA_ADULT","NA"))))))))))))))))))))))))))</f>
        <v>NA</v>
      </c>
      <c r="S205" s="1" t="str">
        <f t="shared" si="294"/>
        <v>NA</v>
      </c>
      <c r="T205" s="1" t="str">
        <f t="shared" si="294"/>
        <v>NA</v>
      </c>
      <c r="U205" s="1" t="str">
        <f t="shared" si="294"/>
        <v>NA</v>
      </c>
      <c r="V205" s="1" t="str">
        <f t="shared" si="294"/>
        <v>NA</v>
      </c>
      <c r="W205" s="1" t="str">
        <f t="shared" si="294"/>
        <v>NA</v>
      </c>
      <c r="X205" s="1" t="str">
        <f t="shared" si="294"/>
        <v>NA</v>
      </c>
      <c r="Y205" s="1" t="str">
        <f t="shared" si="294"/>
        <v>NA</v>
      </c>
      <c r="Z205" s="1" t="str">
        <f t="shared" si="294"/>
        <v>NA</v>
      </c>
      <c r="AA205" s="1" t="str">
        <f t="shared" si="231"/>
        <v>NA</v>
      </c>
      <c r="AB205" s="1" t="str">
        <f t="shared" si="232"/>
        <v>NA</v>
      </c>
      <c r="AC205" s="1" t="str">
        <f t="shared" si="233"/>
        <v>NA</v>
      </c>
      <c r="AD205" s="1" t="str">
        <f t="shared" si="234"/>
        <v>NA</v>
      </c>
      <c r="AE205" s="1" t="str">
        <f t="shared" si="235"/>
        <v>NA</v>
      </c>
      <c r="AF205" s="1" t="str">
        <f t="shared" si="236"/>
        <v>NA</v>
      </c>
      <c r="AG205" s="1" t="str">
        <f t="shared" si="237"/>
        <v>NA</v>
      </c>
      <c r="AH205" s="1" t="str">
        <f t="shared" si="238"/>
        <v>NA</v>
      </c>
      <c r="AI205" s="1" t="str">
        <f t="shared" si="239"/>
        <v>NA</v>
      </c>
      <c r="AJ205" s="1" t="str">
        <f t="shared" si="240"/>
        <v>NA</v>
      </c>
      <c r="AK205" s="1" t="str">
        <f t="shared" si="241"/>
        <v>NA</v>
      </c>
      <c r="AL205" s="1" t="str">
        <f t="shared" si="242"/>
        <v>NA</v>
      </c>
      <c r="AM205" s="1" t="str">
        <f t="shared" si="243"/>
        <v>NA</v>
      </c>
      <c r="AN205" s="1" t="str">
        <f t="shared" si="244"/>
        <v>NA</v>
      </c>
      <c r="AO205" s="1" t="str">
        <f t="shared" si="245"/>
        <v>NA</v>
      </c>
      <c r="AP205" s="1" t="str">
        <f t="shared" si="246"/>
        <v>NA</v>
      </c>
      <c r="AQ205" s="1" t="str">
        <f t="shared" si="247"/>
        <v>NA</v>
      </c>
      <c r="AR205" s="1" t="str">
        <f t="shared" si="248"/>
        <v>NA</v>
      </c>
      <c r="AS205" s="1" t="str">
        <f t="shared" si="249"/>
        <v>NA</v>
      </c>
      <c r="AT205" s="1" t="str">
        <f t="shared" si="250"/>
        <v>NA</v>
      </c>
      <c r="AU205" s="1" t="str">
        <f t="shared" si="251"/>
        <v>NA</v>
      </c>
      <c r="AV205" s="1" t="str">
        <f t="shared" si="252"/>
        <v>NA</v>
      </c>
      <c r="AW205" s="1" t="str">
        <f t="shared" si="253"/>
        <v>NA</v>
      </c>
      <c r="AX205" s="1" t="str">
        <f t="shared" si="254"/>
        <v>MALE_CUB</v>
      </c>
      <c r="AY205" s="1" t="str">
        <f t="shared" si="255"/>
        <v>MORTALITY</v>
      </c>
      <c r="AZ205" s="1" t="str">
        <f t="shared" si="255"/>
        <v>MORTALITY</v>
      </c>
    </row>
    <row r="206" spans="1:52" x14ac:dyDescent="0.2">
      <c r="A206" s="27">
        <f>SABI_RAW_DATA!A206</f>
        <v>205</v>
      </c>
      <c r="B206" s="1" t="str">
        <f>UPPER(SABI_RAW_DATA!C206)</f>
        <v>MALE</v>
      </c>
      <c r="C206" s="28">
        <f>SABI_RAW_DATA!D206</f>
        <v>41426</v>
      </c>
      <c r="D206" s="28">
        <f>SABI_RAW_DATA!D206</f>
        <v>41426</v>
      </c>
      <c r="E206" s="1">
        <f t="shared" si="278"/>
        <v>2013</v>
      </c>
      <c r="F206" s="28">
        <f>SABI_RAW_DATA!E206</f>
        <v>42005</v>
      </c>
      <c r="G206" s="1">
        <f t="shared" si="279"/>
        <v>2015</v>
      </c>
      <c r="H206" s="67">
        <f>(YEAR(SABI_SUMMARY!D206)-YEAR(SABI_SUMMARY!C206))*12+MONTH(SABI_SUMMARY!D206)-MONTH(SABI_SUMMARY!C206)</f>
        <v>0</v>
      </c>
      <c r="I206" s="1" t="str">
        <f t="shared" si="280"/>
        <v>CUB</v>
      </c>
      <c r="J206" s="1" t="str">
        <f t="shared" si="281"/>
        <v>MALE_CUB</v>
      </c>
      <c r="K206" s="29">
        <f>(YEAR(SABI_SUMMARY!F206)-YEAR(SABI_SUMMARY!C206))*12+MONTH(SABI_SUMMARY!F206)-MONTH(SABI_SUMMARY!C206)</f>
        <v>19</v>
      </c>
      <c r="L206" s="1" t="str">
        <f t="shared" si="282"/>
        <v>JUVENILE</v>
      </c>
      <c r="M206" s="1" t="str">
        <f t="shared" si="283"/>
        <v>MALE_JUVENILE</v>
      </c>
      <c r="N206" s="1" t="str">
        <f>UPPER(SABI_RAW_DATA!G206)</f>
        <v>CENSORED</v>
      </c>
      <c r="O206" s="1">
        <f>IF(SABI_SUMMARY!N206="MORTALITY",1,0)</f>
        <v>0</v>
      </c>
      <c r="P206" s="1" t="str">
        <f t="shared" si="228"/>
        <v>NA</v>
      </c>
      <c r="Q206" s="1" t="str">
        <f t="shared" si="229"/>
        <v>NA</v>
      </c>
      <c r="R206" s="1" t="str">
        <f t="shared" ref="R206:Z206" si="295">IF($E206=R$1,$J206,IF(R$1&gt;$G206,$N206,IF($E206&gt;R$1,"NA",(IF($E206=R$1,L206,(IF(Q206="NA",L206,IF(Q206="FEMALE_CUB","FEMALE_JUVENILE",IF(Q206="FEMALE_JUVENILE","FEMALE_SUBADULT",IF(Q206="FEMALE_SUBADULT","FEMALE_ADULT_36_48",IF(Q206="FEMALE_ADULT_36_48","FEMALE_ADULT_48_60",IF(Q206="FEMALE_ADULT_48_60","FEMALE_ADULT_60_72",IF(Q206="FEMALE_ADULT_60_72","FEMALE_ADULT_72_84",IF(Q206="FEMALE_ADULT_72_84","FEMALE_ADULT_84",IF(Q206="FEMALE_ADULT_84","FEMALE_ADULT_84",IF(Q206="MALE_CUB","MALE_JUVENILE",IF(Q206="MALE_JUVENILE","MALE_SUBADULT",IF(Q206="MALE_SUBADULT","MALE_ADULT_36_48",IF(Q206="MALE_ADULT_36_48","MALE_ADULT_48_60",IF(Q206="MALE_ADULT_48_60","MALE_ADULT_60_72",IF(Q206="MALE_ADULT_60_72","MALE_ADULT_72_84",IF(Q206="MALE_ADULT_72_84","MALE_ADULT_84",IF(Q206="MALE_ADULT_84","MALE_ADULT_84",IF(Q206="NA_CUB","NA_JUVENILE",IF(Q206="NA_JUVENILE","NA_ADULT",IF(Q206="NA_ADULT","NA_ADULT","NA"))))))))))))))))))))))))))</f>
        <v>NA</v>
      </c>
      <c r="S206" s="1" t="str">
        <f t="shared" si="295"/>
        <v>NA</v>
      </c>
      <c r="T206" s="1" t="str">
        <f t="shared" si="295"/>
        <v>NA</v>
      </c>
      <c r="U206" s="1" t="str">
        <f t="shared" si="295"/>
        <v>NA</v>
      </c>
      <c r="V206" s="1" t="str">
        <f t="shared" si="295"/>
        <v>NA</v>
      </c>
      <c r="W206" s="1" t="str">
        <f t="shared" si="295"/>
        <v>NA</v>
      </c>
      <c r="X206" s="1" t="str">
        <f t="shared" si="295"/>
        <v>NA</v>
      </c>
      <c r="Y206" s="1" t="str">
        <f t="shared" si="295"/>
        <v>NA</v>
      </c>
      <c r="Z206" s="1" t="str">
        <f t="shared" si="295"/>
        <v>NA</v>
      </c>
      <c r="AA206" s="1" t="str">
        <f t="shared" si="231"/>
        <v>NA</v>
      </c>
      <c r="AB206" s="1" t="str">
        <f t="shared" si="232"/>
        <v>NA</v>
      </c>
      <c r="AC206" s="1" t="str">
        <f t="shared" si="233"/>
        <v>NA</v>
      </c>
      <c r="AD206" s="1" t="str">
        <f t="shared" si="234"/>
        <v>NA</v>
      </c>
      <c r="AE206" s="1" t="str">
        <f t="shared" si="235"/>
        <v>NA</v>
      </c>
      <c r="AF206" s="1" t="str">
        <f t="shared" si="236"/>
        <v>NA</v>
      </c>
      <c r="AG206" s="1" t="str">
        <f t="shared" si="237"/>
        <v>NA</v>
      </c>
      <c r="AH206" s="1" t="str">
        <f t="shared" si="238"/>
        <v>NA</v>
      </c>
      <c r="AI206" s="1" t="str">
        <f t="shared" si="239"/>
        <v>NA</v>
      </c>
      <c r="AJ206" s="1" t="str">
        <f t="shared" si="240"/>
        <v>NA</v>
      </c>
      <c r="AK206" s="1" t="str">
        <f t="shared" si="241"/>
        <v>NA</v>
      </c>
      <c r="AL206" s="1" t="str">
        <f t="shared" si="242"/>
        <v>NA</v>
      </c>
      <c r="AM206" s="1" t="str">
        <f t="shared" si="243"/>
        <v>NA</v>
      </c>
      <c r="AN206" s="1" t="str">
        <f t="shared" si="244"/>
        <v>NA</v>
      </c>
      <c r="AO206" s="1" t="str">
        <f t="shared" si="245"/>
        <v>NA</v>
      </c>
      <c r="AP206" s="1" t="str">
        <f t="shared" si="246"/>
        <v>NA</v>
      </c>
      <c r="AQ206" s="1" t="str">
        <f t="shared" si="247"/>
        <v>NA</v>
      </c>
      <c r="AR206" s="1" t="str">
        <f t="shared" si="248"/>
        <v>NA</v>
      </c>
      <c r="AS206" s="1" t="str">
        <f t="shared" si="249"/>
        <v>NA</v>
      </c>
      <c r="AT206" s="1" t="str">
        <f t="shared" si="250"/>
        <v>NA</v>
      </c>
      <c r="AU206" s="1" t="str">
        <f t="shared" si="251"/>
        <v>NA</v>
      </c>
      <c r="AV206" s="1" t="str">
        <f t="shared" si="252"/>
        <v>NA</v>
      </c>
      <c r="AW206" s="1" t="str">
        <f t="shared" si="253"/>
        <v>NA</v>
      </c>
      <c r="AX206" s="1" t="str">
        <f t="shared" si="254"/>
        <v>MALE_CUB</v>
      </c>
      <c r="AY206" s="1" t="str">
        <f t="shared" si="255"/>
        <v>MALE_JUVENILE</v>
      </c>
      <c r="AZ206" s="1" t="str">
        <f t="shared" si="255"/>
        <v>MALE_SUBADULT</v>
      </c>
    </row>
    <row r="207" spans="1:52" x14ac:dyDescent="0.2">
      <c r="A207" s="27">
        <f>SABI_RAW_DATA!A207</f>
        <v>206</v>
      </c>
      <c r="B207" s="1" t="str">
        <f>UPPER(SABI_RAW_DATA!C207)</f>
        <v>NA</v>
      </c>
      <c r="C207" s="28">
        <f>SABI_RAW_DATA!D207</f>
        <v>41760</v>
      </c>
      <c r="D207" s="28">
        <f>SABI_RAW_DATA!D207</f>
        <v>41760</v>
      </c>
      <c r="E207" s="1">
        <f t="shared" si="278"/>
        <v>2014</v>
      </c>
      <c r="F207" s="28">
        <f>SABI_RAW_DATA!E207</f>
        <v>41852</v>
      </c>
      <c r="G207" s="1">
        <f t="shared" si="279"/>
        <v>2014</v>
      </c>
      <c r="H207" s="67">
        <f>(YEAR(SABI_SUMMARY!D207)-YEAR(SABI_SUMMARY!C207))*12+MONTH(SABI_SUMMARY!D207)-MONTH(SABI_SUMMARY!C207)</f>
        <v>0</v>
      </c>
      <c r="I207" s="1" t="str">
        <f t="shared" si="280"/>
        <v>CUB</v>
      </c>
      <c r="J207" s="1" t="str">
        <f t="shared" si="281"/>
        <v>NA_CUB</v>
      </c>
      <c r="K207" s="29">
        <f>(YEAR(SABI_SUMMARY!F207)-YEAR(SABI_SUMMARY!C207))*12+MONTH(SABI_SUMMARY!F207)-MONTH(SABI_SUMMARY!C207)</f>
        <v>3</v>
      </c>
      <c r="L207" s="1" t="str">
        <f t="shared" si="282"/>
        <v>CUB</v>
      </c>
      <c r="M207" s="1" t="str">
        <f t="shared" si="283"/>
        <v>NA_CUB</v>
      </c>
      <c r="N207" s="1" t="str">
        <f>UPPER(SABI_RAW_DATA!G207)</f>
        <v>MORTALITY</v>
      </c>
      <c r="O207" s="1">
        <f>IF(SABI_SUMMARY!N207="MORTALITY",1,0)</f>
        <v>1</v>
      </c>
      <c r="P207" s="1" t="str">
        <f t="shared" si="228"/>
        <v>NA</v>
      </c>
      <c r="Q207" s="1" t="str">
        <f t="shared" si="229"/>
        <v>NA</v>
      </c>
      <c r="R207" s="1" t="str">
        <f t="shared" ref="R207:Z207" si="296">IF($E207=R$1,$J207,IF(R$1&gt;$G207,$N207,IF($E207&gt;R$1,"NA",(IF($E207=R$1,L207,(IF(Q207="NA",L207,IF(Q207="FEMALE_CUB","FEMALE_JUVENILE",IF(Q207="FEMALE_JUVENILE","FEMALE_SUBADULT",IF(Q207="FEMALE_SUBADULT","FEMALE_ADULT_36_48",IF(Q207="FEMALE_ADULT_36_48","FEMALE_ADULT_48_60",IF(Q207="FEMALE_ADULT_48_60","FEMALE_ADULT_60_72",IF(Q207="FEMALE_ADULT_60_72","FEMALE_ADULT_72_84",IF(Q207="FEMALE_ADULT_72_84","FEMALE_ADULT_84",IF(Q207="FEMALE_ADULT_84","FEMALE_ADULT_84",IF(Q207="MALE_CUB","MALE_JUVENILE",IF(Q207="MALE_JUVENILE","MALE_SUBADULT",IF(Q207="MALE_SUBADULT","MALE_ADULT_36_48",IF(Q207="MALE_ADULT_36_48","MALE_ADULT_48_60",IF(Q207="MALE_ADULT_48_60","MALE_ADULT_60_72",IF(Q207="MALE_ADULT_60_72","MALE_ADULT_72_84",IF(Q207="MALE_ADULT_72_84","MALE_ADULT_84",IF(Q207="MALE_ADULT_84","MALE_ADULT_84",IF(Q207="NA_CUB","NA_JUVENILE",IF(Q207="NA_JUVENILE","NA_ADULT",IF(Q207="NA_ADULT","NA_ADULT","NA"))))))))))))))))))))))))))</f>
        <v>NA</v>
      </c>
      <c r="S207" s="1" t="str">
        <f t="shared" si="296"/>
        <v>NA</v>
      </c>
      <c r="T207" s="1" t="str">
        <f t="shared" si="296"/>
        <v>NA</v>
      </c>
      <c r="U207" s="1" t="str">
        <f t="shared" si="296"/>
        <v>NA</v>
      </c>
      <c r="V207" s="1" t="str">
        <f t="shared" si="296"/>
        <v>NA</v>
      </c>
      <c r="W207" s="1" t="str">
        <f t="shared" si="296"/>
        <v>NA</v>
      </c>
      <c r="X207" s="1" t="str">
        <f t="shared" si="296"/>
        <v>NA</v>
      </c>
      <c r="Y207" s="1" t="str">
        <f t="shared" si="296"/>
        <v>NA</v>
      </c>
      <c r="Z207" s="1" t="str">
        <f t="shared" si="296"/>
        <v>NA</v>
      </c>
      <c r="AA207" s="1" t="str">
        <f t="shared" si="231"/>
        <v>NA</v>
      </c>
      <c r="AB207" s="1" t="str">
        <f t="shared" si="232"/>
        <v>NA</v>
      </c>
      <c r="AC207" s="1" t="str">
        <f t="shared" si="233"/>
        <v>NA</v>
      </c>
      <c r="AD207" s="1" t="str">
        <f t="shared" si="234"/>
        <v>NA</v>
      </c>
      <c r="AE207" s="1" t="str">
        <f t="shared" si="235"/>
        <v>NA</v>
      </c>
      <c r="AF207" s="1" t="str">
        <f t="shared" si="236"/>
        <v>NA</v>
      </c>
      <c r="AG207" s="1" t="str">
        <f t="shared" si="237"/>
        <v>NA</v>
      </c>
      <c r="AH207" s="1" t="str">
        <f t="shared" si="238"/>
        <v>NA</v>
      </c>
      <c r="AI207" s="1" t="str">
        <f t="shared" si="239"/>
        <v>NA</v>
      </c>
      <c r="AJ207" s="1" t="str">
        <f t="shared" si="240"/>
        <v>NA</v>
      </c>
      <c r="AK207" s="1" t="str">
        <f t="shared" si="241"/>
        <v>NA</v>
      </c>
      <c r="AL207" s="1" t="str">
        <f t="shared" si="242"/>
        <v>NA</v>
      </c>
      <c r="AM207" s="1" t="str">
        <f t="shared" si="243"/>
        <v>NA</v>
      </c>
      <c r="AN207" s="1" t="str">
        <f t="shared" si="244"/>
        <v>NA</v>
      </c>
      <c r="AO207" s="1" t="str">
        <f t="shared" si="245"/>
        <v>NA</v>
      </c>
      <c r="AP207" s="1" t="str">
        <f t="shared" si="246"/>
        <v>NA</v>
      </c>
      <c r="AQ207" s="1" t="str">
        <f t="shared" si="247"/>
        <v>NA</v>
      </c>
      <c r="AR207" s="1" t="str">
        <f t="shared" si="248"/>
        <v>NA</v>
      </c>
      <c r="AS207" s="1" t="str">
        <f t="shared" si="249"/>
        <v>NA</v>
      </c>
      <c r="AT207" s="1" t="str">
        <f t="shared" si="250"/>
        <v>NA</v>
      </c>
      <c r="AU207" s="1" t="str">
        <f t="shared" si="251"/>
        <v>NA</v>
      </c>
      <c r="AV207" s="1" t="str">
        <f t="shared" si="252"/>
        <v>NA</v>
      </c>
      <c r="AW207" s="1" t="str">
        <f t="shared" si="253"/>
        <v>NA</v>
      </c>
      <c r="AX207" s="1" t="str">
        <f t="shared" si="254"/>
        <v>NA</v>
      </c>
      <c r="AY207" s="1" t="str">
        <f t="shared" si="255"/>
        <v>NA_CUB</v>
      </c>
      <c r="AZ207" s="1" t="str">
        <f t="shared" si="255"/>
        <v>MORTALITY</v>
      </c>
    </row>
    <row r="208" spans="1:52" x14ac:dyDescent="0.2">
      <c r="A208" s="27">
        <f>SABI_RAW_DATA!A208</f>
        <v>207</v>
      </c>
      <c r="B208" s="1" t="str">
        <f>UPPER(SABI_RAW_DATA!C208)</f>
        <v>NA</v>
      </c>
      <c r="C208" s="28">
        <f>SABI_RAW_DATA!D208</f>
        <v>41760</v>
      </c>
      <c r="D208" s="28">
        <f>SABI_RAW_DATA!D208</f>
        <v>41760</v>
      </c>
      <c r="E208" s="1">
        <f t="shared" si="278"/>
        <v>2014</v>
      </c>
      <c r="F208" s="28">
        <f>SABI_RAW_DATA!E208</f>
        <v>41852</v>
      </c>
      <c r="G208" s="1">
        <f t="shared" si="279"/>
        <v>2014</v>
      </c>
      <c r="H208" s="67">
        <f>(YEAR(SABI_SUMMARY!D208)-YEAR(SABI_SUMMARY!C208))*12+MONTH(SABI_SUMMARY!D208)-MONTH(SABI_SUMMARY!C208)</f>
        <v>0</v>
      </c>
      <c r="I208" s="1" t="str">
        <f t="shared" si="280"/>
        <v>CUB</v>
      </c>
      <c r="J208" s="1" t="str">
        <f t="shared" si="281"/>
        <v>NA_CUB</v>
      </c>
      <c r="K208" s="29">
        <f>(YEAR(SABI_SUMMARY!F208)-YEAR(SABI_SUMMARY!C208))*12+MONTH(SABI_SUMMARY!F208)-MONTH(SABI_SUMMARY!C208)</f>
        <v>3</v>
      </c>
      <c r="L208" s="1" t="str">
        <f t="shared" si="282"/>
        <v>CUB</v>
      </c>
      <c r="M208" s="1" t="str">
        <f t="shared" si="283"/>
        <v>NA_CUB</v>
      </c>
      <c r="N208" s="1" t="str">
        <f>UPPER(SABI_RAW_DATA!G208)</f>
        <v>MORTALITY</v>
      </c>
      <c r="O208" s="1">
        <f>IF(SABI_SUMMARY!N208="MORTALITY",1,0)</f>
        <v>1</v>
      </c>
      <c r="P208" s="1" t="str">
        <f t="shared" si="228"/>
        <v>NA</v>
      </c>
      <c r="Q208" s="1" t="str">
        <f t="shared" si="229"/>
        <v>NA</v>
      </c>
      <c r="R208" s="1" t="str">
        <f t="shared" ref="R208:Z208" si="297">IF($E208=R$1,$J208,IF(R$1&gt;$G208,$N208,IF($E208&gt;R$1,"NA",(IF($E208=R$1,L208,(IF(Q208="NA",L208,IF(Q208="FEMALE_CUB","FEMALE_JUVENILE",IF(Q208="FEMALE_JUVENILE","FEMALE_SUBADULT",IF(Q208="FEMALE_SUBADULT","FEMALE_ADULT_36_48",IF(Q208="FEMALE_ADULT_36_48","FEMALE_ADULT_48_60",IF(Q208="FEMALE_ADULT_48_60","FEMALE_ADULT_60_72",IF(Q208="FEMALE_ADULT_60_72","FEMALE_ADULT_72_84",IF(Q208="FEMALE_ADULT_72_84","FEMALE_ADULT_84",IF(Q208="FEMALE_ADULT_84","FEMALE_ADULT_84",IF(Q208="MALE_CUB","MALE_JUVENILE",IF(Q208="MALE_JUVENILE","MALE_SUBADULT",IF(Q208="MALE_SUBADULT","MALE_ADULT_36_48",IF(Q208="MALE_ADULT_36_48","MALE_ADULT_48_60",IF(Q208="MALE_ADULT_48_60","MALE_ADULT_60_72",IF(Q208="MALE_ADULT_60_72","MALE_ADULT_72_84",IF(Q208="MALE_ADULT_72_84","MALE_ADULT_84",IF(Q208="MALE_ADULT_84","MALE_ADULT_84",IF(Q208="NA_CUB","NA_JUVENILE",IF(Q208="NA_JUVENILE","NA_ADULT",IF(Q208="NA_ADULT","NA_ADULT","NA"))))))))))))))))))))))))))</f>
        <v>NA</v>
      </c>
      <c r="S208" s="1" t="str">
        <f t="shared" si="297"/>
        <v>NA</v>
      </c>
      <c r="T208" s="1" t="str">
        <f t="shared" si="297"/>
        <v>NA</v>
      </c>
      <c r="U208" s="1" t="str">
        <f t="shared" si="297"/>
        <v>NA</v>
      </c>
      <c r="V208" s="1" t="str">
        <f t="shared" si="297"/>
        <v>NA</v>
      </c>
      <c r="W208" s="1" t="str">
        <f t="shared" si="297"/>
        <v>NA</v>
      </c>
      <c r="X208" s="1" t="str">
        <f t="shared" si="297"/>
        <v>NA</v>
      </c>
      <c r="Y208" s="1" t="str">
        <f t="shared" si="297"/>
        <v>NA</v>
      </c>
      <c r="Z208" s="1" t="str">
        <f t="shared" si="297"/>
        <v>NA</v>
      </c>
      <c r="AA208" s="1" t="str">
        <f t="shared" si="231"/>
        <v>NA</v>
      </c>
      <c r="AB208" s="1" t="str">
        <f t="shared" si="232"/>
        <v>NA</v>
      </c>
      <c r="AC208" s="1" t="str">
        <f t="shared" si="233"/>
        <v>NA</v>
      </c>
      <c r="AD208" s="1" t="str">
        <f t="shared" si="234"/>
        <v>NA</v>
      </c>
      <c r="AE208" s="1" t="str">
        <f t="shared" si="235"/>
        <v>NA</v>
      </c>
      <c r="AF208" s="1" t="str">
        <f t="shared" si="236"/>
        <v>NA</v>
      </c>
      <c r="AG208" s="1" t="str">
        <f t="shared" si="237"/>
        <v>NA</v>
      </c>
      <c r="AH208" s="1" t="str">
        <f t="shared" si="238"/>
        <v>NA</v>
      </c>
      <c r="AI208" s="1" t="str">
        <f t="shared" si="239"/>
        <v>NA</v>
      </c>
      <c r="AJ208" s="1" t="str">
        <f t="shared" si="240"/>
        <v>NA</v>
      </c>
      <c r="AK208" s="1" t="str">
        <f t="shared" si="241"/>
        <v>NA</v>
      </c>
      <c r="AL208" s="1" t="str">
        <f t="shared" si="242"/>
        <v>NA</v>
      </c>
      <c r="AM208" s="1" t="str">
        <f t="shared" si="243"/>
        <v>NA</v>
      </c>
      <c r="AN208" s="1" t="str">
        <f t="shared" si="244"/>
        <v>NA</v>
      </c>
      <c r="AO208" s="1" t="str">
        <f t="shared" si="245"/>
        <v>NA</v>
      </c>
      <c r="AP208" s="1" t="str">
        <f t="shared" si="246"/>
        <v>NA</v>
      </c>
      <c r="AQ208" s="1" t="str">
        <f t="shared" si="247"/>
        <v>NA</v>
      </c>
      <c r="AR208" s="1" t="str">
        <f t="shared" si="248"/>
        <v>NA</v>
      </c>
      <c r="AS208" s="1" t="str">
        <f t="shared" si="249"/>
        <v>NA</v>
      </c>
      <c r="AT208" s="1" t="str">
        <f t="shared" si="250"/>
        <v>NA</v>
      </c>
      <c r="AU208" s="1" t="str">
        <f t="shared" si="251"/>
        <v>NA</v>
      </c>
      <c r="AV208" s="1" t="str">
        <f t="shared" si="252"/>
        <v>NA</v>
      </c>
      <c r="AW208" s="1" t="str">
        <f t="shared" si="253"/>
        <v>NA</v>
      </c>
      <c r="AX208" s="1" t="str">
        <f t="shared" si="254"/>
        <v>NA</v>
      </c>
      <c r="AY208" s="1" t="str">
        <f t="shared" si="255"/>
        <v>NA_CUB</v>
      </c>
      <c r="AZ208" s="1" t="str">
        <f t="shared" si="255"/>
        <v>MORTALITY</v>
      </c>
    </row>
    <row r="209" spans="1:52" x14ac:dyDescent="0.2">
      <c r="A209" s="27">
        <f>SABI_RAW_DATA!A209</f>
        <v>208</v>
      </c>
      <c r="B209" s="1" t="str">
        <f>UPPER(SABI_RAW_DATA!C209)</f>
        <v>NA</v>
      </c>
      <c r="C209" s="28">
        <f>SABI_RAW_DATA!D209</f>
        <v>35765</v>
      </c>
      <c r="D209" s="28">
        <f>SABI_RAW_DATA!D209</f>
        <v>35765</v>
      </c>
      <c r="E209" s="1">
        <f t="shared" si="278"/>
        <v>1997</v>
      </c>
      <c r="F209" s="28">
        <f>SABI_RAW_DATA!E209</f>
        <v>35827</v>
      </c>
      <c r="G209" s="1">
        <f t="shared" si="279"/>
        <v>1998</v>
      </c>
      <c r="H209" s="67">
        <f>(YEAR(SABI_SUMMARY!D209)-YEAR(SABI_SUMMARY!C209))*12+MONTH(SABI_SUMMARY!D209)-MONTH(SABI_SUMMARY!C209)</f>
        <v>0</v>
      </c>
      <c r="I209" s="1" t="str">
        <f t="shared" si="280"/>
        <v>CUB</v>
      </c>
      <c r="J209" s="1" t="str">
        <f t="shared" si="281"/>
        <v>NA_CUB</v>
      </c>
      <c r="K209" s="29">
        <f>(YEAR(SABI_SUMMARY!F209)-YEAR(SABI_SUMMARY!C209))*12+MONTH(SABI_SUMMARY!F209)-MONTH(SABI_SUMMARY!C209)</f>
        <v>2</v>
      </c>
      <c r="L209" s="1" t="str">
        <f t="shared" si="282"/>
        <v>CUB</v>
      </c>
      <c r="M209" s="1" t="str">
        <f t="shared" si="283"/>
        <v>NA_CUB</v>
      </c>
      <c r="N209" s="1" t="str">
        <f>UPPER(SABI_RAW_DATA!G209)</f>
        <v>MORTALITY</v>
      </c>
      <c r="O209" s="1">
        <f>IF(SABI_SUMMARY!N209="MORTALITY",1,0)</f>
        <v>1</v>
      </c>
      <c r="P209" s="1" t="str">
        <f t="shared" si="228"/>
        <v>NA</v>
      </c>
      <c r="Q209" s="1" t="str">
        <f t="shared" si="229"/>
        <v>NA</v>
      </c>
      <c r="R209" s="1" t="str">
        <f t="shared" ref="R209:Z209" si="298">IF($E209=R$1,$J209,IF(R$1&gt;$G209,$N209,IF($E209&gt;R$1,"NA",(IF($E209=R$1,L209,(IF(Q209="NA",L209,IF(Q209="FEMALE_CUB","FEMALE_JUVENILE",IF(Q209="FEMALE_JUVENILE","FEMALE_SUBADULT",IF(Q209="FEMALE_SUBADULT","FEMALE_ADULT_36_48",IF(Q209="FEMALE_ADULT_36_48","FEMALE_ADULT_48_60",IF(Q209="FEMALE_ADULT_48_60","FEMALE_ADULT_60_72",IF(Q209="FEMALE_ADULT_60_72","FEMALE_ADULT_72_84",IF(Q209="FEMALE_ADULT_72_84","FEMALE_ADULT_84",IF(Q209="FEMALE_ADULT_84","FEMALE_ADULT_84",IF(Q209="MALE_CUB","MALE_JUVENILE",IF(Q209="MALE_JUVENILE","MALE_SUBADULT",IF(Q209="MALE_SUBADULT","MALE_ADULT_36_48",IF(Q209="MALE_ADULT_36_48","MALE_ADULT_48_60",IF(Q209="MALE_ADULT_48_60","MALE_ADULT_60_72",IF(Q209="MALE_ADULT_60_72","MALE_ADULT_72_84",IF(Q209="MALE_ADULT_72_84","MALE_ADULT_84",IF(Q209="MALE_ADULT_84","MALE_ADULT_84",IF(Q209="NA_CUB","NA_JUVENILE",IF(Q209="NA_JUVENILE","NA_ADULT",IF(Q209="NA_ADULT","NA_ADULT","NA"))))))))))))))))))))))))))</f>
        <v>NA</v>
      </c>
      <c r="S209" s="1" t="str">
        <f t="shared" si="298"/>
        <v>NA</v>
      </c>
      <c r="T209" s="1" t="str">
        <f t="shared" si="298"/>
        <v>NA</v>
      </c>
      <c r="U209" s="1" t="str">
        <f t="shared" si="298"/>
        <v>NA</v>
      </c>
      <c r="V209" s="1" t="str">
        <f t="shared" si="298"/>
        <v>NA</v>
      </c>
      <c r="W209" s="1" t="str">
        <f t="shared" si="298"/>
        <v>NA</v>
      </c>
      <c r="X209" s="1" t="str">
        <f t="shared" si="298"/>
        <v>NA</v>
      </c>
      <c r="Y209" s="1" t="str">
        <f t="shared" si="298"/>
        <v>NA</v>
      </c>
      <c r="Z209" s="1" t="str">
        <f t="shared" si="298"/>
        <v>NA</v>
      </c>
      <c r="AA209" s="1" t="str">
        <f t="shared" si="231"/>
        <v>NA</v>
      </c>
      <c r="AB209" s="1" t="str">
        <f t="shared" si="232"/>
        <v>NA</v>
      </c>
      <c r="AC209" s="1" t="str">
        <f t="shared" si="233"/>
        <v>NA</v>
      </c>
      <c r="AD209" s="1" t="str">
        <f t="shared" si="234"/>
        <v>NA</v>
      </c>
      <c r="AE209" s="1" t="str">
        <f t="shared" si="235"/>
        <v>NA</v>
      </c>
      <c r="AF209" s="1" t="str">
        <f t="shared" si="236"/>
        <v>NA</v>
      </c>
      <c r="AG209" s="1" t="str">
        <f t="shared" si="237"/>
        <v>NA</v>
      </c>
      <c r="AH209" s="1" t="str">
        <f t="shared" si="238"/>
        <v>NA_CUB</v>
      </c>
      <c r="AI209" s="1" t="str">
        <f t="shared" si="239"/>
        <v>NA_JUVENILE</v>
      </c>
      <c r="AJ209" s="1" t="str">
        <f t="shared" si="240"/>
        <v>MORTALITY</v>
      </c>
      <c r="AK209" s="1" t="str">
        <f t="shared" si="241"/>
        <v>MORTALITY</v>
      </c>
      <c r="AL209" s="1" t="str">
        <f t="shared" si="242"/>
        <v>MORTALITY</v>
      </c>
      <c r="AM209" s="1" t="str">
        <f t="shared" si="243"/>
        <v>MORTALITY</v>
      </c>
      <c r="AN209" s="1" t="str">
        <f t="shared" si="244"/>
        <v>MORTALITY</v>
      </c>
      <c r="AO209" s="1" t="str">
        <f t="shared" si="245"/>
        <v>MORTALITY</v>
      </c>
      <c r="AP209" s="1" t="str">
        <f t="shared" si="246"/>
        <v>MORTALITY</v>
      </c>
      <c r="AQ209" s="1" t="str">
        <f t="shared" si="247"/>
        <v>MORTALITY</v>
      </c>
      <c r="AR209" s="1" t="str">
        <f t="shared" si="248"/>
        <v>MORTALITY</v>
      </c>
      <c r="AS209" s="1" t="str">
        <f t="shared" si="249"/>
        <v>MORTALITY</v>
      </c>
      <c r="AT209" s="1" t="str">
        <f t="shared" si="250"/>
        <v>MORTALITY</v>
      </c>
      <c r="AU209" s="1" t="str">
        <f t="shared" si="251"/>
        <v>MORTALITY</v>
      </c>
      <c r="AV209" s="1" t="str">
        <f t="shared" si="252"/>
        <v>MORTALITY</v>
      </c>
      <c r="AW209" s="1" t="str">
        <f t="shared" si="253"/>
        <v>MORTALITY</v>
      </c>
      <c r="AX209" s="1" t="str">
        <f t="shared" si="254"/>
        <v>MORTALITY</v>
      </c>
      <c r="AY209" s="1" t="str">
        <f t="shared" si="255"/>
        <v>MORTALITY</v>
      </c>
      <c r="AZ209" s="1" t="str">
        <f t="shared" si="255"/>
        <v>MORTALITY</v>
      </c>
    </row>
    <row r="210" spans="1:52" x14ac:dyDescent="0.2">
      <c r="A210" s="27">
        <f>SABI_RAW_DATA!A210</f>
        <v>209</v>
      </c>
      <c r="B210" s="1" t="str">
        <f>UPPER(SABI_RAW_DATA!C210)</f>
        <v>FEMALE</v>
      </c>
      <c r="C210" s="28">
        <f>SABI_RAW_DATA!D210</f>
        <v>35765</v>
      </c>
      <c r="D210" s="28">
        <f>SABI_RAW_DATA!D210</f>
        <v>35765</v>
      </c>
      <c r="E210" s="1">
        <f t="shared" si="278"/>
        <v>1997</v>
      </c>
      <c r="F210" s="28">
        <f>SABI_RAW_DATA!E210</f>
        <v>41456</v>
      </c>
      <c r="G210" s="1">
        <f t="shared" si="279"/>
        <v>2013</v>
      </c>
      <c r="H210" s="67">
        <f>(YEAR(SABI_SUMMARY!D210)-YEAR(SABI_SUMMARY!C210))*12+MONTH(SABI_SUMMARY!D210)-MONTH(SABI_SUMMARY!C210)</f>
        <v>0</v>
      </c>
      <c r="I210" s="1" t="str">
        <f t="shared" si="280"/>
        <v>CUB</v>
      </c>
      <c r="J210" s="1" t="str">
        <f t="shared" si="281"/>
        <v>FEMALE_CUB</v>
      </c>
      <c r="K210" s="29">
        <f>(YEAR(SABI_SUMMARY!F210)-YEAR(SABI_SUMMARY!C210))*12+MONTH(SABI_SUMMARY!F210)-MONTH(SABI_SUMMARY!C210)</f>
        <v>187</v>
      </c>
      <c r="L210" s="1" t="str">
        <f t="shared" si="282"/>
        <v>ADULT_84</v>
      </c>
      <c r="M210" s="1" t="str">
        <f t="shared" si="283"/>
        <v>FEMALE_ADULT_84</v>
      </c>
      <c r="N210" s="1" t="str">
        <f>UPPER(SABI_RAW_DATA!G210)</f>
        <v>MORTALITY</v>
      </c>
      <c r="O210" s="1">
        <f>IF(SABI_SUMMARY!N210="MORTALITY",1,0)</f>
        <v>1</v>
      </c>
      <c r="P210" s="1" t="str">
        <f t="shared" si="228"/>
        <v>NA</v>
      </c>
      <c r="Q210" s="1" t="str">
        <f t="shared" si="229"/>
        <v>NA</v>
      </c>
      <c r="R210" s="1" t="str">
        <f t="shared" ref="R210:Z210" si="299">IF($E210=R$1,$J210,IF(R$1&gt;$G210,$N210,IF($E210&gt;R$1,"NA",(IF($E210=R$1,L210,(IF(Q210="NA",L210,IF(Q210="FEMALE_CUB","FEMALE_JUVENILE",IF(Q210="FEMALE_JUVENILE","FEMALE_SUBADULT",IF(Q210="FEMALE_SUBADULT","FEMALE_ADULT_36_48",IF(Q210="FEMALE_ADULT_36_48","FEMALE_ADULT_48_60",IF(Q210="FEMALE_ADULT_48_60","FEMALE_ADULT_60_72",IF(Q210="FEMALE_ADULT_60_72","FEMALE_ADULT_72_84",IF(Q210="FEMALE_ADULT_72_84","FEMALE_ADULT_84",IF(Q210="FEMALE_ADULT_84","FEMALE_ADULT_84",IF(Q210="MALE_CUB","MALE_JUVENILE",IF(Q210="MALE_JUVENILE","MALE_SUBADULT",IF(Q210="MALE_SUBADULT","MALE_ADULT_36_48",IF(Q210="MALE_ADULT_36_48","MALE_ADULT_48_60",IF(Q210="MALE_ADULT_48_60","MALE_ADULT_60_72",IF(Q210="MALE_ADULT_60_72","MALE_ADULT_72_84",IF(Q210="MALE_ADULT_72_84","MALE_ADULT_84",IF(Q210="MALE_ADULT_84","MALE_ADULT_84",IF(Q210="NA_CUB","NA_JUVENILE",IF(Q210="NA_JUVENILE","NA_ADULT",IF(Q210="NA_ADULT","NA_ADULT","NA"))))))))))))))))))))))))))</f>
        <v>NA</v>
      </c>
      <c r="S210" s="1" t="str">
        <f t="shared" si="299"/>
        <v>NA</v>
      </c>
      <c r="T210" s="1" t="str">
        <f t="shared" si="299"/>
        <v>NA</v>
      </c>
      <c r="U210" s="1" t="str">
        <f t="shared" si="299"/>
        <v>NA</v>
      </c>
      <c r="V210" s="1" t="str">
        <f t="shared" si="299"/>
        <v>NA</v>
      </c>
      <c r="W210" s="1" t="str">
        <f t="shared" si="299"/>
        <v>NA</v>
      </c>
      <c r="X210" s="1" t="str">
        <f t="shared" si="299"/>
        <v>NA</v>
      </c>
      <c r="Y210" s="1" t="str">
        <f t="shared" si="299"/>
        <v>NA</v>
      </c>
      <c r="Z210" s="1" t="str">
        <f t="shared" si="299"/>
        <v>NA</v>
      </c>
      <c r="AA210" s="1" t="str">
        <f t="shared" si="231"/>
        <v>NA</v>
      </c>
      <c r="AB210" s="1" t="str">
        <f t="shared" si="232"/>
        <v>NA</v>
      </c>
      <c r="AC210" s="1" t="str">
        <f t="shared" si="233"/>
        <v>NA</v>
      </c>
      <c r="AD210" s="1" t="str">
        <f t="shared" si="234"/>
        <v>NA</v>
      </c>
      <c r="AE210" s="1" t="str">
        <f t="shared" si="235"/>
        <v>NA</v>
      </c>
      <c r="AF210" s="1" t="str">
        <f t="shared" si="236"/>
        <v>NA</v>
      </c>
      <c r="AG210" s="1" t="str">
        <f t="shared" si="237"/>
        <v>NA</v>
      </c>
      <c r="AH210" s="1" t="str">
        <f t="shared" si="238"/>
        <v>FEMALE_CUB</v>
      </c>
      <c r="AI210" s="1" t="str">
        <f t="shared" si="239"/>
        <v>FEMALE_JUVENILE</v>
      </c>
      <c r="AJ210" s="1" t="str">
        <f t="shared" si="240"/>
        <v>FEMALE_SUBADULT</v>
      </c>
      <c r="AK210" s="1" t="str">
        <f t="shared" si="241"/>
        <v>FEMALE_ADULT_36_48</v>
      </c>
      <c r="AL210" s="1" t="str">
        <f t="shared" si="242"/>
        <v>FEMALE_ADULT_48_60</v>
      </c>
      <c r="AM210" s="1" t="str">
        <f t="shared" si="243"/>
        <v>FEMALE_ADULT_60_72</v>
      </c>
      <c r="AN210" s="1" t="str">
        <f t="shared" si="244"/>
        <v>FEMALE_ADULT_72_84</v>
      </c>
      <c r="AO210" s="1" t="str">
        <f t="shared" si="245"/>
        <v>FEMALE_ADULT_84</v>
      </c>
      <c r="AP210" s="1" t="str">
        <f t="shared" si="246"/>
        <v>FEMALE_ADULT_84</v>
      </c>
      <c r="AQ210" s="1" t="str">
        <f t="shared" si="247"/>
        <v>FEMALE_ADULT_84</v>
      </c>
      <c r="AR210" s="1" t="str">
        <f t="shared" si="248"/>
        <v>FEMALE_ADULT_84</v>
      </c>
      <c r="AS210" s="1" t="str">
        <f t="shared" si="249"/>
        <v>FEMALE_ADULT_84</v>
      </c>
      <c r="AT210" s="1" t="str">
        <f t="shared" si="250"/>
        <v>FEMALE_ADULT_84</v>
      </c>
      <c r="AU210" s="1" t="str">
        <f t="shared" si="251"/>
        <v>FEMALE_ADULT_84</v>
      </c>
      <c r="AV210" s="1" t="str">
        <f t="shared" si="252"/>
        <v>FEMALE_ADULT_84</v>
      </c>
      <c r="AW210" s="1" t="str">
        <f t="shared" si="253"/>
        <v>FEMALE_ADULT_84</v>
      </c>
      <c r="AX210" s="1" t="str">
        <f t="shared" si="254"/>
        <v>FEMALE_ADULT_84</v>
      </c>
      <c r="AY210" s="1" t="str">
        <f t="shared" si="255"/>
        <v>MORTALITY</v>
      </c>
      <c r="AZ210" s="1" t="str">
        <f t="shared" si="255"/>
        <v>MORTALITY</v>
      </c>
    </row>
    <row r="211" spans="1:52" x14ac:dyDescent="0.2">
      <c r="A211" s="27">
        <f>SABI_RAW_DATA!A211</f>
        <v>210</v>
      </c>
      <c r="B211" s="1" t="str">
        <f>UPPER(SABI_RAW_DATA!C211)</f>
        <v>MALE</v>
      </c>
      <c r="C211" s="28">
        <f>SABI_RAW_DATA!D211</f>
        <v>36434</v>
      </c>
      <c r="D211" s="28">
        <f>SABI_RAW_DATA!D211</f>
        <v>36434</v>
      </c>
      <c r="E211" s="1">
        <f t="shared" si="278"/>
        <v>1999</v>
      </c>
      <c r="F211" s="28">
        <f>SABI_RAW_DATA!E211</f>
        <v>36526</v>
      </c>
      <c r="G211" s="1">
        <f t="shared" si="279"/>
        <v>2000</v>
      </c>
      <c r="H211" s="67">
        <f>(YEAR(SABI_SUMMARY!D211)-YEAR(SABI_SUMMARY!C211))*12+MONTH(SABI_SUMMARY!D211)-MONTH(SABI_SUMMARY!C211)</f>
        <v>0</v>
      </c>
      <c r="I211" s="1" t="str">
        <f t="shared" si="280"/>
        <v>CUB</v>
      </c>
      <c r="J211" s="1" t="str">
        <f t="shared" si="281"/>
        <v>MALE_CUB</v>
      </c>
      <c r="K211" s="29">
        <f>(YEAR(SABI_SUMMARY!F211)-YEAR(SABI_SUMMARY!C211))*12+MONTH(SABI_SUMMARY!F211)-MONTH(SABI_SUMMARY!C211)</f>
        <v>3</v>
      </c>
      <c r="L211" s="1" t="str">
        <f t="shared" si="282"/>
        <v>CUB</v>
      </c>
      <c r="M211" s="1" t="str">
        <f t="shared" si="283"/>
        <v>MALE_CUB</v>
      </c>
      <c r="N211" s="1" t="str">
        <f>UPPER(SABI_RAW_DATA!G211)</f>
        <v>MORTALITY</v>
      </c>
      <c r="O211" s="1">
        <f>IF(SABI_SUMMARY!N211="MORTALITY",1,0)</f>
        <v>1</v>
      </c>
      <c r="P211" s="1" t="str">
        <f t="shared" si="228"/>
        <v>NA</v>
      </c>
      <c r="Q211" s="1" t="str">
        <f t="shared" si="229"/>
        <v>NA</v>
      </c>
      <c r="R211" s="1" t="str">
        <f t="shared" ref="R211:Z211" si="300">IF($E211=R$1,$J211,IF(R$1&gt;$G211,$N211,IF($E211&gt;R$1,"NA",(IF($E211=R$1,L211,(IF(Q211="NA",L211,IF(Q211="FEMALE_CUB","FEMALE_JUVENILE",IF(Q211="FEMALE_JUVENILE","FEMALE_SUBADULT",IF(Q211="FEMALE_SUBADULT","FEMALE_ADULT_36_48",IF(Q211="FEMALE_ADULT_36_48","FEMALE_ADULT_48_60",IF(Q211="FEMALE_ADULT_48_60","FEMALE_ADULT_60_72",IF(Q211="FEMALE_ADULT_60_72","FEMALE_ADULT_72_84",IF(Q211="FEMALE_ADULT_72_84","FEMALE_ADULT_84",IF(Q211="FEMALE_ADULT_84","FEMALE_ADULT_84",IF(Q211="MALE_CUB","MALE_JUVENILE",IF(Q211="MALE_JUVENILE","MALE_SUBADULT",IF(Q211="MALE_SUBADULT","MALE_ADULT_36_48",IF(Q211="MALE_ADULT_36_48","MALE_ADULT_48_60",IF(Q211="MALE_ADULT_48_60","MALE_ADULT_60_72",IF(Q211="MALE_ADULT_60_72","MALE_ADULT_72_84",IF(Q211="MALE_ADULT_72_84","MALE_ADULT_84",IF(Q211="MALE_ADULT_84","MALE_ADULT_84",IF(Q211="NA_CUB","NA_JUVENILE",IF(Q211="NA_JUVENILE","NA_ADULT",IF(Q211="NA_ADULT","NA_ADULT","NA"))))))))))))))))))))))))))</f>
        <v>NA</v>
      </c>
      <c r="S211" s="1" t="str">
        <f t="shared" si="300"/>
        <v>NA</v>
      </c>
      <c r="T211" s="1" t="str">
        <f t="shared" si="300"/>
        <v>NA</v>
      </c>
      <c r="U211" s="1" t="str">
        <f t="shared" si="300"/>
        <v>NA</v>
      </c>
      <c r="V211" s="1" t="str">
        <f t="shared" si="300"/>
        <v>NA</v>
      </c>
      <c r="W211" s="1" t="str">
        <f t="shared" si="300"/>
        <v>NA</v>
      </c>
      <c r="X211" s="1" t="str">
        <f t="shared" si="300"/>
        <v>NA</v>
      </c>
      <c r="Y211" s="1" t="str">
        <f t="shared" si="300"/>
        <v>NA</v>
      </c>
      <c r="Z211" s="1" t="str">
        <f t="shared" si="300"/>
        <v>NA</v>
      </c>
      <c r="AA211" s="1" t="str">
        <f t="shared" si="231"/>
        <v>NA</v>
      </c>
      <c r="AB211" s="1" t="str">
        <f t="shared" si="232"/>
        <v>NA</v>
      </c>
      <c r="AC211" s="1" t="str">
        <f t="shared" si="233"/>
        <v>NA</v>
      </c>
      <c r="AD211" s="1" t="str">
        <f t="shared" si="234"/>
        <v>NA</v>
      </c>
      <c r="AE211" s="1" t="str">
        <f t="shared" si="235"/>
        <v>NA</v>
      </c>
      <c r="AF211" s="1" t="str">
        <f t="shared" si="236"/>
        <v>NA</v>
      </c>
      <c r="AG211" s="1" t="str">
        <f t="shared" si="237"/>
        <v>NA</v>
      </c>
      <c r="AH211" s="1" t="str">
        <f t="shared" si="238"/>
        <v>NA</v>
      </c>
      <c r="AI211" s="1" t="str">
        <f t="shared" si="239"/>
        <v>NA</v>
      </c>
      <c r="AJ211" s="1" t="str">
        <f t="shared" si="240"/>
        <v>MALE_CUB</v>
      </c>
      <c r="AK211" s="1" t="str">
        <f t="shared" si="241"/>
        <v>MALE_JUVENILE</v>
      </c>
      <c r="AL211" s="1" t="str">
        <f t="shared" si="242"/>
        <v>MORTALITY</v>
      </c>
      <c r="AM211" s="1" t="str">
        <f t="shared" si="243"/>
        <v>MORTALITY</v>
      </c>
      <c r="AN211" s="1" t="str">
        <f t="shared" si="244"/>
        <v>MORTALITY</v>
      </c>
      <c r="AO211" s="1" t="str">
        <f t="shared" si="245"/>
        <v>MORTALITY</v>
      </c>
      <c r="AP211" s="1" t="str">
        <f t="shared" si="246"/>
        <v>MORTALITY</v>
      </c>
      <c r="AQ211" s="1" t="str">
        <f t="shared" si="247"/>
        <v>MORTALITY</v>
      </c>
      <c r="AR211" s="1" t="str">
        <f t="shared" si="248"/>
        <v>MORTALITY</v>
      </c>
      <c r="AS211" s="1" t="str">
        <f t="shared" si="249"/>
        <v>MORTALITY</v>
      </c>
      <c r="AT211" s="1" t="str">
        <f t="shared" si="250"/>
        <v>MORTALITY</v>
      </c>
      <c r="AU211" s="1" t="str">
        <f t="shared" si="251"/>
        <v>MORTALITY</v>
      </c>
      <c r="AV211" s="1" t="str">
        <f t="shared" si="252"/>
        <v>MORTALITY</v>
      </c>
      <c r="AW211" s="1" t="str">
        <f t="shared" si="253"/>
        <v>MORTALITY</v>
      </c>
      <c r="AX211" s="1" t="str">
        <f t="shared" si="254"/>
        <v>MORTALITY</v>
      </c>
      <c r="AY211" s="1" t="str">
        <f t="shared" si="255"/>
        <v>MORTALITY</v>
      </c>
      <c r="AZ211" s="1" t="str">
        <f t="shared" si="255"/>
        <v>MORTALITY</v>
      </c>
    </row>
    <row r="212" spans="1:52" x14ac:dyDescent="0.2">
      <c r="A212" s="27">
        <f>SABI_RAW_DATA!A212</f>
        <v>211</v>
      </c>
      <c r="B212" s="1" t="str">
        <f>UPPER(SABI_RAW_DATA!C212)</f>
        <v>FEMALE</v>
      </c>
      <c r="C212" s="28">
        <f>SABI_RAW_DATA!D212</f>
        <v>36434</v>
      </c>
      <c r="D212" s="28">
        <f>SABI_RAW_DATA!D212</f>
        <v>36434</v>
      </c>
      <c r="E212" s="1">
        <f t="shared" si="278"/>
        <v>1999</v>
      </c>
      <c r="F212" s="28">
        <f>SABI_RAW_DATA!E212</f>
        <v>37408</v>
      </c>
      <c r="G212" s="1">
        <f t="shared" si="279"/>
        <v>2002</v>
      </c>
      <c r="H212" s="67">
        <f>(YEAR(SABI_SUMMARY!D212)-YEAR(SABI_SUMMARY!C212))*12+MONTH(SABI_SUMMARY!D212)-MONTH(SABI_SUMMARY!C212)</f>
        <v>0</v>
      </c>
      <c r="I212" s="1" t="str">
        <f t="shared" si="280"/>
        <v>CUB</v>
      </c>
      <c r="J212" s="1" t="str">
        <f t="shared" si="281"/>
        <v>FEMALE_CUB</v>
      </c>
      <c r="K212" s="29">
        <f>(YEAR(SABI_SUMMARY!F212)-YEAR(SABI_SUMMARY!C212))*12+MONTH(SABI_SUMMARY!F212)-MONTH(SABI_SUMMARY!C212)</f>
        <v>32</v>
      </c>
      <c r="L212" s="1" t="str">
        <f t="shared" si="282"/>
        <v>SUBADULT</v>
      </c>
      <c r="M212" s="1" t="str">
        <f t="shared" si="283"/>
        <v>FEMALE_SUBADULT</v>
      </c>
      <c r="N212" s="1" t="str">
        <f>UPPER(SABI_RAW_DATA!G212)</f>
        <v>CENSORED</v>
      </c>
      <c r="O212" s="1">
        <f>IF(SABI_SUMMARY!N212="MORTALITY",1,0)</f>
        <v>0</v>
      </c>
      <c r="P212" s="1" t="str">
        <f t="shared" si="228"/>
        <v>NA</v>
      </c>
      <c r="Q212" s="1" t="str">
        <f t="shared" si="229"/>
        <v>NA</v>
      </c>
      <c r="R212" s="1" t="str">
        <f t="shared" ref="R212:Z212" si="301">IF($E212=R$1,$J212,IF(R$1&gt;$G212,$N212,IF($E212&gt;R$1,"NA",(IF($E212=R$1,L212,(IF(Q212="NA",L212,IF(Q212="FEMALE_CUB","FEMALE_JUVENILE",IF(Q212="FEMALE_JUVENILE","FEMALE_SUBADULT",IF(Q212="FEMALE_SUBADULT","FEMALE_ADULT_36_48",IF(Q212="FEMALE_ADULT_36_48","FEMALE_ADULT_48_60",IF(Q212="FEMALE_ADULT_48_60","FEMALE_ADULT_60_72",IF(Q212="FEMALE_ADULT_60_72","FEMALE_ADULT_72_84",IF(Q212="FEMALE_ADULT_72_84","FEMALE_ADULT_84",IF(Q212="FEMALE_ADULT_84","FEMALE_ADULT_84",IF(Q212="MALE_CUB","MALE_JUVENILE",IF(Q212="MALE_JUVENILE","MALE_SUBADULT",IF(Q212="MALE_SUBADULT","MALE_ADULT_36_48",IF(Q212="MALE_ADULT_36_48","MALE_ADULT_48_60",IF(Q212="MALE_ADULT_48_60","MALE_ADULT_60_72",IF(Q212="MALE_ADULT_60_72","MALE_ADULT_72_84",IF(Q212="MALE_ADULT_72_84","MALE_ADULT_84",IF(Q212="MALE_ADULT_84","MALE_ADULT_84",IF(Q212="NA_CUB","NA_JUVENILE",IF(Q212="NA_JUVENILE","NA_ADULT",IF(Q212="NA_ADULT","NA_ADULT","NA"))))))))))))))))))))))))))</f>
        <v>NA</v>
      </c>
      <c r="S212" s="1" t="str">
        <f t="shared" si="301"/>
        <v>NA</v>
      </c>
      <c r="T212" s="1" t="str">
        <f t="shared" si="301"/>
        <v>NA</v>
      </c>
      <c r="U212" s="1" t="str">
        <f t="shared" si="301"/>
        <v>NA</v>
      </c>
      <c r="V212" s="1" t="str">
        <f t="shared" si="301"/>
        <v>NA</v>
      </c>
      <c r="W212" s="1" t="str">
        <f t="shared" si="301"/>
        <v>NA</v>
      </c>
      <c r="X212" s="1" t="str">
        <f t="shared" si="301"/>
        <v>NA</v>
      </c>
      <c r="Y212" s="1" t="str">
        <f t="shared" si="301"/>
        <v>NA</v>
      </c>
      <c r="Z212" s="1" t="str">
        <f t="shared" si="301"/>
        <v>NA</v>
      </c>
      <c r="AA212" s="1" t="str">
        <f t="shared" si="231"/>
        <v>NA</v>
      </c>
      <c r="AB212" s="1" t="str">
        <f t="shared" si="232"/>
        <v>NA</v>
      </c>
      <c r="AC212" s="1" t="str">
        <f t="shared" si="233"/>
        <v>NA</v>
      </c>
      <c r="AD212" s="1" t="str">
        <f t="shared" si="234"/>
        <v>NA</v>
      </c>
      <c r="AE212" s="1" t="str">
        <f t="shared" si="235"/>
        <v>NA</v>
      </c>
      <c r="AF212" s="1" t="str">
        <f t="shared" si="236"/>
        <v>NA</v>
      </c>
      <c r="AG212" s="1" t="str">
        <f t="shared" si="237"/>
        <v>NA</v>
      </c>
      <c r="AH212" s="1" t="str">
        <f t="shared" si="238"/>
        <v>NA</v>
      </c>
      <c r="AI212" s="1" t="str">
        <f t="shared" si="239"/>
        <v>NA</v>
      </c>
      <c r="AJ212" s="1" t="str">
        <f t="shared" si="240"/>
        <v>FEMALE_CUB</v>
      </c>
      <c r="AK212" s="1" t="str">
        <f t="shared" si="241"/>
        <v>FEMALE_JUVENILE</v>
      </c>
      <c r="AL212" s="1" t="str">
        <f t="shared" si="242"/>
        <v>FEMALE_SUBADULT</v>
      </c>
      <c r="AM212" s="1" t="str">
        <f t="shared" si="243"/>
        <v>FEMALE_ADULT_36_48</v>
      </c>
      <c r="AN212" s="1" t="str">
        <f t="shared" si="244"/>
        <v>CENSORED</v>
      </c>
      <c r="AO212" s="1" t="str">
        <f t="shared" si="245"/>
        <v>CENSORED</v>
      </c>
      <c r="AP212" s="1" t="str">
        <f t="shared" si="246"/>
        <v>CENSORED</v>
      </c>
      <c r="AQ212" s="1" t="str">
        <f t="shared" si="247"/>
        <v>CENSORED</v>
      </c>
      <c r="AR212" s="1" t="str">
        <f t="shared" si="248"/>
        <v>CENSORED</v>
      </c>
      <c r="AS212" s="1" t="str">
        <f t="shared" si="249"/>
        <v>CENSORED</v>
      </c>
      <c r="AT212" s="1" t="str">
        <f t="shared" si="250"/>
        <v>CENSORED</v>
      </c>
      <c r="AU212" s="1" t="str">
        <f t="shared" si="251"/>
        <v>CENSORED</v>
      </c>
      <c r="AV212" s="1" t="str">
        <f t="shared" si="252"/>
        <v>CENSORED</v>
      </c>
      <c r="AW212" s="1" t="str">
        <f t="shared" si="253"/>
        <v>CENSORED</v>
      </c>
      <c r="AX212" s="1" t="str">
        <f t="shared" si="254"/>
        <v>CENSORED</v>
      </c>
      <c r="AY212" s="1" t="str">
        <f t="shared" si="255"/>
        <v>CENSORED</v>
      </c>
      <c r="AZ212" s="1" t="str">
        <f t="shared" si="255"/>
        <v>CENSORED</v>
      </c>
    </row>
    <row r="213" spans="1:52" x14ac:dyDescent="0.2">
      <c r="A213" s="27">
        <f>SABI_RAW_DATA!A213</f>
        <v>212</v>
      </c>
      <c r="B213" s="1" t="str">
        <f>UPPER(SABI_RAW_DATA!C213)</f>
        <v>FEMALE</v>
      </c>
      <c r="C213" s="28">
        <f>SABI_RAW_DATA!D213</f>
        <v>36434</v>
      </c>
      <c r="D213" s="28">
        <f>SABI_RAW_DATA!D213</f>
        <v>36434</v>
      </c>
      <c r="E213" s="1">
        <f t="shared" si="278"/>
        <v>1999</v>
      </c>
      <c r="F213" s="28">
        <f>SABI_RAW_DATA!E213</f>
        <v>41395</v>
      </c>
      <c r="G213" s="1">
        <f t="shared" si="279"/>
        <v>2013</v>
      </c>
      <c r="H213" s="67">
        <f>(YEAR(SABI_SUMMARY!D213)-YEAR(SABI_SUMMARY!C213))*12+MONTH(SABI_SUMMARY!D213)-MONTH(SABI_SUMMARY!C213)</f>
        <v>0</v>
      </c>
      <c r="I213" s="1" t="str">
        <f t="shared" si="280"/>
        <v>CUB</v>
      </c>
      <c r="J213" s="1" t="str">
        <f t="shared" si="281"/>
        <v>FEMALE_CUB</v>
      </c>
      <c r="K213" s="29">
        <f>(YEAR(SABI_SUMMARY!F213)-YEAR(SABI_SUMMARY!C213))*12+MONTH(SABI_SUMMARY!F213)-MONTH(SABI_SUMMARY!C213)</f>
        <v>163</v>
      </c>
      <c r="L213" s="1" t="str">
        <f t="shared" si="282"/>
        <v>ADULT_84</v>
      </c>
      <c r="M213" s="1" t="str">
        <f t="shared" si="283"/>
        <v>FEMALE_ADULT_84</v>
      </c>
      <c r="N213" s="1" t="str">
        <f>UPPER(SABI_RAW_DATA!G213)</f>
        <v>MORTALITY</v>
      </c>
      <c r="O213" s="1">
        <f>IF(SABI_SUMMARY!N213="MORTALITY",1,0)</f>
        <v>1</v>
      </c>
      <c r="P213" s="1" t="str">
        <f t="shared" si="228"/>
        <v>NA</v>
      </c>
      <c r="Q213" s="1" t="str">
        <f t="shared" si="229"/>
        <v>NA</v>
      </c>
      <c r="R213" s="1" t="str">
        <f t="shared" ref="R213:Z213" si="302">IF($E213=R$1,$J213,IF(R$1&gt;$G213,$N213,IF($E213&gt;R$1,"NA",(IF($E213=R$1,L213,(IF(Q213="NA",L213,IF(Q213="FEMALE_CUB","FEMALE_JUVENILE",IF(Q213="FEMALE_JUVENILE","FEMALE_SUBADULT",IF(Q213="FEMALE_SUBADULT","FEMALE_ADULT_36_48",IF(Q213="FEMALE_ADULT_36_48","FEMALE_ADULT_48_60",IF(Q213="FEMALE_ADULT_48_60","FEMALE_ADULT_60_72",IF(Q213="FEMALE_ADULT_60_72","FEMALE_ADULT_72_84",IF(Q213="FEMALE_ADULT_72_84","FEMALE_ADULT_84",IF(Q213="FEMALE_ADULT_84","FEMALE_ADULT_84",IF(Q213="MALE_CUB","MALE_JUVENILE",IF(Q213="MALE_JUVENILE","MALE_SUBADULT",IF(Q213="MALE_SUBADULT","MALE_ADULT_36_48",IF(Q213="MALE_ADULT_36_48","MALE_ADULT_48_60",IF(Q213="MALE_ADULT_48_60","MALE_ADULT_60_72",IF(Q213="MALE_ADULT_60_72","MALE_ADULT_72_84",IF(Q213="MALE_ADULT_72_84","MALE_ADULT_84",IF(Q213="MALE_ADULT_84","MALE_ADULT_84",IF(Q213="NA_CUB","NA_JUVENILE",IF(Q213="NA_JUVENILE","NA_ADULT",IF(Q213="NA_ADULT","NA_ADULT","NA"))))))))))))))))))))))))))</f>
        <v>NA</v>
      </c>
      <c r="S213" s="1" t="str">
        <f t="shared" si="302"/>
        <v>NA</v>
      </c>
      <c r="T213" s="1" t="str">
        <f t="shared" si="302"/>
        <v>NA</v>
      </c>
      <c r="U213" s="1" t="str">
        <f t="shared" si="302"/>
        <v>NA</v>
      </c>
      <c r="V213" s="1" t="str">
        <f t="shared" si="302"/>
        <v>NA</v>
      </c>
      <c r="W213" s="1" t="str">
        <f t="shared" si="302"/>
        <v>NA</v>
      </c>
      <c r="X213" s="1" t="str">
        <f t="shared" si="302"/>
        <v>NA</v>
      </c>
      <c r="Y213" s="1" t="str">
        <f t="shared" si="302"/>
        <v>NA</v>
      </c>
      <c r="Z213" s="1" t="str">
        <f t="shared" si="302"/>
        <v>NA</v>
      </c>
      <c r="AA213" s="1" t="str">
        <f t="shared" si="231"/>
        <v>NA</v>
      </c>
      <c r="AB213" s="1" t="str">
        <f t="shared" si="232"/>
        <v>NA</v>
      </c>
      <c r="AC213" s="1" t="str">
        <f t="shared" si="233"/>
        <v>NA</v>
      </c>
      <c r="AD213" s="1" t="str">
        <f t="shared" si="234"/>
        <v>NA</v>
      </c>
      <c r="AE213" s="1" t="str">
        <f t="shared" si="235"/>
        <v>NA</v>
      </c>
      <c r="AF213" s="1" t="str">
        <f t="shared" si="236"/>
        <v>NA</v>
      </c>
      <c r="AG213" s="1" t="str">
        <f t="shared" si="237"/>
        <v>NA</v>
      </c>
      <c r="AH213" s="1" t="str">
        <f t="shared" si="238"/>
        <v>NA</v>
      </c>
      <c r="AI213" s="1" t="str">
        <f t="shared" si="239"/>
        <v>NA</v>
      </c>
      <c r="AJ213" s="1" t="str">
        <f t="shared" si="240"/>
        <v>FEMALE_CUB</v>
      </c>
      <c r="AK213" s="1" t="str">
        <f t="shared" si="241"/>
        <v>FEMALE_JUVENILE</v>
      </c>
      <c r="AL213" s="1" t="str">
        <f t="shared" si="242"/>
        <v>FEMALE_SUBADULT</v>
      </c>
      <c r="AM213" s="1" t="str">
        <f t="shared" si="243"/>
        <v>FEMALE_ADULT_36_48</v>
      </c>
      <c r="AN213" s="1" t="str">
        <f t="shared" si="244"/>
        <v>FEMALE_ADULT_48_60</v>
      </c>
      <c r="AO213" s="1" t="str">
        <f t="shared" si="245"/>
        <v>FEMALE_ADULT_60_72</v>
      </c>
      <c r="AP213" s="1" t="str">
        <f t="shared" si="246"/>
        <v>FEMALE_ADULT_72_84</v>
      </c>
      <c r="AQ213" s="1" t="str">
        <f t="shared" si="247"/>
        <v>FEMALE_ADULT_84</v>
      </c>
      <c r="AR213" s="1" t="str">
        <f t="shared" si="248"/>
        <v>FEMALE_ADULT_84</v>
      </c>
      <c r="AS213" s="1" t="str">
        <f t="shared" si="249"/>
        <v>FEMALE_ADULT_84</v>
      </c>
      <c r="AT213" s="1" t="str">
        <f t="shared" si="250"/>
        <v>FEMALE_ADULT_84</v>
      </c>
      <c r="AU213" s="1" t="str">
        <f t="shared" si="251"/>
        <v>FEMALE_ADULT_84</v>
      </c>
      <c r="AV213" s="1" t="str">
        <f t="shared" si="252"/>
        <v>FEMALE_ADULT_84</v>
      </c>
      <c r="AW213" s="1" t="str">
        <f t="shared" si="253"/>
        <v>FEMALE_ADULT_84</v>
      </c>
      <c r="AX213" s="1" t="str">
        <f t="shared" si="254"/>
        <v>FEMALE_ADULT_84</v>
      </c>
      <c r="AY213" s="1" t="str">
        <f t="shared" si="255"/>
        <v>MORTALITY</v>
      </c>
      <c r="AZ213" s="1" t="str">
        <f t="shared" si="255"/>
        <v>MORTALITY</v>
      </c>
    </row>
    <row r="214" spans="1:52" x14ac:dyDescent="0.2">
      <c r="A214" s="27">
        <f>SABI_RAW_DATA!A214</f>
        <v>213</v>
      </c>
      <c r="B214" s="1" t="str">
        <f>UPPER(SABI_RAW_DATA!C214)</f>
        <v>MALE</v>
      </c>
      <c r="C214" s="28">
        <f>SABI_RAW_DATA!D214</f>
        <v>37196</v>
      </c>
      <c r="D214" s="28">
        <f>SABI_RAW_DATA!D214</f>
        <v>37196</v>
      </c>
      <c r="E214" s="1">
        <f t="shared" si="278"/>
        <v>2001</v>
      </c>
      <c r="F214" s="28">
        <f>SABI_RAW_DATA!E214</f>
        <v>37469</v>
      </c>
      <c r="G214" s="1">
        <f t="shared" si="279"/>
        <v>2002</v>
      </c>
      <c r="H214" s="67">
        <f>(YEAR(SABI_SUMMARY!D214)-YEAR(SABI_SUMMARY!C214))*12+MONTH(SABI_SUMMARY!D214)-MONTH(SABI_SUMMARY!C214)</f>
        <v>0</v>
      </c>
      <c r="I214" s="1" t="str">
        <f t="shared" si="280"/>
        <v>CUB</v>
      </c>
      <c r="J214" s="1" t="str">
        <f t="shared" si="281"/>
        <v>MALE_CUB</v>
      </c>
      <c r="K214" s="29">
        <f>(YEAR(SABI_SUMMARY!F214)-YEAR(SABI_SUMMARY!C214))*12+MONTH(SABI_SUMMARY!F214)-MONTH(SABI_SUMMARY!C214)</f>
        <v>9</v>
      </c>
      <c r="L214" s="1" t="str">
        <f t="shared" si="282"/>
        <v>CUB</v>
      </c>
      <c r="M214" s="1" t="str">
        <f t="shared" si="283"/>
        <v>MALE_CUB</v>
      </c>
      <c r="N214" s="1" t="str">
        <f>UPPER(SABI_RAW_DATA!G214)</f>
        <v>MORTALITY</v>
      </c>
      <c r="O214" s="1">
        <f>IF(SABI_SUMMARY!N214="MORTALITY",1,0)</f>
        <v>1</v>
      </c>
      <c r="P214" s="1" t="str">
        <f t="shared" si="228"/>
        <v>NA</v>
      </c>
      <c r="Q214" s="1" t="str">
        <f t="shared" si="229"/>
        <v>NA</v>
      </c>
      <c r="R214" s="1" t="str">
        <f t="shared" ref="R214:Z214" si="303">IF($E214=R$1,$J214,IF(R$1&gt;$G214,$N214,IF($E214&gt;R$1,"NA",(IF($E214=R$1,L214,(IF(Q214="NA",L214,IF(Q214="FEMALE_CUB","FEMALE_JUVENILE",IF(Q214="FEMALE_JUVENILE","FEMALE_SUBADULT",IF(Q214="FEMALE_SUBADULT","FEMALE_ADULT_36_48",IF(Q214="FEMALE_ADULT_36_48","FEMALE_ADULT_48_60",IF(Q214="FEMALE_ADULT_48_60","FEMALE_ADULT_60_72",IF(Q214="FEMALE_ADULT_60_72","FEMALE_ADULT_72_84",IF(Q214="FEMALE_ADULT_72_84","FEMALE_ADULT_84",IF(Q214="FEMALE_ADULT_84","FEMALE_ADULT_84",IF(Q214="MALE_CUB","MALE_JUVENILE",IF(Q214="MALE_JUVENILE","MALE_SUBADULT",IF(Q214="MALE_SUBADULT","MALE_ADULT_36_48",IF(Q214="MALE_ADULT_36_48","MALE_ADULT_48_60",IF(Q214="MALE_ADULT_48_60","MALE_ADULT_60_72",IF(Q214="MALE_ADULT_60_72","MALE_ADULT_72_84",IF(Q214="MALE_ADULT_72_84","MALE_ADULT_84",IF(Q214="MALE_ADULT_84","MALE_ADULT_84",IF(Q214="NA_CUB","NA_JUVENILE",IF(Q214="NA_JUVENILE","NA_ADULT",IF(Q214="NA_ADULT","NA_ADULT","NA"))))))))))))))))))))))))))</f>
        <v>NA</v>
      </c>
      <c r="S214" s="1" t="str">
        <f t="shared" si="303"/>
        <v>NA</v>
      </c>
      <c r="T214" s="1" t="str">
        <f t="shared" si="303"/>
        <v>NA</v>
      </c>
      <c r="U214" s="1" t="str">
        <f t="shared" si="303"/>
        <v>NA</v>
      </c>
      <c r="V214" s="1" t="str">
        <f t="shared" si="303"/>
        <v>NA</v>
      </c>
      <c r="W214" s="1" t="str">
        <f t="shared" si="303"/>
        <v>NA</v>
      </c>
      <c r="X214" s="1" t="str">
        <f t="shared" si="303"/>
        <v>NA</v>
      </c>
      <c r="Y214" s="1" t="str">
        <f t="shared" si="303"/>
        <v>NA</v>
      </c>
      <c r="Z214" s="1" t="str">
        <f t="shared" si="303"/>
        <v>NA</v>
      </c>
      <c r="AA214" s="1" t="str">
        <f t="shared" si="231"/>
        <v>NA</v>
      </c>
      <c r="AB214" s="1" t="str">
        <f t="shared" si="232"/>
        <v>NA</v>
      </c>
      <c r="AC214" s="1" t="str">
        <f t="shared" si="233"/>
        <v>NA</v>
      </c>
      <c r="AD214" s="1" t="str">
        <f t="shared" si="234"/>
        <v>NA</v>
      </c>
      <c r="AE214" s="1" t="str">
        <f t="shared" si="235"/>
        <v>NA</v>
      </c>
      <c r="AF214" s="1" t="str">
        <f t="shared" si="236"/>
        <v>NA</v>
      </c>
      <c r="AG214" s="1" t="str">
        <f t="shared" si="237"/>
        <v>NA</v>
      </c>
      <c r="AH214" s="1" t="str">
        <f t="shared" si="238"/>
        <v>NA</v>
      </c>
      <c r="AI214" s="1" t="str">
        <f t="shared" si="239"/>
        <v>NA</v>
      </c>
      <c r="AJ214" s="1" t="str">
        <f t="shared" si="240"/>
        <v>NA</v>
      </c>
      <c r="AK214" s="1" t="str">
        <f t="shared" si="241"/>
        <v>NA</v>
      </c>
      <c r="AL214" s="1" t="str">
        <f t="shared" si="242"/>
        <v>MALE_CUB</v>
      </c>
      <c r="AM214" s="1" t="str">
        <f t="shared" si="243"/>
        <v>MALE_JUVENILE</v>
      </c>
      <c r="AN214" s="1" t="str">
        <f t="shared" si="244"/>
        <v>MORTALITY</v>
      </c>
      <c r="AO214" s="1" t="str">
        <f t="shared" si="245"/>
        <v>MORTALITY</v>
      </c>
      <c r="AP214" s="1" t="str">
        <f t="shared" si="246"/>
        <v>MORTALITY</v>
      </c>
      <c r="AQ214" s="1" t="str">
        <f t="shared" si="247"/>
        <v>MORTALITY</v>
      </c>
      <c r="AR214" s="1" t="str">
        <f t="shared" si="248"/>
        <v>MORTALITY</v>
      </c>
      <c r="AS214" s="1" t="str">
        <f t="shared" si="249"/>
        <v>MORTALITY</v>
      </c>
      <c r="AT214" s="1" t="str">
        <f t="shared" si="250"/>
        <v>MORTALITY</v>
      </c>
      <c r="AU214" s="1" t="str">
        <f t="shared" si="251"/>
        <v>MORTALITY</v>
      </c>
      <c r="AV214" s="1" t="str">
        <f t="shared" si="252"/>
        <v>MORTALITY</v>
      </c>
      <c r="AW214" s="1" t="str">
        <f t="shared" si="253"/>
        <v>MORTALITY</v>
      </c>
      <c r="AX214" s="1" t="str">
        <f t="shared" si="254"/>
        <v>MORTALITY</v>
      </c>
      <c r="AY214" s="1" t="str">
        <f t="shared" si="255"/>
        <v>MORTALITY</v>
      </c>
      <c r="AZ214" s="1" t="str">
        <f t="shared" si="255"/>
        <v>MORTALITY</v>
      </c>
    </row>
    <row r="215" spans="1:52" x14ac:dyDescent="0.2">
      <c r="A215" s="27">
        <f>SABI_RAW_DATA!A215</f>
        <v>214</v>
      </c>
      <c r="B215" s="1" t="str">
        <f>UPPER(SABI_RAW_DATA!C215)</f>
        <v>FEMALE</v>
      </c>
      <c r="C215" s="28">
        <f>SABI_RAW_DATA!D215</f>
        <v>37196</v>
      </c>
      <c r="D215" s="28">
        <f>SABI_RAW_DATA!D215</f>
        <v>37196</v>
      </c>
      <c r="E215" s="1">
        <f t="shared" si="278"/>
        <v>2001</v>
      </c>
      <c r="F215" s="28">
        <f>SABI_RAW_DATA!E215</f>
        <v>37834</v>
      </c>
      <c r="G215" s="1">
        <f t="shared" si="279"/>
        <v>2003</v>
      </c>
      <c r="H215" s="67">
        <f>(YEAR(SABI_SUMMARY!D215)-YEAR(SABI_SUMMARY!C215))*12+MONTH(SABI_SUMMARY!D215)-MONTH(SABI_SUMMARY!C215)</f>
        <v>0</v>
      </c>
      <c r="I215" s="1" t="str">
        <f t="shared" si="280"/>
        <v>CUB</v>
      </c>
      <c r="J215" s="1" t="str">
        <f t="shared" si="281"/>
        <v>FEMALE_CUB</v>
      </c>
      <c r="K215" s="29">
        <f>(YEAR(SABI_SUMMARY!F215)-YEAR(SABI_SUMMARY!C215))*12+MONTH(SABI_SUMMARY!F215)-MONTH(SABI_SUMMARY!C215)</f>
        <v>21</v>
      </c>
      <c r="L215" s="1" t="str">
        <f t="shared" si="282"/>
        <v>JUVENILE</v>
      </c>
      <c r="M215" s="1" t="str">
        <f t="shared" si="283"/>
        <v>FEMALE_JUVENILE</v>
      </c>
      <c r="N215" s="1" t="str">
        <f>UPPER(SABI_RAW_DATA!G215)</f>
        <v>MORTALITY</v>
      </c>
      <c r="O215" s="1">
        <f>IF(SABI_SUMMARY!N215="MORTALITY",1,0)</f>
        <v>1</v>
      </c>
      <c r="P215" s="1" t="str">
        <f t="shared" si="228"/>
        <v>NA</v>
      </c>
      <c r="Q215" s="1" t="str">
        <f t="shared" si="229"/>
        <v>NA</v>
      </c>
      <c r="R215" s="1" t="str">
        <f t="shared" ref="R215:Z215" si="304">IF($E215=R$1,$J215,IF(R$1&gt;$G215,$N215,IF($E215&gt;R$1,"NA",(IF($E215=R$1,L215,(IF(Q215="NA",L215,IF(Q215="FEMALE_CUB","FEMALE_JUVENILE",IF(Q215="FEMALE_JUVENILE","FEMALE_SUBADULT",IF(Q215="FEMALE_SUBADULT","FEMALE_ADULT_36_48",IF(Q215="FEMALE_ADULT_36_48","FEMALE_ADULT_48_60",IF(Q215="FEMALE_ADULT_48_60","FEMALE_ADULT_60_72",IF(Q215="FEMALE_ADULT_60_72","FEMALE_ADULT_72_84",IF(Q215="FEMALE_ADULT_72_84","FEMALE_ADULT_84",IF(Q215="FEMALE_ADULT_84","FEMALE_ADULT_84",IF(Q215="MALE_CUB","MALE_JUVENILE",IF(Q215="MALE_JUVENILE","MALE_SUBADULT",IF(Q215="MALE_SUBADULT","MALE_ADULT_36_48",IF(Q215="MALE_ADULT_36_48","MALE_ADULT_48_60",IF(Q215="MALE_ADULT_48_60","MALE_ADULT_60_72",IF(Q215="MALE_ADULT_60_72","MALE_ADULT_72_84",IF(Q215="MALE_ADULT_72_84","MALE_ADULT_84",IF(Q215="MALE_ADULT_84","MALE_ADULT_84",IF(Q215="NA_CUB","NA_JUVENILE",IF(Q215="NA_JUVENILE","NA_ADULT",IF(Q215="NA_ADULT","NA_ADULT","NA"))))))))))))))))))))))))))</f>
        <v>NA</v>
      </c>
      <c r="S215" s="1" t="str">
        <f t="shared" si="304"/>
        <v>NA</v>
      </c>
      <c r="T215" s="1" t="str">
        <f t="shared" si="304"/>
        <v>NA</v>
      </c>
      <c r="U215" s="1" t="str">
        <f t="shared" si="304"/>
        <v>NA</v>
      </c>
      <c r="V215" s="1" t="str">
        <f t="shared" si="304"/>
        <v>NA</v>
      </c>
      <c r="W215" s="1" t="str">
        <f t="shared" si="304"/>
        <v>NA</v>
      </c>
      <c r="X215" s="1" t="str">
        <f t="shared" si="304"/>
        <v>NA</v>
      </c>
      <c r="Y215" s="1" t="str">
        <f t="shared" si="304"/>
        <v>NA</v>
      </c>
      <c r="Z215" s="1" t="str">
        <f t="shared" si="304"/>
        <v>NA</v>
      </c>
      <c r="AA215" s="1" t="str">
        <f t="shared" si="231"/>
        <v>NA</v>
      </c>
      <c r="AB215" s="1" t="str">
        <f t="shared" si="232"/>
        <v>NA</v>
      </c>
      <c r="AC215" s="1" t="str">
        <f t="shared" si="233"/>
        <v>NA</v>
      </c>
      <c r="AD215" s="1" t="str">
        <f t="shared" si="234"/>
        <v>NA</v>
      </c>
      <c r="AE215" s="1" t="str">
        <f t="shared" si="235"/>
        <v>NA</v>
      </c>
      <c r="AF215" s="1" t="str">
        <f t="shared" si="236"/>
        <v>NA</v>
      </c>
      <c r="AG215" s="1" t="str">
        <f t="shared" si="237"/>
        <v>NA</v>
      </c>
      <c r="AH215" s="1" t="str">
        <f t="shared" si="238"/>
        <v>NA</v>
      </c>
      <c r="AI215" s="1" t="str">
        <f t="shared" si="239"/>
        <v>NA</v>
      </c>
      <c r="AJ215" s="1" t="str">
        <f t="shared" si="240"/>
        <v>NA</v>
      </c>
      <c r="AK215" s="1" t="str">
        <f t="shared" si="241"/>
        <v>NA</v>
      </c>
      <c r="AL215" s="1" t="str">
        <f t="shared" si="242"/>
        <v>FEMALE_CUB</v>
      </c>
      <c r="AM215" s="1" t="str">
        <f t="shared" si="243"/>
        <v>FEMALE_JUVENILE</v>
      </c>
      <c r="AN215" s="1" t="str">
        <f t="shared" si="244"/>
        <v>FEMALE_SUBADULT</v>
      </c>
      <c r="AO215" s="1" t="str">
        <f t="shared" si="245"/>
        <v>MORTALITY</v>
      </c>
      <c r="AP215" s="1" t="str">
        <f t="shared" si="246"/>
        <v>MORTALITY</v>
      </c>
      <c r="AQ215" s="1" t="str">
        <f t="shared" si="247"/>
        <v>MORTALITY</v>
      </c>
      <c r="AR215" s="1" t="str">
        <f t="shared" si="248"/>
        <v>MORTALITY</v>
      </c>
      <c r="AS215" s="1" t="str">
        <f t="shared" si="249"/>
        <v>MORTALITY</v>
      </c>
      <c r="AT215" s="1" t="str">
        <f t="shared" si="250"/>
        <v>MORTALITY</v>
      </c>
      <c r="AU215" s="1" t="str">
        <f t="shared" si="251"/>
        <v>MORTALITY</v>
      </c>
      <c r="AV215" s="1" t="str">
        <f t="shared" si="252"/>
        <v>MORTALITY</v>
      </c>
      <c r="AW215" s="1" t="str">
        <f t="shared" si="253"/>
        <v>MORTALITY</v>
      </c>
      <c r="AX215" s="1" t="str">
        <f t="shared" si="254"/>
        <v>MORTALITY</v>
      </c>
      <c r="AY215" s="1" t="str">
        <f t="shared" si="255"/>
        <v>MORTALITY</v>
      </c>
      <c r="AZ215" s="1" t="str">
        <f t="shared" si="255"/>
        <v>MORTALITY</v>
      </c>
    </row>
    <row r="216" spans="1:52" x14ac:dyDescent="0.2">
      <c r="A216" s="27">
        <f>SABI_RAW_DATA!A216</f>
        <v>215</v>
      </c>
      <c r="B216" s="1" t="str">
        <f>UPPER(SABI_RAW_DATA!C216)</f>
        <v>FEMALE</v>
      </c>
      <c r="C216" s="28">
        <f>SABI_RAW_DATA!D216</f>
        <v>37196</v>
      </c>
      <c r="D216" s="28">
        <f>SABI_RAW_DATA!D216</f>
        <v>37196</v>
      </c>
      <c r="E216" s="1">
        <f t="shared" si="278"/>
        <v>2001</v>
      </c>
      <c r="F216" s="28">
        <f>SABI_RAW_DATA!E216</f>
        <v>42005</v>
      </c>
      <c r="G216" s="1">
        <f t="shared" si="279"/>
        <v>2015</v>
      </c>
      <c r="H216" s="67">
        <f>(YEAR(SABI_SUMMARY!D216)-YEAR(SABI_SUMMARY!C216))*12+MONTH(SABI_SUMMARY!D216)-MONTH(SABI_SUMMARY!C216)</f>
        <v>0</v>
      </c>
      <c r="I216" s="1" t="str">
        <f t="shared" si="280"/>
        <v>CUB</v>
      </c>
      <c r="J216" s="1" t="str">
        <f t="shared" si="281"/>
        <v>FEMALE_CUB</v>
      </c>
      <c r="K216" s="29">
        <f>(YEAR(SABI_SUMMARY!F216)-YEAR(SABI_SUMMARY!C216))*12+MONTH(SABI_SUMMARY!F216)-MONTH(SABI_SUMMARY!C216)</f>
        <v>158</v>
      </c>
      <c r="L216" s="1" t="str">
        <f t="shared" si="282"/>
        <v>ADULT_84</v>
      </c>
      <c r="M216" s="1" t="str">
        <f t="shared" si="283"/>
        <v>FEMALE_ADULT_84</v>
      </c>
      <c r="N216" s="1" t="str">
        <f>UPPER(SABI_RAW_DATA!G216)</f>
        <v>CENSORED</v>
      </c>
      <c r="O216" s="1">
        <f>IF(SABI_SUMMARY!N216="MORTALITY",1,0)</f>
        <v>0</v>
      </c>
      <c r="P216" s="1" t="str">
        <f t="shared" si="228"/>
        <v>NA</v>
      </c>
      <c r="Q216" s="1" t="str">
        <f t="shared" si="229"/>
        <v>NA</v>
      </c>
      <c r="R216" s="1" t="str">
        <f t="shared" ref="R216:Z216" si="305">IF($E216=R$1,$J216,IF(R$1&gt;$G216,$N216,IF($E216&gt;R$1,"NA",(IF($E216=R$1,L216,(IF(Q216="NA",L216,IF(Q216="FEMALE_CUB","FEMALE_JUVENILE",IF(Q216="FEMALE_JUVENILE","FEMALE_SUBADULT",IF(Q216="FEMALE_SUBADULT","FEMALE_ADULT_36_48",IF(Q216="FEMALE_ADULT_36_48","FEMALE_ADULT_48_60",IF(Q216="FEMALE_ADULT_48_60","FEMALE_ADULT_60_72",IF(Q216="FEMALE_ADULT_60_72","FEMALE_ADULT_72_84",IF(Q216="FEMALE_ADULT_72_84","FEMALE_ADULT_84",IF(Q216="FEMALE_ADULT_84","FEMALE_ADULT_84",IF(Q216="MALE_CUB","MALE_JUVENILE",IF(Q216="MALE_JUVENILE","MALE_SUBADULT",IF(Q216="MALE_SUBADULT","MALE_ADULT_36_48",IF(Q216="MALE_ADULT_36_48","MALE_ADULT_48_60",IF(Q216="MALE_ADULT_48_60","MALE_ADULT_60_72",IF(Q216="MALE_ADULT_60_72","MALE_ADULT_72_84",IF(Q216="MALE_ADULT_72_84","MALE_ADULT_84",IF(Q216="MALE_ADULT_84","MALE_ADULT_84",IF(Q216="NA_CUB","NA_JUVENILE",IF(Q216="NA_JUVENILE","NA_ADULT",IF(Q216="NA_ADULT","NA_ADULT","NA"))))))))))))))))))))))))))</f>
        <v>NA</v>
      </c>
      <c r="S216" s="1" t="str">
        <f t="shared" si="305"/>
        <v>NA</v>
      </c>
      <c r="T216" s="1" t="str">
        <f t="shared" si="305"/>
        <v>NA</v>
      </c>
      <c r="U216" s="1" t="str">
        <f t="shared" si="305"/>
        <v>NA</v>
      </c>
      <c r="V216" s="1" t="str">
        <f t="shared" si="305"/>
        <v>NA</v>
      </c>
      <c r="W216" s="1" t="str">
        <f t="shared" si="305"/>
        <v>NA</v>
      </c>
      <c r="X216" s="1" t="str">
        <f t="shared" si="305"/>
        <v>NA</v>
      </c>
      <c r="Y216" s="1" t="str">
        <f t="shared" si="305"/>
        <v>NA</v>
      </c>
      <c r="Z216" s="1" t="str">
        <f t="shared" si="305"/>
        <v>NA</v>
      </c>
      <c r="AA216" s="1" t="str">
        <f t="shared" si="231"/>
        <v>NA</v>
      </c>
      <c r="AB216" s="1" t="str">
        <f t="shared" si="232"/>
        <v>NA</v>
      </c>
      <c r="AC216" s="1" t="str">
        <f t="shared" si="233"/>
        <v>NA</v>
      </c>
      <c r="AD216" s="1" t="str">
        <f t="shared" si="234"/>
        <v>NA</v>
      </c>
      <c r="AE216" s="1" t="str">
        <f t="shared" si="235"/>
        <v>NA</v>
      </c>
      <c r="AF216" s="1" t="str">
        <f t="shared" si="236"/>
        <v>NA</v>
      </c>
      <c r="AG216" s="1" t="str">
        <f t="shared" si="237"/>
        <v>NA</v>
      </c>
      <c r="AH216" s="1" t="str">
        <f t="shared" si="238"/>
        <v>NA</v>
      </c>
      <c r="AI216" s="1" t="str">
        <f t="shared" si="239"/>
        <v>NA</v>
      </c>
      <c r="AJ216" s="1" t="str">
        <f t="shared" si="240"/>
        <v>NA</v>
      </c>
      <c r="AK216" s="1" t="str">
        <f t="shared" si="241"/>
        <v>NA</v>
      </c>
      <c r="AL216" s="1" t="str">
        <f t="shared" si="242"/>
        <v>FEMALE_CUB</v>
      </c>
      <c r="AM216" s="1" t="str">
        <f t="shared" si="243"/>
        <v>FEMALE_JUVENILE</v>
      </c>
      <c r="AN216" s="1" t="str">
        <f t="shared" si="244"/>
        <v>FEMALE_SUBADULT</v>
      </c>
      <c r="AO216" s="1" t="str">
        <f t="shared" si="245"/>
        <v>FEMALE_ADULT_36_48</v>
      </c>
      <c r="AP216" s="1" t="str">
        <f t="shared" si="246"/>
        <v>FEMALE_ADULT_48_60</v>
      </c>
      <c r="AQ216" s="1" t="str">
        <f t="shared" si="247"/>
        <v>FEMALE_ADULT_60_72</v>
      </c>
      <c r="AR216" s="1" t="str">
        <f t="shared" si="248"/>
        <v>FEMALE_ADULT_72_84</v>
      </c>
      <c r="AS216" s="1" t="str">
        <f t="shared" si="249"/>
        <v>FEMALE_ADULT_84</v>
      </c>
      <c r="AT216" s="1" t="str">
        <f t="shared" si="250"/>
        <v>FEMALE_ADULT_84</v>
      </c>
      <c r="AU216" s="1" t="str">
        <f t="shared" si="251"/>
        <v>FEMALE_ADULT_84</v>
      </c>
      <c r="AV216" s="1" t="str">
        <f t="shared" si="252"/>
        <v>FEMALE_ADULT_84</v>
      </c>
      <c r="AW216" s="1" t="str">
        <f t="shared" si="253"/>
        <v>FEMALE_ADULT_84</v>
      </c>
      <c r="AX216" s="1" t="str">
        <f t="shared" si="254"/>
        <v>FEMALE_ADULT_84</v>
      </c>
      <c r="AY216" s="1" t="str">
        <f t="shared" si="255"/>
        <v>FEMALE_ADULT_84</v>
      </c>
      <c r="AZ216" s="1" t="str">
        <f t="shared" si="255"/>
        <v>FEMALE_ADULT_84</v>
      </c>
    </row>
    <row r="217" spans="1:52" x14ac:dyDescent="0.2">
      <c r="A217" s="27">
        <f>SABI_RAW_DATA!A217</f>
        <v>216</v>
      </c>
      <c r="B217" s="1" t="str">
        <f>UPPER(SABI_RAW_DATA!C217)</f>
        <v>NA</v>
      </c>
      <c r="C217" s="28">
        <f>SABI_RAW_DATA!D217</f>
        <v>38261</v>
      </c>
      <c r="D217" s="28">
        <f>SABI_RAW_DATA!D217</f>
        <v>38261</v>
      </c>
      <c r="E217" s="1">
        <f t="shared" si="278"/>
        <v>2004</v>
      </c>
      <c r="F217" s="28">
        <f>SABI_RAW_DATA!E217</f>
        <v>38292</v>
      </c>
      <c r="G217" s="1">
        <f t="shared" si="279"/>
        <v>2004</v>
      </c>
      <c r="H217" s="67">
        <f>(YEAR(SABI_SUMMARY!D217)-YEAR(SABI_SUMMARY!C217))*12+MONTH(SABI_SUMMARY!D217)-MONTH(SABI_SUMMARY!C217)</f>
        <v>0</v>
      </c>
      <c r="I217" s="1" t="str">
        <f t="shared" si="280"/>
        <v>CUB</v>
      </c>
      <c r="J217" s="1" t="str">
        <f t="shared" si="281"/>
        <v>NA_CUB</v>
      </c>
      <c r="K217" s="29">
        <f>(YEAR(SABI_SUMMARY!F217)-YEAR(SABI_SUMMARY!C217))*12+MONTH(SABI_SUMMARY!F217)-MONTH(SABI_SUMMARY!C217)</f>
        <v>1</v>
      </c>
      <c r="L217" s="1" t="str">
        <f t="shared" si="282"/>
        <v>CUB</v>
      </c>
      <c r="M217" s="1" t="str">
        <f t="shared" si="283"/>
        <v>NA_CUB</v>
      </c>
      <c r="N217" s="1" t="str">
        <f>UPPER(SABI_RAW_DATA!G217)</f>
        <v>MORTALITY</v>
      </c>
      <c r="O217" s="1">
        <f>IF(SABI_SUMMARY!N217="MORTALITY",1,0)</f>
        <v>1</v>
      </c>
      <c r="P217" s="1" t="str">
        <f t="shared" si="228"/>
        <v>NA</v>
      </c>
      <c r="Q217" s="1" t="str">
        <f t="shared" si="229"/>
        <v>NA</v>
      </c>
      <c r="R217" s="1" t="str">
        <f t="shared" ref="R217:Z217" si="306">IF($E217=R$1,$J217,IF(R$1&gt;$G217,$N217,IF($E217&gt;R$1,"NA",(IF($E217=R$1,L217,(IF(Q217="NA",L217,IF(Q217="FEMALE_CUB","FEMALE_JUVENILE",IF(Q217="FEMALE_JUVENILE","FEMALE_SUBADULT",IF(Q217="FEMALE_SUBADULT","FEMALE_ADULT_36_48",IF(Q217="FEMALE_ADULT_36_48","FEMALE_ADULT_48_60",IF(Q217="FEMALE_ADULT_48_60","FEMALE_ADULT_60_72",IF(Q217="FEMALE_ADULT_60_72","FEMALE_ADULT_72_84",IF(Q217="FEMALE_ADULT_72_84","FEMALE_ADULT_84",IF(Q217="FEMALE_ADULT_84","FEMALE_ADULT_84",IF(Q217="MALE_CUB","MALE_JUVENILE",IF(Q217="MALE_JUVENILE","MALE_SUBADULT",IF(Q217="MALE_SUBADULT","MALE_ADULT_36_48",IF(Q217="MALE_ADULT_36_48","MALE_ADULT_48_60",IF(Q217="MALE_ADULT_48_60","MALE_ADULT_60_72",IF(Q217="MALE_ADULT_60_72","MALE_ADULT_72_84",IF(Q217="MALE_ADULT_72_84","MALE_ADULT_84",IF(Q217="MALE_ADULT_84","MALE_ADULT_84",IF(Q217="NA_CUB","NA_JUVENILE",IF(Q217="NA_JUVENILE","NA_ADULT",IF(Q217="NA_ADULT","NA_ADULT","NA"))))))))))))))))))))))))))</f>
        <v>NA</v>
      </c>
      <c r="S217" s="1" t="str">
        <f t="shared" si="306"/>
        <v>NA</v>
      </c>
      <c r="T217" s="1" t="str">
        <f t="shared" si="306"/>
        <v>NA</v>
      </c>
      <c r="U217" s="1" t="str">
        <f t="shared" si="306"/>
        <v>NA</v>
      </c>
      <c r="V217" s="1" t="str">
        <f t="shared" si="306"/>
        <v>NA</v>
      </c>
      <c r="W217" s="1" t="str">
        <f t="shared" si="306"/>
        <v>NA</v>
      </c>
      <c r="X217" s="1" t="str">
        <f t="shared" si="306"/>
        <v>NA</v>
      </c>
      <c r="Y217" s="1" t="str">
        <f t="shared" si="306"/>
        <v>NA</v>
      </c>
      <c r="Z217" s="1" t="str">
        <f t="shared" si="306"/>
        <v>NA</v>
      </c>
      <c r="AA217" s="1" t="str">
        <f t="shared" si="231"/>
        <v>NA</v>
      </c>
      <c r="AB217" s="1" t="str">
        <f t="shared" si="232"/>
        <v>NA</v>
      </c>
      <c r="AC217" s="1" t="str">
        <f t="shared" si="233"/>
        <v>NA</v>
      </c>
      <c r="AD217" s="1" t="str">
        <f t="shared" si="234"/>
        <v>NA</v>
      </c>
      <c r="AE217" s="1" t="str">
        <f t="shared" si="235"/>
        <v>NA</v>
      </c>
      <c r="AF217" s="1" t="str">
        <f t="shared" si="236"/>
        <v>NA</v>
      </c>
      <c r="AG217" s="1" t="str">
        <f t="shared" si="237"/>
        <v>NA</v>
      </c>
      <c r="AH217" s="1" t="str">
        <f t="shared" si="238"/>
        <v>NA</v>
      </c>
      <c r="AI217" s="1" t="str">
        <f t="shared" si="239"/>
        <v>NA</v>
      </c>
      <c r="AJ217" s="1" t="str">
        <f t="shared" si="240"/>
        <v>NA</v>
      </c>
      <c r="AK217" s="1" t="str">
        <f t="shared" si="241"/>
        <v>NA</v>
      </c>
      <c r="AL217" s="1" t="str">
        <f t="shared" si="242"/>
        <v>NA</v>
      </c>
      <c r="AM217" s="1" t="str">
        <f t="shared" si="243"/>
        <v>NA</v>
      </c>
      <c r="AN217" s="1" t="str">
        <f t="shared" si="244"/>
        <v>NA</v>
      </c>
      <c r="AO217" s="1" t="str">
        <f t="shared" si="245"/>
        <v>NA_CUB</v>
      </c>
      <c r="AP217" s="1" t="str">
        <f t="shared" si="246"/>
        <v>MORTALITY</v>
      </c>
      <c r="AQ217" s="1" t="str">
        <f t="shared" si="247"/>
        <v>MORTALITY</v>
      </c>
      <c r="AR217" s="1" t="str">
        <f t="shared" si="248"/>
        <v>MORTALITY</v>
      </c>
      <c r="AS217" s="1" t="str">
        <f t="shared" si="249"/>
        <v>MORTALITY</v>
      </c>
      <c r="AT217" s="1" t="str">
        <f t="shared" si="250"/>
        <v>MORTALITY</v>
      </c>
      <c r="AU217" s="1" t="str">
        <f t="shared" si="251"/>
        <v>MORTALITY</v>
      </c>
      <c r="AV217" s="1" t="str">
        <f t="shared" si="252"/>
        <v>MORTALITY</v>
      </c>
      <c r="AW217" s="1" t="str">
        <f t="shared" si="253"/>
        <v>MORTALITY</v>
      </c>
      <c r="AX217" s="1" t="str">
        <f t="shared" si="254"/>
        <v>MORTALITY</v>
      </c>
      <c r="AY217" s="1" t="str">
        <f t="shared" si="255"/>
        <v>MORTALITY</v>
      </c>
      <c r="AZ217" s="1" t="str">
        <f t="shared" si="255"/>
        <v>MORTALITY</v>
      </c>
    </row>
    <row r="218" spans="1:52" x14ac:dyDescent="0.2">
      <c r="A218" s="27">
        <f>SABI_RAW_DATA!A218</f>
        <v>217</v>
      </c>
      <c r="B218" s="1" t="str">
        <f>UPPER(SABI_RAW_DATA!C218)</f>
        <v>NA</v>
      </c>
      <c r="C218" s="28">
        <f>SABI_RAW_DATA!D218</f>
        <v>38261</v>
      </c>
      <c r="D218" s="28">
        <f>SABI_RAW_DATA!D218</f>
        <v>38261</v>
      </c>
      <c r="E218" s="1">
        <f t="shared" si="278"/>
        <v>2004</v>
      </c>
      <c r="F218" s="28">
        <f>SABI_RAW_DATA!E218</f>
        <v>38292</v>
      </c>
      <c r="G218" s="1">
        <f t="shared" si="279"/>
        <v>2004</v>
      </c>
      <c r="H218" s="67">
        <f>(YEAR(SABI_SUMMARY!D218)-YEAR(SABI_SUMMARY!C218))*12+MONTH(SABI_SUMMARY!D218)-MONTH(SABI_SUMMARY!C218)</f>
        <v>0</v>
      </c>
      <c r="I218" s="1" t="str">
        <f t="shared" si="280"/>
        <v>CUB</v>
      </c>
      <c r="J218" s="1" t="str">
        <f t="shared" si="281"/>
        <v>NA_CUB</v>
      </c>
      <c r="K218" s="29">
        <f>(YEAR(SABI_SUMMARY!F218)-YEAR(SABI_SUMMARY!C218))*12+MONTH(SABI_SUMMARY!F218)-MONTH(SABI_SUMMARY!C218)</f>
        <v>1</v>
      </c>
      <c r="L218" s="1" t="str">
        <f t="shared" si="282"/>
        <v>CUB</v>
      </c>
      <c r="M218" s="1" t="str">
        <f t="shared" si="283"/>
        <v>NA_CUB</v>
      </c>
      <c r="N218" s="1" t="str">
        <f>UPPER(SABI_RAW_DATA!G218)</f>
        <v>MORTALITY</v>
      </c>
      <c r="O218" s="1">
        <f>IF(SABI_SUMMARY!N218="MORTALITY",1,0)</f>
        <v>1</v>
      </c>
      <c r="P218" s="1" t="str">
        <f t="shared" si="228"/>
        <v>NA</v>
      </c>
      <c r="Q218" s="1" t="str">
        <f t="shared" si="229"/>
        <v>NA</v>
      </c>
      <c r="R218" s="1" t="str">
        <f t="shared" ref="R218:Z218" si="307">IF($E218=R$1,$J218,IF(R$1&gt;$G218,$N218,IF($E218&gt;R$1,"NA",(IF($E218=R$1,L218,(IF(Q218="NA",L218,IF(Q218="FEMALE_CUB","FEMALE_JUVENILE",IF(Q218="FEMALE_JUVENILE","FEMALE_SUBADULT",IF(Q218="FEMALE_SUBADULT","FEMALE_ADULT_36_48",IF(Q218="FEMALE_ADULT_36_48","FEMALE_ADULT_48_60",IF(Q218="FEMALE_ADULT_48_60","FEMALE_ADULT_60_72",IF(Q218="FEMALE_ADULT_60_72","FEMALE_ADULT_72_84",IF(Q218="FEMALE_ADULT_72_84","FEMALE_ADULT_84",IF(Q218="FEMALE_ADULT_84","FEMALE_ADULT_84",IF(Q218="MALE_CUB","MALE_JUVENILE",IF(Q218="MALE_JUVENILE","MALE_SUBADULT",IF(Q218="MALE_SUBADULT","MALE_ADULT_36_48",IF(Q218="MALE_ADULT_36_48","MALE_ADULT_48_60",IF(Q218="MALE_ADULT_48_60","MALE_ADULT_60_72",IF(Q218="MALE_ADULT_60_72","MALE_ADULT_72_84",IF(Q218="MALE_ADULT_72_84","MALE_ADULT_84",IF(Q218="MALE_ADULT_84","MALE_ADULT_84",IF(Q218="NA_CUB","NA_JUVENILE",IF(Q218="NA_JUVENILE","NA_ADULT",IF(Q218="NA_ADULT","NA_ADULT","NA"))))))))))))))))))))))))))</f>
        <v>NA</v>
      </c>
      <c r="S218" s="1" t="str">
        <f t="shared" si="307"/>
        <v>NA</v>
      </c>
      <c r="T218" s="1" t="str">
        <f t="shared" si="307"/>
        <v>NA</v>
      </c>
      <c r="U218" s="1" t="str">
        <f t="shared" si="307"/>
        <v>NA</v>
      </c>
      <c r="V218" s="1" t="str">
        <f t="shared" si="307"/>
        <v>NA</v>
      </c>
      <c r="W218" s="1" t="str">
        <f t="shared" si="307"/>
        <v>NA</v>
      </c>
      <c r="X218" s="1" t="str">
        <f t="shared" si="307"/>
        <v>NA</v>
      </c>
      <c r="Y218" s="1" t="str">
        <f t="shared" si="307"/>
        <v>NA</v>
      </c>
      <c r="Z218" s="1" t="str">
        <f t="shared" si="307"/>
        <v>NA</v>
      </c>
      <c r="AA218" s="1" t="str">
        <f t="shared" si="231"/>
        <v>NA</v>
      </c>
      <c r="AB218" s="1" t="str">
        <f t="shared" si="232"/>
        <v>NA</v>
      </c>
      <c r="AC218" s="1" t="str">
        <f t="shared" si="233"/>
        <v>NA</v>
      </c>
      <c r="AD218" s="1" t="str">
        <f t="shared" si="234"/>
        <v>NA</v>
      </c>
      <c r="AE218" s="1" t="str">
        <f t="shared" si="235"/>
        <v>NA</v>
      </c>
      <c r="AF218" s="1" t="str">
        <f t="shared" si="236"/>
        <v>NA</v>
      </c>
      <c r="AG218" s="1" t="str">
        <f t="shared" si="237"/>
        <v>NA</v>
      </c>
      <c r="AH218" s="1" t="str">
        <f t="shared" si="238"/>
        <v>NA</v>
      </c>
      <c r="AI218" s="1" t="str">
        <f t="shared" si="239"/>
        <v>NA</v>
      </c>
      <c r="AJ218" s="1" t="str">
        <f t="shared" si="240"/>
        <v>NA</v>
      </c>
      <c r="AK218" s="1" t="str">
        <f t="shared" si="241"/>
        <v>NA</v>
      </c>
      <c r="AL218" s="1" t="str">
        <f t="shared" si="242"/>
        <v>NA</v>
      </c>
      <c r="AM218" s="1" t="str">
        <f t="shared" si="243"/>
        <v>NA</v>
      </c>
      <c r="AN218" s="1" t="str">
        <f t="shared" si="244"/>
        <v>NA</v>
      </c>
      <c r="AO218" s="1" t="str">
        <f t="shared" si="245"/>
        <v>NA_CUB</v>
      </c>
      <c r="AP218" s="1" t="str">
        <f t="shared" si="246"/>
        <v>MORTALITY</v>
      </c>
      <c r="AQ218" s="1" t="str">
        <f t="shared" si="247"/>
        <v>MORTALITY</v>
      </c>
      <c r="AR218" s="1" t="str">
        <f t="shared" si="248"/>
        <v>MORTALITY</v>
      </c>
      <c r="AS218" s="1" t="str">
        <f t="shared" si="249"/>
        <v>MORTALITY</v>
      </c>
      <c r="AT218" s="1" t="str">
        <f t="shared" si="250"/>
        <v>MORTALITY</v>
      </c>
      <c r="AU218" s="1" t="str">
        <f t="shared" si="251"/>
        <v>MORTALITY</v>
      </c>
      <c r="AV218" s="1" t="str">
        <f t="shared" si="252"/>
        <v>MORTALITY</v>
      </c>
      <c r="AW218" s="1" t="str">
        <f t="shared" si="253"/>
        <v>MORTALITY</v>
      </c>
      <c r="AX218" s="1" t="str">
        <f t="shared" si="254"/>
        <v>MORTALITY</v>
      </c>
      <c r="AY218" s="1" t="str">
        <f t="shared" si="255"/>
        <v>MORTALITY</v>
      </c>
      <c r="AZ218" s="1" t="str">
        <f t="shared" si="255"/>
        <v>MORTALITY</v>
      </c>
    </row>
    <row r="219" spans="1:52" x14ac:dyDescent="0.2">
      <c r="A219" s="27">
        <f>SABI_RAW_DATA!A219</f>
        <v>218</v>
      </c>
      <c r="B219" s="1" t="str">
        <f>UPPER(SABI_RAW_DATA!C219)</f>
        <v>NA</v>
      </c>
      <c r="C219" s="28">
        <f>SABI_RAW_DATA!D219</f>
        <v>38384</v>
      </c>
      <c r="D219" s="28">
        <f>SABI_RAW_DATA!D219</f>
        <v>38384</v>
      </c>
      <c r="E219" s="1">
        <f t="shared" si="278"/>
        <v>2005</v>
      </c>
      <c r="F219" s="28">
        <f>SABI_RAW_DATA!E219</f>
        <v>38504</v>
      </c>
      <c r="G219" s="1">
        <f t="shared" si="279"/>
        <v>2005</v>
      </c>
      <c r="H219" s="67">
        <f>(YEAR(SABI_SUMMARY!D219)-YEAR(SABI_SUMMARY!C219))*12+MONTH(SABI_SUMMARY!D219)-MONTH(SABI_SUMMARY!C219)</f>
        <v>0</v>
      </c>
      <c r="I219" s="1" t="str">
        <f t="shared" si="280"/>
        <v>CUB</v>
      </c>
      <c r="J219" s="1" t="str">
        <f t="shared" si="281"/>
        <v>NA_CUB</v>
      </c>
      <c r="K219" s="29">
        <f>(YEAR(SABI_SUMMARY!F219)-YEAR(SABI_SUMMARY!C219))*12+MONTH(SABI_SUMMARY!F219)-MONTH(SABI_SUMMARY!C219)</f>
        <v>4</v>
      </c>
      <c r="L219" s="1" t="str">
        <f t="shared" si="282"/>
        <v>CUB</v>
      </c>
      <c r="M219" s="1" t="str">
        <f t="shared" si="283"/>
        <v>NA_CUB</v>
      </c>
      <c r="N219" s="1" t="str">
        <f>UPPER(SABI_RAW_DATA!G219)</f>
        <v>MORTALITY</v>
      </c>
      <c r="O219" s="1">
        <f>IF(SABI_SUMMARY!N219="MORTALITY",1,0)</f>
        <v>1</v>
      </c>
      <c r="P219" s="1" t="str">
        <f t="shared" si="228"/>
        <v>NA</v>
      </c>
      <c r="Q219" s="1" t="str">
        <f t="shared" si="229"/>
        <v>NA</v>
      </c>
      <c r="R219" s="1" t="str">
        <f t="shared" ref="R219:Z219" si="308">IF($E219=R$1,$J219,IF(R$1&gt;$G219,$N219,IF($E219&gt;R$1,"NA",(IF($E219=R$1,L219,(IF(Q219="NA",L219,IF(Q219="FEMALE_CUB","FEMALE_JUVENILE",IF(Q219="FEMALE_JUVENILE","FEMALE_SUBADULT",IF(Q219="FEMALE_SUBADULT","FEMALE_ADULT_36_48",IF(Q219="FEMALE_ADULT_36_48","FEMALE_ADULT_48_60",IF(Q219="FEMALE_ADULT_48_60","FEMALE_ADULT_60_72",IF(Q219="FEMALE_ADULT_60_72","FEMALE_ADULT_72_84",IF(Q219="FEMALE_ADULT_72_84","FEMALE_ADULT_84",IF(Q219="FEMALE_ADULT_84","FEMALE_ADULT_84",IF(Q219="MALE_CUB","MALE_JUVENILE",IF(Q219="MALE_JUVENILE","MALE_SUBADULT",IF(Q219="MALE_SUBADULT","MALE_ADULT_36_48",IF(Q219="MALE_ADULT_36_48","MALE_ADULT_48_60",IF(Q219="MALE_ADULT_48_60","MALE_ADULT_60_72",IF(Q219="MALE_ADULT_60_72","MALE_ADULT_72_84",IF(Q219="MALE_ADULT_72_84","MALE_ADULT_84",IF(Q219="MALE_ADULT_84","MALE_ADULT_84",IF(Q219="NA_CUB","NA_JUVENILE",IF(Q219="NA_JUVENILE","NA_ADULT",IF(Q219="NA_ADULT","NA_ADULT","NA"))))))))))))))))))))))))))</f>
        <v>NA</v>
      </c>
      <c r="S219" s="1" t="str">
        <f t="shared" si="308"/>
        <v>NA</v>
      </c>
      <c r="T219" s="1" t="str">
        <f t="shared" si="308"/>
        <v>NA</v>
      </c>
      <c r="U219" s="1" t="str">
        <f t="shared" si="308"/>
        <v>NA</v>
      </c>
      <c r="V219" s="1" t="str">
        <f t="shared" si="308"/>
        <v>NA</v>
      </c>
      <c r="W219" s="1" t="str">
        <f t="shared" si="308"/>
        <v>NA</v>
      </c>
      <c r="X219" s="1" t="str">
        <f t="shared" si="308"/>
        <v>NA</v>
      </c>
      <c r="Y219" s="1" t="str">
        <f t="shared" si="308"/>
        <v>NA</v>
      </c>
      <c r="Z219" s="1" t="str">
        <f t="shared" si="308"/>
        <v>NA</v>
      </c>
      <c r="AA219" s="1" t="str">
        <f t="shared" si="231"/>
        <v>NA</v>
      </c>
      <c r="AB219" s="1" t="str">
        <f t="shared" si="232"/>
        <v>NA</v>
      </c>
      <c r="AC219" s="1" t="str">
        <f t="shared" si="233"/>
        <v>NA</v>
      </c>
      <c r="AD219" s="1" t="str">
        <f t="shared" si="234"/>
        <v>NA</v>
      </c>
      <c r="AE219" s="1" t="str">
        <f t="shared" si="235"/>
        <v>NA</v>
      </c>
      <c r="AF219" s="1" t="str">
        <f t="shared" si="236"/>
        <v>NA</v>
      </c>
      <c r="AG219" s="1" t="str">
        <f t="shared" si="237"/>
        <v>NA</v>
      </c>
      <c r="AH219" s="1" t="str">
        <f t="shared" si="238"/>
        <v>NA</v>
      </c>
      <c r="AI219" s="1" t="str">
        <f t="shared" si="239"/>
        <v>NA</v>
      </c>
      <c r="AJ219" s="1" t="str">
        <f t="shared" si="240"/>
        <v>NA</v>
      </c>
      <c r="AK219" s="1" t="str">
        <f t="shared" si="241"/>
        <v>NA</v>
      </c>
      <c r="AL219" s="1" t="str">
        <f t="shared" si="242"/>
        <v>NA</v>
      </c>
      <c r="AM219" s="1" t="str">
        <f t="shared" si="243"/>
        <v>NA</v>
      </c>
      <c r="AN219" s="1" t="str">
        <f t="shared" si="244"/>
        <v>NA</v>
      </c>
      <c r="AO219" s="1" t="str">
        <f t="shared" si="245"/>
        <v>NA</v>
      </c>
      <c r="AP219" s="1" t="str">
        <f t="shared" si="246"/>
        <v>NA_CUB</v>
      </c>
      <c r="AQ219" s="1" t="str">
        <f t="shared" si="247"/>
        <v>MORTALITY</v>
      </c>
      <c r="AR219" s="1" t="str">
        <f t="shared" si="248"/>
        <v>MORTALITY</v>
      </c>
      <c r="AS219" s="1" t="str">
        <f t="shared" si="249"/>
        <v>MORTALITY</v>
      </c>
      <c r="AT219" s="1" t="str">
        <f t="shared" si="250"/>
        <v>MORTALITY</v>
      </c>
      <c r="AU219" s="1" t="str">
        <f t="shared" si="251"/>
        <v>MORTALITY</v>
      </c>
      <c r="AV219" s="1" t="str">
        <f t="shared" si="252"/>
        <v>MORTALITY</v>
      </c>
      <c r="AW219" s="1" t="str">
        <f t="shared" si="253"/>
        <v>MORTALITY</v>
      </c>
      <c r="AX219" s="1" t="str">
        <f t="shared" si="254"/>
        <v>MORTALITY</v>
      </c>
      <c r="AY219" s="1" t="str">
        <f t="shared" si="255"/>
        <v>MORTALITY</v>
      </c>
      <c r="AZ219" s="1" t="str">
        <f t="shared" si="255"/>
        <v>MORTALITY</v>
      </c>
    </row>
    <row r="220" spans="1:52" x14ac:dyDescent="0.2">
      <c r="A220" s="27">
        <f>SABI_RAW_DATA!A220</f>
        <v>219</v>
      </c>
      <c r="B220" s="1" t="str">
        <f>UPPER(SABI_RAW_DATA!C220)</f>
        <v>NA</v>
      </c>
      <c r="C220" s="28">
        <f>SABI_RAW_DATA!D220</f>
        <v>38384</v>
      </c>
      <c r="D220" s="28">
        <f>SABI_RAW_DATA!D220</f>
        <v>38384</v>
      </c>
      <c r="E220" s="1">
        <f t="shared" si="278"/>
        <v>2005</v>
      </c>
      <c r="F220" s="28">
        <f>SABI_RAW_DATA!E220</f>
        <v>38504</v>
      </c>
      <c r="G220" s="1">
        <f t="shared" si="279"/>
        <v>2005</v>
      </c>
      <c r="H220" s="67">
        <f>(YEAR(SABI_SUMMARY!D220)-YEAR(SABI_SUMMARY!C220))*12+MONTH(SABI_SUMMARY!D220)-MONTH(SABI_SUMMARY!C220)</f>
        <v>0</v>
      </c>
      <c r="I220" s="1" t="str">
        <f t="shared" si="280"/>
        <v>CUB</v>
      </c>
      <c r="J220" s="1" t="str">
        <f t="shared" si="281"/>
        <v>NA_CUB</v>
      </c>
      <c r="K220" s="29">
        <f>(YEAR(SABI_SUMMARY!F220)-YEAR(SABI_SUMMARY!C220))*12+MONTH(SABI_SUMMARY!F220)-MONTH(SABI_SUMMARY!C220)</f>
        <v>4</v>
      </c>
      <c r="L220" s="1" t="str">
        <f t="shared" si="282"/>
        <v>CUB</v>
      </c>
      <c r="M220" s="1" t="str">
        <f t="shared" si="283"/>
        <v>NA_CUB</v>
      </c>
      <c r="N220" s="1" t="str">
        <f>UPPER(SABI_RAW_DATA!G220)</f>
        <v>MORTALITY</v>
      </c>
      <c r="O220" s="1">
        <f>IF(SABI_SUMMARY!N220="MORTALITY",1,0)</f>
        <v>1</v>
      </c>
      <c r="P220" s="1" t="str">
        <f t="shared" si="228"/>
        <v>NA</v>
      </c>
      <c r="Q220" s="1" t="str">
        <f t="shared" si="229"/>
        <v>NA</v>
      </c>
      <c r="R220" s="1" t="str">
        <f t="shared" ref="R220:Z220" si="309">IF($E220=R$1,$J220,IF(R$1&gt;$G220,$N220,IF($E220&gt;R$1,"NA",(IF($E220=R$1,L220,(IF(Q220="NA",L220,IF(Q220="FEMALE_CUB","FEMALE_JUVENILE",IF(Q220="FEMALE_JUVENILE","FEMALE_SUBADULT",IF(Q220="FEMALE_SUBADULT","FEMALE_ADULT_36_48",IF(Q220="FEMALE_ADULT_36_48","FEMALE_ADULT_48_60",IF(Q220="FEMALE_ADULT_48_60","FEMALE_ADULT_60_72",IF(Q220="FEMALE_ADULT_60_72","FEMALE_ADULT_72_84",IF(Q220="FEMALE_ADULT_72_84","FEMALE_ADULT_84",IF(Q220="FEMALE_ADULT_84","FEMALE_ADULT_84",IF(Q220="MALE_CUB","MALE_JUVENILE",IF(Q220="MALE_JUVENILE","MALE_SUBADULT",IF(Q220="MALE_SUBADULT","MALE_ADULT_36_48",IF(Q220="MALE_ADULT_36_48","MALE_ADULT_48_60",IF(Q220="MALE_ADULT_48_60","MALE_ADULT_60_72",IF(Q220="MALE_ADULT_60_72","MALE_ADULT_72_84",IF(Q220="MALE_ADULT_72_84","MALE_ADULT_84",IF(Q220="MALE_ADULT_84","MALE_ADULT_84",IF(Q220="NA_CUB","NA_JUVENILE",IF(Q220="NA_JUVENILE","NA_ADULT",IF(Q220="NA_ADULT","NA_ADULT","NA"))))))))))))))))))))))))))</f>
        <v>NA</v>
      </c>
      <c r="S220" s="1" t="str">
        <f t="shared" si="309"/>
        <v>NA</v>
      </c>
      <c r="T220" s="1" t="str">
        <f t="shared" si="309"/>
        <v>NA</v>
      </c>
      <c r="U220" s="1" t="str">
        <f t="shared" si="309"/>
        <v>NA</v>
      </c>
      <c r="V220" s="1" t="str">
        <f t="shared" si="309"/>
        <v>NA</v>
      </c>
      <c r="W220" s="1" t="str">
        <f t="shared" si="309"/>
        <v>NA</v>
      </c>
      <c r="X220" s="1" t="str">
        <f t="shared" si="309"/>
        <v>NA</v>
      </c>
      <c r="Y220" s="1" t="str">
        <f t="shared" si="309"/>
        <v>NA</v>
      </c>
      <c r="Z220" s="1" t="str">
        <f t="shared" si="309"/>
        <v>NA</v>
      </c>
      <c r="AA220" s="1" t="str">
        <f t="shared" si="231"/>
        <v>NA</v>
      </c>
      <c r="AB220" s="1" t="str">
        <f t="shared" si="232"/>
        <v>NA</v>
      </c>
      <c r="AC220" s="1" t="str">
        <f t="shared" si="233"/>
        <v>NA</v>
      </c>
      <c r="AD220" s="1" t="str">
        <f t="shared" si="234"/>
        <v>NA</v>
      </c>
      <c r="AE220" s="1" t="str">
        <f t="shared" si="235"/>
        <v>NA</v>
      </c>
      <c r="AF220" s="1" t="str">
        <f t="shared" si="236"/>
        <v>NA</v>
      </c>
      <c r="AG220" s="1" t="str">
        <f t="shared" si="237"/>
        <v>NA</v>
      </c>
      <c r="AH220" s="1" t="str">
        <f t="shared" si="238"/>
        <v>NA</v>
      </c>
      <c r="AI220" s="1" t="str">
        <f t="shared" si="239"/>
        <v>NA</v>
      </c>
      <c r="AJ220" s="1" t="str">
        <f t="shared" si="240"/>
        <v>NA</v>
      </c>
      <c r="AK220" s="1" t="str">
        <f t="shared" si="241"/>
        <v>NA</v>
      </c>
      <c r="AL220" s="1" t="str">
        <f t="shared" si="242"/>
        <v>NA</v>
      </c>
      <c r="AM220" s="1" t="str">
        <f t="shared" si="243"/>
        <v>NA</v>
      </c>
      <c r="AN220" s="1" t="str">
        <f t="shared" si="244"/>
        <v>NA</v>
      </c>
      <c r="AO220" s="1" t="str">
        <f t="shared" si="245"/>
        <v>NA</v>
      </c>
      <c r="AP220" s="1" t="str">
        <f t="shared" si="246"/>
        <v>NA_CUB</v>
      </c>
      <c r="AQ220" s="1" t="str">
        <f t="shared" si="247"/>
        <v>MORTALITY</v>
      </c>
      <c r="AR220" s="1" t="str">
        <f t="shared" si="248"/>
        <v>MORTALITY</v>
      </c>
      <c r="AS220" s="1" t="str">
        <f t="shared" si="249"/>
        <v>MORTALITY</v>
      </c>
      <c r="AT220" s="1" t="str">
        <f t="shared" si="250"/>
        <v>MORTALITY</v>
      </c>
      <c r="AU220" s="1" t="str">
        <f t="shared" si="251"/>
        <v>MORTALITY</v>
      </c>
      <c r="AV220" s="1" t="str">
        <f t="shared" si="252"/>
        <v>MORTALITY</v>
      </c>
      <c r="AW220" s="1" t="str">
        <f t="shared" si="253"/>
        <v>MORTALITY</v>
      </c>
      <c r="AX220" s="1" t="str">
        <f t="shared" si="254"/>
        <v>MORTALITY</v>
      </c>
      <c r="AY220" s="1" t="str">
        <f t="shared" si="255"/>
        <v>MORTALITY</v>
      </c>
      <c r="AZ220" s="1" t="str">
        <f t="shared" si="255"/>
        <v>MORTALITY</v>
      </c>
    </row>
    <row r="221" spans="1:52" x14ac:dyDescent="0.2">
      <c r="A221" s="27">
        <f>SABI_RAW_DATA!A221</f>
        <v>220</v>
      </c>
      <c r="B221" s="1" t="str">
        <f>UPPER(SABI_RAW_DATA!C221)</f>
        <v>NA</v>
      </c>
      <c r="C221" s="28">
        <f>SABI_RAW_DATA!D221</f>
        <v>38384</v>
      </c>
      <c r="D221" s="28">
        <f>SABI_RAW_DATA!D221</f>
        <v>38384</v>
      </c>
      <c r="E221" s="1">
        <f t="shared" si="278"/>
        <v>2005</v>
      </c>
      <c r="F221" s="28">
        <f>SABI_RAW_DATA!E221</f>
        <v>38504</v>
      </c>
      <c r="G221" s="1">
        <f t="shared" si="279"/>
        <v>2005</v>
      </c>
      <c r="H221" s="67">
        <f>(YEAR(SABI_SUMMARY!D221)-YEAR(SABI_SUMMARY!C221))*12+MONTH(SABI_SUMMARY!D221)-MONTH(SABI_SUMMARY!C221)</f>
        <v>0</v>
      </c>
      <c r="I221" s="1" t="str">
        <f t="shared" si="280"/>
        <v>CUB</v>
      </c>
      <c r="J221" s="1" t="str">
        <f t="shared" si="281"/>
        <v>NA_CUB</v>
      </c>
      <c r="K221" s="29">
        <f>(YEAR(SABI_SUMMARY!F221)-YEAR(SABI_SUMMARY!C221))*12+MONTH(SABI_SUMMARY!F221)-MONTH(SABI_SUMMARY!C221)</f>
        <v>4</v>
      </c>
      <c r="L221" s="1" t="str">
        <f t="shared" si="282"/>
        <v>CUB</v>
      </c>
      <c r="M221" s="1" t="str">
        <f t="shared" si="283"/>
        <v>NA_CUB</v>
      </c>
      <c r="N221" s="1" t="str">
        <f>UPPER(SABI_RAW_DATA!G221)</f>
        <v>MORTALITY</v>
      </c>
      <c r="O221" s="1">
        <f>IF(SABI_SUMMARY!N221="MORTALITY",1,0)</f>
        <v>1</v>
      </c>
      <c r="P221" s="1" t="str">
        <f t="shared" si="228"/>
        <v>NA</v>
      </c>
      <c r="Q221" s="1" t="str">
        <f t="shared" si="229"/>
        <v>NA</v>
      </c>
      <c r="R221" s="1" t="str">
        <f t="shared" ref="R221:Z221" si="310">IF($E221=R$1,$J221,IF(R$1&gt;$G221,$N221,IF($E221&gt;R$1,"NA",(IF($E221=R$1,L221,(IF(Q221="NA",L221,IF(Q221="FEMALE_CUB","FEMALE_JUVENILE",IF(Q221="FEMALE_JUVENILE","FEMALE_SUBADULT",IF(Q221="FEMALE_SUBADULT","FEMALE_ADULT_36_48",IF(Q221="FEMALE_ADULT_36_48","FEMALE_ADULT_48_60",IF(Q221="FEMALE_ADULT_48_60","FEMALE_ADULT_60_72",IF(Q221="FEMALE_ADULT_60_72","FEMALE_ADULT_72_84",IF(Q221="FEMALE_ADULT_72_84","FEMALE_ADULT_84",IF(Q221="FEMALE_ADULT_84","FEMALE_ADULT_84",IF(Q221="MALE_CUB","MALE_JUVENILE",IF(Q221="MALE_JUVENILE","MALE_SUBADULT",IF(Q221="MALE_SUBADULT","MALE_ADULT_36_48",IF(Q221="MALE_ADULT_36_48","MALE_ADULT_48_60",IF(Q221="MALE_ADULT_48_60","MALE_ADULT_60_72",IF(Q221="MALE_ADULT_60_72","MALE_ADULT_72_84",IF(Q221="MALE_ADULT_72_84","MALE_ADULT_84",IF(Q221="MALE_ADULT_84","MALE_ADULT_84",IF(Q221="NA_CUB","NA_JUVENILE",IF(Q221="NA_JUVENILE","NA_ADULT",IF(Q221="NA_ADULT","NA_ADULT","NA"))))))))))))))))))))))))))</f>
        <v>NA</v>
      </c>
      <c r="S221" s="1" t="str">
        <f t="shared" si="310"/>
        <v>NA</v>
      </c>
      <c r="T221" s="1" t="str">
        <f t="shared" si="310"/>
        <v>NA</v>
      </c>
      <c r="U221" s="1" t="str">
        <f t="shared" si="310"/>
        <v>NA</v>
      </c>
      <c r="V221" s="1" t="str">
        <f t="shared" si="310"/>
        <v>NA</v>
      </c>
      <c r="W221" s="1" t="str">
        <f t="shared" si="310"/>
        <v>NA</v>
      </c>
      <c r="X221" s="1" t="str">
        <f t="shared" si="310"/>
        <v>NA</v>
      </c>
      <c r="Y221" s="1" t="str">
        <f t="shared" si="310"/>
        <v>NA</v>
      </c>
      <c r="Z221" s="1" t="str">
        <f t="shared" si="310"/>
        <v>NA</v>
      </c>
      <c r="AA221" s="1" t="str">
        <f t="shared" si="231"/>
        <v>NA</v>
      </c>
      <c r="AB221" s="1" t="str">
        <f t="shared" si="232"/>
        <v>NA</v>
      </c>
      <c r="AC221" s="1" t="str">
        <f t="shared" si="233"/>
        <v>NA</v>
      </c>
      <c r="AD221" s="1" t="str">
        <f t="shared" si="234"/>
        <v>NA</v>
      </c>
      <c r="AE221" s="1" t="str">
        <f t="shared" si="235"/>
        <v>NA</v>
      </c>
      <c r="AF221" s="1" t="str">
        <f t="shared" si="236"/>
        <v>NA</v>
      </c>
      <c r="AG221" s="1" t="str">
        <f t="shared" si="237"/>
        <v>NA</v>
      </c>
      <c r="AH221" s="1" t="str">
        <f t="shared" si="238"/>
        <v>NA</v>
      </c>
      <c r="AI221" s="1" t="str">
        <f t="shared" si="239"/>
        <v>NA</v>
      </c>
      <c r="AJ221" s="1" t="str">
        <f t="shared" si="240"/>
        <v>NA</v>
      </c>
      <c r="AK221" s="1" t="str">
        <f t="shared" si="241"/>
        <v>NA</v>
      </c>
      <c r="AL221" s="1" t="str">
        <f t="shared" si="242"/>
        <v>NA</v>
      </c>
      <c r="AM221" s="1" t="str">
        <f t="shared" si="243"/>
        <v>NA</v>
      </c>
      <c r="AN221" s="1" t="str">
        <f t="shared" si="244"/>
        <v>NA</v>
      </c>
      <c r="AO221" s="1" t="str">
        <f t="shared" si="245"/>
        <v>NA</v>
      </c>
      <c r="AP221" s="1" t="str">
        <f t="shared" si="246"/>
        <v>NA_CUB</v>
      </c>
      <c r="AQ221" s="1" t="str">
        <f t="shared" si="247"/>
        <v>MORTALITY</v>
      </c>
      <c r="AR221" s="1" t="str">
        <f t="shared" si="248"/>
        <v>MORTALITY</v>
      </c>
      <c r="AS221" s="1" t="str">
        <f t="shared" si="249"/>
        <v>MORTALITY</v>
      </c>
      <c r="AT221" s="1" t="str">
        <f t="shared" si="250"/>
        <v>MORTALITY</v>
      </c>
      <c r="AU221" s="1" t="str">
        <f t="shared" si="251"/>
        <v>MORTALITY</v>
      </c>
      <c r="AV221" s="1" t="str">
        <f t="shared" si="252"/>
        <v>MORTALITY</v>
      </c>
      <c r="AW221" s="1" t="str">
        <f t="shared" si="253"/>
        <v>MORTALITY</v>
      </c>
      <c r="AX221" s="1" t="str">
        <f t="shared" si="254"/>
        <v>MORTALITY</v>
      </c>
      <c r="AY221" s="1" t="str">
        <f t="shared" si="255"/>
        <v>MORTALITY</v>
      </c>
      <c r="AZ221" s="1" t="str">
        <f t="shared" si="255"/>
        <v>MORTALITY</v>
      </c>
    </row>
    <row r="222" spans="1:52" x14ac:dyDescent="0.2">
      <c r="A222" s="27">
        <f>SABI_RAW_DATA!A222</f>
        <v>221</v>
      </c>
      <c r="B222" s="1" t="str">
        <f>UPPER(SABI_RAW_DATA!C222)</f>
        <v>NA</v>
      </c>
      <c r="C222" s="28">
        <f>SABI_RAW_DATA!D222</f>
        <v>38657</v>
      </c>
      <c r="D222" s="28">
        <f>SABI_RAW_DATA!D222</f>
        <v>38657</v>
      </c>
      <c r="E222" s="1">
        <f t="shared" si="278"/>
        <v>2005</v>
      </c>
      <c r="F222" s="28">
        <f>SABI_RAW_DATA!E222</f>
        <v>38777</v>
      </c>
      <c r="G222" s="1">
        <f t="shared" si="279"/>
        <v>2006</v>
      </c>
      <c r="H222" s="67">
        <f>(YEAR(SABI_SUMMARY!D222)-YEAR(SABI_SUMMARY!C222))*12+MONTH(SABI_SUMMARY!D222)-MONTH(SABI_SUMMARY!C222)</f>
        <v>0</v>
      </c>
      <c r="I222" s="1" t="str">
        <f t="shared" si="280"/>
        <v>CUB</v>
      </c>
      <c r="J222" s="1" t="str">
        <f t="shared" si="281"/>
        <v>NA_CUB</v>
      </c>
      <c r="K222" s="29">
        <f>(YEAR(SABI_SUMMARY!F222)-YEAR(SABI_SUMMARY!C222))*12+MONTH(SABI_SUMMARY!F222)-MONTH(SABI_SUMMARY!C222)</f>
        <v>4</v>
      </c>
      <c r="L222" s="1" t="str">
        <f t="shared" si="282"/>
        <v>CUB</v>
      </c>
      <c r="M222" s="1" t="str">
        <f t="shared" si="283"/>
        <v>NA_CUB</v>
      </c>
      <c r="N222" s="1" t="str">
        <f>UPPER(SABI_RAW_DATA!G222)</f>
        <v>MORTALITY</v>
      </c>
      <c r="O222" s="1">
        <f>IF(SABI_SUMMARY!N222="MORTALITY",1,0)</f>
        <v>1</v>
      </c>
      <c r="P222" s="1" t="str">
        <f t="shared" si="228"/>
        <v>NA</v>
      </c>
      <c r="Q222" s="1" t="str">
        <f t="shared" si="229"/>
        <v>NA</v>
      </c>
      <c r="R222" s="1" t="str">
        <f t="shared" ref="R222:Z222" si="311">IF($E222=R$1,$J222,IF(R$1&gt;$G222,$N222,IF($E222&gt;R$1,"NA",(IF($E222=R$1,L222,(IF(Q222="NA",L222,IF(Q222="FEMALE_CUB","FEMALE_JUVENILE",IF(Q222="FEMALE_JUVENILE","FEMALE_SUBADULT",IF(Q222="FEMALE_SUBADULT","FEMALE_ADULT_36_48",IF(Q222="FEMALE_ADULT_36_48","FEMALE_ADULT_48_60",IF(Q222="FEMALE_ADULT_48_60","FEMALE_ADULT_60_72",IF(Q222="FEMALE_ADULT_60_72","FEMALE_ADULT_72_84",IF(Q222="FEMALE_ADULT_72_84","FEMALE_ADULT_84",IF(Q222="FEMALE_ADULT_84","FEMALE_ADULT_84",IF(Q222="MALE_CUB","MALE_JUVENILE",IF(Q222="MALE_JUVENILE","MALE_SUBADULT",IF(Q222="MALE_SUBADULT","MALE_ADULT_36_48",IF(Q222="MALE_ADULT_36_48","MALE_ADULT_48_60",IF(Q222="MALE_ADULT_48_60","MALE_ADULT_60_72",IF(Q222="MALE_ADULT_60_72","MALE_ADULT_72_84",IF(Q222="MALE_ADULT_72_84","MALE_ADULT_84",IF(Q222="MALE_ADULT_84","MALE_ADULT_84",IF(Q222="NA_CUB","NA_JUVENILE",IF(Q222="NA_JUVENILE","NA_ADULT",IF(Q222="NA_ADULT","NA_ADULT","NA"))))))))))))))))))))))))))</f>
        <v>NA</v>
      </c>
      <c r="S222" s="1" t="str">
        <f t="shared" si="311"/>
        <v>NA</v>
      </c>
      <c r="T222" s="1" t="str">
        <f t="shared" si="311"/>
        <v>NA</v>
      </c>
      <c r="U222" s="1" t="str">
        <f t="shared" si="311"/>
        <v>NA</v>
      </c>
      <c r="V222" s="1" t="str">
        <f t="shared" si="311"/>
        <v>NA</v>
      </c>
      <c r="W222" s="1" t="str">
        <f t="shared" si="311"/>
        <v>NA</v>
      </c>
      <c r="X222" s="1" t="str">
        <f t="shared" si="311"/>
        <v>NA</v>
      </c>
      <c r="Y222" s="1" t="str">
        <f t="shared" si="311"/>
        <v>NA</v>
      </c>
      <c r="Z222" s="1" t="str">
        <f t="shared" si="311"/>
        <v>NA</v>
      </c>
      <c r="AA222" s="1" t="str">
        <f t="shared" si="231"/>
        <v>NA</v>
      </c>
      <c r="AB222" s="1" t="str">
        <f t="shared" si="232"/>
        <v>NA</v>
      </c>
      <c r="AC222" s="1" t="str">
        <f t="shared" si="233"/>
        <v>NA</v>
      </c>
      <c r="AD222" s="1" t="str">
        <f t="shared" si="234"/>
        <v>NA</v>
      </c>
      <c r="AE222" s="1" t="str">
        <f t="shared" si="235"/>
        <v>NA</v>
      </c>
      <c r="AF222" s="1" t="str">
        <f t="shared" si="236"/>
        <v>NA</v>
      </c>
      <c r="AG222" s="1" t="str">
        <f t="shared" si="237"/>
        <v>NA</v>
      </c>
      <c r="AH222" s="1" t="str">
        <f t="shared" si="238"/>
        <v>NA</v>
      </c>
      <c r="AI222" s="1" t="str">
        <f t="shared" si="239"/>
        <v>NA</v>
      </c>
      <c r="AJ222" s="1" t="str">
        <f t="shared" si="240"/>
        <v>NA</v>
      </c>
      <c r="AK222" s="1" t="str">
        <f t="shared" si="241"/>
        <v>NA</v>
      </c>
      <c r="AL222" s="1" t="str">
        <f t="shared" si="242"/>
        <v>NA</v>
      </c>
      <c r="AM222" s="1" t="str">
        <f t="shared" si="243"/>
        <v>NA</v>
      </c>
      <c r="AN222" s="1" t="str">
        <f t="shared" si="244"/>
        <v>NA</v>
      </c>
      <c r="AO222" s="1" t="str">
        <f t="shared" si="245"/>
        <v>NA</v>
      </c>
      <c r="AP222" s="1" t="str">
        <f t="shared" si="246"/>
        <v>NA_CUB</v>
      </c>
      <c r="AQ222" s="1" t="str">
        <f t="shared" si="247"/>
        <v>NA_JUVENILE</v>
      </c>
      <c r="AR222" s="1" t="str">
        <f t="shared" si="248"/>
        <v>MORTALITY</v>
      </c>
      <c r="AS222" s="1" t="str">
        <f t="shared" si="249"/>
        <v>MORTALITY</v>
      </c>
      <c r="AT222" s="1" t="str">
        <f t="shared" si="250"/>
        <v>MORTALITY</v>
      </c>
      <c r="AU222" s="1" t="str">
        <f t="shared" si="251"/>
        <v>MORTALITY</v>
      </c>
      <c r="AV222" s="1" t="str">
        <f t="shared" si="252"/>
        <v>MORTALITY</v>
      </c>
      <c r="AW222" s="1" t="str">
        <f t="shared" si="253"/>
        <v>MORTALITY</v>
      </c>
      <c r="AX222" s="1" t="str">
        <f t="shared" si="254"/>
        <v>MORTALITY</v>
      </c>
      <c r="AY222" s="1" t="str">
        <f t="shared" si="255"/>
        <v>MORTALITY</v>
      </c>
      <c r="AZ222" s="1" t="str">
        <f t="shared" si="255"/>
        <v>MORTALITY</v>
      </c>
    </row>
    <row r="223" spans="1:52" x14ac:dyDescent="0.2">
      <c r="A223" s="27">
        <f>SABI_RAW_DATA!A223</f>
        <v>222</v>
      </c>
      <c r="B223" s="1" t="str">
        <f>UPPER(SABI_RAW_DATA!C223)</f>
        <v>MALE</v>
      </c>
      <c r="C223" s="28">
        <f>SABI_RAW_DATA!D223</f>
        <v>38657</v>
      </c>
      <c r="D223" s="28">
        <f>SABI_RAW_DATA!D223</f>
        <v>38657</v>
      </c>
      <c r="E223" s="1">
        <f t="shared" si="278"/>
        <v>2005</v>
      </c>
      <c r="F223" s="28">
        <f>SABI_RAW_DATA!E223</f>
        <v>39753</v>
      </c>
      <c r="G223" s="1">
        <f t="shared" si="279"/>
        <v>2008</v>
      </c>
      <c r="H223" s="67">
        <f>(YEAR(SABI_SUMMARY!D223)-YEAR(SABI_SUMMARY!C223))*12+MONTH(SABI_SUMMARY!D223)-MONTH(SABI_SUMMARY!C223)</f>
        <v>0</v>
      </c>
      <c r="I223" s="1" t="str">
        <f t="shared" si="280"/>
        <v>CUB</v>
      </c>
      <c r="J223" s="1" t="str">
        <f t="shared" si="281"/>
        <v>MALE_CUB</v>
      </c>
      <c r="K223" s="29">
        <f>(YEAR(SABI_SUMMARY!F223)-YEAR(SABI_SUMMARY!C223))*12+MONTH(SABI_SUMMARY!F223)-MONTH(SABI_SUMMARY!C223)</f>
        <v>36</v>
      </c>
      <c r="L223" s="1" t="str">
        <f t="shared" si="282"/>
        <v>SUBADULT</v>
      </c>
      <c r="M223" s="1" t="str">
        <f t="shared" si="283"/>
        <v>MALE_SUBADULT</v>
      </c>
      <c r="N223" s="1" t="str">
        <f>UPPER(SABI_RAW_DATA!G223)</f>
        <v>CENSORED</v>
      </c>
      <c r="O223" s="1">
        <f>IF(SABI_SUMMARY!N223="MORTALITY",1,0)</f>
        <v>0</v>
      </c>
      <c r="P223" s="1" t="str">
        <f t="shared" si="228"/>
        <v>NA</v>
      </c>
      <c r="Q223" s="1" t="str">
        <f t="shared" si="229"/>
        <v>NA</v>
      </c>
      <c r="R223" s="1" t="str">
        <f t="shared" ref="R223:Z223" si="312">IF($E223=R$1,$J223,IF(R$1&gt;$G223,$N223,IF($E223&gt;R$1,"NA",(IF($E223=R$1,L223,(IF(Q223="NA",L223,IF(Q223="FEMALE_CUB","FEMALE_JUVENILE",IF(Q223="FEMALE_JUVENILE","FEMALE_SUBADULT",IF(Q223="FEMALE_SUBADULT","FEMALE_ADULT_36_48",IF(Q223="FEMALE_ADULT_36_48","FEMALE_ADULT_48_60",IF(Q223="FEMALE_ADULT_48_60","FEMALE_ADULT_60_72",IF(Q223="FEMALE_ADULT_60_72","FEMALE_ADULT_72_84",IF(Q223="FEMALE_ADULT_72_84","FEMALE_ADULT_84",IF(Q223="FEMALE_ADULT_84","FEMALE_ADULT_84",IF(Q223="MALE_CUB","MALE_JUVENILE",IF(Q223="MALE_JUVENILE","MALE_SUBADULT",IF(Q223="MALE_SUBADULT","MALE_ADULT_36_48",IF(Q223="MALE_ADULT_36_48","MALE_ADULT_48_60",IF(Q223="MALE_ADULT_48_60","MALE_ADULT_60_72",IF(Q223="MALE_ADULT_60_72","MALE_ADULT_72_84",IF(Q223="MALE_ADULT_72_84","MALE_ADULT_84",IF(Q223="MALE_ADULT_84","MALE_ADULT_84",IF(Q223="NA_CUB","NA_JUVENILE",IF(Q223="NA_JUVENILE","NA_ADULT",IF(Q223="NA_ADULT","NA_ADULT","NA"))))))))))))))))))))))))))</f>
        <v>NA</v>
      </c>
      <c r="S223" s="1" t="str">
        <f t="shared" si="312"/>
        <v>NA</v>
      </c>
      <c r="T223" s="1" t="str">
        <f t="shared" si="312"/>
        <v>NA</v>
      </c>
      <c r="U223" s="1" t="str">
        <f t="shared" si="312"/>
        <v>NA</v>
      </c>
      <c r="V223" s="1" t="str">
        <f t="shared" si="312"/>
        <v>NA</v>
      </c>
      <c r="W223" s="1" t="str">
        <f t="shared" si="312"/>
        <v>NA</v>
      </c>
      <c r="X223" s="1" t="str">
        <f t="shared" si="312"/>
        <v>NA</v>
      </c>
      <c r="Y223" s="1" t="str">
        <f t="shared" si="312"/>
        <v>NA</v>
      </c>
      <c r="Z223" s="1" t="str">
        <f t="shared" si="312"/>
        <v>NA</v>
      </c>
      <c r="AA223" s="1" t="str">
        <f t="shared" si="231"/>
        <v>NA</v>
      </c>
      <c r="AB223" s="1" t="str">
        <f t="shared" si="232"/>
        <v>NA</v>
      </c>
      <c r="AC223" s="1" t="str">
        <f t="shared" si="233"/>
        <v>NA</v>
      </c>
      <c r="AD223" s="1" t="str">
        <f t="shared" si="234"/>
        <v>NA</v>
      </c>
      <c r="AE223" s="1" t="str">
        <f t="shared" si="235"/>
        <v>NA</v>
      </c>
      <c r="AF223" s="1" t="str">
        <f t="shared" si="236"/>
        <v>NA</v>
      </c>
      <c r="AG223" s="1" t="str">
        <f t="shared" si="237"/>
        <v>NA</v>
      </c>
      <c r="AH223" s="1" t="str">
        <f t="shared" si="238"/>
        <v>NA</v>
      </c>
      <c r="AI223" s="1" t="str">
        <f t="shared" si="239"/>
        <v>NA</v>
      </c>
      <c r="AJ223" s="1" t="str">
        <f t="shared" si="240"/>
        <v>NA</v>
      </c>
      <c r="AK223" s="1" t="str">
        <f t="shared" si="241"/>
        <v>NA</v>
      </c>
      <c r="AL223" s="1" t="str">
        <f t="shared" si="242"/>
        <v>NA</v>
      </c>
      <c r="AM223" s="1" t="str">
        <f t="shared" si="243"/>
        <v>NA</v>
      </c>
      <c r="AN223" s="1" t="str">
        <f t="shared" si="244"/>
        <v>NA</v>
      </c>
      <c r="AO223" s="1" t="str">
        <f t="shared" si="245"/>
        <v>NA</v>
      </c>
      <c r="AP223" s="1" t="str">
        <f t="shared" si="246"/>
        <v>MALE_CUB</v>
      </c>
      <c r="AQ223" s="1" t="str">
        <f t="shared" si="247"/>
        <v>MALE_JUVENILE</v>
      </c>
      <c r="AR223" s="1" t="str">
        <f t="shared" si="248"/>
        <v>MALE_SUBADULT</v>
      </c>
      <c r="AS223" s="1" t="str">
        <f t="shared" si="249"/>
        <v>MALE_ADULT_36_48</v>
      </c>
      <c r="AT223" s="1" t="str">
        <f t="shared" si="250"/>
        <v>CENSORED</v>
      </c>
      <c r="AU223" s="1" t="str">
        <f t="shared" si="251"/>
        <v>CENSORED</v>
      </c>
      <c r="AV223" s="1" t="str">
        <f t="shared" si="252"/>
        <v>CENSORED</v>
      </c>
      <c r="AW223" s="1" t="str">
        <f t="shared" si="253"/>
        <v>CENSORED</v>
      </c>
      <c r="AX223" s="1" t="str">
        <f t="shared" si="254"/>
        <v>CENSORED</v>
      </c>
      <c r="AY223" s="1" t="str">
        <f t="shared" si="255"/>
        <v>CENSORED</v>
      </c>
      <c r="AZ223" s="1" t="str">
        <f t="shared" si="255"/>
        <v>CENSORED</v>
      </c>
    </row>
    <row r="224" spans="1:52" x14ac:dyDescent="0.2">
      <c r="A224" s="27">
        <f>SABI_RAW_DATA!A224</f>
        <v>223</v>
      </c>
      <c r="B224" s="1" t="str">
        <f>UPPER(SABI_RAW_DATA!C224)</f>
        <v>NA</v>
      </c>
      <c r="C224" s="28">
        <f>SABI_RAW_DATA!D224</f>
        <v>39356</v>
      </c>
      <c r="D224" s="28">
        <f>SABI_RAW_DATA!D224</f>
        <v>39356</v>
      </c>
      <c r="E224" s="1">
        <f t="shared" si="278"/>
        <v>2007</v>
      </c>
      <c r="F224" s="28">
        <f>SABI_RAW_DATA!E224</f>
        <v>39600</v>
      </c>
      <c r="G224" s="1">
        <f t="shared" si="279"/>
        <v>2008</v>
      </c>
      <c r="H224" s="67">
        <f>(YEAR(SABI_SUMMARY!D224)-YEAR(SABI_SUMMARY!C224))*12+MONTH(SABI_SUMMARY!D224)-MONTH(SABI_SUMMARY!C224)</f>
        <v>0</v>
      </c>
      <c r="I224" s="1" t="str">
        <f t="shared" si="280"/>
        <v>CUB</v>
      </c>
      <c r="J224" s="1" t="str">
        <f t="shared" si="281"/>
        <v>NA_CUB</v>
      </c>
      <c r="K224" s="29">
        <f>(YEAR(SABI_SUMMARY!F224)-YEAR(SABI_SUMMARY!C224))*12+MONTH(SABI_SUMMARY!F224)-MONTH(SABI_SUMMARY!C224)</f>
        <v>8</v>
      </c>
      <c r="L224" s="1" t="str">
        <f t="shared" si="282"/>
        <v>CUB</v>
      </c>
      <c r="M224" s="1" t="str">
        <f t="shared" si="283"/>
        <v>NA_CUB</v>
      </c>
      <c r="N224" s="1" t="str">
        <f>UPPER(SABI_RAW_DATA!G224)</f>
        <v>MORTALITY</v>
      </c>
      <c r="O224" s="1">
        <f>IF(SABI_SUMMARY!N224="MORTALITY",1,0)</f>
        <v>1</v>
      </c>
      <c r="P224" s="1" t="str">
        <f t="shared" si="228"/>
        <v>NA</v>
      </c>
      <c r="Q224" s="1" t="str">
        <f t="shared" si="229"/>
        <v>NA</v>
      </c>
      <c r="R224" s="1" t="str">
        <f t="shared" ref="R224:Z224" si="313">IF($E224=R$1,$J224,IF(R$1&gt;$G224,$N224,IF($E224&gt;R$1,"NA",(IF($E224=R$1,L224,(IF(Q224="NA",L224,IF(Q224="FEMALE_CUB","FEMALE_JUVENILE",IF(Q224="FEMALE_JUVENILE","FEMALE_SUBADULT",IF(Q224="FEMALE_SUBADULT","FEMALE_ADULT_36_48",IF(Q224="FEMALE_ADULT_36_48","FEMALE_ADULT_48_60",IF(Q224="FEMALE_ADULT_48_60","FEMALE_ADULT_60_72",IF(Q224="FEMALE_ADULT_60_72","FEMALE_ADULT_72_84",IF(Q224="FEMALE_ADULT_72_84","FEMALE_ADULT_84",IF(Q224="FEMALE_ADULT_84","FEMALE_ADULT_84",IF(Q224="MALE_CUB","MALE_JUVENILE",IF(Q224="MALE_JUVENILE","MALE_SUBADULT",IF(Q224="MALE_SUBADULT","MALE_ADULT_36_48",IF(Q224="MALE_ADULT_36_48","MALE_ADULT_48_60",IF(Q224="MALE_ADULT_48_60","MALE_ADULT_60_72",IF(Q224="MALE_ADULT_60_72","MALE_ADULT_72_84",IF(Q224="MALE_ADULT_72_84","MALE_ADULT_84",IF(Q224="MALE_ADULT_84","MALE_ADULT_84",IF(Q224="NA_CUB","NA_JUVENILE",IF(Q224="NA_JUVENILE","NA_ADULT",IF(Q224="NA_ADULT","NA_ADULT","NA"))))))))))))))))))))))))))</f>
        <v>NA</v>
      </c>
      <c r="S224" s="1" t="str">
        <f t="shared" si="313"/>
        <v>NA</v>
      </c>
      <c r="T224" s="1" t="str">
        <f t="shared" si="313"/>
        <v>NA</v>
      </c>
      <c r="U224" s="1" t="str">
        <f t="shared" si="313"/>
        <v>NA</v>
      </c>
      <c r="V224" s="1" t="str">
        <f t="shared" si="313"/>
        <v>NA</v>
      </c>
      <c r="W224" s="1" t="str">
        <f t="shared" si="313"/>
        <v>NA</v>
      </c>
      <c r="X224" s="1" t="str">
        <f t="shared" si="313"/>
        <v>NA</v>
      </c>
      <c r="Y224" s="1" t="str">
        <f t="shared" si="313"/>
        <v>NA</v>
      </c>
      <c r="Z224" s="1" t="str">
        <f t="shared" si="313"/>
        <v>NA</v>
      </c>
      <c r="AA224" s="1" t="str">
        <f t="shared" si="231"/>
        <v>NA</v>
      </c>
      <c r="AB224" s="1" t="str">
        <f t="shared" si="232"/>
        <v>NA</v>
      </c>
      <c r="AC224" s="1" t="str">
        <f t="shared" si="233"/>
        <v>NA</v>
      </c>
      <c r="AD224" s="1" t="str">
        <f t="shared" si="234"/>
        <v>NA</v>
      </c>
      <c r="AE224" s="1" t="str">
        <f t="shared" si="235"/>
        <v>NA</v>
      </c>
      <c r="AF224" s="1" t="str">
        <f t="shared" si="236"/>
        <v>NA</v>
      </c>
      <c r="AG224" s="1" t="str">
        <f t="shared" si="237"/>
        <v>NA</v>
      </c>
      <c r="AH224" s="1" t="str">
        <f t="shared" si="238"/>
        <v>NA</v>
      </c>
      <c r="AI224" s="1" t="str">
        <f t="shared" si="239"/>
        <v>NA</v>
      </c>
      <c r="AJ224" s="1" t="str">
        <f t="shared" si="240"/>
        <v>NA</v>
      </c>
      <c r="AK224" s="1" t="str">
        <f t="shared" si="241"/>
        <v>NA</v>
      </c>
      <c r="AL224" s="1" t="str">
        <f t="shared" si="242"/>
        <v>NA</v>
      </c>
      <c r="AM224" s="1" t="str">
        <f t="shared" si="243"/>
        <v>NA</v>
      </c>
      <c r="AN224" s="1" t="str">
        <f t="shared" si="244"/>
        <v>NA</v>
      </c>
      <c r="AO224" s="1" t="str">
        <f t="shared" si="245"/>
        <v>NA</v>
      </c>
      <c r="AP224" s="1" t="str">
        <f t="shared" si="246"/>
        <v>NA</v>
      </c>
      <c r="AQ224" s="1" t="str">
        <f t="shared" si="247"/>
        <v>NA</v>
      </c>
      <c r="AR224" s="1" t="str">
        <f t="shared" si="248"/>
        <v>NA_CUB</v>
      </c>
      <c r="AS224" s="1" t="str">
        <f t="shared" si="249"/>
        <v>NA_JUVENILE</v>
      </c>
      <c r="AT224" s="1" t="str">
        <f t="shared" si="250"/>
        <v>MORTALITY</v>
      </c>
      <c r="AU224" s="1" t="str">
        <f t="shared" si="251"/>
        <v>MORTALITY</v>
      </c>
      <c r="AV224" s="1" t="str">
        <f t="shared" si="252"/>
        <v>MORTALITY</v>
      </c>
      <c r="AW224" s="1" t="str">
        <f t="shared" si="253"/>
        <v>MORTALITY</v>
      </c>
      <c r="AX224" s="1" t="str">
        <f t="shared" si="254"/>
        <v>MORTALITY</v>
      </c>
      <c r="AY224" s="1" t="str">
        <f t="shared" si="255"/>
        <v>MORTALITY</v>
      </c>
      <c r="AZ224" s="1" t="str">
        <f t="shared" si="255"/>
        <v>MORTALITY</v>
      </c>
    </row>
    <row r="225" spans="1:52" x14ac:dyDescent="0.2">
      <c r="A225" s="27">
        <f>SABI_RAW_DATA!A225</f>
        <v>224</v>
      </c>
      <c r="B225" s="1" t="str">
        <f>UPPER(SABI_RAW_DATA!C225)</f>
        <v>FEMALE</v>
      </c>
      <c r="C225" s="28">
        <f>SABI_RAW_DATA!D225</f>
        <v>39356</v>
      </c>
      <c r="D225" s="28">
        <f>SABI_RAW_DATA!D225</f>
        <v>39356</v>
      </c>
      <c r="E225" s="1">
        <f t="shared" si="278"/>
        <v>2007</v>
      </c>
      <c r="F225" s="28">
        <f>SABI_RAW_DATA!E225</f>
        <v>42005</v>
      </c>
      <c r="G225" s="1">
        <f t="shared" si="279"/>
        <v>2015</v>
      </c>
      <c r="H225" s="67">
        <f>(YEAR(SABI_SUMMARY!D225)-YEAR(SABI_SUMMARY!C225))*12+MONTH(SABI_SUMMARY!D225)-MONTH(SABI_SUMMARY!C225)</f>
        <v>0</v>
      </c>
      <c r="I225" s="1" t="str">
        <f t="shared" si="280"/>
        <v>CUB</v>
      </c>
      <c r="J225" s="1" t="str">
        <f t="shared" si="281"/>
        <v>FEMALE_CUB</v>
      </c>
      <c r="K225" s="29">
        <f>(YEAR(SABI_SUMMARY!F225)-YEAR(SABI_SUMMARY!C225))*12+MONTH(SABI_SUMMARY!F225)-MONTH(SABI_SUMMARY!C225)</f>
        <v>87</v>
      </c>
      <c r="L225" s="1" t="str">
        <f t="shared" si="282"/>
        <v>ADULT_84</v>
      </c>
      <c r="M225" s="1" t="str">
        <f t="shared" si="283"/>
        <v>FEMALE_ADULT_84</v>
      </c>
      <c r="N225" s="1" t="str">
        <f>UPPER(SABI_RAW_DATA!G225)</f>
        <v>CENSORED</v>
      </c>
      <c r="O225" s="1">
        <f>IF(SABI_SUMMARY!N225="MORTALITY",1,0)</f>
        <v>0</v>
      </c>
      <c r="P225" s="1" t="str">
        <f t="shared" si="228"/>
        <v>NA</v>
      </c>
      <c r="Q225" s="1" t="str">
        <f t="shared" si="229"/>
        <v>NA</v>
      </c>
      <c r="R225" s="1" t="str">
        <f t="shared" ref="R225:Z225" si="314">IF($E225=R$1,$J225,IF(R$1&gt;$G225,$N225,IF($E225&gt;R$1,"NA",(IF($E225=R$1,L225,(IF(Q225="NA",L225,IF(Q225="FEMALE_CUB","FEMALE_JUVENILE",IF(Q225="FEMALE_JUVENILE","FEMALE_SUBADULT",IF(Q225="FEMALE_SUBADULT","FEMALE_ADULT_36_48",IF(Q225="FEMALE_ADULT_36_48","FEMALE_ADULT_48_60",IF(Q225="FEMALE_ADULT_48_60","FEMALE_ADULT_60_72",IF(Q225="FEMALE_ADULT_60_72","FEMALE_ADULT_72_84",IF(Q225="FEMALE_ADULT_72_84","FEMALE_ADULT_84",IF(Q225="FEMALE_ADULT_84","FEMALE_ADULT_84",IF(Q225="MALE_CUB","MALE_JUVENILE",IF(Q225="MALE_JUVENILE","MALE_SUBADULT",IF(Q225="MALE_SUBADULT","MALE_ADULT_36_48",IF(Q225="MALE_ADULT_36_48","MALE_ADULT_48_60",IF(Q225="MALE_ADULT_48_60","MALE_ADULT_60_72",IF(Q225="MALE_ADULT_60_72","MALE_ADULT_72_84",IF(Q225="MALE_ADULT_72_84","MALE_ADULT_84",IF(Q225="MALE_ADULT_84","MALE_ADULT_84",IF(Q225="NA_CUB","NA_JUVENILE",IF(Q225="NA_JUVENILE","NA_ADULT",IF(Q225="NA_ADULT","NA_ADULT","NA"))))))))))))))))))))))))))</f>
        <v>NA</v>
      </c>
      <c r="S225" s="1" t="str">
        <f t="shared" si="314"/>
        <v>NA</v>
      </c>
      <c r="T225" s="1" t="str">
        <f t="shared" si="314"/>
        <v>NA</v>
      </c>
      <c r="U225" s="1" t="str">
        <f t="shared" si="314"/>
        <v>NA</v>
      </c>
      <c r="V225" s="1" t="str">
        <f t="shared" si="314"/>
        <v>NA</v>
      </c>
      <c r="W225" s="1" t="str">
        <f t="shared" si="314"/>
        <v>NA</v>
      </c>
      <c r="X225" s="1" t="str">
        <f t="shared" si="314"/>
        <v>NA</v>
      </c>
      <c r="Y225" s="1" t="str">
        <f t="shared" si="314"/>
        <v>NA</v>
      </c>
      <c r="Z225" s="1" t="str">
        <f t="shared" si="314"/>
        <v>NA</v>
      </c>
      <c r="AA225" s="1" t="str">
        <f t="shared" si="231"/>
        <v>NA</v>
      </c>
      <c r="AB225" s="1" t="str">
        <f t="shared" si="232"/>
        <v>NA</v>
      </c>
      <c r="AC225" s="1" t="str">
        <f t="shared" si="233"/>
        <v>NA</v>
      </c>
      <c r="AD225" s="1" t="str">
        <f t="shared" si="234"/>
        <v>NA</v>
      </c>
      <c r="AE225" s="1" t="str">
        <f t="shared" si="235"/>
        <v>NA</v>
      </c>
      <c r="AF225" s="1" t="str">
        <f t="shared" si="236"/>
        <v>NA</v>
      </c>
      <c r="AG225" s="1" t="str">
        <f t="shared" si="237"/>
        <v>NA</v>
      </c>
      <c r="AH225" s="1" t="str">
        <f t="shared" si="238"/>
        <v>NA</v>
      </c>
      <c r="AI225" s="1" t="str">
        <f t="shared" si="239"/>
        <v>NA</v>
      </c>
      <c r="AJ225" s="1" t="str">
        <f t="shared" si="240"/>
        <v>NA</v>
      </c>
      <c r="AK225" s="1" t="str">
        <f t="shared" si="241"/>
        <v>NA</v>
      </c>
      <c r="AL225" s="1" t="str">
        <f t="shared" si="242"/>
        <v>NA</v>
      </c>
      <c r="AM225" s="1" t="str">
        <f t="shared" si="243"/>
        <v>NA</v>
      </c>
      <c r="AN225" s="1" t="str">
        <f t="shared" si="244"/>
        <v>NA</v>
      </c>
      <c r="AO225" s="1" t="str">
        <f t="shared" si="245"/>
        <v>NA</v>
      </c>
      <c r="AP225" s="1" t="str">
        <f t="shared" si="246"/>
        <v>NA</v>
      </c>
      <c r="AQ225" s="1" t="str">
        <f t="shared" si="247"/>
        <v>NA</v>
      </c>
      <c r="AR225" s="1" t="str">
        <f t="shared" si="248"/>
        <v>FEMALE_CUB</v>
      </c>
      <c r="AS225" s="1" t="str">
        <f t="shared" si="249"/>
        <v>FEMALE_JUVENILE</v>
      </c>
      <c r="AT225" s="1" t="str">
        <f t="shared" si="250"/>
        <v>FEMALE_SUBADULT</v>
      </c>
      <c r="AU225" s="1" t="str">
        <f t="shared" si="251"/>
        <v>FEMALE_ADULT_36_48</v>
      </c>
      <c r="AV225" s="1" t="str">
        <f t="shared" si="252"/>
        <v>FEMALE_ADULT_48_60</v>
      </c>
      <c r="AW225" s="1" t="str">
        <f t="shared" si="253"/>
        <v>FEMALE_ADULT_60_72</v>
      </c>
      <c r="AX225" s="1" t="str">
        <f t="shared" si="254"/>
        <v>FEMALE_ADULT_72_84</v>
      </c>
      <c r="AY225" s="1" t="str">
        <f t="shared" si="255"/>
        <v>FEMALE_ADULT_84</v>
      </c>
      <c r="AZ225" s="1" t="str">
        <f t="shared" si="255"/>
        <v>FEMALE_ADULT_84</v>
      </c>
    </row>
    <row r="226" spans="1:52" x14ac:dyDescent="0.2">
      <c r="A226" s="27">
        <f>SABI_RAW_DATA!A226</f>
        <v>225</v>
      </c>
      <c r="B226" s="1" t="str">
        <f>UPPER(SABI_RAW_DATA!C226)</f>
        <v>FEMALE</v>
      </c>
      <c r="C226" s="28">
        <f>SABI_RAW_DATA!D226</f>
        <v>36100</v>
      </c>
      <c r="D226" s="28">
        <f>SABI_RAW_DATA!D226</f>
        <v>36100</v>
      </c>
      <c r="E226" s="1">
        <f t="shared" si="278"/>
        <v>1998</v>
      </c>
      <c r="F226" s="28">
        <f>SABI_RAW_DATA!E226</f>
        <v>37316</v>
      </c>
      <c r="G226" s="1">
        <f t="shared" si="279"/>
        <v>2002</v>
      </c>
      <c r="H226" s="67">
        <f>(YEAR(SABI_SUMMARY!D226)-YEAR(SABI_SUMMARY!C226))*12+MONTH(SABI_SUMMARY!D226)-MONTH(SABI_SUMMARY!C226)</f>
        <v>0</v>
      </c>
      <c r="I226" s="1" t="str">
        <f t="shared" si="280"/>
        <v>CUB</v>
      </c>
      <c r="J226" s="1" t="str">
        <f t="shared" si="281"/>
        <v>FEMALE_CUB</v>
      </c>
      <c r="K226" s="29">
        <f>(YEAR(SABI_SUMMARY!F226)-YEAR(SABI_SUMMARY!C226))*12+MONTH(SABI_SUMMARY!F226)-MONTH(SABI_SUMMARY!C226)</f>
        <v>40</v>
      </c>
      <c r="L226" s="1" t="str">
        <f t="shared" si="282"/>
        <v>ADULT_36_48</v>
      </c>
      <c r="M226" s="1" t="str">
        <f t="shared" si="283"/>
        <v>FEMALE_ADULT_36_48</v>
      </c>
      <c r="N226" s="1" t="str">
        <f>UPPER(SABI_RAW_DATA!G226)</f>
        <v>MORTALITY</v>
      </c>
      <c r="O226" s="1">
        <f>IF(SABI_SUMMARY!N226="MORTALITY",1,0)</f>
        <v>1</v>
      </c>
      <c r="P226" s="1" t="str">
        <f t="shared" si="228"/>
        <v>NA</v>
      </c>
      <c r="Q226" s="1" t="str">
        <f t="shared" si="229"/>
        <v>NA</v>
      </c>
      <c r="R226" s="1" t="str">
        <f t="shared" ref="R226:Z226" si="315">IF($E226=R$1,$J226,IF(R$1&gt;$G226,$N226,IF($E226&gt;R$1,"NA",(IF($E226=R$1,L226,(IF(Q226="NA",L226,IF(Q226="FEMALE_CUB","FEMALE_JUVENILE",IF(Q226="FEMALE_JUVENILE","FEMALE_SUBADULT",IF(Q226="FEMALE_SUBADULT","FEMALE_ADULT_36_48",IF(Q226="FEMALE_ADULT_36_48","FEMALE_ADULT_48_60",IF(Q226="FEMALE_ADULT_48_60","FEMALE_ADULT_60_72",IF(Q226="FEMALE_ADULT_60_72","FEMALE_ADULT_72_84",IF(Q226="FEMALE_ADULT_72_84","FEMALE_ADULT_84",IF(Q226="FEMALE_ADULT_84","FEMALE_ADULT_84",IF(Q226="MALE_CUB","MALE_JUVENILE",IF(Q226="MALE_JUVENILE","MALE_SUBADULT",IF(Q226="MALE_SUBADULT","MALE_ADULT_36_48",IF(Q226="MALE_ADULT_36_48","MALE_ADULT_48_60",IF(Q226="MALE_ADULT_48_60","MALE_ADULT_60_72",IF(Q226="MALE_ADULT_60_72","MALE_ADULT_72_84",IF(Q226="MALE_ADULT_72_84","MALE_ADULT_84",IF(Q226="MALE_ADULT_84","MALE_ADULT_84",IF(Q226="NA_CUB","NA_JUVENILE",IF(Q226="NA_JUVENILE","NA_ADULT",IF(Q226="NA_ADULT","NA_ADULT","NA"))))))))))))))))))))))))))</f>
        <v>NA</v>
      </c>
      <c r="S226" s="1" t="str">
        <f t="shared" si="315"/>
        <v>NA</v>
      </c>
      <c r="T226" s="1" t="str">
        <f t="shared" si="315"/>
        <v>NA</v>
      </c>
      <c r="U226" s="1" t="str">
        <f t="shared" si="315"/>
        <v>NA</v>
      </c>
      <c r="V226" s="1" t="str">
        <f t="shared" si="315"/>
        <v>NA</v>
      </c>
      <c r="W226" s="1" t="str">
        <f t="shared" si="315"/>
        <v>NA</v>
      </c>
      <c r="X226" s="1" t="str">
        <f t="shared" si="315"/>
        <v>NA</v>
      </c>
      <c r="Y226" s="1" t="str">
        <f t="shared" si="315"/>
        <v>NA</v>
      </c>
      <c r="Z226" s="1" t="str">
        <f t="shared" si="315"/>
        <v>NA</v>
      </c>
      <c r="AA226" s="1" t="str">
        <f t="shared" si="231"/>
        <v>NA</v>
      </c>
      <c r="AB226" s="1" t="str">
        <f t="shared" si="232"/>
        <v>NA</v>
      </c>
      <c r="AC226" s="1" t="str">
        <f t="shared" si="233"/>
        <v>NA</v>
      </c>
      <c r="AD226" s="1" t="str">
        <f t="shared" si="234"/>
        <v>NA</v>
      </c>
      <c r="AE226" s="1" t="str">
        <f t="shared" si="235"/>
        <v>NA</v>
      </c>
      <c r="AF226" s="1" t="str">
        <f t="shared" si="236"/>
        <v>NA</v>
      </c>
      <c r="AG226" s="1" t="str">
        <f t="shared" si="237"/>
        <v>NA</v>
      </c>
      <c r="AH226" s="1" t="str">
        <f t="shared" si="238"/>
        <v>NA</v>
      </c>
      <c r="AI226" s="1" t="str">
        <f t="shared" si="239"/>
        <v>FEMALE_CUB</v>
      </c>
      <c r="AJ226" s="1" t="str">
        <f t="shared" si="240"/>
        <v>FEMALE_JUVENILE</v>
      </c>
      <c r="AK226" s="1" t="str">
        <f t="shared" si="241"/>
        <v>FEMALE_SUBADULT</v>
      </c>
      <c r="AL226" s="1" t="str">
        <f t="shared" si="242"/>
        <v>FEMALE_ADULT_36_48</v>
      </c>
      <c r="AM226" s="1" t="str">
        <f t="shared" si="243"/>
        <v>FEMALE_ADULT_48_60</v>
      </c>
      <c r="AN226" s="1" t="str">
        <f t="shared" si="244"/>
        <v>MORTALITY</v>
      </c>
      <c r="AO226" s="1" t="str">
        <f t="shared" si="245"/>
        <v>MORTALITY</v>
      </c>
      <c r="AP226" s="1" t="str">
        <f t="shared" si="246"/>
        <v>MORTALITY</v>
      </c>
      <c r="AQ226" s="1" t="str">
        <f t="shared" si="247"/>
        <v>MORTALITY</v>
      </c>
      <c r="AR226" s="1" t="str">
        <f t="shared" si="248"/>
        <v>MORTALITY</v>
      </c>
      <c r="AS226" s="1" t="str">
        <f t="shared" si="249"/>
        <v>MORTALITY</v>
      </c>
      <c r="AT226" s="1" t="str">
        <f t="shared" si="250"/>
        <v>MORTALITY</v>
      </c>
      <c r="AU226" s="1" t="str">
        <f t="shared" si="251"/>
        <v>MORTALITY</v>
      </c>
      <c r="AV226" s="1" t="str">
        <f t="shared" si="252"/>
        <v>MORTALITY</v>
      </c>
      <c r="AW226" s="1" t="str">
        <f t="shared" si="253"/>
        <v>MORTALITY</v>
      </c>
      <c r="AX226" s="1" t="str">
        <f t="shared" si="254"/>
        <v>MORTALITY</v>
      </c>
      <c r="AY226" s="1" t="str">
        <f t="shared" si="255"/>
        <v>MORTALITY</v>
      </c>
      <c r="AZ226" s="1" t="str">
        <f t="shared" si="255"/>
        <v>MORTALITY</v>
      </c>
    </row>
    <row r="227" spans="1:52" x14ac:dyDescent="0.2">
      <c r="A227" s="27">
        <f>SABI_RAW_DATA!A227</f>
        <v>226</v>
      </c>
      <c r="B227" s="1" t="str">
        <f>UPPER(SABI_RAW_DATA!C227)</f>
        <v>FEMALE</v>
      </c>
      <c r="C227" s="28">
        <f>SABI_RAW_DATA!D227</f>
        <v>36100</v>
      </c>
      <c r="D227" s="28">
        <f>SABI_RAW_DATA!D227</f>
        <v>36100</v>
      </c>
      <c r="E227" s="1">
        <f t="shared" si="278"/>
        <v>1998</v>
      </c>
      <c r="F227" s="28">
        <f>SABI_RAW_DATA!E227</f>
        <v>42005</v>
      </c>
      <c r="G227" s="1">
        <f t="shared" si="279"/>
        <v>2015</v>
      </c>
      <c r="H227" s="67">
        <f>(YEAR(SABI_SUMMARY!D227)-YEAR(SABI_SUMMARY!C227))*12+MONTH(SABI_SUMMARY!D227)-MONTH(SABI_SUMMARY!C227)</f>
        <v>0</v>
      </c>
      <c r="I227" s="1" t="str">
        <f t="shared" si="280"/>
        <v>CUB</v>
      </c>
      <c r="J227" s="1" t="str">
        <f t="shared" si="281"/>
        <v>FEMALE_CUB</v>
      </c>
      <c r="K227" s="29">
        <f>(YEAR(SABI_SUMMARY!F227)-YEAR(SABI_SUMMARY!C227))*12+MONTH(SABI_SUMMARY!F227)-MONTH(SABI_SUMMARY!C227)</f>
        <v>194</v>
      </c>
      <c r="L227" s="1" t="str">
        <f t="shared" si="282"/>
        <v>ADULT_84</v>
      </c>
      <c r="M227" s="1" t="str">
        <f t="shared" si="283"/>
        <v>FEMALE_ADULT_84</v>
      </c>
      <c r="N227" s="1" t="str">
        <f>UPPER(SABI_RAW_DATA!G227)</f>
        <v>CENSORED</v>
      </c>
      <c r="O227" s="1">
        <f>IF(SABI_SUMMARY!N227="MORTALITY",1,0)</f>
        <v>0</v>
      </c>
      <c r="P227" s="1" t="str">
        <f t="shared" si="228"/>
        <v>NA</v>
      </c>
      <c r="Q227" s="1" t="str">
        <f t="shared" si="229"/>
        <v>NA</v>
      </c>
      <c r="R227" s="1" t="str">
        <f t="shared" ref="R227:Z227" si="316">IF($E227=R$1,$J227,IF(R$1&gt;$G227,$N227,IF($E227&gt;R$1,"NA",(IF($E227=R$1,L227,(IF(Q227="NA",L227,IF(Q227="FEMALE_CUB","FEMALE_JUVENILE",IF(Q227="FEMALE_JUVENILE","FEMALE_SUBADULT",IF(Q227="FEMALE_SUBADULT","FEMALE_ADULT_36_48",IF(Q227="FEMALE_ADULT_36_48","FEMALE_ADULT_48_60",IF(Q227="FEMALE_ADULT_48_60","FEMALE_ADULT_60_72",IF(Q227="FEMALE_ADULT_60_72","FEMALE_ADULT_72_84",IF(Q227="FEMALE_ADULT_72_84","FEMALE_ADULT_84",IF(Q227="FEMALE_ADULT_84","FEMALE_ADULT_84",IF(Q227="MALE_CUB","MALE_JUVENILE",IF(Q227="MALE_JUVENILE","MALE_SUBADULT",IF(Q227="MALE_SUBADULT","MALE_ADULT_36_48",IF(Q227="MALE_ADULT_36_48","MALE_ADULT_48_60",IF(Q227="MALE_ADULT_48_60","MALE_ADULT_60_72",IF(Q227="MALE_ADULT_60_72","MALE_ADULT_72_84",IF(Q227="MALE_ADULT_72_84","MALE_ADULT_84",IF(Q227="MALE_ADULT_84","MALE_ADULT_84",IF(Q227="NA_CUB","NA_JUVENILE",IF(Q227="NA_JUVENILE","NA_ADULT",IF(Q227="NA_ADULT","NA_ADULT","NA"))))))))))))))))))))))))))</f>
        <v>NA</v>
      </c>
      <c r="S227" s="1" t="str">
        <f t="shared" si="316"/>
        <v>NA</v>
      </c>
      <c r="T227" s="1" t="str">
        <f t="shared" si="316"/>
        <v>NA</v>
      </c>
      <c r="U227" s="1" t="str">
        <f t="shared" si="316"/>
        <v>NA</v>
      </c>
      <c r="V227" s="1" t="str">
        <f t="shared" si="316"/>
        <v>NA</v>
      </c>
      <c r="W227" s="1" t="str">
        <f t="shared" si="316"/>
        <v>NA</v>
      </c>
      <c r="X227" s="1" t="str">
        <f t="shared" si="316"/>
        <v>NA</v>
      </c>
      <c r="Y227" s="1" t="str">
        <f t="shared" si="316"/>
        <v>NA</v>
      </c>
      <c r="Z227" s="1" t="str">
        <f t="shared" si="316"/>
        <v>NA</v>
      </c>
      <c r="AA227" s="1" t="str">
        <f t="shared" si="231"/>
        <v>NA</v>
      </c>
      <c r="AB227" s="1" t="str">
        <f t="shared" si="232"/>
        <v>NA</v>
      </c>
      <c r="AC227" s="1" t="str">
        <f t="shared" si="233"/>
        <v>NA</v>
      </c>
      <c r="AD227" s="1" t="str">
        <f t="shared" si="234"/>
        <v>NA</v>
      </c>
      <c r="AE227" s="1" t="str">
        <f t="shared" si="235"/>
        <v>NA</v>
      </c>
      <c r="AF227" s="1" t="str">
        <f t="shared" si="236"/>
        <v>NA</v>
      </c>
      <c r="AG227" s="1" t="str">
        <f t="shared" si="237"/>
        <v>NA</v>
      </c>
      <c r="AH227" s="1" t="str">
        <f t="shared" si="238"/>
        <v>NA</v>
      </c>
      <c r="AI227" s="1" t="str">
        <f t="shared" si="239"/>
        <v>FEMALE_CUB</v>
      </c>
      <c r="AJ227" s="1" t="str">
        <f t="shared" si="240"/>
        <v>FEMALE_JUVENILE</v>
      </c>
      <c r="AK227" s="1" t="str">
        <f t="shared" si="241"/>
        <v>FEMALE_SUBADULT</v>
      </c>
      <c r="AL227" s="1" t="str">
        <f t="shared" si="242"/>
        <v>FEMALE_ADULT_36_48</v>
      </c>
      <c r="AM227" s="1" t="str">
        <f t="shared" si="243"/>
        <v>FEMALE_ADULT_48_60</v>
      </c>
      <c r="AN227" s="1" t="str">
        <f t="shared" si="244"/>
        <v>FEMALE_ADULT_60_72</v>
      </c>
      <c r="AO227" s="1" t="str">
        <f t="shared" si="245"/>
        <v>FEMALE_ADULT_72_84</v>
      </c>
      <c r="AP227" s="1" t="str">
        <f t="shared" si="246"/>
        <v>FEMALE_ADULT_84</v>
      </c>
      <c r="AQ227" s="1" t="str">
        <f t="shared" si="247"/>
        <v>FEMALE_ADULT_84</v>
      </c>
      <c r="AR227" s="1" t="str">
        <f t="shared" si="248"/>
        <v>FEMALE_ADULT_84</v>
      </c>
      <c r="AS227" s="1" t="str">
        <f t="shared" si="249"/>
        <v>FEMALE_ADULT_84</v>
      </c>
      <c r="AT227" s="1" t="str">
        <f t="shared" si="250"/>
        <v>FEMALE_ADULT_84</v>
      </c>
      <c r="AU227" s="1" t="str">
        <f t="shared" si="251"/>
        <v>FEMALE_ADULT_84</v>
      </c>
      <c r="AV227" s="1" t="str">
        <f t="shared" si="252"/>
        <v>FEMALE_ADULT_84</v>
      </c>
      <c r="AW227" s="1" t="str">
        <f t="shared" si="253"/>
        <v>FEMALE_ADULT_84</v>
      </c>
      <c r="AX227" s="1" t="str">
        <f t="shared" si="254"/>
        <v>FEMALE_ADULT_84</v>
      </c>
      <c r="AY227" s="1" t="str">
        <f t="shared" si="255"/>
        <v>FEMALE_ADULT_84</v>
      </c>
      <c r="AZ227" s="1" t="str">
        <f t="shared" si="255"/>
        <v>FEMALE_ADULT_84</v>
      </c>
    </row>
    <row r="228" spans="1:52" x14ac:dyDescent="0.2">
      <c r="A228" s="27">
        <f>SABI_RAW_DATA!A228</f>
        <v>227</v>
      </c>
      <c r="B228" s="1" t="str">
        <f>UPPER(SABI_RAW_DATA!C228)</f>
        <v>NA</v>
      </c>
      <c r="C228" s="28">
        <f>SABI_RAW_DATA!D228</f>
        <v>37165</v>
      </c>
      <c r="D228" s="28">
        <f>SABI_RAW_DATA!D228</f>
        <v>37165</v>
      </c>
      <c r="E228" s="1">
        <f t="shared" si="278"/>
        <v>2001</v>
      </c>
      <c r="F228" s="28">
        <f>SABI_RAW_DATA!E228</f>
        <v>37226</v>
      </c>
      <c r="G228" s="1">
        <f t="shared" si="279"/>
        <v>2001</v>
      </c>
      <c r="H228" s="67">
        <f>(YEAR(SABI_SUMMARY!D228)-YEAR(SABI_SUMMARY!C228))*12+MONTH(SABI_SUMMARY!D228)-MONTH(SABI_SUMMARY!C228)</f>
        <v>0</v>
      </c>
      <c r="I228" s="1" t="str">
        <f t="shared" si="280"/>
        <v>CUB</v>
      </c>
      <c r="J228" s="1" t="str">
        <f t="shared" si="281"/>
        <v>NA_CUB</v>
      </c>
      <c r="K228" s="29">
        <f>(YEAR(SABI_SUMMARY!F228)-YEAR(SABI_SUMMARY!C228))*12+MONTH(SABI_SUMMARY!F228)-MONTH(SABI_SUMMARY!C228)</f>
        <v>2</v>
      </c>
      <c r="L228" s="1" t="str">
        <f t="shared" si="282"/>
        <v>CUB</v>
      </c>
      <c r="M228" s="1" t="str">
        <f t="shared" si="283"/>
        <v>NA_CUB</v>
      </c>
      <c r="N228" s="1" t="str">
        <f>UPPER(SABI_RAW_DATA!G228)</f>
        <v>MORTALITY</v>
      </c>
      <c r="O228" s="1">
        <f>IF(SABI_SUMMARY!N228="MORTALITY",1,0)</f>
        <v>1</v>
      </c>
      <c r="P228" s="1" t="str">
        <f t="shared" si="228"/>
        <v>NA</v>
      </c>
      <c r="Q228" s="1" t="str">
        <f t="shared" si="229"/>
        <v>NA</v>
      </c>
      <c r="R228" s="1" t="str">
        <f t="shared" ref="R228:Z228" si="317">IF($E228=R$1,$J228,IF(R$1&gt;$G228,$N228,IF($E228&gt;R$1,"NA",(IF($E228=R$1,L228,(IF(Q228="NA",L228,IF(Q228="FEMALE_CUB","FEMALE_JUVENILE",IF(Q228="FEMALE_JUVENILE","FEMALE_SUBADULT",IF(Q228="FEMALE_SUBADULT","FEMALE_ADULT_36_48",IF(Q228="FEMALE_ADULT_36_48","FEMALE_ADULT_48_60",IF(Q228="FEMALE_ADULT_48_60","FEMALE_ADULT_60_72",IF(Q228="FEMALE_ADULT_60_72","FEMALE_ADULT_72_84",IF(Q228="FEMALE_ADULT_72_84","FEMALE_ADULT_84",IF(Q228="FEMALE_ADULT_84","FEMALE_ADULT_84",IF(Q228="MALE_CUB","MALE_JUVENILE",IF(Q228="MALE_JUVENILE","MALE_SUBADULT",IF(Q228="MALE_SUBADULT","MALE_ADULT_36_48",IF(Q228="MALE_ADULT_36_48","MALE_ADULT_48_60",IF(Q228="MALE_ADULT_48_60","MALE_ADULT_60_72",IF(Q228="MALE_ADULT_60_72","MALE_ADULT_72_84",IF(Q228="MALE_ADULT_72_84","MALE_ADULT_84",IF(Q228="MALE_ADULT_84","MALE_ADULT_84",IF(Q228="NA_CUB","NA_JUVENILE",IF(Q228="NA_JUVENILE","NA_ADULT",IF(Q228="NA_ADULT","NA_ADULT","NA"))))))))))))))))))))))))))</f>
        <v>NA</v>
      </c>
      <c r="S228" s="1" t="str">
        <f t="shared" si="317"/>
        <v>NA</v>
      </c>
      <c r="T228" s="1" t="str">
        <f t="shared" si="317"/>
        <v>NA</v>
      </c>
      <c r="U228" s="1" t="str">
        <f t="shared" si="317"/>
        <v>NA</v>
      </c>
      <c r="V228" s="1" t="str">
        <f t="shared" si="317"/>
        <v>NA</v>
      </c>
      <c r="W228" s="1" t="str">
        <f t="shared" si="317"/>
        <v>NA</v>
      </c>
      <c r="X228" s="1" t="str">
        <f t="shared" si="317"/>
        <v>NA</v>
      </c>
      <c r="Y228" s="1" t="str">
        <f t="shared" si="317"/>
        <v>NA</v>
      </c>
      <c r="Z228" s="1" t="str">
        <f t="shared" si="317"/>
        <v>NA</v>
      </c>
      <c r="AA228" s="1" t="str">
        <f t="shared" si="231"/>
        <v>NA</v>
      </c>
      <c r="AB228" s="1" t="str">
        <f t="shared" si="232"/>
        <v>NA</v>
      </c>
      <c r="AC228" s="1" t="str">
        <f t="shared" si="233"/>
        <v>NA</v>
      </c>
      <c r="AD228" s="1" t="str">
        <f t="shared" si="234"/>
        <v>NA</v>
      </c>
      <c r="AE228" s="1" t="str">
        <f t="shared" si="235"/>
        <v>NA</v>
      </c>
      <c r="AF228" s="1" t="str">
        <f t="shared" si="236"/>
        <v>NA</v>
      </c>
      <c r="AG228" s="1" t="str">
        <f t="shared" si="237"/>
        <v>NA</v>
      </c>
      <c r="AH228" s="1" t="str">
        <f t="shared" si="238"/>
        <v>NA</v>
      </c>
      <c r="AI228" s="1" t="str">
        <f t="shared" si="239"/>
        <v>NA</v>
      </c>
      <c r="AJ228" s="1" t="str">
        <f t="shared" si="240"/>
        <v>NA</v>
      </c>
      <c r="AK228" s="1" t="str">
        <f t="shared" si="241"/>
        <v>NA</v>
      </c>
      <c r="AL228" s="1" t="str">
        <f t="shared" si="242"/>
        <v>NA_CUB</v>
      </c>
      <c r="AM228" s="1" t="str">
        <f t="shared" si="243"/>
        <v>MORTALITY</v>
      </c>
      <c r="AN228" s="1" t="str">
        <f t="shared" si="244"/>
        <v>MORTALITY</v>
      </c>
      <c r="AO228" s="1" t="str">
        <f t="shared" si="245"/>
        <v>MORTALITY</v>
      </c>
      <c r="AP228" s="1" t="str">
        <f t="shared" si="246"/>
        <v>MORTALITY</v>
      </c>
      <c r="AQ228" s="1" t="str">
        <f t="shared" si="247"/>
        <v>MORTALITY</v>
      </c>
      <c r="AR228" s="1" t="str">
        <f t="shared" si="248"/>
        <v>MORTALITY</v>
      </c>
      <c r="AS228" s="1" t="str">
        <f t="shared" si="249"/>
        <v>MORTALITY</v>
      </c>
      <c r="AT228" s="1" t="str">
        <f t="shared" si="250"/>
        <v>MORTALITY</v>
      </c>
      <c r="AU228" s="1" t="str">
        <f t="shared" si="251"/>
        <v>MORTALITY</v>
      </c>
      <c r="AV228" s="1" t="str">
        <f t="shared" si="252"/>
        <v>MORTALITY</v>
      </c>
      <c r="AW228" s="1" t="str">
        <f t="shared" si="253"/>
        <v>MORTALITY</v>
      </c>
      <c r="AX228" s="1" t="str">
        <f t="shared" si="254"/>
        <v>MORTALITY</v>
      </c>
      <c r="AY228" s="1" t="str">
        <f t="shared" si="255"/>
        <v>MORTALITY</v>
      </c>
      <c r="AZ228" s="1" t="str">
        <f t="shared" si="255"/>
        <v>MORTALITY</v>
      </c>
    </row>
    <row r="229" spans="1:52" x14ac:dyDescent="0.2">
      <c r="A229" s="27">
        <f>SABI_RAW_DATA!A229</f>
        <v>228</v>
      </c>
      <c r="B229" s="1" t="str">
        <f>UPPER(SABI_RAW_DATA!C229)</f>
        <v>NA</v>
      </c>
      <c r="C229" s="28">
        <f>SABI_RAW_DATA!D229</f>
        <v>37165</v>
      </c>
      <c r="D229" s="28">
        <f>SABI_RAW_DATA!D229</f>
        <v>37165</v>
      </c>
      <c r="E229" s="1">
        <f t="shared" si="278"/>
        <v>2001</v>
      </c>
      <c r="F229" s="28">
        <f>SABI_RAW_DATA!E229</f>
        <v>37226</v>
      </c>
      <c r="G229" s="1">
        <f t="shared" si="279"/>
        <v>2001</v>
      </c>
      <c r="H229" s="67">
        <f>(YEAR(SABI_SUMMARY!D229)-YEAR(SABI_SUMMARY!C229))*12+MONTH(SABI_SUMMARY!D229)-MONTH(SABI_SUMMARY!C229)</f>
        <v>0</v>
      </c>
      <c r="I229" s="1" t="str">
        <f t="shared" si="280"/>
        <v>CUB</v>
      </c>
      <c r="J229" s="1" t="str">
        <f t="shared" si="281"/>
        <v>NA_CUB</v>
      </c>
      <c r="K229" s="29">
        <f>(YEAR(SABI_SUMMARY!F229)-YEAR(SABI_SUMMARY!C229))*12+MONTH(SABI_SUMMARY!F229)-MONTH(SABI_SUMMARY!C229)</f>
        <v>2</v>
      </c>
      <c r="L229" s="1" t="str">
        <f t="shared" si="282"/>
        <v>CUB</v>
      </c>
      <c r="M229" s="1" t="str">
        <f t="shared" si="283"/>
        <v>NA_CUB</v>
      </c>
      <c r="N229" s="1" t="str">
        <f>UPPER(SABI_RAW_DATA!G229)</f>
        <v>MORTALITY</v>
      </c>
      <c r="O229" s="1">
        <f>IF(SABI_SUMMARY!N229="MORTALITY",1,0)</f>
        <v>1</v>
      </c>
      <c r="P229" s="1" t="str">
        <f t="shared" si="228"/>
        <v>NA</v>
      </c>
      <c r="Q229" s="1" t="str">
        <f t="shared" si="229"/>
        <v>NA</v>
      </c>
      <c r="R229" s="1" t="str">
        <f t="shared" ref="R229:Z229" si="318">IF($E229=R$1,$J229,IF(R$1&gt;$G229,$N229,IF($E229&gt;R$1,"NA",(IF($E229=R$1,L229,(IF(Q229="NA",L229,IF(Q229="FEMALE_CUB","FEMALE_JUVENILE",IF(Q229="FEMALE_JUVENILE","FEMALE_SUBADULT",IF(Q229="FEMALE_SUBADULT","FEMALE_ADULT_36_48",IF(Q229="FEMALE_ADULT_36_48","FEMALE_ADULT_48_60",IF(Q229="FEMALE_ADULT_48_60","FEMALE_ADULT_60_72",IF(Q229="FEMALE_ADULT_60_72","FEMALE_ADULT_72_84",IF(Q229="FEMALE_ADULT_72_84","FEMALE_ADULT_84",IF(Q229="FEMALE_ADULT_84","FEMALE_ADULT_84",IF(Q229="MALE_CUB","MALE_JUVENILE",IF(Q229="MALE_JUVENILE","MALE_SUBADULT",IF(Q229="MALE_SUBADULT","MALE_ADULT_36_48",IF(Q229="MALE_ADULT_36_48","MALE_ADULT_48_60",IF(Q229="MALE_ADULT_48_60","MALE_ADULT_60_72",IF(Q229="MALE_ADULT_60_72","MALE_ADULT_72_84",IF(Q229="MALE_ADULT_72_84","MALE_ADULT_84",IF(Q229="MALE_ADULT_84","MALE_ADULT_84",IF(Q229="NA_CUB","NA_JUVENILE",IF(Q229="NA_JUVENILE","NA_ADULT",IF(Q229="NA_ADULT","NA_ADULT","NA"))))))))))))))))))))))))))</f>
        <v>NA</v>
      </c>
      <c r="S229" s="1" t="str">
        <f t="shared" si="318"/>
        <v>NA</v>
      </c>
      <c r="T229" s="1" t="str">
        <f t="shared" si="318"/>
        <v>NA</v>
      </c>
      <c r="U229" s="1" t="str">
        <f t="shared" si="318"/>
        <v>NA</v>
      </c>
      <c r="V229" s="1" t="str">
        <f t="shared" si="318"/>
        <v>NA</v>
      </c>
      <c r="W229" s="1" t="str">
        <f t="shared" si="318"/>
        <v>NA</v>
      </c>
      <c r="X229" s="1" t="str">
        <f t="shared" si="318"/>
        <v>NA</v>
      </c>
      <c r="Y229" s="1" t="str">
        <f t="shared" si="318"/>
        <v>NA</v>
      </c>
      <c r="Z229" s="1" t="str">
        <f t="shared" si="318"/>
        <v>NA</v>
      </c>
      <c r="AA229" s="1" t="str">
        <f t="shared" si="231"/>
        <v>NA</v>
      </c>
      <c r="AB229" s="1" t="str">
        <f t="shared" si="232"/>
        <v>NA</v>
      </c>
      <c r="AC229" s="1" t="str">
        <f t="shared" si="233"/>
        <v>NA</v>
      </c>
      <c r="AD229" s="1" t="str">
        <f t="shared" si="234"/>
        <v>NA</v>
      </c>
      <c r="AE229" s="1" t="str">
        <f t="shared" si="235"/>
        <v>NA</v>
      </c>
      <c r="AF229" s="1" t="str">
        <f t="shared" si="236"/>
        <v>NA</v>
      </c>
      <c r="AG229" s="1" t="str">
        <f t="shared" si="237"/>
        <v>NA</v>
      </c>
      <c r="AH229" s="1" t="str">
        <f t="shared" si="238"/>
        <v>NA</v>
      </c>
      <c r="AI229" s="1" t="str">
        <f t="shared" si="239"/>
        <v>NA</v>
      </c>
      <c r="AJ229" s="1" t="str">
        <f t="shared" si="240"/>
        <v>NA</v>
      </c>
      <c r="AK229" s="1" t="str">
        <f t="shared" si="241"/>
        <v>NA</v>
      </c>
      <c r="AL229" s="1" t="str">
        <f t="shared" si="242"/>
        <v>NA_CUB</v>
      </c>
      <c r="AM229" s="1" t="str">
        <f t="shared" si="243"/>
        <v>MORTALITY</v>
      </c>
      <c r="AN229" s="1" t="str">
        <f t="shared" si="244"/>
        <v>MORTALITY</v>
      </c>
      <c r="AO229" s="1" t="str">
        <f t="shared" si="245"/>
        <v>MORTALITY</v>
      </c>
      <c r="AP229" s="1" t="str">
        <f t="shared" si="246"/>
        <v>MORTALITY</v>
      </c>
      <c r="AQ229" s="1" t="str">
        <f t="shared" si="247"/>
        <v>MORTALITY</v>
      </c>
      <c r="AR229" s="1" t="str">
        <f t="shared" si="248"/>
        <v>MORTALITY</v>
      </c>
      <c r="AS229" s="1" t="str">
        <f t="shared" si="249"/>
        <v>MORTALITY</v>
      </c>
      <c r="AT229" s="1" t="str">
        <f t="shared" si="250"/>
        <v>MORTALITY</v>
      </c>
      <c r="AU229" s="1" t="str">
        <f t="shared" si="251"/>
        <v>MORTALITY</v>
      </c>
      <c r="AV229" s="1" t="str">
        <f t="shared" si="252"/>
        <v>MORTALITY</v>
      </c>
      <c r="AW229" s="1" t="str">
        <f t="shared" si="253"/>
        <v>MORTALITY</v>
      </c>
      <c r="AX229" s="1" t="str">
        <f t="shared" si="254"/>
        <v>MORTALITY</v>
      </c>
      <c r="AY229" s="1" t="str">
        <f t="shared" si="255"/>
        <v>MORTALITY</v>
      </c>
      <c r="AZ229" s="1" t="str">
        <f t="shared" si="255"/>
        <v>MORTALITY</v>
      </c>
    </row>
    <row r="230" spans="1:52" x14ac:dyDescent="0.2">
      <c r="A230" s="27">
        <f>SABI_RAW_DATA!A230</f>
        <v>229</v>
      </c>
      <c r="B230" s="1" t="str">
        <f>UPPER(SABI_RAW_DATA!C230)</f>
        <v>FEMALE</v>
      </c>
      <c r="C230" s="28">
        <f>SABI_RAW_DATA!D230</f>
        <v>37561</v>
      </c>
      <c r="D230" s="28">
        <f>SABI_RAW_DATA!D230</f>
        <v>37561</v>
      </c>
      <c r="E230" s="1">
        <f t="shared" si="278"/>
        <v>2002</v>
      </c>
      <c r="F230" s="28">
        <f>SABI_RAW_DATA!E230</f>
        <v>37622</v>
      </c>
      <c r="G230" s="1">
        <f t="shared" si="279"/>
        <v>2003</v>
      </c>
      <c r="H230" s="67">
        <f>(YEAR(SABI_SUMMARY!D230)-YEAR(SABI_SUMMARY!C230))*12+MONTH(SABI_SUMMARY!D230)-MONTH(SABI_SUMMARY!C230)</f>
        <v>0</v>
      </c>
      <c r="I230" s="1" t="str">
        <f t="shared" si="280"/>
        <v>CUB</v>
      </c>
      <c r="J230" s="1" t="str">
        <f t="shared" si="281"/>
        <v>FEMALE_CUB</v>
      </c>
      <c r="K230" s="29">
        <f>(YEAR(SABI_SUMMARY!F230)-YEAR(SABI_SUMMARY!C230))*12+MONTH(SABI_SUMMARY!F230)-MONTH(SABI_SUMMARY!C230)</f>
        <v>2</v>
      </c>
      <c r="L230" s="1" t="str">
        <f t="shared" si="282"/>
        <v>CUB</v>
      </c>
      <c r="M230" s="1" t="str">
        <f t="shared" si="283"/>
        <v>FEMALE_CUB</v>
      </c>
      <c r="N230" s="1" t="str">
        <f>UPPER(SABI_RAW_DATA!G230)</f>
        <v>MORTALITY</v>
      </c>
      <c r="O230" s="1">
        <f>IF(SABI_SUMMARY!N230="MORTALITY",1,0)</f>
        <v>1</v>
      </c>
      <c r="P230" s="1" t="str">
        <f t="shared" si="228"/>
        <v>NA</v>
      </c>
      <c r="Q230" s="1" t="str">
        <f t="shared" si="229"/>
        <v>NA</v>
      </c>
      <c r="R230" s="1" t="str">
        <f t="shared" ref="R230:Z230" si="319">IF($E230=R$1,$J230,IF(R$1&gt;$G230,$N230,IF($E230&gt;R$1,"NA",(IF($E230=R$1,L230,(IF(Q230="NA",L230,IF(Q230="FEMALE_CUB","FEMALE_JUVENILE",IF(Q230="FEMALE_JUVENILE","FEMALE_SUBADULT",IF(Q230="FEMALE_SUBADULT","FEMALE_ADULT_36_48",IF(Q230="FEMALE_ADULT_36_48","FEMALE_ADULT_48_60",IF(Q230="FEMALE_ADULT_48_60","FEMALE_ADULT_60_72",IF(Q230="FEMALE_ADULT_60_72","FEMALE_ADULT_72_84",IF(Q230="FEMALE_ADULT_72_84","FEMALE_ADULT_84",IF(Q230="FEMALE_ADULT_84","FEMALE_ADULT_84",IF(Q230="MALE_CUB","MALE_JUVENILE",IF(Q230="MALE_JUVENILE","MALE_SUBADULT",IF(Q230="MALE_SUBADULT","MALE_ADULT_36_48",IF(Q230="MALE_ADULT_36_48","MALE_ADULT_48_60",IF(Q230="MALE_ADULT_48_60","MALE_ADULT_60_72",IF(Q230="MALE_ADULT_60_72","MALE_ADULT_72_84",IF(Q230="MALE_ADULT_72_84","MALE_ADULT_84",IF(Q230="MALE_ADULT_84","MALE_ADULT_84",IF(Q230="NA_CUB","NA_JUVENILE",IF(Q230="NA_JUVENILE","NA_ADULT",IF(Q230="NA_ADULT","NA_ADULT","NA"))))))))))))))))))))))))))</f>
        <v>NA</v>
      </c>
      <c r="S230" s="1" t="str">
        <f t="shared" si="319"/>
        <v>NA</v>
      </c>
      <c r="T230" s="1" t="str">
        <f t="shared" si="319"/>
        <v>NA</v>
      </c>
      <c r="U230" s="1" t="str">
        <f t="shared" si="319"/>
        <v>NA</v>
      </c>
      <c r="V230" s="1" t="str">
        <f t="shared" si="319"/>
        <v>NA</v>
      </c>
      <c r="W230" s="1" t="str">
        <f t="shared" si="319"/>
        <v>NA</v>
      </c>
      <c r="X230" s="1" t="str">
        <f t="shared" si="319"/>
        <v>NA</v>
      </c>
      <c r="Y230" s="1" t="str">
        <f t="shared" si="319"/>
        <v>NA</v>
      </c>
      <c r="Z230" s="1" t="str">
        <f t="shared" si="319"/>
        <v>NA</v>
      </c>
      <c r="AA230" s="1" t="str">
        <f t="shared" si="231"/>
        <v>NA</v>
      </c>
      <c r="AB230" s="1" t="str">
        <f t="shared" si="232"/>
        <v>NA</v>
      </c>
      <c r="AC230" s="1" t="str">
        <f t="shared" si="233"/>
        <v>NA</v>
      </c>
      <c r="AD230" s="1" t="str">
        <f t="shared" si="234"/>
        <v>NA</v>
      </c>
      <c r="AE230" s="1" t="str">
        <f t="shared" si="235"/>
        <v>NA</v>
      </c>
      <c r="AF230" s="1" t="str">
        <f t="shared" si="236"/>
        <v>NA</v>
      </c>
      <c r="AG230" s="1" t="str">
        <f t="shared" si="237"/>
        <v>NA</v>
      </c>
      <c r="AH230" s="1" t="str">
        <f t="shared" si="238"/>
        <v>NA</v>
      </c>
      <c r="AI230" s="1" t="str">
        <f t="shared" si="239"/>
        <v>NA</v>
      </c>
      <c r="AJ230" s="1" t="str">
        <f t="shared" si="240"/>
        <v>NA</v>
      </c>
      <c r="AK230" s="1" t="str">
        <f t="shared" si="241"/>
        <v>NA</v>
      </c>
      <c r="AL230" s="1" t="str">
        <f t="shared" si="242"/>
        <v>NA</v>
      </c>
      <c r="AM230" s="1" t="str">
        <f t="shared" si="243"/>
        <v>FEMALE_CUB</v>
      </c>
      <c r="AN230" s="1" t="str">
        <f t="shared" si="244"/>
        <v>FEMALE_JUVENILE</v>
      </c>
      <c r="AO230" s="1" t="str">
        <f t="shared" si="245"/>
        <v>MORTALITY</v>
      </c>
      <c r="AP230" s="1" t="str">
        <f t="shared" si="246"/>
        <v>MORTALITY</v>
      </c>
      <c r="AQ230" s="1" t="str">
        <f t="shared" si="247"/>
        <v>MORTALITY</v>
      </c>
      <c r="AR230" s="1" t="str">
        <f t="shared" si="248"/>
        <v>MORTALITY</v>
      </c>
      <c r="AS230" s="1" t="str">
        <f t="shared" si="249"/>
        <v>MORTALITY</v>
      </c>
      <c r="AT230" s="1" t="str">
        <f t="shared" si="250"/>
        <v>MORTALITY</v>
      </c>
      <c r="AU230" s="1" t="str">
        <f t="shared" si="251"/>
        <v>MORTALITY</v>
      </c>
      <c r="AV230" s="1" t="str">
        <f t="shared" si="252"/>
        <v>MORTALITY</v>
      </c>
      <c r="AW230" s="1" t="str">
        <f t="shared" si="253"/>
        <v>MORTALITY</v>
      </c>
      <c r="AX230" s="1" t="str">
        <f t="shared" si="254"/>
        <v>MORTALITY</v>
      </c>
      <c r="AY230" s="1" t="str">
        <f t="shared" si="255"/>
        <v>MORTALITY</v>
      </c>
      <c r="AZ230" s="1" t="str">
        <f t="shared" si="255"/>
        <v>MORTALITY</v>
      </c>
    </row>
    <row r="231" spans="1:52" x14ac:dyDescent="0.2">
      <c r="A231" s="27">
        <f>SABI_RAW_DATA!A231</f>
        <v>230</v>
      </c>
      <c r="B231" s="1" t="str">
        <f>UPPER(SABI_RAW_DATA!C231)</f>
        <v>NA</v>
      </c>
      <c r="C231" s="28">
        <f>SABI_RAW_DATA!D231</f>
        <v>37865</v>
      </c>
      <c r="D231" s="28">
        <f>SABI_RAW_DATA!D231</f>
        <v>37865</v>
      </c>
      <c r="E231" s="1">
        <f t="shared" si="278"/>
        <v>2003</v>
      </c>
      <c r="F231" s="28">
        <f>SABI_RAW_DATA!E231</f>
        <v>38018</v>
      </c>
      <c r="G231" s="1">
        <f t="shared" si="279"/>
        <v>2004</v>
      </c>
      <c r="H231" s="67">
        <f>(YEAR(SABI_SUMMARY!D231)-YEAR(SABI_SUMMARY!C231))*12+MONTH(SABI_SUMMARY!D231)-MONTH(SABI_SUMMARY!C231)</f>
        <v>0</v>
      </c>
      <c r="I231" s="1" t="str">
        <f t="shared" si="280"/>
        <v>CUB</v>
      </c>
      <c r="J231" s="1" t="str">
        <f t="shared" si="281"/>
        <v>NA_CUB</v>
      </c>
      <c r="K231" s="29">
        <f>(YEAR(SABI_SUMMARY!F231)-YEAR(SABI_SUMMARY!C231))*12+MONTH(SABI_SUMMARY!F231)-MONTH(SABI_SUMMARY!C231)</f>
        <v>5</v>
      </c>
      <c r="L231" s="1" t="str">
        <f t="shared" si="282"/>
        <v>CUB</v>
      </c>
      <c r="M231" s="1" t="str">
        <f t="shared" si="283"/>
        <v>NA_CUB</v>
      </c>
      <c r="N231" s="1" t="str">
        <f>UPPER(SABI_RAW_DATA!G231)</f>
        <v>MORTALITY</v>
      </c>
      <c r="O231" s="1">
        <f>IF(SABI_SUMMARY!N231="MORTALITY",1,0)</f>
        <v>1</v>
      </c>
      <c r="P231" s="1" t="str">
        <f t="shared" si="228"/>
        <v>NA</v>
      </c>
      <c r="Q231" s="1" t="str">
        <f t="shared" si="229"/>
        <v>NA</v>
      </c>
      <c r="R231" s="1" t="str">
        <f t="shared" ref="R231:Z231" si="320">IF($E231=R$1,$J231,IF(R$1&gt;$G231,$N231,IF($E231&gt;R$1,"NA",(IF($E231=R$1,L231,(IF(Q231="NA",L231,IF(Q231="FEMALE_CUB","FEMALE_JUVENILE",IF(Q231="FEMALE_JUVENILE","FEMALE_SUBADULT",IF(Q231="FEMALE_SUBADULT","FEMALE_ADULT_36_48",IF(Q231="FEMALE_ADULT_36_48","FEMALE_ADULT_48_60",IF(Q231="FEMALE_ADULT_48_60","FEMALE_ADULT_60_72",IF(Q231="FEMALE_ADULT_60_72","FEMALE_ADULT_72_84",IF(Q231="FEMALE_ADULT_72_84","FEMALE_ADULT_84",IF(Q231="FEMALE_ADULT_84","FEMALE_ADULT_84",IF(Q231="MALE_CUB","MALE_JUVENILE",IF(Q231="MALE_JUVENILE","MALE_SUBADULT",IF(Q231="MALE_SUBADULT","MALE_ADULT_36_48",IF(Q231="MALE_ADULT_36_48","MALE_ADULT_48_60",IF(Q231="MALE_ADULT_48_60","MALE_ADULT_60_72",IF(Q231="MALE_ADULT_60_72","MALE_ADULT_72_84",IF(Q231="MALE_ADULT_72_84","MALE_ADULT_84",IF(Q231="MALE_ADULT_84","MALE_ADULT_84",IF(Q231="NA_CUB","NA_JUVENILE",IF(Q231="NA_JUVENILE","NA_ADULT",IF(Q231="NA_ADULT","NA_ADULT","NA"))))))))))))))))))))))))))</f>
        <v>NA</v>
      </c>
      <c r="S231" s="1" t="str">
        <f t="shared" si="320"/>
        <v>NA</v>
      </c>
      <c r="T231" s="1" t="str">
        <f t="shared" si="320"/>
        <v>NA</v>
      </c>
      <c r="U231" s="1" t="str">
        <f t="shared" si="320"/>
        <v>NA</v>
      </c>
      <c r="V231" s="1" t="str">
        <f t="shared" si="320"/>
        <v>NA</v>
      </c>
      <c r="W231" s="1" t="str">
        <f t="shared" si="320"/>
        <v>NA</v>
      </c>
      <c r="X231" s="1" t="str">
        <f t="shared" si="320"/>
        <v>NA</v>
      </c>
      <c r="Y231" s="1" t="str">
        <f t="shared" si="320"/>
        <v>NA</v>
      </c>
      <c r="Z231" s="1" t="str">
        <f t="shared" si="320"/>
        <v>NA</v>
      </c>
      <c r="AA231" s="1" t="str">
        <f t="shared" si="231"/>
        <v>NA</v>
      </c>
      <c r="AB231" s="1" t="str">
        <f t="shared" si="232"/>
        <v>NA</v>
      </c>
      <c r="AC231" s="1" t="str">
        <f t="shared" si="233"/>
        <v>NA</v>
      </c>
      <c r="AD231" s="1" t="str">
        <f t="shared" si="234"/>
        <v>NA</v>
      </c>
      <c r="AE231" s="1" t="str">
        <f t="shared" si="235"/>
        <v>NA</v>
      </c>
      <c r="AF231" s="1" t="str">
        <f t="shared" si="236"/>
        <v>NA</v>
      </c>
      <c r="AG231" s="1" t="str">
        <f t="shared" si="237"/>
        <v>NA</v>
      </c>
      <c r="AH231" s="1" t="str">
        <f t="shared" si="238"/>
        <v>NA</v>
      </c>
      <c r="AI231" s="1" t="str">
        <f t="shared" si="239"/>
        <v>NA</v>
      </c>
      <c r="AJ231" s="1" t="str">
        <f t="shared" si="240"/>
        <v>NA</v>
      </c>
      <c r="AK231" s="1" t="str">
        <f t="shared" si="241"/>
        <v>NA</v>
      </c>
      <c r="AL231" s="1" t="str">
        <f t="shared" si="242"/>
        <v>NA</v>
      </c>
      <c r="AM231" s="1" t="str">
        <f t="shared" si="243"/>
        <v>NA</v>
      </c>
      <c r="AN231" s="1" t="str">
        <f t="shared" si="244"/>
        <v>NA_CUB</v>
      </c>
      <c r="AO231" s="1" t="str">
        <f t="shared" si="245"/>
        <v>NA_JUVENILE</v>
      </c>
      <c r="AP231" s="1" t="str">
        <f t="shared" si="246"/>
        <v>MORTALITY</v>
      </c>
      <c r="AQ231" s="1" t="str">
        <f t="shared" si="247"/>
        <v>MORTALITY</v>
      </c>
      <c r="AR231" s="1" t="str">
        <f t="shared" si="248"/>
        <v>MORTALITY</v>
      </c>
      <c r="AS231" s="1" t="str">
        <f t="shared" si="249"/>
        <v>MORTALITY</v>
      </c>
      <c r="AT231" s="1" t="str">
        <f t="shared" si="250"/>
        <v>MORTALITY</v>
      </c>
      <c r="AU231" s="1" t="str">
        <f t="shared" si="251"/>
        <v>MORTALITY</v>
      </c>
      <c r="AV231" s="1" t="str">
        <f t="shared" si="252"/>
        <v>MORTALITY</v>
      </c>
      <c r="AW231" s="1" t="str">
        <f t="shared" si="253"/>
        <v>MORTALITY</v>
      </c>
      <c r="AX231" s="1" t="str">
        <f t="shared" si="254"/>
        <v>MORTALITY</v>
      </c>
      <c r="AY231" s="1" t="str">
        <f t="shared" si="255"/>
        <v>MORTALITY</v>
      </c>
      <c r="AZ231" s="1" t="str">
        <f t="shared" si="255"/>
        <v>MORTALITY</v>
      </c>
    </row>
    <row r="232" spans="1:52" x14ac:dyDescent="0.2">
      <c r="A232" s="27">
        <f>SABI_RAW_DATA!A232</f>
        <v>231</v>
      </c>
      <c r="B232" s="1" t="str">
        <f>UPPER(SABI_RAW_DATA!C232)</f>
        <v>NA</v>
      </c>
      <c r="C232" s="28">
        <f>SABI_RAW_DATA!D232</f>
        <v>37865</v>
      </c>
      <c r="D232" s="28">
        <f>SABI_RAW_DATA!D232</f>
        <v>37865</v>
      </c>
      <c r="E232" s="1">
        <f t="shared" si="278"/>
        <v>2003</v>
      </c>
      <c r="F232" s="28">
        <f>SABI_RAW_DATA!E232</f>
        <v>38018</v>
      </c>
      <c r="G232" s="1">
        <f t="shared" si="279"/>
        <v>2004</v>
      </c>
      <c r="H232" s="67">
        <f>(YEAR(SABI_SUMMARY!D232)-YEAR(SABI_SUMMARY!C232))*12+MONTH(SABI_SUMMARY!D232)-MONTH(SABI_SUMMARY!C232)</f>
        <v>0</v>
      </c>
      <c r="I232" s="1" t="str">
        <f t="shared" si="280"/>
        <v>CUB</v>
      </c>
      <c r="J232" s="1" t="str">
        <f t="shared" si="281"/>
        <v>NA_CUB</v>
      </c>
      <c r="K232" s="29">
        <f>(YEAR(SABI_SUMMARY!F232)-YEAR(SABI_SUMMARY!C232))*12+MONTH(SABI_SUMMARY!F232)-MONTH(SABI_SUMMARY!C232)</f>
        <v>5</v>
      </c>
      <c r="L232" s="1" t="str">
        <f t="shared" si="282"/>
        <v>CUB</v>
      </c>
      <c r="M232" s="1" t="str">
        <f t="shared" si="283"/>
        <v>NA_CUB</v>
      </c>
      <c r="N232" s="1" t="str">
        <f>UPPER(SABI_RAW_DATA!G232)</f>
        <v>MORTALITY</v>
      </c>
      <c r="O232" s="1">
        <f>IF(SABI_SUMMARY!N232="MORTALITY",1,0)</f>
        <v>1</v>
      </c>
      <c r="P232" s="1" t="str">
        <f t="shared" si="228"/>
        <v>NA</v>
      </c>
      <c r="Q232" s="1" t="str">
        <f t="shared" si="229"/>
        <v>NA</v>
      </c>
      <c r="R232" s="1" t="str">
        <f t="shared" ref="R232:Z232" si="321">IF($E232=R$1,$J232,IF(R$1&gt;$G232,$N232,IF($E232&gt;R$1,"NA",(IF($E232=R$1,L232,(IF(Q232="NA",L232,IF(Q232="FEMALE_CUB","FEMALE_JUVENILE",IF(Q232="FEMALE_JUVENILE","FEMALE_SUBADULT",IF(Q232="FEMALE_SUBADULT","FEMALE_ADULT_36_48",IF(Q232="FEMALE_ADULT_36_48","FEMALE_ADULT_48_60",IF(Q232="FEMALE_ADULT_48_60","FEMALE_ADULT_60_72",IF(Q232="FEMALE_ADULT_60_72","FEMALE_ADULT_72_84",IF(Q232="FEMALE_ADULT_72_84","FEMALE_ADULT_84",IF(Q232="FEMALE_ADULT_84","FEMALE_ADULT_84",IF(Q232="MALE_CUB","MALE_JUVENILE",IF(Q232="MALE_JUVENILE","MALE_SUBADULT",IF(Q232="MALE_SUBADULT","MALE_ADULT_36_48",IF(Q232="MALE_ADULT_36_48","MALE_ADULT_48_60",IF(Q232="MALE_ADULT_48_60","MALE_ADULT_60_72",IF(Q232="MALE_ADULT_60_72","MALE_ADULT_72_84",IF(Q232="MALE_ADULT_72_84","MALE_ADULT_84",IF(Q232="MALE_ADULT_84","MALE_ADULT_84",IF(Q232="NA_CUB","NA_JUVENILE",IF(Q232="NA_JUVENILE","NA_ADULT",IF(Q232="NA_ADULT","NA_ADULT","NA"))))))))))))))))))))))))))</f>
        <v>NA</v>
      </c>
      <c r="S232" s="1" t="str">
        <f t="shared" si="321"/>
        <v>NA</v>
      </c>
      <c r="T232" s="1" t="str">
        <f t="shared" si="321"/>
        <v>NA</v>
      </c>
      <c r="U232" s="1" t="str">
        <f t="shared" si="321"/>
        <v>NA</v>
      </c>
      <c r="V232" s="1" t="str">
        <f t="shared" si="321"/>
        <v>NA</v>
      </c>
      <c r="W232" s="1" t="str">
        <f t="shared" si="321"/>
        <v>NA</v>
      </c>
      <c r="X232" s="1" t="str">
        <f t="shared" si="321"/>
        <v>NA</v>
      </c>
      <c r="Y232" s="1" t="str">
        <f t="shared" si="321"/>
        <v>NA</v>
      </c>
      <c r="Z232" s="1" t="str">
        <f t="shared" si="321"/>
        <v>NA</v>
      </c>
      <c r="AA232" s="1" t="str">
        <f t="shared" si="231"/>
        <v>NA</v>
      </c>
      <c r="AB232" s="1" t="str">
        <f t="shared" si="232"/>
        <v>NA</v>
      </c>
      <c r="AC232" s="1" t="str">
        <f t="shared" si="233"/>
        <v>NA</v>
      </c>
      <c r="AD232" s="1" t="str">
        <f t="shared" si="234"/>
        <v>NA</v>
      </c>
      <c r="AE232" s="1" t="str">
        <f t="shared" si="235"/>
        <v>NA</v>
      </c>
      <c r="AF232" s="1" t="str">
        <f t="shared" si="236"/>
        <v>NA</v>
      </c>
      <c r="AG232" s="1" t="str">
        <f t="shared" si="237"/>
        <v>NA</v>
      </c>
      <c r="AH232" s="1" t="str">
        <f t="shared" si="238"/>
        <v>NA</v>
      </c>
      <c r="AI232" s="1" t="str">
        <f t="shared" si="239"/>
        <v>NA</v>
      </c>
      <c r="AJ232" s="1" t="str">
        <f t="shared" si="240"/>
        <v>NA</v>
      </c>
      <c r="AK232" s="1" t="str">
        <f t="shared" si="241"/>
        <v>NA</v>
      </c>
      <c r="AL232" s="1" t="str">
        <f t="shared" si="242"/>
        <v>NA</v>
      </c>
      <c r="AM232" s="1" t="str">
        <f t="shared" si="243"/>
        <v>NA</v>
      </c>
      <c r="AN232" s="1" t="str">
        <f t="shared" si="244"/>
        <v>NA_CUB</v>
      </c>
      <c r="AO232" s="1" t="str">
        <f t="shared" si="245"/>
        <v>NA_JUVENILE</v>
      </c>
      <c r="AP232" s="1" t="str">
        <f t="shared" si="246"/>
        <v>MORTALITY</v>
      </c>
      <c r="AQ232" s="1" t="str">
        <f t="shared" si="247"/>
        <v>MORTALITY</v>
      </c>
      <c r="AR232" s="1" t="str">
        <f t="shared" si="248"/>
        <v>MORTALITY</v>
      </c>
      <c r="AS232" s="1" t="str">
        <f t="shared" si="249"/>
        <v>MORTALITY</v>
      </c>
      <c r="AT232" s="1" t="str">
        <f t="shared" si="250"/>
        <v>MORTALITY</v>
      </c>
      <c r="AU232" s="1" t="str">
        <f t="shared" si="251"/>
        <v>MORTALITY</v>
      </c>
      <c r="AV232" s="1" t="str">
        <f t="shared" si="252"/>
        <v>MORTALITY</v>
      </c>
      <c r="AW232" s="1" t="str">
        <f t="shared" si="253"/>
        <v>MORTALITY</v>
      </c>
      <c r="AX232" s="1" t="str">
        <f t="shared" si="254"/>
        <v>MORTALITY</v>
      </c>
      <c r="AY232" s="1" t="str">
        <f t="shared" si="255"/>
        <v>MORTALITY</v>
      </c>
      <c r="AZ232" s="1" t="str">
        <f t="shared" si="255"/>
        <v>MORTALITY</v>
      </c>
    </row>
    <row r="233" spans="1:52" x14ac:dyDescent="0.2">
      <c r="A233" s="27">
        <f>SABI_RAW_DATA!A233</f>
        <v>232</v>
      </c>
      <c r="B233" s="1" t="str">
        <f>UPPER(SABI_RAW_DATA!C233)</f>
        <v>NA</v>
      </c>
      <c r="C233" s="28">
        <f>SABI_RAW_DATA!D233</f>
        <v>38412</v>
      </c>
      <c r="D233" s="28">
        <f>SABI_RAW_DATA!D233</f>
        <v>38412</v>
      </c>
      <c r="E233" s="1">
        <f t="shared" si="278"/>
        <v>2005</v>
      </c>
      <c r="F233" s="28">
        <f>SABI_RAW_DATA!E233</f>
        <v>38504</v>
      </c>
      <c r="G233" s="1">
        <f t="shared" si="279"/>
        <v>2005</v>
      </c>
      <c r="H233" s="67">
        <f>(YEAR(SABI_SUMMARY!D233)-YEAR(SABI_SUMMARY!C233))*12+MONTH(SABI_SUMMARY!D233)-MONTH(SABI_SUMMARY!C233)</f>
        <v>0</v>
      </c>
      <c r="I233" s="1" t="str">
        <f t="shared" si="280"/>
        <v>CUB</v>
      </c>
      <c r="J233" s="1" t="str">
        <f t="shared" si="281"/>
        <v>NA_CUB</v>
      </c>
      <c r="K233" s="29">
        <f>(YEAR(SABI_SUMMARY!F233)-YEAR(SABI_SUMMARY!C233))*12+MONTH(SABI_SUMMARY!F233)-MONTH(SABI_SUMMARY!C233)</f>
        <v>3</v>
      </c>
      <c r="L233" s="1" t="str">
        <f t="shared" si="282"/>
        <v>CUB</v>
      </c>
      <c r="M233" s="1" t="str">
        <f t="shared" si="283"/>
        <v>NA_CUB</v>
      </c>
      <c r="N233" s="1" t="str">
        <f>UPPER(SABI_RAW_DATA!G233)</f>
        <v>MORTALITY</v>
      </c>
      <c r="O233" s="1">
        <f>IF(SABI_SUMMARY!N233="MORTALITY",1,0)</f>
        <v>1</v>
      </c>
      <c r="P233" s="1" t="str">
        <f t="shared" si="228"/>
        <v>NA</v>
      </c>
      <c r="Q233" s="1" t="str">
        <f t="shared" si="229"/>
        <v>NA</v>
      </c>
      <c r="R233" s="1" t="str">
        <f t="shared" ref="R233:Z233" si="322">IF($E233=R$1,$J233,IF(R$1&gt;$G233,$N233,IF($E233&gt;R$1,"NA",(IF($E233=R$1,L233,(IF(Q233="NA",L233,IF(Q233="FEMALE_CUB","FEMALE_JUVENILE",IF(Q233="FEMALE_JUVENILE","FEMALE_SUBADULT",IF(Q233="FEMALE_SUBADULT","FEMALE_ADULT_36_48",IF(Q233="FEMALE_ADULT_36_48","FEMALE_ADULT_48_60",IF(Q233="FEMALE_ADULT_48_60","FEMALE_ADULT_60_72",IF(Q233="FEMALE_ADULT_60_72","FEMALE_ADULT_72_84",IF(Q233="FEMALE_ADULT_72_84","FEMALE_ADULT_84",IF(Q233="FEMALE_ADULT_84","FEMALE_ADULT_84",IF(Q233="MALE_CUB","MALE_JUVENILE",IF(Q233="MALE_JUVENILE","MALE_SUBADULT",IF(Q233="MALE_SUBADULT","MALE_ADULT_36_48",IF(Q233="MALE_ADULT_36_48","MALE_ADULT_48_60",IF(Q233="MALE_ADULT_48_60","MALE_ADULT_60_72",IF(Q233="MALE_ADULT_60_72","MALE_ADULT_72_84",IF(Q233="MALE_ADULT_72_84","MALE_ADULT_84",IF(Q233="MALE_ADULT_84","MALE_ADULT_84",IF(Q233="NA_CUB","NA_JUVENILE",IF(Q233="NA_JUVENILE","NA_ADULT",IF(Q233="NA_ADULT","NA_ADULT","NA"))))))))))))))))))))))))))</f>
        <v>NA</v>
      </c>
      <c r="S233" s="1" t="str">
        <f t="shared" si="322"/>
        <v>NA</v>
      </c>
      <c r="T233" s="1" t="str">
        <f t="shared" si="322"/>
        <v>NA</v>
      </c>
      <c r="U233" s="1" t="str">
        <f t="shared" si="322"/>
        <v>NA</v>
      </c>
      <c r="V233" s="1" t="str">
        <f t="shared" si="322"/>
        <v>NA</v>
      </c>
      <c r="W233" s="1" t="str">
        <f t="shared" si="322"/>
        <v>NA</v>
      </c>
      <c r="X233" s="1" t="str">
        <f t="shared" si="322"/>
        <v>NA</v>
      </c>
      <c r="Y233" s="1" t="str">
        <f t="shared" si="322"/>
        <v>NA</v>
      </c>
      <c r="Z233" s="1" t="str">
        <f t="shared" si="322"/>
        <v>NA</v>
      </c>
      <c r="AA233" s="1" t="str">
        <f t="shared" si="231"/>
        <v>NA</v>
      </c>
      <c r="AB233" s="1" t="str">
        <f t="shared" si="232"/>
        <v>NA</v>
      </c>
      <c r="AC233" s="1" t="str">
        <f t="shared" si="233"/>
        <v>NA</v>
      </c>
      <c r="AD233" s="1" t="str">
        <f t="shared" si="234"/>
        <v>NA</v>
      </c>
      <c r="AE233" s="1" t="str">
        <f t="shared" si="235"/>
        <v>NA</v>
      </c>
      <c r="AF233" s="1" t="str">
        <f t="shared" si="236"/>
        <v>NA</v>
      </c>
      <c r="AG233" s="1" t="str">
        <f t="shared" si="237"/>
        <v>NA</v>
      </c>
      <c r="AH233" s="1" t="str">
        <f t="shared" si="238"/>
        <v>NA</v>
      </c>
      <c r="AI233" s="1" t="str">
        <f t="shared" si="239"/>
        <v>NA</v>
      </c>
      <c r="AJ233" s="1" t="str">
        <f t="shared" si="240"/>
        <v>NA</v>
      </c>
      <c r="AK233" s="1" t="str">
        <f t="shared" si="241"/>
        <v>NA</v>
      </c>
      <c r="AL233" s="1" t="str">
        <f t="shared" si="242"/>
        <v>NA</v>
      </c>
      <c r="AM233" s="1" t="str">
        <f t="shared" si="243"/>
        <v>NA</v>
      </c>
      <c r="AN233" s="1" t="str">
        <f t="shared" si="244"/>
        <v>NA</v>
      </c>
      <c r="AO233" s="1" t="str">
        <f t="shared" si="245"/>
        <v>NA</v>
      </c>
      <c r="AP233" s="1" t="str">
        <f t="shared" si="246"/>
        <v>NA_CUB</v>
      </c>
      <c r="AQ233" s="1" t="str">
        <f t="shared" si="247"/>
        <v>MORTALITY</v>
      </c>
      <c r="AR233" s="1" t="str">
        <f t="shared" si="248"/>
        <v>MORTALITY</v>
      </c>
      <c r="AS233" s="1" t="str">
        <f t="shared" si="249"/>
        <v>MORTALITY</v>
      </c>
      <c r="AT233" s="1" t="str">
        <f t="shared" si="250"/>
        <v>MORTALITY</v>
      </c>
      <c r="AU233" s="1" t="str">
        <f t="shared" si="251"/>
        <v>MORTALITY</v>
      </c>
      <c r="AV233" s="1" t="str">
        <f t="shared" si="252"/>
        <v>MORTALITY</v>
      </c>
      <c r="AW233" s="1" t="str">
        <f t="shared" si="253"/>
        <v>MORTALITY</v>
      </c>
      <c r="AX233" s="1" t="str">
        <f t="shared" si="254"/>
        <v>MORTALITY</v>
      </c>
      <c r="AY233" s="1" t="str">
        <f t="shared" si="255"/>
        <v>MORTALITY</v>
      </c>
      <c r="AZ233" s="1" t="str">
        <f t="shared" si="255"/>
        <v>MORTALITY</v>
      </c>
    </row>
    <row r="234" spans="1:52" x14ac:dyDescent="0.2">
      <c r="A234" s="27">
        <f>SABI_RAW_DATA!A234</f>
        <v>233</v>
      </c>
      <c r="B234" s="1" t="str">
        <f>UPPER(SABI_RAW_DATA!C234)</f>
        <v>NA</v>
      </c>
      <c r="C234" s="28">
        <f>SABI_RAW_DATA!D234</f>
        <v>38412</v>
      </c>
      <c r="D234" s="28">
        <f>SABI_RAW_DATA!D234</f>
        <v>38412</v>
      </c>
      <c r="E234" s="1">
        <f t="shared" si="278"/>
        <v>2005</v>
      </c>
      <c r="F234" s="28">
        <f>SABI_RAW_DATA!E234</f>
        <v>38504</v>
      </c>
      <c r="G234" s="1">
        <f t="shared" si="279"/>
        <v>2005</v>
      </c>
      <c r="H234" s="67">
        <f>(YEAR(SABI_SUMMARY!D234)-YEAR(SABI_SUMMARY!C234))*12+MONTH(SABI_SUMMARY!D234)-MONTH(SABI_SUMMARY!C234)</f>
        <v>0</v>
      </c>
      <c r="I234" s="1" t="str">
        <f t="shared" si="280"/>
        <v>CUB</v>
      </c>
      <c r="J234" s="1" t="str">
        <f t="shared" si="281"/>
        <v>NA_CUB</v>
      </c>
      <c r="K234" s="29">
        <f>(YEAR(SABI_SUMMARY!F234)-YEAR(SABI_SUMMARY!C234))*12+MONTH(SABI_SUMMARY!F234)-MONTH(SABI_SUMMARY!C234)</f>
        <v>3</v>
      </c>
      <c r="L234" s="1" t="str">
        <f t="shared" si="282"/>
        <v>CUB</v>
      </c>
      <c r="M234" s="1" t="str">
        <f t="shared" si="283"/>
        <v>NA_CUB</v>
      </c>
      <c r="N234" s="1" t="str">
        <f>UPPER(SABI_RAW_DATA!G234)</f>
        <v>MORTALITY</v>
      </c>
      <c r="O234" s="1">
        <f>IF(SABI_SUMMARY!N234="MORTALITY",1,0)</f>
        <v>1</v>
      </c>
      <c r="P234" s="1" t="str">
        <f t="shared" si="228"/>
        <v>NA</v>
      </c>
      <c r="Q234" s="1" t="str">
        <f t="shared" si="229"/>
        <v>NA</v>
      </c>
      <c r="R234" s="1" t="str">
        <f t="shared" ref="R234:Z234" si="323">IF($E234=R$1,$J234,IF(R$1&gt;$G234,$N234,IF($E234&gt;R$1,"NA",(IF($E234=R$1,L234,(IF(Q234="NA",L234,IF(Q234="FEMALE_CUB","FEMALE_JUVENILE",IF(Q234="FEMALE_JUVENILE","FEMALE_SUBADULT",IF(Q234="FEMALE_SUBADULT","FEMALE_ADULT_36_48",IF(Q234="FEMALE_ADULT_36_48","FEMALE_ADULT_48_60",IF(Q234="FEMALE_ADULT_48_60","FEMALE_ADULT_60_72",IF(Q234="FEMALE_ADULT_60_72","FEMALE_ADULT_72_84",IF(Q234="FEMALE_ADULT_72_84","FEMALE_ADULT_84",IF(Q234="FEMALE_ADULT_84","FEMALE_ADULT_84",IF(Q234="MALE_CUB","MALE_JUVENILE",IF(Q234="MALE_JUVENILE","MALE_SUBADULT",IF(Q234="MALE_SUBADULT","MALE_ADULT_36_48",IF(Q234="MALE_ADULT_36_48","MALE_ADULT_48_60",IF(Q234="MALE_ADULT_48_60","MALE_ADULT_60_72",IF(Q234="MALE_ADULT_60_72","MALE_ADULT_72_84",IF(Q234="MALE_ADULT_72_84","MALE_ADULT_84",IF(Q234="MALE_ADULT_84","MALE_ADULT_84",IF(Q234="NA_CUB","NA_JUVENILE",IF(Q234="NA_JUVENILE","NA_ADULT",IF(Q234="NA_ADULT","NA_ADULT","NA"))))))))))))))))))))))))))</f>
        <v>NA</v>
      </c>
      <c r="S234" s="1" t="str">
        <f t="shared" si="323"/>
        <v>NA</v>
      </c>
      <c r="T234" s="1" t="str">
        <f t="shared" si="323"/>
        <v>NA</v>
      </c>
      <c r="U234" s="1" t="str">
        <f t="shared" si="323"/>
        <v>NA</v>
      </c>
      <c r="V234" s="1" t="str">
        <f t="shared" si="323"/>
        <v>NA</v>
      </c>
      <c r="W234" s="1" t="str">
        <f t="shared" si="323"/>
        <v>NA</v>
      </c>
      <c r="X234" s="1" t="str">
        <f t="shared" si="323"/>
        <v>NA</v>
      </c>
      <c r="Y234" s="1" t="str">
        <f t="shared" si="323"/>
        <v>NA</v>
      </c>
      <c r="Z234" s="1" t="str">
        <f t="shared" si="323"/>
        <v>NA</v>
      </c>
      <c r="AA234" s="1" t="str">
        <f t="shared" si="231"/>
        <v>NA</v>
      </c>
      <c r="AB234" s="1" t="str">
        <f t="shared" si="232"/>
        <v>NA</v>
      </c>
      <c r="AC234" s="1" t="str">
        <f t="shared" si="233"/>
        <v>NA</v>
      </c>
      <c r="AD234" s="1" t="str">
        <f t="shared" si="234"/>
        <v>NA</v>
      </c>
      <c r="AE234" s="1" t="str">
        <f t="shared" si="235"/>
        <v>NA</v>
      </c>
      <c r="AF234" s="1" t="str">
        <f t="shared" si="236"/>
        <v>NA</v>
      </c>
      <c r="AG234" s="1" t="str">
        <f t="shared" si="237"/>
        <v>NA</v>
      </c>
      <c r="AH234" s="1" t="str">
        <f t="shared" si="238"/>
        <v>NA</v>
      </c>
      <c r="AI234" s="1" t="str">
        <f t="shared" si="239"/>
        <v>NA</v>
      </c>
      <c r="AJ234" s="1" t="str">
        <f t="shared" si="240"/>
        <v>NA</v>
      </c>
      <c r="AK234" s="1" t="str">
        <f t="shared" si="241"/>
        <v>NA</v>
      </c>
      <c r="AL234" s="1" t="str">
        <f t="shared" si="242"/>
        <v>NA</v>
      </c>
      <c r="AM234" s="1" t="str">
        <f t="shared" si="243"/>
        <v>NA</v>
      </c>
      <c r="AN234" s="1" t="str">
        <f t="shared" si="244"/>
        <v>NA</v>
      </c>
      <c r="AO234" s="1" t="str">
        <f t="shared" si="245"/>
        <v>NA</v>
      </c>
      <c r="AP234" s="1" t="str">
        <f t="shared" si="246"/>
        <v>NA_CUB</v>
      </c>
      <c r="AQ234" s="1" t="str">
        <f t="shared" si="247"/>
        <v>MORTALITY</v>
      </c>
      <c r="AR234" s="1" t="str">
        <f t="shared" si="248"/>
        <v>MORTALITY</v>
      </c>
      <c r="AS234" s="1" t="str">
        <f t="shared" si="249"/>
        <v>MORTALITY</v>
      </c>
      <c r="AT234" s="1" t="str">
        <f t="shared" si="250"/>
        <v>MORTALITY</v>
      </c>
      <c r="AU234" s="1" t="str">
        <f t="shared" si="251"/>
        <v>MORTALITY</v>
      </c>
      <c r="AV234" s="1" t="str">
        <f t="shared" si="252"/>
        <v>MORTALITY</v>
      </c>
      <c r="AW234" s="1" t="str">
        <f t="shared" si="253"/>
        <v>MORTALITY</v>
      </c>
      <c r="AX234" s="1" t="str">
        <f t="shared" si="254"/>
        <v>MORTALITY</v>
      </c>
      <c r="AY234" s="1" t="str">
        <f t="shared" si="255"/>
        <v>MORTALITY</v>
      </c>
      <c r="AZ234" s="1" t="str">
        <f t="shared" si="255"/>
        <v>MORTALITY</v>
      </c>
    </row>
    <row r="235" spans="1:52" x14ac:dyDescent="0.2">
      <c r="A235" s="27">
        <f>SABI_RAW_DATA!A235</f>
        <v>234</v>
      </c>
      <c r="B235" s="1" t="str">
        <f>UPPER(SABI_RAW_DATA!C235)</f>
        <v>NA</v>
      </c>
      <c r="C235" s="28">
        <f>SABI_RAW_DATA!D235</f>
        <v>38869</v>
      </c>
      <c r="D235" s="28">
        <f>SABI_RAW_DATA!D235</f>
        <v>38869</v>
      </c>
      <c r="E235" s="1">
        <f t="shared" si="278"/>
        <v>2006</v>
      </c>
      <c r="F235" s="28">
        <f>SABI_RAW_DATA!E235</f>
        <v>38961</v>
      </c>
      <c r="G235" s="1">
        <f t="shared" si="279"/>
        <v>2006</v>
      </c>
      <c r="H235" s="67">
        <f>(YEAR(SABI_SUMMARY!D235)-YEAR(SABI_SUMMARY!C235))*12+MONTH(SABI_SUMMARY!D235)-MONTH(SABI_SUMMARY!C235)</f>
        <v>0</v>
      </c>
      <c r="I235" s="1" t="str">
        <f t="shared" si="280"/>
        <v>CUB</v>
      </c>
      <c r="J235" s="1" t="str">
        <f t="shared" si="281"/>
        <v>NA_CUB</v>
      </c>
      <c r="K235" s="29">
        <f>(YEAR(SABI_SUMMARY!F235)-YEAR(SABI_SUMMARY!C235))*12+MONTH(SABI_SUMMARY!F235)-MONTH(SABI_SUMMARY!C235)</f>
        <v>3</v>
      </c>
      <c r="L235" s="1" t="str">
        <f t="shared" si="282"/>
        <v>CUB</v>
      </c>
      <c r="M235" s="1" t="str">
        <f t="shared" si="283"/>
        <v>NA_CUB</v>
      </c>
      <c r="N235" s="1" t="str">
        <f>UPPER(SABI_RAW_DATA!G235)</f>
        <v>MORTALITY</v>
      </c>
      <c r="O235" s="1">
        <f>IF(SABI_SUMMARY!N235="MORTALITY",1,0)</f>
        <v>1</v>
      </c>
      <c r="P235" s="1" t="str">
        <f t="shared" si="228"/>
        <v>NA</v>
      </c>
      <c r="Q235" s="1" t="str">
        <f t="shared" si="229"/>
        <v>NA</v>
      </c>
      <c r="R235" s="1" t="str">
        <f t="shared" ref="R235:Z235" si="324">IF($E235=R$1,$J235,IF(R$1&gt;$G235,$N235,IF($E235&gt;R$1,"NA",(IF($E235=R$1,L235,(IF(Q235="NA",L235,IF(Q235="FEMALE_CUB","FEMALE_JUVENILE",IF(Q235="FEMALE_JUVENILE","FEMALE_SUBADULT",IF(Q235="FEMALE_SUBADULT","FEMALE_ADULT_36_48",IF(Q235="FEMALE_ADULT_36_48","FEMALE_ADULT_48_60",IF(Q235="FEMALE_ADULT_48_60","FEMALE_ADULT_60_72",IF(Q235="FEMALE_ADULT_60_72","FEMALE_ADULT_72_84",IF(Q235="FEMALE_ADULT_72_84","FEMALE_ADULT_84",IF(Q235="FEMALE_ADULT_84","FEMALE_ADULT_84",IF(Q235="MALE_CUB","MALE_JUVENILE",IF(Q235="MALE_JUVENILE","MALE_SUBADULT",IF(Q235="MALE_SUBADULT","MALE_ADULT_36_48",IF(Q235="MALE_ADULT_36_48","MALE_ADULT_48_60",IF(Q235="MALE_ADULT_48_60","MALE_ADULT_60_72",IF(Q235="MALE_ADULT_60_72","MALE_ADULT_72_84",IF(Q235="MALE_ADULT_72_84","MALE_ADULT_84",IF(Q235="MALE_ADULT_84","MALE_ADULT_84",IF(Q235="NA_CUB","NA_JUVENILE",IF(Q235="NA_JUVENILE","NA_ADULT",IF(Q235="NA_ADULT","NA_ADULT","NA"))))))))))))))))))))))))))</f>
        <v>NA</v>
      </c>
      <c r="S235" s="1" t="str">
        <f t="shared" si="324"/>
        <v>NA</v>
      </c>
      <c r="T235" s="1" t="str">
        <f t="shared" si="324"/>
        <v>NA</v>
      </c>
      <c r="U235" s="1" t="str">
        <f t="shared" si="324"/>
        <v>NA</v>
      </c>
      <c r="V235" s="1" t="str">
        <f t="shared" si="324"/>
        <v>NA</v>
      </c>
      <c r="W235" s="1" t="str">
        <f t="shared" si="324"/>
        <v>NA</v>
      </c>
      <c r="X235" s="1" t="str">
        <f t="shared" si="324"/>
        <v>NA</v>
      </c>
      <c r="Y235" s="1" t="str">
        <f t="shared" si="324"/>
        <v>NA</v>
      </c>
      <c r="Z235" s="1" t="str">
        <f t="shared" si="324"/>
        <v>NA</v>
      </c>
      <c r="AA235" s="1" t="str">
        <f t="shared" si="231"/>
        <v>NA</v>
      </c>
      <c r="AB235" s="1" t="str">
        <f t="shared" si="232"/>
        <v>NA</v>
      </c>
      <c r="AC235" s="1" t="str">
        <f t="shared" si="233"/>
        <v>NA</v>
      </c>
      <c r="AD235" s="1" t="str">
        <f t="shared" si="234"/>
        <v>NA</v>
      </c>
      <c r="AE235" s="1" t="str">
        <f t="shared" si="235"/>
        <v>NA</v>
      </c>
      <c r="AF235" s="1" t="str">
        <f t="shared" si="236"/>
        <v>NA</v>
      </c>
      <c r="AG235" s="1" t="str">
        <f t="shared" si="237"/>
        <v>NA</v>
      </c>
      <c r="AH235" s="1" t="str">
        <f t="shared" si="238"/>
        <v>NA</v>
      </c>
      <c r="AI235" s="1" t="str">
        <f t="shared" si="239"/>
        <v>NA</v>
      </c>
      <c r="AJ235" s="1" t="str">
        <f t="shared" si="240"/>
        <v>NA</v>
      </c>
      <c r="AK235" s="1" t="str">
        <f t="shared" si="241"/>
        <v>NA</v>
      </c>
      <c r="AL235" s="1" t="str">
        <f t="shared" si="242"/>
        <v>NA</v>
      </c>
      <c r="AM235" s="1" t="str">
        <f t="shared" si="243"/>
        <v>NA</v>
      </c>
      <c r="AN235" s="1" t="str">
        <f t="shared" si="244"/>
        <v>NA</v>
      </c>
      <c r="AO235" s="1" t="str">
        <f t="shared" si="245"/>
        <v>NA</v>
      </c>
      <c r="AP235" s="1" t="str">
        <f t="shared" si="246"/>
        <v>NA</v>
      </c>
      <c r="AQ235" s="1" t="str">
        <f t="shared" si="247"/>
        <v>NA_CUB</v>
      </c>
      <c r="AR235" s="1" t="str">
        <f t="shared" si="248"/>
        <v>MORTALITY</v>
      </c>
      <c r="AS235" s="1" t="str">
        <f t="shared" si="249"/>
        <v>MORTALITY</v>
      </c>
      <c r="AT235" s="1" t="str">
        <f t="shared" si="250"/>
        <v>MORTALITY</v>
      </c>
      <c r="AU235" s="1" t="str">
        <f t="shared" si="251"/>
        <v>MORTALITY</v>
      </c>
      <c r="AV235" s="1" t="str">
        <f t="shared" si="252"/>
        <v>MORTALITY</v>
      </c>
      <c r="AW235" s="1" t="str">
        <f t="shared" si="253"/>
        <v>MORTALITY</v>
      </c>
      <c r="AX235" s="1" t="str">
        <f t="shared" si="254"/>
        <v>MORTALITY</v>
      </c>
      <c r="AY235" s="1" t="str">
        <f t="shared" si="255"/>
        <v>MORTALITY</v>
      </c>
      <c r="AZ235" s="1" t="str">
        <f t="shared" si="255"/>
        <v>MORTALITY</v>
      </c>
    </row>
    <row r="236" spans="1:52" x14ac:dyDescent="0.2">
      <c r="A236" s="27">
        <f>SABI_RAW_DATA!A236</f>
        <v>235</v>
      </c>
      <c r="B236" s="1" t="str">
        <f>UPPER(SABI_RAW_DATA!C236)</f>
        <v>FEMALE</v>
      </c>
      <c r="C236" s="28">
        <f>SABI_RAW_DATA!D236</f>
        <v>38869</v>
      </c>
      <c r="D236" s="28">
        <f>SABI_RAW_DATA!D236</f>
        <v>38869</v>
      </c>
      <c r="E236" s="1">
        <f t="shared" si="278"/>
        <v>2006</v>
      </c>
      <c r="F236" s="28">
        <f>SABI_RAW_DATA!E236</f>
        <v>39448</v>
      </c>
      <c r="G236" s="1">
        <f t="shared" si="279"/>
        <v>2008</v>
      </c>
      <c r="H236" s="67">
        <f>(YEAR(SABI_SUMMARY!D236)-YEAR(SABI_SUMMARY!C236))*12+MONTH(SABI_SUMMARY!D236)-MONTH(SABI_SUMMARY!C236)</f>
        <v>0</v>
      </c>
      <c r="I236" s="1" t="str">
        <f t="shared" si="280"/>
        <v>CUB</v>
      </c>
      <c r="J236" s="1" t="str">
        <f t="shared" si="281"/>
        <v>FEMALE_CUB</v>
      </c>
      <c r="K236" s="29">
        <f>(YEAR(SABI_SUMMARY!F236)-YEAR(SABI_SUMMARY!C236))*12+MONTH(SABI_SUMMARY!F236)-MONTH(SABI_SUMMARY!C236)</f>
        <v>19</v>
      </c>
      <c r="L236" s="1" t="str">
        <f t="shared" si="282"/>
        <v>JUVENILE</v>
      </c>
      <c r="M236" s="1" t="str">
        <f t="shared" si="283"/>
        <v>FEMALE_JUVENILE</v>
      </c>
      <c r="N236" s="1" t="str">
        <f>UPPER(SABI_RAW_DATA!G236)</f>
        <v>CENSORED</v>
      </c>
      <c r="O236" s="1">
        <f>IF(SABI_SUMMARY!N236="MORTALITY",1,0)</f>
        <v>0</v>
      </c>
      <c r="P236" s="1" t="str">
        <f t="shared" ref="P236:P299" si="325">IF(E236=$P$1,J236,IF(E236&gt;$P$1,"NA",(IF(E236=$P$1,J236,(IF(P236="NA",J236,IF(P236="FEMALE_CUB","FEMALE_JUVENILE",IF(P236="FEMALE_JUVENILE","FEMALE_SUBADULT",IF(P236="FEMALE_SUBADULT","FEMALE_ADULT_36_48",IF(P236="FEMALE_ADULT_36_48","FEMALE_ADULT_48_60",IF(P236="FEMALE_ADULT_48_60","FEMALE_ADULT_60_72",IF(P236="FEMALE_ADULT_60_72","FEMALE_ADULT_72_84",IF(P236="FEMALE_ADULT_72_84","FEMALE_ADULT_84",IF(P236="FEMALE_ADULT_84","FEMALE_ADULT_84",IF(P236="MALE_CUB","MALE_JUVENILE",IF(P236="MALE_JUVENILE","MALE_SUBADULT",IF(P236="MALE_SUBADULT","MALE_ADULT_36_48",IF(P236="MALE_ADULT_36_48","MALE_ADULT_48_60",IF(P236="MALE_ADULT_48_60","MALE_ADULT_60_72",IF(P236="MALE_ADULT_60_72","MALE_ADULT_72_84",IF(P236="MALE_ADULT_72_84","MALE_ADULT_84",IF(P236="MALE_ADULT_84","MALE_ADULT_84",IF(P236="NA_CUB","NA_JUVENILE",IF(P236="NA_JUVENILE","NA_ADULT",IF(P236="NA_ADULT","NA_ADULT","NA")))))))))))))))))))))))))</f>
        <v>NA</v>
      </c>
      <c r="Q236" s="1" t="str">
        <f t="shared" ref="Q236:Q299" si="326">IF($E236=Q$1,$J236,IF(Q$1&gt;$G236,$N236,IF($E236&gt;Q$1,"NA",(IF($E236=Q$1,J236,(IF(P236="NA",J236,IF(P236="FEMALE_CUB","FEMALE_JUVENILE",IF(P236="FEMALE_JUVENILE","FEMALE_SUBADULT",IF(P236="FEMALE_SUBADULT","FEMALE_ADULT_36_48",IF(P236="FEMALE_ADULT_36_48","FEMALE_ADULT_48_60",IF(P236="FEMALE_ADULT_48_60","FEMALE_ADULT_60_72",IF(P236="FEMALE_ADULT_60_72","FEMALE_ADULT_72_84",IF(P236="FEMALE_ADULT_72_84","FEMALE_ADULT_84",IF(P236="FEMALE_ADULT_84","FEMALE_ADULT_84",IF(P236="MALE_CUB","MALE_JUVENILE",IF(P236="MALE_JUVENILE","MALE_SUBADULT",IF(P236="MALE_SUBADULT","MALE_ADULT_36_48",IF(P236="MALE_ADULT_36_48","MALE_ADULT_48_60",IF(P236="MALE_ADULT_48_60","MALE_ADULT_60_72",IF(P236="MALE_ADULT_60_72","MALE_ADULT_72_84",IF(P236="MALE_ADULT_72_84","MALE_ADULT_84",IF(P236="MALE_ADULT_84","MALE_ADULT_84",IF(P236="NA_CUB","NA_JUVENILE",IF(P236="NA_JUVENILE","NA_ADULT",IF(P236="NA_ADULT","NA_ADULT","NA"))))))))))))))))))))))))))</f>
        <v>NA</v>
      </c>
      <c r="R236" s="1" t="str">
        <f t="shared" ref="R236:Z236" si="327">IF($E236=R$1,$J236,IF(R$1&gt;$G236,$N236,IF($E236&gt;R$1,"NA",(IF($E236=R$1,L236,(IF(Q236="NA",L236,IF(Q236="FEMALE_CUB","FEMALE_JUVENILE",IF(Q236="FEMALE_JUVENILE","FEMALE_SUBADULT",IF(Q236="FEMALE_SUBADULT","FEMALE_ADULT_36_48",IF(Q236="FEMALE_ADULT_36_48","FEMALE_ADULT_48_60",IF(Q236="FEMALE_ADULT_48_60","FEMALE_ADULT_60_72",IF(Q236="FEMALE_ADULT_60_72","FEMALE_ADULT_72_84",IF(Q236="FEMALE_ADULT_72_84","FEMALE_ADULT_84",IF(Q236="FEMALE_ADULT_84","FEMALE_ADULT_84",IF(Q236="MALE_CUB","MALE_JUVENILE",IF(Q236="MALE_JUVENILE","MALE_SUBADULT",IF(Q236="MALE_SUBADULT","MALE_ADULT_36_48",IF(Q236="MALE_ADULT_36_48","MALE_ADULT_48_60",IF(Q236="MALE_ADULT_48_60","MALE_ADULT_60_72",IF(Q236="MALE_ADULT_60_72","MALE_ADULT_72_84",IF(Q236="MALE_ADULT_72_84","MALE_ADULT_84",IF(Q236="MALE_ADULT_84","MALE_ADULT_84",IF(Q236="NA_CUB","NA_JUVENILE",IF(Q236="NA_JUVENILE","NA_ADULT",IF(Q236="NA_ADULT","NA_ADULT","NA"))))))))))))))))))))))))))</f>
        <v>NA</v>
      </c>
      <c r="S236" s="1" t="str">
        <f t="shared" si="327"/>
        <v>NA</v>
      </c>
      <c r="T236" s="1" t="str">
        <f t="shared" si="327"/>
        <v>NA</v>
      </c>
      <c r="U236" s="1" t="str">
        <f t="shared" si="327"/>
        <v>NA</v>
      </c>
      <c r="V236" s="1" t="str">
        <f t="shared" si="327"/>
        <v>NA</v>
      </c>
      <c r="W236" s="1" t="str">
        <f t="shared" si="327"/>
        <v>NA</v>
      </c>
      <c r="X236" s="1" t="str">
        <f t="shared" si="327"/>
        <v>NA</v>
      </c>
      <c r="Y236" s="1" t="str">
        <f t="shared" si="327"/>
        <v>NA</v>
      </c>
      <c r="Z236" s="1" t="str">
        <f t="shared" si="327"/>
        <v>NA</v>
      </c>
      <c r="AA236" s="1" t="str">
        <f t="shared" ref="AA236:AA299" si="328">IF($E236=AA$1,$J236,IF(AA$1&gt;$G236,$N236,IF($E236&gt;AA$1,"NA",(IF($E236=AA$1,U236,(IF(Z236="NA",U236,IF(Z236="FEMALE_CUB","FEMALE_JUVENILE",IF(Z236="FEMALE_JUVENILE","FEMALE_SUBADULT",IF(Z236="FEMALE_SUBADULT","FEMALE_ADULT_36_48",IF(Z236="FEMALE_ADULT_36_48","FEMALE_ADULT_48_60",IF(Z236="FEMALE_ADULT_48_60","FEMALE_ADULT_60_72",IF(Z236="FEMALE_ADULT_60_72","FEMALE_ADULT_72_84",IF(Z236="FEMALE_ADULT_72_84","FEMALE_ADULT_84",IF(Z236="FEMALE_ADULT_84","FEMALE_ADULT_84",IF(Z236="MALE_CUB","MALE_JUVENILE",IF(Z236="MALE_JUVENILE","MALE_SUBADULT",IF(Z236="MALE_SUBADULT","MALE_ADULT_36_48",IF(Z236="MALE_ADULT_36_48","MALE_ADULT_48_60",IF(Z236="MALE_ADULT_48_60","MALE_ADULT_60_72",IF(Z236="MALE_ADULT_60_72","MALE_ADULT_72_84",IF(Z236="MALE_ADULT_72_84","MALE_ADULT_84",IF(Z236="MALE_ADULT_84","MALE_ADULT_84",IF(Z236="NA_CUB","NA_JUVENILE",IF(Z236="NA_JUVENILE","NA_ADULT",IF(Z236="NA_ADULT","NA_ADULT","NA"))))))))))))))))))))))))))</f>
        <v>NA</v>
      </c>
      <c r="AB236" s="1" t="str">
        <f t="shared" ref="AB236:AB299" si="329">IF($E236=AB$1,$J236,IF(AB$1&gt;$G236,$N236,IF($E236&gt;AB$1,"NA",(IF($E236=AB$1,V236,(IF(AA236="NA",V236,IF(AA236="FEMALE_CUB","FEMALE_JUVENILE",IF(AA236="FEMALE_JUVENILE","FEMALE_SUBADULT",IF(AA236="FEMALE_SUBADULT","FEMALE_ADULT_36_48",IF(AA236="FEMALE_ADULT_36_48","FEMALE_ADULT_48_60",IF(AA236="FEMALE_ADULT_48_60","FEMALE_ADULT_60_72",IF(AA236="FEMALE_ADULT_60_72","FEMALE_ADULT_72_84",IF(AA236="FEMALE_ADULT_72_84","FEMALE_ADULT_84",IF(AA236="FEMALE_ADULT_84","FEMALE_ADULT_84",IF(AA236="MALE_CUB","MALE_JUVENILE",IF(AA236="MALE_JUVENILE","MALE_SUBADULT",IF(AA236="MALE_SUBADULT","MALE_ADULT_36_48",IF(AA236="MALE_ADULT_36_48","MALE_ADULT_48_60",IF(AA236="MALE_ADULT_48_60","MALE_ADULT_60_72",IF(AA236="MALE_ADULT_60_72","MALE_ADULT_72_84",IF(AA236="MALE_ADULT_72_84","MALE_ADULT_84",IF(AA236="MALE_ADULT_84","MALE_ADULT_84",IF(AA236="NA_CUB","NA_JUVENILE",IF(AA236="NA_JUVENILE","NA_ADULT",IF(AA236="NA_ADULT","NA_ADULT","NA"))))))))))))))))))))))))))</f>
        <v>NA</v>
      </c>
      <c r="AC236" s="1" t="str">
        <f t="shared" ref="AC236:AC299" si="330">IF($E236=AC$1,$J236,IF(AC$1&gt;$G236,$N236,IF($E236&gt;AC$1,"NA",(IF($E236=AC$1,W236,(IF(AB236="NA",W236,IF(AB236="FEMALE_CUB","FEMALE_JUVENILE",IF(AB236="FEMALE_JUVENILE","FEMALE_SUBADULT",IF(AB236="FEMALE_SUBADULT","FEMALE_ADULT_36_48",IF(AB236="FEMALE_ADULT_36_48","FEMALE_ADULT_48_60",IF(AB236="FEMALE_ADULT_48_60","FEMALE_ADULT_60_72",IF(AB236="FEMALE_ADULT_60_72","FEMALE_ADULT_72_84",IF(AB236="FEMALE_ADULT_72_84","FEMALE_ADULT_84",IF(AB236="FEMALE_ADULT_84","FEMALE_ADULT_84",IF(AB236="MALE_CUB","MALE_JUVENILE",IF(AB236="MALE_JUVENILE","MALE_SUBADULT",IF(AB236="MALE_SUBADULT","MALE_ADULT_36_48",IF(AB236="MALE_ADULT_36_48","MALE_ADULT_48_60",IF(AB236="MALE_ADULT_48_60","MALE_ADULT_60_72",IF(AB236="MALE_ADULT_60_72","MALE_ADULT_72_84",IF(AB236="MALE_ADULT_72_84","MALE_ADULT_84",IF(AB236="MALE_ADULT_84","MALE_ADULT_84",IF(AB236="NA_CUB","NA_JUVENILE",IF(AB236="NA_JUVENILE","NA_ADULT",IF(AB236="NA_ADULT","NA_ADULT","NA"))))))))))))))))))))))))))</f>
        <v>NA</v>
      </c>
      <c r="AD236" s="1" t="str">
        <f t="shared" ref="AD236:AD299" si="331">IF($E236=AD$1,$J236,IF(AD$1&gt;$G236,$N236,IF($E236&gt;AD$1,"NA",(IF($E236=AD$1,X236,(IF(AC236="NA",X236,IF(AC236="FEMALE_CUB","FEMALE_JUVENILE",IF(AC236="FEMALE_JUVENILE","FEMALE_SUBADULT",IF(AC236="FEMALE_SUBADULT","FEMALE_ADULT_36_48",IF(AC236="FEMALE_ADULT_36_48","FEMALE_ADULT_48_60",IF(AC236="FEMALE_ADULT_48_60","FEMALE_ADULT_60_72",IF(AC236="FEMALE_ADULT_60_72","FEMALE_ADULT_72_84",IF(AC236="FEMALE_ADULT_72_84","FEMALE_ADULT_84",IF(AC236="FEMALE_ADULT_84","FEMALE_ADULT_84",IF(AC236="MALE_CUB","MALE_JUVENILE",IF(AC236="MALE_JUVENILE","MALE_SUBADULT",IF(AC236="MALE_SUBADULT","MALE_ADULT_36_48",IF(AC236="MALE_ADULT_36_48","MALE_ADULT_48_60",IF(AC236="MALE_ADULT_48_60","MALE_ADULT_60_72",IF(AC236="MALE_ADULT_60_72","MALE_ADULT_72_84",IF(AC236="MALE_ADULT_72_84","MALE_ADULT_84",IF(AC236="MALE_ADULT_84","MALE_ADULT_84",IF(AC236="NA_CUB","NA_JUVENILE",IF(AC236="NA_JUVENILE","NA_ADULT",IF(AC236="NA_ADULT","NA_ADULT","NA"))))))))))))))))))))))))))</f>
        <v>NA</v>
      </c>
      <c r="AE236" s="1" t="str">
        <f t="shared" ref="AE236:AE299" si="332">IF($E236=AE$1,$J236,IF(AE$1&gt;$G236,$N236,IF($E236&gt;AE$1,"NA",(IF($E236=AE$1,Y236,(IF(AD236="NA",Y236,IF(AD236="FEMALE_CUB","FEMALE_JUVENILE",IF(AD236="FEMALE_JUVENILE","FEMALE_SUBADULT",IF(AD236="FEMALE_SUBADULT","FEMALE_ADULT_36_48",IF(AD236="FEMALE_ADULT_36_48","FEMALE_ADULT_48_60",IF(AD236="FEMALE_ADULT_48_60","FEMALE_ADULT_60_72",IF(AD236="FEMALE_ADULT_60_72","FEMALE_ADULT_72_84",IF(AD236="FEMALE_ADULT_72_84","FEMALE_ADULT_84",IF(AD236="FEMALE_ADULT_84","FEMALE_ADULT_84",IF(AD236="MALE_CUB","MALE_JUVENILE",IF(AD236="MALE_JUVENILE","MALE_SUBADULT",IF(AD236="MALE_SUBADULT","MALE_ADULT_36_48",IF(AD236="MALE_ADULT_36_48","MALE_ADULT_48_60",IF(AD236="MALE_ADULT_48_60","MALE_ADULT_60_72",IF(AD236="MALE_ADULT_60_72","MALE_ADULT_72_84",IF(AD236="MALE_ADULT_72_84","MALE_ADULT_84",IF(AD236="MALE_ADULT_84","MALE_ADULT_84",IF(AD236="NA_CUB","NA_JUVENILE",IF(AD236="NA_JUVENILE","NA_ADULT",IF(AD236="NA_ADULT","NA_ADULT","NA"))))))))))))))))))))))))))</f>
        <v>NA</v>
      </c>
      <c r="AF236" s="1" t="str">
        <f t="shared" ref="AF236:AF299" si="333">IF($E236=AF$1,$J236,IF(AF$1&gt;$G236,$N236,IF($E236&gt;AF$1,"NA",(IF($E236=AF$1,Z236,(IF(AE236="NA",Z236,IF(AE236="FEMALE_CUB","FEMALE_JUVENILE",IF(AE236="FEMALE_JUVENILE","FEMALE_SUBADULT",IF(AE236="FEMALE_SUBADULT","FEMALE_ADULT_36_48",IF(AE236="FEMALE_ADULT_36_48","FEMALE_ADULT_48_60",IF(AE236="FEMALE_ADULT_48_60","FEMALE_ADULT_60_72",IF(AE236="FEMALE_ADULT_60_72","FEMALE_ADULT_72_84",IF(AE236="FEMALE_ADULT_72_84","FEMALE_ADULT_84",IF(AE236="FEMALE_ADULT_84","FEMALE_ADULT_84",IF(AE236="MALE_CUB","MALE_JUVENILE",IF(AE236="MALE_JUVENILE","MALE_SUBADULT",IF(AE236="MALE_SUBADULT","MALE_ADULT_36_48",IF(AE236="MALE_ADULT_36_48","MALE_ADULT_48_60",IF(AE236="MALE_ADULT_48_60","MALE_ADULT_60_72",IF(AE236="MALE_ADULT_60_72","MALE_ADULT_72_84",IF(AE236="MALE_ADULT_72_84","MALE_ADULT_84",IF(AE236="MALE_ADULT_84","MALE_ADULT_84",IF(AE236="NA_CUB","NA_JUVENILE",IF(AE236="NA_JUVENILE","NA_ADULT",IF(AE236="NA_ADULT","NA_ADULT","NA"))))))))))))))))))))))))))</f>
        <v>NA</v>
      </c>
      <c r="AG236" s="1" t="str">
        <f t="shared" ref="AG236:AG299" si="334">IF($E236=AG$1,$J236,IF(AG$1&gt;$G236,$N236,IF($E236&gt;AG$1,"NA",(IF($E236=AG$1,AA236,(IF(AF236="NA",AA236,IF(AF236="FEMALE_CUB","FEMALE_JUVENILE",IF(AF236="FEMALE_JUVENILE","FEMALE_SUBADULT",IF(AF236="FEMALE_SUBADULT","FEMALE_ADULT_36_48",IF(AF236="FEMALE_ADULT_36_48","FEMALE_ADULT_48_60",IF(AF236="FEMALE_ADULT_48_60","FEMALE_ADULT_60_72",IF(AF236="FEMALE_ADULT_60_72","FEMALE_ADULT_72_84",IF(AF236="FEMALE_ADULT_72_84","FEMALE_ADULT_84",IF(AF236="FEMALE_ADULT_84","FEMALE_ADULT_84",IF(AF236="MALE_CUB","MALE_JUVENILE",IF(AF236="MALE_JUVENILE","MALE_SUBADULT",IF(AF236="MALE_SUBADULT","MALE_ADULT_36_48",IF(AF236="MALE_ADULT_36_48","MALE_ADULT_48_60",IF(AF236="MALE_ADULT_48_60","MALE_ADULT_60_72",IF(AF236="MALE_ADULT_60_72","MALE_ADULT_72_84",IF(AF236="MALE_ADULT_72_84","MALE_ADULT_84",IF(AF236="MALE_ADULT_84","MALE_ADULT_84",IF(AF236="NA_CUB","NA_JUVENILE",IF(AF236="NA_JUVENILE","NA_ADULT",IF(AF236="NA_ADULT","NA_ADULT","NA"))))))))))))))))))))))))))</f>
        <v>NA</v>
      </c>
      <c r="AH236" s="1" t="str">
        <f t="shared" ref="AH236:AH299" si="335">IF($E236=AH$1,$J236,IF(AH$1&gt;$G236,$N236,IF($E236&gt;AH$1,"NA",(IF($E236=AH$1,AB236,(IF(AG236="NA",AB236,IF(AG236="FEMALE_CUB","FEMALE_JUVENILE",IF(AG236="FEMALE_JUVENILE","FEMALE_SUBADULT",IF(AG236="FEMALE_SUBADULT","FEMALE_ADULT_36_48",IF(AG236="FEMALE_ADULT_36_48","FEMALE_ADULT_48_60",IF(AG236="FEMALE_ADULT_48_60","FEMALE_ADULT_60_72",IF(AG236="FEMALE_ADULT_60_72","FEMALE_ADULT_72_84",IF(AG236="FEMALE_ADULT_72_84","FEMALE_ADULT_84",IF(AG236="FEMALE_ADULT_84","FEMALE_ADULT_84",IF(AG236="MALE_CUB","MALE_JUVENILE",IF(AG236="MALE_JUVENILE","MALE_SUBADULT",IF(AG236="MALE_SUBADULT","MALE_ADULT_36_48",IF(AG236="MALE_ADULT_36_48","MALE_ADULT_48_60",IF(AG236="MALE_ADULT_48_60","MALE_ADULT_60_72",IF(AG236="MALE_ADULT_60_72","MALE_ADULT_72_84",IF(AG236="MALE_ADULT_72_84","MALE_ADULT_84",IF(AG236="MALE_ADULT_84","MALE_ADULT_84",IF(AG236="NA_CUB","NA_JUVENILE",IF(AG236="NA_JUVENILE","NA_ADULT",IF(AG236="NA_ADULT","NA_ADULT","NA"))))))))))))))))))))))))))</f>
        <v>NA</v>
      </c>
      <c r="AI236" s="1" t="str">
        <f t="shared" ref="AI236:AI299" si="336">IF($E236=AI$1,$J236,IF(AI$1&gt;$G236,$N236,IF($E236&gt;AI$1,"NA",(IF($E236=AI$1,AC236,(IF(AH236="NA",AC236,IF(AH236="FEMALE_CUB","FEMALE_JUVENILE",IF(AH236="FEMALE_JUVENILE","FEMALE_SUBADULT",IF(AH236="FEMALE_SUBADULT","FEMALE_ADULT_36_48",IF(AH236="FEMALE_ADULT_36_48","FEMALE_ADULT_48_60",IF(AH236="FEMALE_ADULT_48_60","FEMALE_ADULT_60_72",IF(AH236="FEMALE_ADULT_60_72","FEMALE_ADULT_72_84",IF(AH236="FEMALE_ADULT_72_84","FEMALE_ADULT_84",IF(AH236="FEMALE_ADULT_84","FEMALE_ADULT_84",IF(AH236="MALE_CUB","MALE_JUVENILE",IF(AH236="MALE_JUVENILE","MALE_SUBADULT",IF(AH236="MALE_SUBADULT","MALE_ADULT_36_48",IF(AH236="MALE_ADULT_36_48","MALE_ADULT_48_60",IF(AH236="MALE_ADULT_48_60","MALE_ADULT_60_72",IF(AH236="MALE_ADULT_60_72","MALE_ADULT_72_84",IF(AH236="MALE_ADULT_72_84","MALE_ADULT_84",IF(AH236="MALE_ADULT_84","MALE_ADULT_84",IF(AH236="NA_CUB","NA_JUVENILE",IF(AH236="NA_JUVENILE","NA_ADULT",IF(AH236="NA_ADULT","NA_ADULT","NA"))))))))))))))))))))))))))</f>
        <v>NA</v>
      </c>
      <c r="AJ236" s="1" t="str">
        <f t="shared" ref="AJ236:AJ299" si="337">IF($E236=AJ$1,$J236,IF(AJ$1&gt;$G236,$N236,IF($E236&gt;AJ$1,"NA",(IF($E236=AJ$1,AD236,(IF(AI236="NA",AD236,IF(AI236="FEMALE_CUB","FEMALE_JUVENILE",IF(AI236="FEMALE_JUVENILE","FEMALE_SUBADULT",IF(AI236="FEMALE_SUBADULT","FEMALE_ADULT_36_48",IF(AI236="FEMALE_ADULT_36_48","FEMALE_ADULT_48_60",IF(AI236="FEMALE_ADULT_48_60","FEMALE_ADULT_60_72",IF(AI236="FEMALE_ADULT_60_72","FEMALE_ADULT_72_84",IF(AI236="FEMALE_ADULT_72_84","FEMALE_ADULT_84",IF(AI236="FEMALE_ADULT_84","FEMALE_ADULT_84",IF(AI236="MALE_CUB","MALE_JUVENILE",IF(AI236="MALE_JUVENILE","MALE_SUBADULT",IF(AI236="MALE_SUBADULT","MALE_ADULT_36_48",IF(AI236="MALE_ADULT_36_48","MALE_ADULT_48_60",IF(AI236="MALE_ADULT_48_60","MALE_ADULT_60_72",IF(AI236="MALE_ADULT_60_72","MALE_ADULT_72_84",IF(AI236="MALE_ADULT_72_84","MALE_ADULT_84",IF(AI236="MALE_ADULT_84","MALE_ADULT_84",IF(AI236="NA_CUB","NA_JUVENILE",IF(AI236="NA_JUVENILE","NA_ADULT",IF(AI236="NA_ADULT","NA_ADULT","NA"))))))))))))))))))))))))))</f>
        <v>NA</v>
      </c>
      <c r="AK236" s="1" t="str">
        <f t="shared" ref="AK236:AK299" si="338">IF($E236=AK$1,$J236,IF(AK$1&gt;$G236,$N236,IF($E236&gt;AK$1,"NA",(IF($E236=AK$1,AE236,(IF(AJ236="NA",AE236,IF(AJ236="FEMALE_CUB","FEMALE_JUVENILE",IF(AJ236="FEMALE_JUVENILE","FEMALE_SUBADULT",IF(AJ236="FEMALE_SUBADULT","FEMALE_ADULT_36_48",IF(AJ236="FEMALE_ADULT_36_48","FEMALE_ADULT_48_60",IF(AJ236="FEMALE_ADULT_48_60","FEMALE_ADULT_60_72",IF(AJ236="FEMALE_ADULT_60_72","FEMALE_ADULT_72_84",IF(AJ236="FEMALE_ADULT_72_84","FEMALE_ADULT_84",IF(AJ236="FEMALE_ADULT_84","FEMALE_ADULT_84",IF(AJ236="MALE_CUB","MALE_JUVENILE",IF(AJ236="MALE_JUVENILE","MALE_SUBADULT",IF(AJ236="MALE_SUBADULT","MALE_ADULT_36_48",IF(AJ236="MALE_ADULT_36_48","MALE_ADULT_48_60",IF(AJ236="MALE_ADULT_48_60","MALE_ADULT_60_72",IF(AJ236="MALE_ADULT_60_72","MALE_ADULT_72_84",IF(AJ236="MALE_ADULT_72_84","MALE_ADULT_84",IF(AJ236="MALE_ADULT_84","MALE_ADULT_84",IF(AJ236="NA_CUB","NA_JUVENILE",IF(AJ236="NA_JUVENILE","NA_ADULT",IF(AJ236="NA_ADULT","NA_ADULT","NA"))))))))))))))))))))))))))</f>
        <v>NA</v>
      </c>
      <c r="AL236" s="1" t="str">
        <f t="shared" ref="AL236:AL299" si="339">IF($E236=AL$1,$J236,IF(AL$1&gt;$G236,$N236,IF($E236&gt;AL$1,"NA",(IF($E236=AL$1,AF236,(IF(AK236="NA",AF236,IF(AK236="FEMALE_CUB","FEMALE_JUVENILE",IF(AK236="FEMALE_JUVENILE","FEMALE_SUBADULT",IF(AK236="FEMALE_SUBADULT","FEMALE_ADULT_36_48",IF(AK236="FEMALE_ADULT_36_48","FEMALE_ADULT_48_60",IF(AK236="FEMALE_ADULT_48_60","FEMALE_ADULT_60_72",IF(AK236="FEMALE_ADULT_60_72","FEMALE_ADULT_72_84",IF(AK236="FEMALE_ADULT_72_84","FEMALE_ADULT_84",IF(AK236="FEMALE_ADULT_84","FEMALE_ADULT_84",IF(AK236="MALE_CUB","MALE_JUVENILE",IF(AK236="MALE_JUVENILE","MALE_SUBADULT",IF(AK236="MALE_SUBADULT","MALE_ADULT_36_48",IF(AK236="MALE_ADULT_36_48","MALE_ADULT_48_60",IF(AK236="MALE_ADULT_48_60","MALE_ADULT_60_72",IF(AK236="MALE_ADULT_60_72","MALE_ADULT_72_84",IF(AK236="MALE_ADULT_72_84","MALE_ADULT_84",IF(AK236="MALE_ADULT_84","MALE_ADULT_84",IF(AK236="NA_CUB","NA_JUVENILE",IF(AK236="NA_JUVENILE","NA_ADULT",IF(AK236="NA_ADULT","NA_ADULT","NA"))))))))))))))))))))))))))</f>
        <v>NA</v>
      </c>
      <c r="AM236" s="1" t="str">
        <f t="shared" ref="AM236:AM299" si="340">IF($E236=AM$1,$J236,IF(AM$1&gt;$G236,$N236,IF($E236&gt;AM$1,"NA",(IF($E236=AM$1,AG236,(IF(AL236="NA",AG236,IF(AL236="FEMALE_CUB","FEMALE_JUVENILE",IF(AL236="FEMALE_JUVENILE","FEMALE_SUBADULT",IF(AL236="FEMALE_SUBADULT","FEMALE_ADULT_36_48",IF(AL236="FEMALE_ADULT_36_48","FEMALE_ADULT_48_60",IF(AL236="FEMALE_ADULT_48_60","FEMALE_ADULT_60_72",IF(AL236="FEMALE_ADULT_60_72","FEMALE_ADULT_72_84",IF(AL236="FEMALE_ADULT_72_84","FEMALE_ADULT_84",IF(AL236="FEMALE_ADULT_84","FEMALE_ADULT_84",IF(AL236="MALE_CUB","MALE_JUVENILE",IF(AL236="MALE_JUVENILE","MALE_SUBADULT",IF(AL236="MALE_SUBADULT","MALE_ADULT_36_48",IF(AL236="MALE_ADULT_36_48","MALE_ADULT_48_60",IF(AL236="MALE_ADULT_48_60","MALE_ADULT_60_72",IF(AL236="MALE_ADULT_60_72","MALE_ADULT_72_84",IF(AL236="MALE_ADULT_72_84","MALE_ADULT_84",IF(AL236="MALE_ADULT_84","MALE_ADULT_84",IF(AL236="NA_CUB","NA_JUVENILE",IF(AL236="NA_JUVENILE","NA_ADULT",IF(AL236="NA_ADULT","NA_ADULT","NA"))))))))))))))))))))))))))</f>
        <v>NA</v>
      </c>
      <c r="AN236" s="1" t="str">
        <f t="shared" ref="AN236:AN299" si="341">IF($E236=AN$1,$J236,IF(AN$1&gt;$G236,$N236,IF($E236&gt;AN$1,"NA",(IF($E236=AN$1,AH236,(IF(AM236="NA",AH236,IF(AM236="FEMALE_CUB","FEMALE_JUVENILE",IF(AM236="FEMALE_JUVENILE","FEMALE_SUBADULT",IF(AM236="FEMALE_SUBADULT","FEMALE_ADULT_36_48",IF(AM236="FEMALE_ADULT_36_48","FEMALE_ADULT_48_60",IF(AM236="FEMALE_ADULT_48_60","FEMALE_ADULT_60_72",IF(AM236="FEMALE_ADULT_60_72","FEMALE_ADULT_72_84",IF(AM236="FEMALE_ADULT_72_84","FEMALE_ADULT_84",IF(AM236="FEMALE_ADULT_84","FEMALE_ADULT_84",IF(AM236="MALE_CUB","MALE_JUVENILE",IF(AM236="MALE_JUVENILE","MALE_SUBADULT",IF(AM236="MALE_SUBADULT","MALE_ADULT_36_48",IF(AM236="MALE_ADULT_36_48","MALE_ADULT_48_60",IF(AM236="MALE_ADULT_48_60","MALE_ADULT_60_72",IF(AM236="MALE_ADULT_60_72","MALE_ADULT_72_84",IF(AM236="MALE_ADULT_72_84","MALE_ADULT_84",IF(AM236="MALE_ADULT_84","MALE_ADULT_84",IF(AM236="NA_CUB","NA_JUVENILE",IF(AM236="NA_JUVENILE","NA_ADULT",IF(AM236="NA_ADULT","NA_ADULT","NA"))))))))))))))))))))))))))</f>
        <v>NA</v>
      </c>
      <c r="AO236" s="1" t="str">
        <f t="shared" ref="AO236:AO299" si="342">IF($E236=AO$1,$J236,IF(AO$1&gt;$G236,$N236,IF($E236&gt;AO$1,"NA",(IF($E236=AO$1,AI236,(IF(AN236="NA",AI236,IF(AN236="FEMALE_CUB","FEMALE_JUVENILE",IF(AN236="FEMALE_JUVENILE","FEMALE_SUBADULT",IF(AN236="FEMALE_SUBADULT","FEMALE_ADULT_36_48",IF(AN236="FEMALE_ADULT_36_48","FEMALE_ADULT_48_60",IF(AN236="FEMALE_ADULT_48_60","FEMALE_ADULT_60_72",IF(AN236="FEMALE_ADULT_60_72","FEMALE_ADULT_72_84",IF(AN236="FEMALE_ADULT_72_84","FEMALE_ADULT_84",IF(AN236="FEMALE_ADULT_84","FEMALE_ADULT_84",IF(AN236="MALE_CUB","MALE_JUVENILE",IF(AN236="MALE_JUVENILE","MALE_SUBADULT",IF(AN236="MALE_SUBADULT","MALE_ADULT_36_48",IF(AN236="MALE_ADULT_36_48","MALE_ADULT_48_60",IF(AN236="MALE_ADULT_48_60","MALE_ADULT_60_72",IF(AN236="MALE_ADULT_60_72","MALE_ADULT_72_84",IF(AN236="MALE_ADULT_72_84","MALE_ADULT_84",IF(AN236="MALE_ADULT_84","MALE_ADULT_84",IF(AN236="NA_CUB","NA_JUVENILE",IF(AN236="NA_JUVENILE","NA_ADULT",IF(AN236="NA_ADULT","NA_ADULT","NA"))))))))))))))))))))))))))</f>
        <v>NA</v>
      </c>
      <c r="AP236" s="1" t="str">
        <f t="shared" ref="AP236:AP299" si="343">IF($E236=AP$1,$J236,IF(AP$1&gt;$G236,$N236,IF($E236&gt;AP$1,"NA",(IF($E236=AP$1,AJ236,(IF(AO236="NA",AJ236,IF(AO236="FEMALE_CUB","FEMALE_JUVENILE",IF(AO236="FEMALE_JUVENILE","FEMALE_SUBADULT",IF(AO236="FEMALE_SUBADULT","FEMALE_ADULT_36_48",IF(AO236="FEMALE_ADULT_36_48","FEMALE_ADULT_48_60",IF(AO236="FEMALE_ADULT_48_60","FEMALE_ADULT_60_72",IF(AO236="FEMALE_ADULT_60_72","FEMALE_ADULT_72_84",IF(AO236="FEMALE_ADULT_72_84","FEMALE_ADULT_84",IF(AO236="FEMALE_ADULT_84","FEMALE_ADULT_84",IF(AO236="MALE_CUB","MALE_JUVENILE",IF(AO236="MALE_JUVENILE","MALE_SUBADULT",IF(AO236="MALE_SUBADULT","MALE_ADULT_36_48",IF(AO236="MALE_ADULT_36_48","MALE_ADULT_48_60",IF(AO236="MALE_ADULT_48_60","MALE_ADULT_60_72",IF(AO236="MALE_ADULT_60_72","MALE_ADULT_72_84",IF(AO236="MALE_ADULT_72_84","MALE_ADULT_84",IF(AO236="MALE_ADULT_84","MALE_ADULT_84",IF(AO236="NA_CUB","NA_JUVENILE",IF(AO236="NA_JUVENILE","NA_ADULT",IF(AO236="NA_ADULT","NA_ADULT","NA"))))))))))))))))))))))))))</f>
        <v>NA</v>
      </c>
      <c r="AQ236" s="1" t="str">
        <f t="shared" ref="AQ236:AQ299" si="344">IF($E236=AQ$1,$J236,IF(AQ$1&gt;$G236,$N236,IF($E236&gt;AQ$1,"NA",(IF($E236=AQ$1,AK236,(IF(AP236="NA",AK236,IF(AP236="FEMALE_CUB","FEMALE_JUVENILE",IF(AP236="FEMALE_JUVENILE","FEMALE_SUBADULT",IF(AP236="FEMALE_SUBADULT","FEMALE_ADULT_36_48",IF(AP236="FEMALE_ADULT_36_48","FEMALE_ADULT_48_60",IF(AP236="FEMALE_ADULT_48_60","FEMALE_ADULT_60_72",IF(AP236="FEMALE_ADULT_60_72","FEMALE_ADULT_72_84",IF(AP236="FEMALE_ADULT_72_84","FEMALE_ADULT_84",IF(AP236="FEMALE_ADULT_84","FEMALE_ADULT_84",IF(AP236="MALE_CUB","MALE_JUVENILE",IF(AP236="MALE_JUVENILE","MALE_SUBADULT",IF(AP236="MALE_SUBADULT","MALE_ADULT_36_48",IF(AP236="MALE_ADULT_36_48","MALE_ADULT_48_60",IF(AP236="MALE_ADULT_48_60","MALE_ADULT_60_72",IF(AP236="MALE_ADULT_60_72","MALE_ADULT_72_84",IF(AP236="MALE_ADULT_72_84","MALE_ADULT_84",IF(AP236="MALE_ADULT_84","MALE_ADULT_84",IF(AP236="NA_CUB","NA_JUVENILE",IF(AP236="NA_JUVENILE","NA_ADULT",IF(AP236="NA_ADULT","NA_ADULT","NA"))))))))))))))))))))))))))</f>
        <v>FEMALE_CUB</v>
      </c>
      <c r="AR236" s="1" t="str">
        <f t="shared" ref="AR236:AR299" si="345">IF($E236=AR$1,$J236,IF(AR$1&gt;$G236,$N236,IF($E236&gt;AR$1,"NA",(IF($E236=AR$1,AL236,(IF(AQ236="NA",AL236,IF(AQ236="FEMALE_CUB","FEMALE_JUVENILE",IF(AQ236="FEMALE_JUVENILE","FEMALE_SUBADULT",IF(AQ236="FEMALE_SUBADULT","FEMALE_ADULT_36_48",IF(AQ236="FEMALE_ADULT_36_48","FEMALE_ADULT_48_60",IF(AQ236="FEMALE_ADULT_48_60","FEMALE_ADULT_60_72",IF(AQ236="FEMALE_ADULT_60_72","FEMALE_ADULT_72_84",IF(AQ236="FEMALE_ADULT_72_84","FEMALE_ADULT_84",IF(AQ236="FEMALE_ADULT_84","FEMALE_ADULT_84",IF(AQ236="MALE_CUB","MALE_JUVENILE",IF(AQ236="MALE_JUVENILE","MALE_SUBADULT",IF(AQ236="MALE_SUBADULT","MALE_ADULT_36_48",IF(AQ236="MALE_ADULT_36_48","MALE_ADULT_48_60",IF(AQ236="MALE_ADULT_48_60","MALE_ADULT_60_72",IF(AQ236="MALE_ADULT_60_72","MALE_ADULT_72_84",IF(AQ236="MALE_ADULT_72_84","MALE_ADULT_84",IF(AQ236="MALE_ADULT_84","MALE_ADULT_84",IF(AQ236="NA_CUB","NA_JUVENILE",IF(AQ236="NA_JUVENILE","NA_ADULT",IF(AQ236="NA_ADULT","NA_ADULT","NA"))))))))))))))))))))))))))</f>
        <v>FEMALE_JUVENILE</v>
      </c>
      <c r="AS236" s="1" t="str">
        <f t="shared" ref="AS236:AS299" si="346">IF($E236=AS$1,$J236,IF(AS$1&gt;$G236,$N236,IF($E236&gt;AS$1,"NA",(IF($E236=AS$1,AM236,(IF(AR236="NA",AM236,IF(AR236="FEMALE_CUB","FEMALE_JUVENILE",IF(AR236="FEMALE_JUVENILE","FEMALE_SUBADULT",IF(AR236="FEMALE_SUBADULT","FEMALE_ADULT_36_48",IF(AR236="FEMALE_ADULT_36_48","FEMALE_ADULT_48_60",IF(AR236="FEMALE_ADULT_48_60","FEMALE_ADULT_60_72",IF(AR236="FEMALE_ADULT_60_72","FEMALE_ADULT_72_84",IF(AR236="FEMALE_ADULT_72_84","FEMALE_ADULT_84",IF(AR236="FEMALE_ADULT_84","FEMALE_ADULT_84",IF(AR236="MALE_CUB","MALE_JUVENILE",IF(AR236="MALE_JUVENILE","MALE_SUBADULT",IF(AR236="MALE_SUBADULT","MALE_ADULT_36_48",IF(AR236="MALE_ADULT_36_48","MALE_ADULT_48_60",IF(AR236="MALE_ADULT_48_60","MALE_ADULT_60_72",IF(AR236="MALE_ADULT_60_72","MALE_ADULT_72_84",IF(AR236="MALE_ADULT_72_84","MALE_ADULT_84",IF(AR236="MALE_ADULT_84","MALE_ADULT_84",IF(AR236="NA_CUB","NA_JUVENILE",IF(AR236="NA_JUVENILE","NA_ADULT",IF(AR236="NA_ADULT","NA_ADULT","NA"))))))))))))))))))))))))))</f>
        <v>FEMALE_SUBADULT</v>
      </c>
      <c r="AT236" s="1" t="str">
        <f t="shared" ref="AT236:AT299" si="347">IF($E236=AT$1,$J236,IF(AT$1&gt;$G236,$N236,IF($E236&gt;AT$1,"NA",(IF($E236=AT$1,AN236,(IF(AS236="NA",AN236,IF(AS236="FEMALE_CUB","FEMALE_JUVENILE",IF(AS236="FEMALE_JUVENILE","FEMALE_SUBADULT",IF(AS236="FEMALE_SUBADULT","FEMALE_ADULT_36_48",IF(AS236="FEMALE_ADULT_36_48","FEMALE_ADULT_48_60",IF(AS236="FEMALE_ADULT_48_60","FEMALE_ADULT_60_72",IF(AS236="FEMALE_ADULT_60_72","FEMALE_ADULT_72_84",IF(AS236="FEMALE_ADULT_72_84","FEMALE_ADULT_84",IF(AS236="FEMALE_ADULT_84","FEMALE_ADULT_84",IF(AS236="MALE_CUB","MALE_JUVENILE",IF(AS236="MALE_JUVENILE","MALE_SUBADULT",IF(AS236="MALE_SUBADULT","MALE_ADULT_36_48",IF(AS236="MALE_ADULT_36_48","MALE_ADULT_48_60",IF(AS236="MALE_ADULT_48_60","MALE_ADULT_60_72",IF(AS236="MALE_ADULT_60_72","MALE_ADULT_72_84",IF(AS236="MALE_ADULT_72_84","MALE_ADULT_84",IF(AS236="MALE_ADULT_84","MALE_ADULT_84",IF(AS236="NA_CUB","NA_JUVENILE",IF(AS236="NA_JUVENILE","NA_ADULT",IF(AS236="NA_ADULT","NA_ADULT","NA"))))))))))))))))))))))))))</f>
        <v>CENSORED</v>
      </c>
      <c r="AU236" s="1" t="str">
        <f t="shared" ref="AU236:AU299" si="348">IF($E236=AU$1,$J236,IF(AU$1&gt;$G236,$N236,IF($E236&gt;AU$1,"NA",(IF($E236=AU$1,AO236,(IF(AT236="NA",AO236,IF(AT236="FEMALE_CUB","FEMALE_JUVENILE",IF(AT236="FEMALE_JUVENILE","FEMALE_SUBADULT",IF(AT236="FEMALE_SUBADULT","FEMALE_ADULT_36_48",IF(AT236="FEMALE_ADULT_36_48","FEMALE_ADULT_48_60",IF(AT236="FEMALE_ADULT_48_60","FEMALE_ADULT_60_72",IF(AT236="FEMALE_ADULT_60_72","FEMALE_ADULT_72_84",IF(AT236="FEMALE_ADULT_72_84","FEMALE_ADULT_84",IF(AT236="FEMALE_ADULT_84","FEMALE_ADULT_84",IF(AT236="MALE_CUB","MALE_JUVENILE",IF(AT236="MALE_JUVENILE","MALE_SUBADULT",IF(AT236="MALE_SUBADULT","MALE_ADULT_36_48",IF(AT236="MALE_ADULT_36_48","MALE_ADULT_48_60",IF(AT236="MALE_ADULT_48_60","MALE_ADULT_60_72",IF(AT236="MALE_ADULT_60_72","MALE_ADULT_72_84",IF(AT236="MALE_ADULT_72_84","MALE_ADULT_84",IF(AT236="MALE_ADULT_84","MALE_ADULT_84",IF(AT236="NA_CUB","NA_JUVENILE",IF(AT236="NA_JUVENILE","NA_ADULT",IF(AT236="NA_ADULT","NA_ADULT","NA"))))))))))))))))))))))))))</f>
        <v>CENSORED</v>
      </c>
      <c r="AV236" s="1" t="str">
        <f t="shared" ref="AV236:AV299" si="349">IF($E236=AV$1,$J236,IF(AV$1&gt;$G236,$N236,IF($E236&gt;AV$1,"NA",(IF($E236=AV$1,AP236,(IF(AU236="NA",AP236,IF(AU236="FEMALE_CUB","FEMALE_JUVENILE",IF(AU236="FEMALE_JUVENILE","FEMALE_SUBADULT",IF(AU236="FEMALE_SUBADULT","FEMALE_ADULT_36_48",IF(AU236="FEMALE_ADULT_36_48","FEMALE_ADULT_48_60",IF(AU236="FEMALE_ADULT_48_60","FEMALE_ADULT_60_72",IF(AU236="FEMALE_ADULT_60_72","FEMALE_ADULT_72_84",IF(AU236="FEMALE_ADULT_72_84","FEMALE_ADULT_84",IF(AU236="FEMALE_ADULT_84","FEMALE_ADULT_84",IF(AU236="MALE_CUB","MALE_JUVENILE",IF(AU236="MALE_JUVENILE","MALE_SUBADULT",IF(AU236="MALE_SUBADULT","MALE_ADULT_36_48",IF(AU236="MALE_ADULT_36_48","MALE_ADULT_48_60",IF(AU236="MALE_ADULT_48_60","MALE_ADULT_60_72",IF(AU236="MALE_ADULT_60_72","MALE_ADULT_72_84",IF(AU236="MALE_ADULT_72_84","MALE_ADULT_84",IF(AU236="MALE_ADULT_84","MALE_ADULT_84",IF(AU236="NA_CUB","NA_JUVENILE",IF(AU236="NA_JUVENILE","NA_ADULT",IF(AU236="NA_ADULT","NA_ADULT","NA"))))))))))))))))))))))))))</f>
        <v>CENSORED</v>
      </c>
      <c r="AW236" s="1" t="str">
        <f t="shared" ref="AW236:AW299" si="350">IF($E236=AW$1,$J236,IF(AW$1&gt;$G236,$N236,IF($E236&gt;AW$1,"NA",(IF($E236=AW$1,AQ236,(IF(AV236="NA",AQ236,IF(AV236="FEMALE_CUB","FEMALE_JUVENILE",IF(AV236="FEMALE_JUVENILE","FEMALE_SUBADULT",IF(AV236="FEMALE_SUBADULT","FEMALE_ADULT_36_48",IF(AV236="FEMALE_ADULT_36_48","FEMALE_ADULT_48_60",IF(AV236="FEMALE_ADULT_48_60","FEMALE_ADULT_60_72",IF(AV236="FEMALE_ADULT_60_72","FEMALE_ADULT_72_84",IF(AV236="FEMALE_ADULT_72_84","FEMALE_ADULT_84",IF(AV236="FEMALE_ADULT_84","FEMALE_ADULT_84",IF(AV236="MALE_CUB","MALE_JUVENILE",IF(AV236="MALE_JUVENILE","MALE_SUBADULT",IF(AV236="MALE_SUBADULT","MALE_ADULT_36_48",IF(AV236="MALE_ADULT_36_48","MALE_ADULT_48_60",IF(AV236="MALE_ADULT_48_60","MALE_ADULT_60_72",IF(AV236="MALE_ADULT_60_72","MALE_ADULT_72_84",IF(AV236="MALE_ADULT_72_84","MALE_ADULT_84",IF(AV236="MALE_ADULT_84","MALE_ADULT_84",IF(AV236="NA_CUB","NA_JUVENILE",IF(AV236="NA_JUVENILE","NA_ADULT",IF(AV236="NA_ADULT","NA_ADULT","NA"))))))))))))))))))))))))))</f>
        <v>CENSORED</v>
      </c>
      <c r="AX236" s="1" t="str">
        <f t="shared" ref="AX236:AX299" si="351">IF($E236=AX$1,$J236,IF(AX$1&gt;$G236,$N236,IF($E236&gt;AX$1,"NA",(IF($E236=AX$1,AR236,(IF(AW236="NA",AR236,IF(AW236="FEMALE_CUB","FEMALE_JUVENILE",IF(AW236="FEMALE_JUVENILE","FEMALE_SUBADULT",IF(AW236="FEMALE_SUBADULT","FEMALE_ADULT_36_48",IF(AW236="FEMALE_ADULT_36_48","FEMALE_ADULT_48_60",IF(AW236="FEMALE_ADULT_48_60","FEMALE_ADULT_60_72",IF(AW236="FEMALE_ADULT_60_72","FEMALE_ADULT_72_84",IF(AW236="FEMALE_ADULT_72_84","FEMALE_ADULT_84",IF(AW236="FEMALE_ADULT_84","FEMALE_ADULT_84",IF(AW236="MALE_CUB","MALE_JUVENILE",IF(AW236="MALE_JUVENILE","MALE_SUBADULT",IF(AW236="MALE_SUBADULT","MALE_ADULT_36_48",IF(AW236="MALE_ADULT_36_48","MALE_ADULT_48_60",IF(AW236="MALE_ADULT_48_60","MALE_ADULT_60_72",IF(AW236="MALE_ADULT_60_72","MALE_ADULT_72_84",IF(AW236="MALE_ADULT_72_84","MALE_ADULT_84",IF(AW236="MALE_ADULT_84","MALE_ADULT_84",IF(AW236="NA_CUB","NA_JUVENILE",IF(AW236="NA_JUVENILE","NA_ADULT",IF(AW236="NA_ADULT","NA_ADULT","NA"))))))))))))))))))))))))))</f>
        <v>CENSORED</v>
      </c>
      <c r="AY236" s="1" t="str">
        <f t="shared" ref="AY236:AZ299" si="352">IF($E236=AY$1,$J236,IF(AY$1&gt;$G236,$N236,IF($E236&gt;AY$1,"NA",(IF($E236=AY$1,AS236,(IF(AX236="NA",AS236,IF(AX236="FEMALE_CUB","FEMALE_JUVENILE",IF(AX236="FEMALE_JUVENILE","FEMALE_SUBADULT",IF(AX236="FEMALE_SUBADULT","FEMALE_ADULT_36_48",IF(AX236="FEMALE_ADULT_36_48","FEMALE_ADULT_48_60",IF(AX236="FEMALE_ADULT_48_60","FEMALE_ADULT_60_72",IF(AX236="FEMALE_ADULT_60_72","FEMALE_ADULT_72_84",IF(AX236="FEMALE_ADULT_72_84","FEMALE_ADULT_84",IF(AX236="FEMALE_ADULT_84","FEMALE_ADULT_84",IF(AX236="MALE_CUB","MALE_JUVENILE",IF(AX236="MALE_JUVENILE","MALE_SUBADULT",IF(AX236="MALE_SUBADULT","MALE_ADULT_36_48",IF(AX236="MALE_ADULT_36_48","MALE_ADULT_48_60",IF(AX236="MALE_ADULT_48_60","MALE_ADULT_60_72",IF(AX236="MALE_ADULT_60_72","MALE_ADULT_72_84",IF(AX236="MALE_ADULT_72_84","MALE_ADULT_84",IF(AX236="MALE_ADULT_84","MALE_ADULT_84",IF(AX236="NA_CUB","NA_JUVENILE",IF(AX236="NA_JUVENILE","NA_ADULT",IF(AX236="NA_ADULT","NA_ADULT","NA"))))))))))))))))))))))))))</f>
        <v>CENSORED</v>
      </c>
      <c r="AZ236" s="1" t="str">
        <f t="shared" si="352"/>
        <v>CENSORED</v>
      </c>
    </row>
    <row r="237" spans="1:52" x14ac:dyDescent="0.2">
      <c r="A237" s="27">
        <f>SABI_RAW_DATA!A237</f>
        <v>236</v>
      </c>
      <c r="B237" s="1" t="str">
        <f>UPPER(SABI_RAW_DATA!C237)</f>
        <v>NA</v>
      </c>
      <c r="C237" s="28">
        <f>SABI_RAW_DATA!D237</f>
        <v>39753</v>
      </c>
      <c r="D237" s="28">
        <f>SABI_RAW_DATA!D237</f>
        <v>39753</v>
      </c>
      <c r="E237" s="1">
        <f t="shared" si="278"/>
        <v>2008</v>
      </c>
      <c r="F237" s="28">
        <f>SABI_RAW_DATA!E237</f>
        <v>39783</v>
      </c>
      <c r="G237" s="1">
        <f t="shared" si="279"/>
        <v>2008</v>
      </c>
      <c r="H237" s="67">
        <f>(YEAR(SABI_SUMMARY!D237)-YEAR(SABI_SUMMARY!C237))*12+MONTH(SABI_SUMMARY!D237)-MONTH(SABI_SUMMARY!C237)</f>
        <v>0</v>
      </c>
      <c r="I237" s="1" t="str">
        <f t="shared" si="280"/>
        <v>CUB</v>
      </c>
      <c r="J237" s="1" t="str">
        <f t="shared" si="281"/>
        <v>NA_CUB</v>
      </c>
      <c r="K237" s="29">
        <f>(YEAR(SABI_SUMMARY!F237)-YEAR(SABI_SUMMARY!C237))*12+MONTH(SABI_SUMMARY!F237)-MONTH(SABI_SUMMARY!C237)</f>
        <v>1</v>
      </c>
      <c r="L237" s="1" t="str">
        <f t="shared" si="282"/>
        <v>CUB</v>
      </c>
      <c r="M237" s="1" t="str">
        <f t="shared" si="283"/>
        <v>NA_CUB</v>
      </c>
      <c r="N237" s="1" t="str">
        <f>UPPER(SABI_RAW_DATA!G237)</f>
        <v>MORTALITY</v>
      </c>
      <c r="O237" s="1">
        <f>IF(SABI_SUMMARY!N237="MORTALITY",1,0)</f>
        <v>1</v>
      </c>
      <c r="P237" s="1" t="str">
        <f t="shared" si="325"/>
        <v>NA</v>
      </c>
      <c r="Q237" s="1" t="str">
        <f t="shared" si="326"/>
        <v>NA</v>
      </c>
      <c r="R237" s="1" t="str">
        <f t="shared" ref="R237:Z237" si="353">IF($E237=R$1,$J237,IF(R$1&gt;$G237,$N237,IF($E237&gt;R$1,"NA",(IF($E237=R$1,L237,(IF(Q237="NA",L237,IF(Q237="FEMALE_CUB","FEMALE_JUVENILE",IF(Q237="FEMALE_JUVENILE","FEMALE_SUBADULT",IF(Q237="FEMALE_SUBADULT","FEMALE_ADULT_36_48",IF(Q237="FEMALE_ADULT_36_48","FEMALE_ADULT_48_60",IF(Q237="FEMALE_ADULT_48_60","FEMALE_ADULT_60_72",IF(Q237="FEMALE_ADULT_60_72","FEMALE_ADULT_72_84",IF(Q237="FEMALE_ADULT_72_84","FEMALE_ADULT_84",IF(Q237="FEMALE_ADULT_84","FEMALE_ADULT_84",IF(Q237="MALE_CUB","MALE_JUVENILE",IF(Q237="MALE_JUVENILE","MALE_SUBADULT",IF(Q237="MALE_SUBADULT","MALE_ADULT_36_48",IF(Q237="MALE_ADULT_36_48","MALE_ADULT_48_60",IF(Q237="MALE_ADULT_48_60","MALE_ADULT_60_72",IF(Q237="MALE_ADULT_60_72","MALE_ADULT_72_84",IF(Q237="MALE_ADULT_72_84","MALE_ADULT_84",IF(Q237="MALE_ADULT_84","MALE_ADULT_84",IF(Q237="NA_CUB","NA_JUVENILE",IF(Q237="NA_JUVENILE","NA_ADULT",IF(Q237="NA_ADULT","NA_ADULT","NA"))))))))))))))))))))))))))</f>
        <v>NA</v>
      </c>
      <c r="S237" s="1" t="str">
        <f t="shared" si="353"/>
        <v>NA</v>
      </c>
      <c r="T237" s="1" t="str">
        <f t="shared" si="353"/>
        <v>NA</v>
      </c>
      <c r="U237" s="1" t="str">
        <f t="shared" si="353"/>
        <v>NA</v>
      </c>
      <c r="V237" s="1" t="str">
        <f t="shared" si="353"/>
        <v>NA</v>
      </c>
      <c r="W237" s="1" t="str">
        <f t="shared" si="353"/>
        <v>NA</v>
      </c>
      <c r="X237" s="1" t="str">
        <f t="shared" si="353"/>
        <v>NA</v>
      </c>
      <c r="Y237" s="1" t="str">
        <f t="shared" si="353"/>
        <v>NA</v>
      </c>
      <c r="Z237" s="1" t="str">
        <f t="shared" si="353"/>
        <v>NA</v>
      </c>
      <c r="AA237" s="1" t="str">
        <f t="shared" si="328"/>
        <v>NA</v>
      </c>
      <c r="AB237" s="1" t="str">
        <f t="shared" si="329"/>
        <v>NA</v>
      </c>
      <c r="AC237" s="1" t="str">
        <f t="shared" si="330"/>
        <v>NA</v>
      </c>
      <c r="AD237" s="1" t="str">
        <f t="shared" si="331"/>
        <v>NA</v>
      </c>
      <c r="AE237" s="1" t="str">
        <f t="shared" si="332"/>
        <v>NA</v>
      </c>
      <c r="AF237" s="1" t="str">
        <f t="shared" si="333"/>
        <v>NA</v>
      </c>
      <c r="AG237" s="1" t="str">
        <f t="shared" si="334"/>
        <v>NA</v>
      </c>
      <c r="AH237" s="1" t="str">
        <f t="shared" si="335"/>
        <v>NA</v>
      </c>
      <c r="AI237" s="1" t="str">
        <f t="shared" si="336"/>
        <v>NA</v>
      </c>
      <c r="AJ237" s="1" t="str">
        <f t="shared" si="337"/>
        <v>NA</v>
      </c>
      <c r="AK237" s="1" t="str">
        <f t="shared" si="338"/>
        <v>NA</v>
      </c>
      <c r="AL237" s="1" t="str">
        <f t="shared" si="339"/>
        <v>NA</v>
      </c>
      <c r="AM237" s="1" t="str">
        <f t="shared" si="340"/>
        <v>NA</v>
      </c>
      <c r="AN237" s="1" t="str">
        <f t="shared" si="341"/>
        <v>NA</v>
      </c>
      <c r="AO237" s="1" t="str">
        <f t="shared" si="342"/>
        <v>NA</v>
      </c>
      <c r="AP237" s="1" t="str">
        <f t="shared" si="343"/>
        <v>NA</v>
      </c>
      <c r="AQ237" s="1" t="str">
        <f t="shared" si="344"/>
        <v>NA</v>
      </c>
      <c r="AR237" s="1" t="str">
        <f t="shared" si="345"/>
        <v>NA</v>
      </c>
      <c r="AS237" s="1" t="str">
        <f t="shared" si="346"/>
        <v>NA_CUB</v>
      </c>
      <c r="AT237" s="1" t="str">
        <f t="shared" si="347"/>
        <v>MORTALITY</v>
      </c>
      <c r="AU237" s="1" t="str">
        <f t="shared" si="348"/>
        <v>MORTALITY</v>
      </c>
      <c r="AV237" s="1" t="str">
        <f t="shared" si="349"/>
        <v>MORTALITY</v>
      </c>
      <c r="AW237" s="1" t="str">
        <f t="shared" si="350"/>
        <v>MORTALITY</v>
      </c>
      <c r="AX237" s="1" t="str">
        <f t="shared" si="351"/>
        <v>MORTALITY</v>
      </c>
      <c r="AY237" s="1" t="str">
        <f t="shared" si="352"/>
        <v>MORTALITY</v>
      </c>
      <c r="AZ237" s="1" t="str">
        <f t="shared" si="352"/>
        <v>MORTALITY</v>
      </c>
    </row>
    <row r="238" spans="1:52" x14ac:dyDescent="0.2">
      <c r="A238" s="27">
        <f>SABI_RAW_DATA!A238</f>
        <v>237</v>
      </c>
      <c r="B238" s="1" t="str">
        <f>UPPER(SABI_RAW_DATA!C238)</f>
        <v>NA</v>
      </c>
      <c r="C238" s="28">
        <f>SABI_RAW_DATA!D238</f>
        <v>39753</v>
      </c>
      <c r="D238" s="28">
        <f>SABI_RAW_DATA!D238</f>
        <v>39753</v>
      </c>
      <c r="E238" s="1">
        <f t="shared" si="278"/>
        <v>2008</v>
      </c>
      <c r="F238" s="28">
        <f>SABI_RAW_DATA!E238</f>
        <v>39783</v>
      </c>
      <c r="G238" s="1">
        <f t="shared" si="279"/>
        <v>2008</v>
      </c>
      <c r="H238" s="67">
        <f>(YEAR(SABI_SUMMARY!D238)-YEAR(SABI_SUMMARY!C238))*12+MONTH(SABI_SUMMARY!D238)-MONTH(SABI_SUMMARY!C238)</f>
        <v>0</v>
      </c>
      <c r="I238" s="1" t="str">
        <f t="shared" si="280"/>
        <v>CUB</v>
      </c>
      <c r="J238" s="1" t="str">
        <f t="shared" si="281"/>
        <v>NA_CUB</v>
      </c>
      <c r="K238" s="29">
        <f>(YEAR(SABI_SUMMARY!F238)-YEAR(SABI_SUMMARY!C238))*12+MONTH(SABI_SUMMARY!F238)-MONTH(SABI_SUMMARY!C238)</f>
        <v>1</v>
      </c>
      <c r="L238" s="1" t="str">
        <f t="shared" si="282"/>
        <v>CUB</v>
      </c>
      <c r="M238" s="1" t="str">
        <f t="shared" si="283"/>
        <v>NA_CUB</v>
      </c>
      <c r="N238" s="1" t="str">
        <f>UPPER(SABI_RAW_DATA!G238)</f>
        <v>MORTALITY</v>
      </c>
      <c r="O238" s="1">
        <f>IF(SABI_SUMMARY!N238="MORTALITY",1,0)</f>
        <v>1</v>
      </c>
      <c r="P238" s="1" t="str">
        <f t="shared" si="325"/>
        <v>NA</v>
      </c>
      <c r="Q238" s="1" t="str">
        <f t="shared" si="326"/>
        <v>NA</v>
      </c>
      <c r="R238" s="1" t="str">
        <f t="shared" ref="R238:Z238" si="354">IF($E238=R$1,$J238,IF(R$1&gt;$G238,$N238,IF($E238&gt;R$1,"NA",(IF($E238=R$1,L238,(IF(Q238="NA",L238,IF(Q238="FEMALE_CUB","FEMALE_JUVENILE",IF(Q238="FEMALE_JUVENILE","FEMALE_SUBADULT",IF(Q238="FEMALE_SUBADULT","FEMALE_ADULT_36_48",IF(Q238="FEMALE_ADULT_36_48","FEMALE_ADULT_48_60",IF(Q238="FEMALE_ADULT_48_60","FEMALE_ADULT_60_72",IF(Q238="FEMALE_ADULT_60_72","FEMALE_ADULT_72_84",IF(Q238="FEMALE_ADULT_72_84","FEMALE_ADULT_84",IF(Q238="FEMALE_ADULT_84","FEMALE_ADULT_84",IF(Q238="MALE_CUB","MALE_JUVENILE",IF(Q238="MALE_JUVENILE","MALE_SUBADULT",IF(Q238="MALE_SUBADULT","MALE_ADULT_36_48",IF(Q238="MALE_ADULT_36_48","MALE_ADULT_48_60",IF(Q238="MALE_ADULT_48_60","MALE_ADULT_60_72",IF(Q238="MALE_ADULT_60_72","MALE_ADULT_72_84",IF(Q238="MALE_ADULT_72_84","MALE_ADULT_84",IF(Q238="MALE_ADULT_84","MALE_ADULT_84",IF(Q238="NA_CUB","NA_JUVENILE",IF(Q238="NA_JUVENILE","NA_ADULT",IF(Q238="NA_ADULT","NA_ADULT","NA"))))))))))))))))))))))))))</f>
        <v>NA</v>
      </c>
      <c r="S238" s="1" t="str">
        <f t="shared" si="354"/>
        <v>NA</v>
      </c>
      <c r="T238" s="1" t="str">
        <f t="shared" si="354"/>
        <v>NA</v>
      </c>
      <c r="U238" s="1" t="str">
        <f t="shared" si="354"/>
        <v>NA</v>
      </c>
      <c r="V238" s="1" t="str">
        <f t="shared" si="354"/>
        <v>NA</v>
      </c>
      <c r="W238" s="1" t="str">
        <f t="shared" si="354"/>
        <v>NA</v>
      </c>
      <c r="X238" s="1" t="str">
        <f t="shared" si="354"/>
        <v>NA</v>
      </c>
      <c r="Y238" s="1" t="str">
        <f t="shared" si="354"/>
        <v>NA</v>
      </c>
      <c r="Z238" s="1" t="str">
        <f t="shared" si="354"/>
        <v>NA</v>
      </c>
      <c r="AA238" s="1" t="str">
        <f t="shared" si="328"/>
        <v>NA</v>
      </c>
      <c r="AB238" s="1" t="str">
        <f t="shared" si="329"/>
        <v>NA</v>
      </c>
      <c r="AC238" s="1" t="str">
        <f t="shared" si="330"/>
        <v>NA</v>
      </c>
      <c r="AD238" s="1" t="str">
        <f t="shared" si="331"/>
        <v>NA</v>
      </c>
      <c r="AE238" s="1" t="str">
        <f t="shared" si="332"/>
        <v>NA</v>
      </c>
      <c r="AF238" s="1" t="str">
        <f t="shared" si="333"/>
        <v>NA</v>
      </c>
      <c r="AG238" s="1" t="str">
        <f t="shared" si="334"/>
        <v>NA</v>
      </c>
      <c r="AH238" s="1" t="str">
        <f t="shared" si="335"/>
        <v>NA</v>
      </c>
      <c r="AI238" s="1" t="str">
        <f t="shared" si="336"/>
        <v>NA</v>
      </c>
      <c r="AJ238" s="1" t="str">
        <f t="shared" si="337"/>
        <v>NA</v>
      </c>
      <c r="AK238" s="1" t="str">
        <f t="shared" si="338"/>
        <v>NA</v>
      </c>
      <c r="AL238" s="1" t="str">
        <f t="shared" si="339"/>
        <v>NA</v>
      </c>
      <c r="AM238" s="1" t="str">
        <f t="shared" si="340"/>
        <v>NA</v>
      </c>
      <c r="AN238" s="1" t="str">
        <f t="shared" si="341"/>
        <v>NA</v>
      </c>
      <c r="AO238" s="1" t="str">
        <f t="shared" si="342"/>
        <v>NA</v>
      </c>
      <c r="AP238" s="1" t="str">
        <f t="shared" si="343"/>
        <v>NA</v>
      </c>
      <c r="AQ238" s="1" t="str">
        <f t="shared" si="344"/>
        <v>NA</v>
      </c>
      <c r="AR238" s="1" t="str">
        <f t="shared" si="345"/>
        <v>NA</v>
      </c>
      <c r="AS238" s="1" t="str">
        <f t="shared" si="346"/>
        <v>NA_CUB</v>
      </c>
      <c r="AT238" s="1" t="str">
        <f t="shared" si="347"/>
        <v>MORTALITY</v>
      </c>
      <c r="AU238" s="1" t="str">
        <f t="shared" si="348"/>
        <v>MORTALITY</v>
      </c>
      <c r="AV238" s="1" t="str">
        <f t="shared" si="349"/>
        <v>MORTALITY</v>
      </c>
      <c r="AW238" s="1" t="str">
        <f t="shared" si="350"/>
        <v>MORTALITY</v>
      </c>
      <c r="AX238" s="1" t="str">
        <f t="shared" si="351"/>
        <v>MORTALITY</v>
      </c>
      <c r="AY238" s="1" t="str">
        <f t="shared" si="352"/>
        <v>MORTALITY</v>
      </c>
      <c r="AZ238" s="1" t="str">
        <f t="shared" si="352"/>
        <v>MORTALITY</v>
      </c>
    </row>
    <row r="239" spans="1:52" x14ac:dyDescent="0.2">
      <c r="A239" s="27">
        <f>SABI_RAW_DATA!A239</f>
        <v>238</v>
      </c>
      <c r="B239" s="1" t="str">
        <f>UPPER(SABI_RAW_DATA!C239)</f>
        <v>NA</v>
      </c>
      <c r="C239" s="28">
        <f>SABI_RAW_DATA!D239</f>
        <v>40179</v>
      </c>
      <c r="D239" s="28">
        <f>SABI_RAW_DATA!D239</f>
        <v>40179</v>
      </c>
      <c r="E239" s="1">
        <f t="shared" si="278"/>
        <v>2010</v>
      </c>
      <c r="F239" s="28">
        <f>SABI_RAW_DATA!E239</f>
        <v>40210</v>
      </c>
      <c r="G239" s="1">
        <f t="shared" si="279"/>
        <v>2010</v>
      </c>
      <c r="H239" s="67">
        <f>(YEAR(SABI_SUMMARY!D239)-YEAR(SABI_SUMMARY!C239))*12+MONTH(SABI_SUMMARY!D239)-MONTH(SABI_SUMMARY!C239)</f>
        <v>0</v>
      </c>
      <c r="I239" s="1" t="str">
        <f t="shared" si="280"/>
        <v>CUB</v>
      </c>
      <c r="J239" s="1" t="str">
        <f t="shared" si="281"/>
        <v>NA_CUB</v>
      </c>
      <c r="K239" s="29">
        <f>(YEAR(SABI_SUMMARY!F239)-YEAR(SABI_SUMMARY!C239))*12+MONTH(SABI_SUMMARY!F239)-MONTH(SABI_SUMMARY!C239)</f>
        <v>1</v>
      </c>
      <c r="L239" s="1" t="str">
        <f t="shared" si="282"/>
        <v>CUB</v>
      </c>
      <c r="M239" s="1" t="str">
        <f t="shared" si="283"/>
        <v>NA_CUB</v>
      </c>
      <c r="N239" s="1" t="str">
        <f>UPPER(SABI_RAW_DATA!G239)</f>
        <v>MORTALITY</v>
      </c>
      <c r="O239" s="1">
        <f>IF(SABI_SUMMARY!N239="MORTALITY",1,0)</f>
        <v>1</v>
      </c>
      <c r="P239" s="1" t="str">
        <f t="shared" si="325"/>
        <v>NA</v>
      </c>
      <c r="Q239" s="1" t="str">
        <f t="shared" si="326"/>
        <v>NA</v>
      </c>
      <c r="R239" s="1" t="str">
        <f t="shared" ref="R239:Z239" si="355">IF($E239=R$1,$J239,IF(R$1&gt;$G239,$N239,IF($E239&gt;R$1,"NA",(IF($E239=R$1,L239,(IF(Q239="NA",L239,IF(Q239="FEMALE_CUB","FEMALE_JUVENILE",IF(Q239="FEMALE_JUVENILE","FEMALE_SUBADULT",IF(Q239="FEMALE_SUBADULT","FEMALE_ADULT_36_48",IF(Q239="FEMALE_ADULT_36_48","FEMALE_ADULT_48_60",IF(Q239="FEMALE_ADULT_48_60","FEMALE_ADULT_60_72",IF(Q239="FEMALE_ADULT_60_72","FEMALE_ADULT_72_84",IF(Q239="FEMALE_ADULT_72_84","FEMALE_ADULT_84",IF(Q239="FEMALE_ADULT_84","FEMALE_ADULT_84",IF(Q239="MALE_CUB","MALE_JUVENILE",IF(Q239="MALE_JUVENILE","MALE_SUBADULT",IF(Q239="MALE_SUBADULT","MALE_ADULT_36_48",IF(Q239="MALE_ADULT_36_48","MALE_ADULT_48_60",IF(Q239="MALE_ADULT_48_60","MALE_ADULT_60_72",IF(Q239="MALE_ADULT_60_72","MALE_ADULT_72_84",IF(Q239="MALE_ADULT_72_84","MALE_ADULT_84",IF(Q239="MALE_ADULT_84","MALE_ADULT_84",IF(Q239="NA_CUB","NA_JUVENILE",IF(Q239="NA_JUVENILE","NA_ADULT",IF(Q239="NA_ADULT","NA_ADULT","NA"))))))))))))))))))))))))))</f>
        <v>NA</v>
      </c>
      <c r="S239" s="1" t="str">
        <f t="shared" si="355"/>
        <v>NA</v>
      </c>
      <c r="T239" s="1" t="str">
        <f t="shared" si="355"/>
        <v>NA</v>
      </c>
      <c r="U239" s="1" t="str">
        <f t="shared" si="355"/>
        <v>NA</v>
      </c>
      <c r="V239" s="1" t="str">
        <f t="shared" si="355"/>
        <v>NA</v>
      </c>
      <c r="W239" s="1" t="str">
        <f t="shared" si="355"/>
        <v>NA</v>
      </c>
      <c r="X239" s="1" t="str">
        <f t="shared" si="355"/>
        <v>NA</v>
      </c>
      <c r="Y239" s="1" t="str">
        <f t="shared" si="355"/>
        <v>NA</v>
      </c>
      <c r="Z239" s="1" t="str">
        <f t="shared" si="355"/>
        <v>NA</v>
      </c>
      <c r="AA239" s="1" t="str">
        <f t="shared" si="328"/>
        <v>NA</v>
      </c>
      <c r="AB239" s="1" t="str">
        <f t="shared" si="329"/>
        <v>NA</v>
      </c>
      <c r="AC239" s="1" t="str">
        <f t="shared" si="330"/>
        <v>NA</v>
      </c>
      <c r="AD239" s="1" t="str">
        <f t="shared" si="331"/>
        <v>NA</v>
      </c>
      <c r="AE239" s="1" t="str">
        <f t="shared" si="332"/>
        <v>NA</v>
      </c>
      <c r="AF239" s="1" t="str">
        <f t="shared" si="333"/>
        <v>NA</v>
      </c>
      <c r="AG239" s="1" t="str">
        <f t="shared" si="334"/>
        <v>NA</v>
      </c>
      <c r="AH239" s="1" t="str">
        <f t="shared" si="335"/>
        <v>NA</v>
      </c>
      <c r="AI239" s="1" t="str">
        <f t="shared" si="336"/>
        <v>NA</v>
      </c>
      <c r="AJ239" s="1" t="str">
        <f t="shared" si="337"/>
        <v>NA</v>
      </c>
      <c r="AK239" s="1" t="str">
        <f t="shared" si="338"/>
        <v>NA</v>
      </c>
      <c r="AL239" s="1" t="str">
        <f t="shared" si="339"/>
        <v>NA</v>
      </c>
      <c r="AM239" s="1" t="str">
        <f t="shared" si="340"/>
        <v>NA</v>
      </c>
      <c r="AN239" s="1" t="str">
        <f t="shared" si="341"/>
        <v>NA</v>
      </c>
      <c r="AO239" s="1" t="str">
        <f t="shared" si="342"/>
        <v>NA</v>
      </c>
      <c r="AP239" s="1" t="str">
        <f t="shared" si="343"/>
        <v>NA</v>
      </c>
      <c r="AQ239" s="1" t="str">
        <f t="shared" si="344"/>
        <v>NA</v>
      </c>
      <c r="AR239" s="1" t="str">
        <f t="shared" si="345"/>
        <v>NA</v>
      </c>
      <c r="AS239" s="1" t="str">
        <f t="shared" si="346"/>
        <v>NA</v>
      </c>
      <c r="AT239" s="1" t="str">
        <f t="shared" si="347"/>
        <v>NA</v>
      </c>
      <c r="AU239" s="1" t="str">
        <f t="shared" si="348"/>
        <v>NA_CUB</v>
      </c>
      <c r="AV239" s="1" t="str">
        <f t="shared" si="349"/>
        <v>MORTALITY</v>
      </c>
      <c r="AW239" s="1" t="str">
        <f t="shared" si="350"/>
        <v>MORTALITY</v>
      </c>
      <c r="AX239" s="1" t="str">
        <f t="shared" si="351"/>
        <v>MORTALITY</v>
      </c>
      <c r="AY239" s="1" t="str">
        <f t="shared" si="352"/>
        <v>MORTALITY</v>
      </c>
      <c r="AZ239" s="1" t="str">
        <f t="shared" si="352"/>
        <v>MORTALITY</v>
      </c>
    </row>
    <row r="240" spans="1:52" x14ac:dyDescent="0.2">
      <c r="A240" s="27">
        <f>SABI_RAW_DATA!A240</f>
        <v>239</v>
      </c>
      <c r="B240" s="1" t="str">
        <f>UPPER(SABI_RAW_DATA!C240)</f>
        <v>NA</v>
      </c>
      <c r="C240" s="28">
        <f>SABI_RAW_DATA!D240</f>
        <v>40179</v>
      </c>
      <c r="D240" s="28">
        <f>SABI_RAW_DATA!D240</f>
        <v>40179</v>
      </c>
      <c r="E240" s="1">
        <f t="shared" si="278"/>
        <v>2010</v>
      </c>
      <c r="F240" s="28">
        <f>SABI_RAW_DATA!E240</f>
        <v>40210</v>
      </c>
      <c r="G240" s="1">
        <f t="shared" si="279"/>
        <v>2010</v>
      </c>
      <c r="H240" s="67">
        <f>(YEAR(SABI_SUMMARY!D240)-YEAR(SABI_SUMMARY!C240))*12+MONTH(SABI_SUMMARY!D240)-MONTH(SABI_SUMMARY!C240)</f>
        <v>0</v>
      </c>
      <c r="I240" s="1" t="str">
        <f t="shared" si="280"/>
        <v>CUB</v>
      </c>
      <c r="J240" s="1" t="str">
        <f t="shared" si="281"/>
        <v>NA_CUB</v>
      </c>
      <c r="K240" s="29">
        <f>(YEAR(SABI_SUMMARY!F240)-YEAR(SABI_SUMMARY!C240))*12+MONTH(SABI_SUMMARY!F240)-MONTH(SABI_SUMMARY!C240)</f>
        <v>1</v>
      </c>
      <c r="L240" s="1" t="str">
        <f t="shared" si="282"/>
        <v>CUB</v>
      </c>
      <c r="M240" s="1" t="str">
        <f t="shared" si="283"/>
        <v>NA_CUB</v>
      </c>
      <c r="N240" s="1" t="str">
        <f>UPPER(SABI_RAW_DATA!G240)</f>
        <v>MORTALITY</v>
      </c>
      <c r="O240" s="1">
        <f>IF(SABI_SUMMARY!N240="MORTALITY",1,0)</f>
        <v>1</v>
      </c>
      <c r="P240" s="1" t="str">
        <f t="shared" si="325"/>
        <v>NA</v>
      </c>
      <c r="Q240" s="1" t="str">
        <f t="shared" si="326"/>
        <v>NA</v>
      </c>
      <c r="R240" s="1" t="str">
        <f t="shared" ref="R240:Z240" si="356">IF($E240=R$1,$J240,IF(R$1&gt;$G240,$N240,IF($E240&gt;R$1,"NA",(IF($E240=R$1,L240,(IF(Q240="NA",L240,IF(Q240="FEMALE_CUB","FEMALE_JUVENILE",IF(Q240="FEMALE_JUVENILE","FEMALE_SUBADULT",IF(Q240="FEMALE_SUBADULT","FEMALE_ADULT_36_48",IF(Q240="FEMALE_ADULT_36_48","FEMALE_ADULT_48_60",IF(Q240="FEMALE_ADULT_48_60","FEMALE_ADULT_60_72",IF(Q240="FEMALE_ADULT_60_72","FEMALE_ADULT_72_84",IF(Q240="FEMALE_ADULT_72_84","FEMALE_ADULT_84",IF(Q240="FEMALE_ADULT_84","FEMALE_ADULT_84",IF(Q240="MALE_CUB","MALE_JUVENILE",IF(Q240="MALE_JUVENILE","MALE_SUBADULT",IF(Q240="MALE_SUBADULT","MALE_ADULT_36_48",IF(Q240="MALE_ADULT_36_48","MALE_ADULT_48_60",IF(Q240="MALE_ADULT_48_60","MALE_ADULT_60_72",IF(Q240="MALE_ADULT_60_72","MALE_ADULT_72_84",IF(Q240="MALE_ADULT_72_84","MALE_ADULT_84",IF(Q240="MALE_ADULT_84","MALE_ADULT_84",IF(Q240="NA_CUB","NA_JUVENILE",IF(Q240="NA_JUVENILE","NA_ADULT",IF(Q240="NA_ADULT","NA_ADULT","NA"))))))))))))))))))))))))))</f>
        <v>NA</v>
      </c>
      <c r="S240" s="1" t="str">
        <f t="shared" si="356"/>
        <v>NA</v>
      </c>
      <c r="T240" s="1" t="str">
        <f t="shared" si="356"/>
        <v>NA</v>
      </c>
      <c r="U240" s="1" t="str">
        <f t="shared" si="356"/>
        <v>NA</v>
      </c>
      <c r="V240" s="1" t="str">
        <f t="shared" si="356"/>
        <v>NA</v>
      </c>
      <c r="W240" s="1" t="str">
        <f t="shared" si="356"/>
        <v>NA</v>
      </c>
      <c r="X240" s="1" t="str">
        <f t="shared" si="356"/>
        <v>NA</v>
      </c>
      <c r="Y240" s="1" t="str">
        <f t="shared" si="356"/>
        <v>NA</v>
      </c>
      <c r="Z240" s="1" t="str">
        <f t="shared" si="356"/>
        <v>NA</v>
      </c>
      <c r="AA240" s="1" t="str">
        <f t="shared" si="328"/>
        <v>NA</v>
      </c>
      <c r="AB240" s="1" t="str">
        <f t="shared" si="329"/>
        <v>NA</v>
      </c>
      <c r="AC240" s="1" t="str">
        <f t="shared" si="330"/>
        <v>NA</v>
      </c>
      <c r="AD240" s="1" t="str">
        <f t="shared" si="331"/>
        <v>NA</v>
      </c>
      <c r="AE240" s="1" t="str">
        <f t="shared" si="332"/>
        <v>NA</v>
      </c>
      <c r="AF240" s="1" t="str">
        <f t="shared" si="333"/>
        <v>NA</v>
      </c>
      <c r="AG240" s="1" t="str">
        <f t="shared" si="334"/>
        <v>NA</v>
      </c>
      <c r="AH240" s="1" t="str">
        <f t="shared" si="335"/>
        <v>NA</v>
      </c>
      <c r="AI240" s="1" t="str">
        <f t="shared" si="336"/>
        <v>NA</v>
      </c>
      <c r="AJ240" s="1" t="str">
        <f t="shared" si="337"/>
        <v>NA</v>
      </c>
      <c r="AK240" s="1" t="str">
        <f t="shared" si="338"/>
        <v>NA</v>
      </c>
      <c r="AL240" s="1" t="str">
        <f t="shared" si="339"/>
        <v>NA</v>
      </c>
      <c r="AM240" s="1" t="str">
        <f t="shared" si="340"/>
        <v>NA</v>
      </c>
      <c r="AN240" s="1" t="str">
        <f t="shared" si="341"/>
        <v>NA</v>
      </c>
      <c r="AO240" s="1" t="str">
        <f t="shared" si="342"/>
        <v>NA</v>
      </c>
      <c r="AP240" s="1" t="str">
        <f t="shared" si="343"/>
        <v>NA</v>
      </c>
      <c r="AQ240" s="1" t="str">
        <f t="shared" si="344"/>
        <v>NA</v>
      </c>
      <c r="AR240" s="1" t="str">
        <f t="shared" si="345"/>
        <v>NA</v>
      </c>
      <c r="AS240" s="1" t="str">
        <f t="shared" si="346"/>
        <v>NA</v>
      </c>
      <c r="AT240" s="1" t="str">
        <f t="shared" si="347"/>
        <v>NA</v>
      </c>
      <c r="AU240" s="1" t="str">
        <f t="shared" si="348"/>
        <v>NA_CUB</v>
      </c>
      <c r="AV240" s="1" t="str">
        <f t="shared" si="349"/>
        <v>MORTALITY</v>
      </c>
      <c r="AW240" s="1" t="str">
        <f t="shared" si="350"/>
        <v>MORTALITY</v>
      </c>
      <c r="AX240" s="1" t="str">
        <f t="shared" si="351"/>
        <v>MORTALITY</v>
      </c>
      <c r="AY240" s="1" t="str">
        <f t="shared" si="352"/>
        <v>MORTALITY</v>
      </c>
      <c r="AZ240" s="1" t="str">
        <f t="shared" si="352"/>
        <v>MORTALITY</v>
      </c>
    </row>
    <row r="241" spans="1:52" x14ac:dyDescent="0.2">
      <c r="A241" s="27">
        <f>SABI_RAW_DATA!A241</f>
        <v>240</v>
      </c>
      <c r="B241" s="1" t="str">
        <f>UPPER(SABI_RAW_DATA!C241)</f>
        <v>NA</v>
      </c>
      <c r="C241" s="28">
        <f>SABI_RAW_DATA!D241</f>
        <v>41334</v>
      </c>
      <c r="D241" s="28">
        <f>SABI_RAW_DATA!D241</f>
        <v>41334</v>
      </c>
      <c r="E241" s="1">
        <f t="shared" si="278"/>
        <v>2013</v>
      </c>
      <c r="F241" s="28">
        <f>SABI_RAW_DATA!E241</f>
        <v>41365</v>
      </c>
      <c r="G241" s="1">
        <f t="shared" si="279"/>
        <v>2013</v>
      </c>
      <c r="H241" s="67">
        <f>(YEAR(SABI_SUMMARY!D241)-YEAR(SABI_SUMMARY!C241))*12+MONTH(SABI_SUMMARY!D241)-MONTH(SABI_SUMMARY!C241)</f>
        <v>0</v>
      </c>
      <c r="I241" s="1" t="str">
        <f t="shared" si="280"/>
        <v>CUB</v>
      </c>
      <c r="J241" s="1" t="str">
        <f t="shared" si="281"/>
        <v>NA_CUB</v>
      </c>
      <c r="K241" s="29">
        <f>(YEAR(SABI_SUMMARY!F241)-YEAR(SABI_SUMMARY!C241))*12+MONTH(SABI_SUMMARY!F241)-MONTH(SABI_SUMMARY!C241)</f>
        <v>1</v>
      </c>
      <c r="L241" s="1" t="str">
        <f t="shared" si="282"/>
        <v>CUB</v>
      </c>
      <c r="M241" s="1" t="str">
        <f t="shared" si="283"/>
        <v>NA_CUB</v>
      </c>
      <c r="N241" s="1" t="str">
        <f>UPPER(SABI_RAW_DATA!G241)</f>
        <v>MORTALITY</v>
      </c>
      <c r="O241" s="1">
        <f>IF(SABI_SUMMARY!N241="MORTALITY",1,0)</f>
        <v>1</v>
      </c>
      <c r="P241" s="1" t="str">
        <f t="shared" si="325"/>
        <v>NA</v>
      </c>
      <c r="Q241" s="1" t="str">
        <f t="shared" si="326"/>
        <v>NA</v>
      </c>
      <c r="R241" s="1" t="str">
        <f t="shared" ref="R241:Z241" si="357">IF($E241=R$1,$J241,IF(R$1&gt;$G241,$N241,IF($E241&gt;R$1,"NA",(IF($E241=R$1,L241,(IF(Q241="NA",L241,IF(Q241="FEMALE_CUB","FEMALE_JUVENILE",IF(Q241="FEMALE_JUVENILE","FEMALE_SUBADULT",IF(Q241="FEMALE_SUBADULT","FEMALE_ADULT_36_48",IF(Q241="FEMALE_ADULT_36_48","FEMALE_ADULT_48_60",IF(Q241="FEMALE_ADULT_48_60","FEMALE_ADULT_60_72",IF(Q241="FEMALE_ADULT_60_72","FEMALE_ADULT_72_84",IF(Q241="FEMALE_ADULT_72_84","FEMALE_ADULT_84",IF(Q241="FEMALE_ADULT_84","FEMALE_ADULT_84",IF(Q241="MALE_CUB","MALE_JUVENILE",IF(Q241="MALE_JUVENILE","MALE_SUBADULT",IF(Q241="MALE_SUBADULT","MALE_ADULT_36_48",IF(Q241="MALE_ADULT_36_48","MALE_ADULT_48_60",IF(Q241="MALE_ADULT_48_60","MALE_ADULT_60_72",IF(Q241="MALE_ADULT_60_72","MALE_ADULT_72_84",IF(Q241="MALE_ADULT_72_84","MALE_ADULT_84",IF(Q241="MALE_ADULT_84","MALE_ADULT_84",IF(Q241="NA_CUB","NA_JUVENILE",IF(Q241="NA_JUVENILE","NA_ADULT",IF(Q241="NA_ADULT","NA_ADULT","NA"))))))))))))))))))))))))))</f>
        <v>NA</v>
      </c>
      <c r="S241" s="1" t="str">
        <f t="shared" si="357"/>
        <v>NA</v>
      </c>
      <c r="T241" s="1" t="str">
        <f t="shared" si="357"/>
        <v>NA</v>
      </c>
      <c r="U241" s="1" t="str">
        <f t="shared" si="357"/>
        <v>NA</v>
      </c>
      <c r="V241" s="1" t="str">
        <f t="shared" si="357"/>
        <v>NA</v>
      </c>
      <c r="W241" s="1" t="str">
        <f t="shared" si="357"/>
        <v>NA</v>
      </c>
      <c r="X241" s="1" t="str">
        <f t="shared" si="357"/>
        <v>NA</v>
      </c>
      <c r="Y241" s="1" t="str">
        <f t="shared" si="357"/>
        <v>NA</v>
      </c>
      <c r="Z241" s="1" t="str">
        <f t="shared" si="357"/>
        <v>NA</v>
      </c>
      <c r="AA241" s="1" t="str">
        <f t="shared" si="328"/>
        <v>NA</v>
      </c>
      <c r="AB241" s="1" t="str">
        <f t="shared" si="329"/>
        <v>NA</v>
      </c>
      <c r="AC241" s="1" t="str">
        <f t="shared" si="330"/>
        <v>NA</v>
      </c>
      <c r="AD241" s="1" t="str">
        <f t="shared" si="331"/>
        <v>NA</v>
      </c>
      <c r="AE241" s="1" t="str">
        <f t="shared" si="332"/>
        <v>NA</v>
      </c>
      <c r="AF241" s="1" t="str">
        <f t="shared" si="333"/>
        <v>NA</v>
      </c>
      <c r="AG241" s="1" t="str">
        <f t="shared" si="334"/>
        <v>NA</v>
      </c>
      <c r="AH241" s="1" t="str">
        <f t="shared" si="335"/>
        <v>NA</v>
      </c>
      <c r="AI241" s="1" t="str">
        <f t="shared" si="336"/>
        <v>NA</v>
      </c>
      <c r="AJ241" s="1" t="str">
        <f t="shared" si="337"/>
        <v>NA</v>
      </c>
      <c r="AK241" s="1" t="str">
        <f t="shared" si="338"/>
        <v>NA</v>
      </c>
      <c r="AL241" s="1" t="str">
        <f t="shared" si="339"/>
        <v>NA</v>
      </c>
      <c r="AM241" s="1" t="str">
        <f t="shared" si="340"/>
        <v>NA</v>
      </c>
      <c r="AN241" s="1" t="str">
        <f t="shared" si="341"/>
        <v>NA</v>
      </c>
      <c r="AO241" s="1" t="str">
        <f t="shared" si="342"/>
        <v>NA</v>
      </c>
      <c r="AP241" s="1" t="str">
        <f t="shared" si="343"/>
        <v>NA</v>
      </c>
      <c r="AQ241" s="1" t="str">
        <f t="shared" si="344"/>
        <v>NA</v>
      </c>
      <c r="AR241" s="1" t="str">
        <f t="shared" si="345"/>
        <v>NA</v>
      </c>
      <c r="AS241" s="1" t="str">
        <f t="shared" si="346"/>
        <v>NA</v>
      </c>
      <c r="AT241" s="1" t="str">
        <f t="shared" si="347"/>
        <v>NA</v>
      </c>
      <c r="AU241" s="1" t="str">
        <f t="shared" si="348"/>
        <v>NA</v>
      </c>
      <c r="AV241" s="1" t="str">
        <f t="shared" si="349"/>
        <v>NA</v>
      </c>
      <c r="AW241" s="1" t="str">
        <f t="shared" si="350"/>
        <v>NA</v>
      </c>
      <c r="AX241" s="1" t="str">
        <f t="shared" si="351"/>
        <v>NA_CUB</v>
      </c>
      <c r="AY241" s="1" t="str">
        <f t="shared" si="352"/>
        <v>MORTALITY</v>
      </c>
      <c r="AZ241" s="1" t="str">
        <f t="shared" si="352"/>
        <v>MORTALITY</v>
      </c>
    </row>
    <row r="242" spans="1:52" x14ac:dyDescent="0.2">
      <c r="A242" s="27">
        <f>SABI_RAW_DATA!A242</f>
        <v>241</v>
      </c>
      <c r="B242" s="1" t="str">
        <f>UPPER(SABI_RAW_DATA!C242)</f>
        <v>NA</v>
      </c>
      <c r="C242" s="28">
        <f>SABI_RAW_DATA!D242</f>
        <v>41334</v>
      </c>
      <c r="D242" s="28">
        <f>SABI_RAW_DATA!D242</f>
        <v>41334</v>
      </c>
      <c r="E242" s="1">
        <f t="shared" si="278"/>
        <v>2013</v>
      </c>
      <c r="F242" s="28">
        <f>SABI_RAW_DATA!E242</f>
        <v>41365</v>
      </c>
      <c r="G242" s="1">
        <f t="shared" si="279"/>
        <v>2013</v>
      </c>
      <c r="H242" s="67">
        <f>(YEAR(SABI_SUMMARY!D242)-YEAR(SABI_SUMMARY!C242))*12+MONTH(SABI_SUMMARY!D242)-MONTH(SABI_SUMMARY!C242)</f>
        <v>0</v>
      </c>
      <c r="I242" s="1" t="str">
        <f t="shared" si="280"/>
        <v>CUB</v>
      </c>
      <c r="J242" s="1" t="str">
        <f t="shared" si="281"/>
        <v>NA_CUB</v>
      </c>
      <c r="K242" s="29">
        <f>(YEAR(SABI_SUMMARY!F242)-YEAR(SABI_SUMMARY!C242))*12+MONTH(SABI_SUMMARY!F242)-MONTH(SABI_SUMMARY!C242)</f>
        <v>1</v>
      </c>
      <c r="L242" s="1" t="str">
        <f t="shared" si="282"/>
        <v>CUB</v>
      </c>
      <c r="M242" s="1" t="str">
        <f t="shared" si="283"/>
        <v>NA_CUB</v>
      </c>
      <c r="N242" s="1" t="str">
        <f>UPPER(SABI_RAW_DATA!G242)</f>
        <v>MORTALITY</v>
      </c>
      <c r="O242" s="1">
        <f>IF(SABI_SUMMARY!N242="MORTALITY",1,0)</f>
        <v>1</v>
      </c>
      <c r="P242" s="1" t="str">
        <f t="shared" si="325"/>
        <v>NA</v>
      </c>
      <c r="Q242" s="1" t="str">
        <f t="shared" si="326"/>
        <v>NA</v>
      </c>
      <c r="R242" s="1" t="str">
        <f t="shared" ref="R242:Z242" si="358">IF($E242=R$1,$J242,IF(R$1&gt;$G242,$N242,IF($E242&gt;R$1,"NA",(IF($E242=R$1,L242,(IF(Q242="NA",L242,IF(Q242="FEMALE_CUB","FEMALE_JUVENILE",IF(Q242="FEMALE_JUVENILE","FEMALE_SUBADULT",IF(Q242="FEMALE_SUBADULT","FEMALE_ADULT_36_48",IF(Q242="FEMALE_ADULT_36_48","FEMALE_ADULT_48_60",IF(Q242="FEMALE_ADULT_48_60","FEMALE_ADULT_60_72",IF(Q242="FEMALE_ADULT_60_72","FEMALE_ADULT_72_84",IF(Q242="FEMALE_ADULT_72_84","FEMALE_ADULT_84",IF(Q242="FEMALE_ADULT_84","FEMALE_ADULT_84",IF(Q242="MALE_CUB","MALE_JUVENILE",IF(Q242="MALE_JUVENILE","MALE_SUBADULT",IF(Q242="MALE_SUBADULT","MALE_ADULT_36_48",IF(Q242="MALE_ADULT_36_48","MALE_ADULT_48_60",IF(Q242="MALE_ADULT_48_60","MALE_ADULT_60_72",IF(Q242="MALE_ADULT_60_72","MALE_ADULT_72_84",IF(Q242="MALE_ADULT_72_84","MALE_ADULT_84",IF(Q242="MALE_ADULT_84","MALE_ADULT_84",IF(Q242="NA_CUB","NA_JUVENILE",IF(Q242="NA_JUVENILE","NA_ADULT",IF(Q242="NA_ADULT","NA_ADULT","NA"))))))))))))))))))))))))))</f>
        <v>NA</v>
      </c>
      <c r="S242" s="1" t="str">
        <f t="shared" si="358"/>
        <v>NA</v>
      </c>
      <c r="T242" s="1" t="str">
        <f t="shared" si="358"/>
        <v>NA</v>
      </c>
      <c r="U242" s="1" t="str">
        <f t="shared" si="358"/>
        <v>NA</v>
      </c>
      <c r="V242" s="1" t="str">
        <f t="shared" si="358"/>
        <v>NA</v>
      </c>
      <c r="W242" s="1" t="str">
        <f t="shared" si="358"/>
        <v>NA</v>
      </c>
      <c r="X242" s="1" t="str">
        <f t="shared" si="358"/>
        <v>NA</v>
      </c>
      <c r="Y242" s="1" t="str">
        <f t="shared" si="358"/>
        <v>NA</v>
      </c>
      <c r="Z242" s="1" t="str">
        <f t="shared" si="358"/>
        <v>NA</v>
      </c>
      <c r="AA242" s="1" t="str">
        <f t="shared" si="328"/>
        <v>NA</v>
      </c>
      <c r="AB242" s="1" t="str">
        <f t="shared" si="329"/>
        <v>NA</v>
      </c>
      <c r="AC242" s="1" t="str">
        <f t="shared" si="330"/>
        <v>NA</v>
      </c>
      <c r="AD242" s="1" t="str">
        <f t="shared" si="331"/>
        <v>NA</v>
      </c>
      <c r="AE242" s="1" t="str">
        <f t="shared" si="332"/>
        <v>NA</v>
      </c>
      <c r="AF242" s="1" t="str">
        <f t="shared" si="333"/>
        <v>NA</v>
      </c>
      <c r="AG242" s="1" t="str">
        <f t="shared" si="334"/>
        <v>NA</v>
      </c>
      <c r="AH242" s="1" t="str">
        <f t="shared" si="335"/>
        <v>NA</v>
      </c>
      <c r="AI242" s="1" t="str">
        <f t="shared" si="336"/>
        <v>NA</v>
      </c>
      <c r="AJ242" s="1" t="str">
        <f t="shared" si="337"/>
        <v>NA</v>
      </c>
      <c r="AK242" s="1" t="str">
        <f t="shared" si="338"/>
        <v>NA</v>
      </c>
      <c r="AL242" s="1" t="str">
        <f t="shared" si="339"/>
        <v>NA</v>
      </c>
      <c r="AM242" s="1" t="str">
        <f t="shared" si="340"/>
        <v>NA</v>
      </c>
      <c r="AN242" s="1" t="str">
        <f t="shared" si="341"/>
        <v>NA</v>
      </c>
      <c r="AO242" s="1" t="str">
        <f t="shared" si="342"/>
        <v>NA</v>
      </c>
      <c r="AP242" s="1" t="str">
        <f t="shared" si="343"/>
        <v>NA</v>
      </c>
      <c r="AQ242" s="1" t="str">
        <f t="shared" si="344"/>
        <v>NA</v>
      </c>
      <c r="AR242" s="1" t="str">
        <f t="shared" si="345"/>
        <v>NA</v>
      </c>
      <c r="AS242" s="1" t="str">
        <f t="shared" si="346"/>
        <v>NA</v>
      </c>
      <c r="AT242" s="1" t="str">
        <f t="shared" si="347"/>
        <v>NA</v>
      </c>
      <c r="AU242" s="1" t="str">
        <f t="shared" si="348"/>
        <v>NA</v>
      </c>
      <c r="AV242" s="1" t="str">
        <f t="shared" si="349"/>
        <v>NA</v>
      </c>
      <c r="AW242" s="1" t="str">
        <f t="shared" si="350"/>
        <v>NA</v>
      </c>
      <c r="AX242" s="1" t="str">
        <f t="shared" si="351"/>
        <v>NA_CUB</v>
      </c>
      <c r="AY242" s="1" t="str">
        <f t="shared" si="352"/>
        <v>MORTALITY</v>
      </c>
      <c r="AZ242" s="1" t="str">
        <f t="shared" si="352"/>
        <v>MORTALITY</v>
      </c>
    </row>
    <row r="243" spans="1:52" x14ac:dyDescent="0.2">
      <c r="A243" s="27">
        <f>SABI_RAW_DATA!A243</f>
        <v>242</v>
      </c>
      <c r="B243" s="1" t="str">
        <f>UPPER(SABI_RAW_DATA!C243)</f>
        <v>NA</v>
      </c>
      <c r="C243" s="28">
        <f>SABI_RAW_DATA!D243</f>
        <v>41518</v>
      </c>
      <c r="D243" s="28">
        <f>SABI_RAW_DATA!D243</f>
        <v>41518</v>
      </c>
      <c r="E243" s="1">
        <f t="shared" si="278"/>
        <v>2013</v>
      </c>
      <c r="F243" s="28">
        <f>SABI_RAW_DATA!E243</f>
        <v>42005</v>
      </c>
      <c r="G243" s="1">
        <f t="shared" si="279"/>
        <v>2015</v>
      </c>
      <c r="H243" s="67">
        <f>(YEAR(SABI_SUMMARY!D243)-YEAR(SABI_SUMMARY!C243))*12+MONTH(SABI_SUMMARY!D243)-MONTH(SABI_SUMMARY!C243)</f>
        <v>0</v>
      </c>
      <c r="I243" s="1" t="str">
        <f t="shared" si="280"/>
        <v>CUB</v>
      </c>
      <c r="J243" s="1" t="str">
        <f t="shared" si="281"/>
        <v>NA_CUB</v>
      </c>
      <c r="K243" s="29">
        <f>(YEAR(SABI_SUMMARY!F243)-YEAR(SABI_SUMMARY!C243))*12+MONTH(SABI_SUMMARY!F243)-MONTH(SABI_SUMMARY!C243)</f>
        <v>16</v>
      </c>
      <c r="L243" s="1" t="str">
        <f t="shared" si="282"/>
        <v>JUVENILE</v>
      </c>
      <c r="M243" s="1" t="str">
        <f t="shared" si="283"/>
        <v>NA_JUVENILE</v>
      </c>
      <c r="N243" s="1" t="str">
        <f>UPPER(SABI_RAW_DATA!G243)</f>
        <v>CENSORED</v>
      </c>
      <c r="O243" s="1">
        <f>IF(SABI_SUMMARY!N243="MORTALITY",1,0)</f>
        <v>0</v>
      </c>
      <c r="P243" s="1" t="str">
        <f t="shared" si="325"/>
        <v>NA</v>
      </c>
      <c r="Q243" s="1" t="str">
        <f t="shared" si="326"/>
        <v>NA</v>
      </c>
      <c r="R243" s="1" t="str">
        <f t="shared" ref="R243:Z243" si="359">IF($E243=R$1,$J243,IF(R$1&gt;$G243,$N243,IF($E243&gt;R$1,"NA",(IF($E243=R$1,L243,(IF(Q243="NA",L243,IF(Q243="FEMALE_CUB","FEMALE_JUVENILE",IF(Q243="FEMALE_JUVENILE","FEMALE_SUBADULT",IF(Q243="FEMALE_SUBADULT","FEMALE_ADULT_36_48",IF(Q243="FEMALE_ADULT_36_48","FEMALE_ADULT_48_60",IF(Q243="FEMALE_ADULT_48_60","FEMALE_ADULT_60_72",IF(Q243="FEMALE_ADULT_60_72","FEMALE_ADULT_72_84",IF(Q243="FEMALE_ADULT_72_84","FEMALE_ADULT_84",IF(Q243="FEMALE_ADULT_84","FEMALE_ADULT_84",IF(Q243="MALE_CUB","MALE_JUVENILE",IF(Q243="MALE_JUVENILE","MALE_SUBADULT",IF(Q243="MALE_SUBADULT","MALE_ADULT_36_48",IF(Q243="MALE_ADULT_36_48","MALE_ADULT_48_60",IF(Q243="MALE_ADULT_48_60","MALE_ADULT_60_72",IF(Q243="MALE_ADULT_60_72","MALE_ADULT_72_84",IF(Q243="MALE_ADULT_72_84","MALE_ADULT_84",IF(Q243="MALE_ADULT_84","MALE_ADULT_84",IF(Q243="NA_CUB","NA_JUVENILE",IF(Q243="NA_JUVENILE","NA_ADULT",IF(Q243="NA_ADULT","NA_ADULT","NA"))))))))))))))))))))))))))</f>
        <v>NA</v>
      </c>
      <c r="S243" s="1" t="str">
        <f t="shared" si="359"/>
        <v>NA</v>
      </c>
      <c r="T243" s="1" t="str">
        <f t="shared" si="359"/>
        <v>NA</v>
      </c>
      <c r="U243" s="1" t="str">
        <f t="shared" si="359"/>
        <v>NA</v>
      </c>
      <c r="V243" s="1" t="str">
        <f t="shared" si="359"/>
        <v>NA</v>
      </c>
      <c r="W243" s="1" t="str">
        <f t="shared" si="359"/>
        <v>NA</v>
      </c>
      <c r="X243" s="1" t="str">
        <f t="shared" si="359"/>
        <v>NA</v>
      </c>
      <c r="Y243" s="1" t="str">
        <f t="shared" si="359"/>
        <v>NA</v>
      </c>
      <c r="Z243" s="1" t="str">
        <f t="shared" si="359"/>
        <v>NA</v>
      </c>
      <c r="AA243" s="1" t="str">
        <f t="shared" si="328"/>
        <v>NA</v>
      </c>
      <c r="AB243" s="1" t="str">
        <f t="shared" si="329"/>
        <v>NA</v>
      </c>
      <c r="AC243" s="1" t="str">
        <f t="shared" si="330"/>
        <v>NA</v>
      </c>
      <c r="AD243" s="1" t="str">
        <f t="shared" si="331"/>
        <v>NA</v>
      </c>
      <c r="AE243" s="1" t="str">
        <f t="shared" si="332"/>
        <v>NA</v>
      </c>
      <c r="AF243" s="1" t="str">
        <f t="shared" si="333"/>
        <v>NA</v>
      </c>
      <c r="AG243" s="1" t="str">
        <f t="shared" si="334"/>
        <v>NA</v>
      </c>
      <c r="AH243" s="1" t="str">
        <f t="shared" si="335"/>
        <v>NA</v>
      </c>
      <c r="AI243" s="1" t="str">
        <f t="shared" si="336"/>
        <v>NA</v>
      </c>
      <c r="AJ243" s="1" t="str">
        <f t="shared" si="337"/>
        <v>NA</v>
      </c>
      <c r="AK243" s="1" t="str">
        <f t="shared" si="338"/>
        <v>NA</v>
      </c>
      <c r="AL243" s="1" t="str">
        <f t="shared" si="339"/>
        <v>NA</v>
      </c>
      <c r="AM243" s="1" t="str">
        <f t="shared" si="340"/>
        <v>NA</v>
      </c>
      <c r="AN243" s="1" t="str">
        <f t="shared" si="341"/>
        <v>NA</v>
      </c>
      <c r="AO243" s="1" t="str">
        <f t="shared" si="342"/>
        <v>NA</v>
      </c>
      <c r="AP243" s="1" t="str">
        <f t="shared" si="343"/>
        <v>NA</v>
      </c>
      <c r="AQ243" s="1" t="str">
        <f t="shared" si="344"/>
        <v>NA</v>
      </c>
      <c r="AR243" s="1" t="str">
        <f t="shared" si="345"/>
        <v>NA</v>
      </c>
      <c r="AS243" s="1" t="str">
        <f t="shared" si="346"/>
        <v>NA</v>
      </c>
      <c r="AT243" s="1" t="str">
        <f t="shared" si="347"/>
        <v>NA</v>
      </c>
      <c r="AU243" s="1" t="str">
        <f t="shared" si="348"/>
        <v>NA</v>
      </c>
      <c r="AV243" s="1" t="str">
        <f t="shared" si="349"/>
        <v>NA</v>
      </c>
      <c r="AW243" s="1" t="str">
        <f t="shared" si="350"/>
        <v>NA</v>
      </c>
      <c r="AX243" s="1" t="str">
        <f t="shared" si="351"/>
        <v>NA_CUB</v>
      </c>
      <c r="AY243" s="1" t="str">
        <f t="shared" si="352"/>
        <v>NA_JUVENILE</v>
      </c>
      <c r="AZ243" s="1" t="str">
        <f t="shared" si="352"/>
        <v>NA_ADULT</v>
      </c>
    </row>
    <row r="244" spans="1:52" x14ac:dyDescent="0.2">
      <c r="A244" s="27">
        <f>SABI_RAW_DATA!A244</f>
        <v>243</v>
      </c>
      <c r="B244" s="1" t="str">
        <f>UPPER(SABI_RAW_DATA!C244)</f>
        <v>NA</v>
      </c>
      <c r="C244" s="28">
        <f>SABI_RAW_DATA!D244</f>
        <v>41518</v>
      </c>
      <c r="D244" s="28">
        <f>SABI_RAW_DATA!D244</f>
        <v>41518</v>
      </c>
      <c r="E244" s="1">
        <f t="shared" si="278"/>
        <v>2013</v>
      </c>
      <c r="F244" s="28">
        <f>SABI_RAW_DATA!E244</f>
        <v>42005</v>
      </c>
      <c r="G244" s="1">
        <f t="shared" si="279"/>
        <v>2015</v>
      </c>
      <c r="H244" s="67">
        <f>(YEAR(SABI_SUMMARY!D244)-YEAR(SABI_SUMMARY!C244))*12+MONTH(SABI_SUMMARY!D244)-MONTH(SABI_SUMMARY!C244)</f>
        <v>0</v>
      </c>
      <c r="I244" s="1" t="str">
        <f t="shared" si="280"/>
        <v>CUB</v>
      </c>
      <c r="J244" s="1" t="str">
        <f t="shared" si="281"/>
        <v>NA_CUB</v>
      </c>
      <c r="K244" s="29">
        <f>(YEAR(SABI_SUMMARY!F244)-YEAR(SABI_SUMMARY!C244))*12+MONTH(SABI_SUMMARY!F244)-MONTH(SABI_SUMMARY!C244)</f>
        <v>16</v>
      </c>
      <c r="L244" s="1" t="str">
        <f t="shared" si="282"/>
        <v>JUVENILE</v>
      </c>
      <c r="M244" s="1" t="str">
        <f t="shared" si="283"/>
        <v>NA_JUVENILE</v>
      </c>
      <c r="N244" s="1" t="str">
        <f>UPPER(SABI_RAW_DATA!G244)</f>
        <v>CENSORED</v>
      </c>
      <c r="O244" s="1">
        <f>IF(SABI_SUMMARY!N244="MORTALITY",1,0)</f>
        <v>0</v>
      </c>
      <c r="P244" s="1" t="str">
        <f t="shared" si="325"/>
        <v>NA</v>
      </c>
      <c r="Q244" s="1" t="str">
        <f t="shared" si="326"/>
        <v>NA</v>
      </c>
      <c r="R244" s="1" t="str">
        <f t="shared" ref="R244:Z244" si="360">IF($E244=R$1,$J244,IF(R$1&gt;$G244,$N244,IF($E244&gt;R$1,"NA",(IF($E244=R$1,L244,(IF(Q244="NA",L244,IF(Q244="FEMALE_CUB","FEMALE_JUVENILE",IF(Q244="FEMALE_JUVENILE","FEMALE_SUBADULT",IF(Q244="FEMALE_SUBADULT","FEMALE_ADULT_36_48",IF(Q244="FEMALE_ADULT_36_48","FEMALE_ADULT_48_60",IF(Q244="FEMALE_ADULT_48_60","FEMALE_ADULT_60_72",IF(Q244="FEMALE_ADULT_60_72","FEMALE_ADULT_72_84",IF(Q244="FEMALE_ADULT_72_84","FEMALE_ADULT_84",IF(Q244="FEMALE_ADULT_84","FEMALE_ADULT_84",IF(Q244="MALE_CUB","MALE_JUVENILE",IF(Q244="MALE_JUVENILE","MALE_SUBADULT",IF(Q244="MALE_SUBADULT","MALE_ADULT_36_48",IF(Q244="MALE_ADULT_36_48","MALE_ADULT_48_60",IF(Q244="MALE_ADULT_48_60","MALE_ADULT_60_72",IF(Q244="MALE_ADULT_60_72","MALE_ADULT_72_84",IF(Q244="MALE_ADULT_72_84","MALE_ADULT_84",IF(Q244="MALE_ADULT_84","MALE_ADULT_84",IF(Q244="NA_CUB","NA_JUVENILE",IF(Q244="NA_JUVENILE","NA_ADULT",IF(Q244="NA_ADULT","NA_ADULT","NA"))))))))))))))))))))))))))</f>
        <v>NA</v>
      </c>
      <c r="S244" s="1" t="str">
        <f t="shared" si="360"/>
        <v>NA</v>
      </c>
      <c r="T244" s="1" t="str">
        <f t="shared" si="360"/>
        <v>NA</v>
      </c>
      <c r="U244" s="1" t="str">
        <f t="shared" si="360"/>
        <v>NA</v>
      </c>
      <c r="V244" s="1" t="str">
        <f t="shared" si="360"/>
        <v>NA</v>
      </c>
      <c r="W244" s="1" t="str">
        <f t="shared" si="360"/>
        <v>NA</v>
      </c>
      <c r="X244" s="1" t="str">
        <f t="shared" si="360"/>
        <v>NA</v>
      </c>
      <c r="Y244" s="1" t="str">
        <f t="shared" si="360"/>
        <v>NA</v>
      </c>
      <c r="Z244" s="1" t="str">
        <f t="shared" si="360"/>
        <v>NA</v>
      </c>
      <c r="AA244" s="1" t="str">
        <f t="shared" si="328"/>
        <v>NA</v>
      </c>
      <c r="AB244" s="1" t="str">
        <f t="shared" si="329"/>
        <v>NA</v>
      </c>
      <c r="AC244" s="1" t="str">
        <f t="shared" si="330"/>
        <v>NA</v>
      </c>
      <c r="AD244" s="1" t="str">
        <f t="shared" si="331"/>
        <v>NA</v>
      </c>
      <c r="AE244" s="1" t="str">
        <f t="shared" si="332"/>
        <v>NA</v>
      </c>
      <c r="AF244" s="1" t="str">
        <f t="shared" si="333"/>
        <v>NA</v>
      </c>
      <c r="AG244" s="1" t="str">
        <f t="shared" si="334"/>
        <v>NA</v>
      </c>
      <c r="AH244" s="1" t="str">
        <f t="shared" si="335"/>
        <v>NA</v>
      </c>
      <c r="AI244" s="1" t="str">
        <f t="shared" si="336"/>
        <v>NA</v>
      </c>
      <c r="AJ244" s="1" t="str">
        <f t="shared" si="337"/>
        <v>NA</v>
      </c>
      <c r="AK244" s="1" t="str">
        <f t="shared" si="338"/>
        <v>NA</v>
      </c>
      <c r="AL244" s="1" t="str">
        <f t="shared" si="339"/>
        <v>NA</v>
      </c>
      <c r="AM244" s="1" t="str">
        <f t="shared" si="340"/>
        <v>NA</v>
      </c>
      <c r="AN244" s="1" t="str">
        <f t="shared" si="341"/>
        <v>NA</v>
      </c>
      <c r="AO244" s="1" t="str">
        <f t="shared" si="342"/>
        <v>NA</v>
      </c>
      <c r="AP244" s="1" t="str">
        <f t="shared" si="343"/>
        <v>NA</v>
      </c>
      <c r="AQ244" s="1" t="str">
        <f t="shared" si="344"/>
        <v>NA</v>
      </c>
      <c r="AR244" s="1" t="str">
        <f t="shared" si="345"/>
        <v>NA</v>
      </c>
      <c r="AS244" s="1" t="str">
        <f t="shared" si="346"/>
        <v>NA</v>
      </c>
      <c r="AT244" s="1" t="str">
        <f t="shared" si="347"/>
        <v>NA</v>
      </c>
      <c r="AU244" s="1" t="str">
        <f t="shared" si="348"/>
        <v>NA</v>
      </c>
      <c r="AV244" s="1" t="str">
        <f t="shared" si="349"/>
        <v>NA</v>
      </c>
      <c r="AW244" s="1" t="str">
        <f t="shared" si="350"/>
        <v>NA</v>
      </c>
      <c r="AX244" s="1" t="str">
        <f t="shared" si="351"/>
        <v>NA_CUB</v>
      </c>
      <c r="AY244" s="1" t="str">
        <f t="shared" si="352"/>
        <v>NA_JUVENILE</v>
      </c>
      <c r="AZ244" s="1" t="str">
        <f t="shared" si="352"/>
        <v>NA_ADULT</v>
      </c>
    </row>
    <row r="245" spans="1:52" x14ac:dyDescent="0.2">
      <c r="A245" s="27">
        <f>SABI_RAW_DATA!A245</f>
        <v>244</v>
      </c>
      <c r="B245" s="1" t="str">
        <f>UPPER(SABI_RAW_DATA!C245)</f>
        <v>NA</v>
      </c>
      <c r="C245" s="28">
        <f>SABI_RAW_DATA!D245</f>
        <v>39114</v>
      </c>
      <c r="D245" s="28">
        <f>SABI_RAW_DATA!D245</f>
        <v>39114</v>
      </c>
      <c r="E245" s="1">
        <f t="shared" si="278"/>
        <v>2007</v>
      </c>
      <c r="F245" s="28">
        <f>SABI_RAW_DATA!E245</f>
        <v>39173</v>
      </c>
      <c r="G245" s="1">
        <f t="shared" si="279"/>
        <v>2007</v>
      </c>
      <c r="H245" s="67">
        <f>(YEAR(SABI_SUMMARY!D245)-YEAR(SABI_SUMMARY!C245))*12+MONTH(SABI_SUMMARY!D245)-MONTH(SABI_SUMMARY!C245)</f>
        <v>0</v>
      </c>
      <c r="I245" s="1" t="str">
        <f t="shared" si="280"/>
        <v>CUB</v>
      </c>
      <c r="J245" s="1" t="str">
        <f t="shared" si="281"/>
        <v>NA_CUB</v>
      </c>
      <c r="K245" s="29">
        <f>(YEAR(SABI_SUMMARY!F245)-YEAR(SABI_SUMMARY!C245))*12+MONTH(SABI_SUMMARY!F245)-MONTH(SABI_SUMMARY!C245)</f>
        <v>2</v>
      </c>
      <c r="L245" s="1" t="str">
        <f t="shared" si="282"/>
        <v>CUB</v>
      </c>
      <c r="M245" s="1" t="str">
        <f t="shared" si="283"/>
        <v>NA_CUB</v>
      </c>
      <c r="N245" s="1" t="str">
        <f>UPPER(SABI_RAW_DATA!G245)</f>
        <v>MORTALITY</v>
      </c>
      <c r="O245" s="1">
        <f>IF(SABI_SUMMARY!N245="MORTALITY",1,0)</f>
        <v>1</v>
      </c>
      <c r="P245" s="1" t="str">
        <f t="shared" si="325"/>
        <v>NA</v>
      </c>
      <c r="Q245" s="1" t="str">
        <f t="shared" si="326"/>
        <v>NA</v>
      </c>
      <c r="R245" s="1" t="str">
        <f t="shared" ref="R245:Z245" si="361">IF($E245=R$1,$J245,IF(R$1&gt;$G245,$N245,IF($E245&gt;R$1,"NA",(IF($E245=R$1,L245,(IF(Q245="NA",L245,IF(Q245="FEMALE_CUB","FEMALE_JUVENILE",IF(Q245="FEMALE_JUVENILE","FEMALE_SUBADULT",IF(Q245="FEMALE_SUBADULT","FEMALE_ADULT_36_48",IF(Q245="FEMALE_ADULT_36_48","FEMALE_ADULT_48_60",IF(Q245="FEMALE_ADULT_48_60","FEMALE_ADULT_60_72",IF(Q245="FEMALE_ADULT_60_72","FEMALE_ADULT_72_84",IF(Q245="FEMALE_ADULT_72_84","FEMALE_ADULT_84",IF(Q245="FEMALE_ADULT_84","FEMALE_ADULT_84",IF(Q245="MALE_CUB","MALE_JUVENILE",IF(Q245="MALE_JUVENILE","MALE_SUBADULT",IF(Q245="MALE_SUBADULT","MALE_ADULT_36_48",IF(Q245="MALE_ADULT_36_48","MALE_ADULT_48_60",IF(Q245="MALE_ADULT_48_60","MALE_ADULT_60_72",IF(Q245="MALE_ADULT_60_72","MALE_ADULT_72_84",IF(Q245="MALE_ADULT_72_84","MALE_ADULT_84",IF(Q245="MALE_ADULT_84","MALE_ADULT_84",IF(Q245="NA_CUB","NA_JUVENILE",IF(Q245="NA_JUVENILE","NA_ADULT",IF(Q245="NA_ADULT","NA_ADULT","NA"))))))))))))))))))))))))))</f>
        <v>NA</v>
      </c>
      <c r="S245" s="1" t="str">
        <f t="shared" si="361"/>
        <v>NA</v>
      </c>
      <c r="T245" s="1" t="str">
        <f t="shared" si="361"/>
        <v>NA</v>
      </c>
      <c r="U245" s="1" t="str">
        <f t="shared" si="361"/>
        <v>NA</v>
      </c>
      <c r="V245" s="1" t="str">
        <f t="shared" si="361"/>
        <v>NA</v>
      </c>
      <c r="W245" s="1" t="str">
        <f t="shared" si="361"/>
        <v>NA</v>
      </c>
      <c r="X245" s="1" t="str">
        <f t="shared" si="361"/>
        <v>NA</v>
      </c>
      <c r="Y245" s="1" t="str">
        <f t="shared" si="361"/>
        <v>NA</v>
      </c>
      <c r="Z245" s="1" t="str">
        <f t="shared" si="361"/>
        <v>NA</v>
      </c>
      <c r="AA245" s="1" t="str">
        <f t="shared" si="328"/>
        <v>NA</v>
      </c>
      <c r="AB245" s="1" t="str">
        <f t="shared" si="329"/>
        <v>NA</v>
      </c>
      <c r="AC245" s="1" t="str">
        <f t="shared" si="330"/>
        <v>NA</v>
      </c>
      <c r="AD245" s="1" t="str">
        <f t="shared" si="331"/>
        <v>NA</v>
      </c>
      <c r="AE245" s="1" t="str">
        <f t="shared" si="332"/>
        <v>NA</v>
      </c>
      <c r="AF245" s="1" t="str">
        <f t="shared" si="333"/>
        <v>NA</v>
      </c>
      <c r="AG245" s="1" t="str">
        <f t="shared" si="334"/>
        <v>NA</v>
      </c>
      <c r="AH245" s="1" t="str">
        <f t="shared" si="335"/>
        <v>NA</v>
      </c>
      <c r="AI245" s="1" t="str">
        <f t="shared" si="336"/>
        <v>NA</v>
      </c>
      <c r="AJ245" s="1" t="str">
        <f t="shared" si="337"/>
        <v>NA</v>
      </c>
      <c r="AK245" s="1" t="str">
        <f t="shared" si="338"/>
        <v>NA</v>
      </c>
      <c r="AL245" s="1" t="str">
        <f t="shared" si="339"/>
        <v>NA</v>
      </c>
      <c r="AM245" s="1" t="str">
        <f t="shared" si="340"/>
        <v>NA</v>
      </c>
      <c r="AN245" s="1" t="str">
        <f t="shared" si="341"/>
        <v>NA</v>
      </c>
      <c r="AO245" s="1" t="str">
        <f t="shared" si="342"/>
        <v>NA</v>
      </c>
      <c r="AP245" s="1" t="str">
        <f t="shared" si="343"/>
        <v>NA</v>
      </c>
      <c r="AQ245" s="1" t="str">
        <f t="shared" si="344"/>
        <v>NA</v>
      </c>
      <c r="AR245" s="1" t="str">
        <f t="shared" si="345"/>
        <v>NA_CUB</v>
      </c>
      <c r="AS245" s="1" t="str">
        <f t="shared" si="346"/>
        <v>MORTALITY</v>
      </c>
      <c r="AT245" s="1" t="str">
        <f t="shared" si="347"/>
        <v>MORTALITY</v>
      </c>
      <c r="AU245" s="1" t="str">
        <f t="shared" si="348"/>
        <v>MORTALITY</v>
      </c>
      <c r="AV245" s="1" t="str">
        <f t="shared" si="349"/>
        <v>MORTALITY</v>
      </c>
      <c r="AW245" s="1" t="str">
        <f t="shared" si="350"/>
        <v>MORTALITY</v>
      </c>
      <c r="AX245" s="1" t="str">
        <f t="shared" si="351"/>
        <v>MORTALITY</v>
      </c>
      <c r="AY245" s="1" t="str">
        <f t="shared" si="352"/>
        <v>MORTALITY</v>
      </c>
      <c r="AZ245" s="1" t="str">
        <f t="shared" si="352"/>
        <v>MORTALITY</v>
      </c>
    </row>
    <row r="246" spans="1:52" x14ac:dyDescent="0.2">
      <c r="A246" s="27">
        <f>SABI_RAW_DATA!A246</f>
        <v>245</v>
      </c>
      <c r="B246" s="1" t="str">
        <f>UPPER(SABI_RAW_DATA!C246)</f>
        <v>NA</v>
      </c>
      <c r="C246" s="28">
        <f>SABI_RAW_DATA!D246</f>
        <v>39114</v>
      </c>
      <c r="D246" s="28">
        <f>SABI_RAW_DATA!D246</f>
        <v>39114</v>
      </c>
      <c r="E246" s="1">
        <f t="shared" si="278"/>
        <v>2007</v>
      </c>
      <c r="F246" s="28">
        <f>SABI_RAW_DATA!E246</f>
        <v>39173</v>
      </c>
      <c r="G246" s="1">
        <f t="shared" si="279"/>
        <v>2007</v>
      </c>
      <c r="H246" s="67">
        <f>(YEAR(SABI_SUMMARY!D246)-YEAR(SABI_SUMMARY!C246))*12+MONTH(SABI_SUMMARY!D246)-MONTH(SABI_SUMMARY!C246)</f>
        <v>0</v>
      </c>
      <c r="I246" s="1" t="str">
        <f t="shared" si="280"/>
        <v>CUB</v>
      </c>
      <c r="J246" s="1" t="str">
        <f t="shared" si="281"/>
        <v>NA_CUB</v>
      </c>
      <c r="K246" s="29">
        <f>(YEAR(SABI_SUMMARY!F246)-YEAR(SABI_SUMMARY!C246))*12+MONTH(SABI_SUMMARY!F246)-MONTH(SABI_SUMMARY!C246)</f>
        <v>2</v>
      </c>
      <c r="L246" s="1" t="str">
        <f t="shared" si="282"/>
        <v>CUB</v>
      </c>
      <c r="M246" s="1" t="str">
        <f t="shared" si="283"/>
        <v>NA_CUB</v>
      </c>
      <c r="N246" s="1" t="str">
        <f>UPPER(SABI_RAW_DATA!G246)</f>
        <v>MORTALITY</v>
      </c>
      <c r="O246" s="1">
        <f>IF(SABI_SUMMARY!N246="MORTALITY",1,0)</f>
        <v>1</v>
      </c>
      <c r="P246" s="1" t="str">
        <f t="shared" si="325"/>
        <v>NA</v>
      </c>
      <c r="Q246" s="1" t="str">
        <f t="shared" si="326"/>
        <v>NA</v>
      </c>
      <c r="R246" s="1" t="str">
        <f t="shared" ref="R246:Z246" si="362">IF($E246=R$1,$J246,IF(R$1&gt;$G246,$N246,IF($E246&gt;R$1,"NA",(IF($E246=R$1,L246,(IF(Q246="NA",L246,IF(Q246="FEMALE_CUB","FEMALE_JUVENILE",IF(Q246="FEMALE_JUVENILE","FEMALE_SUBADULT",IF(Q246="FEMALE_SUBADULT","FEMALE_ADULT_36_48",IF(Q246="FEMALE_ADULT_36_48","FEMALE_ADULT_48_60",IF(Q246="FEMALE_ADULT_48_60","FEMALE_ADULT_60_72",IF(Q246="FEMALE_ADULT_60_72","FEMALE_ADULT_72_84",IF(Q246="FEMALE_ADULT_72_84","FEMALE_ADULT_84",IF(Q246="FEMALE_ADULT_84","FEMALE_ADULT_84",IF(Q246="MALE_CUB","MALE_JUVENILE",IF(Q246="MALE_JUVENILE","MALE_SUBADULT",IF(Q246="MALE_SUBADULT","MALE_ADULT_36_48",IF(Q246="MALE_ADULT_36_48","MALE_ADULT_48_60",IF(Q246="MALE_ADULT_48_60","MALE_ADULT_60_72",IF(Q246="MALE_ADULT_60_72","MALE_ADULT_72_84",IF(Q246="MALE_ADULT_72_84","MALE_ADULT_84",IF(Q246="MALE_ADULT_84","MALE_ADULT_84",IF(Q246="NA_CUB","NA_JUVENILE",IF(Q246="NA_JUVENILE","NA_ADULT",IF(Q246="NA_ADULT","NA_ADULT","NA"))))))))))))))))))))))))))</f>
        <v>NA</v>
      </c>
      <c r="S246" s="1" t="str">
        <f t="shared" si="362"/>
        <v>NA</v>
      </c>
      <c r="T246" s="1" t="str">
        <f t="shared" si="362"/>
        <v>NA</v>
      </c>
      <c r="U246" s="1" t="str">
        <f t="shared" si="362"/>
        <v>NA</v>
      </c>
      <c r="V246" s="1" t="str">
        <f t="shared" si="362"/>
        <v>NA</v>
      </c>
      <c r="W246" s="1" t="str">
        <f t="shared" si="362"/>
        <v>NA</v>
      </c>
      <c r="X246" s="1" t="str">
        <f t="shared" si="362"/>
        <v>NA</v>
      </c>
      <c r="Y246" s="1" t="str">
        <f t="shared" si="362"/>
        <v>NA</v>
      </c>
      <c r="Z246" s="1" t="str">
        <f t="shared" si="362"/>
        <v>NA</v>
      </c>
      <c r="AA246" s="1" t="str">
        <f t="shared" si="328"/>
        <v>NA</v>
      </c>
      <c r="AB246" s="1" t="str">
        <f t="shared" si="329"/>
        <v>NA</v>
      </c>
      <c r="AC246" s="1" t="str">
        <f t="shared" si="330"/>
        <v>NA</v>
      </c>
      <c r="AD246" s="1" t="str">
        <f t="shared" si="331"/>
        <v>NA</v>
      </c>
      <c r="AE246" s="1" t="str">
        <f t="shared" si="332"/>
        <v>NA</v>
      </c>
      <c r="AF246" s="1" t="str">
        <f t="shared" si="333"/>
        <v>NA</v>
      </c>
      <c r="AG246" s="1" t="str">
        <f t="shared" si="334"/>
        <v>NA</v>
      </c>
      <c r="AH246" s="1" t="str">
        <f t="shared" si="335"/>
        <v>NA</v>
      </c>
      <c r="AI246" s="1" t="str">
        <f t="shared" si="336"/>
        <v>NA</v>
      </c>
      <c r="AJ246" s="1" t="str">
        <f t="shared" si="337"/>
        <v>NA</v>
      </c>
      <c r="AK246" s="1" t="str">
        <f t="shared" si="338"/>
        <v>NA</v>
      </c>
      <c r="AL246" s="1" t="str">
        <f t="shared" si="339"/>
        <v>NA</v>
      </c>
      <c r="AM246" s="1" t="str">
        <f t="shared" si="340"/>
        <v>NA</v>
      </c>
      <c r="AN246" s="1" t="str">
        <f t="shared" si="341"/>
        <v>NA</v>
      </c>
      <c r="AO246" s="1" t="str">
        <f t="shared" si="342"/>
        <v>NA</v>
      </c>
      <c r="AP246" s="1" t="str">
        <f t="shared" si="343"/>
        <v>NA</v>
      </c>
      <c r="AQ246" s="1" t="str">
        <f t="shared" si="344"/>
        <v>NA</v>
      </c>
      <c r="AR246" s="1" t="str">
        <f t="shared" si="345"/>
        <v>NA_CUB</v>
      </c>
      <c r="AS246" s="1" t="str">
        <f t="shared" si="346"/>
        <v>MORTALITY</v>
      </c>
      <c r="AT246" s="1" t="str">
        <f t="shared" si="347"/>
        <v>MORTALITY</v>
      </c>
      <c r="AU246" s="1" t="str">
        <f t="shared" si="348"/>
        <v>MORTALITY</v>
      </c>
      <c r="AV246" s="1" t="str">
        <f t="shared" si="349"/>
        <v>MORTALITY</v>
      </c>
      <c r="AW246" s="1" t="str">
        <f t="shared" si="350"/>
        <v>MORTALITY</v>
      </c>
      <c r="AX246" s="1" t="str">
        <f t="shared" si="351"/>
        <v>MORTALITY</v>
      </c>
      <c r="AY246" s="1" t="str">
        <f t="shared" si="352"/>
        <v>MORTALITY</v>
      </c>
      <c r="AZ246" s="1" t="str">
        <f t="shared" si="352"/>
        <v>MORTALITY</v>
      </c>
    </row>
    <row r="247" spans="1:52" x14ac:dyDescent="0.2">
      <c r="A247" s="27">
        <f>SABI_RAW_DATA!A247</f>
        <v>246</v>
      </c>
      <c r="B247" s="1" t="str">
        <f>UPPER(SABI_RAW_DATA!C247)</f>
        <v>FEMALE</v>
      </c>
      <c r="C247" s="28">
        <f>SABI_RAW_DATA!D247</f>
        <v>39539</v>
      </c>
      <c r="D247" s="28">
        <f>SABI_RAW_DATA!D247</f>
        <v>39539</v>
      </c>
      <c r="E247" s="1">
        <f t="shared" si="278"/>
        <v>2008</v>
      </c>
      <c r="F247" s="28">
        <f>SABI_RAW_DATA!E247</f>
        <v>39753</v>
      </c>
      <c r="G247" s="1">
        <f t="shared" si="279"/>
        <v>2008</v>
      </c>
      <c r="H247" s="67">
        <f>(YEAR(SABI_SUMMARY!D247)-YEAR(SABI_SUMMARY!C247))*12+MONTH(SABI_SUMMARY!D247)-MONTH(SABI_SUMMARY!C247)</f>
        <v>0</v>
      </c>
      <c r="I247" s="1" t="str">
        <f t="shared" si="280"/>
        <v>CUB</v>
      </c>
      <c r="J247" s="1" t="str">
        <f t="shared" si="281"/>
        <v>FEMALE_CUB</v>
      </c>
      <c r="K247" s="29">
        <f>(YEAR(SABI_SUMMARY!F247)-YEAR(SABI_SUMMARY!C247))*12+MONTH(SABI_SUMMARY!F247)-MONTH(SABI_SUMMARY!C247)</f>
        <v>7</v>
      </c>
      <c r="L247" s="1" t="str">
        <f t="shared" si="282"/>
        <v>CUB</v>
      </c>
      <c r="M247" s="1" t="str">
        <f t="shared" si="283"/>
        <v>FEMALE_CUB</v>
      </c>
      <c r="N247" s="1" t="str">
        <f>UPPER(SABI_RAW_DATA!G247)</f>
        <v>MORTALITY</v>
      </c>
      <c r="O247" s="1">
        <f>IF(SABI_SUMMARY!N247="MORTALITY",1,0)</f>
        <v>1</v>
      </c>
      <c r="P247" s="1" t="str">
        <f t="shared" si="325"/>
        <v>NA</v>
      </c>
      <c r="Q247" s="1" t="str">
        <f t="shared" si="326"/>
        <v>NA</v>
      </c>
      <c r="R247" s="1" t="str">
        <f t="shared" ref="R247:Z247" si="363">IF($E247=R$1,$J247,IF(R$1&gt;$G247,$N247,IF($E247&gt;R$1,"NA",(IF($E247=R$1,L247,(IF(Q247="NA",L247,IF(Q247="FEMALE_CUB","FEMALE_JUVENILE",IF(Q247="FEMALE_JUVENILE","FEMALE_SUBADULT",IF(Q247="FEMALE_SUBADULT","FEMALE_ADULT_36_48",IF(Q247="FEMALE_ADULT_36_48","FEMALE_ADULT_48_60",IF(Q247="FEMALE_ADULT_48_60","FEMALE_ADULT_60_72",IF(Q247="FEMALE_ADULT_60_72","FEMALE_ADULT_72_84",IF(Q247="FEMALE_ADULT_72_84","FEMALE_ADULT_84",IF(Q247="FEMALE_ADULT_84","FEMALE_ADULT_84",IF(Q247="MALE_CUB","MALE_JUVENILE",IF(Q247="MALE_JUVENILE","MALE_SUBADULT",IF(Q247="MALE_SUBADULT","MALE_ADULT_36_48",IF(Q247="MALE_ADULT_36_48","MALE_ADULT_48_60",IF(Q247="MALE_ADULT_48_60","MALE_ADULT_60_72",IF(Q247="MALE_ADULT_60_72","MALE_ADULT_72_84",IF(Q247="MALE_ADULT_72_84","MALE_ADULT_84",IF(Q247="MALE_ADULT_84","MALE_ADULT_84",IF(Q247="NA_CUB","NA_JUVENILE",IF(Q247="NA_JUVENILE","NA_ADULT",IF(Q247="NA_ADULT","NA_ADULT","NA"))))))))))))))))))))))))))</f>
        <v>NA</v>
      </c>
      <c r="S247" s="1" t="str">
        <f t="shared" si="363"/>
        <v>NA</v>
      </c>
      <c r="T247" s="1" t="str">
        <f t="shared" si="363"/>
        <v>NA</v>
      </c>
      <c r="U247" s="1" t="str">
        <f t="shared" si="363"/>
        <v>NA</v>
      </c>
      <c r="V247" s="1" t="str">
        <f t="shared" si="363"/>
        <v>NA</v>
      </c>
      <c r="W247" s="1" t="str">
        <f t="shared" si="363"/>
        <v>NA</v>
      </c>
      <c r="X247" s="1" t="str">
        <f t="shared" si="363"/>
        <v>NA</v>
      </c>
      <c r="Y247" s="1" t="str">
        <f t="shared" si="363"/>
        <v>NA</v>
      </c>
      <c r="Z247" s="1" t="str">
        <f t="shared" si="363"/>
        <v>NA</v>
      </c>
      <c r="AA247" s="1" t="str">
        <f t="shared" si="328"/>
        <v>NA</v>
      </c>
      <c r="AB247" s="1" t="str">
        <f t="shared" si="329"/>
        <v>NA</v>
      </c>
      <c r="AC247" s="1" t="str">
        <f t="shared" si="330"/>
        <v>NA</v>
      </c>
      <c r="AD247" s="1" t="str">
        <f t="shared" si="331"/>
        <v>NA</v>
      </c>
      <c r="AE247" s="1" t="str">
        <f t="shared" si="332"/>
        <v>NA</v>
      </c>
      <c r="AF247" s="1" t="str">
        <f t="shared" si="333"/>
        <v>NA</v>
      </c>
      <c r="AG247" s="1" t="str">
        <f t="shared" si="334"/>
        <v>NA</v>
      </c>
      <c r="AH247" s="1" t="str">
        <f t="shared" si="335"/>
        <v>NA</v>
      </c>
      <c r="AI247" s="1" t="str">
        <f t="shared" si="336"/>
        <v>NA</v>
      </c>
      <c r="AJ247" s="1" t="str">
        <f t="shared" si="337"/>
        <v>NA</v>
      </c>
      <c r="AK247" s="1" t="str">
        <f t="shared" si="338"/>
        <v>NA</v>
      </c>
      <c r="AL247" s="1" t="str">
        <f t="shared" si="339"/>
        <v>NA</v>
      </c>
      <c r="AM247" s="1" t="str">
        <f t="shared" si="340"/>
        <v>NA</v>
      </c>
      <c r="AN247" s="1" t="str">
        <f t="shared" si="341"/>
        <v>NA</v>
      </c>
      <c r="AO247" s="1" t="str">
        <f t="shared" si="342"/>
        <v>NA</v>
      </c>
      <c r="AP247" s="1" t="str">
        <f t="shared" si="343"/>
        <v>NA</v>
      </c>
      <c r="AQ247" s="1" t="str">
        <f t="shared" si="344"/>
        <v>NA</v>
      </c>
      <c r="AR247" s="1" t="str">
        <f t="shared" si="345"/>
        <v>NA</v>
      </c>
      <c r="AS247" s="1" t="str">
        <f t="shared" si="346"/>
        <v>FEMALE_CUB</v>
      </c>
      <c r="AT247" s="1" t="str">
        <f t="shared" si="347"/>
        <v>MORTALITY</v>
      </c>
      <c r="AU247" s="1" t="str">
        <f t="shared" si="348"/>
        <v>MORTALITY</v>
      </c>
      <c r="AV247" s="1" t="str">
        <f t="shared" si="349"/>
        <v>MORTALITY</v>
      </c>
      <c r="AW247" s="1" t="str">
        <f t="shared" si="350"/>
        <v>MORTALITY</v>
      </c>
      <c r="AX247" s="1" t="str">
        <f t="shared" si="351"/>
        <v>MORTALITY</v>
      </c>
      <c r="AY247" s="1" t="str">
        <f t="shared" si="352"/>
        <v>MORTALITY</v>
      </c>
      <c r="AZ247" s="1" t="str">
        <f t="shared" si="352"/>
        <v>MORTALITY</v>
      </c>
    </row>
    <row r="248" spans="1:52" x14ac:dyDescent="0.2">
      <c r="A248" s="27">
        <f>SABI_RAW_DATA!A248</f>
        <v>247</v>
      </c>
      <c r="B248" s="1" t="str">
        <f>UPPER(SABI_RAW_DATA!C248)</f>
        <v>FEMALE</v>
      </c>
      <c r="C248" s="28">
        <f>SABI_RAW_DATA!D248</f>
        <v>39539</v>
      </c>
      <c r="D248" s="28">
        <f>SABI_RAW_DATA!D248</f>
        <v>39539</v>
      </c>
      <c r="E248" s="1">
        <f t="shared" si="278"/>
        <v>2008</v>
      </c>
      <c r="F248" s="28">
        <f>SABI_RAW_DATA!E248</f>
        <v>40452</v>
      </c>
      <c r="G248" s="1">
        <f t="shared" si="279"/>
        <v>2010</v>
      </c>
      <c r="H248" s="67">
        <f>(YEAR(SABI_SUMMARY!D248)-YEAR(SABI_SUMMARY!C248))*12+MONTH(SABI_SUMMARY!D248)-MONTH(SABI_SUMMARY!C248)</f>
        <v>0</v>
      </c>
      <c r="I248" s="1" t="str">
        <f t="shared" si="280"/>
        <v>CUB</v>
      </c>
      <c r="J248" s="1" t="str">
        <f t="shared" si="281"/>
        <v>FEMALE_CUB</v>
      </c>
      <c r="K248" s="29">
        <f>(YEAR(SABI_SUMMARY!F248)-YEAR(SABI_SUMMARY!C248))*12+MONTH(SABI_SUMMARY!F248)-MONTH(SABI_SUMMARY!C248)</f>
        <v>30</v>
      </c>
      <c r="L248" s="1" t="str">
        <f t="shared" si="282"/>
        <v>SUBADULT</v>
      </c>
      <c r="M248" s="1" t="str">
        <f t="shared" si="283"/>
        <v>FEMALE_SUBADULT</v>
      </c>
      <c r="N248" s="1" t="str">
        <f>UPPER(SABI_RAW_DATA!G248)</f>
        <v>MORTALITY</v>
      </c>
      <c r="O248" s="1">
        <f>IF(SABI_SUMMARY!N248="MORTALITY",1,0)</f>
        <v>1</v>
      </c>
      <c r="P248" s="1" t="str">
        <f t="shared" si="325"/>
        <v>NA</v>
      </c>
      <c r="Q248" s="1" t="str">
        <f t="shared" si="326"/>
        <v>NA</v>
      </c>
      <c r="R248" s="1" t="str">
        <f t="shared" ref="R248:Z248" si="364">IF($E248=R$1,$J248,IF(R$1&gt;$G248,$N248,IF($E248&gt;R$1,"NA",(IF($E248=R$1,L248,(IF(Q248="NA",L248,IF(Q248="FEMALE_CUB","FEMALE_JUVENILE",IF(Q248="FEMALE_JUVENILE","FEMALE_SUBADULT",IF(Q248="FEMALE_SUBADULT","FEMALE_ADULT_36_48",IF(Q248="FEMALE_ADULT_36_48","FEMALE_ADULT_48_60",IF(Q248="FEMALE_ADULT_48_60","FEMALE_ADULT_60_72",IF(Q248="FEMALE_ADULT_60_72","FEMALE_ADULT_72_84",IF(Q248="FEMALE_ADULT_72_84","FEMALE_ADULT_84",IF(Q248="FEMALE_ADULT_84","FEMALE_ADULT_84",IF(Q248="MALE_CUB","MALE_JUVENILE",IF(Q248="MALE_JUVENILE","MALE_SUBADULT",IF(Q248="MALE_SUBADULT","MALE_ADULT_36_48",IF(Q248="MALE_ADULT_36_48","MALE_ADULT_48_60",IF(Q248="MALE_ADULT_48_60","MALE_ADULT_60_72",IF(Q248="MALE_ADULT_60_72","MALE_ADULT_72_84",IF(Q248="MALE_ADULT_72_84","MALE_ADULT_84",IF(Q248="MALE_ADULT_84","MALE_ADULT_84",IF(Q248="NA_CUB","NA_JUVENILE",IF(Q248="NA_JUVENILE","NA_ADULT",IF(Q248="NA_ADULT","NA_ADULT","NA"))))))))))))))))))))))))))</f>
        <v>NA</v>
      </c>
      <c r="S248" s="1" t="str">
        <f t="shared" si="364"/>
        <v>NA</v>
      </c>
      <c r="T248" s="1" t="str">
        <f t="shared" si="364"/>
        <v>NA</v>
      </c>
      <c r="U248" s="1" t="str">
        <f t="shared" si="364"/>
        <v>NA</v>
      </c>
      <c r="V248" s="1" t="str">
        <f t="shared" si="364"/>
        <v>NA</v>
      </c>
      <c r="W248" s="1" t="str">
        <f t="shared" si="364"/>
        <v>NA</v>
      </c>
      <c r="X248" s="1" t="str">
        <f t="shared" si="364"/>
        <v>NA</v>
      </c>
      <c r="Y248" s="1" t="str">
        <f t="shared" si="364"/>
        <v>NA</v>
      </c>
      <c r="Z248" s="1" t="str">
        <f t="shared" si="364"/>
        <v>NA</v>
      </c>
      <c r="AA248" s="1" t="str">
        <f t="shared" si="328"/>
        <v>NA</v>
      </c>
      <c r="AB248" s="1" t="str">
        <f t="shared" si="329"/>
        <v>NA</v>
      </c>
      <c r="AC248" s="1" t="str">
        <f t="shared" si="330"/>
        <v>NA</v>
      </c>
      <c r="AD248" s="1" t="str">
        <f t="shared" si="331"/>
        <v>NA</v>
      </c>
      <c r="AE248" s="1" t="str">
        <f t="shared" si="332"/>
        <v>NA</v>
      </c>
      <c r="AF248" s="1" t="str">
        <f t="shared" si="333"/>
        <v>NA</v>
      </c>
      <c r="AG248" s="1" t="str">
        <f t="shared" si="334"/>
        <v>NA</v>
      </c>
      <c r="AH248" s="1" t="str">
        <f t="shared" si="335"/>
        <v>NA</v>
      </c>
      <c r="AI248" s="1" t="str">
        <f t="shared" si="336"/>
        <v>NA</v>
      </c>
      <c r="AJ248" s="1" t="str">
        <f t="shared" si="337"/>
        <v>NA</v>
      </c>
      <c r="AK248" s="1" t="str">
        <f t="shared" si="338"/>
        <v>NA</v>
      </c>
      <c r="AL248" s="1" t="str">
        <f t="shared" si="339"/>
        <v>NA</v>
      </c>
      <c r="AM248" s="1" t="str">
        <f t="shared" si="340"/>
        <v>NA</v>
      </c>
      <c r="AN248" s="1" t="str">
        <f t="shared" si="341"/>
        <v>NA</v>
      </c>
      <c r="AO248" s="1" t="str">
        <f t="shared" si="342"/>
        <v>NA</v>
      </c>
      <c r="AP248" s="1" t="str">
        <f t="shared" si="343"/>
        <v>NA</v>
      </c>
      <c r="AQ248" s="1" t="str">
        <f t="shared" si="344"/>
        <v>NA</v>
      </c>
      <c r="AR248" s="1" t="str">
        <f t="shared" si="345"/>
        <v>NA</v>
      </c>
      <c r="AS248" s="1" t="str">
        <f t="shared" si="346"/>
        <v>FEMALE_CUB</v>
      </c>
      <c r="AT248" s="1" t="str">
        <f t="shared" si="347"/>
        <v>FEMALE_JUVENILE</v>
      </c>
      <c r="AU248" s="1" t="str">
        <f t="shared" si="348"/>
        <v>FEMALE_SUBADULT</v>
      </c>
      <c r="AV248" s="1" t="str">
        <f t="shared" si="349"/>
        <v>MORTALITY</v>
      </c>
      <c r="AW248" s="1" t="str">
        <f t="shared" si="350"/>
        <v>MORTALITY</v>
      </c>
      <c r="AX248" s="1" t="str">
        <f t="shared" si="351"/>
        <v>MORTALITY</v>
      </c>
      <c r="AY248" s="1" t="str">
        <f t="shared" si="352"/>
        <v>MORTALITY</v>
      </c>
      <c r="AZ248" s="1" t="str">
        <f t="shared" si="352"/>
        <v>MORTALITY</v>
      </c>
    </row>
    <row r="249" spans="1:52" x14ac:dyDescent="0.2">
      <c r="A249" s="27">
        <f>SABI_RAW_DATA!A249</f>
        <v>248</v>
      </c>
      <c r="B249" s="1" t="str">
        <f>UPPER(SABI_RAW_DATA!C249)</f>
        <v>MALE</v>
      </c>
      <c r="C249" s="28">
        <f>SABI_RAW_DATA!D249</f>
        <v>39995</v>
      </c>
      <c r="D249" s="28">
        <f>SABI_RAW_DATA!D249</f>
        <v>39995</v>
      </c>
      <c r="E249" s="1">
        <f t="shared" si="278"/>
        <v>2009</v>
      </c>
      <c r="F249" s="28">
        <f>SABI_RAW_DATA!E249</f>
        <v>40940</v>
      </c>
      <c r="G249" s="1">
        <f t="shared" si="279"/>
        <v>2012</v>
      </c>
      <c r="H249" s="67">
        <f>(YEAR(SABI_SUMMARY!D249)-YEAR(SABI_SUMMARY!C249))*12+MONTH(SABI_SUMMARY!D249)-MONTH(SABI_SUMMARY!C249)</f>
        <v>0</v>
      </c>
      <c r="I249" s="1" t="str">
        <f t="shared" si="280"/>
        <v>CUB</v>
      </c>
      <c r="J249" s="1" t="str">
        <f t="shared" si="281"/>
        <v>MALE_CUB</v>
      </c>
      <c r="K249" s="29">
        <f>(YEAR(SABI_SUMMARY!F249)-YEAR(SABI_SUMMARY!C249))*12+MONTH(SABI_SUMMARY!F249)-MONTH(SABI_SUMMARY!C249)</f>
        <v>31</v>
      </c>
      <c r="L249" s="1" t="str">
        <f t="shared" si="282"/>
        <v>SUBADULT</v>
      </c>
      <c r="M249" s="1" t="str">
        <f t="shared" si="283"/>
        <v>MALE_SUBADULT</v>
      </c>
      <c r="N249" s="1" t="str">
        <f>UPPER(SABI_RAW_DATA!G249)</f>
        <v>CENSORED</v>
      </c>
      <c r="O249" s="1">
        <f>IF(SABI_SUMMARY!N249="MORTALITY",1,0)</f>
        <v>0</v>
      </c>
      <c r="P249" s="1" t="str">
        <f t="shared" si="325"/>
        <v>NA</v>
      </c>
      <c r="Q249" s="1" t="str">
        <f t="shared" si="326"/>
        <v>NA</v>
      </c>
      <c r="R249" s="1" t="str">
        <f t="shared" ref="R249:Z249" si="365">IF($E249=R$1,$J249,IF(R$1&gt;$G249,$N249,IF($E249&gt;R$1,"NA",(IF($E249=R$1,L249,(IF(Q249="NA",L249,IF(Q249="FEMALE_CUB","FEMALE_JUVENILE",IF(Q249="FEMALE_JUVENILE","FEMALE_SUBADULT",IF(Q249="FEMALE_SUBADULT","FEMALE_ADULT_36_48",IF(Q249="FEMALE_ADULT_36_48","FEMALE_ADULT_48_60",IF(Q249="FEMALE_ADULT_48_60","FEMALE_ADULT_60_72",IF(Q249="FEMALE_ADULT_60_72","FEMALE_ADULT_72_84",IF(Q249="FEMALE_ADULT_72_84","FEMALE_ADULT_84",IF(Q249="FEMALE_ADULT_84","FEMALE_ADULT_84",IF(Q249="MALE_CUB","MALE_JUVENILE",IF(Q249="MALE_JUVENILE","MALE_SUBADULT",IF(Q249="MALE_SUBADULT","MALE_ADULT_36_48",IF(Q249="MALE_ADULT_36_48","MALE_ADULT_48_60",IF(Q249="MALE_ADULT_48_60","MALE_ADULT_60_72",IF(Q249="MALE_ADULT_60_72","MALE_ADULT_72_84",IF(Q249="MALE_ADULT_72_84","MALE_ADULT_84",IF(Q249="MALE_ADULT_84","MALE_ADULT_84",IF(Q249="NA_CUB","NA_JUVENILE",IF(Q249="NA_JUVENILE","NA_ADULT",IF(Q249="NA_ADULT","NA_ADULT","NA"))))))))))))))))))))))))))</f>
        <v>NA</v>
      </c>
      <c r="S249" s="1" t="str">
        <f t="shared" si="365"/>
        <v>NA</v>
      </c>
      <c r="T249" s="1" t="str">
        <f t="shared" si="365"/>
        <v>NA</v>
      </c>
      <c r="U249" s="1" t="str">
        <f t="shared" si="365"/>
        <v>NA</v>
      </c>
      <c r="V249" s="1" t="str">
        <f t="shared" si="365"/>
        <v>NA</v>
      </c>
      <c r="W249" s="1" t="str">
        <f t="shared" si="365"/>
        <v>NA</v>
      </c>
      <c r="X249" s="1" t="str">
        <f t="shared" si="365"/>
        <v>NA</v>
      </c>
      <c r="Y249" s="1" t="str">
        <f t="shared" si="365"/>
        <v>NA</v>
      </c>
      <c r="Z249" s="1" t="str">
        <f t="shared" si="365"/>
        <v>NA</v>
      </c>
      <c r="AA249" s="1" t="str">
        <f t="shared" si="328"/>
        <v>NA</v>
      </c>
      <c r="AB249" s="1" t="str">
        <f t="shared" si="329"/>
        <v>NA</v>
      </c>
      <c r="AC249" s="1" t="str">
        <f t="shared" si="330"/>
        <v>NA</v>
      </c>
      <c r="AD249" s="1" t="str">
        <f t="shared" si="331"/>
        <v>NA</v>
      </c>
      <c r="AE249" s="1" t="str">
        <f t="shared" si="332"/>
        <v>NA</v>
      </c>
      <c r="AF249" s="1" t="str">
        <f t="shared" si="333"/>
        <v>NA</v>
      </c>
      <c r="AG249" s="1" t="str">
        <f t="shared" si="334"/>
        <v>NA</v>
      </c>
      <c r="AH249" s="1" t="str">
        <f t="shared" si="335"/>
        <v>NA</v>
      </c>
      <c r="AI249" s="1" t="str">
        <f t="shared" si="336"/>
        <v>NA</v>
      </c>
      <c r="AJ249" s="1" t="str">
        <f t="shared" si="337"/>
        <v>NA</v>
      </c>
      <c r="AK249" s="1" t="str">
        <f t="shared" si="338"/>
        <v>NA</v>
      </c>
      <c r="AL249" s="1" t="str">
        <f t="shared" si="339"/>
        <v>NA</v>
      </c>
      <c r="AM249" s="1" t="str">
        <f t="shared" si="340"/>
        <v>NA</v>
      </c>
      <c r="AN249" s="1" t="str">
        <f t="shared" si="341"/>
        <v>NA</v>
      </c>
      <c r="AO249" s="1" t="str">
        <f t="shared" si="342"/>
        <v>NA</v>
      </c>
      <c r="AP249" s="1" t="str">
        <f t="shared" si="343"/>
        <v>NA</v>
      </c>
      <c r="AQ249" s="1" t="str">
        <f t="shared" si="344"/>
        <v>NA</v>
      </c>
      <c r="AR249" s="1" t="str">
        <f t="shared" si="345"/>
        <v>NA</v>
      </c>
      <c r="AS249" s="1" t="str">
        <f t="shared" si="346"/>
        <v>NA</v>
      </c>
      <c r="AT249" s="1" t="str">
        <f t="shared" si="347"/>
        <v>MALE_CUB</v>
      </c>
      <c r="AU249" s="1" t="str">
        <f t="shared" si="348"/>
        <v>MALE_JUVENILE</v>
      </c>
      <c r="AV249" s="1" t="str">
        <f t="shared" si="349"/>
        <v>MALE_SUBADULT</v>
      </c>
      <c r="AW249" s="1" t="str">
        <f t="shared" si="350"/>
        <v>MALE_ADULT_36_48</v>
      </c>
      <c r="AX249" s="1" t="str">
        <f t="shared" si="351"/>
        <v>CENSORED</v>
      </c>
      <c r="AY249" s="1" t="str">
        <f t="shared" si="352"/>
        <v>CENSORED</v>
      </c>
      <c r="AZ249" s="1" t="str">
        <f t="shared" si="352"/>
        <v>CENSORED</v>
      </c>
    </row>
    <row r="250" spans="1:52" x14ac:dyDescent="0.2">
      <c r="A250" s="27">
        <f>SABI_RAW_DATA!A250</f>
        <v>249</v>
      </c>
      <c r="B250" s="1" t="str">
        <f>UPPER(SABI_RAW_DATA!C250)</f>
        <v>FEMALE</v>
      </c>
      <c r="C250" s="28">
        <f>SABI_RAW_DATA!D250</f>
        <v>39995</v>
      </c>
      <c r="D250" s="28">
        <f>SABI_RAW_DATA!D250</f>
        <v>39995</v>
      </c>
      <c r="E250" s="1">
        <f t="shared" si="278"/>
        <v>2009</v>
      </c>
      <c r="F250" s="28">
        <f>SABI_RAW_DATA!E250</f>
        <v>42005</v>
      </c>
      <c r="G250" s="1">
        <f t="shared" si="279"/>
        <v>2015</v>
      </c>
      <c r="H250" s="67">
        <f>(YEAR(SABI_SUMMARY!D250)-YEAR(SABI_SUMMARY!C250))*12+MONTH(SABI_SUMMARY!D250)-MONTH(SABI_SUMMARY!C250)</f>
        <v>0</v>
      </c>
      <c r="I250" s="1" t="str">
        <f t="shared" si="280"/>
        <v>CUB</v>
      </c>
      <c r="J250" s="1" t="str">
        <f t="shared" si="281"/>
        <v>FEMALE_CUB</v>
      </c>
      <c r="K250" s="29">
        <f>(YEAR(SABI_SUMMARY!F250)-YEAR(SABI_SUMMARY!C250))*12+MONTH(SABI_SUMMARY!F250)-MONTH(SABI_SUMMARY!C250)</f>
        <v>66</v>
      </c>
      <c r="L250" s="1" t="str">
        <f t="shared" si="282"/>
        <v>ADULT_60_72</v>
      </c>
      <c r="M250" s="1" t="str">
        <f t="shared" si="283"/>
        <v>FEMALE_ADULT_60_72</v>
      </c>
      <c r="N250" s="1" t="str">
        <f>UPPER(SABI_RAW_DATA!G250)</f>
        <v>CENSORED</v>
      </c>
      <c r="O250" s="1">
        <f>IF(SABI_SUMMARY!N250="MORTALITY",1,0)</f>
        <v>0</v>
      </c>
      <c r="P250" s="1" t="str">
        <f t="shared" si="325"/>
        <v>NA</v>
      </c>
      <c r="Q250" s="1" t="str">
        <f t="shared" si="326"/>
        <v>NA</v>
      </c>
      <c r="R250" s="1" t="str">
        <f t="shared" ref="R250:Z250" si="366">IF($E250=R$1,$J250,IF(R$1&gt;$G250,$N250,IF($E250&gt;R$1,"NA",(IF($E250=R$1,L250,(IF(Q250="NA",L250,IF(Q250="FEMALE_CUB","FEMALE_JUVENILE",IF(Q250="FEMALE_JUVENILE","FEMALE_SUBADULT",IF(Q250="FEMALE_SUBADULT","FEMALE_ADULT_36_48",IF(Q250="FEMALE_ADULT_36_48","FEMALE_ADULT_48_60",IF(Q250="FEMALE_ADULT_48_60","FEMALE_ADULT_60_72",IF(Q250="FEMALE_ADULT_60_72","FEMALE_ADULT_72_84",IF(Q250="FEMALE_ADULT_72_84","FEMALE_ADULT_84",IF(Q250="FEMALE_ADULT_84","FEMALE_ADULT_84",IF(Q250="MALE_CUB","MALE_JUVENILE",IF(Q250="MALE_JUVENILE","MALE_SUBADULT",IF(Q250="MALE_SUBADULT","MALE_ADULT_36_48",IF(Q250="MALE_ADULT_36_48","MALE_ADULT_48_60",IF(Q250="MALE_ADULT_48_60","MALE_ADULT_60_72",IF(Q250="MALE_ADULT_60_72","MALE_ADULT_72_84",IF(Q250="MALE_ADULT_72_84","MALE_ADULT_84",IF(Q250="MALE_ADULT_84","MALE_ADULT_84",IF(Q250="NA_CUB","NA_JUVENILE",IF(Q250="NA_JUVENILE","NA_ADULT",IF(Q250="NA_ADULT","NA_ADULT","NA"))))))))))))))))))))))))))</f>
        <v>NA</v>
      </c>
      <c r="S250" s="1" t="str">
        <f t="shared" si="366"/>
        <v>NA</v>
      </c>
      <c r="T250" s="1" t="str">
        <f t="shared" si="366"/>
        <v>NA</v>
      </c>
      <c r="U250" s="1" t="str">
        <f t="shared" si="366"/>
        <v>NA</v>
      </c>
      <c r="V250" s="1" t="str">
        <f t="shared" si="366"/>
        <v>NA</v>
      </c>
      <c r="W250" s="1" t="str">
        <f t="shared" si="366"/>
        <v>NA</v>
      </c>
      <c r="X250" s="1" t="str">
        <f t="shared" si="366"/>
        <v>NA</v>
      </c>
      <c r="Y250" s="1" t="str">
        <f t="shared" si="366"/>
        <v>NA</v>
      </c>
      <c r="Z250" s="1" t="str">
        <f t="shared" si="366"/>
        <v>NA</v>
      </c>
      <c r="AA250" s="1" t="str">
        <f t="shared" si="328"/>
        <v>NA</v>
      </c>
      <c r="AB250" s="1" t="str">
        <f t="shared" si="329"/>
        <v>NA</v>
      </c>
      <c r="AC250" s="1" t="str">
        <f t="shared" si="330"/>
        <v>NA</v>
      </c>
      <c r="AD250" s="1" t="str">
        <f t="shared" si="331"/>
        <v>NA</v>
      </c>
      <c r="AE250" s="1" t="str">
        <f t="shared" si="332"/>
        <v>NA</v>
      </c>
      <c r="AF250" s="1" t="str">
        <f t="shared" si="333"/>
        <v>NA</v>
      </c>
      <c r="AG250" s="1" t="str">
        <f t="shared" si="334"/>
        <v>NA</v>
      </c>
      <c r="AH250" s="1" t="str">
        <f t="shared" si="335"/>
        <v>NA</v>
      </c>
      <c r="AI250" s="1" t="str">
        <f t="shared" si="336"/>
        <v>NA</v>
      </c>
      <c r="AJ250" s="1" t="str">
        <f t="shared" si="337"/>
        <v>NA</v>
      </c>
      <c r="AK250" s="1" t="str">
        <f t="shared" si="338"/>
        <v>NA</v>
      </c>
      <c r="AL250" s="1" t="str">
        <f t="shared" si="339"/>
        <v>NA</v>
      </c>
      <c r="AM250" s="1" t="str">
        <f t="shared" si="340"/>
        <v>NA</v>
      </c>
      <c r="AN250" s="1" t="str">
        <f t="shared" si="341"/>
        <v>NA</v>
      </c>
      <c r="AO250" s="1" t="str">
        <f t="shared" si="342"/>
        <v>NA</v>
      </c>
      <c r="AP250" s="1" t="str">
        <f t="shared" si="343"/>
        <v>NA</v>
      </c>
      <c r="AQ250" s="1" t="str">
        <f t="shared" si="344"/>
        <v>NA</v>
      </c>
      <c r="AR250" s="1" t="str">
        <f t="shared" si="345"/>
        <v>NA</v>
      </c>
      <c r="AS250" s="1" t="str">
        <f t="shared" si="346"/>
        <v>NA</v>
      </c>
      <c r="AT250" s="1" t="str">
        <f t="shared" si="347"/>
        <v>FEMALE_CUB</v>
      </c>
      <c r="AU250" s="1" t="str">
        <f t="shared" si="348"/>
        <v>FEMALE_JUVENILE</v>
      </c>
      <c r="AV250" s="1" t="str">
        <f t="shared" si="349"/>
        <v>FEMALE_SUBADULT</v>
      </c>
      <c r="AW250" s="1" t="str">
        <f t="shared" si="350"/>
        <v>FEMALE_ADULT_36_48</v>
      </c>
      <c r="AX250" s="1" t="str">
        <f t="shared" si="351"/>
        <v>FEMALE_ADULT_48_60</v>
      </c>
      <c r="AY250" s="1" t="str">
        <f t="shared" si="352"/>
        <v>FEMALE_ADULT_60_72</v>
      </c>
      <c r="AZ250" s="1" t="str">
        <f t="shared" si="352"/>
        <v>FEMALE_ADULT_72_84</v>
      </c>
    </row>
    <row r="251" spans="1:52" x14ac:dyDescent="0.2">
      <c r="A251" s="27">
        <f>SABI_RAW_DATA!A251</f>
        <v>250</v>
      </c>
      <c r="B251" s="1" t="str">
        <f>UPPER(SABI_RAW_DATA!C251)</f>
        <v>MALE</v>
      </c>
      <c r="C251" s="28">
        <f>SABI_RAW_DATA!D251</f>
        <v>39995</v>
      </c>
      <c r="D251" s="28">
        <f>SABI_RAW_DATA!D251</f>
        <v>39995</v>
      </c>
      <c r="E251" s="1">
        <f t="shared" si="278"/>
        <v>2009</v>
      </c>
      <c r="F251" s="28">
        <f>SABI_RAW_DATA!E251</f>
        <v>42005</v>
      </c>
      <c r="G251" s="1">
        <f t="shared" si="279"/>
        <v>2015</v>
      </c>
      <c r="H251" s="67">
        <f>(YEAR(SABI_SUMMARY!D251)-YEAR(SABI_SUMMARY!C251))*12+MONTH(SABI_SUMMARY!D251)-MONTH(SABI_SUMMARY!C251)</f>
        <v>0</v>
      </c>
      <c r="I251" s="1" t="str">
        <f t="shared" si="280"/>
        <v>CUB</v>
      </c>
      <c r="J251" s="1" t="str">
        <f t="shared" si="281"/>
        <v>MALE_CUB</v>
      </c>
      <c r="K251" s="29">
        <f>(YEAR(SABI_SUMMARY!F251)-YEAR(SABI_SUMMARY!C251))*12+MONTH(SABI_SUMMARY!F251)-MONTH(SABI_SUMMARY!C251)</f>
        <v>66</v>
      </c>
      <c r="L251" s="1" t="str">
        <f t="shared" si="282"/>
        <v>ADULT_60_72</v>
      </c>
      <c r="M251" s="1" t="str">
        <f t="shared" si="283"/>
        <v>MALE_ADULT_60_72</v>
      </c>
      <c r="N251" s="1" t="str">
        <f>UPPER(SABI_RAW_DATA!G251)</f>
        <v>CENSORED</v>
      </c>
      <c r="O251" s="1">
        <f>IF(SABI_SUMMARY!N251="MORTALITY",1,0)</f>
        <v>0</v>
      </c>
      <c r="P251" s="1" t="str">
        <f t="shared" si="325"/>
        <v>NA</v>
      </c>
      <c r="Q251" s="1" t="str">
        <f t="shared" si="326"/>
        <v>NA</v>
      </c>
      <c r="R251" s="1" t="str">
        <f t="shared" ref="R251:Z251" si="367">IF($E251=R$1,$J251,IF(R$1&gt;$G251,$N251,IF($E251&gt;R$1,"NA",(IF($E251=R$1,L251,(IF(Q251="NA",L251,IF(Q251="FEMALE_CUB","FEMALE_JUVENILE",IF(Q251="FEMALE_JUVENILE","FEMALE_SUBADULT",IF(Q251="FEMALE_SUBADULT","FEMALE_ADULT_36_48",IF(Q251="FEMALE_ADULT_36_48","FEMALE_ADULT_48_60",IF(Q251="FEMALE_ADULT_48_60","FEMALE_ADULT_60_72",IF(Q251="FEMALE_ADULT_60_72","FEMALE_ADULT_72_84",IF(Q251="FEMALE_ADULT_72_84","FEMALE_ADULT_84",IF(Q251="FEMALE_ADULT_84","FEMALE_ADULT_84",IF(Q251="MALE_CUB","MALE_JUVENILE",IF(Q251="MALE_JUVENILE","MALE_SUBADULT",IF(Q251="MALE_SUBADULT","MALE_ADULT_36_48",IF(Q251="MALE_ADULT_36_48","MALE_ADULT_48_60",IF(Q251="MALE_ADULT_48_60","MALE_ADULT_60_72",IF(Q251="MALE_ADULT_60_72","MALE_ADULT_72_84",IF(Q251="MALE_ADULT_72_84","MALE_ADULT_84",IF(Q251="MALE_ADULT_84","MALE_ADULT_84",IF(Q251="NA_CUB","NA_JUVENILE",IF(Q251="NA_JUVENILE","NA_ADULT",IF(Q251="NA_ADULT","NA_ADULT","NA"))))))))))))))))))))))))))</f>
        <v>NA</v>
      </c>
      <c r="S251" s="1" t="str">
        <f t="shared" si="367"/>
        <v>NA</v>
      </c>
      <c r="T251" s="1" t="str">
        <f t="shared" si="367"/>
        <v>NA</v>
      </c>
      <c r="U251" s="1" t="str">
        <f t="shared" si="367"/>
        <v>NA</v>
      </c>
      <c r="V251" s="1" t="str">
        <f t="shared" si="367"/>
        <v>NA</v>
      </c>
      <c r="W251" s="1" t="str">
        <f t="shared" si="367"/>
        <v>NA</v>
      </c>
      <c r="X251" s="1" t="str">
        <f t="shared" si="367"/>
        <v>NA</v>
      </c>
      <c r="Y251" s="1" t="str">
        <f t="shared" si="367"/>
        <v>NA</v>
      </c>
      <c r="Z251" s="1" t="str">
        <f t="shared" si="367"/>
        <v>NA</v>
      </c>
      <c r="AA251" s="1" t="str">
        <f t="shared" si="328"/>
        <v>NA</v>
      </c>
      <c r="AB251" s="1" t="str">
        <f t="shared" si="329"/>
        <v>NA</v>
      </c>
      <c r="AC251" s="1" t="str">
        <f t="shared" si="330"/>
        <v>NA</v>
      </c>
      <c r="AD251" s="1" t="str">
        <f t="shared" si="331"/>
        <v>NA</v>
      </c>
      <c r="AE251" s="1" t="str">
        <f t="shared" si="332"/>
        <v>NA</v>
      </c>
      <c r="AF251" s="1" t="str">
        <f t="shared" si="333"/>
        <v>NA</v>
      </c>
      <c r="AG251" s="1" t="str">
        <f t="shared" si="334"/>
        <v>NA</v>
      </c>
      <c r="AH251" s="1" t="str">
        <f t="shared" si="335"/>
        <v>NA</v>
      </c>
      <c r="AI251" s="1" t="str">
        <f t="shared" si="336"/>
        <v>NA</v>
      </c>
      <c r="AJ251" s="1" t="str">
        <f t="shared" si="337"/>
        <v>NA</v>
      </c>
      <c r="AK251" s="1" t="str">
        <f t="shared" si="338"/>
        <v>NA</v>
      </c>
      <c r="AL251" s="1" t="str">
        <f t="shared" si="339"/>
        <v>NA</v>
      </c>
      <c r="AM251" s="1" t="str">
        <f t="shared" si="340"/>
        <v>NA</v>
      </c>
      <c r="AN251" s="1" t="str">
        <f t="shared" si="341"/>
        <v>NA</v>
      </c>
      <c r="AO251" s="1" t="str">
        <f t="shared" si="342"/>
        <v>NA</v>
      </c>
      <c r="AP251" s="1" t="str">
        <f t="shared" si="343"/>
        <v>NA</v>
      </c>
      <c r="AQ251" s="1" t="str">
        <f t="shared" si="344"/>
        <v>NA</v>
      </c>
      <c r="AR251" s="1" t="str">
        <f t="shared" si="345"/>
        <v>NA</v>
      </c>
      <c r="AS251" s="1" t="str">
        <f t="shared" si="346"/>
        <v>NA</v>
      </c>
      <c r="AT251" s="1" t="str">
        <f t="shared" si="347"/>
        <v>MALE_CUB</v>
      </c>
      <c r="AU251" s="1" t="str">
        <f t="shared" si="348"/>
        <v>MALE_JUVENILE</v>
      </c>
      <c r="AV251" s="1" t="str">
        <f t="shared" si="349"/>
        <v>MALE_SUBADULT</v>
      </c>
      <c r="AW251" s="1" t="str">
        <f t="shared" si="350"/>
        <v>MALE_ADULT_36_48</v>
      </c>
      <c r="AX251" s="1" t="str">
        <f t="shared" si="351"/>
        <v>MALE_ADULT_48_60</v>
      </c>
      <c r="AY251" s="1" t="str">
        <f t="shared" si="352"/>
        <v>MALE_ADULT_60_72</v>
      </c>
      <c r="AZ251" s="1" t="str">
        <f t="shared" si="352"/>
        <v>MALE_ADULT_72_84</v>
      </c>
    </row>
    <row r="252" spans="1:52" x14ac:dyDescent="0.2">
      <c r="A252" s="27">
        <f>SABI_RAW_DATA!A252</f>
        <v>251</v>
      </c>
      <c r="B252" s="1" t="str">
        <f>UPPER(SABI_RAW_DATA!C252)</f>
        <v>MALE</v>
      </c>
      <c r="C252" s="28">
        <f>SABI_RAW_DATA!D252</f>
        <v>39814</v>
      </c>
      <c r="D252" s="28">
        <f>SABI_RAW_DATA!D252</f>
        <v>39814</v>
      </c>
      <c r="E252" s="1">
        <f t="shared" si="278"/>
        <v>2009</v>
      </c>
      <c r="F252" s="28">
        <f>SABI_RAW_DATA!E252</f>
        <v>40057</v>
      </c>
      <c r="G252" s="1">
        <f t="shared" si="279"/>
        <v>2009</v>
      </c>
      <c r="H252" s="67">
        <f>(YEAR(SABI_SUMMARY!D252)-YEAR(SABI_SUMMARY!C252))*12+MONTH(SABI_SUMMARY!D252)-MONTH(SABI_SUMMARY!C252)</f>
        <v>0</v>
      </c>
      <c r="I252" s="1" t="str">
        <f t="shared" si="280"/>
        <v>CUB</v>
      </c>
      <c r="J252" s="1" t="str">
        <f t="shared" si="281"/>
        <v>MALE_CUB</v>
      </c>
      <c r="K252" s="29">
        <f>(YEAR(SABI_SUMMARY!F252)-YEAR(SABI_SUMMARY!C252))*12+MONTH(SABI_SUMMARY!F252)-MONTH(SABI_SUMMARY!C252)</f>
        <v>8</v>
      </c>
      <c r="L252" s="1" t="str">
        <f t="shared" si="282"/>
        <v>CUB</v>
      </c>
      <c r="M252" s="1" t="str">
        <f t="shared" si="283"/>
        <v>MALE_CUB</v>
      </c>
      <c r="N252" s="1" t="str">
        <f>UPPER(SABI_RAW_DATA!G252)</f>
        <v>MORTALITY</v>
      </c>
      <c r="O252" s="1">
        <f>IF(SABI_SUMMARY!N252="MORTALITY",1,0)</f>
        <v>1</v>
      </c>
      <c r="P252" s="1" t="str">
        <f t="shared" si="325"/>
        <v>NA</v>
      </c>
      <c r="Q252" s="1" t="str">
        <f t="shared" si="326"/>
        <v>NA</v>
      </c>
      <c r="R252" s="1" t="str">
        <f t="shared" ref="R252:Z252" si="368">IF($E252=R$1,$J252,IF(R$1&gt;$G252,$N252,IF($E252&gt;R$1,"NA",(IF($E252=R$1,L252,(IF(Q252="NA",L252,IF(Q252="FEMALE_CUB","FEMALE_JUVENILE",IF(Q252="FEMALE_JUVENILE","FEMALE_SUBADULT",IF(Q252="FEMALE_SUBADULT","FEMALE_ADULT_36_48",IF(Q252="FEMALE_ADULT_36_48","FEMALE_ADULT_48_60",IF(Q252="FEMALE_ADULT_48_60","FEMALE_ADULT_60_72",IF(Q252="FEMALE_ADULT_60_72","FEMALE_ADULT_72_84",IF(Q252="FEMALE_ADULT_72_84","FEMALE_ADULT_84",IF(Q252="FEMALE_ADULT_84","FEMALE_ADULT_84",IF(Q252="MALE_CUB","MALE_JUVENILE",IF(Q252="MALE_JUVENILE","MALE_SUBADULT",IF(Q252="MALE_SUBADULT","MALE_ADULT_36_48",IF(Q252="MALE_ADULT_36_48","MALE_ADULT_48_60",IF(Q252="MALE_ADULT_48_60","MALE_ADULT_60_72",IF(Q252="MALE_ADULT_60_72","MALE_ADULT_72_84",IF(Q252="MALE_ADULT_72_84","MALE_ADULT_84",IF(Q252="MALE_ADULT_84","MALE_ADULT_84",IF(Q252="NA_CUB","NA_JUVENILE",IF(Q252="NA_JUVENILE","NA_ADULT",IF(Q252="NA_ADULT","NA_ADULT","NA"))))))))))))))))))))))))))</f>
        <v>NA</v>
      </c>
      <c r="S252" s="1" t="str">
        <f t="shared" si="368"/>
        <v>NA</v>
      </c>
      <c r="T252" s="1" t="str">
        <f t="shared" si="368"/>
        <v>NA</v>
      </c>
      <c r="U252" s="1" t="str">
        <f t="shared" si="368"/>
        <v>NA</v>
      </c>
      <c r="V252" s="1" t="str">
        <f t="shared" si="368"/>
        <v>NA</v>
      </c>
      <c r="W252" s="1" t="str">
        <f t="shared" si="368"/>
        <v>NA</v>
      </c>
      <c r="X252" s="1" t="str">
        <f t="shared" si="368"/>
        <v>NA</v>
      </c>
      <c r="Y252" s="1" t="str">
        <f t="shared" si="368"/>
        <v>NA</v>
      </c>
      <c r="Z252" s="1" t="str">
        <f t="shared" si="368"/>
        <v>NA</v>
      </c>
      <c r="AA252" s="1" t="str">
        <f t="shared" si="328"/>
        <v>NA</v>
      </c>
      <c r="AB252" s="1" t="str">
        <f t="shared" si="329"/>
        <v>NA</v>
      </c>
      <c r="AC252" s="1" t="str">
        <f t="shared" si="330"/>
        <v>NA</v>
      </c>
      <c r="AD252" s="1" t="str">
        <f t="shared" si="331"/>
        <v>NA</v>
      </c>
      <c r="AE252" s="1" t="str">
        <f t="shared" si="332"/>
        <v>NA</v>
      </c>
      <c r="AF252" s="1" t="str">
        <f t="shared" si="333"/>
        <v>NA</v>
      </c>
      <c r="AG252" s="1" t="str">
        <f t="shared" si="334"/>
        <v>NA</v>
      </c>
      <c r="AH252" s="1" t="str">
        <f t="shared" si="335"/>
        <v>NA</v>
      </c>
      <c r="AI252" s="1" t="str">
        <f t="shared" si="336"/>
        <v>NA</v>
      </c>
      <c r="AJ252" s="1" t="str">
        <f t="shared" si="337"/>
        <v>NA</v>
      </c>
      <c r="AK252" s="1" t="str">
        <f t="shared" si="338"/>
        <v>NA</v>
      </c>
      <c r="AL252" s="1" t="str">
        <f t="shared" si="339"/>
        <v>NA</v>
      </c>
      <c r="AM252" s="1" t="str">
        <f t="shared" si="340"/>
        <v>NA</v>
      </c>
      <c r="AN252" s="1" t="str">
        <f t="shared" si="341"/>
        <v>NA</v>
      </c>
      <c r="AO252" s="1" t="str">
        <f t="shared" si="342"/>
        <v>NA</v>
      </c>
      <c r="AP252" s="1" t="str">
        <f t="shared" si="343"/>
        <v>NA</v>
      </c>
      <c r="AQ252" s="1" t="str">
        <f t="shared" si="344"/>
        <v>NA</v>
      </c>
      <c r="AR252" s="1" t="str">
        <f t="shared" si="345"/>
        <v>NA</v>
      </c>
      <c r="AS252" s="1" t="str">
        <f t="shared" si="346"/>
        <v>NA</v>
      </c>
      <c r="AT252" s="1" t="str">
        <f t="shared" si="347"/>
        <v>MALE_CUB</v>
      </c>
      <c r="AU252" s="1" t="str">
        <f t="shared" si="348"/>
        <v>MORTALITY</v>
      </c>
      <c r="AV252" s="1" t="str">
        <f t="shared" si="349"/>
        <v>MORTALITY</v>
      </c>
      <c r="AW252" s="1" t="str">
        <f t="shared" si="350"/>
        <v>MORTALITY</v>
      </c>
      <c r="AX252" s="1" t="str">
        <f t="shared" si="351"/>
        <v>MORTALITY</v>
      </c>
      <c r="AY252" s="1" t="str">
        <f t="shared" si="352"/>
        <v>MORTALITY</v>
      </c>
      <c r="AZ252" s="1" t="str">
        <f t="shared" si="352"/>
        <v>MORTALITY</v>
      </c>
    </row>
    <row r="253" spans="1:52" x14ac:dyDescent="0.2">
      <c r="A253" s="27">
        <f>SABI_RAW_DATA!A253</f>
        <v>252</v>
      </c>
      <c r="B253" s="1" t="str">
        <f>UPPER(SABI_RAW_DATA!C253)</f>
        <v>MALE</v>
      </c>
      <c r="C253" s="28">
        <f>SABI_RAW_DATA!D253</f>
        <v>39814</v>
      </c>
      <c r="D253" s="28">
        <f>SABI_RAW_DATA!D253</f>
        <v>39814</v>
      </c>
      <c r="E253" s="1">
        <f t="shared" si="278"/>
        <v>2009</v>
      </c>
      <c r="F253" s="28">
        <f>SABI_RAW_DATA!E253</f>
        <v>40118</v>
      </c>
      <c r="G253" s="1">
        <f t="shared" si="279"/>
        <v>2009</v>
      </c>
      <c r="H253" s="67">
        <f>(YEAR(SABI_SUMMARY!D253)-YEAR(SABI_SUMMARY!C253))*12+MONTH(SABI_SUMMARY!D253)-MONTH(SABI_SUMMARY!C253)</f>
        <v>0</v>
      </c>
      <c r="I253" s="1" t="str">
        <f t="shared" si="280"/>
        <v>CUB</v>
      </c>
      <c r="J253" s="1" t="str">
        <f t="shared" si="281"/>
        <v>MALE_CUB</v>
      </c>
      <c r="K253" s="29">
        <f>(YEAR(SABI_SUMMARY!F253)-YEAR(SABI_SUMMARY!C253))*12+MONTH(SABI_SUMMARY!F253)-MONTH(SABI_SUMMARY!C253)</f>
        <v>10</v>
      </c>
      <c r="L253" s="1" t="str">
        <f t="shared" si="282"/>
        <v>CUB</v>
      </c>
      <c r="M253" s="1" t="str">
        <f t="shared" si="283"/>
        <v>MALE_CUB</v>
      </c>
      <c r="N253" s="1" t="str">
        <f>UPPER(SABI_RAW_DATA!G253)</f>
        <v>MORTALITY</v>
      </c>
      <c r="O253" s="1">
        <f>IF(SABI_SUMMARY!N253="MORTALITY",1,0)</f>
        <v>1</v>
      </c>
      <c r="P253" s="1" t="str">
        <f t="shared" si="325"/>
        <v>NA</v>
      </c>
      <c r="Q253" s="1" t="str">
        <f t="shared" si="326"/>
        <v>NA</v>
      </c>
      <c r="R253" s="1" t="str">
        <f t="shared" ref="R253:Z253" si="369">IF($E253=R$1,$J253,IF(R$1&gt;$G253,$N253,IF($E253&gt;R$1,"NA",(IF($E253=R$1,L253,(IF(Q253="NA",L253,IF(Q253="FEMALE_CUB","FEMALE_JUVENILE",IF(Q253="FEMALE_JUVENILE","FEMALE_SUBADULT",IF(Q253="FEMALE_SUBADULT","FEMALE_ADULT_36_48",IF(Q253="FEMALE_ADULT_36_48","FEMALE_ADULT_48_60",IF(Q253="FEMALE_ADULT_48_60","FEMALE_ADULT_60_72",IF(Q253="FEMALE_ADULT_60_72","FEMALE_ADULT_72_84",IF(Q253="FEMALE_ADULT_72_84","FEMALE_ADULT_84",IF(Q253="FEMALE_ADULT_84","FEMALE_ADULT_84",IF(Q253="MALE_CUB","MALE_JUVENILE",IF(Q253="MALE_JUVENILE","MALE_SUBADULT",IF(Q253="MALE_SUBADULT","MALE_ADULT_36_48",IF(Q253="MALE_ADULT_36_48","MALE_ADULT_48_60",IF(Q253="MALE_ADULT_48_60","MALE_ADULT_60_72",IF(Q253="MALE_ADULT_60_72","MALE_ADULT_72_84",IF(Q253="MALE_ADULT_72_84","MALE_ADULT_84",IF(Q253="MALE_ADULT_84","MALE_ADULT_84",IF(Q253="NA_CUB","NA_JUVENILE",IF(Q253="NA_JUVENILE","NA_ADULT",IF(Q253="NA_ADULT","NA_ADULT","NA"))))))))))))))))))))))))))</f>
        <v>NA</v>
      </c>
      <c r="S253" s="1" t="str">
        <f t="shared" si="369"/>
        <v>NA</v>
      </c>
      <c r="T253" s="1" t="str">
        <f t="shared" si="369"/>
        <v>NA</v>
      </c>
      <c r="U253" s="1" t="str">
        <f t="shared" si="369"/>
        <v>NA</v>
      </c>
      <c r="V253" s="1" t="str">
        <f t="shared" si="369"/>
        <v>NA</v>
      </c>
      <c r="W253" s="1" t="str">
        <f t="shared" si="369"/>
        <v>NA</v>
      </c>
      <c r="X253" s="1" t="str">
        <f t="shared" si="369"/>
        <v>NA</v>
      </c>
      <c r="Y253" s="1" t="str">
        <f t="shared" si="369"/>
        <v>NA</v>
      </c>
      <c r="Z253" s="1" t="str">
        <f t="shared" si="369"/>
        <v>NA</v>
      </c>
      <c r="AA253" s="1" t="str">
        <f t="shared" si="328"/>
        <v>NA</v>
      </c>
      <c r="AB253" s="1" t="str">
        <f t="shared" si="329"/>
        <v>NA</v>
      </c>
      <c r="AC253" s="1" t="str">
        <f t="shared" si="330"/>
        <v>NA</v>
      </c>
      <c r="AD253" s="1" t="str">
        <f t="shared" si="331"/>
        <v>NA</v>
      </c>
      <c r="AE253" s="1" t="str">
        <f t="shared" si="332"/>
        <v>NA</v>
      </c>
      <c r="AF253" s="1" t="str">
        <f t="shared" si="333"/>
        <v>NA</v>
      </c>
      <c r="AG253" s="1" t="str">
        <f t="shared" si="334"/>
        <v>NA</v>
      </c>
      <c r="AH253" s="1" t="str">
        <f t="shared" si="335"/>
        <v>NA</v>
      </c>
      <c r="AI253" s="1" t="str">
        <f t="shared" si="336"/>
        <v>NA</v>
      </c>
      <c r="AJ253" s="1" t="str">
        <f t="shared" si="337"/>
        <v>NA</v>
      </c>
      <c r="AK253" s="1" t="str">
        <f t="shared" si="338"/>
        <v>NA</v>
      </c>
      <c r="AL253" s="1" t="str">
        <f t="shared" si="339"/>
        <v>NA</v>
      </c>
      <c r="AM253" s="1" t="str">
        <f t="shared" si="340"/>
        <v>NA</v>
      </c>
      <c r="AN253" s="1" t="str">
        <f t="shared" si="341"/>
        <v>NA</v>
      </c>
      <c r="AO253" s="1" t="str">
        <f t="shared" si="342"/>
        <v>NA</v>
      </c>
      <c r="AP253" s="1" t="str">
        <f t="shared" si="343"/>
        <v>NA</v>
      </c>
      <c r="AQ253" s="1" t="str">
        <f t="shared" si="344"/>
        <v>NA</v>
      </c>
      <c r="AR253" s="1" t="str">
        <f t="shared" si="345"/>
        <v>NA</v>
      </c>
      <c r="AS253" s="1" t="str">
        <f t="shared" si="346"/>
        <v>NA</v>
      </c>
      <c r="AT253" s="1" t="str">
        <f t="shared" si="347"/>
        <v>MALE_CUB</v>
      </c>
      <c r="AU253" s="1" t="str">
        <f t="shared" si="348"/>
        <v>MORTALITY</v>
      </c>
      <c r="AV253" s="1" t="str">
        <f t="shared" si="349"/>
        <v>MORTALITY</v>
      </c>
      <c r="AW253" s="1" t="str">
        <f t="shared" si="350"/>
        <v>MORTALITY</v>
      </c>
      <c r="AX253" s="1" t="str">
        <f t="shared" si="351"/>
        <v>MORTALITY</v>
      </c>
      <c r="AY253" s="1" t="str">
        <f t="shared" si="352"/>
        <v>MORTALITY</v>
      </c>
      <c r="AZ253" s="1" t="str">
        <f t="shared" si="352"/>
        <v>MORTALITY</v>
      </c>
    </row>
    <row r="254" spans="1:52" x14ac:dyDescent="0.2">
      <c r="A254" s="27">
        <f>SABI_RAW_DATA!A254</f>
        <v>253</v>
      </c>
      <c r="B254" s="1" t="str">
        <f>UPPER(SABI_RAW_DATA!C254)</f>
        <v>NA</v>
      </c>
      <c r="C254" s="28">
        <f>SABI_RAW_DATA!D254</f>
        <v>40422</v>
      </c>
      <c r="D254" s="28">
        <f>SABI_RAW_DATA!D254</f>
        <v>40422</v>
      </c>
      <c r="E254" s="1">
        <f t="shared" si="278"/>
        <v>2010</v>
      </c>
      <c r="F254" s="28">
        <f>SABI_RAW_DATA!E254</f>
        <v>40513</v>
      </c>
      <c r="G254" s="1">
        <f t="shared" si="279"/>
        <v>2010</v>
      </c>
      <c r="H254" s="67">
        <f>(YEAR(SABI_SUMMARY!D254)-YEAR(SABI_SUMMARY!C254))*12+MONTH(SABI_SUMMARY!D254)-MONTH(SABI_SUMMARY!C254)</f>
        <v>0</v>
      </c>
      <c r="I254" s="1" t="str">
        <f t="shared" si="280"/>
        <v>CUB</v>
      </c>
      <c r="J254" s="1" t="str">
        <f t="shared" si="281"/>
        <v>NA_CUB</v>
      </c>
      <c r="K254" s="29">
        <f>(YEAR(SABI_SUMMARY!F254)-YEAR(SABI_SUMMARY!C254))*12+MONTH(SABI_SUMMARY!F254)-MONTH(SABI_SUMMARY!C254)</f>
        <v>3</v>
      </c>
      <c r="L254" s="1" t="str">
        <f t="shared" si="282"/>
        <v>CUB</v>
      </c>
      <c r="M254" s="1" t="str">
        <f t="shared" si="283"/>
        <v>NA_CUB</v>
      </c>
      <c r="N254" s="1" t="str">
        <f>UPPER(SABI_RAW_DATA!G254)</f>
        <v>MORTALITY</v>
      </c>
      <c r="O254" s="1">
        <f>IF(SABI_SUMMARY!N254="MORTALITY",1,0)</f>
        <v>1</v>
      </c>
      <c r="P254" s="1" t="str">
        <f t="shared" si="325"/>
        <v>NA</v>
      </c>
      <c r="Q254" s="1" t="str">
        <f t="shared" si="326"/>
        <v>NA</v>
      </c>
      <c r="R254" s="1" t="str">
        <f t="shared" ref="R254:Z254" si="370">IF($E254=R$1,$J254,IF(R$1&gt;$G254,$N254,IF($E254&gt;R$1,"NA",(IF($E254=R$1,L254,(IF(Q254="NA",L254,IF(Q254="FEMALE_CUB","FEMALE_JUVENILE",IF(Q254="FEMALE_JUVENILE","FEMALE_SUBADULT",IF(Q254="FEMALE_SUBADULT","FEMALE_ADULT_36_48",IF(Q254="FEMALE_ADULT_36_48","FEMALE_ADULT_48_60",IF(Q254="FEMALE_ADULT_48_60","FEMALE_ADULT_60_72",IF(Q254="FEMALE_ADULT_60_72","FEMALE_ADULT_72_84",IF(Q254="FEMALE_ADULT_72_84","FEMALE_ADULT_84",IF(Q254="FEMALE_ADULT_84","FEMALE_ADULT_84",IF(Q254="MALE_CUB","MALE_JUVENILE",IF(Q254="MALE_JUVENILE","MALE_SUBADULT",IF(Q254="MALE_SUBADULT","MALE_ADULT_36_48",IF(Q254="MALE_ADULT_36_48","MALE_ADULT_48_60",IF(Q254="MALE_ADULT_48_60","MALE_ADULT_60_72",IF(Q254="MALE_ADULT_60_72","MALE_ADULT_72_84",IF(Q254="MALE_ADULT_72_84","MALE_ADULT_84",IF(Q254="MALE_ADULT_84","MALE_ADULT_84",IF(Q254="NA_CUB","NA_JUVENILE",IF(Q254="NA_JUVENILE","NA_ADULT",IF(Q254="NA_ADULT","NA_ADULT","NA"))))))))))))))))))))))))))</f>
        <v>NA</v>
      </c>
      <c r="S254" s="1" t="str">
        <f t="shared" si="370"/>
        <v>NA</v>
      </c>
      <c r="T254" s="1" t="str">
        <f t="shared" si="370"/>
        <v>NA</v>
      </c>
      <c r="U254" s="1" t="str">
        <f t="shared" si="370"/>
        <v>NA</v>
      </c>
      <c r="V254" s="1" t="str">
        <f t="shared" si="370"/>
        <v>NA</v>
      </c>
      <c r="W254" s="1" t="str">
        <f t="shared" si="370"/>
        <v>NA</v>
      </c>
      <c r="X254" s="1" t="str">
        <f t="shared" si="370"/>
        <v>NA</v>
      </c>
      <c r="Y254" s="1" t="str">
        <f t="shared" si="370"/>
        <v>NA</v>
      </c>
      <c r="Z254" s="1" t="str">
        <f t="shared" si="370"/>
        <v>NA</v>
      </c>
      <c r="AA254" s="1" t="str">
        <f t="shared" si="328"/>
        <v>NA</v>
      </c>
      <c r="AB254" s="1" t="str">
        <f t="shared" si="329"/>
        <v>NA</v>
      </c>
      <c r="AC254" s="1" t="str">
        <f t="shared" si="330"/>
        <v>NA</v>
      </c>
      <c r="AD254" s="1" t="str">
        <f t="shared" si="331"/>
        <v>NA</v>
      </c>
      <c r="AE254" s="1" t="str">
        <f t="shared" si="332"/>
        <v>NA</v>
      </c>
      <c r="AF254" s="1" t="str">
        <f t="shared" si="333"/>
        <v>NA</v>
      </c>
      <c r="AG254" s="1" t="str">
        <f t="shared" si="334"/>
        <v>NA</v>
      </c>
      <c r="AH254" s="1" t="str">
        <f t="shared" si="335"/>
        <v>NA</v>
      </c>
      <c r="AI254" s="1" t="str">
        <f t="shared" si="336"/>
        <v>NA</v>
      </c>
      <c r="AJ254" s="1" t="str">
        <f t="shared" si="337"/>
        <v>NA</v>
      </c>
      <c r="AK254" s="1" t="str">
        <f t="shared" si="338"/>
        <v>NA</v>
      </c>
      <c r="AL254" s="1" t="str">
        <f t="shared" si="339"/>
        <v>NA</v>
      </c>
      <c r="AM254" s="1" t="str">
        <f t="shared" si="340"/>
        <v>NA</v>
      </c>
      <c r="AN254" s="1" t="str">
        <f t="shared" si="341"/>
        <v>NA</v>
      </c>
      <c r="AO254" s="1" t="str">
        <f t="shared" si="342"/>
        <v>NA</v>
      </c>
      <c r="AP254" s="1" t="str">
        <f t="shared" si="343"/>
        <v>NA</v>
      </c>
      <c r="AQ254" s="1" t="str">
        <f t="shared" si="344"/>
        <v>NA</v>
      </c>
      <c r="AR254" s="1" t="str">
        <f t="shared" si="345"/>
        <v>NA</v>
      </c>
      <c r="AS254" s="1" t="str">
        <f t="shared" si="346"/>
        <v>NA</v>
      </c>
      <c r="AT254" s="1" t="str">
        <f t="shared" si="347"/>
        <v>NA</v>
      </c>
      <c r="AU254" s="1" t="str">
        <f t="shared" si="348"/>
        <v>NA_CUB</v>
      </c>
      <c r="AV254" s="1" t="str">
        <f t="shared" si="349"/>
        <v>MORTALITY</v>
      </c>
      <c r="AW254" s="1" t="str">
        <f t="shared" si="350"/>
        <v>MORTALITY</v>
      </c>
      <c r="AX254" s="1" t="str">
        <f t="shared" si="351"/>
        <v>MORTALITY</v>
      </c>
      <c r="AY254" s="1" t="str">
        <f t="shared" si="352"/>
        <v>MORTALITY</v>
      </c>
      <c r="AZ254" s="1" t="str">
        <f t="shared" si="352"/>
        <v>MORTALITY</v>
      </c>
    </row>
    <row r="255" spans="1:52" x14ac:dyDescent="0.2">
      <c r="A255" s="27">
        <f>SABI_RAW_DATA!A255</f>
        <v>254</v>
      </c>
      <c r="B255" s="1" t="str">
        <f>UPPER(SABI_RAW_DATA!C255)</f>
        <v>FEMALE</v>
      </c>
      <c r="C255" s="28">
        <f>SABI_RAW_DATA!D255</f>
        <v>40422</v>
      </c>
      <c r="D255" s="28">
        <f>SABI_RAW_DATA!D255</f>
        <v>40422</v>
      </c>
      <c r="E255" s="1">
        <f t="shared" si="278"/>
        <v>2010</v>
      </c>
      <c r="F255" s="28">
        <f>SABI_RAW_DATA!E255</f>
        <v>40940</v>
      </c>
      <c r="G255" s="1">
        <f t="shared" si="279"/>
        <v>2012</v>
      </c>
      <c r="H255" s="67">
        <f>(YEAR(SABI_SUMMARY!D255)-YEAR(SABI_SUMMARY!C255))*12+MONTH(SABI_SUMMARY!D255)-MONTH(SABI_SUMMARY!C255)</f>
        <v>0</v>
      </c>
      <c r="I255" s="1" t="str">
        <f t="shared" si="280"/>
        <v>CUB</v>
      </c>
      <c r="J255" s="1" t="str">
        <f t="shared" si="281"/>
        <v>FEMALE_CUB</v>
      </c>
      <c r="K255" s="29">
        <f>(YEAR(SABI_SUMMARY!F255)-YEAR(SABI_SUMMARY!C255))*12+MONTH(SABI_SUMMARY!F255)-MONTH(SABI_SUMMARY!C255)</f>
        <v>17</v>
      </c>
      <c r="L255" s="1" t="str">
        <f t="shared" si="282"/>
        <v>JUVENILE</v>
      </c>
      <c r="M255" s="1" t="str">
        <f t="shared" si="283"/>
        <v>FEMALE_JUVENILE</v>
      </c>
      <c r="N255" s="1" t="str">
        <f>UPPER(SABI_RAW_DATA!G255)</f>
        <v>CENSORED</v>
      </c>
      <c r="O255" s="1">
        <f>IF(SABI_SUMMARY!N255="MORTALITY",1,0)</f>
        <v>0</v>
      </c>
      <c r="P255" s="1" t="str">
        <f t="shared" si="325"/>
        <v>NA</v>
      </c>
      <c r="Q255" s="1" t="str">
        <f t="shared" si="326"/>
        <v>NA</v>
      </c>
      <c r="R255" s="1" t="str">
        <f t="shared" ref="R255:Z255" si="371">IF($E255=R$1,$J255,IF(R$1&gt;$G255,$N255,IF($E255&gt;R$1,"NA",(IF($E255=R$1,L255,(IF(Q255="NA",L255,IF(Q255="FEMALE_CUB","FEMALE_JUVENILE",IF(Q255="FEMALE_JUVENILE","FEMALE_SUBADULT",IF(Q255="FEMALE_SUBADULT","FEMALE_ADULT_36_48",IF(Q255="FEMALE_ADULT_36_48","FEMALE_ADULT_48_60",IF(Q255="FEMALE_ADULT_48_60","FEMALE_ADULT_60_72",IF(Q255="FEMALE_ADULT_60_72","FEMALE_ADULT_72_84",IF(Q255="FEMALE_ADULT_72_84","FEMALE_ADULT_84",IF(Q255="FEMALE_ADULT_84","FEMALE_ADULT_84",IF(Q255="MALE_CUB","MALE_JUVENILE",IF(Q255="MALE_JUVENILE","MALE_SUBADULT",IF(Q255="MALE_SUBADULT","MALE_ADULT_36_48",IF(Q255="MALE_ADULT_36_48","MALE_ADULT_48_60",IF(Q255="MALE_ADULT_48_60","MALE_ADULT_60_72",IF(Q255="MALE_ADULT_60_72","MALE_ADULT_72_84",IF(Q255="MALE_ADULT_72_84","MALE_ADULT_84",IF(Q255="MALE_ADULT_84","MALE_ADULT_84",IF(Q255="NA_CUB","NA_JUVENILE",IF(Q255="NA_JUVENILE","NA_ADULT",IF(Q255="NA_ADULT","NA_ADULT","NA"))))))))))))))))))))))))))</f>
        <v>NA</v>
      </c>
      <c r="S255" s="1" t="str">
        <f t="shared" si="371"/>
        <v>NA</v>
      </c>
      <c r="T255" s="1" t="str">
        <f t="shared" si="371"/>
        <v>NA</v>
      </c>
      <c r="U255" s="1" t="str">
        <f t="shared" si="371"/>
        <v>NA</v>
      </c>
      <c r="V255" s="1" t="str">
        <f t="shared" si="371"/>
        <v>NA</v>
      </c>
      <c r="W255" s="1" t="str">
        <f t="shared" si="371"/>
        <v>NA</v>
      </c>
      <c r="X255" s="1" t="str">
        <f t="shared" si="371"/>
        <v>NA</v>
      </c>
      <c r="Y255" s="1" t="str">
        <f t="shared" si="371"/>
        <v>NA</v>
      </c>
      <c r="Z255" s="1" t="str">
        <f t="shared" si="371"/>
        <v>NA</v>
      </c>
      <c r="AA255" s="1" t="str">
        <f t="shared" si="328"/>
        <v>NA</v>
      </c>
      <c r="AB255" s="1" t="str">
        <f t="shared" si="329"/>
        <v>NA</v>
      </c>
      <c r="AC255" s="1" t="str">
        <f t="shared" si="330"/>
        <v>NA</v>
      </c>
      <c r="AD255" s="1" t="str">
        <f t="shared" si="331"/>
        <v>NA</v>
      </c>
      <c r="AE255" s="1" t="str">
        <f t="shared" si="332"/>
        <v>NA</v>
      </c>
      <c r="AF255" s="1" t="str">
        <f t="shared" si="333"/>
        <v>NA</v>
      </c>
      <c r="AG255" s="1" t="str">
        <f t="shared" si="334"/>
        <v>NA</v>
      </c>
      <c r="AH255" s="1" t="str">
        <f t="shared" si="335"/>
        <v>NA</v>
      </c>
      <c r="AI255" s="1" t="str">
        <f t="shared" si="336"/>
        <v>NA</v>
      </c>
      <c r="AJ255" s="1" t="str">
        <f t="shared" si="337"/>
        <v>NA</v>
      </c>
      <c r="AK255" s="1" t="str">
        <f t="shared" si="338"/>
        <v>NA</v>
      </c>
      <c r="AL255" s="1" t="str">
        <f t="shared" si="339"/>
        <v>NA</v>
      </c>
      <c r="AM255" s="1" t="str">
        <f t="shared" si="340"/>
        <v>NA</v>
      </c>
      <c r="AN255" s="1" t="str">
        <f t="shared" si="341"/>
        <v>NA</v>
      </c>
      <c r="AO255" s="1" t="str">
        <f t="shared" si="342"/>
        <v>NA</v>
      </c>
      <c r="AP255" s="1" t="str">
        <f t="shared" si="343"/>
        <v>NA</v>
      </c>
      <c r="AQ255" s="1" t="str">
        <f t="shared" si="344"/>
        <v>NA</v>
      </c>
      <c r="AR255" s="1" t="str">
        <f t="shared" si="345"/>
        <v>NA</v>
      </c>
      <c r="AS255" s="1" t="str">
        <f t="shared" si="346"/>
        <v>NA</v>
      </c>
      <c r="AT255" s="1" t="str">
        <f t="shared" si="347"/>
        <v>NA</v>
      </c>
      <c r="AU255" s="1" t="str">
        <f t="shared" si="348"/>
        <v>FEMALE_CUB</v>
      </c>
      <c r="AV255" s="1" t="str">
        <f t="shared" si="349"/>
        <v>FEMALE_JUVENILE</v>
      </c>
      <c r="AW255" s="1" t="str">
        <f t="shared" si="350"/>
        <v>FEMALE_SUBADULT</v>
      </c>
      <c r="AX255" s="1" t="str">
        <f t="shared" si="351"/>
        <v>CENSORED</v>
      </c>
      <c r="AY255" s="1" t="str">
        <f t="shared" si="352"/>
        <v>CENSORED</v>
      </c>
      <c r="AZ255" s="1" t="str">
        <f t="shared" si="352"/>
        <v>CENSORED</v>
      </c>
    </row>
    <row r="256" spans="1:52" x14ac:dyDescent="0.2">
      <c r="A256" s="27">
        <f>SABI_RAW_DATA!A256</f>
        <v>255</v>
      </c>
      <c r="B256" s="1" t="str">
        <f>UPPER(SABI_RAW_DATA!C256)</f>
        <v>NA</v>
      </c>
      <c r="C256" s="28">
        <f>SABI_RAW_DATA!D256</f>
        <v>41030</v>
      </c>
      <c r="D256" s="28">
        <f>SABI_RAW_DATA!D256</f>
        <v>41030</v>
      </c>
      <c r="E256" s="1">
        <f t="shared" si="278"/>
        <v>2012</v>
      </c>
      <c r="F256" s="28">
        <f>SABI_RAW_DATA!E256</f>
        <v>41061</v>
      </c>
      <c r="G256" s="1">
        <f t="shared" si="279"/>
        <v>2012</v>
      </c>
      <c r="H256" s="67">
        <f>(YEAR(SABI_SUMMARY!D256)-YEAR(SABI_SUMMARY!C256))*12+MONTH(SABI_SUMMARY!D256)-MONTH(SABI_SUMMARY!C256)</f>
        <v>0</v>
      </c>
      <c r="I256" s="1" t="str">
        <f t="shared" si="280"/>
        <v>CUB</v>
      </c>
      <c r="J256" s="1" t="str">
        <f t="shared" si="281"/>
        <v>NA_CUB</v>
      </c>
      <c r="K256" s="29">
        <f>(YEAR(SABI_SUMMARY!F256)-YEAR(SABI_SUMMARY!C256))*12+MONTH(SABI_SUMMARY!F256)-MONTH(SABI_SUMMARY!C256)</f>
        <v>1</v>
      </c>
      <c r="L256" s="1" t="str">
        <f t="shared" si="282"/>
        <v>CUB</v>
      </c>
      <c r="M256" s="1" t="str">
        <f t="shared" si="283"/>
        <v>NA_CUB</v>
      </c>
      <c r="N256" s="1" t="str">
        <f>UPPER(SABI_RAW_DATA!G256)</f>
        <v>MORTALITY</v>
      </c>
      <c r="O256" s="1">
        <f>IF(SABI_SUMMARY!N256="MORTALITY",1,0)</f>
        <v>1</v>
      </c>
      <c r="P256" s="1" t="str">
        <f t="shared" si="325"/>
        <v>NA</v>
      </c>
      <c r="Q256" s="1" t="str">
        <f t="shared" si="326"/>
        <v>NA</v>
      </c>
      <c r="R256" s="1" t="str">
        <f t="shared" ref="R256:Z256" si="372">IF($E256=R$1,$J256,IF(R$1&gt;$G256,$N256,IF($E256&gt;R$1,"NA",(IF($E256=R$1,L256,(IF(Q256="NA",L256,IF(Q256="FEMALE_CUB","FEMALE_JUVENILE",IF(Q256="FEMALE_JUVENILE","FEMALE_SUBADULT",IF(Q256="FEMALE_SUBADULT","FEMALE_ADULT_36_48",IF(Q256="FEMALE_ADULT_36_48","FEMALE_ADULT_48_60",IF(Q256="FEMALE_ADULT_48_60","FEMALE_ADULT_60_72",IF(Q256="FEMALE_ADULT_60_72","FEMALE_ADULT_72_84",IF(Q256="FEMALE_ADULT_72_84","FEMALE_ADULT_84",IF(Q256="FEMALE_ADULT_84","FEMALE_ADULT_84",IF(Q256="MALE_CUB","MALE_JUVENILE",IF(Q256="MALE_JUVENILE","MALE_SUBADULT",IF(Q256="MALE_SUBADULT","MALE_ADULT_36_48",IF(Q256="MALE_ADULT_36_48","MALE_ADULT_48_60",IF(Q256="MALE_ADULT_48_60","MALE_ADULT_60_72",IF(Q256="MALE_ADULT_60_72","MALE_ADULT_72_84",IF(Q256="MALE_ADULT_72_84","MALE_ADULT_84",IF(Q256="MALE_ADULT_84","MALE_ADULT_84",IF(Q256="NA_CUB","NA_JUVENILE",IF(Q256="NA_JUVENILE","NA_ADULT",IF(Q256="NA_ADULT","NA_ADULT","NA"))))))))))))))))))))))))))</f>
        <v>NA</v>
      </c>
      <c r="S256" s="1" t="str">
        <f t="shared" si="372"/>
        <v>NA</v>
      </c>
      <c r="T256" s="1" t="str">
        <f t="shared" si="372"/>
        <v>NA</v>
      </c>
      <c r="U256" s="1" t="str">
        <f t="shared" si="372"/>
        <v>NA</v>
      </c>
      <c r="V256" s="1" t="str">
        <f t="shared" si="372"/>
        <v>NA</v>
      </c>
      <c r="W256" s="1" t="str">
        <f t="shared" si="372"/>
        <v>NA</v>
      </c>
      <c r="X256" s="1" t="str">
        <f t="shared" si="372"/>
        <v>NA</v>
      </c>
      <c r="Y256" s="1" t="str">
        <f t="shared" si="372"/>
        <v>NA</v>
      </c>
      <c r="Z256" s="1" t="str">
        <f t="shared" si="372"/>
        <v>NA</v>
      </c>
      <c r="AA256" s="1" t="str">
        <f t="shared" si="328"/>
        <v>NA</v>
      </c>
      <c r="AB256" s="1" t="str">
        <f t="shared" si="329"/>
        <v>NA</v>
      </c>
      <c r="AC256" s="1" t="str">
        <f t="shared" si="330"/>
        <v>NA</v>
      </c>
      <c r="AD256" s="1" t="str">
        <f t="shared" si="331"/>
        <v>NA</v>
      </c>
      <c r="AE256" s="1" t="str">
        <f t="shared" si="332"/>
        <v>NA</v>
      </c>
      <c r="AF256" s="1" t="str">
        <f t="shared" si="333"/>
        <v>NA</v>
      </c>
      <c r="AG256" s="1" t="str">
        <f t="shared" si="334"/>
        <v>NA</v>
      </c>
      <c r="AH256" s="1" t="str">
        <f t="shared" si="335"/>
        <v>NA</v>
      </c>
      <c r="AI256" s="1" t="str">
        <f t="shared" si="336"/>
        <v>NA</v>
      </c>
      <c r="AJ256" s="1" t="str">
        <f t="shared" si="337"/>
        <v>NA</v>
      </c>
      <c r="AK256" s="1" t="str">
        <f t="shared" si="338"/>
        <v>NA</v>
      </c>
      <c r="AL256" s="1" t="str">
        <f t="shared" si="339"/>
        <v>NA</v>
      </c>
      <c r="AM256" s="1" t="str">
        <f t="shared" si="340"/>
        <v>NA</v>
      </c>
      <c r="AN256" s="1" t="str">
        <f t="shared" si="341"/>
        <v>NA</v>
      </c>
      <c r="AO256" s="1" t="str">
        <f t="shared" si="342"/>
        <v>NA</v>
      </c>
      <c r="AP256" s="1" t="str">
        <f t="shared" si="343"/>
        <v>NA</v>
      </c>
      <c r="AQ256" s="1" t="str">
        <f t="shared" si="344"/>
        <v>NA</v>
      </c>
      <c r="AR256" s="1" t="str">
        <f t="shared" si="345"/>
        <v>NA</v>
      </c>
      <c r="AS256" s="1" t="str">
        <f t="shared" si="346"/>
        <v>NA</v>
      </c>
      <c r="AT256" s="1" t="str">
        <f t="shared" si="347"/>
        <v>NA</v>
      </c>
      <c r="AU256" s="1" t="str">
        <f t="shared" si="348"/>
        <v>NA</v>
      </c>
      <c r="AV256" s="1" t="str">
        <f t="shared" si="349"/>
        <v>NA</v>
      </c>
      <c r="AW256" s="1" t="str">
        <f t="shared" si="350"/>
        <v>NA_CUB</v>
      </c>
      <c r="AX256" s="1" t="str">
        <f t="shared" si="351"/>
        <v>MORTALITY</v>
      </c>
      <c r="AY256" s="1" t="str">
        <f t="shared" si="352"/>
        <v>MORTALITY</v>
      </c>
      <c r="AZ256" s="1" t="str">
        <f t="shared" si="352"/>
        <v>MORTALITY</v>
      </c>
    </row>
    <row r="257" spans="1:52" x14ac:dyDescent="0.2">
      <c r="A257" s="27">
        <f>SABI_RAW_DATA!A257</f>
        <v>256</v>
      </c>
      <c r="B257" s="1" t="str">
        <f>UPPER(SABI_RAW_DATA!C257)</f>
        <v>NA</v>
      </c>
      <c r="C257" s="28">
        <f>SABI_RAW_DATA!D257</f>
        <v>41030</v>
      </c>
      <c r="D257" s="28">
        <f>SABI_RAW_DATA!D257</f>
        <v>41030</v>
      </c>
      <c r="E257" s="1">
        <f t="shared" si="278"/>
        <v>2012</v>
      </c>
      <c r="F257" s="28">
        <f>SABI_RAW_DATA!E257</f>
        <v>41061</v>
      </c>
      <c r="G257" s="1">
        <f t="shared" si="279"/>
        <v>2012</v>
      </c>
      <c r="H257" s="67">
        <f>(YEAR(SABI_SUMMARY!D257)-YEAR(SABI_SUMMARY!C257))*12+MONTH(SABI_SUMMARY!D257)-MONTH(SABI_SUMMARY!C257)</f>
        <v>0</v>
      </c>
      <c r="I257" s="1" t="str">
        <f t="shared" si="280"/>
        <v>CUB</v>
      </c>
      <c r="J257" s="1" t="str">
        <f t="shared" si="281"/>
        <v>NA_CUB</v>
      </c>
      <c r="K257" s="29">
        <f>(YEAR(SABI_SUMMARY!F257)-YEAR(SABI_SUMMARY!C257))*12+MONTH(SABI_SUMMARY!F257)-MONTH(SABI_SUMMARY!C257)</f>
        <v>1</v>
      </c>
      <c r="L257" s="1" t="str">
        <f t="shared" si="282"/>
        <v>CUB</v>
      </c>
      <c r="M257" s="1" t="str">
        <f t="shared" si="283"/>
        <v>NA_CUB</v>
      </c>
      <c r="N257" s="1" t="str">
        <f>UPPER(SABI_RAW_DATA!G257)</f>
        <v>MORTALITY</v>
      </c>
      <c r="O257" s="1">
        <f>IF(SABI_SUMMARY!N257="MORTALITY",1,0)</f>
        <v>1</v>
      </c>
      <c r="P257" s="1" t="str">
        <f t="shared" si="325"/>
        <v>NA</v>
      </c>
      <c r="Q257" s="1" t="str">
        <f t="shared" si="326"/>
        <v>NA</v>
      </c>
      <c r="R257" s="1" t="str">
        <f t="shared" ref="R257:Z257" si="373">IF($E257=R$1,$J257,IF(R$1&gt;$G257,$N257,IF($E257&gt;R$1,"NA",(IF($E257=R$1,L257,(IF(Q257="NA",L257,IF(Q257="FEMALE_CUB","FEMALE_JUVENILE",IF(Q257="FEMALE_JUVENILE","FEMALE_SUBADULT",IF(Q257="FEMALE_SUBADULT","FEMALE_ADULT_36_48",IF(Q257="FEMALE_ADULT_36_48","FEMALE_ADULT_48_60",IF(Q257="FEMALE_ADULT_48_60","FEMALE_ADULT_60_72",IF(Q257="FEMALE_ADULT_60_72","FEMALE_ADULT_72_84",IF(Q257="FEMALE_ADULT_72_84","FEMALE_ADULT_84",IF(Q257="FEMALE_ADULT_84","FEMALE_ADULT_84",IF(Q257="MALE_CUB","MALE_JUVENILE",IF(Q257="MALE_JUVENILE","MALE_SUBADULT",IF(Q257="MALE_SUBADULT","MALE_ADULT_36_48",IF(Q257="MALE_ADULT_36_48","MALE_ADULT_48_60",IF(Q257="MALE_ADULT_48_60","MALE_ADULT_60_72",IF(Q257="MALE_ADULT_60_72","MALE_ADULT_72_84",IF(Q257="MALE_ADULT_72_84","MALE_ADULT_84",IF(Q257="MALE_ADULT_84","MALE_ADULT_84",IF(Q257="NA_CUB","NA_JUVENILE",IF(Q257="NA_JUVENILE","NA_ADULT",IF(Q257="NA_ADULT","NA_ADULT","NA"))))))))))))))))))))))))))</f>
        <v>NA</v>
      </c>
      <c r="S257" s="1" t="str">
        <f t="shared" si="373"/>
        <v>NA</v>
      </c>
      <c r="T257" s="1" t="str">
        <f t="shared" si="373"/>
        <v>NA</v>
      </c>
      <c r="U257" s="1" t="str">
        <f t="shared" si="373"/>
        <v>NA</v>
      </c>
      <c r="V257" s="1" t="str">
        <f t="shared" si="373"/>
        <v>NA</v>
      </c>
      <c r="W257" s="1" t="str">
        <f t="shared" si="373"/>
        <v>NA</v>
      </c>
      <c r="X257" s="1" t="str">
        <f t="shared" si="373"/>
        <v>NA</v>
      </c>
      <c r="Y257" s="1" t="str">
        <f t="shared" si="373"/>
        <v>NA</v>
      </c>
      <c r="Z257" s="1" t="str">
        <f t="shared" si="373"/>
        <v>NA</v>
      </c>
      <c r="AA257" s="1" t="str">
        <f t="shared" si="328"/>
        <v>NA</v>
      </c>
      <c r="AB257" s="1" t="str">
        <f t="shared" si="329"/>
        <v>NA</v>
      </c>
      <c r="AC257" s="1" t="str">
        <f t="shared" si="330"/>
        <v>NA</v>
      </c>
      <c r="AD257" s="1" t="str">
        <f t="shared" si="331"/>
        <v>NA</v>
      </c>
      <c r="AE257" s="1" t="str">
        <f t="shared" si="332"/>
        <v>NA</v>
      </c>
      <c r="AF257" s="1" t="str">
        <f t="shared" si="333"/>
        <v>NA</v>
      </c>
      <c r="AG257" s="1" t="str">
        <f t="shared" si="334"/>
        <v>NA</v>
      </c>
      <c r="AH257" s="1" t="str">
        <f t="shared" si="335"/>
        <v>NA</v>
      </c>
      <c r="AI257" s="1" t="str">
        <f t="shared" si="336"/>
        <v>NA</v>
      </c>
      <c r="AJ257" s="1" t="str">
        <f t="shared" si="337"/>
        <v>NA</v>
      </c>
      <c r="AK257" s="1" t="str">
        <f t="shared" si="338"/>
        <v>NA</v>
      </c>
      <c r="AL257" s="1" t="str">
        <f t="shared" si="339"/>
        <v>NA</v>
      </c>
      <c r="AM257" s="1" t="str">
        <f t="shared" si="340"/>
        <v>NA</v>
      </c>
      <c r="AN257" s="1" t="str">
        <f t="shared" si="341"/>
        <v>NA</v>
      </c>
      <c r="AO257" s="1" t="str">
        <f t="shared" si="342"/>
        <v>NA</v>
      </c>
      <c r="AP257" s="1" t="str">
        <f t="shared" si="343"/>
        <v>NA</v>
      </c>
      <c r="AQ257" s="1" t="str">
        <f t="shared" si="344"/>
        <v>NA</v>
      </c>
      <c r="AR257" s="1" t="str">
        <f t="shared" si="345"/>
        <v>NA</v>
      </c>
      <c r="AS257" s="1" t="str">
        <f t="shared" si="346"/>
        <v>NA</v>
      </c>
      <c r="AT257" s="1" t="str">
        <f t="shared" si="347"/>
        <v>NA</v>
      </c>
      <c r="AU257" s="1" t="str">
        <f t="shared" si="348"/>
        <v>NA</v>
      </c>
      <c r="AV257" s="1" t="str">
        <f t="shared" si="349"/>
        <v>NA</v>
      </c>
      <c r="AW257" s="1" t="str">
        <f t="shared" si="350"/>
        <v>NA_CUB</v>
      </c>
      <c r="AX257" s="1" t="str">
        <f t="shared" si="351"/>
        <v>MORTALITY</v>
      </c>
      <c r="AY257" s="1" t="str">
        <f t="shared" si="352"/>
        <v>MORTALITY</v>
      </c>
      <c r="AZ257" s="1" t="str">
        <f t="shared" si="352"/>
        <v>MORTALITY</v>
      </c>
    </row>
    <row r="258" spans="1:52" x14ac:dyDescent="0.2">
      <c r="A258" s="27">
        <f>SABI_RAW_DATA!A258</f>
        <v>257</v>
      </c>
      <c r="B258" s="1" t="str">
        <f>UPPER(SABI_RAW_DATA!C258)</f>
        <v>NA</v>
      </c>
      <c r="C258" s="28">
        <f>SABI_RAW_DATA!D258</f>
        <v>41275</v>
      </c>
      <c r="D258" s="28">
        <f>SABI_RAW_DATA!D258</f>
        <v>41275</v>
      </c>
      <c r="E258" s="1">
        <f t="shared" si="278"/>
        <v>2013</v>
      </c>
      <c r="F258" s="28">
        <f>SABI_RAW_DATA!E258</f>
        <v>41365</v>
      </c>
      <c r="G258" s="1">
        <f t="shared" si="279"/>
        <v>2013</v>
      </c>
      <c r="H258" s="67">
        <f>(YEAR(SABI_SUMMARY!D258)-YEAR(SABI_SUMMARY!C258))*12+MONTH(SABI_SUMMARY!D258)-MONTH(SABI_SUMMARY!C258)</f>
        <v>0</v>
      </c>
      <c r="I258" s="1" t="str">
        <f t="shared" si="280"/>
        <v>CUB</v>
      </c>
      <c r="J258" s="1" t="str">
        <f t="shared" si="281"/>
        <v>NA_CUB</v>
      </c>
      <c r="K258" s="29">
        <f>(YEAR(SABI_SUMMARY!F258)-YEAR(SABI_SUMMARY!C258))*12+MONTH(SABI_SUMMARY!F258)-MONTH(SABI_SUMMARY!C258)</f>
        <v>3</v>
      </c>
      <c r="L258" s="1" t="str">
        <f t="shared" si="282"/>
        <v>CUB</v>
      </c>
      <c r="M258" s="1" t="str">
        <f t="shared" si="283"/>
        <v>NA_CUB</v>
      </c>
      <c r="N258" s="1" t="str">
        <f>UPPER(SABI_RAW_DATA!G258)</f>
        <v>MORTALITY</v>
      </c>
      <c r="O258" s="1">
        <f>IF(SABI_SUMMARY!N258="MORTALITY",1,0)</f>
        <v>1</v>
      </c>
      <c r="P258" s="1" t="str">
        <f t="shared" si="325"/>
        <v>NA</v>
      </c>
      <c r="Q258" s="1" t="str">
        <f t="shared" si="326"/>
        <v>NA</v>
      </c>
      <c r="R258" s="1" t="str">
        <f t="shared" ref="R258:Z258" si="374">IF($E258=R$1,$J258,IF(R$1&gt;$G258,$N258,IF($E258&gt;R$1,"NA",(IF($E258=R$1,L258,(IF(Q258="NA",L258,IF(Q258="FEMALE_CUB","FEMALE_JUVENILE",IF(Q258="FEMALE_JUVENILE","FEMALE_SUBADULT",IF(Q258="FEMALE_SUBADULT","FEMALE_ADULT_36_48",IF(Q258="FEMALE_ADULT_36_48","FEMALE_ADULT_48_60",IF(Q258="FEMALE_ADULT_48_60","FEMALE_ADULT_60_72",IF(Q258="FEMALE_ADULT_60_72","FEMALE_ADULT_72_84",IF(Q258="FEMALE_ADULT_72_84","FEMALE_ADULT_84",IF(Q258="FEMALE_ADULT_84","FEMALE_ADULT_84",IF(Q258="MALE_CUB","MALE_JUVENILE",IF(Q258="MALE_JUVENILE","MALE_SUBADULT",IF(Q258="MALE_SUBADULT","MALE_ADULT_36_48",IF(Q258="MALE_ADULT_36_48","MALE_ADULT_48_60",IF(Q258="MALE_ADULT_48_60","MALE_ADULT_60_72",IF(Q258="MALE_ADULT_60_72","MALE_ADULT_72_84",IF(Q258="MALE_ADULT_72_84","MALE_ADULT_84",IF(Q258="MALE_ADULT_84","MALE_ADULT_84",IF(Q258="NA_CUB","NA_JUVENILE",IF(Q258="NA_JUVENILE","NA_ADULT",IF(Q258="NA_ADULT","NA_ADULT","NA"))))))))))))))))))))))))))</f>
        <v>NA</v>
      </c>
      <c r="S258" s="1" t="str">
        <f t="shared" si="374"/>
        <v>NA</v>
      </c>
      <c r="T258" s="1" t="str">
        <f t="shared" si="374"/>
        <v>NA</v>
      </c>
      <c r="U258" s="1" t="str">
        <f t="shared" si="374"/>
        <v>NA</v>
      </c>
      <c r="V258" s="1" t="str">
        <f t="shared" si="374"/>
        <v>NA</v>
      </c>
      <c r="W258" s="1" t="str">
        <f t="shared" si="374"/>
        <v>NA</v>
      </c>
      <c r="X258" s="1" t="str">
        <f t="shared" si="374"/>
        <v>NA</v>
      </c>
      <c r="Y258" s="1" t="str">
        <f t="shared" si="374"/>
        <v>NA</v>
      </c>
      <c r="Z258" s="1" t="str">
        <f t="shared" si="374"/>
        <v>NA</v>
      </c>
      <c r="AA258" s="1" t="str">
        <f t="shared" si="328"/>
        <v>NA</v>
      </c>
      <c r="AB258" s="1" t="str">
        <f t="shared" si="329"/>
        <v>NA</v>
      </c>
      <c r="AC258" s="1" t="str">
        <f t="shared" si="330"/>
        <v>NA</v>
      </c>
      <c r="AD258" s="1" t="str">
        <f t="shared" si="331"/>
        <v>NA</v>
      </c>
      <c r="AE258" s="1" t="str">
        <f t="shared" si="332"/>
        <v>NA</v>
      </c>
      <c r="AF258" s="1" t="str">
        <f t="shared" si="333"/>
        <v>NA</v>
      </c>
      <c r="AG258" s="1" t="str">
        <f t="shared" si="334"/>
        <v>NA</v>
      </c>
      <c r="AH258" s="1" t="str">
        <f t="shared" si="335"/>
        <v>NA</v>
      </c>
      <c r="AI258" s="1" t="str">
        <f t="shared" si="336"/>
        <v>NA</v>
      </c>
      <c r="AJ258" s="1" t="str">
        <f t="shared" si="337"/>
        <v>NA</v>
      </c>
      <c r="AK258" s="1" t="str">
        <f t="shared" si="338"/>
        <v>NA</v>
      </c>
      <c r="AL258" s="1" t="str">
        <f t="shared" si="339"/>
        <v>NA</v>
      </c>
      <c r="AM258" s="1" t="str">
        <f t="shared" si="340"/>
        <v>NA</v>
      </c>
      <c r="AN258" s="1" t="str">
        <f t="shared" si="341"/>
        <v>NA</v>
      </c>
      <c r="AO258" s="1" t="str">
        <f t="shared" si="342"/>
        <v>NA</v>
      </c>
      <c r="AP258" s="1" t="str">
        <f t="shared" si="343"/>
        <v>NA</v>
      </c>
      <c r="AQ258" s="1" t="str">
        <f t="shared" si="344"/>
        <v>NA</v>
      </c>
      <c r="AR258" s="1" t="str">
        <f t="shared" si="345"/>
        <v>NA</v>
      </c>
      <c r="AS258" s="1" t="str">
        <f t="shared" si="346"/>
        <v>NA</v>
      </c>
      <c r="AT258" s="1" t="str">
        <f t="shared" si="347"/>
        <v>NA</v>
      </c>
      <c r="AU258" s="1" t="str">
        <f t="shared" si="348"/>
        <v>NA</v>
      </c>
      <c r="AV258" s="1" t="str">
        <f t="shared" si="349"/>
        <v>NA</v>
      </c>
      <c r="AW258" s="1" t="str">
        <f t="shared" si="350"/>
        <v>NA</v>
      </c>
      <c r="AX258" s="1" t="str">
        <f t="shared" si="351"/>
        <v>NA_CUB</v>
      </c>
      <c r="AY258" s="1" t="str">
        <f t="shared" si="352"/>
        <v>MORTALITY</v>
      </c>
      <c r="AZ258" s="1" t="str">
        <f t="shared" si="352"/>
        <v>MORTALITY</v>
      </c>
    </row>
    <row r="259" spans="1:52" x14ac:dyDescent="0.2">
      <c r="A259" s="27">
        <f>SABI_RAW_DATA!A259</f>
        <v>258</v>
      </c>
      <c r="B259" s="1" t="str">
        <f>UPPER(SABI_RAW_DATA!C259)</f>
        <v>FEMALE</v>
      </c>
      <c r="C259" s="28">
        <f>SABI_RAW_DATA!D259</f>
        <v>41275</v>
      </c>
      <c r="D259" s="28">
        <f>SABI_RAW_DATA!D259</f>
        <v>41275</v>
      </c>
      <c r="E259" s="1">
        <f t="shared" ref="E259:E322" si="375">YEAR(D259)</f>
        <v>2013</v>
      </c>
      <c r="F259" s="28">
        <f>SABI_RAW_DATA!E259</f>
        <v>41456</v>
      </c>
      <c r="G259" s="1">
        <f t="shared" ref="G259:G322" si="376">YEAR(F259)</f>
        <v>2013</v>
      </c>
      <c r="H259" s="67">
        <f>(YEAR(SABI_SUMMARY!D259)-YEAR(SABI_SUMMARY!C259))*12+MONTH(SABI_SUMMARY!D259)-MONTH(SABI_SUMMARY!C259)</f>
        <v>0</v>
      </c>
      <c r="I259" s="1" t="str">
        <f t="shared" ref="I259:I322" si="377">IF(H259&lt;=12,"CUB",IF(H259&lt;=24,"JUVENILE",IF(H259&lt;=36,"SUBADULT",IF(H259&lt;=48,"ADULT_36_48",IF(H259&lt;=60,"ADULT_48_60",IF(H259&lt;=72,"ADULT_60_72",IF(H259&lt;=84,"ADULT_72_84",IF(H259&gt;84,"ADULT_84","NA"))))))))</f>
        <v>CUB</v>
      </c>
      <c r="J259" s="1" t="str">
        <f t="shared" ref="J259:J322" si="378">B259&amp;"_"&amp;I259</f>
        <v>FEMALE_CUB</v>
      </c>
      <c r="K259" s="29">
        <f>(YEAR(SABI_SUMMARY!F259)-YEAR(SABI_SUMMARY!C259))*12+MONTH(SABI_SUMMARY!F259)-MONTH(SABI_SUMMARY!C259)</f>
        <v>6</v>
      </c>
      <c r="L259" s="1" t="str">
        <f t="shared" ref="L259:L322" si="379">IF(K259&lt;=12,"CUB",IF(K259&lt;=24,"JUVENILE",IF(K259&lt;=36,"SUBADULT",IF(K259&lt;=48,"ADULT_36_48",IF(K259&lt;=60,"ADULT_48_60",IF(K259&lt;=72,"ADULT_60_72",IF(K259&lt;=84,"ADULT_72_84",IF(K259&gt;84,"ADULT_84","NA"))))))))</f>
        <v>CUB</v>
      </c>
      <c r="M259" s="1" t="str">
        <f t="shared" ref="M259:M322" si="380">B259&amp;"_"&amp;L259</f>
        <v>FEMALE_CUB</v>
      </c>
      <c r="N259" s="1" t="str">
        <f>UPPER(SABI_RAW_DATA!G259)</f>
        <v>MORTALITY</v>
      </c>
      <c r="O259" s="1">
        <f>IF(SABI_SUMMARY!N259="MORTALITY",1,0)</f>
        <v>1</v>
      </c>
      <c r="P259" s="1" t="str">
        <f t="shared" si="325"/>
        <v>NA</v>
      </c>
      <c r="Q259" s="1" t="str">
        <f t="shared" si="326"/>
        <v>NA</v>
      </c>
      <c r="R259" s="1" t="str">
        <f t="shared" ref="R259:Z259" si="381">IF($E259=R$1,$J259,IF(R$1&gt;$G259,$N259,IF($E259&gt;R$1,"NA",(IF($E259=R$1,L259,(IF(Q259="NA",L259,IF(Q259="FEMALE_CUB","FEMALE_JUVENILE",IF(Q259="FEMALE_JUVENILE","FEMALE_SUBADULT",IF(Q259="FEMALE_SUBADULT","FEMALE_ADULT_36_48",IF(Q259="FEMALE_ADULT_36_48","FEMALE_ADULT_48_60",IF(Q259="FEMALE_ADULT_48_60","FEMALE_ADULT_60_72",IF(Q259="FEMALE_ADULT_60_72","FEMALE_ADULT_72_84",IF(Q259="FEMALE_ADULT_72_84","FEMALE_ADULT_84",IF(Q259="FEMALE_ADULT_84","FEMALE_ADULT_84",IF(Q259="MALE_CUB","MALE_JUVENILE",IF(Q259="MALE_JUVENILE","MALE_SUBADULT",IF(Q259="MALE_SUBADULT","MALE_ADULT_36_48",IF(Q259="MALE_ADULT_36_48","MALE_ADULT_48_60",IF(Q259="MALE_ADULT_48_60","MALE_ADULT_60_72",IF(Q259="MALE_ADULT_60_72","MALE_ADULT_72_84",IF(Q259="MALE_ADULT_72_84","MALE_ADULT_84",IF(Q259="MALE_ADULT_84","MALE_ADULT_84",IF(Q259="NA_CUB","NA_JUVENILE",IF(Q259="NA_JUVENILE","NA_ADULT",IF(Q259="NA_ADULT","NA_ADULT","NA"))))))))))))))))))))))))))</f>
        <v>NA</v>
      </c>
      <c r="S259" s="1" t="str">
        <f t="shared" si="381"/>
        <v>NA</v>
      </c>
      <c r="T259" s="1" t="str">
        <f t="shared" si="381"/>
        <v>NA</v>
      </c>
      <c r="U259" s="1" t="str">
        <f t="shared" si="381"/>
        <v>NA</v>
      </c>
      <c r="V259" s="1" t="str">
        <f t="shared" si="381"/>
        <v>NA</v>
      </c>
      <c r="W259" s="1" t="str">
        <f t="shared" si="381"/>
        <v>NA</v>
      </c>
      <c r="X259" s="1" t="str">
        <f t="shared" si="381"/>
        <v>NA</v>
      </c>
      <c r="Y259" s="1" t="str">
        <f t="shared" si="381"/>
        <v>NA</v>
      </c>
      <c r="Z259" s="1" t="str">
        <f t="shared" si="381"/>
        <v>NA</v>
      </c>
      <c r="AA259" s="1" t="str">
        <f t="shared" si="328"/>
        <v>NA</v>
      </c>
      <c r="AB259" s="1" t="str">
        <f t="shared" si="329"/>
        <v>NA</v>
      </c>
      <c r="AC259" s="1" t="str">
        <f t="shared" si="330"/>
        <v>NA</v>
      </c>
      <c r="AD259" s="1" t="str">
        <f t="shared" si="331"/>
        <v>NA</v>
      </c>
      <c r="AE259" s="1" t="str">
        <f t="shared" si="332"/>
        <v>NA</v>
      </c>
      <c r="AF259" s="1" t="str">
        <f t="shared" si="333"/>
        <v>NA</v>
      </c>
      <c r="AG259" s="1" t="str">
        <f t="shared" si="334"/>
        <v>NA</v>
      </c>
      <c r="AH259" s="1" t="str">
        <f t="shared" si="335"/>
        <v>NA</v>
      </c>
      <c r="AI259" s="1" t="str">
        <f t="shared" si="336"/>
        <v>NA</v>
      </c>
      <c r="AJ259" s="1" t="str">
        <f t="shared" si="337"/>
        <v>NA</v>
      </c>
      <c r="AK259" s="1" t="str">
        <f t="shared" si="338"/>
        <v>NA</v>
      </c>
      <c r="AL259" s="1" t="str">
        <f t="shared" si="339"/>
        <v>NA</v>
      </c>
      <c r="AM259" s="1" t="str">
        <f t="shared" si="340"/>
        <v>NA</v>
      </c>
      <c r="AN259" s="1" t="str">
        <f t="shared" si="341"/>
        <v>NA</v>
      </c>
      <c r="AO259" s="1" t="str">
        <f t="shared" si="342"/>
        <v>NA</v>
      </c>
      <c r="AP259" s="1" t="str">
        <f t="shared" si="343"/>
        <v>NA</v>
      </c>
      <c r="AQ259" s="1" t="str">
        <f t="shared" si="344"/>
        <v>NA</v>
      </c>
      <c r="AR259" s="1" t="str">
        <f t="shared" si="345"/>
        <v>NA</v>
      </c>
      <c r="AS259" s="1" t="str">
        <f t="shared" si="346"/>
        <v>NA</v>
      </c>
      <c r="AT259" s="1" t="str">
        <f t="shared" si="347"/>
        <v>NA</v>
      </c>
      <c r="AU259" s="1" t="str">
        <f t="shared" si="348"/>
        <v>NA</v>
      </c>
      <c r="AV259" s="1" t="str">
        <f t="shared" si="349"/>
        <v>NA</v>
      </c>
      <c r="AW259" s="1" t="str">
        <f t="shared" si="350"/>
        <v>NA</v>
      </c>
      <c r="AX259" s="1" t="str">
        <f t="shared" si="351"/>
        <v>FEMALE_CUB</v>
      </c>
      <c r="AY259" s="1" t="str">
        <f t="shared" si="352"/>
        <v>MORTALITY</v>
      </c>
      <c r="AZ259" s="1" t="str">
        <f t="shared" si="352"/>
        <v>MORTALITY</v>
      </c>
    </row>
    <row r="260" spans="1:52" x14ac:dyDescent="0.2">
      <c r="A260" s="27">
        <f>SABI_RAW_DATA!A260</f>
        <v>259</v>
      </c>
      <c r="B260" s="1" t="str">
        <f>UPPER(SABI_RAW_DATA!C260)</f>
        <v>NA</v>
      </c>
      <c r="C260" s="28">
        <f>SABI_RAW_DATA!D260</f>
        <v>41640</v>
      </c>
      <c r="D260" s="28">
        <f>SABI_RAW_DATA!D260</f>
        <v>41640</v>
      </c>
      <c r="E260" s="1">
        <f t="shared" si="375"/>
        <v>2014</v>
      </c>
      <c r="F260" s="28">
        <f>SABI_RAW_DATA!E260</f>
        <v>41671</v>
      </c>
      <c r="G260" s="1">
        <f t="shared" si="376"/>
        <v>2014</v>
      </c>
      <c r="H260" s="67">
        <f>(YEAR(SABI_SUMMARY!D260)-YEAR(SABI_SUMMARY!C260))*12+MONTH(SABI_SUMMARY!D260)-MONTH(SABI_SUMMARY!C260)</f>
        <v>0</v>
      </c>
      <c r="I260" s="1" t="str">
        <f t="shared" si="377"/>
        <v>CUB</v>
      </c>
      <c r="J260" s="1" t="str">
        <f t="shared" si="378"/>
        <v>NA_CUB</v>
      </c>
      <c r="K260" s="29">
        <f>(YEAR(SABI_SUMMARY!F260)-YEAR(SABI_SUMMARY!C260))*12+MONTH(SABI_SUMMARY!F260)-MONTH(SABI_SUMMARY!C260)</f>
        <v>1</v>
      </c>
      <c r="L260" s="1" t="str">
        <f t="shared" si="379"/>
        <v>CUB</v>
      </c>
      <c r="M260" s="1" t="str">
        <f t="shared" si="380"/>
        <v>NA_CUB</v>
      </c>
      <c r="N260" s="1" t="str">
        <f>UPPER(SABI_RAW_DATA!G260)</f>
        <v>MORTALITY</v>
      </c>
      <c r="O260" s="1">
        <f>IF(SABI_SUMMARY!N260="MORTALITY",1,0)</f>
        <v>1</v>
      </c>
      <c r="P260" s="1" t="str">
        <f t="shared" si="325"/>
        <v>NA</v>
      </c>
      <c r="Q260" s="1" t="str">
        <f t="shared" si="326"/>
        <v>NA</v>
      </c>
      <c r="R260" s="1" t="str">
        <f t="shared" ref="R260:Z260" si="382">IF($E260=R$1,$J260,IF(R$1&gt;$G260,$N260,IF($E260&gt;R$1,"NA",(IF($E260=R$1,L260,(IF(Q260="NA",L260,IF(Q260="FEMALE_CUB","FEMALE_JUVENILE",IF(Q260="FEMALE_JUVENILE","FEMALE_SUBADULT",IF(Q260="FEMALE_SUBADULT","FEMALE_ADULT_36_48",IF(Q260="FEMALE_ADULT_36_48","FEMALE_ADULT_48_60",IF(Q260="FEMALE_ADULT_48_60","FEMALE_ADULT_60_72",IF(Q260="FEMALE_ADULT_60_72","FEMALE_ADULT_72_84",IF(Q260="FEMALE_ADULT_72_84","FEMALE_ADULT_84",IF(Q260="FEMALE_ADULT_84","FEMALE_ADULT_84",IF(Q260="MALE_CUB","MALE_JUVENILE",IF(Q260="MALE_JUVENILE","MALE_SUBADULT",IF(Q260="MALE_SUBADULT","MALE_ADULT_36_48",IF(Q260="MALE_ADULT_36_48","MALE_ADULT_48_60",IF(Q260="MALE_ADULT_48_60","MALE_ADULT_60_72",IF(Q260="MALE_ADULT_60_72","MALE_ADULT_72_84",IF(Q260="MALE_ADULT_72_84","MALE_ADULT_84",IF(Q260="MALE_ADULT_84","MALE_ADULT_84",IF(Q260="NA_CUB","NA_JUVENILE",IF(Q260="NA_JUVENILE","NA_ADULT",IF(Q260="NA_ADULT","NA_ADULT","NA"))))))))))))))))))))))))))</f>
        <v>NA</v>
      </c>
      <c r="S260" s="1" t="str">
        <f t="shared" si="382"/>
        <v>NA</v>
      </c>
      <c r="T260" s="1" t="str">
        <f t="shared" si="382"/>
        <v>NA</v>
      </c>
      <c r="U260" s="1" t="str">
        <f t="shared" si="382"/>
        <v>NA</v>
      </c>
      <c r="V260" s="1" t="str">
        <f t="shared" si="382"/>
        <v>NA</v>
      </c>
      <c r="W260" s="1" t="str">
        <f t="shared" si="382"/>
        <v>NA</v>
      </c>
      <c r="X260" s="1" t="str">
        <f t="shared" si="382"/>
        <v>NA</v>
      </c>
      <c r="Y260" s="1" t="str">
        <f t="shared" si="382"/>
        <v>NA</v>
      </c>
      <c r="Z260" s="1" t="str">
        <f t="shared" si="382"/>
        <v>NA</v>
      </c>
      <c r="AA260" s="1" t="str">
        <f t="shared" si="328"/>
        <v>NA</v>
      </c>
      <c r="AB260" s="1" t="str">
        <f t="shared" si="329"/>
        <v>NA</v>
      </c>
      <c r="AC260" s="1" t="str">
        <f t="shared" si="330"/>
        <v>NA</v>
      </c>
      <c r="AD260" s="1" t="str">
        <f t="shared" si="331"/>
        <v>NA</v>
      </c>
      <c r="AE260" s="1" t="str">
        <f t="shared" si="332"/>
        <v>NA</v>
      </c>
      <c r="AF260" s="1" t="str">
        <f t="shared" si="333"/>
        <v>NA</v>
      </c>
      <c r="AG260" s="1" t="str">
        <f t="shared" si="334"/>
        <v>NA</v>
      </c>
      <c r="AH260" s="1" t="str">
        <f t="shared" si="335"/>
        <v>NA</v>
      </c>
      <c r="AI260" s="1" t="str">
        <f t="shared" si="336"/>
        <v>NA</v>
      </c>
      <c r="AJ260" s="1" t="str">
        <f t="shared" si="337"/>
        <v>NA</v>
      </c>
      <c r="AK260" s="1" t="str">
        <f t="shared" si="338"/>
        <v>NA</v>
      </c>
      <c r="AL260" s="1" t="str">
        <f t="shared" si="339"/>
        <v>NA</v>
      </c>
      <c r="AM260" s="1" t="str">
        <f t="shared" si="340"/>
        <v>NA</v>
      </c>
      <c r="AN260" s="1" t="str">
        <f t="shared" si="341"/>
        <v>NA</v>
      </c>
      <c r="AO260" s="1" t="str">
        <f t="shared" si="342"/>
        <v>NA</v>
      </c>
      <c r="AP260" s="1" t="str">
        <f t="shared" si="343"/>
        <v>NA</v>
      </c>
      <c r="AQ260" s="1" t="str">
        <f t="shared" si="344"/>
        <v>NA</v>
      </c>
      <c r="AR260" s="1" t="str">
        <f t="shared" si="345"/>
        <v>NA</v>
      </c>
      <c r="AS260" s="1" t="str">
        <f t="shared" si="346"/>
        <v>NA</v>
      </c>
      <c r="AT260" s="1" t="str">
        <f t="shared" si="347"/>
        <v>NA</v>
      </c>
      <c r="AU260" s="1" t="str">
        <f t="shared" si="348"/>
        <v>NA</v>
      </c>
      <c r="AV260" s="1" t="str">
        <f t="shared" si="349"/>
        <v>NA</v>
      </c>
      <c r="AW260" s="1" t="str">
        <f t="shared" si="350"/>
        <v>NA</v>
      </c>
      <c r="AX260" s="1" t="str">
        <f t="shared" si="351"/>
        <v>NA</v>
      </c>
      <c r="AY260" s="1" t="str">
        <f t="shared" si="352"/>
        <v>NA_CUB</v>
      </c>
      <c r="AZ260" s="1" t="str">
        <f t="shared" si="352"/>
        <v>MORTALITY</v>
      </c>
    </row>
    <row r="261" spans="1:52" x14ac:dyDescent="0.2">
      <c r="A261" s="27">
        <f>SABI_RAW_DATA!A261</f>
        <v>260</v>
      </c>
      <c r="B261" s="1" t="str">
        <f>UPPER(SABI_RAW_DATA!C261)</f>
        <v>NA</v>
      </c>
      <c r="C261" s="28">
        <f>SABI_RAW_DATA!D261</f>
        <v>41640</v>
      </c>
      <c r="D261" s="28">
        <f>SABI_RAW_DATA!D261</f>
        <v>41640</v>
      </c>
      <c r="E261" s="1">
        <f t="shared" si="375"/>
        <v>2014</v>
      </c>
      <c r="F261" s="28">
        <f>SABI_RAW_DATA!E261</f>
        <v>41672</v>
      </c>
      <c r="G261" s="1">
        <f t="shared" si="376"/>
        <v>2014</v>
      </c>
      <c r="H261" s="67">
        <f>(YEAR(SABI_SUMMARY!D261)-YEAR(SABI_SUMMARY!C261))*12+MONTH(SABI_SUMMARY!D261)-MONTH(SABI_SUMMARY!C261)</f>
        <v>0</v>
      </c>
      <c r="I261" s="1" t="str">
        <f t="shared" si="377"/>
        <v>CUB</v>
      </c>
      <c r="J261" s="1" t="str">
        <f t="shared" si="378"/>
        <v>NA_CUB</v>
      </c>
      <c r="K261" s="29">
        <f>(YEAR(SABI_SUMMARY!F261)-YEAR(SABI_SUMMARY!C261))*12+MONTH(SABI_SUMMARY!F261)-MONTH(SABI_SUMMARY!C261)</f>
        <v>1</v>
      </c>
      <c r="L261" s="1" t="str">
        <f t="shared" si="379"/>
        <v>CUB</v>
      </c>
      <c r="M261" s="1" t="str">
        <f t="shared" si="380"/>
        <v>NA_CUB</v>
      </c>
      <c r="N261" s="1" t="str">
        <f>UPPER(SABI_RAW_DATA!G261)</f>
        <v>MORTALITY</v>
      </c>
      <c r="O261" s="1">
        <f>IF(SABI_SUMMARY!N261="MORTALITY",1,0)</f>
        <v>1</v>
      </c>
      <c r="P261" s="1" t="str">
        <f t="shared" si="325"/>
        <v>NA</v>
      </c>
      <c r="Q261" s="1" t="str">
        <f t="shared" si="326"/>
        <v>NA</v>
      </c>
      <c r="R261" s="1" t="str">
        <f t="shared" ref="R261:Z261" si="383">IF($E261=R$1,$J261,IF(R$1&gt;$G261,$N261,IF($E261&gt;R$1,"NA",(IF($E261=R$1,L261,(IF(Q261="NA",L261,IF(Q261="FEMALE_CUB","FEMALE_JUVENILE",IF(Q261="FEMALE_JUVENILE","FEMALE_SUBADULT",IF(Q261="FEMALE_SUBADULT","FEMALE_ADULT_36_48",IF(Q261="FEMALE_ADULT_36_48","FEMALE_ADULT_48_60",IF(Q261="FEMALE_ADULT_48_60","FEMALE_ADULT_60_72",IF(Q261="FEMALE_ADULT_60_72","FEMALE_ADULT_72_84",IF(Q261="FEMALE_ADULT_72_84","FEMALE_ADULT_84",IF(Q261="FEMALE_ADULT_84","FEMALE_ADULT_84",IF(Q261="MALE_CUB","MALE_JUVENILE",IF(Q261="MALE_JUVENILE","MALE_SUBADULT",IF(Q261="MALE_SUBADULT","MALE_ADULT_36_48",IF(Q261="MALE_ADULT_36_48","MALE_ADULT_48_60",IF(Q261="MALE_ADULT_48_60","MALE_ADULT_60_72",IF(Q261="MALE_ADULT_60_72","MALE_ADULT_72_84",IF(Q261="MALE_ADULT_72_84","MALE_ADULT_84",IF(Q261="MALE_ADULT_84","MALE_ADULT_84",IF(Q261="NA_CUB","NA_JUVENILE",IF(Q261="NA_JUVENILE","NA_ADULT",IF(Q261="NA_ADULT","NA_ADULT","NA"))))))))))))))))))))))))))</f>
        <v>NA</v>
      </c>
      <c r="S261" s="1" t="str">
        <f t="shared" si="383"/>
        <v>NA</v>
      </c>
      <c r="T261" s="1" t="str">
        <f t="shared" si="383"/>
        <v>NA</v>
      </c>
      <c r="U261" s="1" t="str">
        <f t="shared" si="383"/>
        <v>NA</v>
      </c>
      <c r="V261" s="1" t="str">
        <f t="shared" si="383"/>
        <v>NA</v>
      </c>
      <c r="W261" s="1" t="str">
        <f t="shared" si="383"/>
        <v>NA</v>
      </c>
      <c r="X261" s="1" t="str">
        <f t="shared" si="383"/>
        <v>NA</v>
      </c>
      <c r="Y261" s="1" t="str">
        <f t="shared" si="383"/>
        <v>NA</v>
      </c>
      <c r="Z261" s="1" t="str">
        <f t="shared" si="383"/>
        <v>NA</v>
      </c>
      <c r="AA261" s="1" t="str">
        <f t="shared" si="328"/>
        <v>NA</v>
      </c>
      <c r="AB261" s="1" t="str">
        <f t="shared" si="329"/>
        <v>NA</v>
      </c>
      <c r="AC261" s="1" t="str">
        <f t="shared" si="330"/>
        <v>NA</v>
      </c>
      <c r="AD261" s="1" t="str">
        <f t="shared" si="331"/>
        <v>NA</v>
      </c>
      <c r="AE261" s="1" t="str">
        <f t="shared" si="332"/>
        <v>NA</v>
      </c>
      <c r="AF261" s="1" t="str">
        <f t="shared" si="333"/>
        <v>NA</v>
      </c>
      <c r="AG261" s="1" t="str">
        <f t="shared" si="334"/>
        <v>NA</v>
      </c>
      <c r="AH261" s="1" t="str">
        <f t="shared" si="335"/>
        <v>NA</v>
      </c>
      <c r="AI261" s="1" t="str">
        <f t="shared" si="336"/>
        <v>NA</v>
      </c>
      <c r="AJ261" s="1" t="str">
        <f t="shared" si="337"/>
        <v>NA</v>
      </c>
      <c r="AK261" s="1" t="str">
        <f t="shared" si="338"/>
        <v>NA</v>
      </c>
      <c r="AL261" s="1" t="str">
        <f t="shared" si="339"/>
        <v>NA</v>
      </c>
      <c r="AM261" s="1" t="str">
        <f t="shared" si="340"/>
        <v>NA</v>
      </c>
      <c r="AN261" s="1" t="str">
        <f t="shared" si="341"/>
        <v>NA</v>
      </c>
      <c r="AO261" s="1" t="str">
        <f t="shared" si="342"/>
        <v>NA</v>
      </c>
      <c r="AP261" s="1" t="str">
        <f t="shared" si="343"/>
        <v>NA</v>
      </c>
      <c r="AQ261" s="1" t="str">
        <f t="shared" si="344"/>
        <v>NA</v>
      </c>
      <c r="AR261" s="1" t="str">
        <f t="shared" si="345"/>
        <v>NA</v>
      </c>
      <c r="AS261" s="1" t="str">
        <f t="shared" si="346"/>
        <v>NA</v>
      </c>
      <c r="AT261" s="1" t="str">
        <f t="shared" si="347"/>
        <v>NA</v>
      </c>
      <c r="AU261" s="1" t="str">
        <f t="shared" si="348"/>
        <v>NA</v>
      </c>
      <c r="AV261" s="1" t="str">
        <f t="shared" si="349"/>
        <v>NA</v>
      </c>
      <c r="AW261" s="1" t="str">
        <f t="shared" si="350"/>
        <v>NA</v>
      </c>
      <c r="AX261" s="1" t="str">
        <f t="shared" si="351"/>
        <v>NA</v>
      </c>
      <c r="AY261" s="1" t="str">
        <f t="shared" si="352"/>
        <v>NA_CUB</v>
      </c>
      <c r="AZ261" s="1" t="str">
        <f t="shared" si="352"/>
        <v>MORTALITY</v>
      </c>
    </row>
    <row r="262" spans="1:52" x14ac:dyDescent="0.2">
      <c r="A262" s="27">
        <f>SABI_RAW_DATA!A262</f>
        <v>261</v>
      </c>
      <c r="B262" s="1" t="str">
        <f>UPPER(SABI_RAW_DATA!C262)</f>
        <v>FEMALE</v>
      </c>
      <c r="C262" s="28">
        <f>SABI_RAW_DATA!D262</f>
        <v>41791</v>
      </c>
      <c r="D262" s="28">
        <f>SABI_RAW_DATA!D262</f>
        <v>41791</v>
      </c>
      <c r="E262" s="1">
        <f t="shared" si="375"/>
        <v>2014</v>
      </c>
      <c r="F262" s="28">
        <f>SABI_RAW_DATA!E262</f>
        <v>41944</v>
      </c>
      <c r="G262" s="1">
        <f t="shared" si="376"/>
        <v>2014</v>
      </c>
      <c r="H262" s="67">
        <f>(YEAR(SABI_SUMMARY!D262)-YEAR(SABI_SUMMARY!C262))*12+MONTH(SABI_SUMMARY!D262)-MONTH(SABI_SUMMARY!C262)</f>
        <v>0</v>
      </c>
      <c r="I262" s="1" t="str">
        <f t="shared" si="377"/>
        <v>CUB</v>
      </c>
      <c r="J262" s="1" t="str">
        <f t="shared" si="378"/>
        <v>FEMALE_CUB</v>
      </c>
      <c r="K262" s="29">
        <f>(YEAR(SABI_SUMMARY!F262)-YEAR(SABI_SUMMARY!C262))*12+MONTH(SABI_SUMMARY!F262)-MONTH(SABI_SUMMARY!C262)</f>
        <v>5</v>
      </c>
      <c r="L262" s="1" t="str">
        <f t="shared" si="379"/>
        <v>CUB</v>
      </c>
      <c r="M262" s="1" t="str">
        <f t="shared" si="380"/>
        <v>FEMALE_CUB</v>
      </c>
      <c r="N262" s="1" t="str">
        <f>UPPER(SABI_RAW_DATA!G262)</f>
        <v>MORTALITY</v>
      </c>
      <c r="O262" s="1">
        <f>IF(SABI_SUMMARY!N262="MORTALITY",1,0)</f>
        <v>1</v>
      </c>
      <c r="P262" s="1" t="str">
        <f t="shared" si="325"/>
        <v>NA</v>
      </c>
      <c r="Q262" s="1" t="str">
        <f t="shared" si="326"/>
        <v>NA</v>
      </c>
      <c r="R262" s="1" t="str">
        <f t="shared" ref="R262:Z262" si="384">IF($E262=R$1,$J262,IF(R$1&gt;$G262,$N262,IF($E262&gt;R$1,"NA",(IF($E262=R$1,L262,(IF(Q262="NA",L262,IF(Q262="FEMALE_CUB","FEMALE_JUVENILE",IF(Q262="FEMALE_JUVENILE","FEMALE_SUBADULT",IF(Q262="FEMALE_SUBADULT","FEMALE_ADULT_36_48",IF(Q262="FEMALE_ADULT_36_48","FEMALE_ADULT_48_60",IF(Q262="FEMALE_ADULT_48_60","FEMALE_ADULT_60_72",IF(Q262="FEMALE_ADULT_60_72","FEMALE_ADULT_72_84",IF(Q262="FEMALE_ADULT_72_84","FEMALE_ADULT_84",IF(Q262="FEMALE_ADULT_84","FEMALE_ADULT_84",IF(Q262="MALE_CUB","MALE_JUVENILE",IF(Q262="MALE_JUVENILE","MALE_SUBADULT",IF(Q262="MALE_SUBADULT","MALE_ADULT_36_48",IF(Q262="MALE_ADULT_36_48","MALE_ADULT_48_60",IF(Q262="MALE_ADULT_48_60","MALE_ADULT_60_72",IF(Q262="MALE_ADULT_60_72","MALE_ADULT_72_84",IF(Q262="MALE_ADULT_72_84","MALE_ADULT_84",IF(Q262="MALE_ADULT_84","MALE_ADULT_84",IF(Q262="NA_CUB","NA_JUVENILE",IF(Q262="NA_JUVENILE","NA_ADULT",IF(Q262="NA_ADULT","NA_ADULT","NA"))))))))))))))))))))))))))</f>
        <v>NA</v>
      </c>
      <c r="S262" s="1" t="str">
        <f t="shared" si="384"/>
        <v>NA</v>
      </c>
      <c r="T262" s="1" t="str">
        <f t="shared" si="384"/>
        <v>NA</v>
      </c>
      <c r="U262" s="1" t="str">
        <f t="shared" si="384"/>
        <v>NA</v>
      </c>
      <c r="V262" s="1" t="str">
        <f t="shared" si="384"/>
        <v>NA</v>
      </c>
      <c r="W262" s="1" t="str">
        <f t="shared" si="384"/>
        <v>NA</v>
      </c>
      <c r="X262" s="1" t="str">
        <f t="shared" si="384"/>
        <v>NA</v>
      </c>
      <c r="Y262" s="1" t="str">
        <f t="shared" si="384"/>
        <v>NA</v>
      </c>
      <c r="Z262" s="1" t="str">
        <f t="shared" si="384"/>
        <v>NA</v>
      </c>
      <c r="AA262" s="1" t="str">
        <f t="shared" si="328"/>
        <v>NA</v>
      </c>
      <c r="AB262" s="1" t="str">
        <f t="shared" si="329"/>
        <v>NA</v>
      </c>
      <c r="AC262" s="1" t="str">
        <f t="shared" si="330"/>
        <v>NA</v>
      </c>
      <c r="AD262" s="1" t="str">
        <f t="shared" si="331"/>
        <v>NA</v>
      </c>
      <c r="AE262" s="1" t="str">
        <f t="shared" si="332"/>
        <v>NA</v>
      </c>
      <c r="AF262" s="1" t="str">
        <f t="shared" si="333"/>
        <v>NA</v>
      </c>
      <c r="AG262" s="1" t="str">
        <f t="shared" si="334"/>
        <v>NA</v>
      </c>
      <c r="AH262" s="1" t="str">
        <f t="shared" si="335"/>
        <v>NA</v>
      </c>
      <c r="AI262" s="1" t="str">
        <f t="shared" si="336"/>
        <v>NA</v>
      </c>
      <c r="AJ262" s="1" t="str">
        <f t="shared" si="337"/>
        <v>NA</v>
      </c>
      <c r="AK262" s="1" t="str">
        <f t="shared" si="338"/>
        <v>NA</v>
      </c>
      <c r="AL262" s="1" t="str">
        <f t="shared" si="339"/>
        <v>NA</v>
      </c>
      <c r="AM262" s="1" t="str">
        <f t="shared" si="340"/>
        <v>NA</v>
      </c>
      <c r="AN262" s="1" t="str">
        <f t="shared" si="341"/>
        <v>NA</v>
      </c>
      <c r="AO262" s="1" t="str">
        <f t="shared" si="342"/>
        <v>NA</v>
      </c>
      <c r="AP262" s="1" t="str">
        <f t="shared" si="343"/>
        <v>NA</v>
      </c>
      <c r="AQ262" s="1" t="str">
        <f t="shared" si="344"/>
        <v>NA</v>
      </c>
      <c r="AR262" s="1" t="str">
        <f t="shared" si="345"/>
        <v>NA</v>
      </c>
      <c r="AS262" s="1" t="str">
        <f t="shared" si="346"/>
        <v>NA</v>
      </c>
      <c r="AT262" s="1" t="str">
        <f t="shared" si="347"/>
        <v>NA</v>
      </c>
      <c r="AU262" s="1" t="str">
        <f t="shared" si="348"/>
        <v>NA</v>
      </c>
      <c r="AV262" s="1" t="str">
        <f t="shared" si="349"/>
        <v>NA</v>
      </c>
      <c r="AW262" s="1" t="str">
        <f t="shared" si="350"/>
        <v>NA</v>
      </c>
      <c r="AX262" s="1" t="str">
        <f t="shared" si="351"/>
        <v>NA</v>
      </c>
      <c r="AY262" s="1" t="str">
        <f t="shared" si="352"/>
        <v>FEMALE_CUB</v>
      </c>
      <c r="AZ262" s="1" t="str">
        <f t="shared" si="352"/>
        <v>MORTALITY</v>
      </c>
    </row>
    <row r="263" spans="1:52" x14ac:dyDescent="0.2">
      <c r="A263" s="27">
        <f>SABI_RAW_DATA!A263</f>
        <v>262</v>
      </c>
      <c r="B263" s="1" t="str">
        <f>UPPER(SABI_RAW_DATA!C263)</f>
        <v>MALE</v>
      </c>
      <c r="C263" s="28">
        <f>SABI_RAW_DATA!D263</f>
        <v>41791</v>
      </c>
      <c r="D263" s="28">
        <f>SABI_RAW_DATA!D263</f>
        <v>41791</v>
      </c>
      <c r="E263" s="1">
        <f t="shared" si="375"/>
        <v>2014</v>
      </c>
      <c r="F263" s="28">
        <f>SABI_RAW_DATA!E263</f>
        <v>42005</v>
      </c>
      <c r="G263" s="1">
        <f t="shared" si="376"/>
        <v>2015</v>
      </c>
      <c r="H263" s="67">
        <f>(YEAR(SABI_SUMMARY!D263)-YEAR(SABI_SUMMARY!C263))*12+MONTH(SABI_SUMMARY!D263)-MONTH(SABI_SUMMARY!C263)</f>
        <v>0</v>
      </c>
      <c r="I263" s="1" t="str">
        <f t="shared" si="377"/>
        <v>CUB</v>
      </c>
      <c r="J263" s="1" t="str">
        <f t="shared" si="378"/>
        <v>MALE_CUB</v>
      </c>
      <c r="K263" s="29">
        <f>(YEAR(SABI_SUMMARY!F263)-YEAR(SABI_SUMMARY!C263))*12+MONTH(SABI_SUMMARY!F263)-MONTH(SABI_SUMMARY!C263)</f>
        <v>7</v>
      </c>
      <c r="L263" s="1" t="str">
        <f t="shared" si="379"/>
        <v>CUB</v>
      </c>
      <c r="M263" s="1" t="str">
        <f t="shared" si="380"/>
        <v>MALE_CUB</v>
      </c>
      <c r="N263" s="1" t="str">
        <f>UPPER(SABI_RAW_DATA!G263)</f>
        <v>CENSORED</v>
      </c>
      <c r="O263" s="1">
        <f>IF(SABI_SUMMARY!N263="MORTALITY",1,0)</f>
        <v>0</v>
      </c>
      <c r="P263" s="1" t="str">
        <f t="shared" si="325"/>
        <v>NA</v>
      </c>
      <c r="Q263" s="1" t="str">
        <f t="shared" si="326"/>
        <v>NA</v>
      </c>
      <c r="R263" s="1" t="str">
        <f t="shared" ref="R263:Z263" si="385">IF($E263=R$1,$J263,IF(R$1&gt;$G263,$N263,IF($E263&gt;R$1,"NA",(IF($E263=R$1,L263,(IF(Q263="NA",L263,IF(Q263="FEMALE_CUB","FEMALE_JUVENILE",IF(Q263="FEMALE_JUVENILE","FEMALE_SUBADULT",IF(Q263="FEMALE_SUBADULT","FEMALE_ADULT_36_48",IF(Q263="FEMALE_ADULT_36_48","FEMALE_ADULT_48_60",IF(Q263="FEMALE_ADULT_48_60","FEMALE_ADULT_60_72",IF(Q263="FEMALE_ADULT_60_72","FEMALE_ADULT_72_84",IF(Q263="FEMALE_ADULT_72_84","FEMALE_ADULT_84",IF(Q263="FEMALE_ADULT_84","FEMALE_ADULT_84",IF(Q263="MALE_CUB","MALE_JUVENILE",IF(Q263="MALE_JUVENILE","MALE_SUBADULT",IF(Q263="MALE_SUBADULT","MALE_ADULT_36_48",IF(Q263="MALE_ADULT_36_48","MALE_ADULT_48_60",IF(Q263="MALE_ADULT_48_60","MALE_ADULT_60_72",IF(Q263="MALE_ADULT_60_72","MALE_ADULT_72_84",IF(Q263="MALE_ADULT_72_84","MALE_ADULT_84",IF(Q263="MALE_ADULT_84","MALE_ADULT_84",IF(Q263="NA_CUB","NA_JUVENILE",IF(Q263="NA_JUVENILE","NA_ADULT",IF(Q263="NA_ADULT","NA_ADULT","NA"))))))))))))))))))))))))))</f>
        <v>NA</v>
      </c>
      <c r="S263" s="1" t="str">
        <f t="shared" si="385"/>
        <v>NA</v>
      </c>
      <c r="T263" s="1" t="str">
        <f t="shared" si="385"/>
        <v>NA</v>
      </c>
      <c r="U263" s="1" t="str">
        <f t="shared" si="385"/>
        <v>NA</v>
      </c>
      <c r="V263" s="1" t="str">
        <f t="shared" si="385"/>
        <v>NA</v>
      </c>
      <c r="W263" s="1" t="str">
        <f t="shared" si="385"/>
        <v>NA</v>
      </c>
      <c r="X263" s="1" t="str">
        <f t="shared" si="385"/>
        <v>NA</v>
      </c>
      <c r="Y263" s="1" t="str">
        <f t="shared" si="385"/>
        <v>NA</v>
      </c>
      <c r="Z263" s="1" t="str">
        <f t="shared" si="385"/>
        <v>NA</v>
      </c>
      <c r="AA263" s="1" t="str">
        <f t="shared" si="328"/>
        <v>NA</v>
      </c>
      <c r="AB263" s="1" t="str">
        <f t="shared" si="329"/>
        <v>NA</v>
      </c>
      <c r="AC263" s="1" t="str">
        <f t="shared" si="330"/>
        <v>NA</v>
      </c>
      <c r="AD263" s="1" t="str">
        <f t="shared" si="331"/>
        <v>NA</v>
      </c>
      <c r="AE263" s="1" t="str">
        <f t="shared" si="332"/>
        <v>NA</v>
      </c>
      <c r="AF263" s="1" t="str">
        <f t="shared" si="333"/>
        <v>NA</v>
      </c>
      <c r="AG263" s="1" t="str">
        <f t="shared" si="334"/>
        <v>NA</v>
      </c>
      <c r="AH263" s="1" t="str">
        <f t="shared" si="335"/>
        <v>NA</v>
      </c>
      <c r="AI263" s="1" t="str">
        <f t="shared" si="336"/>
        <v>NA</v>
      </c>
      <c r="AJ263" s="1" t="str">
        <f t="shared" si="337"/>
        <v>NA</v>
      </c>
      <c r="AK263" s="1" t="str">
        <f t="shared" si="338"/>
        <v>NA</v>
      </c>
      <c r="AL263" s="1" t="str">
        <f t="shared" si="339"/>
        <v>NA</v>
      </c>
      <c r="AM263" s="1" t="str">
        <f t="shared" si="340"/>
        <v>NA</v>
      </c>
      <c r="AN263" s="1" t="str">
        <f t="shared" si="341"/>
        <v>NA</v>
      </c>
      <c r="AO263" s="1" t="str">
        <f t="shared" si="342"/>
        <v>NA</v>
      </c>
      <c r="AP263" s="1" t="str">
        <f t="shared" si="343"/>
        <v>NA</v>
      </c>
      <c r="AQ263" s="1" t="str">
        <f t="shared" si="344"/>
        <v>NA</v>
      </c>
      <c r="AR263" s="1" t="str">
        <f t="shared" si="345"/>
        <v>NA</v>
      </c>
      <c r="AS263" s="1" t="str">
        <f t="shared" si="346"/>
        <v>NA</v>
      </c>
      <c r="AT263" s="1" t="str">
        <f t="shared" si="347"/>
        <v>NA</v>
      </c>
      <c r="AU263" s="1" t="str">
        <f t="shared" si="348"/>
        <v>NA</v>
      </c>
      <c r="AV263" s="1" t="str">
        <f t="shared" si="349"/>
        <v>NA</v>
      </c>
      <c r="AW263" s="1" t="str">
        <f t="shared" si="350"/>
        <v>NA</v>
      </c>
      <c r="AX263" s="1" t="str">
        <f t="shared" si="351"/>
        <v>NA</v>
      </c>
      <c r="AY263" s="1" t="str">
        <f t="shared" si="352"/>
        <v>MALE_CUB</v>
      </c>
      <c r="AZ263" s="1" t="str">
        <f t="shared" si="352"/>
        <v>MALE_JUVENILE</v>
      </c>
    </row>
    <row r="264" spans="1:52" x14ac:dyDescent="0.2">
      <c r="A264" s="27">
        <f>SABI_RAW_DATA!A264</f>
        <v>263</v>
      </c>
      <c r="B264" s="1" t="str">
        <f>UPPER(SABI_RAW_DATA!C264)</f>
        <v>NA</v>
      </c>
      <c r="C264" s="28">
        <f>SABI_RAW_DATA!D264</f>
        <v>38534</v>
      </c>
      <c r="D264" s="28">
        <f>SABI_RAW_DATA!D264</f>
        <v>38534</v>
      </c>
      <c r="E264" s="1">
        <f t="shared" si="375"/>
        <v>2005</v>
      </c>
      <c r="F264" s="28">
        <f>SABI_RAW_DATA!E264</f>
        <v>38565</v>
      </c>
      <c r="G264" s="1">
        <f t="shared" si="376"/>
        <v>2005</v>
      </c>
      <c r="H264" s="67">
        <f>(YEAR(SABI_SUMMARY!D264)-YEAR(SABI_SUMMARY!C264))*12+MONTH(SABI_SUMMARY!D264)-MONTH(SABI_SUMMARY!C264)</f>
        <v>0</v>
      </c>
      <c r="I264" s="1" t="str">
        <f t="shared" si="377"/>
        <v>CUB</v>
      </c>
      <c r="J264" s="1" t="str">
        <f t="shared" si="378"/>
        <v>NA_CUB</v>
      </c>
      <c r="K264" s="29">
        <f>(YEAR(SABI_SUMMARY!F264)-YEAR(SABI_SUMMARY!C264))*12+MONTH(SABI_SUMMARY!F264)-MONTH(SABI_SUMMARY!C264)</f>
        <v>1</v>
      </c>
      <c r="L264" s="1" t="str">
        <f t="shared" si="379"/>
        <v>CUB</v>
      </c>
      <c r="M264" s="1" t="str">
        <f t="shared" si="380"/>
        <v>NA_CUB</v>
      </c>
      <c r="N264" s="1" t="str">
        <f>UPPER(SABI_RAW_DATA!G264)</f>
        <v>MORTALITY</v>
      </c>
      <c r="O264" s="1">
        <f>IF(SABI_SUMMARY!N264="MORTALITY",1,0)</f>
        <v>1</v>
      </c>
      <c r="P264" s="1" t="str">
        <f t="shared" si="325"/>
        <v>NA</v>
      </c>
      <c r="Q264" s="1" t="str">
        <f t="shared" si="326"/>
        <v>NA</v>
      </c>
      <c r="R264" s="1" t="str">
        <f t="shared" ref="R264:Z264" si="386">IF($E264=R$1,$J264,IF(R$1&gt;$G264,$N264,IF($E264&gt;R$1,"NA",(IF($E264=R$1,L264,(IF(Q264="NA",L264,IF(Q264="FEMALE_CUB","FEMALE_JUVENILE",IF(Q264="FEMALE_JUVENILE","FEMALE_SUBADULT",IF(Q264="FEMALE_SUBADULT","FEMALE_ADULT_36_48",IF(Q264="FEMALE_ADULT_36_48","FEMALE_ADULT_48_60",IF(Q264="FEMALE_ADULT_48_60","FEMALE_ADULT_60_72",IF(Q264="FEMALE_ADULT_60_72","FEMALE_ADULT_72_84",IF(Q264="FEMALE_ADULT_72_84","FEMALE_ADULT_84",IF(Q264="FEMALE_ADULT_84","FEMALE_ADULT_84",IF(Q264="MALE_CUB","MALE_JUVENILE",IF(Q264="MALE_JUVENILE","MALE_SUBADULT",IF(Q264="MALE_SUBADULT","MALE_ADULT_36_48",IF(Q264="MALE_ADULT_36_48","MALE_ADULT_48_60",IF(Q264="MALE_ADULT_48_60","MALE_ADULT_60_72",IF(Q264="MALE_ADULT_60_72","MALE_ADULT_72_84",IF(Q264="MALE_ADULT_72_84","MALE_ADULT_84",IF(Q264="MALE_ADULT_84","MALE_ADULT_84",IF(Q264="NA_CUB","NA_JUVENILE",IF(Q264="NA_JUVENILE","NA_ADULT",IF(Q264="NA_ADULT","NA_ADULT","NA"))))))))))))))))))))))))))</f>
        <v>NA</v>
      </c>
      <c r="S264" s="1" t="str">
        <f t="shared" si="386"/>
        <v>NA</v>
      </c>
      <c r="T264" s="1" t="str">
        <f t="shared" si="386"/>
        <v>NA</v>
      </c>
      <c r="U264" s="1" t="str">
        <f t="shared" si="386"/>
        <v>NA</v>
      </c>
      <c r="V264" s="1" t="str">
        <f t="shared" si="386"/>
        <v>NA</v>
      </c>
      <c r="W264" s="1" t="str">
        <f t="shared" si="386"/>
        <v>NA</v>
      </c>
      <c r="X264" s="1" t="str">
        <f t="shared" si="386"/>
        <v>NA</v>
      </c>
      <c r="Y264" s="1" t="str">
        <f t="shared" si="386"/>
        <v>NA</v>
      </c>
      <c r="Z264" s="1" t="str">
        <f t="shared" si="386"/>
        <v>NA</v>
      </c>
      <c r="AA264" s="1" t="str">
        <f t="shared" si="328"/>
        <v>NA</v>
      </c>
      <c r="AB264" s="1" t="str">
        <f t="shared" si="329"/>
        <v>NA</v>
      </c>
      <c r="AC264" s="1" t="str">
        <f t="shared" si="330"/>
        <v>NA</v>
      </c>
      <c r="AD264" s="1" t="str">
        <f t="shared" si="331"/>
        <v>NA</v>
      </c>
      <c r="AE264" s="1" t="str">
        <f t="shared" si="332"/>
        <v>NA</v>
      </c>
      <c r="AF264" s="1" t="str">
        <f t="shared" si="333"/>
        <v>NA</v>
      </c>
      <c r="AG264" s="1" t="str">
        <f t="shared" si="334"/>
        <v>NA</v>
      </c>
      <c r="AH264" s="1" t="str">
        <f t="shared" si="335"/>
        <v>NA</v>
      </c>
      <c r="AI264" s="1" t="str">
        <f t="shared" si="336"/>
        <v>NA</v>
      </c>
      <c r="AJ264" s="1" t="str">
        <f t="shared" si="337"/>
        <v>NA</v>
      </c>
      <c r="AK264" s="1" t="str">
        <f t="shared" si="338"/>
        <v>NA</v>
      </c>
      <c r="AL264" s="1" t="str">
        <f t="shared" si="339"/>
        <v>NA</v>
      </c>
      <c r="AM264" s="1" t="str">
        <f t="shared" si="340"/>
        <v>NA</v>
      </c>
      <c r="AN264" s="1" t="str">
        <f t="shared" si="341"/>
        <v>NA</v>
      </c>
      <c r="AO264" s="1" t="str">
        <f t="shared" si="342"/>
        <v>NA</v>
      </c>
      <c r="AP264" s="1" t="str">
        <f t="shared" si="343"/>
        <v>NA_CUB</v>
      </c>
      <c r="AQ264" s="1" t="str">
        <f t="shared" si="344"/>
        <v>MORTALITY</v>
      </c>
      <c r="AR264" s="1" t="str">
        <f t="shared" si="345"/>
        <v>MORTALITY</v>
      </c>
      <c r="AS264" s="1" t="str">
        <f t="shared" si="346"/>
        <v>MORTALITY</v>
      </c>
      <c r="AT264" s="1" t="str">
        <f t="shared" si="347"/>
        <v>MORTALITY</v>
      </c>
      <c r="AU264" s="1" t="str">
        <f t="shared" si="348"/>
        <v>MORTALITY</v>
      </c>
      <c r="AV264" s="1" t="str">
        <f t="shared" si="349"/>
        <v>MORTALITY</v>
      </c>
      <c r="AW264" s="1" t="str">
        <f t="shared" si="350"/>
        <v>MORTALITY</v>
      </c>
      <c r="AX264" s="1" t="str">
        <f t="shared" si="351"/>
        <v>MORTALITY</v>
      </c>
      <c r="AY264" s="1" t="str">
        <f t="shared" si="352"/>
        <v>MORTALITY</v>
      </c>
      <c r="AZ264" s="1" t="str">
        <f t="shared" si="352"/>
        <v>MORTALITY</v>
      </c>
    </row>
    <row r="265" spans="1:52" x14ac:dyDescent="0.2">
      <c r="A265" s="27">
        <f>SABI_RAW_DATA!A265</f>
        <v>264</v>
      </c>
      <c r="B265" s="1" t="str">
        <f>UPPER(SABI_RAW_DATA!C265)</f>
        <v>NA</v>
      </c>
      <c r="C265" s="28">
        <f>SABI_RAW_DATA!D265</f>
        <v>38534</v>
      </c>
      <c r="D265" s="28">
        <f>SABI_RAW_DATA!D265</f>
        <v>38534</v>
      </c>
      <c r="E265" s="1">
        <f t="shared" si="375"/>
        <v>2005</v>
      </c>
      <c r="F265" s="28">
        <f>SABI_RAW_DATA!E265</f>
        <v>38565</v>
      </c>
      <c r="G265" s="1">
        <f t="shared" si="376"/>
        <v>2005</v>
      </c>
      <c r="H265" s="67">
        <f>(YEAR(SABI_SUMMARY!D265)-YEAR(SABI_SUMMARY!C265))*12+MONTH(SABI_SUMMARY!D265)-MONTH(SABI_SUMMARY!C265)</f>
        <v>0</v>
      </c>
      <c r="I265" s="1" t="str">
        <f t="shared" si="377"/>
        <v>CUB</v>
      </c>
      <c r="J265" s="1" t="str">
        <f t="shared" si="378"/>
        <v>NA_CUB</v>
      </c>
      <c r="K265" s="29">
        <f>(YEAR(SABI_SUMMARY!F265)-YEAR(SABI_SUMMARY!C265))*12+MONTH(SABI_SUMMARY!F265)-MONTH(SABI_SUMMARY!C265)</f>
        <v>1</v>
      </c>
      <c r="L265" s="1" t="str">
        <f t="shared" si="379"/>
        <v>CUB</v>
      </c>
      <c r="M265" s="1" t="str">
        <f t="shared" si="380"/>
        <v>NA_CUB</v>
      </c>
      <c r="N265" s="1" t="str">
        <f>UPPER(SABI_RAW_DATA!G265)</f>
        <v>MORTALITY</v>
      </c>
      <c r="O265" s="1">
        <f>IF(SABI_SUMMARY!N265="MORTALITY",1,0)</f>
        <v>1</v>
      </c>
      <c r="P265" s="1" t="str">
        <f t="shared" si="325"/>
        <v>NA</v>
      </c>
      <c r="Q265" s="1" t="str">
        <f t="shared" si="326"/>
        <v>NA</v>
      </c>
      <c r="R265" s="1" t="str">
        <f t="shared" ref="R265:Z265" si="387">IF($E265=R$1,$J265,IF(R$1&gt;$G265,$N265,IF($E265&gt;R$1,"NA",(IF($E265=R$1,L265,(IF(Q265="NA",L265,IF(Q265="FEMALE_CUB","FEMALE_JUVENILE",IF(Q265="FEMALE_JUVENILE","FEMALE_SUBADULT",IF(Q265="FEMALE_SUBADULT","FEMALE_ADULT_36_48",IF(Q265="FEMALE_ADULT_36_48","FEMALE_ADULT_48_60",IF(Q265="FEMALE_ADULT_48_60","FEMALE_ADULT_60_72",IF(Q265="FEMALE_ADULT_60_72","FEMALE_ADULT_72_84",IF(Q265="FEMALE_ADULT_72_84","FEMALE_ADULT_84",IF(Q265="FEMALE_ADULT_84","FEMALE_ADULT_84",IF(Q265="MALE_CUB","MALE_JUVENILE",IF(Q265="MALE_JUVENILE","MALE_SUBADULT",IF(Q265="MALE_SUBADULT","MALE_ADULT_36_48",IF(Q265="MALE_ADULT_36_48","MALE_ADULT_48_60",IF(Q265="MALE_ADULT_48_60","MALE_ADULT_60_72",IF(Q265="MALE_ADULT_60_72","MALE_ADULT_72_84",IF(Q265="MALE_ADULT_72_84","MALE_ADULT_84",IF(Q265="MALE_ADULT_84","MALE_ADULT_84",IF(Q265="NA_CUB","NA_JUVENILE",IF(Q265="NA_JUVENILE","NA_ADULT",IF(Q265="NA_ADULT","NA_ADULT","NA"))))))))))))))))))))))))))</f>
        <v>NA</v>
      </c>
      <c r="S265" s="1" t="str">
        <f t="shared" si="387"/>
        <v>NA</v>
      </c>
      <c r="T265" s="1" t="str">
        <f t="shared" si="387"/>
        <v>NA</v>
      </c>
      <c r="U265" s="1" t="str">
        <f t="shared" si="387"/>
        <v>NA</v>
      </c>
      <c r="V265" s="1" t="str">
        <f t="shared" si="387"/>
        <v>NA</v>
      </c>
      <c r="W265" s="1" t="str">
        <f t="shared" si="387"/>
        <v>NA</v>
      </c>
      <c r="X265" s="1" t="str">
        <f t="shared" si="387"/>
        <v>NA</v>
      </c>
      <c r="Y265" s="1" t="str">
        <f t="shared" si="387"/>
        <v>NA</v>
      </c>
      <c r="Z265" s="1" t="str">
        <f t="shared" si="387"/>
        <v>NA</v>
      </c>
      <c r="AA265" s="1" t="str">
        <f t="shared" si="328"/>
        <v>NA</v>
      </c>
      <c r="AB265" s="1" t="str">
        <f t="shared" si="329"/>
        <v>NA</v>
      </c>
      <c r="AC265" s="1" t="str">
        <f t="shared" si="330"/>
        <v>NA</v>
      </c>
      <c r="AD265" s="1" t="str">
        <f t="shared" si="331"/>
        <v>NA</v>
      </c>
      <c r="AE265" s="1" t="str">
        <f t="shared" si="332"/>
        <v>NA</v>
      </c>
      <c r="AF265" s="1" t="str">
        <f t="shared" si="333"/>
        <v>NA</v>
      </c>
      <c r="AG265" s="1" t="str">
        <f t="shared" si="334"/>
        <v>NA</v>
      </c>
      <c r="AH265" s="1" t="str">
        <f t="shared" si="335"/>
        <v>NA</v>
      </c>
      <c r="AI265" s="1" t="str">
        <f t="shared" si="336"/>
        <v>NA</v>
      </c>
      <c r="AJ265" s="1" t="str">
        <f t="shared" si="337"/>
        <v>NA</v>
      </c>
      <c r="AK265" s="1" t="str">
        <f t="shared" si="338"/>
        <v>NA</v>
      </c>
      <c r="AL265" s="1" t="str">
        <f t="shared" si="339"/>
        <v>NA</v>
      </c>
      <c r="AM265" s="1" t="str">
        <f t="shared" si="340"/>
        <v>NA</v>
      </c>
      <c r="AN265" s="1" t="str">
        <f t="shared" si="341"/>
        <v>NA</v>
      </c>
      <c r="AO265" s="1" t="str">
        <f t="shared" si="342"/>
        <v>NA</v>
      </c>
      <c r="AP265" s="1" t="str">
        <f t="shared" si="343"/>
        <v>NA_CUB</v>
      </c>
      <c r="AQ265" s="1" t="str">
        <f t="shared" si="344"/>
        <v>MORTALITY</v>
      </c>
      <c r="AR265" s="1" t="str">
        <f t="shared" si="345"/>
        <v>MORTALITY</v>
      </c>
      <c r="AS265" s="1" t="str">
        <f t="shared" si="346"/>
        <v>MORTALITY</v>
      </c>
      <c r="AT265" s="1" t="str">
        <f t="shared" si="347"/>
        <v>MORTALITY</v>
      </c>
      <c r="AU265" s="1" t="str">
        <f t="shared" si="348"/>
        <v>MORTALITY</v>
      </c>
      <c r="AV265" s="1" t="str">
        <f t="shared" si="349"/>
        <v>MORTALITY</v>
      </c>
      <c r="AW265" s="1" t="str">
        <f t="shared" si="350"/>
        <v>MORTALITY</v>
      </c>
      <c r="AX265" s="1" t="str">
        <f t="shared" si="351"/>
        <v>MORTALITY</v>
      </c>
      <c r="AY265" s="1" t="str">
        <f t="shared" si="352"/>
        <v>MORTALITY</v>
      </c>
      <c r="AZ265" s="1" t="str">
        <f t="shared" si="352"/>
        <v>MORTALITY</v>
      </c>
    </row>
    <row r="266" spans="1:52" x14ac:dyDescent="0.2">
      <c r="A266" s="27">
        <f>SABI_RAW_DATA!A266</f>
        <v>265</v>
      </c>
      <c r="B266" s="1" t="str">
        <f>UPPER(SABI_RAW_DATA!C266)</f>
        <v>FEMALE</v>
      </c>
      <c r="C266" s="28">
        <f>SABI_RAW_DATA!D266</f>
        <v>38777</v>
      </c>
      <c r="D266" s="28">
        <f>SABI_RAW_DATA!D266</f>
        <v>38777</v>
      </c>
      <c r="E266" s="1">
        <f t="shared" si="375"/>
        <v>2006</v>
      </c>
      <c r="F266" s="28">
        <f>SABI_RAW_DATA!E266</f>
        <v>38869</v>
      </c>
      <c r="G266" s="1">
        <f t="shared" si="376"/>
        <v>2006</v>
      </c>
      <c r="H266" s="67">
        <f>(YEAR(SABI_SUMMARY!D266)-YEAR(SABI_SUMMARY!C266))*12+MONTH(SABI_SUMMARY!D266)-MONTH(SABI_SUMMARY!C266)</f>
        <v>0</v>
      </c>
      <c r="I266" s="1" t="str">
        <f t="shared" si="377"/>
        <v>CUB</v>
      </c>
      <c r="J266" s="1" t="str">
        <f t="shared" si="378"/>
        <v>FEMALE_CUB</v>
      </c>
      <c r="K266" s="29">
        <f>(YEAR(SABI_SUMMARY!F266)-YEAR(SABI_SUMMARY!C266))*12+MONTH(SABI_SUMMARY!F266)-MONTH(SABI_SUMMARY!C266)</f>
        <v>3</v>
      </c>
      <c r="L266" s="1" t="str">
        <f t="shared" si="379"/>
        <v>CUB</v>
      </c>
      <c r="M266" s="1" t="str">
        <f t="shared" si="380"/>
        <v>FEMALE_CUB</v>
      </c>
      <c r="N266" s="1" t="str">
        <f>UPPER(SABI_RAW_DATA!G266)</f>
        <v>MORTALITY</v>
      </c>
      <c r="O266" s="1">
        <f>IF(SABI_SUMMARY!N266="MORTALITY",1,0)</f>
        <v>1</v>
      </c>
      <c r="P266" s="1" t="str">
        <f t="shared" si="325"/>
        <v>NA</v>
      </c>
      <c r="Q266" s="1" t="str">
        <f t="shared" si="326"/>
        <v>NA</v>
      </c>
      <c r="R266" s="1" t="str">
        <f t="shared" ref="R266:Z266" si="388">IF($E266=R$1,$J266,IF(R$1&gt;$G266,$N266,IF($E266&gt;R$1,"NA",(IF($E266=R$1,L266,(IF(Q266="NA",L266,IF(Q266="FEMALE_CUB","FEMALE_JUVENILE",IF(Q266="FEMALE_JUVENILE","FEMALE_SUBADULT",IF(Q266="FEMALE_SUBADULT","FEMALE_ADULT_36_48",IF(Q266="FEMALE_ADULT_36_48","FEMALE_ADULT_48_60",IF(Q266="FEMALE_ADULT_48_60","FEMALE_ADULT_60_72",IF(Q266="FEMALE_ADULT_60_72","FEMALE_ADULT_72_84",IF(Q266="FEMALE_ADULT_72_84","FEMALE_ADULT_84",IF(Q266="FEMALE_ADULT_84","FEMALE_ADULT_84",IF(Q266="MALE_CUB","MALE_JUVENILE",IF(Q266="MALE_JUVENILE","MALE_SUBADULT",IF(Q266="MALE_SUBADULT","MALE_ADULT_36_48",IF(Q266="MALE_ADULT_36_48","MALE_ADULT_48_60",IF(Q266="MALE_ADULT_48_60","MALE_ADULT_60_72",IF(Q266="MALE_ADULT_60_72","MALE_ADULT_72_84",IF(Q266="MALE_ADULT_72_84","MALE_ADULT_84",IF(Q266="MALE_ADULT_84","MALE_ADULT_84",IF(Q266="NA_CUB","NA_JUVENILE",IF(Q266="NA_JUVENILE","NA_ADULT",IF(Q266="NA_ADULT","NA_ADULT","NA"))))))))))))))))))))))))))</f>
        <v>NA</v>
      </c>
      <c r="S266" s="1" t="str">
        <f t="shared" si="388"/>
        <v>NA</v>
      </c>
      <c r="T266" s="1" t="str">
        <f t="shared" si="388"/>
        <v>NA</v>
      </c>
      <c r="U266" s="1" t="str">
        <f t="shared" si="388"/>
        <v>NA</v>
      </c>
      <c r="V266" s="1" t="str">
        <f t="shared" si="388"/>
        <v>NA</v>
      </c>
      <c r="W266" s="1" t="str">
        <f t="shared" si="388"/>
        <v>NA</v>
      </c>
      <c r="X266" s="1" t="str">
        <f t="shared" si="388"/>
        <v>NA</v>
      </c>
      <c r="Y266" s="1" t="str">
        <f t="shared" si="388"/>
        <v>NA</v>
      </c>
      <c r="Z266" s="1" t="str">
        <f t="shared" si="388"/>
        <v>NA</v>
      </c>
      <c r="AA266" s="1" t="str">
        <f t="shared" si="328"/>
        <v>NA</v>
      </c>
      <c r="AB266" s="1" t="str">
        <f t="shared" si="329"/>
        <v>NA</v>
      </c>
      <c r="AC266" s="1" t="str">
        <f t="shared" si="330"/>
        <v>NA</v>
      </c>
      <c r="AD266" s="1" t="str">
        <f t="shared" si="331"/>
        <v>NA</v>
      </c>
      <c r="AE266" s="1" t="str">
        <f t="shared" si="332"/>
        <v>NA</v>
      </c>
      <c r="AF266" s="1" t="str">
        <f t="shared" si="333"/>
        <v>NA</v>
      </c>
      <c r="AG266" s="1" t="str">
        <f t="shared" si="334"/>
        <v>NA</v>
      </c>
      <c r="AH266" s="1" t="str">
        <f t="shared" si="335"/>
        <v>NA</v>
      </c>
      <c r="AI266" s="1" t="str">
        <f t="shared" si="336"/>
        <v>NA</v>
      </c>
      <c r="AJ266" s="1" t="str">
        <f t="shared" si="337"/>
        <v>NA</v>
      </c>
      <c r="AK266" s="1" t="str">
        <f t="shared" si="338"/>
        <v>NA</v>
      </c>
      <c r="AL266" s="1" t="str">
        <f t="shared" si="339"/>
        <v>NA</v>
      </c>
      <c r="AM266" s="1" t="str">
        <f t="shared" si="340"/>
        <v>NA</v>
      </c>
      <c r="AN266" s="1" t="str">
        <f t="shared" si="341"/>
        <v>NA</v>
      </c>
      <c r="AO266" s="1" t="str">
        <f t="shared" si="342"/>
        <v>NA</v>
      </c>
      <c r="AP266" s="1" t="str">
        <f t="shared" si="343"/>
        <v>NA</v>
      </c>
      <c r="AQ266" s="1" t="str">
        <f t="shared" si="344"/>
        <v>FEMALE_CUB</v>
      </c>
      <c r="AR266" s="1" t="str">
        <f t="shared" si="345"/>
        <v>MORTALITY</v>
      </c>
      <c r="AS266" s="1" t="str">
        <f t="shared" si="346"/>
        <v>MORTALITY</v>
      </c>
      <c r="AT266" s="1" t="str">
        <f t="shared" si="347"/>
        <v>MORTALITY</v>
      </c>
      <c r="AU266" s="1" t="str">
        <f t="shared" si="348"/>
        <v>MORTALITY</v>
      </c>
      <c r="AV266" s="1" t="str">
        <f t="shared" si="349"/>
        <v>MORTALITY</v>
      </c>
      <c r="AW266" s="1" t="str">
        <f t="shared" si="350"/>
        <v>MORTALITY</v>
      </c>
      <c r="AX266" s="1" t="str">
        <f t="shared" si="351"/>
        <v>MORTALITY</v>
      </c>
      <c r="AY266" s="1" t="str">
        <f t="shared" si="352"/>
        <v>MORTALITY</v>
      </c>
      <c r="AZ266" s="1" t="str">
        <f t="shared" si="352"/>
        <v>MORTALITY</v>
      </c>
    </row>
    <row r="267" spans="1:52" x14ac:dyDescent="0.2">
      <c r="A267" s="27">
        <f>SABI_RAW_DATA!A267</f>
        <v>266</v>
      </c>
      <c r="B267" s="1" t="str">
        <f>UPPER(SABI_RAW_DATA!C267)</f>
        <v>MALE</v>
      </c>
      <c r="C267" s="28">
        <f>SABI_RAW_DATA!D267</f>
        <v>38777</v>
      </c>
      <c r="D267" s="28">
        <f>SABI_RAW_DATA!D267</f>
        <v>38777</v>
      </c>
      <c r="E267" s="1">
        <f t="shared" si="375"/>
        <v>2006</v>
      </c>
      <c r="F267" s="28">
        <f>SABI_RAW_DATA!E267</f>
        <v>39753</v>
      </c>
      <c r="G267" s="1">
        <f t="shared" si="376"/>
        <v>2008</v>
      </c>
      <c r="H267" s="67">
        <f>(YEAR(SABI_SUMMARY!D267)-YEAR(SABI_SUMMARY!C267))*12+MONTH(SABI_SUMMARY!D267)-MONTH(SABI_SUMMARY!C267)</f>
        <v>0</v>
      </c>
      <c r="I267" s="1" t="str">
        <f t="shared" si="377"/>
        <v>CUB</v>
      </c>
      <c r="J267" s="1" t="str">
        <f t="shared" si="378"/>
        <v>MALE_CUB</v>
      </c>
      <c r="K267" s="29">
        <f>(YEAR(SABI_SUMMARY!F267)-YEAR(SABI_SUMMARY!C267))*12+MONTH(SABI_SUMMARY!F267)-MONTH(SABI_SUMMARY!C267)</f>
        <v>32</v>
      </c>
      <c r="L267" s="1" t="str">
        <f t="shared" si="379"/>
        <v>SUBADULT</v>
      </c>
      <c r="M267" s="1" t="str">
        <f t="shared" si="380"/>
        <v>MALE_SUBADULT</v>
      </c>
      <c r="N267" s="1" t="str">
        <f>UPPER(SABI_RAW_DATA!G267)</f>
        <v>CENSORED</v>
      </c>
      <c r="O267" s="1">
        <f>IF(SABI_SUMMARY!N267="MORTALITY",1,0)</f>
        <v>0</v>
      </c>
      <c r="P267" s="1" t="str">
        <f t="shared" si="325"/>
        <v>NA</v>
      </c>
      <c r="Q267" s="1" t="str">
        <f t="shared" si="326"/>
        <v>NA</v>
      </c>
      <c r="R267" s="1" t="str">
        <f t="shared" ref="R267:Z267" si="389">IF($E267=R$1,$J267,IF(R$1&gt;$G267,$N267,IF($E267&gt;R$1,"NA",(IF($E267=R$1,L267,(IF(Q267="NA",L267,IF(Q267="FEMALE_CUB","FEMALE_JUVENILE",IF(Q267="FEMALE_JUVENILE","FEMALE_SUBADULT",IF(Q267="FEMALE_SUBADULT","FEMALE_ADULT_36_48",IF(Q267="FEMALE_ADULT_36_48","FEMALE_ADULT_48_60",IF(Q267="FEMALE_ADULT_48_60","FEMALE_ADULT_60_72",IF(Q267="FEMALE_ADULT_60_72","FEMALE_ADULT_72_84",IF(Q267="FEMALE_ADULT_72_84","FEMALE_ADULT_84",IF(Q267="FEMALE_ADULT_84","FEMALE_ADULT_84",IF(Q267="MALE_CUB","MALE_JUVENILE",IF(Q267="MALE_JUVENILE","MALE_SUBADULT",IF(Q267="MALE_SUBADULT","MALE_ADULT_36_48",IF(Q267="MALE_ADULT_36_48","MALE_ADULT_48_60",IF(Q267="MALE_ADULT_48_60","MALE_ADULT_60_72",IF(Q267="MALE_ADULT_60_72","MALE_ADULT_72_84",IF(Q267="MALE_ADULT_72_84","MALE_ADULT_84",IF(Q267="MALE_ADULT_84","MALE_ADULT_84",IF(Q267="NA_CUB","NA_JUVENILE",IF(Q267="NA_JUVENILE","NA_ADULT",IF(Q267="NA_ADULT","NA_ADULT","NA"))))))))))))))))))))))))))</f>
        <v>NA</v>
      </c>
      <c r="S267" s="1" t="str">
        <f t="shared" si="389"/>
        <v>NA</v>
      </c>
      <c r="T267" s="1" t="str">
        <f t="shared" si="389"/>
        <v>NA</v>
      </c>
      <c r="U267" s="1" t="str">
        <f t="shared" si="389"/>
        <v>NA</v>
      </c>
      <c r="V267" s="1" t="str">
        <f t="shared" si="389"/>
        <v>NA</v>
      </c>
      <c r="W267" s="1" t="str">
        <f t="shared" si="389"/>
        <v>NA</v>
      </c>
      <c r="X267" s="1" t="str">
        <f t="shared" si="389"/>
        <v>NA</v>
      </c>
      <c r="Y267" s="1" t="str">
        <f t="shared" si="389"/>
        <v>NA</v>
      </c>
      <c r="Z267" s="1" t="str">
        <f t="shared" si="389"/>
        <v>NA</v>
      </c>
      <c r="AA267" s="1" t="str">
        <f t="shared" si="328"/>
        <v>NA</v>
      </c>
      <c r="AB267" s="1" t="str">
        <f t="shared" si="329"/>
        <v>NA</v>
      </c>
      <c r="AC267" s="1" t="str">
        <f t="shared" si="330"/>
        <v>NA</v>
      </c>
      <c r="AD267" s="1" t="str">
        <f t="shared" si="331"/>
        <v>NA</v>
      </c>
      <c r="AE267" s="1" t="str">
        <f t="shared" si="332"/>
        <v>NA</v>
      </c>
      <c r="AF267" s="1" t="str">
        <f t="shared" si="333"/>
        <v>NA</v>
      </c>
      <c r="AG267" s="1" t="str">
        <f t="shared" si="334"/>
        <v>NA</v>
      </c>
      <c r="AH267" s="1" t="str">
        <f t="shared" si="335"/>
        <v>NA</v>
      </c>
      <c r="AI267" s="1" t="str">
        <f t="shared" si="336"/>
        <v>NA</v>
      </c>
      <c r="AJ267" s="1" t="str">
        <f t="shared" si="337"/>
        <v>NA</v>
      </c>
      <c r="AK267" s="1" t="str">
        <f t="shared" si="338"/>
        <v>NA</v>
      </c>
      <c r="AL267" s="1" t="str">
        <f t="shared" si="339"/>
        <v>NA</v>
      </c>
      <c r="AM267" s="1" t="str">
        <f t="shared" si="340"/>
        <v>NA</v>
      </c>
      <c r="AN267" s="1" t="str">
        <f t="shared" si="341"/>
        <v>NA</v>
      </c>
      <c r="AO267" s="1" t="str">
        <f t="shared" si="342"/>
        <v>NA</v>
      </c>
      <c r="AP267" s="1" t="str">
        <f t="shared" si="343"/>
        <v>NA</v>
      </c>
      <c r="AQ267" s="1" t="str">
        <f t="shared" si="344"/>
        <v>MALE_CUB</v>
      </c>
      <c r="AR267" s="1" t="str">
        <f t="shared" si="345"/>
        <v>MALE_JUVENILE</v>
      </c>
      <c r="AS267" s="1" t="str">
        <f t="shared" si="346"/>
        <v>MALE_SUBADULT</v>
      </c>
      <c r="AT267" s="1" t="str">
        <f t="shared" si="347"/>
        <v>CENSORED</v>
      </c>
      <c r="AU267" s="1" t="str">
        <f t="shared" si="348"/>
        <v>CENSORED</v>
      </c>
      <c r="AV267" s="1" t="str">
        <f t="shared" si="349"/>
        <v>CENSORED</v>
      </c>
      <c r="AW267" s="1" t="str">
        <f t="shared" si="350"/>
        <v>CENSORED</v>
      </c>
      <c r="AX267" s="1" t="str">
        <f t="shared" si="351"/>
        <v>CENSORED</v>
      </c>
      <c r="AY267" s="1" t="str">
        <f t="shared" si="352"/>
        <v>CENSORED</v>
      </c>
      <c r="AZ267" s="1" t="str">
        <f t="shared" si="352"/>
        <v>CENSORED</v>
      </c>
    </row>
    <row r="268" spans="1:52" x14ac:dyDescent="0.2">
      <c r="A268" s="27">
        <f>SABI_RAW_DATA!A268</f>
        <v>267</v>
      </c>
      <c r="B268" s="1" t="str">
        <f>UPPER(SABI_RAW_DATA!C268)</f>
        <v>FEMALE</v>
      </c>
      <c r="C268" s="28">
        <f>SABI_RAW_DATA!D268</f>
        <v>39417</v>
      </c>
      <c r="D268" s="28">
        <f>SABI_RAW_DATA!D268</f>
        <v>39417</v>
      </c>
      <c r="E268" s="1">
        <f t="shared" si="375"/>
        <v>2007</v>
      </c>
      <c r="F268" s="28">
        <f>SABI_RAW_DATA!E268</f>
        <v>39539</v>
      </c>
      <c r="G268" s="1">
        <f t="shared" si="376"/>
        <v>2008</v>
      </c>
      <c r="H268" s="67">
        <f>(YEAR(SABI_SUMMARY!D268)-YEAR(SABI_SUMMARY!C268))*12+MONTH(SABI_SUMMARY!D268)-MONTH(SABI_SUMMARY!C268)</f>
        <v>0</v>
      </c>
      <c r="I268" s="1" t="str">
        <f t="shared" si="377"/>
        <v>CUB</v>
      </c>
      <c r="J268" s="1" t="str">
        <f t="shared" si="378"/>
        <v>FEMALE_CUB</v>
      </c>
      <c r="K268" s="29">
        <f>(YEAR(SABI_SUMMARY!F268)-YEAR(SABI_SUMMARY!C268))*12+MONTH(SABI_SUMMARY!F268)-MONTH(SABI_SUMMARY!C268)</f>
        <v>4</v>
      </c>
      <c r="L268" s="1" t="str">
        <f t="shared" si="379"/>
        <v>CUB</v>
      </c>
      <c r="M268" s="1" t="str">
        <f t="shared" si="380"/>
        <v>FEMALE_CUB</v>
      </c>
      <c r="N268" s="1" t="str">
        <f>UPPER(SABI_RAW_DATA!G268)</f>
        <v>MORTALITY</v>
      </c>
      <c r="O268" s="1">
        <f>IF(SABI_SUMMARY!N268="MORTALITY",1,0)</f>
        <v>1</v>
      </c>
      <c r="P268" s="1" t="str">
        <f t="shared" si="325"/>
        <v>NA</v>
      </c>
      <c r="Q268" s="1" t="str">
        <f t="shared" si="326"/>
        <v>NA</v>
      </c>
      <c r="R268" s="1" t="str">
        <f t="shared" ref="R268:Z268" si="390">IF($E268=R$1,$J268,IF(R$1&gt;$G268,$N268,IF($E268&gt;R$1,"NA",(IF($E268=R$1,L268,(IF(Q268="NA",L268,IF(Q268="FEMALE_CUB","FEMALE_JUVENILE",IF(Q268="FEMALE_JUVENILE","FEMALE_SUBADULT",IF(Q268="FEMALE_SUBADULT","FEMALE_ADULT_36_48",IF(Q268="FEMALE_ADULT_36_48","FEMALE_ADULT_48_60",IF(Q268="FEMALE_ADULT_48_60","FEMALE_ADULT_60_72",IF(Q268="FEMALE_ADULT_60_72","FEMALE_ADULT_72_84",IF(Q268="FEMALE_ADULT_72_84","FEMALE_ADULT_84",IF(Q268="FEMALE_ADULT_84","FEMALE_ADULT_84",IF(Q268="MALE_CUB","MALE_JUVENILE",IF(Q268="MALE_JUVENILE","MALE_SUBADULT",IF(Q268="MALE_SUBADULT","MALE_ADULT_36_48",IF(Q268="MALE_ADULT_36_48","MALE_ADULT_48_60",IF(Q268="MALE_ADULT_48_60","MALE_ADULT_60_72",IF(Q268="MALE_ADULT_60_72","MALE_ADULT_72_84",IF(Q268="MALE_ADULT_72_84","MALE_ADULT_84",IF(Q268="MALE_ADULT_84","MALE_ADULT_84",IF(Q268="NA_CUB","NA_JUVENILE",IF(Q268="NA_JUVENILE","NA_ADULT",IF(Q268="NA_ADULT","NA_ADULT","NA"))))))))))))))))))))))))))</f>
        <v>NA</v>
      </c>
      <c r="S268" s="1" t="str">
        <f t="shared" si="390"/>
        <v>NA</v>
      </c>
      <c r="T268" s="1" t="str">
        <f t="shared" si="390"/>
        <v>NA</v>
      </c>
      <c r="U268" s="1" t="str">
        <f t="shared" si="390"/>
        <v>NA</v>
      </c>
      <c r="V268" s="1" t="str">
        <f t="shared" si="390"/>
        <v>NA</v>
      </c>
      <c r="W268" s="1" t="str">
        <f t="shared" si="390"/>
        <v>NA</v>
      </c>
      <c r="X268" s="1" t="str">
        <f t="shared" si="390"/>
        <v>NA</v>
      </c>
      <c r="Y268" s="1" t="str">
        <f t="shared" si="390"/>
        <v>NA</v>
      </c>
      <c r="Z268" s="1" t="str">
        <f t="shared" si="390"/>
        <v>NA</v>
      </c>
      <c r="AA268" s="1" t="str">
        <f t="shared" si="328"/>
        <v>NA</v>
      </c>
      <c r="AB268" s="1" t="str">
        <f t="shared" si="329"/>
        <v>NA</v>
      </c>
      <c r="AC268" s="1" t="str">
        <f t="shared" si="330"/>
        <v>NA</v>
      </c>
      <c r="AD268" s="1" t="str">
        <f t="shared" si="331"/>
        <v>NA</v>
      </c>
      <c r="AE268" s="1" t="str">
        <f t="shared" si="332"/>
        <v>NA</v>
      </c>
      <c r="AF268" s="1" t="str">
        <f t="shared" si="333"/>
        <v>NA</v>
      </c>
      <c r="AG268" s="1" t="str">
        <f t="shared" si="334"/>
        <v>NA</v>
      </c>
      <c r="AH268" s="1" t="str">
        <f t="shared" si="335"/>
        <v>NA</v>
      </c>
      <c r="AI268" s="1" t="str">
        <f t="shared" si="336"/>
        <v>NA</v>
      </c>
      <c r="AJ268" s="1" t="str">
        <f t="shared" si="337"/>
        <v>NA</v>
      </c>
      <c r="AK268" s="1" t="str">
        <f t="shared" si="338"/>
        <v>NA</v>
      </c>
      <c r="AL268" s="1" t="str">
        <f t="shared" si="339"/>
        <v>NA</v>
      </c>
      <c r="AM268" s="1" t="str">
        <f t="shared" si="340"/>
        <v>NA</v>
      </c>
      <c r="AN268" s="1" t="str">
        <f t="shared" si="341"/>
        <v>NA</v>
      </c>
      <c r="AO268" s="1" t="str">
        <f t="shared" si="342"/>
        <v>NA</v>
      </c>
      <c r="AP268" s="1" t="str">
        <f t="shared" si="343"/>
        <v>NA</v>
      </c>
      <c r="AQ268" s="1" t="str">
        <f t="shared" si="344"/>
        <v>NA</v>
      </c>
      <c r="AR268" s="1" t="str">
        <f t="shared" si="345"/>
        <v>FEMALE_CUB</v>
      </c>
      <c r="AS268" s="1" t="str">
        <f t="shared" si="346"/>
        <v>FEMALE_JUVENILE</v>
      </c>
      <c r="AT268" s="1" t="str">
        <f t="shared" si="347"/>
        <v>MORTALITY</v>
      </c>
      <c r="AU268" s="1" t="str">
        <f t="shared" si="348"/>
        <v>MORTALITY</v>
      </c>
      <c r="AV268" s="1" t="str">
        <f t="shared" si="349"/>
        <v>MORTALITY</v>
      </c>
      <c r="AW268" s="1" t="str">
        <f t="shared" si="350"/>
        <v>MORTALITY</v>
      </c>
      <c r="AX268" s="1" t="str">
        <f t="shared" si="351"/>
        <v>MORTALITY</v>
      </c>
      <c r="AY268" s="1" t="str">
        <f t="shared" si="352"/>
        <v>MORTALITY</v>
      </c>
      <c r="AZ268" s="1" t="str">
        <f t="shared" si="352"/>
        <v>MORTALITY</v>
      </c>
    </row>
    <row r="269" spans="1:52" x14ac:dyDescent="0.2">
      <c r="A269" s="27">
        <f>SABI_RAW_DATA!A269</f>
        <v>268</v>
      </c>
      <c r="B269" s="1" t="str">
        <f>UPPER(SABI_RAW_DATA!C269)</f>
        <v>MALE</v>
      </c>
      <c r="C269" s="28">
        <f>SABI_RAW_DATA!D269</f>
        <v>39417</v>
      </c>
      <c r="D269" s="28">
        <f>SABI_RAW_DATA!D269</f>
        <v>39417</v>
      </c>
      <c r="E269" s="1">
        <f t="shared" si="375"/>
        <v>2007</v>
      </c>
      <c r="F269" s="28">
        <f>SABI_RAW_DATA!E269</f>
        <v>40940</v>
      </c>
      <c r="G269" s="1">
        <f t="shared" si="376"/>
        <v>2012</v>
      </c>
      <c r="H269" s="67">
        <f>(YEAR(SABI_SUMMARY!D269)-YEAR(SABI_SUMMARY!C269))*12+MONTH(SABI_SUMMARY!D269)-MONTH(SABI_SUMMARY!C269)</f>
        <v>0</v>
      </c>
      <c r="I269" s="1" t="str">
        <f t="shared" si="377"/>
        <v>CUB</v>
      </c>
      <c r="J269" s="1" t="str">
        <f t="shared" si="378"/>
        <v>MALE_CUB</v>
      </c>
      <c r="K269" s="29">
        <f>(YEAR(SABI_SUMMARY!F269)-YEAR(SABI_SUMMARY!C269))*12+MONTH(SABI_SUMMARY!F269)-MONTH(SABI_SUMMARY!C269)</f>
        <v>50</v>
      </c>
      <c r="L269" s="1" t="str">
        <f t="shared" si="379"/>
        <v>ADULT_48_60</v>
      </c>
      <c r="M269" s="1" t="str">
        <f t="shared" si="380"/>
        <v>MALE_ADULT_48_60</v>
      </c>
      <c r="N269" s="1" t="str">
        <f>UPPER(SABI_RAW_DATA!G269)</f>
        <v>CENSORED</v>
      </c>
      <c r="O269" s="1">
        <f>IF(SABI_SUMMARY!N269="MORTALITY",1,0)</f>
        <v>0</v>
      </c>
      <c r="P269" s="1" t="str">
        <f t="shared" si="325"/>
        <v>NA</v>
      </c>
      <c r="Q269" s="1" t="str">
        <f t="shared" si="326"/>
        <v>NA</v>
      </c>
      <c r="R269" s="1" t="str">
        <f t="shared" ref="R269:Z269" si="391">IF($E269=R$1,$J269,IF(R$1&gt;$G269,$N269,IF($E269&gt;R$1,"NA",(IF($E269=R$1,L269,(IF(Q269="NA",L269,IF(Q269="FEMALE_CUB","FEMALE_JUVENILE",IF(Q269="FEMALE_JUVENILE","FEMALE_SUBADULT",IF(Q269="FEMALE_SUBADULT","FEMALE_ADULT_36_48",IF(Q269="FEMALE_ADULT_36_48","FEMALE_ADULT_48_60",IF(Q269="FEMALE_ADULT_48_60","FEMALE_ADULT_60_72",IF(Q269="FEMALE_ADULT_60_72","FEMALE_ADULT_72_84",IF(Q269="FEMALE_ADULT_72_84","FEMALE_ADULT_84",IF(Q269="FEMALE_ADULT_84","FEMALE_ADULT_84",IF(Q269="MALE_CUB","MALE_JUVENILE",IF(Q269="MALE_JUVENILE","MALE_SUBADULT",IF(Q269="MALE_SUBADULT","MALE_ADULT_36_48",IF(Q269="MALE_ADULT_36_48","MALE_ADULT_48_60",IF(Q269="MALE_ADULT_48_60","MALE_ADULT_60_72",IF(Q269="MALE_ADULT_60_72","MALE_ADULT_72_84",IF(Q269="MALE_ADULT_72_84","MALE_ADULT_84",IF(Q269="MALE_ADULT_84","MALE_ADULT_84",IF(Q269="NA_CUB","NA_JUVENILE",IF(Q269="NA_JUVENILE","NA_ADULT",IF(Q269="NA_ADULT","NA_ADULT","NA"))))))))))))))))))))))))))</f>
        <v>NA</v>
      </c>
      <c r="S269" s="1" t="str">
        <f t="shared" si="391"/>
        <v>NA</v>
      </c>
      <c r="T269" s="1" t="str">
        <f t="shared" si="391"/>
        <v>NA</v>
      </c>
      <c r="U269" s="1" t="str">
        <f t="shared" si="391"/>
        <v>NA</v>
      </c>
      <c r="V269" s="1" t="str">
        <f t="shared" si="391"/>
        <v>NA</v>
      </c>
      <c r="W269" s="1" t="str">
        <f t="shared" si="391"/>
        <v>NA</v>
      </c>
      <c r="X269" s="1" t="str">
        <f t="shared" si="391"/>
        <v>NA</v>
      </c>
      <c r="Y269" s="1" t="str">
        <f t="shared" si="391"/>
        <v>NA</v>
      </c>
      <c r="Z269" s="1" t="str">
        <f t="shared" si="391"/>
        <v>NA</v>
      </c>
      <c r="AA269" s="1" t="str">
        <f t="shared" si="328"/>
        <v>NA</v>
      </c>
      <c r="AB269" s="1" t="str">
        <f t="shared" si="329"/>
        <v>NA</v>
      </c>
      <c r="AC269" s="1" t="str">
        <f t="shared" si="330"/>
        <v>NA</v>
      </c>
      <c r="AD269" s="1" t="str">
        <f t="shared" si="331"/>
        <v>NA</v>
      </c>
      <c r="AE269" s="1" t="str">
        <f t="shared" si="332"/>
        <v>NA</v>
      </c>
      <c r="AF269" s="1" t="str">
        <f t="shared" si="333"/>
        <v>NA</v>
      </c>
      <c r="AG269" s="1" t="str">
        <f t="shared" si="334"/>
        <v>NA</v>
      </c>
      <c r="AH269" s="1" t="str">
        <f t="shared" si="335"/>
        <v>NA</v>
      </c>
      <c r="AI269" s="1" t="str">
        <f t="shared" si="336"/>
        <v>NA</v>
      </c>
      <c r="AJ269" s="1" t="str">
        <f t="shared" si="337"/>
        <v>NA</v>
      </c>
      <c r="AK269" s="1" t="str">
        <f t="shared" si="338"/>
        <v>NA</v>
      </c>
      <c r="AL269" s="1" t="str">
        <f t="shared" si="339"/>
        <v>NA</v>
      </c>
      <c r="AM269" s="1" t="str">
        <f t="shared" si="340"/>
        <v>NA</v>
      </c>
      <c r="AN269" s="1" t="str">
        <f t="shared" si="341"/>
        <v>NA</v>
      </c>
      <c r="AO269" s="1" t="str">
        <f t="shared" si="342"/>
        <v>NA</v>
      </c>
      <c r="AP269" s="1" t="str">
        <f t="shared" si="343"/>
        <v>NA</v>
      </c>
      <c r="AQ269" s="1" t="str">
        <f t="shared" si="344"/>
        <v>NA</v>
      </c>
      <c r="AR269" s="1" t="str">
        <f t="shared" si="345"/>
        <v>MALE_CUB</v>
      </c>
      <c r="AS269" s="1" t="str">
        <f t="shared" si="346"/>
        <v>MALE_JUVENILE</v>
      </c>
      <c r="AT269" s="1" t="str">
        <f t="shared" si="347"/>
        <v>MALE_SUBADULT</v>
      </c>
      <c r="AU269" s="1" t="str">
        <f t="shared" si="348"/>
        <v>MALE_ADULT_36_48</v>
      </c>
      <c r="AV269" s="1" t="str">
        <f t="shared" si="349"/>
        <v>MALE_ADULT_48_60</v>
      </c>
      <c r="AW269" s="1" t="str">
        <f t="shared" si="350"/>
        <v>MALE_ADULT_60_72</v>
      </c>
      <c r="AX269" s="1" t="str">
        <f t="shared" si="351"/>
        <v>CENSORED</v>
      </c>
      <c r="AY269" s="1" t="str">
        <f t="shared" si="352"/>
        <v>CENSORED</v>
      </c>
      <c r="AZ269" s="1" t="str">
        <f t="shared" si="352"/>
        <v>CENSORED</v>
      </c>
    </row>
    <row r="270" spans="1:52" x14ac:dyDescent="0.2">
      <c r="A270" s="27">
        <f>SABI_RAW_DATA!A270</f>
        <v>269</v>
      </c>
      <c r="B270" s="1" t="str">
        <f>UPPER(SABI_RAW_DATA!C270)</f>
        <v>MALE</v>
      </c>
      <c r="C270" s="28">
        <f>SABI_RAW_DATA!D270</f>
        <v>39904</v>
      </c>
      <c r="D270" s="28">
        <f>SABI_RAW_DATA!D270</f>
        <v>39904</v>
      </c>
      <c r="E270" s="1">
        <f t="shared" si="375"/>
        <v>2009</v>
      </c>
      <c r="F270" s="28">
        <f>SABI_RAW_DATA!E270</f>
        <v>40330</v>
      </c>
      <c r="G270" s="1">
        <f t="shared" si="376"/>
        <v>2010</v>
      </c>
      <c r="H270" s="67">
        <f>(YEAR(SABI_SUMMARY!D270)-YEAR(SABI_SUMMARY!C270))*12+MONTH(SABI_SUMMARY!D270)-MONTH(SABI_SUMMARY!C270)</f>
        <v>0</v>
      </c>
      <c r="I270" s="1" t="str">
        <f t="shared" si="377"/>
        <v>CUB</v>
      </c>
      <c r="J270" s="1" t="str">
        <f t="shared" si="378"/>
        <v>MALE_CUB</v>
      </c>
      <c r="K270" s="29">
        <f>(YEAR(SABI_SUMMARY!F270)-YEAR(SABI_SUMMARY!C270))*12+MONTH(SABI_SUMMARY!F270)-MONTH(SABI_SUMMARY!C270)</f>
        <v>14</v>
      </c>
      <c r="L270" s="1" t="str">
        <f t="shared" si="379"/>
        <v>JUVENILE</v>
      </c>
      <c r="M270" s="1" t="str">
        <f t="shared" si="380"/>
        <v>MALE_JUVENILE</v>
      </c>
      <c r="N270" s="1" t="str">
        <f>UPPER(SABI_RAW_DATA!G270)</f>
        <v>MORTALITY</v>
      </c>
      <c r="O270" s="1">
        <f>IF(SABI_SUMMARY!N270="MORTALITY",1,0)</f>
        <v>1</v>
      </c>
      <c r="P270" s="1" t="str">
        <f t="shared" si="325"/>
        <v>NA</v>
      </c>
      <c r="Q270" s="1" t="str">
        <f t="shared" si="326"/>
        <v>NA</v>
      </c>
      <c r="R270" s="1" t="str">
        <f t="shared" ref="R270:Z270" si="392">IF($E270=R$1,$J270,IF(R$1&gt;$G270,$N270,IF($E270&gt;R$1,"NA",(IF($E270=R$1,L270,(IF(Q270="NA",L270,IF(Q270="FEMALE_CUB","FEMALE_JUVENILE",IF(Q270="FEMALE_JUVENILE","FEMALE_SUBADULT",IF(Q270="FEMALE_SUBADULT","FEMALE_ADULT_36_48",IF(Q270="FEMALE_ADULT_36_48","FEMALE_ADULT_48_60",IF(Q270="FEMALE_ADULT_48_60","FEMALE_ADULT_60_72",IF(Q270="FEMALE_ADULT_60_72","FEMALE_ADULT_72_84",IF(Q270="FEMALE_ADULT_72_84","FEMALE_ADULT_84",IF(Q270="FEMALE_ADULT_84","FEMALE_ADULT_84",IF(Q270="MALE_CUB","MALE_JUVENILE",IF(Q270="MALE_JUVENILE","MALE_SUBADULT",IF(Q270="MALE_SUBADULT","MALE_ADULT_36_48",IF(Q270="MALE_ADULT_36_48","MALE_ADULT_48_60",IF(Q270="MALE_ADULT_48_60","MALE_ADULT_60_72",IF(Q270="MALE_ADULT_60_72","MALE_ADULT_72_84",IF(Q270="MALE_ADULT_72_84","MALE_ADULT_84",IF(Q270="MALE_ADULT_84","MALE_ADULT_84",IF(Q270="NA_CUB","NA_JUVENILE",IF(Q270="NA_JUVENILE","NA_ADULT",IF(Q270="NA_ADULT","NA_ADULT","NA"))))))))))))))))))))))))))</f>
        <v>NA</v>
      </c>
      <c r="S270" s="1" t="str">
        <f t="shared" si="392"/>
        <v>NA</v>
      </c>
      <c r="T270" s="1" t="str">
        <f t="shared" si="392"/>
        <v>NA</v>
      </c>
      <c r="U270" s="1" t="str">
        <f t="shared" si="392"/>
        <v>NA</v>
      </c>
      <c r="V270" s="1" t="str">
        <f t="shared" si="392"/>
        <v>NA</v>
      </c>
      <c r="W270" s="1" t="str">
        <f t="shared" si="392"/>
        <v>NA</v>
      </c>
      <c r="X270" s="1" t="str">
        <f t="shared" si="392"/>
        <v>NA</v>
      </c>
      <c r="Y270" s="1" t="str">
        <f t="shared" si="392"/>
        <v>NA</v>
      </c>
      <c r="Z270" s="1" t="str">
        <f t="shared" si="392"/>
        <v>NA</v>
      </c>
      <c r="AA270" s="1" t="str">
        <f t="shared" si="328"/>
        <v>NA</v>
      </c>
      <c r="AB270" s="1" t="str">
        <f t="shared" si="329"/>
        <v>NA</v>
      </c>
      <c r="AC270" s="1" t="str">
        <f t="shared" si="330"/>
        <v>NA</v>
      </c>
      <c r="AD270" s="1" t="str">
        <f t="shared" si="331"/>
        <v>NA</v>
      </c>
      <c r="AE270" s="1" t="str">
        <f t="shared" si="332"/>
        <v>NA</v>
      </c>
      <c r="AF270" s="1" t="str">
        <f t="shared" si="333"/>
        <v>NA</v>
      </c>
      <c r="AG270" s="1" t="str">
        <f t="shared" si="334"/>
        <v>NA</v>
      </c>
      <c r="AH270" s="1" t="str">
        <f t="shared" si="335"/>
        <v>NA</v>
      </c>
      <c r="AI270" s="1" t="str">
        <f t="shared" si="336"/>
        <v>NA</v>
      </c>
      <c r="AJ270" s="1" t="str">
        <f t="shared" si="337"/>
        <v>NA</v>
      </c>
      <c r="AK270" s="1" t="str">
        <f t="shared" si="338"/>
        <v>NA</v>
      </c>
      <c r="AL270" s="1" t="str">
        <f t="shared" si="339"/>
        <v>NA</v>
      </c>
      <c r="AM270" s="1" t="str">
        <f t="shared" si="340"/>
        <v>NA</v>
      </c>
      <c r="AN270" s="1" t="str">
        <f t="shared" si="341"/>
        <v>NA</v>
      </c>
      <c r="AO270" s="1" t="str">
        <f t="shared" si="342"/>
        <v>NA</v>
      </c>
      <c r="AP270" s="1" t="str">
        <f t="shared" si="343"/>
        <v>NA</v>
      </c>
      <c r="AQ270" s="1" t="str">
        <f t="shared" si="344"/>
        <v>NA</v>
      </c>
      <c r="AR270" s="1" t="str">
        <f t="shared" si="345"/>
        <v>NA</v>
      </c>
      <c r="AS270" s="1" t="str">
        <f t="shared" si="346"/>
        <v>NA</v>
      </c>
      <c r="AT270" s="1" t="str">
        <f t="shared" si="347"/>
        <v>MALE_CUB</v>
      </c>
      <c r="AU270" s="1" t="str">
        <f t="shared" si="348"/>
        <v>MALE_JUVENILE</v>
      </c>
      <c r="AV270" s="1" t="str">
        <f t="shared" si="349"/>
        <v>MORTALITY</v>
      </c>
      <c r="AW270" s="1" t="str">
        <f t="shared" si="350"/>
        <v>MORTALITY</v>
      </c>
      <c r="AX270" s="1" t="str">
        <f t="shared" si="351"/>
        <v>MORTALITY</v>
      </c>
      <c r="AY270" s="1" t="str">
        <f t="shared" si="352"/>
        <v>MORTALITY</v>
      </c>
      <c r="AZ270" s="1" t="str">
        <f t="shared" si="352"/>
        <v>MORTALITY</v>
      </c>
    </row>
    <row r="271" spans="1:52" x14ac:dyDescent="0.2">
      <c r="A271" s="27">
        <f>SABI_RAW_DATA!A271</f>
        <v>270</v>
      </c>
      <c r="B271" s="1" t="str">
        <f>UPPER(SABI_RAW_DATA!C271)</f>
        <v>MALE</v>
      </c>
      <c r="C271" s="28">
        <f>SABI_RAW_DATA!D271</f>
        <v>39904</v>
      </c>
      <c r="D271" s="28">
        <f>SABI_RAW_DATA!D271</f>
        <v>39904</v>
      </c>
      <c r="E271" s="1">
        <f t="shared" si="375"/>
        <v>2009</v>
      </c>
      <c r="F271" s="28">
        <f>SABI_RAW_DATA!E271</f>
        <v>40575</v>
      </c>
      <c r="G271" s="1">
        <f t="shared" si="376"/>
        <v>2011</v>
      </c>
      <c r="H271" s="67">
        <f>(YEAR(SABI_SUMMARY!D271)-YEAR(SABI_SUMMARY!C271))*12+MONTH(SABI_SUMMARY!D271)-MONTH(SABI_SUMMARY!C271)</f>
        <v>0</v>
      </c>
      <c r="I271" s="1" t="str">
        <f t="shared" si="377"/>
        <v>CUB</v>
      </c>
      <c r="J271" s="1" t="str">
        <f t="shared" si="378"/>
        <v>MALE_CUB</v>
      </c>
      <c r="K271" s="29">
        <f>(YEAR(SABI_SUMMARY!F271)-YEAR(SABI_SUMMARY!C271))*12+MONTH(SABI_SUMMARY!F271)-MONTH(SABI_SUMMARY!C271)</f>
        <v>22</v>
      </c>
      <c r="L271" s="1" t="str">
        <f t="shared" si="379"/>
        <v>JUVENILE</v>
      </c>
      <c r="M271" s="1" t="str">
        <f t="shared" si="380"/>
        <v>MALE_JUVENILE</v>
      </c>
      <c r="N271" s="1" t="str">
        <f>UPPER(SABI_RAW_DATA!G271)</f>
        <v>CENSORED</v>
      </c>
      <c r="O271" s="1">
        <f>IF(SABI_SUMMARY!N271="MORTALITY",1,0)</f>
        <v>0</v>
      </c>
      <c r="P271" s="1" t="str">
        <f t="shared" si="325"/>
        <v>NA</v>
      </c>
      <c r="Q271" s="1" t="str">
        <f t="shared" si="326"/>
        <v>NA</v>
      </c>
      <c r="R271" s="1" t="str">
        <f t="shared" ref="R271:Z271" si="393">IF($E271=R$1,$J271,IF(R$1&gt;$G271,$N271,IF($E271&gt;R$1,"NA",(IF($E271=R$1,L271,(IF(Q271="NA",L271,IF(Q271="FEMALE_CUB","FEMALE_JUVENILE",IF(Q271="FEMALE_JUVENILE","FEMALE_SUBADULT",IF(Q271="FEMALE_SUBADULT","FEMALE_ADULT_36_48",IF(Q271="FEMALE_ADULT_36_48","FEMALE_ADULT_48_60",IF(Q271="FEMALE_ADULT_48_60","FEMALE_ADULT_60_72",IF(Q271="FEMALE_ADULT_60_72","FEMALE_ADULT_72_84",IF(Q271="FEMALE_ADULT_72_84","FEMALE_ADULT_84",IF(Q271="FEMALE_ADULT_84","FEMALE_ADULT_84",IF(Q271="MALE_CUB","MALE_JUVENILE",IF(Q271="MALE_JUVENILE","MALE_SUBADULT",IF(Q271="MALE_SUBADULT","MALE_ADULT_36_48",IF(Q271="MALE_ADULT_36_48","MALE_ADULT_48_60",IF(Q271="MALE_ADULT_48_60","MALE_ADULT_60_72",IF(Q271="MALE_ADULT_60_72","MALE_ADULT_72_84",IF(Q271="MALE_ADULT_72_84","MALE_ADULT_84",IF(Q271="MALE_ADULT_84","MALE_ADULT_84",IF(Q271="NA_CUB","NA_JUVENILE",IF(Q271="NA_JUVENILE","NA_ADULT",IF(Q271="NA_ADULT","NA_ADULT","NA"))))))))))))))))))))))))))</f>
        <v>NA</v>
      </c>
      <c r="S271" s="1" t="str">
        <f t="shared" si="393"/>
        <v>NA</v>
      </c>
      <c r="T271" s="1" t="str">
        <f t="shared" si="393"/>
        <v>NA</v>
      </c>
      <c r="U271" s="1" t="str">
        <f t="shared" si="393"/>
        <v>NA</v>
      </c>
      <c r="V271" s="1" t="str">
        <f t="shared" si="393"/>
        <v>NA</v>
      </c>
      <c r="W271" s="1" t="str">
        <f t="shared" si="393"/>
        <v>NA</v>
      </c>
      <c r="X271" s="1" t="str">
        <f t="shared" si="393"/>
        <v>NA</v>
      </c>
      <c r="Y271" s="1" t="str">
        <f t="shared" si="393"/>
        <v>NA</v>
      </c>
      <c r="Z271" s="1" t="str">
        <f t="shared" si="393"/>
        <v>NA</v>
      </c>
      <c r="AA271" s="1" t="str">
        <f t="shared" si="328"/>
        <v>NA</v>
      </c>
      <c r="AB271" s="1" t="str">
        <f t="shared" si="329"/>
        <v>NA</v>
      </c>
      <c r="AC271" s="1" t="str">
        <f t="shared" si="330"/>
        <v>NA</v>
      </c>
      <c r="AD271" s="1" t="str">
        <f t="shared" si="331"/>
        <v>NA</v>
      </c>
      <c r="AE271" s="1" t="str">
        <f t="shared" si="332"/>
        <v>NA</v>
      </c>
      <c r="AF271" s="1" t="str">
        <f t="shared" si="333"/>
        <v>NA</v>
      </c>
      <c r="AG271" s="1" t="str">
        <f t="shared" si="334"/>
        <v>NA</v>
      </c>
      <c r="AH271" s="1" t="str">
        <f t="shared" si="335"/>
        <v>NA</v>
      </c>
      <c r="AI271" s="1" t="str">
        <f t="shared" si="336"/>
        <v>NA</v>
      </c>
      <c r="AJ271" s="1" t="str">
        <f t="shared" si="337"/>
        <v>NA</v>
      </c>
      <c r="AK271" s="1" t="str">
        <f t="shared" si="338"/>
        <v>NA</v>
      </c>
      <c r="AL271" s="1" t="str">
        <f t="shared" si="339"/>
        <v>NA</v>
      </c>
      <c r="AM271" s="1" t="str">
        <f t="shared" si="340"/>
        <v>NA</v>
      </c>
      <c r="AN271" s="1" t="str">
        <f t="shared" si="341"/>
        <v>NA</v>
      </c>
      <c r="AO271" s="1" t="str">
        <f t="shared" si="342"/>
        <v>NA</v>
      </c>
      <c r="AP271" s="1" t="str">
        <f t="shared" si="343"/>
        <v>NA</v>
      </c>
      <c r="AQ271" s="1" t="str">
        <f t="shared" si="344"/>
        <v>NA</v>
      </c>
      <c r="AR271" s="1" t="str">
        <f t="shared" si="345"/>
        <v>NA</v>
      </c>
      <c r="AS271" s="1" t="str">
        <f t="shared" si="346"/>
        <v>NA</v>
      </c>
      <c r="AT271" s="1" t="str">
        <f t="shared" si="347"/>
        <v>MALE_CUB</v>
      </c>
      <c r="AU271" s="1" t="str">
        <f t="shared" si="348"/>
        <v>MALE_JUVENILE</v>
      </c>
      <c r="AV271" s="1" t="str">
        <f t="shared" si="349"/>
        <v>MALE_SUBADULT</v>
      </c>
      <c r="AW271" s="1" t="str">
        <f t="shared" si="350"/>
        <v>CENSORED</v>
      </c>
      <c r="AX271" s="1" t="str">
        <f t="shared" si="351"/>
        <v>CENSORED</v>
      </c>
      <c r="AY271" s="1" t="str">
        <f t="shared" si="352"/>
        <v>CENSORED</v>
      </c>
      <c r="AZ271" s="1" t="str">
        <f t="shared" si="352"/>
        <v>CENSORED</v>
      </c>
    </row>
    <row r="272" spans="1:52" x14ac:dyDescent="0.2">
      <c r="A272" s="27">
        <f>SABI_RAW_DATA!A272</f>
        <v>271</v>
      </c>
      <c r="B272" s="1" t="str">
        <f>UPPER(SABI_RAW_DATA!C272)</f>
        <v>MALE</v>
      </c>
      <c r="C272" s="28">
        <f>SABI_RAW_DATA!D272</f>
        <v>40544</v>
      </c>
      <c r="D272" s="28">
        <f>SABI_RAW_DATA!D272</f>
        <v>40544</v>
      </c>
      <c r="E272" s="1">
        <f t="shared" si="375"/>
        <v>2011</v>
      </c>
      <c r="F272" s="28">
        <f>SABI_RAW_DATA!E272</f>
        <v>40575</v>
      </c>
      <c r="G272" s="1">
        <f t="shared" si="376"/>
        <v>2011</v>
      </c>
      <c r="H272" s="67">
        <f>(YEAR(SABI_SUMMARY!D272)-YEAR(SABI_SUMMARY!C272))*12+MONTH(SABI_SUMMARY!D272)-MONTH(SABI_SUMMARY!C272)</f>
        <v>0</v>
      </c>
      <c r="I272" s="1" t="str">
        <f t="shared" si="377"/>
        <v>CUB</v>
      </c>
      <c r="J272" s="1" t="str">
        <f t="shared" si="378"/>
        <v>MALE_CUB</v>
      </c>
      <c r="K272" s="29">
        <f>(YEAR(SABI_SUMMARY!F272)-YEAR(SABI_SUMMARY!C272))*12+MONTH(SABI_SUMMARY!F272)-MONTH(SABI_SUMMARY!C272)</f>
        <v>1</v>
      </c>
      <c r="L272" s="1" t="str">
        <f t="shared" si="379"/>
        <v>CUB</v>
      </c>
      <c r="M272" s="1" t="str">
        <f t="shared" si="380"/>
        <v>MALE_CUB</v>
      </c>
      <c r="N272" s="1" t="str">
        <f>UPPER(SABI_RAW_DATA!G272)</f>
        <v>MORTALITY</v>
      </c>
      <c r="O272" s="1">
        <f>IF(SABI_SUMMARY!N272="MORTALITY",1,0)</f>
        <v>1</v>
      </c>
      <c r="P272" s="1" t="str">
        <f t="shared" si="325"/>
        <v>NA</v>
      </c>
      <c r="Q272" s="1" t="str">
        <f t="shared" si="326"/>
        <v>NA</v>
      </c>
      <c r="R272" s="1" t="str">
        <f t="shared" ref="R272:Z272" si="394">IF($E272=R$1,$J272,IF(R$1&gt;$G272,$N272,IF($E272&gt;R$1,"NA",(IF($E272=R$1,L272,(IF(Q272="NA",L272,IF(Q272="FEMALE_CUB","FEMALE_JUVENILE",IF(Q272="FEMALE_JUVENILE","FEMALE_SUBADULT",IF(Q272="FEMALE_SUBADULT","FEMALE_ADULT_36_48",IF(Q272="FEMALE_ADULT_36_48","FEMALE_ADULT_48_60",IF(Q272="FEMALE_ADULT_48_60","FEMALE_ADULT_60_72",IF(Q272="FEMALE_ADULT_60_72","FEMALE_ADULT_72_84",IF(Q272="FEMALE_ADULT_72_84","FEMALE_ADULT_84",IF(Q272="FEMALE_ADULT_84","FEMALE_ADULT_84",IF(Q272="MALE_CUB","MALE_JUVENILE",IF(Q272="MALE_JUVENILE","MALE_SUBADULT",IF(Q272="MALE_SUBADULT","MALE_ADULT_36_48",IF(Q272="MALE_ADULT_36_48","MALE_ADULT_48_60",IF(Q272="MALE_ADULT_48_60","MALE_ADULT_60_72",IF(Q272="MALE_ADULT_60_72","MALE_ADULT_72_84",IF(Q272="MALE_ADULT_72_84","MALE_ADULT_84",IF(Q272="MALE_ADULT_84","MALE_ADULT_84",IF(Q272="NA_CUB","NA_JUVENILE",IF(Q272="NA_JUVENILE","NA_ADULT",IF(Q272="NA_ADULT","NA_ADULT","NA"))))))))))))))))))))))))))</f>
        <v>NA</v>
      </c>
      <c r="S272" s="1" t="str">
        <f t="shared" si="394"/>
        <v>NA</v>
      </c>
      <c r="T272" s="1" t="str">
        <f t="shared" si="394"/>
        <v>NA</v>
      </c>
      <c r="U272" s="1" t="str">
        <f t="shared" si="394"/>
        <v>NA</v>
      </c>
      <c r="V272" s="1" t="str">
        <f t="shared" si="394"/>
        <v>NA</v>
      </c>
      <c r="W272" s="1" t="str">
        <f t="shared" si="394"/>
        <v>NA</v>
      </c>
      <c r="X272" s="1" t="str">
        <f t="shared" si="394"/>
        <v>NA</v>
      </c>
      <c r="Y272" s="1" t="str">
        <f t="shared" si="394"/>
        <v>NA</v>
      </c>
      <c r="Z272" s="1" t="str">
        <f t="shared" si="394"/>
        <v>NA</v>
      </c>
      <c r="AA272" s="1" t="str">
        <f t="shared" si="328"/>
        <v>NA</v>
      </c>
      <c r="AB272" s="1" t="str">
        <f t="shared" si="329"/>
        <v>NA</v>
      </c>
      <c r="AC272" s="1" t="str">
        <f t="shared" si="330"/>
        <v>NA</v>
      </c>
      <c r="AD272" s="1" t="str">
        <f t="shared" si="331"/>
        <v>NA</v>
      </c>
      <c r="AE272" s="1" t="str">
        <f t="shared" si="332"/>
        <v>NA</v>
      </c>
      <c r="AF272" s="1" t="str">
        <f t="shared" si="333"/>
        <v>NA</v>
      </c>
      <c r="AG272" s="1" t="str">
        <f t="shared" si="334"/>
        <v>NA</v>
      </c>
      <c r="AH272" s="1" t="str">
        <f t="shared" si="335"/>
        <v>NA</v>
      </c>
      <c r="AI272" s="1" t="str">
        <f t="shared" si="336"/>
        <v>NA</v>
      </c>
      <c r="AJ272" s="1" t="str">
        <f t="shared" si="337"/>
        <v>NA</v>
      </c>
      <c r="AK272" s="1" t="str">
        <f t="shared" si="338"/>
        <v>NA</v>
      </c>
      <c r="AL272" s="1" t="str">
        <f t="shared" si="339"/>
        <v>NA</v>
      </c>
      <c r="AM272" s="1" t="str">
        <f t="shared" si="340"/>
        <v>NA</v>
      </c>
      <c r="AN272" s="1" t="str">
        <f t="shared" si="341"/>
        <v>NA</v>
      </c>
      <c r="AO272" s="1" t="str">
        <f t="shared" si="342"/>
        <v>NA</v>
      </c>
      <c r="AP272" s="1" t="str">
        <f t="shared" si="343"/>
        <v>NA</v>
      </c>
      <c r="AQ272" s="1" t="str">
        <f t="shared" si="344"/>
        <v>NA</v>
      </c>
      <c r="AR272" s="1" t="str">
        <f t="shared" si="345"/>
        <v>NA</v>
      </c>
      <c r="AS272" s="1" t="str">
        <f t="shared" si="346"/>
        <v>NA</v>
      </c>
      <c r="AT272" s="1" t="str">
        <f t="shared" si="347"/>
        <v>NA</v>
      </c>
      <c r="AU272" s="1" t="str">
        <f t="shared" si="348"/>
        <v>NA</v>
      </c>
      <c r="AV272" s="1" t="str">
        <f t="shared" si="349"/>
        <v>MALE_CUB</v>
      </c>
      <c r="AW272" s="1" t="str">
        <f t="shared" si="350"/>
        <v>MORTALITY</v>
      </c>
      <c r="AX272" s="1" t="str">
        <f t="shared" si="351"/>
        <v>MORTALITY</v>
      </c>
      <c r="AY272" s="1" t="str">
        <f t="shared" si="352"/>
        <v>MORTALITY</v>
      </c>
      <c r="AZ272" s="1" t="str">
        <f t="shared" si="352"/>
        <v>MORTALITY</v>
      </c>
    </row>
    <row r="273" spans="1:52" x14ac:dyDescent="0.2">
      <c r="A273" s="27">
        <f>SABI_RAW_DATA!A273</f>
        <v>272</v>
      </c>
      <c r="B273" s="1" t="str">
        <f>UPPER(SABI_RAW_DATA!C273)</f>
        <v>MALE</v>
      </c>
      <c r="C273" s="28">
        <f>SABI_RAW_DATA!D273</f>
        <v>40544</v>
      </c>
      <c r="D273" s="28">
        <f>SABI_RAW_DATA!D273</f>
        <v>40544</v>
      </c>
      <c r="E273" s="1">
        <f t="shared" si="375"/>
        <v>2011</v>
      </c>
      <c r="F273" s="28">
        <f>SABI_RAW_DATA!E273</f>
        <v>40695</v>
      </c>
      <c r="G273" s="1">
        <f t="shared" si="376"/>
        <v>2011</v>
      </c>
      <c r="H273" s="67">
        <f>(YEAR(SABI_SUMMARY!D273)-YEAR(SABI_SUMMARY!C273))*12+MONTH(SABI_SUMMARY!D273)-MONTH(SABI_SUMMARY!C273)</f>
        <v>0</v>
      </c>
      <c r="I273" s="1" t="str">
        <f t="shared" si="377"/>
        <v>CUB</v>
      </c>
      <c r="J273" s="1" t="str">
        <f t="shared" si="378"/>
        <v>MALE_CUB</v>
      </c>
      <c r="K273" s="29">
        <f>(YEAR(SABI_SUMMARY!F273)-YEAR(SABI_SUMMARY!C273))*12+MONTH(SABI_SUMMARY!F273)-MONTH(SABI_SUMMARY!C273)</f>
        <v>5</v>
      </c>
      <c r="L273" s="1" t="str">
        <f t="shared" si="379"/>
        <v>CUB</v>
      </c>
      <c r="M273" s="1" t="str">
        <f t="shared" si="380"/>
        <v>MALE_CUB</v>
      </c>
      <c r="N273" s="1" t="str">
        <f>UPPER(SABI_RAW_DATA!G273)</f>
        <v>MORTALITY</v>
      </c>
      <c r="O273" s="1">
        <f>IF(SABI_SUMMARY!N273="MORTALITY",1,0)</f>
        <v>1</v>
      </c>
      <c r="P273" s="1" t="str">
        <f t="shared" si="325"/>
        <v>NA</v>
      </c>
      <c r="Q273" s="1" t="str">
        <f t="shared" si="326"/>
        <v>NA</v>
      </c>
      <c r="R273" s="1" t="str">
        <f t="shared" ref="R273:Z273" si="395">IF($E273=R$1,$J273,IF(R$1&gt;$G273,$N273,IF($E273&gt;R$1,"NA",(IF($E273=R$1,L273,(IF(Q273="NA",L273,IF(Q273="FEMALE_CUB","FEMALE_JUVENILE",IF(Q273="FEMALE_JUVENILE","FEMALE_SUBADULT",IF(Q273="FEMALE_SUBADULT","FEMALE_ADULT_36_48",IF(Q273="FEMALE_ADULT_36_48","FEMALE_ADULT_48_60",IF(Q273="FEMALE_ADULT_48_60","FEMALE_ADULT_60_72",IF(Q273="FEMALE_ADULT_60_72","FEMALE_ADULT_72_84",IF(Q273="FEMALE_ADULT_72_84","FEMALE_ADULT_84",IF(Q273="FEMALE_ADULT_84","FEMALE_ADULT_84",IF(Q273="MALE_CUB","MALE_JUVENILE",IF(Q273="MALE_JUVENILE","MALE_SUBADULT",IF(Q273="MALE_SUBADULT","MALE_ADULT_36_48",IF(Q273="MALE_ADULT_36_48","MALE_ADULT_48_60",IF(Q273="MALE_ADULT_48_60","MALE_ADULT_60_72",IF(Q273="MALE_ADULT_60_72","MALE_ADULT_72_84",IF(Q273="MALE_ADULT_72_84","MALE_ADULT_84",IF(Q273="MALE_ADULT_84","MALE_ADULT_84",IF(Q273="NA_CUB","NA_JUVENILE",IF(Q273="NA_JUVENILE","NA_ADULT",IF(Q273="NA_ADULT","NA_ADULT","NA"))))))))))))))))))))))))))</f>
        <v>NA</v>
      </c>
      <c r="S273" s="1" t="str">
        <f t="shared" si="395"/>
        <v>NA</v>
      </c>
      <c r="T273" s="1" t="str">
        <f t="shared" si="395"/>
        <v>NA</v>
      </c>
      <c r="U273" s="1" t="str">
        <f t="shared" si="395"/>
        <v>NA</v>
      </c>
      <c r="V273" s="1" t="str">
        <f t="shared" si="395"/>
        <v>NA</v>
      </c>
      <c r="W273" s="1" t="str">
        <f t="shared" si="395"/>
        <v>NA</v>
      </c>
      <c r="X273" s="1" t="str">
        <f t="shared" si="395"/>
        <v>NA</v>
      </c>
      <c r="Y273" s="1" t="str">
        <f t="shared" si="395"/>
        <v>NA</v>
      </c>
      <c r="Z273" s="1" t="str">
        <f t="shared" si="395"/>
        <v>NA</v>
      </c>
      <c r="AA273" s="1" t="str">
        <f t="shared" si="328"/>
        <v>NA</v>
      </c>
      <c r="AB273" s="1" t="str">
        <f t="shared" si="329"/>
        <v>NA</v>
      </c>
      <c r="AC273" s="1" t="str">
        <f t="shared" si="330"/>
        <v>NA</v>
      </c>
      <c r="AD273" s="1" t="str">
        <f t="shared" si="331"/>
        <v>NA</v>
      </c>
      <c r="AE273" s="1" t="str">
        <f t="shared" si="332"/>
        <v>NA</v>
      </c>
      <c r="AF273" s="1" t="str">
        <f t="shared" si="333"/>
        <v>NA</v>
      </c>
      <c r="AG273" s="1" t="str">
        <f t="shared" si="334"/>
        <v>NA</v>
      </c>
      <c r="AH273" s="1" t="str">
        <f t="shared" si="335"/>
        <v>NA</v>
      </c>
      <c r="AI273" s="1" t="str">
        <f t="shared" si="336"/>
        <v>NA</v>
      </c>
      <c r="AJ273" s="1" t="str">
        <f t="shared" si="337"/>
        <v>NA</v>
      </c>
      <c r="AK273" s="1" t="str">
        <f t="shared" si="338"/>
        <v>NA</v>
      </c>
      <c r="AL273" s="1" t="str">
        <f t="shared" si="339"/>
        <v>NA</v>
      </c>
      <c r="AM273" s="1" t="str">
        <f t="shared" si="340"/>
        <v>NA</v>
      </c>
      <c r="AN273" s="1" t="str">
        <f t="shared" si="341"/>
        <v>NA</v>
      </c>
      <c r="AO273" s="1" t="str">
        <f t="shared" si="342"/>
        <v>NA</v>
      </c>
      <c r="AP273" s="1" t="str">
        <f t="shared" si="343"/>
        <v>NA</v>
      </c>
      <c r="AQ273" s="1" t="str">
        <f t="shared" si="344"/>
        <v>NA</v>
      </c>
      <c r="AR273" s="1" t="str">
        <f t="shared" si="345"/>
        <v>NA</v>
      </c>
      <c r="AS273" s="1" t="str">
        <f t="shared" si="346"/>
        <v>NA</v>
      </c>
      <c r="AT273" s="1" t="str">
        <f t="shared" si="347"/>
        <v>NA</v>
      </c>
      <c r="AU273" s="1" t="str">
        <f t="shared" si="348"/>
        <v>NA</v>
      </c>
      <c r="AV273" s="1" t="str">
        <f t="shared" si="349"/>
        <v>MALE_CUB</v>
      </c>
      <c r="AW273" s="1" t="str">
        <f t="shared" si="350"/>
        <v>MORTALITY</v>
      </c>
      <c r="AX273" s="1" t="str">
        <f t="shared" si="351"/>
        <v>MORTALITY</v>
      </c>
      <c r="AY273" s="1" t="str">
        <f t="shared" si="352"/>
        <v>MORTALITY</v>
      </c>
      <c r="AZ273" s="1" t="str">
        <f t="shared" si="352"/>
        <v>MORTALITY</v>
      </c>
    </row>
    <row r="274" spans="1:52" x14ac:dyDescent="0.2">
      <c r="A274" s="27">
        <f>SABI_RAW_DATA!A274</f>
        <v>273</v>
      </c>
      <c r="B274" s="1" t="str">
        <f>UPPER(SABI_RAW_DATA!C274)</f>
        <v>FEMALE</v>
      </c>
      <c r="C274" s="28">
        <f>SABI_RAW_DATA!D274</f>
        <v>40544</v>
      </c>
      <c r="D274" s="28">
        <f>SABI_RAW_DATA!D274</f>
        <v>40544</v>
      </c>
      <c r="E274" s="1">
        <f t="shared" si="375"/>
        <v>2011</v>
      </c>
      <c r="F274" s="28">
        <f>SABI_RAW_DATA!E274</f>
        <v>40817</v>
      </c>
      <c r="G274" s="1">
        <f t="shared" si="376"/>
        <v>2011</v>
      </c>
      <c r="H274" s="67">
        <f>(YEAR(SABI_SUMMARY!D274)-YEAR(SABI_SUMMARY!C274))*12+MONTH(SABI_SUMMARY!D274)-MONTH(SABI_SUMMARY!C274)</f>
        <v>0</v>
      </c>
      <c r="I274" s="1" t="str">
        <f t="shared" si="377"/>
        <v>CUB</v>
      </c>
      <c r="J274" s="1" t="str">
        <f t="shared" si="378"/>
        <v>FEMALE_CUB</v>
      </c>
      <c r="K274" s="29">
        <f>(YEAR(SABI_SUMMARY!F274)-YEAR(SABI_SUMMARY!C274))*12+MONTH(SABI_SUMMARY!F274)-MONTH(SABI_SUMMARY!C274)</f>
        <v>9</v>
      </c>
      <c r="L274" s="1" t="str">
        <f t="shared" si="379"/>
        <v>CUB</v>
      </c>
      <c r="M274" s="1" t="str">
        <f t="shared" si="380"/>
        <v>FEMALE_CUB</v>
      </c>
      <c r="N274" s="1" t="str">
        <f>UPPER(SABI_RAW_DATA!G274)</f>
        <v>MORTALITY</v>
      </c>
      <c r="O274" s="1">
        <f>IF(SABI_SUMMARY!N274="MORTALITY",1,0)</f>
        <v>1</v>
      </c>
      <c r="P274" s="1" t="str">
        <f t="shared" si="325"/>
        <v>NA</v>
      </c>
      <c r="Q274" s="1" t="str">
        <f t="shared" si="326"/>
        <v>NA</v>
      </c>
      <c r="R274" s="1" t="str">
        <f t="shared" ref="R274:Z274" si="396">IF($E274=R$1,$J274,IF(R$1&gt;$G274,$N274,IF($E274&gt;R$1,"NA",(IF($E274=R$1,L274,(IF(Q274="NA",L274,IF(Q274="FEMALE_CUB","FEMALE_JUVENILE",IF(Q274="FEMALE_JUVENILE","FEMALE_SUBADULT",IF(Q274="FEMALE_SUBADULT","FEMALE_ADULT_36_48",IF(Q274="FEMALE_ADULT_36_48","FEMALE_ADULT_48_60",IF(Q274="FEMALE_ADULT_48_60","FEMALE_ADULT_60_72",IF(Q274="FEMALE_ADULT_60_72","FEMALE_ADULT_72_84",IF(Q274="FEMALE_ADULT_72_84","FEMALE_ADULT_84",IF(Q274="FEMALE_ADULT_84","FEMALE_ADULT_84",IF(Q274="MALE_CUB","MALE_JUVENILE",IF(Q274="MALE_JUVENILE","MALE_SUBADULT",IF(Q274="MALE_SUBADULT","MALE_ADULT_36_48",IF(Q274="MALE_ADULT_36_48","MALE_ADULT_48_60",IF(Q274="MALE_ADULT_48_60","MALE_ADULT_60_72",IF(Q274="MALE_ADULT_60_72","MALE_ADULT_72_84",IF(Q274="MALE_ADULT_72_84","MALE_ADULT_84",IF(Q274="MALE_ADULT_84","MALE_ADULT_84",IF(Q274="NA_CUB","NA_JUVENILE",IF(Q274="NA_JUVENILE","NA_ADULT",IF(Q274="NA_ADULT","NA_ADULT","NA"))))))))))))))))))))))))))</f>
        <v>NA</v>
      </c>
      <c r="S274" s="1" t="str">
        <f t="shared" si="396"/>
        <v>NA</v>
      </c>
      <c r="T274" s="1" t="str">
        <f t="shared" si="396"/>
        <v>NA</v>
      </c>
      <c r="U274" s="1" t="str">
        <f t="shared" si="396"/>
        <v>NA</v>
      </c>
      <c r="V274" s="1" t="str">
        <f t="shared" si="396"/>
        <v>NA</v>
      </c>
      <c r="W274" s="1" t="str">
        <f t="shared" si="396"/>
        <v>NA</v>
      </c>
      <c r="X274" s="1" t="str">
        <f t="shared" si="396"/>
        <v>NA</v>
      </c>
      <c r="Y274" s="1" t="str">
        <f t="shared" si="396"/>
        <v>NA</v>
      </c>
      <c r="Z274" s="1" t="str">
        <f t="shared" si="396"/>
        <v>NA</v>
      </c>
      <c r="AA274" s="1" t="str">
        <f t="shared" si="328"/>
        <v>NA</v>
      </c>
      <c r="AB274" s="1" t="str">
        <f t="shared" si="329"/>
        <v>NA</v>
      </c>
      <c r="AC274" s="1" t="str">
        <f t="shared" si="330"/>
        <v>NA</v>
      </c>
      <c r="AD274" s="1" t="str">
        <f t="shared" si="331"/>
        <v>NA</v>
      </c>
      <c r="AE274" s="1" t="str">
        <f t="shared" si="332"/>
        <v>NA</v>
      </c>
      <c r="AF274" s="1" t="str">
        <f t="shared" si="333"/>
        <v>NA</v>
      </c>
      <c r="AG274" s="1" t="str">
        <f t="shared" si="334"/>
        <v>NA</v>
      </c>
      <c r="AH274" s="1" t="str">
        <f t="shared" si="335"/>
        <v>NA</v>
      </c>
      <c r="AI274" s="1" t="str">
        <f t="shared" si="336"/>
        <v>NA</v>
      </c>
      <c r="AJ274" s="1" t="str">
        <f t="shared" si="337"/>
        <v>NA</v>
      </c>
      <c r="AK274" s="1" t="str">
        <f t="shared" si="338"/>
        <v>NA</v>
      </c>
      <c r="AL274" s="1" t="str">
        <f t="shared" si="339"/>
        <v>NA</v>
      </c>
      <c r="AM274" s="1" t="str">
        <f t="shared" si="340"/>
        <v>NA</v>
      </c>
      <c r="AN274" s="1" t="str">
        <f t="shared" si="341"/>
        <v>NA</v>
      </c>
      <c r="AO274" s="1" t="str">
        <f t="shared" si="342"/>
        <v>NA</v>
      </c>
      <c r="AP274" s="1" t="str">
        <f t="shared" si="343"/>
        <v>NA</v>
      </c>
      <c r="AQ274" s="1" t="str">
        <f t="shared" si="344"/>
        <v>NA</v>
      </c>
      <c r="AR274" s="1" t="str">
        <f t="shared" si="345"/>
        <v>NA</v>
      </c>
      <c r="AS274" s="1" t="str">
        <f t="shared" si="346"/>
        <v>NA</v>
      </c>
      <c r="AT274" s="1" t="str">
        <f t="shared" si="347"/>
        <v>NA</v>
      </c>
      <c r="AU274" s="1" t="str">
        <f t="shared" si="348"/>
        <v>NA</v>
      </c>
      <c r="AV274" s="1" t="str">
        <f t="shared" si="349"/>
        <v>FEMALE_CUB</v>
      </c>
      <c r="AW274" s="1" t="str">
        <f t="shared" si="350"/>
        <v>MORTALITY</v>
      </c>
      <c r="AX274" s="1" t="str">
        <f t="shared" si="351"/>
        <v>MORTALITY</v>
      </c>
      <c r="AY274" s="1" t="str">
        <f t="shared" si="352"/>
        <v>MORTALITY</v>
      </c>
      <c r="AZ274" s="1" t="str">
        <f t="shared" si="352"/>
        <v>MORTALITY</v>
      </c>
    </row>
    <row r="275" spans="1:52" x14ac:dyDescent="0.2">
      <c r="A275" s="27">
        <f>SABI_RAW_DATA!A275</f>
        <v>274</v>
      </c>
      <c r="B275" s="1" t="str">
        <f>UPPER(SABI_RAW_DATA!C275)</f>
        <v>NA</v>
      </c>
      <c r="C275" s="28">
        <f>SABI_RAW_DATA!D275</f>
        <v>40940</v>
      </c>
      <c r="D275" s="28">
        <f>SABI_RAW_DATA!D275</f>
        <v>40940</v>
      </c>
      <c r="E275" s="1">
        <f t="shared" si="375"/>
        <v>2012</v>
      </c>
      <c r="F275" s="28">
        <f>SABI_RAW_DATA!E275</f>
        <v>40969</v>
      </c>
      <c r="G275" s="1">
        <f t="shared" si="376"/>
        <v>2012</v>
      </c>
      <c r="H275" s="67">
        <f>(YEAR(SABI_SUMMARY!D275)-YEAR(SABI_SUMMARY!C275))*12+MONTH(SABI_SUMMARY!D275)-MONTH(SABI_SUMMARY!C275)</f>
        <v>0</v>
      </c>
      <c r="I275" s="1" t="str">
        <f t="shared" si="377"/>
        <v>CUB</v>
      </c>
      <c r="J275" s="1" t="str">
        <f t="shared" si="378"/>
        <v>NA_CUB</v>
      </c>
      <c r="K275" s="29">
        <f>(YEAR(SABI_SUMMARY!F275)-YEAR(SABI_SUMMARY!C275))*12+MONTH(SABI_SUMMARY!F275)-MONTH(SABI_SUMMARY!C275)</f>
        <v>1</v>
      </c>
      <c r="L275" s="1" t="str">
        <f t="shared" si="379"/>
        <v>CUB</v>
      </c>
      <c r="M275" s="1" t="str">
        <f t="shared" si="380"/>
        <v>NA_CUB</v>
      </c>
      <c r="N275" s="1" t="str">
        <f>UPPER(SABI_RAW_DATA!G275)</f>
        <v>MORTALITY</v>
      </c>
      <c r="O275" s="1">
        <f>IF(SABI_SUMMARY!N275="MORTALITY",1,0)</f>
        <v>1</v>
      </c>
      <c r="P275" s="1" t="str">
        <f t="shared" si="325"/>
        <v>NA</v>
      </c>
      <c r="Q275" s="1" t="str">
        <f t="shared" si="326"/>
        <v>NA</v>
      </c>
      <c r="R275" s="1" t="str">
        <f t="shared" ref="R275:Z275" si="397">IF($E275=R$1,$J275,IF(R$1&gt;$G275,$N275,IF($E275&gt;R$1,"NA",(IF($E275=R$1,L275,(IF(Q275="NA",L275,IF(Q275="FEMALE_CUB","FEMALE_JUVENILE",IF(Q275="FEMALE_JUVENILE","FEMALE_SUBADULT",IF(Q275="FEMALE_SUBADULT","FEMALE_ADULT_36_48",IF(Q275="FEMALE_ADULT_36_48","FEMALE_ADULT_48_60",IF(Q275="FEMALE_ADULT_48_60","FEMALE_ADULT_60_72",IF(Q275="FEMALE_ADULT_60_72","FEMALE_ADULT_72_84",IF(Q275="FEMALE_ADULT_72_84","FEMALE_ADULT_84",IF(Q275="FEMALE_ADULT_84","FEMALE_ADULT_84",IF(Q275="MALE_CUB","MALE_JUVENILE",IF(Q275="MALE_JUVENILE","MALE_SUBADULT",IF(Q275="MALE_SUBADULT","MALE_ADULT_36_48",IF(Q275="MALE_ADULT_36_48","MALE_ADULT_48_60",IF(Q275="MALE_ADULT_48_60","MALE_ADULT_60_72",IF(Q275="MALE_ADULT_60_72","MALE_ADULT_72_84",IF(Q275="MALE_ADULT_72_84","MALE_ADULT_84",IF(Q275="MALE_ADULT_84","MALE_ADULT_84",IF(Q275="NA_CUB","NA_JUVENILE",IF(Q275="NA_JUVENILE","NA_ADULT",IF(Q275="NA_ADULT","NA_ADULT","NA"))))))))))))))))))))))))))</f>
        <v>NA</v>
      </c>
      <c r="S275" s="1" t="str">
        <f t="shared" si="397"/>
        <v>NA</v>
      </c>
      <c r="T275" s="1" t="str">
        <f t="shared" si="397"/>
        <v>NA</v>
      </c>
      <c r="U275" s="1" t="str">
        <f t="shared" si="397"/>
        <v>NA</v>
      </c>
      <c r="V275" s="1" t="str">
        <f t="shared" si="397"/>
        <v>NA</v>
      </c>
      <c r="W275" s="1" t="str">
        <f t="shared" si="397"/>
        <v>NA</v>
      </c>
      <c r="X275" s="1" t="str">
        <f t="shared" si="397"/>
        <v>NA</v>
      </c>
      <c r="Y275" s="1" t="str">
        <f t="shared" si="397"/>
        <v>NA</v>
      </c>
      <c r="Z275" s="1" t="str">
        <f t="shared" si="397"/>
        <v>NA</v>
      </c>
      <c r="AA275" s="1" t="str">
        <f t="shared" si="328"/>
        <v>NA</v>
      </c>
      <c r="AB275" s="1" t="str">
        <f t="shared" si="329"/>
        <v>NA</v>
      </c>
      <c r="AC275" s="1" t="str">
        <f t="shared" si="330"/>
        <v>NA</v>
      </c>
      <c r="AD275" s="1" t="str">
        <f t="shared" si="331"/>
        <v>NA</v>
      </c>
      <c r="AE275" s="1" t="str">
        <f t="shared" si="332"/>
        <v>NA</v>
      </c>
      <c r="AF275" s="1" t="str">
        <f t="shared" si="333"/>
        <v>NA</v>
      </c>
      <c r="AG275" s="1" t="str">
        <f t="shared" si="334"/>
        <v>NA</v>
      </c>
      <c r="AH275" s="1" t="str">
        <f t="shared" si="335"/>
        <v>NA</v>
      </c>
      <c r="AI275" s="1" t="str">
        <f t="shared" si="336"/>
        <v>NA</v>
      </c>
      <c r="AJ275" s="1" t="str">
        <f t="shared" si="337"/>
        <v>NA</v>
      </c>
      <c r="AK275" s="1" t="str">
        <f t="shared" si="338"/>
        <v>NA</v>
      </c>
      <c r="AL275" s="1" t="str">
        <f t="shared" si="339"/>
        <v>NA</v>
      </c>
      <c r="AM275" s="1" t="str">
        <f t="shared" si="340"/>
        <v>NA</v>
      </c>
      <c r="AN275" s="1" t="str">
        <f t="shared" si="341"/>
        <v>NA</v>
      </c>
      <c r="AO275" s="1" t="str">
        <f t="shared" si="342"/>
        <v>NA</v>
      </c>
      <c r="AP275" s="1" t="str">
        <f t="shared" si="343"/>
        <v>NA</v>
      </c>
      <c r="AQ275" s="1" t="str">
        <f t="shared" si="344"/>
        <v>NA</v>
      </c>
      <c r="AR275" s="1" t="str">
        <f t="shared" si="345"/>
        <v>NA</v>
      </c>
      <c r="AS275" s="1" t="str">
        <f t="shared" si="346"/>
        <v>NA</v>
      </c>
      <c r="AT275" s="1" t="str">
        <f t="shared" si="347"/>
        <v>NA</v>
      </c>
      <c r="AU275" s="1" t="str">
        <f t="shared" si="348"/>
        <v>NA</v>
      </c>
      <c r="AV275" s="1" t="str">
        <f t="shared" si="349"/>
        <v>NA</v>
      </c>
      <c r="AW275" s="1" t="str">
        <f t="shared" si="350"/>
        <v>NA_CUB</v>
      </c>
      <c r="AX275" s="1" t="str">
        <f t="shared" si="351"/>
        <v>MORTALITY</v>
      </c>
      <c r="AY275" s="1" t="str">
        <f t="shared" si="352"/>
        <v>MORTALITY</v>
      </c>
      <c r="AZ275" s="1" t="str">
        <f t="shared" si="352"/>
        <v>MORTALITY</v>
      </c>
    </row>
    <row r="276" spans="1:52" x14ac:dyDescent="0.2">
      <c r="A276" s="27">
        <f>SABI_RAW_DATA!A276</f>
        <v>275</v>
      </c>
      <c r="B276" s="1" t="str">
        <f>UPPER(SABI_RAW_DATA!C276)</f>
        <v>MALE</v>
      </c>
      <c r="C276" s="28">
        <f>SABI_RAW_DATA!D276</f>
        <v>40940</v>
      </c>
      <c r="D276" s="28">
        <f>SABI_RAW_DATA!D276</f>
        <v>40940</v>
      </c>
      <c r="E276" s="1">
        <f t="shared" si="375"/>
        <v>2012</v>
      </c>
      <c r="F276" s="28">
        <f>SABI_RAW_DATA!E276</f>
        <v>41153</v>
      </c>
      <c r="G276" s="1">
        <f t="shared" si="376"/>
        <v>2012</v>
      </c>
      <c r="H276" s="67">
        <f>(YEAR(SABI_SUMMARY!D276)-YEAR(SABI_SUMMARY!C276))*12+MONTH(SABI_SUMMARY!D276)-MONTH(SABI_SUMMARY!C276)</f>
        <v>0</v>
      </c>
      <c r="I276" s="1" t="str">
        <f t="shared" si="377"/>
        <v>CUB</v>
      </c>
      <c r="J276" s="1" t="str">
        <f t="shared" si="378"/>
        <v>MALE_CUB</v>
      </c>
      <c r="K276" s="29">
        <f>(YEAR(SABI_SUMMARY!F276)-YEAR(SABI_SUMMARY!C276))*12+MONTH(SABI_SUMMARY!F276)-MONTH(SABI_SUMMARY!C276)</f>
        <v>7</v>
      </c>
      <c r="L276" s="1" t="str">
        <f t="shared" si="379"/>
        <v>CUB</v>
      </c>
      <c r="M276" s="1" t="str">
        <f t="shared" si="380"/>
        <v>MALE_CUB</v>
      </c>
      <c r="N276" s="1" t="str">
        <f>UPPER(SABI_RAW_DATA!G276)</f>
        <v>MORTALITY</v>
      </c>
      <c r="O276" s="1">
        <f>IF(SABI_SUMMARY!N276="MORTALITY",1,0)</f>
        <v>1</v>
      </c>
      <c r="P276" s="1" t="str">
        <f t="shared" si="325"/>
        <v>NA</v>
      </c>
      <c r="Q276" s="1" t="str">
        <f t="shared" si="326"/>
        <v>NA</v>
      </c>
      <c r="R276" s="1" t="str">
        <f t="shared" ref="R276:Z276" si="398">IF($E276=R$1,$J276,IF(R$1&gt;$G276,$N276,IF($E276&gt;R$1,"NA",(IF($E276=R$1,L276,(IF(Q276="NA",L276,IF(Q276="FEMALE_CUB","FEMALE_JUVENILE",IF(Q276="FEMALE_JUVENILE","FEMALE_SUBADULT",IF(Q276="FEMALE_SUBADULT","FEMALE_ADULT_36_48",IF(Q276="FEMALE_ADULT_36_48","FEMALE_ADULT_48_60",IF(Q276="FEMALE_ADULT_48_60","FEMALE_ADULT_60_72",IF(Q276="FEMALE_ADULT_60_72","FEMALE_ADULT_72_84",IF(Q276="FEMALE_ADULT_72_84","FEMALE_ADULT_84",IF(Q276="FEMALE_ADULT_84","FEMALE_ADULT_84",IF(Q276="MALE_CUB","MALE_JUVENILE",IF(Q276="MALE_JUVENILE","MALE_SUBADULT",IF(Q276="MALE_SUBADULT","MALE_ADULT_36_48",IF(Q276="MALE_ADULT_36_48","MALE_ADULT_48_60",IF(Q276="MALE_ADULT_48_60","MALE_ADULT_60_72",IF(Q276="MALE_ADULT_60_72","MALE_ADULT_72_84",IF(Q276="MALE_ADULT_72_84","MALE_ADULT_84",IF(Q276="MALE_ADULT_84","MALE_ADULT_84",IF(Q276="NA_CUB","NA_JUVENILE",IF(Q276="NA_JUVENILE","NA_ADULT",IF(Q276="NA_ADULT","NA_ADULT","NA"))))))))))))))))))))))))))</f>
        <v>NA</v>
      </c>
      <c r="S276" s="1" t="str">
        <f t="shared" si="398"/>
        <v>NA</v>
      </c>
      <c r="T276" s="1" t="str">
        <f t="shared" si="398"/>
        <v>NA</v>
      </c>
      <c r="U276" s="1" t="str">
        <f t="shared" si="398"/>
        <v>NA</v>
      </c>
      <c r="V276" s="1" t="str">
        <f t="shared" si="398"/>
        <v>NA</v>
      </c>
      <c r="W276" s="1" t="str">
        <f t="shared" si="398"/>
        <v>NA</v>
      </c>
      <c r="X276" s="1" t="str">
        <f t="shared" si="398"/>
        <v>NA</v>
      </c>
      <c r="Y276" s="1" t="str">
        <f t="shared" si="398"/>
        <v>NA</v>
      </c>
      <c r="Z276" s="1" t="str">
        <f t="shared" si="398"/>
        <v>NA</v>
      </c>
      <c r="AA276" s="1" t="str">
        <f t="shared" si="328"/>
        <v>NA</v>
      </c>
      <c r="AB276" s="1" t="str">
        <f t="shared" si="329"/>
        <v>NA</v>
      </c>
      <c r="AC276" s="1" t="str">
        <f t="shared" si="330"/>
        <v>NA</v>
      </c>
      <c r="AD276" s="1" t="str">
        <f t="shared" si="331"/>
        <v>NA</v>
      </c>
      <c r="AE276" s="1" t="str">
        <f t="shared" si="332"/>
        <v>NA</v>
      </c>
      <c r="AF276" s="1" t="str">
        <f t="shared" si="333"/>
        <v>NA</v>
      </c>
      <c r="AG276" s="1" t="str">
        <f t="shared" si="334"/>
        <v>NA</v>
      </c>
      <c r="AH276" s="1" t="str">
        <f t="shared" si="335"/>
        <v>NA</v>
      </c>
      <c r="AI276" s="1" t="str">
        <f t="shared" si="336"/>
        <v>NA</v>
      </c>
      <c r="AJ276" s="1" t="str">
        <f t="shared" si="337"/>
        <v>NA</v>
      </c>
      <c r="AK276" s="1" t="str">
        <f t="shared" si="338"/>
        <v>NA</v>
      </c>
      <c r="AL276" s="1" t="str">
        <f t="shared" si="339"/>
        <v>NA</v>
      </c>
      <c r="AM276" s="1" t="str">
        <f t="shared" si="340"/>
        <v>NA</v>
      </c>
      <c r="AN276" s="1" t="str">
        <f t="shared" si="341"/>
        <v>NA</v>
      </c>
      <c r="AO276" s="1" t="str">
        <f t="shared" si="342"/>
        <v>NA</v>
      </c>
      <c r="AP276" s="1" t="str">
        <f t="shared" si="343"/>
        <v>NA</v>
      </c>
      <c r="AQ276" s="1" t="str">
        <f t="shared" si="344"/>
        <v>NA</v>
      </c>
      <c r="AR276" s="1" t="str">
        <f t="shared" si="345"/>
        <v>NA</v>
      </c>
      <c r="AS276" s="1" t="str">
        <f t="shared" si="346"/>
        <v>NA</v>
      </c>
      <c r="AT276" s="1" t="str">
        <f t="shared" si="347"/>
        <v>NA</v>
      </c>
      <c r="AU276" s="1" t="str">
        <f t="shared" si="348"/>
        <v>NA</v>
      </c>
      <c r="AV276" s="1" t="str">
        <f t="shared" si="349"/>
        <v>NA</v>
      </c>
      <c r="AW276" s="1" t="str">
        <f t="shared" si="350"/>
        <v>MALE_CUB</v>
      </c>
      <c r="AX276" s="1" t="str">
        <f t="shared" si="351"/>
        <v>MORTALITY</v>
      </c>
      <c r="AY276" s="1" t="str">
        <f t="shared" si="352"/>
        <v>MORTALITY</v>
      </c>
      <c r="AZ276" s="1" t="str">
        <f t="shared" si="352"/>
        <v>MORTALITY</v>
      </c>
    </row>
    <row r="277" spans="1:52" x14ac:dyDescent="0.2">
      <c r="A277" s="27">
        <f>SABI_RAW_DATA!A277</f>
        <v>276</v>
      </c>
      <c r="B277" s="1" t="str">
        <f>UPPER(SABI_RAW_DATA!C277)</f>
        <v>MALE</v>
      </c>
      <c r="C277" s="28">
        <f>SABI_RAW_DATA!D277</f>
        <v>40940</v>
      </c>
      <c r="D277" s="28">
        <f>SABI_RAW_DATA!D277</f>
        <v>40940</v>
      </c>
      <c r="E277" s="1">
        <f t="shared" si="375"/>
        <v>2012</v>
      </c>
      <c r="F277" s="28">
        <f>SABI_RAW_DATA!E277</f>
        <v>42005</v>
      </c>
      <c r="G277" s="1">
        <f t="shared" si="376"/>
        <v>2015</v>
      </c>
      <c r="H277" s="67">
        <f>(YEAR(SABI_SUMMARY!D277)-YEAR(SABI_SUMMARY!C277))*12+MONTH(SABI_SUMMARY!D277)-MONTH(SABI_SUMMARY!C277)</f>
        <v>0</v>
      </c>
      <c r="I277" s="1" t="str">
        <f t="shared" si="377"/>
        <v>CUB</v>
      </c>
      <c r="J277" s="1" t="str">
        <f t="shared" si="378"/>
        <v>MALE_CUB</v>
      </c>
      <c r="K277" s="29">
        <f>(YEAR(SABI_SUMMARY!F277)-YEAR(SABI_SUMMARY!C277))*12+MONTH(SABI_SUMMARY!F277)-MONTH(SABI_SUMMARY!C277)</f>
        <v>35</v>
      </c>
      <c r="L277" s="1" t="str">
        <f t="shared" si="379"/>
        <v>SUBADULT</v>
      </c>
      <c r="M277" s="1" t="str">
        <f t="shared" si="380"/>
        <v>MALE_SUBADULT</v>
      </c>
      <c r="N277" s="1" t="str">
        <f>UPPER(SABI_RAW_DATA!G277)</f>
        <v>CENSORED</v>
      </c>
      <c r="O277" s="1">
        <f>IF(SABI_SUMMARY!N277="MORTALITY",1,0)</f>
        <v>0</v>
      </c>
      <c r="P277" s="1" t="str">
        <f t="shared" si="325"/>
        <v>NA</v>
      </c>
      <c r="Q277" s="1" t="str">
        <f t="shared" si="326"/>
        <v>NA</v>
      </c>
      <c r="R277" s="1" t="str">
        <f t="shared" ref="R277:Z277" si="399">IF($E277=R$1,$J277,IF(R$1&gt;$G277,$N277,IF($E277&gt;R$1,"NA",(IF($E277=R$1,L277,(IF(Q277="NA",L277,IF(Q277="FEMALE_CUB","FEMALE_JUVENILE",IF(Q277="FEMALE_JUVENILE","FEMALE_SUBADULT",IF(Q277="FEMALE_SUBADULT","FEMALE_ADULT_36_48",IF(Q277="FEMALE_ADULT_36_48","FEMALE_ADULT_48_60",IF(Q277="FEMALE_ADULT_48_60","FEMALE_ADULT_60_72",IF(Q277="FEMALE_ADULT_60_72","FEMALE_ADULT_72_84",IF(Q277="FEMALE_ADULT_72_84","FEMALE_ADULT_84",IF(Q277="FEMALE_ADULT_84","FEMALE_ADULT_84",IF(Q277="MALE_CUB","MALE_JUVENILE",IF(Q277="MALE_JUVENILE","MALE_SUBADULT",IF(Q277="MALE_SUBADULT","MALE_ADULT_36_48",IF(Q277="MALE_ADULT_36_48","MALE_ADULT_48_60",IF(Q277="MALE_ADULT_48_60","MALE_ADULT_60_72",IF(Q277="MALE_ADULT_60_72","MALE_ADULT_72_84",IF(Q277="MALE_ADULT_72_84","MALE_ADULT_84",IF(Q277="MALE_ADULT_84","MALE_ADULT_84",IF(Q277="NA_CUB","NA_JUVENILE",IF(Q277="NA_JUVENILE","NA_ADULT",IF(Q277="NA_ADULT","NA_ADULT","NA"))))))))))))))))))))))))))</f>
        <v>NA</v>
      </c>
      <c r="S277" s="1" t="str">
        <f t="shared" si="399"/>
        <v>NA</v>
      </c>
      <c r="T277" s="1" t="str">
        <f t="shared" si="399"/>
        <v>NA</v>
      </c>
      <c r="U277" s="1" t="str">
        <f t="shared" si="399"/>
        <v>NA</v>
      </c>
      <c r="V277" s="1" t="str">
        <f t="shared" si="399"/>
        <v>NA</v>
      </c>
      <c r="W277" s="1" t="str">
        <f t="shared" si="399"/>
        <v>NA</v>
      </c>
      <c r="X277" s="1" t="str">
        <f t="shared" si="399"/>
        <v>NA</v>
      </c>
      <c r="Y277" s="1" t="str">
        <f t="shared" si="399"/>
        <v>NA</v>
      </c>
      <c r="Z277" s="1" t="str">
        <f t="shared" si="399"/>
        <v>NA</v>
      </c>
      <c r="AA277" s="1" t="str">
        <f t="shared" si="328"/>
        <v>NA</v>
      </c>
      <c r="AB277" s="1" t="str">
        <f t="shared" si="329"/>
        <v>NA</v>
      </c>
      <c r="AC277" s="1" t="str">
        <f t="shared" si="330"/>
        <v>NA</v>
      </c>
      <c r="AD277" s="1" t="str">
        <f t="shared" si="331"/>
        <v>NA</v>
      </c>
      <c r="AE277" s="1" t="str">
        <f t="shared" si="332"/>
        <v>NA</v>
      </c>
      <c r="AF277" s="1" t="str">
        <f t="shared" si="333"/>
        <v>NA</v>
      </c>
      <c r="AG277" s="1" t="str">
        <f t="shared" si="334"/>
        <v>NA</v>
      </c>
      <c r="AH277" s="1" t="str">
        <f t="shared" si="335"/>
        <v>NA</v>
      </c>
      <c r="AI277" s="1" t="str">
        <f t="shared" si="336"/>
        <v>NA</v>
      </c>
      <c r="AJ277" s="1" t="str">
        <f t="shared" si="337"/>
        <v>NA</v>
      </c>
      <c r="AK277" s="1" t="str">
        <f t="shared" si="338"/>
        <v>NA</v>
      </c>
      <c r="AL277" s="1" t="str">
        <f t="shared" si="339"/>
        <v>NA</v>
      </c>
      <c r="AM277" s="1" t="str">
        <f t="shared" si="340"/>
        <v>NA</v>
      </c>
      <c r="AN277" s="1" t="str">
        <f t="shared" si="341"/>
        <v>NA</v>
      </c>
      <c r="AO277" s="1" t="str">
        <f t="shared" si="342"/>
        <v>NA</v>
      </c>
      <c r="AP277" s="1" t="str">
        <f t="shared" si="343"/>
        <v>NA</v>
      </c>
      <c r="AQ277" s="1" t="str">
        <f t="shared" si="344"/>
        <v>NA</v>
      </c>
      <c r="AR277" s="1" t="str">
        <f t="shared" si="345"/>
        <v>NA</v>
      </c>
      <c r="AS277" s="1" t="str">
        <f t="shared" si="346"/>
        <v>NA</v>
      </c>
      <c r="AT277" s="1" t="str">
        <f t="shared" si="347"/>
        <v>NA</v>
      </c>
      <c r="AU277" s="1" t="str">
        <f t="shared" si="348"/>
        <v>NA</v>
      </c>
      <c r="AV277" s="1" t="str">
        <f t="shared" si="349"/>
        <v>NA</v>
      </c>
      <c r="AW277" s="1" t="str">
        <f t="shared" si="350"/>
        <v>MALE_CUB</v>
      </c>
      <c r="AX277" s="1" t="str">
        <f t="shared" si="351"/>
        <v>MALE_JUVENILE</v>
      </c>
      <c r="AY277" s="1" t="str">
        <f t="shared" si="352"/>
        <v>MALE_SUBADULT</v>
      </c>
      <c r="AZ277" s="1" t="str">
        <f t="shared" si="352"/>
        <v>MALE_ADULT_36_48</v>
      </c>
    </row>
    <row r="278" spans="1:52" x14ac:dyDescent="0.2">
      <c r="A278" s="27">
        <f>SABI_RAW_DATA!A278</f>
        <v>277</v>
      </c>
      <c r="B278" s="1" t="str">
        <f>UPPER(SABI_RAW_DATA!C278)</f>
        <v>FEMALE</v>
      </c>
      <c r="C278" s="28">
        <f>SABI_RAW_DATA!D278</f>
        <v>38838</v>
      </c>
      <c r="D278" s="28">
        <f>SABI_RAW_DATA!D278</f>
        <v>38838</v>
      </c>
      <c r="E278" s="1">
        <f t="shared" si="375"/>
        <v>2006</v>
      </c>
      <c r="F278" s="28">
        <f>SABI_RAW_DATA!E278</f>
        <v>40969</v>
      </c>
      <c r="G278" s="1">
        <f t="shared" si="376"/>
        <v>2012</v>
      </c>
      <c r="H278" s="67">
        <f>(YEAR(SABI_SUMMARY!D278)-YEAR(SABI_SUMMARY!C278))*12+MONTH(SABI_SUMMARY!D278)-MONTH(SABI_SUMMARY!C278)</f>
        <v>0</v>
      </c>
      <c r="I278" s="1" t="str">
        <f t="shared" si="377"/>
        <v>CUB</v>
      </c>
      <c r="J278" s="1" t="str">
        <f t="shared" si="378"/>
        <v>FEMALE_CUB</v>
      </c>
      <c r="K278" s="29">
        <f>(YEAR(SABI_SUMMARY!F278)-YEAR(SABI_SUMMARY!C278))*12+MONTH(SABI_SUMMARY!F278)-MONTH(SABI_SUMMARY!C278)</f>
        <v>70</v>
      </c>
      <c r="L278" s="1" t="str">
        <f t="shared" si="379"/>
        <v>ADULT_60_72</v>
      </c>
      <c r="M278" s="1" t="str">
        <f t="shared" si="380"/>
        <v>FEMALE_ADULT_60_72</v>
      </c>
      <c r="N278" s="1" t="str">
        <f>UPPER(SABI_RAW_DATA!G278)</f>
        <v>MORTALITY</v>
      </c>
      <c r="O278" s="1">
        <f>IF(SABI_SUMMARY!N278="MORTALITY",1,0)</f>
        <v>1</v>
      </c>
      <c r="P278" s="1" t="str">
        <f t="shared" si="325"/>
        <v>NA</v>
      </c>
      <c r="Q278" s="1" t="str">
        <f t="shared" si="326"/>
        <v>NA</v>
      </c>
      <c r="R278" s="1" t="str">
        <f t="shared" ref="R278:Z278" si="400">IF($E278=R$1,$J278,IF(R$1&gt;$G278,$N278,IF($E278&gt;R$1,"NA",(IF($E278=R$1,L278,(IF(Q278="NA",L278,IF(Q278="FEMALE_CUB","FEMALE_JUVENILE",IF(Q278="FEMALE_JUVENILE","FEMALE_SUBADULT",IF(Q278="FEMALE_SUBADULT","FEMALE_ADULT_36_48",IF(Q278="FEMALE_ADULT_36_48","FEMALE_ADULT_48_60",IF(Q278="FEMALE_ADULT_48_60","FEMALE_ADULT_60_72",IF(Q278="FEMALE_ADULT_60_72","FEMALE_ADULT_72_84",IF(Q278="FEMALE_ADULT_72_84","FEMALE_ADULT_84",IF(Q278="FEMALE_ADULT_84","FEMALE_ADULT_84",IF(Q278="MALE_CUB","MALE_JUVENILE",IF(Q278="MALE_JUVENILE","MALE_SUBADULT",IF(Q278="MALE_SUBADULT","MALE_ADULT_36_48",IF(Q278="MALE_ADULT_36_48","MALE_ADULT_48_60",IF(Q278="MALE_ADULT_48_60","MALE_ADULT_60_72",IF(Q278="MALE_ADULT_60_72","MALE_ADULT_72_84",IF(Q278="MALE_ADULT_72_84","MALE_ADULT_84",IF(Q278="MALE_ADULT_84","MALE_ADULT_84",IF(Q278="NA_CUB","NA_JUVENILE",IF(Q278="NA_JUVENILE","NA_ADULT",IF(Q278="NA_ADULT","NA_ADULT","NA"))))))))))))))))))))))))))</f>
        <v>NA</v>
      </c>
      <c r="S278" s="1" t="str">
        <f t="shared" si="400"/>
        <v>NA</v>
      </c>
      <c r="T278" s="1" t="str">
        <f t="shared" si="400"/>
        <v>NA</v>
      </c>
      <c r="U278" s="1" t="str">
        <f t="shared" si="400"/>
        <v>NA</v>
      </c>
      <c r="V278" s="1" t="str">
        <f t="shared" si="400"/>
        <v>NA</v>
      </c>
      <c r="W278" s="1" t="str">
        <f t="shared" si="400"/>
        <v>NA</v>
      </c>
      <c r="X278" s="1" t="str">
        <f t="shared" si="400"/>
        <v>NA</v>
      </c>
      <c r="Y278" s="1" t="str">
        <f t="shared" si="400"/>
        <v>NA</v>
      </c>
      <c r="Z278" s="1" t="str">
        <f t="shared" si="400"/>
        <v>NA</v>
      </c>
      <c r="AA278" s="1" t="str">
        <f t="shared" si="328"/>
        <v>NA</v>
      </c>
      <c r="AB278" s="1" t="str">
        <f t="shared" si="329"/>
        <v>NA</v>
      </c>
      <c r="AC278" s="1" t="str">
        <f t="shared" si="330"/>
        <v>NA</v>
      </c>
      <c r="AD278" s="1" t="str">
        <f t="shared" si="331"/>
        <v>NA</v>
      </c>
      <c r="AE278" s="1" t="str">
        <f t="shared" si="332"/>
        <v>NA</v>
      </c>
      <c r="AF278" s="1" t="str">
        <f t="shared" si="333"/>
        <v>NA</v>
      </c>
      <c r="AG278" s="1" t="str">
        <f t="shared" si="334"/>
        <v>NA</v>
      </c>
      <c r="AH278" s="1" t="str">
        <f t="shared" si="335"/>
        <v>NA</v>
      </c>
      <c r="AI278" s="1" t="str">
        <f t="shared" si="336"/>
        <v>NA</v>
      </c>
      <c r="AJ278" s="1" t="str">
        <f t="shared" si="337"/>
        <v>NA</v>
      </c>
      <c r="AK278" s="1" t="str">
        <f t="shared" si="338"/>
        <v>NA</v>
      </c>
      <c r="AL278" s="1" t="str">
        <f t="shared" si="339"/>
        <v>NA</v>
      </c>
      <c r="AM278" s="1" t="str">
        <f t="shared" si="340"/>
        <v>NA</v>
      </c>
      <c r="AN278" s="1" t="str">
        <f t="shared" si="341"/>
        <v>NA</v>
      </c>
      <c r="AO278" s="1" t="str">
        <f t="shared" si="342"/>
        <v>NA</v>
      </c>
      <c r="AP278" s="1" t="str">
        <f t="shared" si="343"/>
        <v>NA</v>
      </c>
      <c r="AQ278" s="1" t="str">
        <f t="shared" si="344"/>
        <v>FEMALE_CUB</v>
      </c>
      <c r="AR278" s="1" t="str">
        <f t="shared" si="345"/>
        <v>FEMALE_JUVENILE</v>
      </c>
      <c r="AS278" s="1" t="str">
        <f t="shared" si="346"/>
        <v>FEMALE_SUBADULT</v>
      </c>
      <c r="AT278" s="1" t="str">
        <f t="shared" si="347"/>
        <v>FEMALE_ADULT_36_48</v>
      </c>
      <c r="AU278" s="1" t="str">
        <f t="shared" si="348"/>
        <v>FEMALE_ADULT_48_60</v>
      </c>
      <c r="AV278" s="1" t="str">
        <f t="shared" si="349"/>
        <v>FEMALE_ADULT_60_72</v>
      </c>
      <c r="AW278" s="1" t="str">
        <f t="shared" si="350"/>
        <v>FEMALE_ADULT_72_84</v>
      </c>
      <c r="AX278" s="1" t="str">
        <f t="shared" si="351"/>
        <v>MORTALITY</v>
      </c>
      <c r="AY278" s="1" t="str">
        <f t="shared" si="352"/>
        <v>MORTALITY</v>
      </c>
      <c r="AZ278" s="1" t="str">
        <f t="shared" si="352"/>
        <v>MORTALITY</v>
      </c>
    </row>
    <row r="279" spans="1:52" x14ac:dyDescent="0.2">
      <c r="A279" s="27">
        <f>SABI_RAW_DATA!A279</f>
        <v>278</v>
      </c>
      <c r="B279" s="1" t="str">
        <f>UPPER(SABI_RAW_DATA!C279)</f>
        <v>NA</v>
      </c>
      <c r="C279" s="28">
        <f>SABI_RAW_DATA!D279</f>
        <v>39783</v>
      </c>
      <c r="D279" s="28">
        <f>SABI_RAW_DATA!D279</f>
        <v>39783</v>
      </c>
      <c r="E279" s="1">
        <f t="shared" si="375"/>
        <v>2008</v>
      </c>
      <c r="F279" s="28">
        <f>SABI_RAW_DATA!E279</f>
        <v>39873</v>
      </c>
      <c r="G279" s="1">
        <f t="shared" si="376"/>
        <v>2009</v>
      </c>
      <c r="H279" s="67">
        <f>(YEAR(SABI_SUMMARY!D279)-YEAR(SABI_SUMMARY!C279))*12+MONTH(SABI_SUMMARY!D279)-MONTH(SABI_SUMMARY!C279)</f>
        <v>0</v>
      </c>
      <c r="I279" s="1" t="str">
        <f t="shared" si="377"/>
        <v>CUB</v>
      </c>
      <c r="J279" s="1" t="str">
        <f t="shared" si="378"/>
        <v>NA_CUB</v>
      </c>
      <c r="K279" s="29">
        <f>(YEAR(SABI_SUMMARY!F279)-YEAR(SABI_SUMMARY!C279))*12+MONTH(SABI_SUMMARY!F279)-MONTH(SABI_SUMMARY!C279)</f>
        <v>3</v>
      </c>
      <c r="L279" s="1" t="str">
        <f t="shared" si="379"/>
        <v>CUB</v>
      </c>
      <c r="M279" s="1" t="str">
        <f t="shared" si="380"/>
        <v>NA_CUB</v>
      </c>
      <c r="N279" s="1" t="str">
        <f>UPPER(SABI_RAW_DATA!G279)</f>
        <v>MORTALITY</v>
      </c>
      <c r="O279" s="1">
        <f>IF(SABI_SUMMARY!N279="MORTALITY",1,0)</f>
        <v>1</v>
      </c>
      <c r="P279" s="1" t="str">
        <f t="shared" si="325"/>
        <v>NA</v>
      </c>
      <c r="Q279" s="1" t="str">
        <f t="shared" si="326"/>
        <v>NA</v>
      </c>
      <c r="R279" s="1" t="str">
        <f t="shared" ref="R279:Z279" si="401">IF($E279=R$1,$J279,IF(R$1&gt;$G279,$N279,IF($E279&gt;R$1,"NA",(IF($E279=R$1,L279,(IF(Q279="NA",L279,IF(Q279="FEMALE_CUB","FEMALE_JUVENILE",IF(Q279="FEMALE_JUVENILE","FEMALE_SUBADULT",IF(Q279="FEMALE_SUBADULT","FEMALE_ADULT_36_48",IF(Q279="FEMALE_ADULT_36_48","FEMALE_ADULT_48_60",IF(Q279="FEMALE_ADULT_48_60","FEMALE_ADULT_60_72",IF(Q279="FEMALE_ADULT_60_72","FEMALE_ADULT_72_84",IF(Q279="FEMALE_ADULT_72_84","FEMALE_ADULT_84",IF(Q279="FEMALE_ADULT_84","FEMALE_ADULT_84",IF(Q279="MALE_CUB","MALE_JUVENILE",IF(Q279="MALE_JUVENILE","MALE_SUBADULT",IF(Q279="MALE_SUBADULT","MALE_ADULT_36_48",IF(Q279="MALE_ADULT_36_48","MALE_ADULT_48_60",IF(Q279="MALE_ADULT_48_60","MALE_ADULT_60_72",IF(Q279="MALE_ADULT_60_72","MALE_ADULT_72_84",IF(Q279="MALE_ADULT_72_84","MALE_ADULT_84",IF(Q279="MALE_ADULT_84","MALE_ADULT_84",IF(Q279="NA_CUB","NA_JUVENILE",IF(Q279="NA_JUVENILE","NA_ADULT",IF(Q279="NA_ADULT","NA_ADULT","NA"))))))))))))))))))))))))))</f>
        <v>NA</v>
      </c>
      <c r="S279" s="1" t="str">
        <f t="shared" si="401"/>
        <v>NA</v>
      </c>
      <c r="T279" s="1" t="str">
        <f t="shared" si="401"/>
        <v>NA</v>
      </c>
      <c r="U279" s="1" t="str">
        <f t="shared" si="401"/>
        <v>NA</v>
      </c>
      <c r="V279" s="1" t="str">
        <f t="shared" si="401"/>
        <v>NA</v>
      </c>
      <c r="W279" s="1" t="str">
        <f t="shared" si="401"/>
        <v>NA</v>
      </c>
      <c r="X279" s="1" t="str">
        <f t="shared" si="401"/>
        <v>NA</v>
      </c>
      <c r="Y279" s="1" t="str">
        <f t="shared" si="401"/>
        <v>NA</v>
      </c>
      <c r="Z279" s="1" t="str">
        <f t="shared" si="401"/>
        <v>NA</v>
      </c>
      <c r="AA279" s="1" t="str">
        <f t="shared" si="328"/>
        <v>NA</v>
      </c>
      <c r="AB279" s="1" t="str">
        <f t="shared" si="329"/>
        <v>NA</v>
      </c>
      <c r="AC279" s="1" t="str">
        <f t="shared" si="330"/>
        <v>NA</v>
      </c>
      <c r="AD279" s="1" t="str">
        <f t="shared" si="331"/>
        <v>NA</v>
      </c>
      <c r="AE279" s="1" t="str">
        <f t="shared" si="332"/>
        <v>NA</v>
      </c>
      <c r="AF279" s="1" t="str">
        <f t="shared" si="333"/>
        <v>NA</v>
      </c>
      <c r="AG279" s="1" t="str">
        <f t="shared" si="334"/>
        <v>NA</v>
      </c>
      <c r="AH279" s="1" t="str">
        <f t="shared" si="335"/>
        <v>NA</v>
      </c>
      <c r="AI279" s="1" t="str">
        <f t="shared" si="336"/>
        <v>NA</v>
      </c>
      <c r="AJ279" s="1" t="str">
        <f t="shared" si="337"/>
        <v>NA</v>
      </c>
      <c r="AK279" s="1" t="str">
        <f t="shared" si="338"/>
        <v>NA</v>
      </c>
      <c r="AL279" s="1" t="str">
        <f t="shared" si="339"/>
        <v>NA</v>
      </c>
      <c r="AM279" s="1" t="str">
        <f t="shared" si="340"/>
        <v>NA</v>
      </c>
      <c r="AN279" s="1" t="str">
        <f t="shared" si="341"/>
        <v>NA</v>
      </c>
      <c r="AO279" s="1" t="str">
        <f t="shared" si="342"/>
        <v>NA</v>
      </c>
      <c r="AP279" s="1" t="str">
        <f t="shared" si="343"/>
        <v>NA</v>
      </c>
      <c r="AQ279" s="1" t="str">
        <f t="shared" si="344"/>
        <v>NA</v>
      </c>
      <c r="AR279" s="1" t="str">
        <f t="shared" si="345"/>
        <v>NA</v>
      </c>
      <c r="AS279" s="1" t="str">
        <f t="shared" si="346"/>
        <v>NA_CUB</v>
      </c>
      <c r="AT279" s="1" t="str">
        <f t="shared" si="347"/>
        <v>NA_JUVENILE</v>
      </c>
      <c r="AU279" s="1" t="str">
        <f t="shared" si="348"/>
        <v>MORTALITY</v>
      </c>
      <c r="AV279" s="1" t="str">
        <f t="shared" si="349"/>
        <v>MORTALITY</v>
      </c>
      <c r="AW279" s="1" t="str">
        <f t="shared" si="350"/>
        <v>MORTALITY</v>
      </c>
      <c r="AX279" s="1" t="str">
        <f t="shared" si="351"/>
        <v>MORTALITY</v>
      </c>
      <c r="AY279" s="1" t="str">
        <f t="shared" si="352"/>
        <v>MORTALITY</v>
      </c>
      <c r="AZ279" s="1" t="str">
        <f t="shared" si="352"/>
        <v>MORTALITY</v>
      </c>
    </row>
    <row r="280" spans="1:52" x14ac:dyDescent="0.2">
      <c r="A280" s="27">
        <f>SABI_RAW_DATA!A280</f>
        <v>279</v>
      </c>
      <c r="B280" s="1" t="str">
        <f>UPPER(SABI_RAW_DATA!C280)</f>
        <v>MALE</v>
      </c>
      <c r="C280" s="28">
        <f>SABI_RAW_DATA!D280</f>
        <v>39783</v>
      </c>
      <c r="D280" s="28">
        <f>SABI_RAW_DATA!D280</f>
        <v>39783</v>
      </c>
      <c r="E280" s="1">
        <f t="shared" si="375"/>
        <v>2008</v>
      </c>
      <c r="F280" s="28">
        <f>SABI_RAW_DATA!E280</f>
        <v>40483</v>
      </c>
      <c r="G280" s="1">
        <f t="shared" si="376"/>
        <v>2010</v>
      </c>
      <c r="H280" s="67">
        <f>(YEAR(SABI_SUMMARY!D280)-YEAR(SABI_SUMMARY!C280))*12+MONTH(SABI_SUMMARY!D280)-MONTH(SABI_SUMMARY!C280)</f>
        <v>0</v>
      </c>
      <c r="I280" s="1" t="str">
        <f t="shared" si="377"/>
        <v>CUB</v>
      </c>
      <c r="J280" s="1" t="str">
        <f t="shared" si="378"/>
        <v>MALE_CUB</v>
      </c>
      <c r="K280" s="29">
        <f>(YEAR(SABI_SUMMARY!F280)-YEAR(SABI_SUMMARY!C280))*12+MONTH(SABI_SUMMARY!F280)-MONTH(SABI_SUMMARY!C280)</f>
        <v>23</v>
      </c>
      <c r="L280" s="1" t="str">
        <f t="shared" si="379"/>
        <v>JUVENILE</v>
      </c>
      <c r="M280" s="1" t="str">
        <f t="shared" si="380"/>
        <v>MALE_JUVENILE</v>
      </c>
      <c r="N280" s="1" t="str">
        <f>UPPER(SABI_RAW_DATA!G280)</f>
        <v>CENSORED</v>
      </c>
      <c r="O280" s="1">
        <f>IF(SABI_SUMMARY!N280="MORTALITY",1,0)</f>
        <v>0</v>
      </c>
      <c r="P280" s="1" t="str">
        <f t="shared" si="325"/>
        <v>NA</v>
      </c>
      <c r="Q280" s="1" t="str">
        <f t="shared" si="326"/>
        <v>NA</v>
      </c>
      <c r="R280" s="1" t="str">
        <f t="shared" ref="R280:Z280" si="402">IF($E280=R$1,$J280,IF(R$1&gt;$G280,$N280,IF($E280&gt;R$1,"NA",(IF($E280=R$1,L280,(IF(Q280="NA",L280,IF(Q280="FEMALE_CUB","FEMALE_JUVENILE",IF(Q280="FEMALE_JUVENILE","FEMALE_SUBADULT",IF(Q280="FEMALE_SUBADULT","FEMALE_ADULT_36_48",IF(Q280="FEMALE_ADULT_36_48","FEMALE_ADULT_48_60",IF(Q280="FEMALE_ADULT_48_60","FEMALE_ADULT_60_72",IF(Q280="FEMALE_ADULT_60_72","FEMALE_ADULT_72_84",IF(Q280="FEMALE_ADULT_72_84","FEMALE_ADULT_84",IF(Q280="FEMALE_ADULT_84","FEMALE_ADULT_84",IF(Q280="MALE_CUB","MALE_JUVENILE",IF(Q280="MALE_JUVENILE","MALE_SUBADULT",IF(Q280="MALE_SUBADULT","MALE_ADULT_36_48",IF(Q280="MALE_ADULT_36_48","MALE_ADULT_48_60",IF(Q280="MALE_ADULT_48_60","MALE_ADULT_60_72",IF(Q280="MALE_ADULT_60_72","MALE_ADULT_72_84",IF(Q280="MALE_ADULT_72_84","MALE_ADULT_84",IF(Q280="MALE_ADULT_84","MALE_ADULT_84",IF(Q280="NA_CUB","NA_JUVENILE",IF(Q280="NA_JUVENILE","NA_ADULT",IF(Q280="NA_ADULT","NA_ADULT","NA"))))))))))))))))))))))))))</f>
        <v>NA</v>
      </c>
      <c r="S280" s="1" t="str">
        <f t="shared" si="402"/>
        <v>NA</v>
      </c>
      <c r="T280" s="1" t="str">
        <f t="shared" si="402"/>
        <v>NA</v>
      </c>
      <c r="U280" s="1" t="str">
        <f t="shared" si="402"/>
        <v>NA</v>
      </c>
      <c r="V280" s="1" t="str">
        <f t="shared" si="402"/>
        <v>NA</v>
      </c>
      <c r="W280" s="1" t="str">
        <f t="shared" si="402"/>
        <v>NA</v>
      </c>
      <c r="X280" s="1" t="str">
        <f t="shared" si="402"/>
        <v>NA</v>
      </c>
      <c r="Y280" s="1" t="str">
        <f t="shared" si="402"/>
        <v>NA</v>
      </c>
      <c r="Z280" s="1" t="str">
        <f t="shared" si="402"/>
        <v>NA</v>
      </c>
      <c r="AA280" s="1" t="str">
        <f t="shared" si="328"/>
        <v>NA</v>
      </c>
      <c r="AB280" s="1" t="str">
        <f t="shared" si="329"/>
        <v>NA</v>
      </c>
      <c r="AC280" s="1" t="str">
        <f t="shared" si="330"/>
        <v>NA</v>
      </c>
      <c r="AD280" s="1" t="str">
        <f t="shared" si="331"/>
        <v>NA</v>
      </c>
      <c r="AE280" s="1" t="str">
        <f t="shared" si="332"/>
        <v>NA</v>
      </c>
      <c r="AF280" s="1" t="str">
        <f t="shared" si="333"/>
        <v>NA</v>
      </c>
      <c r="AG280" s="1" t="str">
        <f t="shared" si="334"/>
        <v>NA</v>
      </c>
      <c r="AH280" s="1" t="str">
        <f t="shared" si="335"/>
        <v>NA</v>
      </c>
      <c r="AI280" s="1" t="str">
        <f t="shared" si="336"/>
        <v>NA</v>
      </c>
      <c r="AJ280" s="1" t="str">
        <f t="shared" si="337"/>
        <v>NA</v>
      </c>
      <c r="AK280" s="1" t="str">
        <f t="shared" si="338"/>
        <v>NA</v>
      </c>
      <c r="AL280" s="1" t="str">
        <f t="shared" si="339"/>
        <v>NA</v>
      </c>
      <c r="AM280" s="1" t="str">
        <f t="shared" si="340"/>
        <v>NA</v>
      </c>
      <c r="AN280" s="1" t="str">
        <f t="shared" si="341"/>
        <v>NA</v>
      </c>
      <c r="AO280" s="1" t="str">
        <f t="shared" si="342"/>
        <v>NA</v>
      </c>
      <c r="AP280" s="1" t="str">
        <f t="shared" si="343"/>
        <v>NA</v>
      </c>
      <c r="AQ280" s="1" t="str">
        <f t="shared" si="344"/>
        <v>NA</v>
      </c>
      <c r="AR280" s="1" t="str">
        <f t="shared" si="345"/>
        <v>NA</v>
      </c>
      <c r="AS280" s="1" t="str">
        <f t="shared" si="346"/>
        <v>MALE_CUB</v>
      </c>
      <c r="AT280" s="1" t="str">
        <f t="shared" si="347"/>
        <v>MALE_JUVENILE</v>
      </c>
      <c r="AU280" s="1" t="str">
        <f t="shared" si="348"/>
        <v>MALE_SUBADULT</v>
      </c>
      <c r="AV280" s="1" t="str">
        <f t="shared" si="349"/>
        <v>CENSORED</v>
      </c>
      <c r="AW280" s="1" t="str">
        <f t="shared" si="350"/>
        <v>CENSORED</v>
      </c>
      <c r="AX280" s="1" t="str">
        <f t="shared" si="351"/>
        <v>CENSORED</v>
      </c>
      <c r="AY280" s="1" t="str">
        <f t="shared" si="352"/>
        <v>CENSORED</v>
      </c>
      <c r="AZ280" s="1" t="str">
        <f t="shared" si="352"/>
        <v>CENSORED</v>
      </c>
    </row>
    <row r="281" spans="1:52" x14ac:dyDescent="0.2">
      <c r="A281" s="27">
        <f>SABI_RAW_DATA!A281</f>
        <v>280</v>
      </c>
      <c r="B281" s="1" t="str">
        <f>UPPER(SABI_RAW_DATA!C281)</f>
        <v>MALE</v>
      </c>
      <c r="C281" s="28">
        <f>SABI_RAW_DATA!D281</f>
        <v>40634</v>
      </c>
      <c r="D281" s="28">
        <f>SABI_RAW_DATA!D281</f>
        <v>40634</v>
      </c>
      <c r="E281" s="1">
        <f t="shared" si="375"/>
        <v>2011</v>
      </c>
      <c r="F281" s="28">
        <f>SABI_RAW_DATA!E281</f>
        <v>41548</v>
      </c>
      <c r="G281" s="1">
        <f t="shared" si="376"/>
        <v>2013</v>
      </c>
      <c r="H281" s="67">
        <f>(YEAR(SABI_SUMMARY!D281)-YEAR(SABI_SUMMARY!C281))*12+MONTH(SABI_SUMMARY!D281)-MONTH(SABI_SUMMARY!C281)</f>
        <v>0</v>
      </c>
      <c r="I281" s="1" t="str">
        <f t="shared" si="377"/>
        <v>CUB</v>
      </c>
      <c r="J281" s="1" t="str">
        <f t="shared" si="378"/>
        <v>MALE_CUB</v>
      </c>
      <c r="K281" s="29">
        <f>(YEAR(SABI_SUMMARY!F281)-YEAR(SABI_SUMMARY!C281))*12+MONTH(SABI_SUMMARY!F281)-MONTH(SABI_SUMMARY!C281)</f>
        <v>30</v>
      </c>
      <c r="L281" s="1" t="str">
        <f t="shared" si="379"/>
        <v>SUBADULT</v>
      </c>
      <c r="M281" s="1" t="str">
        <f t="shared" si="380"/>
        <v>MALE_SUBADULT</v>
      </c>
      <c r="N281" s="1" t="str">
        <f>UPPER(SABI_RAW_DATA!G281)</f>
        <v>CENSORED</v>
      </c>
      <c r="O281" s="1">
        <f>IF(SABI_SUMMARY!N281="MORTALITY",1,0)</f>
        <v>0</v>
      </c>
      <c r="P281" s="1" t="str">
        <f t="shared" si="325"/>
        <v>NA</v>
      </c>
      <c r="Q281" s="1" t="str">
        <f t="shared" si="326"/>
        <v>NA</v>
      </c>
      <c r="R281" s="1" t="str">
        <f t="shared" ref="R281:Z281" si="403">IF($E281=R$1,$J281,IF(R$1&gt;$G281,$N281,IF($E281&gt;R$1,"NA",(IF($E281=R$1,L281,(IF(Q281="NA",L281,IF(Q281="FEMALE_CUB","FEMALE_JUVENILE",IF(Q281="FEMALE_JUVENILE","FEMALE_SUBADULT",IF(Q281="FEMALE_SUBADULT","FEMALE_ADULT_36_48",IF(Q281="FEMALE_ADULT_36_48","FEMALE_ADULT_48_60",IF(Q281="FEMALE_ADULT_48_60","FEMALE_ADULT_60_72",IF(Q281="FEMALE_ADULT_60_72","FEMALE_ADULT_72_84",IF(Q281="FEMALE_ADULT_72_84","FEMALE_ADULT_84",IF(Q281="FEMALE_ADULT_84","FEMALE_ADULT_84",IF(Q281="MALE_CUB","MALE_JUVENILE",IF(Q281="MALE_JUVENILE","MALE_SUBADULT",IF(Q281="MALE_SUBADULT","MALE_ADULT_36_48",IF(Q281="MALE_ADULT_36_48","MALE_ADULT_48_60",IF(Q281="MALE_ADULT_48_60","MALE_ADULT_60_72",IF(Q281="MALE_ADULT_60_72","MALE_ADULT_72_84",IF(Q281="MALE_ADULT_72_84","MALE_ADULT_84",IF(Q281="MALE_ADULT_84","MALE_ADULT_84",IF(Q281="NA_CUB","NA_JUVENILE",IF(Q281="NA_JUVENILE","NA_ADULT",IF(Q281="NA_ADULT","NA_ADULT","NA"))))))))))))))))))))))))))</f>
        <v>NA</v>
      </c>
      <c r="S281" s="1" t="str">
        <f t="shared" si="403"/>
        <v>NA</v>
      </c>
      <c r="T281" s="1" t="str">
        <f t="shared" si="403"/>
        <v>NA</v>
      </c>
      <c r="U281" s="1" t="str">
        <f t="shared" si="403"/>
        <v>NA</v>
      </c>
      <c r="V281" s="1" t="str">
        <f t="shared" si="403"/>
        <v>NA</v>
      </c>
      <c r="W281" s="1" t="str">
        <f t="shared" si="403"/>
        <v>NA</v>
      </c>
      <c r="X281" s="1" t="str">
        <f t="shared" si="403"/>
        <v>NA</v>
      </c>
      <c r="Y281" s="1" t="str">
        <f t="shared" si="403"/>
        <v>NA</v>
      </c>
      <c r="Z281" s="1" t="str">
        <f t="shared" si="403"/>
        <v>NA</v>
      </c>
      <c r="AA281" s="1" t="str">
        <f t="shared" si="328"/>
        <v>NA</v>
      </c>
      <c r="AB281" s="1" t="str">
        <f t="shared" si="329"/>
        <v>NA</v>
      </c>
      <c r="AC281" s="1" t="str">
        <f t="shared" si="330"/>
        <v>NA</v>
      </c>
      <c r="AD281" s="1" t="str">
        <f t="shared" si="331"/>
        <v>NA</v>
      </c>
      <c r="AE281" s="1" t="str">
        <f t="shared" si="332"/>
        <v>NA</v>
      </c>
      <c r="AF281" s="1" t="str">
        <f t="shared" si="333"/>
        <v>NA</v>
      </c>
      <c r="AG281" s="1" t="str">
        <f t="shared" si="334"/>
        <v>NA</v>
      </c>
      <c r="AH281" s="1" t="str">
        <f t="shared" si="335"/>
        <v>NA</v>
      </c>
      <c r="AI281" s="1" t="str">
        <f t="shared" si="336"/>
        <v>NA</v>
      </c>
      <c r="AJ281" s="1" t="str">
        <f t="shared" si="337"/>
        <v>NA</v>
      </c>
      <c r="AK281" s="1" t="str">
        <f t="shared" si="338"/>
        <v>NA</v>
      </c>
      <c r="AL281" s="1" t="str">
        <f t="shared" si="339"/>
        <v>NA</v>
      </c>
      <c r="AM281" s="1" t="str">
        <f t="shared" si="340"/>
        <v>NA</v>
      </c>
      <c r="AN281" s="1" t="str">
        <f t="shared" si="341"/>
        <v>NA</v>
      </c>
      <c r="AO281" s="1" t="str">
        <f t="shared" si="342"/>
        <v>NA</v>
      </c>
      <c r="AP281" s="1" t="str">
        <f t="shared" si="343"/>
        <v>NA</v>
      </c>
      <c r="AQ281" s="1" t="str">
        <f t="shared" si="344"/>
        <v>NA</v>
      </c>
      <c r="AR281" s="1" t="str">
        <f t="shared" si="345"/>
        <v>NA</v>
      </c>
      <c r="AS281" s="1" t="str">
        <f t="shared" si="346"/>
        <v>NA</v>
      </c>
      <c r="AT281" s="1" t="str">
        <f t="shared" si="347"/>
        <v>NA</v>
      </c>
      <c r="AU281" s="1" t="str">
        <f t="shared" si="348"/>
        <v>NA</v>
      </c>
      <c r="AV281" s="1" t="str">
        <f t="shared" si="349"/>
        <v>MALE_CUB</v>
      </c>
      <c r="AW281" s="1" t="str">
        <f t="shared" si="350"/>
        <v>MALE_JUVENILE</v>
      </c>
      <c r="AX281" s="1" t="str">
        <f t="shared" si="351"/>
        <v>MALE_SUBADULT</v>
      </c>
      <c r="AY281" s="1" t="str">
        <f t="shared" si="352"/>
        <v>CENSORED</v>
      </c>
      <c r="AZ281" s="1" t="str">
        <f t="shared" si="352"/>
        <v>CENSORED</v>
      </c>
    </row>
    <row r="282" spans="1:52" x14ac:dyDescent="0.2">
      <c r="A282" s="27">
        <f>SABI_RAW_DATA!A282</f>
        <v>281</v>
      </c>
      <c r="B282" s="1" t="str">
        <f>UPPER(SABI_RAW_DATA!C282)</f>
        <v>FEMALE</v>
      </c>
      <c r="C282" s="28">
        <f>SABI_RAW_DATA!D282</f>
        <v>41244</v>
      </c>
      <c r="D282" s="28">
        <f>SABI_RAW_DATA!D282</f>
        <v>41244</v>
      </c>
      <c r="E282" s="1">
        <f t="shared" si="375"/>
        <v>2012</v>
      </c>
      <c r="F282" s="28">
        <f>SABI_RAW_DATA!E282</f>
        <v>42005</v>
      </c>
      <c r="G282" s="1">
        <f t="shared" si="376"/>
        <v>2015</v>
      </c>
      <c r="H282" s="67">
        <f>(YEAR(SABI_SUMMARY!D282)-YEAR(SABI_SUMMARY!C282))*12+MONTH(SABI_SUMMARY!D282)-MONTH(SABI_SUMMARY!C282)</f>
        <v>0</v>
      </c>
      <c r="I282" s="1" t="str">
        <f t="shared" si="377"/>
        <v>CUB</v>
      </c>
      <c r="J282" s="1" t="str">
        <f t="shared" si="378"/>
        <v>FEMALE_CUB</v>
      </c>
      <c r="K282" s="29">
        <f>(YEAR(SABI_SUMMARY!F282)-YEAR(SABI_SUMMARY!C282))*12+MONTH(SABI_SUMMARY!F282)-MONTH(SABI_SUMMARY!C282)</f>
        <v>25</v>
      </c>
      <c r="L282" s="1" t="str">
        <f t="shared" si="379"/>
        <v>SUBADULT</v>
      </c>
      <c r="M282" s="1" t="str">
        <f t="shared" si="380"/>
        <v>FEMALE_SUBADULT</v>
      </c>
      <c r="N282" s="1" t="str">
        <f>UPPER(SABI_RAW_DATA!G282)</f>
        <v>CENSORED</v>
      </c>
      <c r="O282" s="1">
        <f>IF(SABI_SUMMARY!N282="MORTALITY",1,0)</f>
        <v>0</v>
      </c>
      <c r="P282" s="1" t="str">
        <f t="shared" si="325"/>
        <v>NA</v>
      </c>
      <c r="Q282" s="1" t="str">
        <f t="shared" si="326"/>
        <v>NA</v>
      </c>
      <c r="R282" s="1" t="str">
        <f t="shared" ref="R282:Z282" si="404">IF($E282=R$1,$J282,IF(R$1&gt;$G282,$N282,IF($E282&gt;R$1,"NA",(IF($E282=R$1,L282,(IF(Q282="NA",L282,IF(Q282="FEMALE_CUB","FEMALE_JUVENILE",IF(Q282="FEMALE_JUVENILE","FEMALE_SUBADULT",IF(Q282="FEMALE_SUBADULT","FEMALE_ADULT_36_48",IF(Q282="FEMALE_ADULT_36_48","FEMALE_ADULT_48_60",IF(Q282="FEMALE_ADULT_48_60","FEMALE_ADULT_60_72",IF(Q282="FEMALE_ADULT_60_72","FEMALE_ADULT_72_84",IF(Q282="FEMALE_ADULT_72_84","FEMALE_ADULT_84",IF(Q282="FEMALE_ADULT_84","FEMALE_ADULT_84",IF(Q282="MALE_CUB","MALE_JUVENILE",IF(Q282="MALE_JUVENILE","MALE_SUBADULT",IF(Q282="MALE_SUBADULT","MALE_ADULT_36_48",IF(Q282="MALE_ADULT_36_48","MALE_ADULT_48_60",IF(Q282="MALE_ADULT_48_60","MALE_ADULT_60_72",IF(Q282="MALE_ADULT_60_72","MALE_ADULT_72_84",IF(Q282="MALE_ADULT_72_84","MALE_ADULT_84",IF(Q282="MALE_ADULT_84","MALE_ADULT_84",IF(Q282="NA_CUB","NA_JUVENILE",IF(Q282="NA_JUVENILE","NA_ADULT",IF(Q282="NA_ADULT","NA_ADULT","NA"))))))))))))))))))))))))))</f>
        <v>NA</v>
      </c>
      <c r="S282" s="1" t="str">
        <f t="shared" si="404"/>
        <v>NA</v>
      </c>
      <c r="T282" s="1" t="str">
        <f t="shared" si="404"/>
        <v>NA</v>
      </c>
      <c r="U282" s="1" t="str">
        <f t="shared" si="404"/>
        <v>NA</v>
      </c>
      <c r="V282" s="1" t="str">
        <f t="shared" si="404"/>
        <v>NA</v>
      </c>
      <c r="W282" s="1" t="str">
        <f t="shared" si="404"/>
        <v>NA</v>
      </c>
      <c r="X282" s="1" t="str">
        <f t="shared" si="404"/>
        <v>NA</v>
      </c>
      <c r="Y282" s="1" t="str">
        <f t="shared" si="404"/>
        <v>NA</v>
      </c>
      <c r="Z282" s="1" t="str">
        <f t="shared" si="404"/>
        <v>NA</v>
      </c>
      <c r="AA282" s="1" t="str">
        <f t="shared" si="328"/>
        <v>NA</v>
      </c>
      <c r="AB282" s="1" t="str">
        <f t="shared" si="329"/>
        <v>NA</v>
      </c>
      <c r="AC282" s="1" t="str">
        <f t="shared" si="330"/>
        <v>NA</v>
      </c>
      <c r="AD282" s="1" t="str">
        <f t="shared" si="331"/>
        <v>NA</v>
      </c>
      <c r="AE282" s="1" t="str">
        <f t="shared" si="332"/>
        <v>NA</v>
      </c>
      <c r="AF282" s="1" t="str">
        <f t="shared" si="333"/>
        <v>NA</v>
      </c>
      <c r="AG282" s="1" t="str">
        <f t="shared" si="334"/>
        <v>NA</v>
      </c>
      <c r="AH282" s="1" t="str">
        <f t="shared" si="335"/>
        <v>NA</v>
      </c>
      <c r="AI282" s="1" t="str">
        <f t="shared" si="336"/>
        <v>NA</v>
      </c>
      <c r="AJ282" s="1" t="str">
        <f t="shared" si="337"/>
        <v>NA</v>
      </c>
      <c r="AK282" s="1" t="str">
        <f t="shared" si="338"/>
        <v>NA</v>
      </c>
      <c r="AL282" s="1" t="str">
        <f t="shared" si="339"/>
        <v>NA</v>
      </c>
      <c r="AM282" s="1" t="str">
        <f t="shared" si="340"/>
        <v>NA</v>
      </c>
      <c r="AN282" s="1" t="str">
        <f t="shared" si="341"/>
        <v>NA</v>
      </c>
      <c r="AO282" s="1" t="str">
        <f t="shared" si="342"/>
        <v>NA</v>
      </c>
      <c r="AP282" s="1" t="str">
        <f t="shared" si="343"/>
        <v>NA</v>
      </c>
      <c r="AQ282" s="1" t="str">
        <f t="shared" si="344"/>
        <v>NA</v>
      </c>
      <c r="AR282" s="1" t="str">
        <f t="shared" si="345"/>
        <v>NA</v>
      </c>
      <c r="AS282" s="1" t="str">
        <f t="shared" si="346"/>
        <v>NA</v>
      </c>
      <c r="AT282" s="1" t="str">
        <f t="shared" si="347"/>
        <v>NA</v>
      </c>
      <c r="AU282" s="1" t="str">
        <f t="shared" si="348"/>
        <v>NA</v>
      </c>
      <c r="AV282" s="1" t="str">
        <f t="shared" si="349"/>
        <v>NA</v>
      </c>
      <c r="AW282" s="1" t="str">
        <f t="shared" si="350"/>
        <v>FEMALE_CUB</v>
      </c>
      <c r="AX282" s="1" t="str">
        <f t="shared" si="351"/>
        <v>FEMALE_JUVENILE</v>
      </c>
      <c r="AY282" s="1" t="str">
        <f t="shared" si="352"/>
        <v>FEMALE_SUBADULT</v>
      </c>
      <c r="AZ282" s="1" t="str">
        <f t="shared" si="352"/>
        <v>FEMALE_ADULT_36_48</v>
      </c>
    </row>
    <row r="283" spans="1:52" x14ac:dyDescent="0.2">
      <c r="A283" s="27">
        <f>SABI_RAW_DATA!A283</f>
        <v>282</v>
      </c>
      <c r="B283" s="1" t="str">
        <f>UPPER(SABI_RAW_DATA!C283)</f>
        <v>NA</v>
      </c>
      <c r="C283" s="28">
        <f>SABI_RAW_DATA!D283</f>
        <v>32690</v>
      </c>
      <c r="D283" s="28">
        <f>SABI_RAW_DATA!D283</f>
        <v>32690</v>
      </c>
      <c r="E283" s="1">
        <f t="shared" si="375"/>
        <v>1989</v>
      </c>
      <c r="F283" s="28">
        <f>SABI_RAW_DATA!E283</f>
        <v>32752</v>
      </c>
      <c r="G283" s="1">
        <f t="shared" si="376"/>
        <v>1989</v>
      </c>
      <c r="H283" s="67">
        <f>(YEAR(SABI_SUMMARY!D283)-YEAR(SABI_SUMMARY!C283))*12+MONTH(SABI_SUMMARY!D283)-MONTH(SABI_SUMMARY!C283)</f>
        <v>0</v>
      </c>
      <c r="I283" s="1" t="str">
        <f t="shared" si="377"/>
        <v>CUB</v>
      </c>
      <c r="J283" s="1" t="str">
        <f t="shared" si="378"/>
        <v>NA_CUB</v>
      </c>
      <c r="K283" s="29">
        <f>(YEAR(SABI_SUMMARY!F283)-YEAR(SABI_SUMMARY!C283))*12+MONTH(SABI_SUMMARY!F283)-MONTH(SABI_SUMMARY!C283)</f>
        <v>2</v>
      </c>
      <c r="L283" s="1" t="str">
        <f t="shared" si="379"/>
        <v>CUB</v>
      </c>
      <c r="M283" s="1" t="str">
        <f t="shared" si="380"/>
        <v>NA_CUB</v>
      </c>
      <c r="N283" s="1" t="str">
        <f>UPPER(SABI_RAW_DATA!G283)</f>
        <v>MORTALITY</v>
      </c>
      <c r="O283" s="1">
        <f>IF(SABI_SUMMARY!N283="MORTALITY",1,0)</f>
        <v>1</v>
      </c>
      <c r="P283" s="1" t="str">
        <f t="shared" si="325"/>
        <v>NA</v>
      </c>
      <c r="Q283" s="1" t="str">
        <f t="shared" si="326"/>
        <v>NA</v>
      </c>
      <c r="R283" s="1" t="str">
        <f t="shared" ref="R283:Z283" si="405">IF($E283=R$1,$J283,IF(R$1&gt;$G283,$N283,IF($E283&gt;R$1,"NA",(IF($E283=R$1,L283,(IF(Q283="NA",L283,IF(Q283="FEMALE_CUB","FEMALE_JUVENILE",IF(Q283="FEMALE_JUVENILE","FEMALE_SUBADULT",IF(Q283="FEMALE_SUBADULT","FEMALE_ADULT_36_48",IF(Q283="FEMALE_ADULT_36_48","FEMALE_ADULT_48_60",IF(Q283="FEMALE_ADULT_48_60","FEMALE_ADULT_60_72",IF(Q283="FEMALE_ADULT_60_72","FEMALE_ADULT_72_84",IF(Q283="FEMALE_ADULT_72_84","FEMALE_ADULT_84",IF(Q283="FEMALE_ADULT_84","FEMALE_ADULT_84",IF(Q283="MALE_CUB","MALE_JUVENILE",IF(Q283="MALE_JUVENILE","MALE_SUBADULT",IF(Q283="MALE_SUBADULT","MALE_ADULT_36_48",IF(Q283="MALE_ADULT_36_48","MALE_ADULT_48_60",IF(Q283="MALE_ADULT_48_60","MALE_ADULT_60_72",IF(Q283="MALE_ADULT_60_72","MALE_ADULT_72_84",IF(Q283="MALE_ADULT_72_84","MALE_ADULT_84",IF(Q283="MALE_ADULT_84","MALE_ADULT_84",IF(Q283="NA_CUB","NA_JUVENILE",IF(Q283="NA_JUVENILE","NA_ADULT",IF(Q283="NA_ADULT","NA_ADULT","NA"))))))))))))))))))))))))))</f>
        <v>NA</v>
      </c>
      <c r="S283" s="1" t="str">
        <f t="shared" si="405"/>
        <v>NA</v>
      </c>
      <c r="T283" s="1" t="str">
        <f t="shared" si="405"/>
        <v>NA</v>
      </c>
      <c r="U283" s="1" t="str">
        <f t="shared" si="405"/>
        <v>NA</v>
      </c>
      <c r="V283" s="1" t="str">
        <f t="shared" si="405"/>
        <v>NA</v>
      </c>
      <c r="W283" s="1" t="str">
        <f t="shared" si="405"/>
        <v>NA</v>
      </c>
      <c r="X283" s="1" t="str">
        <f t="shared" si="405"/>
        <v>NA</v>
      </c>
      <c r="Y283" s="1" t="str">
        <f t="shared" si="405"/>
        <v>NA</v>
      </c>
      <c r="Z283" s="1" t="str">
        <f t="shared" si="405"/>
        <v>NA_CUB</v>
      </c>
      <c r="AA283" s="1" t="str">
        <f t="shared" si="328"/>
        <v>MORTALITY</v>
      </c>
      <c r="AB283" s="1" t="str">
        <f t="shared" si="329"/>
        <v>MORTALITY</v>
      </c>
      <c r="AC283" s="1" t="str">
        <f t="shared" si="330"/>
        <v>MORTALITY</v>
      </c>
      <c r="AD283" s="1" t="str">
        <f t="shared" si="331"/>
        <v>MORTALITY</v>
      </c>
      <c r="AE283" s="1" t="str">
        <f t="shared" si="332"/>
        <v>MORTALITY</v>
      </c>
      <c r="AF283" s="1" t="str">
        <f t="shared" si="333"/>
        <v>MORTALITY</v>
      </c>
      <c r="AG283" s="1" t="str">
        <f t="shared" si="334"/>
        <v>MORTALITY</v>
      </c>
      <c r="AH283" s="1" t="str">
        <f t="shared" si="335"/>
        <v>MORTALITY</v>
      </c>
      <c r="AI283" s="1" t="str">
        <f t="shared" si="336"/>
        <v>MORTALITY</v>
      </c>
      <c r="AJ283" s="1" t="str">
        <f t="shared" si="337"/>
        <v>MORTALITY</v>
      </c>
      <c r="AK283" s="1" t="str">
        <f t="shared" si="338"/>
        <v>MORTALITY</v>
      </c>
      <c r="AL283" s="1" t="str">
        <f t="shared" si="339"/>
        <v>MORTALITY</v>
      </c>
      <c r="AM283" s="1" t="str">
        <f t="shared" si="340"/>
        <v>MORTALITY</v>
      </c>
      <c r="AN283" s="1" t="str">
        <f t="shared" si="341"/>
        <v>MORTALITY</v>
      </c>
      <c r="AO283" s="1" t="str">
        <f t="shared" si="342"/>
        <v>MORTALITY</v>
      </c>
      <c r="AP283" s="1" t="str">
        <f t="shared" si="343"/>
        <v>MORTALITY</v>
      </c>
      <c r="AQ283" s="1" t="str">
        <f t="shared" si="344"/>
        <v>MORTALITY</v>
      </c>
      <c r="AR283" s="1" t="str">
        <f t="shared" si="345"/>
        <v>MORTALITY</v>
      </c>
      <c r="AS283" s="1" t="str">
        <f t="shared" si="346"/>
        <v>MORTALITY</v>
      </c>
      <c r="AT283" s="1" t="str">
        <f t="shared" si="347"/>
        <v>MORTALITY</v>
      </c>
      <c r="AU283" s="1" t="str">
        <f t="shared" si="348"/>
        <v>MORTALITY</v>
      </c>
      <c r="AV283" s="1" t="str">
        <f t="shared" si="349"/>
        <v>MORTALITY</v>
      </c>
      <c r="AW283" s="1" t="str">
        <f t="shared" si="350"/>
        <v>MORTALITY</v>
      </c>
      <c r="AX283" s="1" t="str">
        <f t="shared" si="351"/>
        <v>MORTALITY</v>
      </c>
      <c r="AY283" s="1" t="str">
        <f t="shared" si="352"/>
        <v>MORTALITY</v>
      </c>
      <c r="AZ283" s="1" t="str">
        <f t="shared" si="352"/>
        <v>MORTALITY</v>
      </c>
    </row>
    <row r="284" spans="1:52" x14ac:dyDescent="0.2">
      <c r="A284" s="27">
        <f>SABI_RAW_DATA!A284</f>
        <v>283</v>
      </c>
      <c r="B284" s="1" t="str">
        <f>UPPER(SABI_RAW_DATA!C284)</f>
        <v>NA</v>
      </c>
      <c r="C284" s="28">
        <f>SABI_RAW_DATA!D284</f>
        <v>32690</v>
      </c>
      <c r="D284" s="28">
        <f>SABI_RAW_DATA!D284</f>
        <v>32690</v>
      </c>
      <c r="E284" s="1">
        <f t="shared" si="375"/>
        <v>1989</v>
      </c>
      <c r="F284" s="28">
        <f>SABI_RAW_DATA!E284</f>
        <v>32752</v>
      </c>
      <c r="G284" s="1">
        <f t="shared" si="376"/>
        <v>1989</v>
      </c>
      <c r="H284" s="67">
        <f>(YEAR(SABI_SUMMARY!D284)-YEAR(SABI_SUMMARY!C284))*12+MONTH(SABI_SUMMARY!D284)-MONTH(SABI_SUMMARY!C284)</f>
        <v>0</v>
      </c>
      <c r="I284" s="1" t="str">
        <f t="shared" si="377"/>
        <v>CUB</v>
      </c>
      <c r="J284" s="1" t="str">
        <f t="shared" si="378"/>
        <v>NA_CUB</v>
      </c>
      <c r="K284" s="29">
        <f>(YEAR(SABI_SUMMARY!F284)-YEAR(SABI_SUMMARY!C284))*12+MONTH(SABI_SUMMARY!F284)-MONTH(SABI_SUMMARY!C284)</f>
        <v>2</v>
      </c>
      <c r="L284" s="1" t="str">
        <f t="shared" si="379"/>
        <v>CUB</v>
      </c>
      <c r="M284" s="1" t="str">
        <f t="shared" si="380"/>
        <v>NA_CUB</v>
      </c>
      <c r="N284" s="1" t="str">
        <f>UPPER(SABI_RAW_DATA!G284)</f>
        <v>MORTALITY</v>
      </c>
      <c r="O284" s="1">
        <f>IF(SABI_SUMMARY!N284="MORTALITY",1,0)</f>
        <v>1</v>
      </c>
      <c r="P284" s="1" t="str">
        <f t="shared" si="325"/>
        <v>NA</v>
      </c>
      <c r="Q284" s="1" t="str">
        <f t="shared" si="326"/>
        <v>NA</v>
      </c>
      <c r="R284" s="1" t="str">
        <f t="shared" ref="R284:Z284" si="406">IF($E284=R$1,$J284,IF(R$1&gt;$G284,$N284,IF($E284&gt;R$1,"NA",(IF($E284=R$1,L284,(IF(Q284="NA",L284,IF(Q284="FEMALE_CUB","FEMALE_JUVENILE",IF(Q284="FEMALE_JUVENILE","FEMALE_SUBADULT",IF(Q284="FEMALE_SUBADULT","FEMALE_ADULT_36_48",IF(Q284="FEMALE_ADULT_36_48","FEMALE_ADULT_48_60",IF(Q284="FEMALE_ADULT_48_60","FEMALE_ADULT_60_72",IF(Q284="FEMALE_ADULT_60_72","FEMALE_ADULT_72_84",IF(Q284="FEMALE_ADULT_72_84","FEMALE_ADULT_84",IF(Q284="FEMALE_ADULT_84","FEMALE_ADULT_84",IF(Q284="MALE_CUB","MALE_JUVENILE",IF(Q284="MALE_JUVENILE","MALE_SUBADULT",IF(Q284="MALE_SUBADULT","MALE_ADULT_36_48",IF(Q284="MALE_ADULT_36_48","MALE_ADULT_48_60",IF(Q284="MALE_ADULT_48_60","MALE_ADULT_60_72",IF(Q284="MALE_ADULT_60_72","MALE_ADULT_72_84",IF(Q284="MALE_ADULT_72_84","MALE_ADULT_84",IF(Q284="MALE_ADULT_84","MALE_ADULT_84",IF(Q284="NA_CUB","NA_JUVENILE",IF(Q284="NA_JUVENILE","NA_ADULT",IF(Q284="NA_ADULT","NA_ADULT","NA"))))))))))))))))))))))))))</f>
        <v>NA</v>
      </c>
      <c r="S284" s="1" t="str">
        <f t="shared" si="406"/>
        <v>NA</v>
      </c>
      <c r="T284" s="1" t="str">
        <f t="shared" si="406"/>
        <v>NA</v>
      </c>
      <c r="U284" s="1" t="str">
        <f t="shared" si="406"/>
        <v>NA</v>
      </c>
      <c r="V284" s="1" t="str">
        <f t="shared" si="406"/>
        <v>NA</v>
      </c>
      <c r="W284" s="1" t="str">
        <f t="shared" si="406"/>
        <v>NA</v>
      </c>
      <c r="X284" s="1" t="str">
        <f t="shared" si="406"/>
        <v>NA</v>
      </c>
      <c r="Y284" s="1" t="str">
        <f t="shared" si="406"/>
        <v>NA</v>
      </c>
      <c r="Z284" s="1" t="str">
        <f t="shared" si="406"/>
        <v>NA_CUB</v>
      </c>
      <c r="AA284" s="1" t="str">
        <f t="shared" si="328"/>
        <v>MORTALITY</v>
      </c>
      <c r="AB284" s="1" t="str">
        <f t="shared" si="329"/>
        <v>MORTALITY</v>
      </c>
      <c r="AC284" s="1" t="str">
        <f t="shared" si="330"/>
        <v>MORTALITY</v>
      </c>
      <c r="AD284" s="1" t="str">
        <f t="shared" si="331"/>
        <v>MORTALITY</v>
      </c>
      <c r="AE284" s="1" t="str">
        <f t="shared" si="332"/>
        <v>MORTALITY</v>
      </c>
      <c r="AF284" s="1" t="str">
        <f t="shared" si="333"/>
        <v>MORTALITY</v>
      </c>
      <c r="AG284" s="1" t="str">
        <f t="shared" si="334"/>
        <v>MORTALITY</v>
      </c>
      <c r="AH284" s="1" t="str">
        <f t="shared" si="335"/>
        <v>MORTALITY</v>
      </c>
      <c r="AI284" s="1" t="str">
        <f t="shared" si="336"/>
        <v>MORTALITY</v>
      </c>
      <c r="AJ284" s="1" t="str">
        <f t="shared" si="337"/>
        <v>MORTALITY</v>
      </c>
      <c r="AK284" s="1" t="str">
        <f t="shared" si="338"/>
        <v>MORTALITY</v>
      </c>
      <c r="AL284" s="1" t="str">
        <f t="shared" si="339"/>
        <v>MORTALITY</v>
      </c>
      <c r="AM284" s="1" t="str">
        <f t="shared" si="340"/>
        <v>MORTALITY</v>
      </c>
      <c r="AN284" s="1" t="str">
        <f t="shared" si="341"/>
        <v>MORTALITY</v>
      </c>
      <c r="AO284" s="1" t="str">
        <f t="shared" si="342"/>
        <v>MORTALITY</v>
      </c>
      <c r="AP284" s="1" t="str">
        <f t="shared" si="343"/>
        <v>MORTALITY</v>
      </c>
      <c r="AQ284" s="1" t="str">
        <f t="shared" si="344"/>
        <v>MORTALITY</v>
      </c>
      <c r="AR284" s="1" t="str">
        <f t="shared" si="345"/>
        <v>MORTALITY</v>
      </c>
      <c r="AS284" s="1" t="str">
        <f t="shared" si="346"/>
        <v>MORTALITY</v>
      </c>
      <c r="AT284" s="1" t="str">
        <f t="shared" si="347"/>
        <v>MORTALITY</v>
      </c>
      <c r="AU284" s="1" t="str">
        <f t="shared" si="348"/>
        <v>MORTALITY</v>
      </c>
      <c r="AV284" s="1" t="str">
        <f t="shared" si="349"/>
        <v>MORTALITY</v>
      </c>
      <c r="AW284" s="1" t="str">
        <f t="shared" si="350"/>
        <v>MORTALITY</v>
      </c>
      <c r="AX284" s="1" t="str">
        <f t="shared" si="351"/>
        <v>MORTALITY</v>
      </c>
      <c r="AY284" s="1" t="str">
        <f t="shared" si="352"/>
        <v>MORTALITY</v>
      </c>
      <c r="AZ284" s="1" t="str">
        <f t="shared" si="352"/>
        <v>MORTALITY</v>
      </c>
    </row>
    <row r="285" spans="1:52" x14ac:dyDescent="0.2">
      <c r="A285" s="27">
        <f>SABI_RAW_DATA!A285</f>
        <v>284</v>
      </c>
      <c r="B285" s="1" t="str">
        <f>UPPER(SABI_RAW_DATA!C285)</f>
        <v>NA</v>
      </c>
      <c r="C285" s="28">
        <f>SABI_RAW_DATA!D285</f>
        <v>32964</v>
      </c>
      <c r="D285" s="28">
        <f>SABI_RAW_DATA!D285</f>
        <v>32964</v>
      </c>
      <c r="E285" s="1">
        <f t="shared" si="375"/>
        <v>1990</v>
      </c>
      <c r="F285" s="28">
        <f>SABI_RAW_DATA!E285</f>
        <v>33055</v>
      </c>
      <c r="G285" s="1">
        <f t="shared" si="376"/>
        <v>1990</v>
      </c>
      <c r="H285" s="67">
        <f>(YEAR(SABI_SUMMARY!D285)-YEAR(SABI_SUMMARY!C285))*12+MONTH(SABI_SUMMARY!D285)-MONTH(SABI_SUMMARY!C285)</f>
        <v>0</v>
      </c>
      <c r="I285" s="1" t="str">
        <f t="shared" si="377"/>
        <v>CUB</v>
      </c>
      <c r="J285" s="1" t="str">
        <f t="shared" si="378"/>
        <v>NA_CUB</v>
      </c>
      <c r="K285" s="29">
        <f>(YEAR(SABI_SUMMARY!F285)-YEAR(SABI_SUMMARY!C285))*12+MONTH(SABI_SUMMARY!F285)-MONTH(SABI_SUMMARY!C285)</f>
        <v>3</v>
      </c>
      <c r="L285" s="1" t="str">
        <f t="shared" si="379"/>
        <v>CUB</v>
      </c>
      <c r="M285" s="1" t="str">
        <f t="shared" si="380"/>
        <v>NA_CUB</v>
      </c>
      <c r="N285" s="1" t="str">
        <f>UPPER(SABI_RAW_DATA!G285)</f>
        <v>MORTALITY</v>
      </c>
      <c r="O285" s="1">
        <f>IF(SABI_SUMMARY!N285="MORTALITY",1,0)</f>
        <v>1</v>
      </c>
      <c r="P285" s="1" t="str">
        <f t="shared" si="325"/>
        <v>NA</v>
      </c>
      <c r="Q285" s="1" t="str">
        <f t="shared" si="326"/>
        <v>NA</v>
      </c>
      <c r="R285" s="1" t="str">
        <f t="shared" ref="R285:Z285" si="407">IF($E285=R$1,$J285,IF(R$1&gt;$G285,$N285,IF($E285&gt;R$1,"NA",(IF($E285=R$1,L285,(IF(Q285="NA",L285,IF(Q285="FEMALE_CUB","FEMALE_JUVENILE",IF(Q285="FEMALE_JUVENILE","FEMALE_SUBADULT",IF(Q285="FEMALE_SUBADULT","FEMALE_ADULT_36_48",IF(Q285="FEMALE_ADULT_36_48","FEMALE_ADULT_48_60",IF(Q285="FEMALE_ADULT_48_60","FEMALE_ADULT_60_72",IF(Q285="FEMALE_ADULT_60_72","FEMALE_ADULT_72_84",IF(Q285="FEMALE_ADULT_72_84","FEMALE_ADULT_84",IF(Q285="FEMALE_ADULT_84","FEMALE_ADULT_84",IF(Q285="MALE_CUB","MALE_JUVENILE",IF(Q285="MALE_JUVENILE","MALE_SUBADULT",IF(Q285="MALE_SUBADULT","MALE_ADULT_36_48",IF(Q285="MALE_ADULT_36_48","MALE_ADULT_48_60",IF(Q285="MALE_ADULT_48_60","MALE_ADULT_60_72",IF(Q285="MALE_ADULT_60_72","MALE_ADULT_72_84",IF(Q285="MALE_ADULT_72_84","MALE_ADULT_84",IF(Q285="MALE_ADULT_84","MALE_ADULT_84",IF(Q285="NA_CUB","NA_JUVENILE",IF(Q285="NA_JUVENILE","NA_ADULT",IF(Q285="NA_ADULT","NA_ADULT","NA"))))))))))))))))))))))))))</f>
        <v>NA</v>
      </c>
      <c r="S285" s="1" t="str">
        <f t="shared" si="407"/>
        <v>NA</v>
      </c>
      <c r="T285" s="1" t="str">
        <f t="shared" si="407"/>
        <v>NA</v>
      </c>
      <c r="U285" s="1" t="str">
        <f t="shared" si="407"/>
        <v>NA</v>
      </c>
      <c r="V285" s="1" t="str">
        <f t="shared" si="407"/>
        <v>NA</v>
      </c>
      <c r="W285" s="1" t="str">
        <f t="shared" si="407"/>
        <v>NA</v>
      </c>
      <c r="X285" s="1" t="str">
        <f t="shared" si="407"/>
        <v>NA</v>
      </c>
      <c r="Y285" s="1" t="str">
        <f t="shared" si="407"/>
        <v>NA</v>
      </c>
      <c r="Z285" s="1" t="str">
        <f t="shared" si="407"/>
        <v>NA</v>
      </c>
      <c r="AA285" s="1" t="str">
        <f t="shared" si="328"/>
        <v>NA_CUB</v>
      </c>
      <c r="AB285" s="1" t="str">
        <f t="shared" si="329"/>
        <v>MORTALITY</v>
      </c>
      <c r="AC285" s="1" t="str">
        <f t="shared" si="330"/>
        <v>MORTALITY</v>
      </c>
      <c r="AD285" s="1" t="str">
        <f t="shared" si="331"/>
        <v>MORTALITY</v>
      </c>
      <c r="AE285" s="1" t="str">
        <f t="shared" si="332"/>
        <v>MORTALITY</v>
      </c>
      <c r="AF285" s="1" t="str">
        <f t="shared" si="333"/>
        <v>MORTALITY</v>
      </c>
      <c r="AG285" s="1" t="str">
        <f t="shared" si="334"/>
        <v>MORTALITY</v>
      </c>
      <c r="AH285" s="1" t="str">
        <f t="shared" si="335"/>
        <v>MORTALITY</v>
      </c>
      <c r="AI285" s="1" t="str">
        <f t="shared" si="336"/>
        <v>MORTALITY</v>
      </c>
      <c r="AJ285" s="1" t="str">
        <f t="shared" si="337"/>
        <v>MORTALITY</v>
      </c>
      <c r="AK285" s="1" t="str">
        <f t="shared" si="338"/>
        <v>MORTALITY</v>
      </c>
      <c r="AL285" s="1" t="str">
        <f t="shared" si="339"/>
        <v>MORTALITY</v>
      </c>
      <c r="AM285" s="1" t="str">
        <f t="shared" si="340"/>
        <v>MORTALITY</v>
      </c>
      <c r="AN285" s="1" t="str">
        <f t="shared" si="341"/>
        <v>MORTALITY</v>
      </c>
      <c r="AO285" s="1" t="str">
        <f t="shared" si="342"/>
        <v>MORTALITY</v>
      </c>
      <c r="AP285" s="1" t="str">
        <f t="shared" si="343"/>
        <v>MORTALITY</v>
      </c>
      <c r="AQ285" s="1" t="str">
        <f t="shared" si="344"/>
        <v>MORTALITY</v>
      </c>
      <c r="AR285" s="1" t="str">
        <f t="shared" si="345"/>
        <v>MORTALITY</v>
      </c>
      <c r="AS285" s="1" t="str">
        <f t="shared" si="346"/>
        <v>MORTALITY</v>
      </c>
      <c r="AT285" s="1" t="str">
        <f t="shared" si="347"/>
        <v>MORTALITY</v>
      </c>
      <c r="AU285" s="1" t="str">
        <f t="shared" si="348"/>
        <v>MORTALITY</v>
      </c>
      <c r="AV285" s="1" t="str">
        <f t="shared" si="349"/>
        <v>MORTALITY</v>
      </c>
      <c r="AW285" s="1" t="str">
        <f t="shared" si="350"/>
        <v>MORTALITY</v>
      </c>
      <c r="AX285" s="1" t="str">
        <f t="shared" si="351"/>
        <v>MORTALITY</v>
      </c>
      <c r="AY285" s="1" t="str">
        <f t="shared" si="352"/>
        <v>MORTALITY</v>
      </c>
      <c r="AZ285" s="1" t="str">
        <f t="shared" si="352"/>
        <v>MORTALITY</v>
      </c>
    </row>
    <row r="286" spans="1:52" x14ac:dyDescent="0.2">
      <c r="A286" s="27">
        <f>SABI_RAW_DATA!A286</f>
        <v>285</v>
      </c>
      <c r="B286" s="1" t="str">
        <f>UPPER(SABI_RAW_DATA!C286)</f>
        <v>FEMALE</v>
      </c>
      <c r="C286" s="28">
        <f>SABI_RAW_DATA!D286</f>
        <v>32964</v>
      </c>
      <c r="D286" s="28">
        <f>SABI_RAW_DATA!D286</f>
        <v>32964</v>
      </c>
      <c r="E286" s="1">
        <f t="shared" si="375"/>
        <v>1990</v>
      </c>
      <c r="F286" s="28">
        <f>SABI_RAW_DATA!E286</f>
        <v>33390</v>
      </c>
      <c r="G286" s="1">
        <f t="shared" si="376"/>
        <v>1991</v>
      </c>
      <c r="H286" s="67">
        <f>(YEAR(SABI_SUMMARY!D286)-YEAR(SABI_SUMMARY!C286))*12+MONTH(SABI_SUMMARY!D286)-MONTH(SABI_SUMMARY!C286)</f>
        <v>0</v>
      </c>
      <c r="I286" s="1" t="str">
        <f t="shared" si="377"/>
        <v>CUB</v>
      </c>
      <c r="J286" s="1" t="str">
        <f t="shared" si="378"/>
        <v>FEMALE_CUB</v>
      </c>
      <c r="K286" s="29">
        <f>(YEAR(SABI_SUMMARY!F286)-YEAR(SABI_SUMMARY!C286))*12+MONTH(SABI_SUMMARY!F286)-MONTH(SABI_SUMMARY!C286)</f>
        <v>14</v>
      </c>
      <c r="L286" s="1" t="str">
        <f t="shared" si="379"/>
        <v>JUVENILE</v>
      </c>
      <c r="M286" s="1" t="str">
        <f t="shared" si="380"/>
        <v>FEMALE_JUVENILE</v>
      </c>
      <c r="N286" s="1" t="str">
        <f>UPPER(SABI_RAW_DATA!G286)</f>
        <v>CENSORED</v>
      </c>
      <c r="O286" s="1">
        <f>IF(SABI_SUMMARY!N286="MORTALITY",1,0)</f>
        <v>0</v>
      </c>
      <c r="P286" s="1" t="str">
        <f t="shared" si="325"/>
        <v>NA</v>
      </c>
      <c r="Q286" s="1" t="str">
        <f t="shared" si="326"/>
        <v>NA</v>
      </c>
      <c r="R286" s="1" t="str">
        <f t="shared" ref="R286:Z286" si="408">IF($E286=R$1,$J286,IF(R$1&gt;$G286,$N286,IF($E286&gt;R$1,"NA",(IF($E286=R$1,L286,(IF(Q286="NA",L286,IF(Q286="FEMALE_CUB","FEMALE_JUVENILE",IF(Q286="FEMALE_JUVENILE","FEMALE_SUBADULT",IF(Q286="FEMALE_SUBADULT","FEMALE_ADULT_36_48",IF(Q286="FEMALE_ADULT_36_48","FEMALE_ADULT_48_60",IF(Q286="FEMALE_ADULT_48_60","FEMALE_ADULT_60_72",IF(Q286="FEMALE_ADULT_60_72","FEMALE_ADULT_72_84",IF(Q286="FEMALE_ADULT_72_84","FEMALE_ADULT_84",IF(Q286="FEMALE_ADULT_84","FEMALE_ADULT_84",IF(Q286="MALE_CUB","MALE_JUVENILE",IF(Q286="MALE_JUVENILE","MALE_SUBADULT",IF(Q286="MALE_SUBADULT","MALE_ADULT_36_48",IF(Q286="MALE_ADULT_36_48","MALE_ADULT_48_60",IF(Q286="MALE_ADULT_48_60","MALE_ADULT_60_72",IF(Q286="MALE_ADULT_60_72","MALE_ADULT_72_84",IF(Q286="MALE_ADULT_72_84","MALE_ADULT_84",IF(Q286="MALE_ADULT_84","MALE_ADULT_84",IF(Q286="NA_CUB","NA_JUVENILE",IF(Q286="NA_JUVENILE","NA_ADULT",IF(Q286="NA_ADULT","NA_ADULT","NA"))))))))))))))))))))))))))</f>
        <v>NA</v>
      </c>
      <c r="S286" s="1" t="str">
        <f t="shared" si="408"/>
        <v>NA</v>
      </c>
      <c r="T286" s="1" t="str">
        <f t="shared" si="408"/>
        <v>NA</v>
      </c>
      <c r="U286" s="1" t="str">
        <f t="shared" si="408"/>
        <v>NA</v>
      </c>
      <c r="V286" s="1" t="str">
        <f t="shared" si="408"/>
        <v>NA</v>
      </c>
      <c r="W286" s="1" t="str">
        <f t="shared" si="408"/>
        <v>NA</v>
      </c>
      <c r="X286" s="1" t="str">
        <f t="shared" si="408"/>
        <v>NA</v>
      </c>
      <c r="Y286" s="1" t="str">
        <f t="shared" si="408"/>
        <v>NA</v>
      </c>
      <c r="Z286" s="1" t="str">
        <f t="shared" si="408"/>
        <v>NA</v>
      </c>
      <c r="AA286" s="1" t="str">
        <f t="shared" si="328"/>
        <v>FEMALE_CUB</v>
      </c>
      <c r="AB286" s="1" t="str">
        <f t="shared" si="329"/>
        <v>FEMALE_JUVENILE</v>
      </c>
      <c r="AC286" s="1" t="str">
        <f t="shared" si="330"/>
        <v>CENSORED</v>
      </c>
      <c r="AD286" s="1" t="str">
        <f t="shared" si="331"/>
        <v>CENSORED</v>
      </c>
      <c r="AE286" s="1" t="str">
        <f t="shared" si="332"/>
        <v>CENSORED</v>
      </c>
      <c r="AF286" s="1" t="str">
        <f t="shared" si="333"/>
        <v>CENSORED</v>
      </c>
      <c r="AG286" s="1" t="str">
        <f t="shared" si="334"/>
        <v>CENSORED</v>
      </c>
      <c r="AH286" s="1" t="str">
        <f t="shared" si="335"/>
        <v>CENSORED</v>
      </c>
      <c r="AI286" s="1" t="str">
        <f t="shared" si="336"/>
        <v>CENSORED</v>
      </c>
      <c r="AJ286" s="1" t="str">
        <f t="shared" si="337"/>
        <v>CENSORED</v>
      </c>
      <c r="AK286" s="1" t="str">
        <f t="shared" si="338"/>
        <v>CENSORED</v>
      </c>
      <c r="AL286" s="1" t="str">
        <f t="shared" si="339"/>
        <v>CENSORED</v>
      </c>
      <c r="AM286" s="1" t="str">
        <f t="shared" si="340"/>
        <v>CENSORED</v>
      </c>
      <c r="AN286" s="1" t="str">
        <f t="shared" si="341"/>
        <v>CENSORED</v>
      </c>
      <c r="AO286" s="1" t="str">
        <f t="shared" si="342"/>
        <v>CENSORED</v>
      </c>
      <c r="AP286" s="1" t="str">
        <f t="shared" si="343"/>
        <v>CENSORED</v>
      </c>
      <c r="AQ286" s="1" t="str">
        <f t="shared" si="344"/>
        <v>CENSORED</v>
      </c>
      <c r="AR286" s="1" t="str">
        <f t="shared" si="345"/>
        <v>CENSORED</v>
      </c>
      <c r="AS286" s="1" t="str">
        <f t="shared" si="346"/>
        <v>CENSORED</v>
      </c>
      <c r="AT286" s="1" t="str">
        <f t="shared" si="347"/>
        <v>CENSORED</v>
      </c>
      <c r="AU286" s="1" t="str">
        <f t="shared" si="348"/>
        <v>CENSORED</v>
      </c>
      <c r="AV286" s="1" t="str">
        <f t="shared" si="349"/>
        <v>CENSORED</v>
      </c>
      <c r="AW286" s="1" t="str">
        <f t="shared" si="350"/>
        <v>CENSORED</v>
      </c>
      <c r="AX286" s="1" t="str">
        <f t="shared" si="351"/>
        <v>CENSORED</v>
      </c>
      <c r="AY286" s="1" t="str">
        <f t="shared" si="352"/>
        <v>CENSORED</v>
      </c>
      <c r="AZ286" s="1" t="str">
        <f t="shared" si="352"/>
        <v>CENSORED</v>
      </c>
    </row>
    <row r="287" spans="1:52" x14ac:dyDescent="0.2">
      <c r="A287" s="27">
        <f>SABI_RAW_DATA!A287</f>
        <v>286</v>
      </c>
      <c r="B287" s="1" t="str">
        <f>UPPER(SABI_RAW_DATA!C287)</f>
        <v>MALE</v>
      </c>
      <c r="C287" s="28">
        <f>SABI_RAW_DATA!D287</f>
        <v>35704</v>
      </c>
      <c r="D287" s="28">
        <f>SABI_RAW_DATA!D287</f>
        <v>35704</v>
      </c>
      <c r="E287" s="1">
        <f t="shared" si="375"/>
        <v>1997</v>
      </c>
      <c r="F287" s="28">
        <f>SABI_RAW_DATA!E287</f>
        <v>36434</v>
      </c>
      <c r="G287" s="1">
        <f t="shared" si="376"/>
        <v>1999</v>
      </c>
      <c r="H287" s="67">
        <f>(YEAR(SABI_SUMMARY!D287)-YEAR(SABI_SUMMARY!C287))*12+MONTH(SABI_SUMMARY!D287)-MONTH(SABI_SUMMARY!C287)</f>
        <v>0</v>
      </c>
      <c r="I287" s="1" t="str">
        <f t="shared" si="377"/>
        <v>CUB</v>
      </c>
      <c r="J287" s="1" t="str">
        <f t="shared" si="378"/>
        <v>MALE_CUB</v>
      </c>
      <c r="K287" s="29">
        <f>(YEAR(SABI_SUMMARY!F287)-YEAR(SABI_SUMMARY!C287))*12+MONTH(SABI_SUMMARY!F287)-MONTH(SABI_SUMMARY!C287)</f>
        <v>24</v>
      </c>
      <c r="L287" s="1" t="str">
        <f t="shared" si="379"/>
        <v>JUVENILE</v>
      </c>
      <c r="M287" s="1" t="str">
        <f t="shared" si="380"/>
        <v>MALE_JUVENILE</v>
      </c>
      <c r="N287" s="1" t="str">
        <f>UPPER(SABI_RAW_DATA!G287)</f>
        <v>CENSORED</v>
      </c>
      <c r="O287" s="1">
        <f>IF(SABI_SUMMARY!N287="MORTALITY",1,0)</f>
        <v>0</v>
      </c>
      <c r="P287" s="1" t="str">
        <f t="shared" si="325"/>
        <v>NA</v>
      </c>
      <c r="Q287" s="1" t="str">
        <f t="shared" si="326"/>
        <v>NA</v>
      </c>
      <c r="R287" s="1" t="str">
        <f t="shared" ref="R287:Z287" si="409">IF($E287=R$1,$J287,IF(R$1&gt;$G287,$N287,IF($E287&gt;R$1,"NA",(IF($E287=R$1,L287,(IF(Q287="NA",L287,IF(Q287="FEMALE_CUB","FEMALE_JUVENILE",IF(Q287="FEMALE_JUVENILE","FEMALE_SUBADULT",IF(Q287="FEMALE_SUBADULT","FEMALE_ADULT_36_48",IF(Q287="FEMALE_ADULT_36_48","FEMALE_ADULT_48_60",IF(Q287="FEMALE_ADULT_48_60","FEMALE_ADULT_60_72",IF(Q287="FEMALE_ADULT_60_72","FEMALE_ADULT_72_84",IF(Q287="FEMALE_ADULT_72_84","FEMALE_ADULT_84",IF(Q287="FEMALE_ADULT_84","FEMALE_ADULT_84",IF(Q287="MALE_CUB","MALE_JUVENILE",IF(Q287="MALE_JUVENILE","MALE_SUBADULT",IF(Q287="MALE_SUBADULT","MALE_ADULT_36_48",IF(Q287="MALE_ADULT_36_48","MALE_ADULT_48_60",IF(Q287="MALE_ADULT_48_60","MALE_ADULT_60_72",IF(Q287="MALE_ADULT_60_72","MALE_ADULT_72_84",IF(Q287="MALE_ADULT_72_84","MALE_ADULT_84",IF(Q287="MALE_ADULT_84","MALE_ADULT_84",IF(Q287="NA_CUB","NA_JUVENILE",IF(Q287="NA_JUVENILE","NA_ADULT",IF(Q287="NA_ADULT","NA_ADULT","NA"))))))))))))))))))))))))))</f>
        <v>NA</v>
      </c>
      <c r="S287" s="1" t="str">
        <f t="shared" si="409"/>
        <v>NA</v>
      </c>
      <c r="T287" s="1" t="str">
        <f t="shared" si="409"/>
        <v>NA</v>
      </c>
      <c r="U287" s="1" t="str">
        <f t="shared" si="409"/>
        <v>NA</v>
      </c>
      <c r="V287" s="1" t="str">
        <f t="shared" si="409"/>
        <v>NA</v>
      </c>
      <c r="W287" s="1" t="str">
        <f t="shared" si="409"/>
        <v>NA</v>
      </c>
      <c r="X287" s="1" t="str">
        <f t="shared" si="409"/>
        <v>NA</v>
      </c>
      <c r="Y287" s="1" t="str">
        <f t="shared" si="409"/>
        <v>NA</v>
      </c>
      <c r="Z287" s="1" t="str">
        <f t="shared" si="409"/>
        <v>NA</v>
      </c>
      <c r="AA287" s="1" t="str">
        <f t="shared" si="328"/>
        <v>NA</v>
      </c>
      <c r="AB287" s="1" t="str">
        <f t="shared" si="329"/>
        <v>NA</v>
      </c>
      <c r="AC287" s="1" t="str">
        <f t="shared" si="330"/>
        <v>NA</v>
      </c>
      <c r="AD287" s="1" t="str">
        <f t="shared" si="331"/>
        <v>NA</v>
      </c>
      <c r="AE287" s="1" t="str">
        <f t="shared" si="332"/>
        <v>NA</v>
      </c>
      <c r="AF287" s="1" t="str">
        <f t="shared" si="333"/>
        <v>NA</v>
      </c>
      <c r="AG287" s="1" t="str">
        <f t="shared" si="334"/>
        <v>NA</v>
      </c>
      <c r="AH287" s="1" t="str">
        <f t="shared" si="335"/>
        <v>MALE_CUB</v>
      </c>
      <c r="AI287" s="1" t="str">
        <f t="shared" si="336"/>
        <v>MALE_JUVENILE</v>
      </c>
      <c r="AJ287" s="1" t="str">
        <f t="shared" si="337"/>
        <v>MALE_SUBADULT</v>
      </c>
      <c r="AK287" s="1" t="str">
        <f t="shared" si="338"/>
        <v>CENSORED</v>
      </c>
      <c r="AL287" s="1" t="str">
        <f t="shared" si="339"/>
        <v>CENSORED</v>
      </c>
      <c r="AM287" s="1" t="str">
        <f t="shared" si="340"/>
        <v>CENSORED</v>
      </c>
      <c r="AN287" s="1" t="str">
        <f t="shared" si="341"/>
        <v>CENSORED</v>
      </c>
      <c r="AO287" s="1" t="str">
        <f t="shared" si="342"/>
        <v>CENSORED</v>
      </c>
      <c r="AP287" s="1" t="str">
        <f t="shared" si="343"/>
        <v>CENSORED</v>
      </c>
      <c r="AQ287" s="1" t="str">
        <f t="shared" si="344"/>
        <v>CENSORED</v>
      </c>
      <c r="AR287" s="1" t="str">
        <f t="shared" si="345"/>
        <v>CENSORED</v>
      </c>
      <c r="AS287" s="1" t="str">
        <f t="shared" si="346"/>
        <v>CENSORED</v>
      </c>
      <c r="AT287" s="1" t="str">
        <f t="shared" si="347"/>
        <v>CENSORED</v>
      </c>
      <c r="AU287" s="1" t="str">
        <f t="shared" si="348"/>
        <v>CENSORED</v>
      </c>
      <c r="AV287" s="1" t="str">
        <f t="shared" si="349"/>
        <v>CENSORED</v>
      </c>
      <c r="AW287" s="1" t="str">
        <f t="shared" si="350"/>
        <v>CENSORED</v>
      </c>
      <c r="AX287" s="1" t="str">
        <f t="shared" si="351"/>
        <v>CENSORED</v>
      </c>
      <c r="AY287" s="1" t="str">
        <f t="shared" si="352"/>
        <v>CENSORED</v>
      </c>
      <c r="AZ287" s="1" t="str">
        <f t="shared" si="352"/>
        <v>CENSORED</v>
      </c>
    </row>
    <row r="288" spans="1:52" x14ac:dyDescent="0.2">
      <c r="A288" s="27">
        <f>SABI_RAW_DATA!A288</f>
        <v>287</v>
      </c>
      <c r="B288" s="1" t="str">
        <f>UPPER(SABI_RAW_DATA!C288)</f>
        <v>MALE</v>
      </c>
      <c r="C288" s="28">
        <f>SABI_RAW_DATA!D288</f>
        <v>35704</v>
      </c>
      <c r="D288" s="28">
        <f>SABI_RAW_DATA!D288</f>
        <v>35704</v>
      </c>
      <c r="E288" s="1">
        <f t="shared" si="375"/>
        <v>1997</v>
      </c>
      <c r="F288" s="28">
        <f>SABI_RAW_DATA!E288</f>
        <v>36434</v>
      </c>
      <c r="G288" s="1">
        <f t="shared" si="376"/>
        <v>1999</v>
      </c>
      <c r="H288" s="67">
        <f>(YEAR(SABI_SUMMARY!D288)-YEAR(SABI_SUMMARY!C288))*12+MONTH(SABI_SUMMARY!D288)-MONTH(SABI_SUMMARY!C288)</f>
        <v>0</v>
      </c>
      <c r="I288" s="1" t="str">
        <f t="shared" si="377"/>
        <v>CUB</v>
      </c>
      <c r="J288" s="1" t="str">
        <f t="shared" si="378"/>
        <v>MALE_CUB</v>
      </c>
      <c r="K288" s="29">
        <f>(YEAR(SABI_SUMMARY!F288)-YEAR(SABI_SUMMARY!C288))*12+MONTH(SABI_SUMMARY!F288)-MONTH(SABI_SUMMARY!C288)</f>
        <v>24</v>
      </c>
      <c r="L288" s="1" t="str">
        <f t="shared" si="379"/>
        <v>JUVENILE</v>
      </c>
      <c r="M288" s="1" t="str">
        <f t="shared" si="380"/>
        <v>MALE_JUVENILE</v>
      </c>
      <c r="N288" s="1" t="str">
        <f>UPPER(SABI_RAW_DATA!G288)</f>
        <v>CENSORED</v>
      </c>
      <c r="O288" s="1">
        <f>IF(SABI_SUMMARY!N288="MORTALITY",1,0)</f>
        <v>0</v>
      </c>
      <c r="P288" s="1" t="str">
        <f t="shared" si="325"/>
        <v>NA</v>
      </c>
      <c r="Q288" s="1" t="str">
        <f t="shared" si="326"/>
        <v>NA</v>
      </c>
      <c r="R288" s="1" t="str">
        <f t="shared" ref="R288:Z288" si="410">IF($E288=R$1,$J288,IF(R$1&gt;$G288,$N288,IF($E288&gt;R$1,"NA",(IF($E288=R$1,L288,(IF(Q288="NA",L288,IF(Q288="FEMALE_CUB","FEMALE_JUVENILE",IF(Q288="FEMALE_JUVENILE","FEMALE_SUBADULT",IF(Q288="FEMALE_SUBADULT","FEMALE_ADULT_36_48",IF(Q288="FEMALE_ADULT_36_48","FEMALE_ADULT_48_60",IF(Q288="FEMALE_ADULT_48_60","FEMALE_ADULT_60_72",IF(Q288="FEMALE_ADULT_60_72","FEMALE_ADULT_72_84",IF(Q288="FEMALE_ADULT_72_84","FEMALE_ADULT_84",IF(Q288="FEMALE_ADULT_84","FEMALE_ADULT_84",IF(Q288="MALE_CUB","MALE_JUVENILE",IF(Q288="MALE_JUVENILE","MALE_SUBADULT",IF(Q288="MALE_SUBADULT","MALE_ADULT_36_48",IF(Q288="MALE_ADULT_36_48","MALE_ADULT_48_60",IF(Q288="MALE_ADULT_48_60","MALE_ADULT_60_72",IF(Q288="MALE_ADULT_60_72","MALE_ADULT_72_84",IF(Q288="MALE_ADULT_72_84","MALE_ADULT_84",IF(Q288="MALE_ADULT_84","MALE_ADULT_84",IF(Q288="NA_CUB","NA_JUVENILE",IF(Q288="NA_JUVENILE","NA_ADULT",IF(Q288="NA_ADULT","NA_ADULT","NA"))))))))))))))))))))))))))</f>
        <v>NA</v>
      </c>
      <c r="S288" s="1" t="str">
        <f t="shared" si="410"/>
        <v>NA</v>
      </c>
      <c r="T288" s="1" t="str">
        <f t="shared" si="410"/>
        <v>NA</v>
      </c>
      <c r="U288" s="1" t="str">
        <f t="shared" si="410"/>
        <v>NA</v>
      </c>
      <c r="V288" s="1" t="str">
        <f t="shared" si="410"/>
        <v>NA</v>
      </c>
      <c r="W288" s="1" t="str">
        <f t="shared" si="410"/>
        <v>NA</v>
      </c>
      <c r="X288" s="1" t="str">
        <f t="shared" si="410"/>
        <v>NA</v>
      </c>
      <c r="Y288" s="1" t="str">
        <f t="shared" si="410"/>
        <v>NA</v>
      </c>
      <c r="Z288" s="1" t="str">
        <f t="shared" si="410"/>
        <v>NA</v>
      </c>
      <c r="AA288" s="1" t="str">
        <f t="shared" si="328"/>
        <v>NA</v>
      </c>
      <c r="AB288" s="1" t="str">
        <f t="shared" si="329"/>
        <v>NA</v>
      </c>
      <c r="AC288" s="1" t="str">
        <f t="shared" si="330"/>
        <v>NA</v>
      </c>
      <c r="AD288" s="1" t="str">
        <f t="shared" si="331"/>
        <v>NA</v>
      </c>
      <c r="AE288" s="1" t="str">
        <f t="shared" si="332"/>
        <v>NA</v>
      </c>
      <c r="AF288" s="1" t="str">
        <f t="shared" si="333"/>
        <v>NA</v>
      </c>
      <c r="AG288" s="1" t="str">
        <f t="shared" si="334"/>
        <v>NA</v>
      </c>
      <c r="AH288" s="1" t="str">
        <f t="shared" si="335"/>
        <v>MALE_CUB</v>
      </c>
      <c r="AI288" s="1" t="str">
        <f t="shared" si="336"/>
        <v>MALE_JUVENILE</v>
      </c>
      <c r="AJ288" s="1" t="str">
        <f t="shared" si="337"/>
        <v>MALE_SUBADULT</v>
      </c>
      <c r="AK288" s="1" t="str">
        <f t="shared" si="338"/>
        <v>CENSORED</v>
      </c>
      <c r="AL288" s="1" t="str">
        <f t="shared" si="339"/>
        <v>CENSORED</v>
      </c>
      <c r="AM288" s="1" t="str">
        <f t="shared" si="340"/>
        <v>CENSORED</v>
      </c>
      <c r="AN288" s="1" t="str">
        <f t="shared" si="341"/>
        <v>CENSORED</v>
      </c>
      <c r="AO288" s="1" t="str">
        <f t="shared" si="342"/>
        <v>CENSORED</v>
      </c>
      <c r="AP288" s="1" t="str">
        <f t="shared" si="343"/>
        <v>CENSORED</v>
      </c>
      <c r="AQ288" s="1" t="str">
        <f t="shared" si="344"/>
        <v>CENSORED</v>
      </c>
      <c r="AR288" s="1" t="str">
        <f t="shared" si="345"/>
        <v>CENSORED</v>
      </c>
      <c r="AS288" s="1" t="str">
        <f t="shared" si="346"/>
        <v>CENSORED</v>
      </c>
      <c r="AT288" s="1" t="str">
        <f t="shared" si="347"/>
        <v>CENSORED</v>
      </c>
      <c r="AU288" s="1" t="str">
        <f t="shared" si="348"/>
        <v>CENSORED</v>
      </c>
      <c r="AV288" s="1" t="str">
        <f t="shared" si="349"/>
        <v>CENSORED</v>
      </c>
      <c r="AW288" s="1" t="str">
        <f t="shared" si="350"/>
        <v>CENSORED</v>
      </c>
      <c r="AX288" s="1" t="str">
        <f t="shared" si="351"/>
        <v>CENSORED</v>
      </c>
      <c r="AY288" s="1" t="str">
        <f t="shared" si="352"/>
        <v>CENSORED</v>
      </c>
      <c r="AZ288" s="1" t="str">
        <f t="shared" si="352"/>
        <v>CENSORED</v>
      </c>
    </row>
    <row r="289" spans="1:52" x14ac:dyDescent="0.2">
      <c r="A289" s="27">
        <f>SABI_RAW_DATA!A289</f>
        <v>288</v>
      </c>
      <c r="B289" s="1" t="str">
        <f>UPPER(SABI_RAW_DATA!C289)</f>
        <v>NA</v>
      </c>
      <c r="C289" s="28">
        <f>SABI_RAW_DATA!D289</f>
        <v>36557</v>
      </c>
      <c r="D289" s="28">
        <f>SABI_RAW_DATA!D289</f>
        <v>36557</v>
      </c>
      <c r="E289" s="1">
        <f t="shared" si="375"/>
        <v>2000</v>
      </c>
      <c r="F289" s="28">
        <f>SABI_RAW_DATA!E289</f>
        <v>36617</v>
      </c>
      <c r="G289" s="1">
        <f t="shared" si="376"/>
        <v>2000</v>
      </c>
      <c r="H289" s="67">
        <f>(YEAR(SABI_SUMMARY!D289)-YEAR(SABI_SUMMARY!C289))*12+MONTH(SABI_SUMMARY!D289)-MONTH(SABI_SUMMARY!C289)</f>
        <v>0</v>
      </c>
      <c r="I289" s="1" t="str">
        <f t="shared" si="377"/>
        <v>CUB</v>
      </c>
      <c r="J289" s="1" t="str">
        <f t="shared" si="378"/>
        <v>NA_CUB</v>
      </c>
      <c r="K289" s="29">
        <f>(YEAR(SABI_SUMMARY!F289)-YEAR(SABI_SUMMARY!C289))*12+MONTH(SABI_SUMMARY!F289)-MONTH(SABI_SUMMARY!C289)</f>
        <v>2</v>
      </c>
      <c r="L289" s="1" t="str">
        <f t="shared" si="379"/>
        <v>CUB</v>
      </c>
      <c r="M289" s="1" t="str">
        <f t="shared" si="380"/>
        <v>NA_CUB</v>
      </c>
      <c r="N289" s="1" t="str">
        <f>UPPER(SABI_RAW_DATA!G289)</f>
        <v>MORTALITY</v>
      </c>
      <c r="O289" s="1">
        <f>IF(SABI_SUMMARY!N289="MORTALITY",1,0)</f>
        <v>1</v>
      </c>
      <c r="P289" s="1" t="str">
        <f t="shared" si="325"/>
        <v>NA</v>
      </c>
      <c r="Q289" s="1" t="str">
        <f t="shared" si="326"/>
        <v>NA</v>
      </c>
      <c r="R289" s="1" t="str">
        <f t="shared" ref="R289:Z289" si="411">IF($E289=R$1,$J289,IF(R$1&gt;$G289,$N289,IF($E289&gt;R$1,"NA",(IF($E289=R$1,L289,(IF(Q289="NA",L289,IF(Q289="FEMALE_CUB","FEMALE_JUVENILE",IF(Q289="FEMALE_JUVENILE","FEMALE_SUBADULT",IF(Q289="FEMALE_SUBADULT","FEMALE_ADULT_36_48",IF(Q289="FEMALE_ADULT_36_48","FEMALE_ADULT_48_60",IF(Q289="FEMALE_ADULT_48_60","FEMALE_ADULT_60_72",IF(Q289="FEMALE_ADULT_60_72","FEMALE_ADULT_72_84",IF(Q289="FEMALE_ADULT_72_84","FEMALE_ADULT_84",IF(Q289="FEMALE_ADULT_84","FEMALE_ADULT_84",IF(Q289="MALE_CUB","MALE_JUVENILE",IF(Q289="MALE_JUVENILE","MALE_SUBADULT",IF(Q289="MALE_SUBADULT","MALE_ADULT_36_48",IF(Q289="MALE_ADULT_36_48","MALE_ADULT_48_60",IF(Q289="MALE_ADULT_48_60","MALE_ADULT_60_72",IF(Q289="MALE_ADULT_60_72","MALE_ADULT_72_84",IF(Q289="MALE_ADULT_72_84","MALE_ADULT_84",IF(Q289="MALE_ADULT_84","MALE_ADULT_84",IF(Q289="NA_CUB","NA_JUVENILE",IF(Q289="NA_JUVENILE","NA_ADULT",IF(Q289="NA_ADULT","NA_ADULT","NA"))))))))))))))))))))))))))</f>
        <v>NA</v>
      </c>
      <c r="S289" s="1" t="str">
        <f t="shared" si="411"/>
        <v>NA</v>
      </c>
      <c r="T289" s="1" t="str">
        <f t="shared" si="411"/>
        <v>NA</v>
      </c>
      <c r="U289" s="1" t="str">
        <f t="shared" si="411"/>
        <v>NA</v>
      </c>
      <c r="V289" s="1" t="str">
        <f t="shared" si="411"/>
        <v>NA</v>
      </c>
      <c r="W289" s="1" t="str">
        <f t="shared" si="411"/>
        <v>NA</v>
      </c>
      <c r="X289" s="1" t="str">
        <f t="shared" si="411"/>
        <v>NA</v>
      </c>
      <c r="Y289" s="1" t="str">
        <f t="shared" si="411"/>
        <v>NA</v>
      </c>
      <c r="Z289" s="1" t="str">
        <f t="shared" si="411"/>
        <v>NA</v>
      </c>
      <c r="AA289" s="1" t="str">
        <f t="shared" si="328"/>
        <v>NA</v>
      </c>
      <c r="AB289" s="1" t="str">
        <f t="shared" si="329"/>
        <v>NA</v>
      </c>
      <c r="AC289" s="1" t="str">
        <f t="shared" si="330"/>
        <v>NA</v>
      </c>
      <c r="AD289" s="1" t="str">
        <f t="shared" si="331"/>
        <v>NA</v>
      </c>
      <c r="AE289" s="1" t="str">
        <f t="shared" si="332"/>
        <v>NA</v>
      </c>
      <c r="AF289" s="1" t="str">
        <f t="shared" si="333"/>
        <v>NA</v>
      </c>
      <c r="AG289" s="1" t="str">
        <f t="shared" si="334"/>
        <v>NA</v>
      </c>
      <c r="AH289" s="1" t="str">
        <f t="shared" si="335"/>
        <v>NA</v>
      </c>
      <c r="AI289" s="1" t="str">
        <f t="shared" si="336"/>
        <v>NA</v>
      </c>
      <c r="AJ289" s="1" t="str">
        <f t="shared" si="337"/>
        <v>NA</v>
      </c>
      <c r="AK289" s="1" t="str">
        <f t="shared" si="338"/>
        <v>NA_CUB</v>
      </c>
      <c r="AL289" s="1" t="str">
        <f t="shared" si="339"/>
        <v>MORTALITY</v>
      </c>
      <c r="AM289" s="1" t="str">
        <f t="shared" si="340"/>
        <v>MORTALITY</v>
      </c>
      <c r="AN289" s="1" t="str">
        <f t="shared" si="341"/>
        <v>MORTALITY</v>
      </c>
      <c r="AO289" s="1" t="str">
        <f t="shared" si="342"/>
        <v>MORTALITY</v>
      </c>
      <c r="AP289" s="1" t="str">
        <f t="shared" si="343"/>
        <v>MORTALITY</v>
      </c>
      <c r="AQ289" s="1" t="str">
        <f t="shared" si="344"/>
        <v>MORTALITY</v>
      </c>
      <c r="AR289" s="1" t="str">
        <f t="shared" si="345"/>
        <v>MORTALITY</v>
      </c>
      <c r="AS289" s="1" t="str">
        <f t="shared" si="346"/>
        <v>MORTALITY</v>
      </c>
      <c r="AT289" s="1" t="str">
        <f t="shared" si="347"/>
        <v>MORTALITY</v>
      </c>
      <c r="AU289" s="1" t="str">
        <f t="shared" si="348"/>
        <v>MORTALITY</v>
      </c>
      <c r="AV289" s="1" t="str">
        <f t="shared" si="349"/>
        <v>MORTALITY</v>
      </c>
      <c r="AW289" s="1" t="str">
        <f t="shared" si="350"/>
        <v>MORTALITY</v>
      </c>
      <c r="AX289" s="1" t="str">
        <f t="shared" si="351"/>
        <v>MORTALITY</v>
      </c>
      <c r="AY289" s="1" t="str">
        <f t="shared" si="352"/>
        <v>MORTALITY</v>
      </c>
      <c r="AZ289" s="1" t="str">
        <f t="shared" si="352"/>
        <v>MORTALITY</v>
      </c>
    </row>
    <row r="290" spans="1:52" x14ac:dyDescent="0.2">
      <c r="A290" s="27">
        <f>SABI_RAW_DATA!A290</f>
        <v>289</v>
      </c>
      <c r="B290" s="1" t="str">
        <f>UPPER(SABI_RAW_DATA!C290)</f>
        <v>NA</v>
      </c>
      <c r="C290" s="28">
        <f>SABI_RAW_DATA!D290</f>
        <v>36557</v>
      </c>
      <c r="D290" s="28">
        <f>SABI_RAW_DATA!D290</f>
        <v>36557</v>
      </c>
      <c r="E290" s="1">
        <f t="shared" si="375"/>
        <v>2000</v>
      </c>
      <c r="F290" s="28">
        <f>SABI_RAW_DATA!E290</f>
        <v>36617</v>
      </c>
      <c r="G290" s="1">
        <f t="shared" si="376"/>
        <v>2000</v>
      </c>
      <c r="H290" s="67">
        <f>(YEAR(SABI_SUMMARY!D290)-YEAR(SABI_SUMMARY!C290))*12+MONTH(SABI_SUMMARY!D290)-MONTH(SABI_SUMMARY!C290)</f>
        <v>0</v>
      </c>
      <c r="I290" s="1" t="str">
        <f t="shared" si="377"/>
        <v>CUB</v>
      </c>
      <c r="J290" s="1" t="str">
        <f t="shared" si="378"/>
        <v>NA_CUB</v>
      </c>
      <c r="K290" s="29">
        <f>(YEAR(SABI_SUMMARY!F290)-YEAR(SABI_SUMMARY!C290))*12+MONTH(SABI_SUMMARY!F290)-MONTH(SABI_SUMMARY!C290)</f>
        <v>2</v>
      </c>
      <c r="L290" s="1" t="str">
        <f t="shared" si="379"/>
        <v>CUB</v>
      </c>
      <c r="M290" s="1" t="str">
        <f t="shared" si="380"/>
        <v>NA_CUB</v>
      </c>
      <c r="N290" s="1" t="str">
        <f>UPPER(SABI_RAW_DATA!G290)</f>
        <v>MORTALITY</v>
      </c>
      <c r="O290" s="1">
        <f>IF(SABI_SUMMARY!N290="MORTALITY",1,0)</f>
        <v>1</v>
      </c>
      <c r="P290" s="1" t="str">
        <f t="shared" si="325"/>
        <v>NA</v>
      </c>
      <c r="Q290" s="1" t="str">
        <f t="shared" si="326"/>
        <v>NA</v>
      </c>
      <c r="R290" s="1" t="str">
        <f t="shared" ref="R290:Z290" si="412">IF($E290=R$1,$J290,IF(R$1&gt;$G290,$N290,IF($E290&gt;R$1,"NA",(IF($E290=R$1,L290,(IF(Q290="NA",L290,IF(Q290="FEMALE_CUB","FEMALE_JUVENILE",IF(Q290="FEMALE_JUVENILE","FEMALE_SUBADULT",IF(Q290="FEMALE_SUBADULT","FEMALE_ADULT_36_48",IF(Q290="FEMALE_ADULT_36_48","FEMALE_ADULT_48_60",IF(Q290="FEMALE_ADULT_48_60","FEMALE_ADULT_60_72",IF(Q290="FEMALE_ADULT_60_72","FEMALE_ADULT_72_84",IF(Q290="FEMALE_ADULT_72_84","FEMALE_ADULT_84",IF(Q290="FEMALE_ADULT_84","FEMALE_ADULT_84",IF(Q290="MALE_CUB","MALE_JUVENILE",IF(Q290="MALE_JUVENILE","MALE_SUBADULT",IF(Q290="MALE_SUBADULT","MALE_ADULT_36_48",IF(Q290="MALE_ADULT_36_48","MALE_ADULT_48_60",IF(Q290="MALE_ADULT_48_60","MALE_ADULT_60_72",IF(Q290="MALE_ADULT_60_72","MALE_ADULT_72_84",IF(Q290="MALE_ADULT_72_84","MALE_ADULT_84",IF(Q290="MALE_ADULT_84","MALE_ADULT_84",IF(Q290="NA_CUB","NA_JUVENILE",IF(Q290="NA_JUVENILE","NA_ADULT",IF(Q290="NA_ADULT","NA_ADULT","NA"))))))))))))))))))))))))))</f>
        <v>NA</v>
      </c>
      <c r="S290" s="1" t="str">
        <f t="shared" si="412"/>
        <v>NA</v>
      </c>
      <c r="T290" s="1" t="str">
        <f t="shared" si="412"/>
        <v>NA</v>
      </c>
      <c r="U290" s="1" t="str">
        <f t="shared" si="412"/>
        <v>NA</v>
      </c>
      <c r="V290" s="1" t="str">
        <f t="shared" si="412"/>
        <v>NA</v>
      </c>
      <c r="W290" s="1" t="str">
        <f t="shared" si="412"/>
        <v>NA</v>
      </c>
      <c r="X290" s="1" t="str">
        <f t="shared" si="412"/>
        <v>NA</v>
      </c>
      <c r="Y290" s="1" t="str">
        <f t="shared" si="412"/>
        <v>NA</v>
      </c>
      <c r="Z290" s="1" t="str">
        <f t="shared" si="412"/>
        <v>NA</v>
      </c>
      <c r="AA290" s="1" t="str">
        <f t="shared" si="328"/>
        <v>NA</v>
      </c>
      <c r="AB290" s="1" t="str">
        <f t="shared" si="329"/>
        <v>NA</v>
      </c>
      <c r="AC290" s="1" t="str">
        <f t="shared" si="330"/>
        <v>NA</v>
      </c>
      <c r="AD290" s="1" t="str">
        <f t="shared" si="331"/>
        <v>NA</v>
      </c>
      <c r="AE290" s="1" t="str">
        <f t="shared" si="332"/>
        <v>NA</v>
      </c>
      <c r="AF290" s="1" t="str">
        <f t="shared" si="333"/>
        <v>NA</v>
      </c>
      <c r="AG290" s="1" t="str">
        <f t="shared" si="334"/>
        <v>NA</v>
      </c>
      <c r="AH290" s="1" t="str">
        <f t="shared" si="335"/>
        <v>NA</v>
      </c>
      <c r="AI290" s="1" t="str">
        <f t="shared" si="336"/>
        <v>NA</v>
      </c>
      <c r="AJ290" s="1" t="str">
        <f t="shared" si="337"/>
        <v>NA</v>
      </c>
      <c r="AK290" s="1" t="str">
        <f t="shared" si="338"/>
        <v>NA_CUB</v>
      </c>
      <c r="AL290" s="1" t="str">
        <f t="shared" si="339"/>
        <v>MORTALITY</v>
      </c>
      <c r="AM290" s="1" t="str">
        <f t="shared" si="340"/>
        <v>MORTALITY</v>
      </c>
      <c r="AN290" s="1" t="str">
        <f t="shared" si="341"/>
        <v>MORTALITY</v>
      </c>
      <c r="AO290" s="1" t="str">
        <f t="shared" si="342"/>
        <v>MORTALITY</v>
      </c>
      <c r="AP290" s="1" t="str">
        <f t="shared" si="343"/>
        <v>MORTALITY</v>
      </c>
      <c r="AQ290" s="1" t="str">
        <f t="shared" si="344"/>
        <v>MORTALITY</v>
      </c>
      <c r="AR290" s="1" t="str">
        <f t="shared" si="345"/>
        <v>MORTALITY</v>
      </c>
      <c r="AS290" s="1" t="str">
        <f t="shared" si="346"/>
        <v>MORTALITY</v>
      </c>
      <c r="AT290" s="1" t="str">
        <f t="shared" si="347"/>
        <v>MORTALITY</v>
      </c>
      <c r="AU290" s="1" t="str">
        <f t="shared" si="348"/>
        <v>MORTALITY</v>
      </c>
      <c r="AV290" s="1" t="str">
        <f t="shared" si="349"/>
        <v>MORTALITY</v>
      </c>
      <c r="AW290" s="1" t="str">
        <f t="shared" si="350"/>
        <v>MORTALITY</v>
      </c>
      <c r="AX290" s="1" t="str">
        <f t="shared" si="351"/>
        <v>MORTALITY</v>
      </c>
      <c r="AY290" s="1" t="str">
        <f t="shared" si="352"/>
        <v>MORTALITY</v>
      </c>
      <c r="AZ290" s="1" t="str">
        <f t="shared" si="352"/>
        <v>MORTALITY</v>
      </c>
    </row>
    <row r="291" spans="1:52" x14ac:dyDescent="0.2">
      <c r="A291" s="27">
        <f>SABI_RAW_DATA!A291</f>
        <v>290</v>
      </c>
      <c r="B291" s="1" t="str">
        <f>UPPER(SABI_RAW_DATA!C291)</f>
        <v>MALE</v>
      </c>
      <c r="C291" s="28">
        <f>SABI_RAW_DATA!D291</f>
        <v>36892</v>
      </c>
      <c r="D291" s="28">
        <f>SABI_RAW_DATA!D291</f>
        <v>36892</v>
      </c>
      <c r="E291" s="1">
        <f t="shared" si="375"/>
        <v>2001</v>
      </c>
      <c r="F291" s="28">
        <f>SABI_RAW_DATA!E291</f>
        <v>37926</v>
      </c>
      <c r="G291" s="1">
        <f t="shared" si="376"/>
        <v>2003</v>
      </c>
      <c r="H291" s="67">
        <f>(YEAR(SABI_SUMMARY!D291)-YEAR(SABI_SUMMARY!C291))*12+MONTH(SABI_SUMMARY!D291)-MONTH(SABI_SUMMARY!C291)</f>
        <v>0</v>
      </c>
      <c r="I291" s="1" t="str">
        <f t="shared" si="377"/>
        <v>CUB</v>
      </c>
      <c r="J291" s="1" t="str">
        <f t="shared" si="378"/>
        <v>MALE_CUB</v>
      </c>
      <c r="K291" s="29">
        <f>(YEAR(SABI_SUMMARY!F291)-YEAR(SABI_SUMMARY!C291))*12+MONTH(SABI_SUMMARY!F291)-MONTH(SABI_SUMMARY!C291)</f>
        <v>34</v>
      </c>
      <c r="L291" s="1" t="str">
        <f t="shared" si="379"/>
        <v>SUBADULT</v>
      </c>
      <c r="M291" s="1" t="str">
        <f t="shared" si="380"/>
        <v>MALE_SUBADULT</v>
      </c>
      <c r="N291" s="1" t="str">
        <f>UPPER(SABI_RAW_DATA!G291)</f>
        <v>MORTALITY</v>
      </c>
      <c r="O291" s="1">
        <f>IF(SABI_SUMMARY!N291="MORTALITY",1,0)</f>
        <v>1</v>
      </c>
      <c r="P291" s="1" t="str">
        <f t="shared" si="325"/>
        <v>NA</v>
      </c>
      <c r="Q291" s="1" t="str">
        <f t="shared" si="326"/>
        <v>NA</v>
      </c>
      <c r="R291" s="1" t="str">
        <f t="shared" ref="R291:Z291" si="413">IF($E291=R$1,$J291,IF(R$1&gt;$G291,$N291,IF($E291&gt;R$1,"NA",(IF($E291=R$1,L291,(IF(Q291="NA",L291,IF(Q291="FEMALE_CUB","FEMALE_JUVENILE",IF(Q291="FEMALE_JUVENILE","FEMALE_SUBADULT",IF(Q291="FEMALE_SUBADULT","FEMALE_ADULT_36_48",IF(Q291="FEMALE_ADULT_36_48","FEMALE_ADULT_48_60",IF(Q291="FEMALE_ADULT_48_60","FEMALE_ADULT_60_72",IF(Q291="FEMALE_ADULT_60_72","FEMALE_ADULT_72_84",IF(Q291="FEMALE_ADULT_72_84","FEMALE_ADULT_84",IF(Q291="FEMALE_ADULT_84","FEMALE_ADULT_84",IF(Q291="MALE_CUB","MALE_JUVENILE",IF(Q291="MALE_JUVENILE","MALE_SUBADULT",IF(Q291="MALE_SUBADULT","MALE_ADULT_36_48",IF(Q291="MALE_ADULT_36_48","MALE_ADULT_48_60",IF(Q291="MALE_ADULT_48_60","MALE_ADULT_60_72",IF(Q291="MALE_ADULT_60_72","MALE_ADULT_72_84",IF(Q291="MALE_ADULT_72_84","MALE_ADULT_84",IF(Q291="MALE_ADULT_84","MALE_ADULT_84",IF(Q291="NA_CUB","NA_JUVENILE",IF(Q291="NA_JUVENILE","NA_ADULT",IF(Q291="NA_ADULT","NA_ADULT","NA"))))))))))))))))))))))))))</f>
        <v>NA</v>
      </c>
      <c r="S291" s="1" t="str">
        <f t="shared" si="413"/>
        <v>NA</v>
      </c>
      <c r="T291" s="1" t="str">
        <f t="shared" si="413"/>
        <v>NA</v>
      </c>
      <c r="U291" s="1" t="str">
        <f t="shared" si="413"/>
        <v>NA</v>
      </c>
      <c r="V291" s="1" t="str">
        <f t="shared" si="413"/>
        <v>NA</v>
      </c>
      <c r="W291" s="1" t="str">
        <f t="shared" si="413"/>
        <v>NA</v>
      </c>
      <c r="X291" s="1" t="str">
        <f t="shared" si="413"/>
        <v>NA</v>
      </c>
      <c r="Y291" s="1" t="str">
        <f t="shared" si="413"/>
        <v>NA</v>
      </c>
      <c r="Z291" s="1" t="str">
        <f t="shared" si="413"/>
        <v>NA</v>
      </c>
      <c r="AA291" s="1" t="str">
        <f t="shared" si="328"/>
        <v>NA</v>
      </c>
      <c r="AB291" s="1" t="str">
        <f t="shared" si="329"/>
        <v>NA</v>
      </c>
      <c r="AC291" s="1" t="str">
        <f t="shared" si="330"/>
        <v>NA</v>
      </c>
      <c r="AD291" s="1" t="str">
        <f t="shared" si="331"/>
        <v>NA</v>
      </c>
      <c r="AE291" s="1" t="str">
        <f t="shared" si="332"/>
        <v>NA</v>
      </c>
      <c r="AF291" s="1" t="str">
        <f t="shared" si="333"/>
        <v>NA</v>
      </c>
      <c r="AG291" s="1" t="str">
        <f t="shared" si="334"/>
        <v>NA</v>
      </c>
      <c r="AH291" s="1" t="str">
        <f t="shared" si="335"/>
        <v>NA</v>
      </c>
      <c r="AI291" s="1" t="str">
        <f t="shared" si="336"/>
        <v>NA</v>
      </c>
      <c r="AJ291" s="1" t="str">
        <f t="shared" si="337"/>
        <v>NA</v>
      </c>
      <c r="AK291" s="1" t="str">
        <f t="shared" si="338"/>
        <v>NA</v>
      </c>
      <c r="AL291" s="1" t="str">
        <f t="shared" si="339"/>
        <v>MALE_CUB</v>
      </c>
      <c r="AM291" s="1" t="str">
        <f t="shared" si="340"/>
        <v>MALE_JUVENILE</v>
      </c>
      <c r="AN291" s="1" t="str">
        <f t="shared" si="341"/>
        <v>MALE_SUBADULT</v>
      </c>
      <c r="AO291" s="1" t="str">
        <f t="shared" si="342"/>
        <v>MORTALITY</v>
      </c>
      <c r="AP291" s="1" t="str">
        <f t="shared" si="343"/>
        <v>MORTALITY</v>
      </c>
      <c r="AQ291" s="1" t="str">
        <f t="shared" si="344"/>
        <v>MORTALITY</v>
      </c>
      <c r="AR291" s="1" t="str">
        <f t="shared" si="345"/>
        <v>MORTALITY</v>
      </c>
      <c r="AS291" s="1" t="str">
        <f t="shared" si="346"/>
        <v>MORTALITY</v>
      </c>
      <c r="AT291" s="1" t="str">
        <f t="shared" si="347"/>
        <v>MORTALITY</v>
      </c>
      <c r="AU291" s="1" t="str">
        <f t="shared" si="348"/>
        <v>MORTALITY</v>
      </c>
      <c r="AV291" s="1" t="str">
        <f t="shared" si="349"/>
        <v>MORTALITY</v>
      </c>
      <c r="AW291" s="1" t="str">
        <f t="shared" si="350"/>
        <v>MORTALITY</v>
      </c>
      <c r="AX291" s="1" t="str">
        <f t="shared" si="351"/>
        <v>MORTALITY</v>
      </c>
      <c r="AY291" s="1" t="str">
        <f t="shared" si="352"/>
        <v>MORTALITY</v>
      </c>
      <c r="AZ291" s="1" t="str">
        <f t="shared" si="352"/>
        <v>MORTALITY</v>
      </c>
    </row>
    <row r="292" spans="1:52" x14ac:dyDescent="0.2">
      <c r="A292" s="27">
        <f>SABI_RAW_DATA!A292</f>
        <v>291</v>
      </c>
      <c r="B292" s="1" t="str">
        <f>UPPER(SABI_RAW_DATA!C292)</f>
        <v>MALE</v>
      </c>
      <c r="C292" s="28">
        <f>SABI_RAW_DATA!D292</f>
        <v>36892</v>
      </c>
      <c r="D292" s="28">
        <f>SABI_RAW_DATA!D292</f>
        <v>36892</v>
      </c>
      <c r="E292" s="1">
        <f t="shared" si="375"/>
        <v>2001</v>
      </c>
      <c r="F292" s="28">
        <f>SABI_RAW_DATA!E292</f>
        <v>37926</v>
      </c>
      <c r="G292" s="1">
        <f t="shared" si="376"/>
        <v>2003</v>
      </c>
      <c r="H292" s="67">
        <f>(YEAR(SABI_SUMMARY!D292)-YEAR(SABI_SUMMARY!C292))*12+MONTH(SABI_SUMMARY!D292)-MONTH(SABI_SUMMARY!C292)</f>
        <v>0</v>
      </c>
      <c r="I292" s="1" t="str">
        <f t="shared" si="377"/>
        <v>CUB</v>
      </c>
      <c r="J292" s="1" t="str">
        <f t="shared" si="378"/>
        <v>MALE_CUB</v>
      </c>
      <c r="K292" s="29">
        <f>(YEAR(SABI_SUMMARY!F292)-YEAR(SABI_SUMMARY!C292))*12+MONTH(SABI_SUMMARY!F292)-MONTH(SABI_SUMMARY!C292)</f>
        <v>34</v>
      </c>
      <c r="L292" s="1" t="str">
        <f t="shared" si="379"/>
        <v>SUBADULT</v>
      </c>
      <c r="M292" s="1" t="str">
        <f t="shared" si="380"/>
        <v>MALE_SUBADULT</v>
      </c>
      <c r="N292" s="1" t="str">
        <f>UPPER(SABI_RAW_DATA!G292)</f>
        <v>MORTALITY</v>
      </c>
      <c r="O292" s="1">
        <f>IF(SABI_SUMMARY!N292="MORTALITY",1,0)</f>
        <v>1</v>
      </c>
      <c r="P292" s="1" t="str">
        <f t="shared" si="325"/>
        <v>NA</v>
      </c>
      <c r="Q292" s="1" t="str">
        <f t="shared" si="326"/>
        <v>NA</v>
      </c>
      <c r="R292" s="1" t="str">
        <f t="shared" ref="R292:Z292" si="414">IF($E292=R$1,$J292,IF(R$1&gt;$G292,$N292,IF($E292&gt;R$1,"NA",(IF($E292=R$1,L292,(IF(Q292="NA",L292,IF(Q292="FEMALE_CUB","FEMALE_JUVENILE",IF(Q292="FEMALE_JUVENILE","FEMALE_SUBADULT",IF(Q292="FEMALE_SUBADULT","FEMALE_ADULT_36_48",IF(Q292="FEMALE_ADULT_36_48","FEMALE_ADULT_48_60",IF(Q292="FEMALE_ADULT_48_60","FEMALE_ADULT_60_72",IF(Q292="FEMALE_ADULT_60_72","FEMALE_ADULT_72_84",IF(Q292="FEMALE_ADULT_72_84","FEMALE_ADULT_84",IF(Q292="FEMALE_ADULT_84","FEMALE_ADULT_84",IF(Q292="MALE_CUB","MALE_JUVENILE",IF(Q292="MALE_JUVENILE","MALE_SUBADULT",IF(Q292="MALE_SUBADULT","MALE_ADULT_36_48",IF(Q292="MALE_ADULT_36_48","MALE_ADULT_48_60",IF(Q292="MALE_ADULT_48_60","MALE_ADULT_60_72",IF(Q292="MALE_ADULT_60_72","MALE_ADULT_72_84",IF(Q292="MALE_ADULT_72_84","MALE_ADULT_84",IF(Q292="MALE_ADULT_84","MALE_ADULT_84",IF(Q292="NA_CUB","NA_JUVENILE",IF(Q292="NA_JUVENILE","NA_ADULT",IF(Q292="NA_ADULT","NA_ADULT","NA"))))))))))))))))))))))))))</f>
        <v>NA</v>
      </c>
      <c r="S292" s="1" t="str">
        <f t="shared" si="414"/>
        <v>NA</v>
      </c>
      <c r="T292" s="1" t="str">
        <f t="shared" si="414"/>
        <v>NA</v>
      </c>
      <c r="U292" s="1" t="str">
        <f t="shared" si="414"/>
        <v>NA</v>
      </c>
      <c r="V292" s="1" t="str">
        <f t="shared" si="414"/>
        <v>NA</v>
      </c>
      <c r="W292" s="1" t="str">
        <f t="shared" si="414"/>
        <v>NA</v>
      </c>
      <c r="X292" s="1" t="str">
        <f t="shared" si="414"/>
        <v>NA</v>
      </c>
      <c r="Y292" s="1" t="str">
        <f t="shared" si="414"/>
        <v>NA</v>
      </c>
      <c r="Z292" s="1" t="str">
        <f t="shared" si="414"/>
        <v>NA</v>
      </c>
      <c r="AA292" s="1" t="str">
        <f t="shared" si="328"/>
        <v>NA</v>
      </c>
      <c r="AB292" s="1" t="str">
        <f t="shared" si="329"/>
        <v>NA</v>
      </c>
      <c r="AC292" s="1" t="str">
        <f t="shared" si="330"/>
        <v>NA</v>
      </c>
      <c r="AD292" s="1" t="str">
        <f t="shared" si="331"/>
        <v>NA</v>
      </c>
      <c r="AE292" s="1" t="str">
        <f t="shared" si="332"/>
        <v>NA</v>
      </c>
      <c r="AF292" s="1" t="str">
        <f t="shared" si="333"/>
        <v>NA</v>
      </c>
      <c r="AG292" s="1" t="str">
        <f t="shared" si="334"/>
        <v>NA</v>
      </c>
      <c r="AH292" s="1" t="str">
        <f t="shared" si="335"/>
        <v>NA</v>
      </c>
      <c r="AI292" s="1" t="str">
        <f t="shared" si="336"/>
        <v>NA</v>
      </c>
      <c r="AJ292" s="1" t="str">
        <f t="shared" si="337"/>
        <v>NA</v>
      </c>
      <c r="AK292" s="1" t="str">
        <f t="shared" si="338"/>
        <v>NA</v>
      </c>
      <c r="AL292" s="1" t="str">
        <f t="shared" si="339"/>
        <v>MALE_CUB</v>
      </c>
      <c r="AM292" s="1" t="str">
        <f t="shared" si="340"/>
        <v>MALE_JUVENILE</v>
      </c>
      <c r="AN292" s="1" t="str">
        <f t="shared" si="341"/>
        <v>MALE_SUBADULT</v>
      </c>
      <c r="AO292" s="1" t="str">
        <f t="shared" si="342"/>
        <v>MORTALITY</v>
      </c>
      <c r="AP292" s="1" t="str">
        <f t="shared" si="343"/>
        <v>MORTALITY</v>
      </c>
      <c r="AQ292" s="1" t="str">
        <f t="shared" si="344"/>
        <v>MORTALITY</v>
      </c>
      <c r="AR292" s="1" t="str">
        <f t="shared" si="345"/>
        <v>MORTALITY</v>
      </c>
      <c r="AS292" s="1" t="str">
        <f t="shared" si="346"/>
        <v>MORTALITY</v>
      </c>
      <c r="AT292" s="1" t="str">
        <f t="shared" si="347"/>
        <v>MORTALITY</v>
      </c>
      <c r="AU292" s="1" t="str">
        <f t="shared" si="348"/>
        <v>MORTALITY</v>
      </c>
      <c r="AV292" s="1" t="str">
        <f t="shared" si="349"/>
        <v>MORTALITY</v>
      </c>
      <c r="AW292" s="1" t="str">
        <f t="shared" si="350"/>
        <v>MORTALITY</v>
      </c>
      <c r="AX292" s="1" t="str">
        <f t="shared" si="351"/>
        <v>MORTALITY</v>
      </c>
      <c r="AY292" s="1" t="str">
        <f t="shared" si="352"/>
        <v>MORTALITY</v>
      </c>
      <c r="AZ292" s="1" t="str">
        <f t="shared" si="352"/>
        <v>MORTALITY</v>
      </c>
    </row>
    <row r="293" spans="1:52" x14ac:dyDescent="0.2">
      <c r="A293" s="27">
        <f>SABI_RAW_DATA!A293</f>
        <v>292</v>
      </c>
      <c r="B293" s="1" t="str">
        <f>UPPER(SABI_RAW_DATA!C293)</f>
        <v>FEMALE</v>
      </c>
      <c r="C293" s="28">
        <f>SABI_RAW_DATA!D293</f>
        <v>38047</v>
      </c>
      <c r="D293" s="28">
        <f>SABI_RAW_DATA!D293</f>
        <v>38047</v>
      </c>
      <c r="E293" s="1">
        <f t="shared" si="375"/>
        <v>2004</v>
      </c>
      <c r="F293" s="28">
        <f>SABI_RAW_DATA!E293</f>
        <v>38777</v>
      </c>
      <c r="G293" s="1">
        <f t="shared" si="376"/>
        <v>2006</v>
      </c>
      <c r="H293" s="67">
        <f>(YEAR(SABI_SUMMARY!D293)-YEAR(SABI_SUMMARY!C293))*12+MONTH(SABI_SUMMARY!D293)-MONTH(SABI_SUMMARY!C293)</f>
        <v>0</v>
      </c>
      <c r="I293" s="1" t="str">
        <f t="shared" si="377"/>
        <v>CUB</v>
      </c>
      <c r="J293" s="1" t="str">
        <f t="shared" si="378"/>
        <v>FEMALE_CUB</v>
      </c>
      <c r="K293" s="29">
        <f>(YEAR(SABI_SUMMARY!F293)-YEAR(SABI_SUMMARY!C293))*12+MONTH(SABI_SUMMARY!F293)-MONTH(SABI_SUMMARY!C293)</f>
        <v>24</v>
      </c>
      <c r="L293" s="1" t="str">
        <f t="shared" si="379"/>
        <v>JUVENILE</v>
      </c>
      <c r="M293" s="1" t="str">
        <f t="shared" si="380"/>
        <v>FEMALE_JUVENILE</v>
      </c>
      <c r="N293" s="1" t="str">
        <f>UPPER(SABI_RAW_DATA!G293)</f>
        <v>MORTALITY</v>
      </c>
      <c r="O293" s="1">
        <f>IF(SABI_SUMMARY!N293="MORTALITY",1,0)</f>
        <v>1</v>
      </c>
      <c r="P293" s="1" t="str">
        <f t="shared" si="325"/>
        <v>NA</v>
      </c>
      <c r="Q293" s="1" t="str">
        <f t="shared" si="326"/>
        <v>NA</v>
      </c>
      <c r="R293" s="1" t="str">
        <f t="shared" ref="R293:Z293" si="415">IF($E293=R$1,$J293,IF(R$1&gt;$G293,$N293,IF($E293&gt;R$1,"NA",(IF($E293=R$1,L293,(IF(Q293="NA",L293,IF(Q293="FEMALE_CUB","FEMALE_JUVENILE",IF(Q293="FEMALE_JUVENILE","FEMALE_SUBADULT",IF(Q293="FEMALE_SUBADULT","FEMALE_ADULT_36_48",IF(Q293="FEMALE_ADULT_36_48","FEMALE_ADULT_48_60",IF(Q293="FEMALE_ADULT_48_60","FEMALE_ADULT_60_72",IF(Q293="FEMALE_ADULT_60_72","FEMALE_ADULT_72_84",IF(Q293="FEMALE_ADULT_72_84","FEMALE_ADULT_84",IF(Q293="FEMALE_ADULT_84","FEMALE_ADULT_84",IF(Q293="MALE_CUB","MALE_JUVENILE",IF(Q293="MALE_JUVENILE","MALE_SUBADULT",IF(Q293="MALE_SUBADULT","MALE_ADULT_36_48",IF(Q293="MALE_ADULT_36_48","MALE_ADULT_48_60",IF(Q293="MALE_ADULT_48_60","MALE_ADULT_60_72",IF(Q293="MALE_ADULT_60_72","MALE_ADULT_72_84",IF(Q293="MALE_ADULT_72_84","MALE_ADULT_84",IF(Q293="MALE_ADULT_84","MALE_ADULT_84",IF(Q293="NA_CUB","NA_JUVENILE",IF(Q293="NA_JUVENILE","NA_ADULT",IF(Q293="NA_ADULT","NA_ADULT","NA"))))))))))))))))))))))))))</f>
        <v>NA</v>
      </c>
      <c r="S293" s="1" t="str">
        <f t="shared" si="415"/>
        <v>NA</v>
      </c>
      <c r="T293" s="1" t="str">
        <f t="shared" si="415"/>
        <v>NA</v>
      </c>
      <c r="U293" s="1" t="str">
        <f t="shared" si="415"/>
        <v>NA</v>
      </c>
      <c r="V293" s="1" t="str">
        <f t="shared" si="415"/>
        <v>NA</v>
      </c>
      <c r="W293" s="1" t="str">
        <f t="shared" si="415"/>
        <v>NA</v>
      </c>
      <c r="X293" s="1" t="str">
        <f t="shared" si="415"/>
        <v>NA</v>
      </c>
      <c r="Y293" s="1" t="str">
        <f t="shared" si="415"/>
        <v>NA</v>
      </c>
      <c r="Z293" s="1" t="str">
        <f t="shared" si="415"/>
        <v>NA</v>
      </c>
      <c r="AA293" s="1" t="str">
        <f t="shared" si="328"/>
        <v>NA</v>
      </c>
      <c r="AB293" s="1" t="str">
        <f t="shared" si="329"/>
        <v>NA</v>
      </c>
      <c r="AC293" s="1" t="str">
        <f t="shared" si="330"/>
        <v>NA</v>
      </c>
      <c r="AD293" s="1" t="str">
        <f t="shared" si="331"/>
        <v>NA</v>
      </c>
      <c r="AE293" s="1" t="str">
        <f t="shared" si="332"/>
        <v>NA</v>
      </c>
      <c r="AF293" s="1" t="str">
        <f t="shared" si="333"/>
        <v>NA</v>
      </c>
      <c r="AG293" s="1" t="str">
        <f t="shared" si="334"/>
        <v>NA</v>
      </c>
      <c r="AH293" s="1" t="str">
        <f t="shared" si="335"/>
        <v>NA</v>
      </c>
      <c r="AI293" s="1" t="str">
        <f t="shared" si="336"/>
        <v>NA</v>
      </c>
      <c r="AJ293" s="1" t="str">
        <f t="shared" si="337"/>
        <v>NA</v>
      </c>
      <c r="AK293" s="1" t="str">
        <f t="shared" si="338"/>
        <v>NA</v>
      </c>
      <c r="AL293" s="1" t="str">
        <f t="shared" si="339"/>
        <v>NA</v>
      </c>
      <c r="AM293" s="1" t="str">
        <f t="shared" si="340"/>
        <v>NA</v>
      </c>
      <c r="AN293" s="1" t="str">
        <f t="shared" si="341"/>
        <v>NA</v>
      </c>
      <c r="AO293" s="1" t="str">
        <f t="shared" si="342"/>
        <v>FEMALE_CUB</v>
      </c>
      <c r="AP293" s="1" t="str">
        <f t="shared" si="343"/>
        <v>FEMALE_JUVENILE</v>
      </c>
      <c r="AQ293" s="1" t="str">
        <f t="shared" si="344"/>
        <v>FEMALE_SUBADULT</v>
      </c>
      <c r="AR293" s="1" t="str">
        <f t="shared" si="345"/>
        <v>MORTALITY</v>
      </c>
      <c r="AS293" s="1" t="str">
        <f t="shared" si="346"/>
        <v>MORTALITY</v>
      </c>
      <c r="AT293" s="1" t="str">
        <f t="shared" si="347"/>
        <v>MORTALITY</v>
      </c>
      <c r="AU293" s="1" t="str">
        <f t="shared" si="348"/>
        <v>MORTALITY</v>
      </c>
      <c r="AV293" s="1" t="str">
        <f t="shared" si="349"/>
        <v>MORTALITY</v>
      </c>
      <c r="AW293" s="1" t="str">
        <f t="shared" si="350"/>
        <v>MORTALITY</v>
      </c>
      <c r="AX293" s="1" t="str">
        <f t="shared" si="351"/>
        <v>MORTALITY</v>
      </c>
      <c r="AY293" s="1" t="str">
        <f t="shared" si="352"/>
        <v>MORTALITY</v>
      </c>
      <c r="AZ293" s="1" t="str">
        <f t="shared" si="352"/>
        <v>MORTALITY</v>
      </c>
    </row>
    <row r="294" spans="1:52" x14ac:dyDescent="0.2">
      <c r="A294" s="27">
        <f>SABI_RAW_DATA!A294</f>
        <v>293</v>
      </c>
      <c r="B294" s="1" t="str">
        <f>UPPER(SABI_RAW_DATA!C294)</f>
        <v>FEMALE</v>
      </c>
      <c r="C294" s="28">
        <f>SABI_RAW_DATA!D294</f>
        <v>38047</v>
      </c>
      <c r="D294" s="28">
        <f>SABI_RAW_DATA!D294</f>
        <v>38047</v>
      </c>
      <c r="E294" s="1">
        <f t="shared" si="375"/>
        <v>2004</v>
      </c>
      <c r="F294" s="28">
        <f>SABI_RAW_DATA!E294</f>
        <v>42005</v>
      </c>
      <c r="G294" s="1">
        <f t="shared" si="376"/>
        <v>2015</v>
      </c>
      <c r="H294" s="67">
        <f>(YEAR(SABI_SUMMARY!D294)-YEAR(SABI_SUMMARY!C294))*12+MONTH(SABI_SUMMARY!D294)-MONTH(SABI_SUMMARY!C294)</f>
        <v>0</v>
      </c>
      <c r="I294" s="1" t="str">
        <f t="shared" si="377"/>
        <v>CUB</v>
      </c>
      <c r="J294" s="1" t="str">
        <f t="shared" si="378"/>
        <v>FEMALE_CUB</v>
      </c>
      <c r="K294" s="29">
        <f>(YEAR(SABI_SUMMARY!F294)-YEAR(SABI_SUMMARY!C294))*12+MONTH(SABI_SUMMARY!F294)-MONTH(SABI_SUMMARY!C294)</f>
        <v>130</v>
      </c>
      <c r="L294" s="1" t="str">
        <f t="shared" si="379"/>
        <v>ADULT_84</v>
      </c>
      <c r="M294" s="1" t="str">
        <f t="shared" si="380"/>
        <v>FEMALE_ADULT_84</v>
      </c>
      <c r="N294" s="1" t="str">
        <f>UPPER(SABI_RAW_DATA!G294)</f>
        <v>CENSORED</v>
      </c>
      <c r="O294" s="1">
        <f>IF(SABI_SUMMARY!N294="MORTALITY",1,0)</f>
        <v>0</v>
      </c>
      <c r="P294" s="1" t="str">
        <f t="shared" si="325"/>
        <v>NA</v>
      </c>
      <c r="Q294" s="1" t="str">
        <f t="shared" si="326"/>
        <v>NA</v>
      </c>
      <c r="R294" s="1" t="str">
        <f t="shared" ref="R294:Z294" si="416">IF($E294=R$1,$J294,IF(R$1&gt;$G294,$N294,IF($E294&gt;R$1,"NA",(IF($E294=R$1,L294,(IF(Q294="NA",L294,IF(Q294="FEMALE_CUB","FEMALE_JUVENILE",IF(Q294="FEMALE_JUVENILE","FEMALE_SUBADULT",IF(Q294="FEMALE_SUBADULT","FEMALE_ADULT_36_48",IF(Q294="FEMALE_ADULT_36_48","FEMALE_ADULT_48_60",IF(Q294="FEMALE_ADULT_48_60","FEMALE_ADULT_60_72",IF(Q294="FEMALE_ADULT_60_72","FEMALE_ADULT_72_84",IF(Q294="FEMALE_ADULT_72_84","FEMALE_ADULT_84",IF(Q294="FEMALE_ADULT_84","FEMALE_ADULT_84",IF(Q294="MALE_CUB","MALE_JUVENILE",IF(Q294="MALE_JUVENILE","MALE_SUBADULT",IF(Q294="MALE_SUBADULT","MALE_ADULT_36_48",IF(Q294="MALE_ADULT_36_48","MALE_ADULT_48_60",IF(Q294="MALE_ADULT_48_60","MALE_ADULT_60_72",IF(Q294="MALE_ADULT_60_72","MALE_ADULT_72_84",IF(Q294="MALE_ADULT_72_84","MALE_ADULT_84",IF(Q294="MALE_ADULT_84","MALE_ADULT_84",IF(Q294="NA_CUB","NA_JUVENILE",IF(Q294="NA_JUVENILE","NA_ADULT",IF(Q294="NA_ADULT","NA_ADULT","NA"))))))))))))))))))))))))))</f>
        <v>NA</v>
      </c>
      <c r="S294" s="1" t="str">
        <f t="shared" si="416"/>
        <v>NA</v>
      </c>
      <c r="T294" s="1" t="str">
        <f t="shared" si="416"/>
        <v>NA</v>
      </c>
      <c r="U294" s="1" t="str">
        <f t="shared" si="416"/>
        <v>NA</v>
      </c>
      <c r="V294" s="1" t="str">
        <f t="shared" si="416"/>
        <v>NA</v>
      </c>
      <c r="W294" s="1" t="str">
        <f t="shared" si="416"/>
        <v>NA</v>
      </c>
      <c r="X294" s="1" t="str">
        <f t="shared" si="416"/>
        <v>NA</v>
      </c>
      <c r="Y294" s="1" t="str">
        <f t="shared" si="416"/>
        <v>NA</v>
      </c>
      <c r="Z294" s="1" t="str">
        <f t="shared" si="416"/>
        <v>NA</v>
      </c>
      <c r="AA294" s="1" t="str">
        <f t="shared" si="328"/>
        <v>NA</v>
      </c>
      <c r="AB294" s="1" t="str">
        <f t="shared" si="329"/>
        <v>NA</v>
      </c>
      <c r="AC294" s="1" t="str">
        <f t="shared" si="330"/>
        <v>NA</v>
      </c>
      <c r="AD294" s="1" t="str">
        <f t="shared" si="331"/>
        <v>NA</v>
      </c>
      <c r="AE294" s="1" t="str">
        <f t="shared" si="332"/>
        <v>NA</v>
      </c>
      <c r="AF294" s="1" t="str">
        <f t="shared" si="333"/>
        <v>NA</v>
      </c>
      <c r="AG294" s="1" t="str">
        <f t="shared" si="334"/>
        <v>NA</v>
      </c>
      <c r="AH294" s="1" t="str">
        <f t="shared" si="335"/>
        <v>NA</v>
      </c>
      <c r="AI294" s="1" t="str">
        <f t="shared" si="336"/>
        <v>NA</v>
      </c>
      <c r="AJ294" s="1" t="str">
        <f t="shared" si="337"/>
        <v>NA</v>
      </c>
      <c r="AK294" s="1" t="str">
        <f t="shared" si="338"/>
        <v>NA</v>
      </c>
      <c r="AL294" s="1" t="str">
        <f t="shared" si="339"/>
        <v>NA</v>
      </c>
      <c r="AM294" s="1" t="str">
        <f t="shared" si="340"/>
        <v>NA</v>
      </c>
      <c r="AN294" s="1" t="str">
        <f t="shared" si="341"/>
        <v>NA</v>
      </c>
      <c r="AO294" s="1" t="str">
        <f t="shared" si="342"/>
        <v>FEMALE_CUB</v>
      </c>
      <c r="AP294" s="1" t="str">
        <f t="shared" si="343"/>
        <v>FEMALE_JUVENILE</v>
      </c>
      <c r="AQ294" s="1" t="str">
        <f t="shared" si="344"/>
        <v>FEMALE_SUBADULT</v>
      </c>
      <c r="AR294" s="1" t="str">
        <f t="shared" si="345"/>
        <v>FEMALE_ADULT_36_48</v>
      </c>
      <c r="AS294" s="1" t="str">
        <f t="shared" si="346"/>
        <v>FEMALE_ADULT_48_60</v>
      </c>
      <c r="AT294" s="1" t="str">
        <f t="shared" si="347"/>
        <v>FEMALE_ADULT_60_72</v>
      </c>
      <c r="AU294" s="1" t="str">
        <f t="shared" si="348"/>
        <v>FEMALE_ADULT_72_84</v>
      </c>
      <c r="AV294" s="1" t="str">
        <f t="shared" si="349"/>
        <v>FEMALE_ADULT_84</v>
      </c>
      <c r="AW294" s="1" t="str">
        <f t="shared" si="350"/>
        <v>FEMALE_ADULT_84</v>
      </c>
      <c r="AX294" s="1" t="str">
        <f t="shared" si="351"/>
        <v>FEMALE_ADULT_84</v>
      </c>
      <c r="AY294" s="1" t="str">
        <f t="shared" si="352"/>
        <v>FEMALE_ADULT_84</v>
      </c>
      <c r="AZ294" s="1" t="str">
        <f t="shared" si="352"/>
        <v>FEMALE_ADULT_84</v>
      </c>
    </row>
    <row r="295" spans="1:52" x14ac:dyDescent="0.2">
      <c r="A295" s="27">
        <f>SABI_RAW_DATA!A295</f>
        <v>294</v>
      </c>
      <c r="B295" s="1" t="str">
        <f>UPPER(SABI_RAW_DATA!C295)</f>
        <v>FEMALE</v>
      </c>
      <c r="C295" s="28">
        <f>SABI_RAW_DATA!D295</f>
        <v>38687</v>
      </c>
      <c r="D295" s="28">
        <f>SABI_RAW_DATA!D295</f>
        <v>38687</v>
      </c>
      <c r="E295" s="1">
        <f t="shared" si="375"/>
        <v>2005</v>
      </c>
      <c r="F295" s="28">
        <f>SABI_RAW_DATA!E295</f>
        <v>39052</v>
      </c>
      <c r="G295" s="1">
        <f t="shared" si="376"/>
        <v>2006</v>
      </c>
      <c r="H295" s="67">
        <f>(YEAR(SABI_SUMMARY!D295)-YEAR(SABI_SUMMARY!C295))*12+MONTH(SABI_SUMMARY!D295)-MONTH(SABI_SUMMARY!C295)</f>
        <v>0</v>
      </c>
      <c r="I295" s="1" t="str">
        <f t="shared" si="377"/>
        <v>CUB</v>
      </c>
      <c r="J295" s="1" t="str">
        <f t="shared" si="378"/>
        <v>FEMALE_CUB</v>
      </c>
      <c r="K295" s="29">
        <f>(YEAR(SABI_SUMMARY!F295)-YEAR(SABI_SUMMARY!C295))*12+MONTH(SABI_SUMMARY!F295)-MONTH(SABI_SUMMARY!C295)</f>
        <v>12</v>
      </c>
      <c r="L295" s="1" t="str">
        <f t="shared" si="379"/>
        <v>CUB</v>
      </c>
      <c r="M295" s="1" t="str">
        <f t="shared" si="380"/>
        <v>FEMALE_CUB</v>
      </c>
      <c r="N295" s="1" t="str">
        <f>UPPER(SABI_RAW_DATA!G295)</f>
        <v>MORTALITY</v>
      </c>
      <c r="O295" s="1">
        <f>IF(SABI_SUMMARY!N295="MORTALITY",1,0)</f>
        <v>1</v>
      </c>
      <c r="P295" s="1" t="str">
        <f t="shared" si="325"/>
        <v>NA</v>
      </c>
      <c r="Q295" s="1" t="str">
        <f t="shared" si="326"/>
        <v>NA</v>
      </c>
      <c r="R295" s="1" t="str">
        <f t="shared" ref="R295:Z295" si="417">IF($E295=R$1,$J295,IF(R$1&gt;$G295,$N295,IF($E295&gt;R$1,"NA",(IF($E295=R$1,L295,(IF(Q295="NA",L295,IF(Q295="FEMALE_CUB","FEMALE_JUVENILE",IF(Q295="FEMALE_JUVENILE","FEMALE_SUBADULT",IF(Q295="FEMALE_SUBADULT","FEMALE_ADULT_36_48",IF(Q295="FEMALE_ADULT_36_48","FEMALE_ADULT_48_60",IF(Q295="FEMALE_ADULT_48_60","FEMALE_ADULT_60_72",IF(Q295="FEMALE_ADULT_60_72","FEMALE_ADULT_72_84",IF(Q295="FEMALE_ADULT_72_84","FEMALE_ADULT_84",IF(Q295="FEMALE_ADULT_84","FEMALE_ADULT_84",IF(Q295="MALE_CUB","MALE_JUVENILE",IF(Q295="MALE_JUVENILE","MALE_SUBADULT",IF(Q295="MALE_SUBADULT","MALE_ADULT_36_48",IF(Q295="MALE_ADULT_36_48","MALE_ADULT_48_60",IF(Q295="MALE_ADULT_48_60","MALE_ADULT_60_72",IF(Q295="MALE_ADULT_60_72","MALE_ADULT_72_84",IF(Q295="MALE_ADULT_72_84","MALE_ADULT_84",IF(Q295="MALE_ADULT_84","MALE_ADULT_84",IF(Q295="NA_CUB","NA_JUVENILE",IF(Q295="NA_JUVENILE","NA_ADULT",IF(Q295="NA_ADULT","NA_ADULT","NA"))))))))))))))))))))))))))</f>
        <v>NA</v>
      </c>
      <c r="S295" s="1" t="str">
        <f t="shared" si="417"/>
        <v>NA</v>
      </c>
      <c r="T295" s="1" t="str">
        <f t="shared" si="417"/>
        <v>NA</v>
      </c>
      <c r="U295" s="1" t="str">
        <f t="shared" si="417"/>
        <v>NA</v>
      </c>
      <c r="V295" s="1" t="str">
        <f t="shared" si="417"/>
        <v>NA</v>
      </c>
      <c r="W295" s="1" t="str">
        <f t="shared" si="417"/>
        <v>NA</v>
      </c>
      <c r="X295" s="1" t="str">
        <f t="shared" si="417"/>
        <v>NA</v>
      </c>
      <c r="Y295" s="1" t="str">
        <f t="shared" si="417"/>
        <v>NA</v>
      </c>
      <c r="Z295" s="1" t="str">
        <f t="shared" si="417"/>
        <v>NA</v>
      </c>
      <c r="AA295" s="1" t="str">
        <f t="shared" si="328"/>
        <v>NA</v>
      </c>
      <c r="AB295" s="1" t="str">
        <f t="shared" si="329"/>
        <v>NA</v>
      </c>
      <c r="AC295" s="1" t="str">
        <f t="shared" si="330"/>
        <v>NA</v>
      </c>
      <c r="AD295" s="1" t="str">
        <f t="shared" si="331"/>
        <v>NA</v>
      </c>
      <c r="AE295" s="1" t="str">
        <f t="shared" si="332"/>
        <v>NA</v>
      </c>
      <c r="AF295" s="1" t="str">
        <f t="shared" si="333"/>
        <v>NA</v>
      </c>
      <c r="AG295" s="1" t="str">
        <f t="shared" si="334"/>
        <v>NA</v>
      </c>
      <c r="AH295" s="1" t="str">
        <f t="shared" si="335"/>
        <v>NA</v>
      </c>
      <c r="AI295" s="1" t="str">
        <f t="shared" si="336"/>
        <v>NA</v>
      </c>
      <c r="AJ295" s="1" t="str">
        <f t="shared" si="337"/>
        <v>NA</v>
      </c>
      <c r="AK295" s="1" t="str">
        <f t="shared" si="338"/>
        <v>NA</v>
      </c>
      <c r="AL295" s="1" t="str">
        <f t="shared" si="339"/>
        <v>NA</v>
      </c>
      <c r="AM295" s="1" t="str">
        <f t="shared" si="340"/>
        <v>NA</v>
      </c>
      <c r="AN295" s="1" t="str">
        <f t="shared" si="341"/>
        <v>NA</v>
      </c>
      <c r="AO295" s="1" t="str">
        <f t="shared" si="342"/>
        <v>NA</v>
      </c>
      <c r="AP295" s="1" t="str">
        <f t="shared" si="343"/>
        <v>FEMALE_CUB</v>
      </c>
      <c r="AQ295" s="1" t="str">
        <f t="shared" si="344"/>
        <v>FEMALE_JUVENILE</v>
      </c>
      <c r="AR295" s="1" t="str">
        <f t="shared" si="345"/>
        <v>MORTALITY</v>
      </c>
      <c r="AS295" s="1" t="str">
        <f t="shared" si="346"/>
        <v>MORTALITY</v>
      </c>
      <c r="AT295" s="1" t="str">
        <f t="shared" si="347"/>
        <v>MORTALITY</v>
      </c>
      <c r="AU295" s="1" t="str">
        <f t="shared" si="348"/>
        <v>MORTALITY</v>
      </c>
      <c r="AV295" s="1" t="str">
        <f t="shared" si="349"/>
        <v>MORTALITY</v>
      </c>
      <c r="AW295" s="1" t="str">
        <f t="shared" si="350"/>
        <v>MORTALITY</v>
      </c>
      <c r="AX295" s="1" t="str">
        <f t="shared" si="351"/>
        <v>MORTALITY</v>
      </c>
      <c r="AY295" s="1" t="str">
        <f t="shared" si="352"/>
        <v>MORTALITY</v>
      </c>
      <c r="AZ295" s="1" t="str">
        <f t="shared" si="352"/>
        <v>MORTALITY</v>
      </c>
    </row>
    <row r="296" spans="1:52" x14ac:dyDescent="0.2">
      <c r="A296" s="27">
        <f>SABI_RAW_DATA!A296</f>
        <v>295</v>
      </c>
      <c r="B296" s="1" t="str">
        <f>UPPER(SABI_RAW_DATA!C296)</f>
        <v>MALE</v>
      </c>
      <c r="C296" s="28">
        <f>SABI_RAW_DATA!D296</f>
        <v>38687</v>
      </c>
      <c r="D296" s="28">
        <f>SABI_RAW_DATA!D296</f>
        <v>38687</v>
      </c>
      <c r="E296" s="1">
        <f t="shared" si="375"/>
        <v>2005</v>
      </c>
      <c r="F296" s="28">
        <f>SABI_RAW_DATA!E296</f>
        <v>40179</v>
      </c>
      <c r="G296" s="1">
        <f t="shared" si="376"/>
        <v>2010</v>
      </c>
      <c r="H296" s="67">
        <f>(YEAR(SABI_SUMMARY!D296)-YEAR(SABI_SUMMARY!C296))*12+MONTH(SABI_SUMMARY!D296)-MONTH(SABI_SUMMARY!C296)</f>
        <v>0</v>
      </c>
      <c r="I296" s="1" t="str">
        <f t="shared" si="377"/>
        <v>CUB</v>
      </c>
      <c r="J296" s="1" t="str">
        <f t="shared" si="378"/>
        <v>MALE_CUB</v>
      </c>
      <c r="K296" s="29">
        <f>(YEAR(SABI_SUMMARY!F296)-YEAR(SABI_SUMMARY!C296))*12+MONTH(SABI_SUMMARY!F296)-MONTH(SABI_SUMMARY!C296)</f>
        <v>49</v>
      </c>
      <c r="L296" s="1" t="str">
        <f t="shared" si="379"/>
        <v>ADULT_48_60</v>
      </c>
      <c r="M296" s="1" t="str">
        <f t="shared" si="380"/>
        <v>MALE_ADULT_48_60</v>
      </c>
      <c r="N296" s="1" t="str">
        <f>UPPER(SABI_RAW_DATA!G296)</f>
        <v>CENSORED</v>
      </c>
      <c r="O296" s="1">
        <f>IF(SABI_SUMMARY!N296="MORTALITY",1,0)</f>
        <v>0</v>
      </c>
      <c r="P296" s="1" t="str">
        <f t="shared" si="325"/>
        <v>NA</v>
      </c>
      <c r="Q296" s="1" t="str">
        <f t="shared" si="326"/>
        <v>NA</v>
      </c>
      <c r="R296" s="1" t="str">
        <f t="shared" ref="R296:Z296" si="418">IF($E296=R$1,$J296,IF(R$1&gt;$G296,$N296,IF($E296&gt;R$1,"NA",(IF($E296=R$1,L296,(IF(Q296="NA",L296,IF(Q296="FEMALE_CUB","FEMALE_JUVENILE",IF(Q296="FEMALE_JUVENILE","FEMALE_SUBADULT",IF(Q296="FEMALE_SUBADULT","FEMALE_ADULT_36_48",IF(Q296="FEMALE_ADULT_36_48","FEMALE_ADULT_48_60",IF(Q296="FEMALE_ADULT_48_60","FEMALE_ADULT_60_72",IF(Q296="FEMALE_ADULT_60_72","FEMALE_ADULT_72_84",IF(Q296="FEMALE_ADULT_72_84","FEMALE_ADULT_84",IF(Q296="FEMALE_ADULT_84","FEMALE_ADULT_84",IF(Q296="MALE_CUB","MALE_JUVENILE",IF(Q296="MALE_JUVENILE","MALE_SUBADULT",IF(Q296="MALE_SUBADULT","MALE_ADULT_36_48",IF(Q296="MALE_ADULT_36_48","MALE_ADULT_48_60",IF(Q296="MALE_ADULT_48_60","MALE_ADULT_60_72",IF(Q296="MALE_ADULT_60_72","MALE_ADULT_72_84",IF(Q296="MALE_ADULT_72_84","MALE_ADULT_84",IF(Q296="MALE_ADULT_84","MALE_ADULT_84",IF(Q296="NA_CUB","NA_JUVENILE",IF(Q296="NA_JUVENILE","NA_ADULT",IF(Q296="NA_ADULT","NA_ADULT","NA"))))))))))))))))))))))))))</f>
        <v>NA</v>
      </c>
      <c r="S296" s="1" t="str">
        <f t="shared" si="418"/>
        <v>NA</v>
      </c>
      <c r="T296" s="1" t="str">
        <f t="shared" si="418"/>
        <v>NA</v>
      </c>
      <c r="U296" s="1" t="str">
        <f t="shared" si="418"/>
        <v>NA</v>
      </c>
      <c r="V296" s="1" t="str">
        <f t="shared" si="418"/>
        <v>NA</v>
      </c>
      <c r="W296" s="1" t="str">
        <f t="shared" si="418"/>
        <v>NA</v>
      </c>
      <c r="X296" s="1" t="str">
        <f t="shared" si="418"/>
        <v>NA</v>
      </c>
      <c r="Y296" s="1" t="str">
        <f t="shared" si="418"/>
        <v>NA</v>
      </c>
      <c r="Z296" s="1" t="str">
        <f t="shared" si="418"/>
        <v>NA</v>
      </c>
      <c r="AA296" s="1" t="str">
        <f t="shared" si="328"/>
        <v>NA</v>
      </c>
      <c r="AB296" s="1" t="str">
        <f t="shared" si="329"/>
        <v>NA</v>
      </c>
      <c r="AC296" s="1" t="str">
        <f t="shared" si="330"/>
        <v>NA</v>
      </c>
      <c r="AD296" s="1" t="str">
        <f t="shared" si="331"/>
        <v>NA</v>
      </c>
      <c r="AE296" s="1" t="str">
        <f t="shared" si="332"/>
        <v>NA</v>
      </c>
      <c r="AF296" s="1" t="str">
        <f t="shared" si="333"/>
        <v>NA</v>
      </c>
      <c r="AG296" s="1" t="str">
        <f t="shared" si="334"/>
        <v>NA</v>
      </c>
      <c r="AH296" s="1" t="str">
        <f t="shared" si="335"/>
        <v>NA</v>
      </c>
      <c r="AI296" s="1" t="str">
        <f t="shared" si="336"/>
        <v>NA</v>
      </c>
      <c r="AJ296" s="1" t="str">
        <f t="shared" si="337"/>
        <v>NA</v>
      </c>
      <c r="AK296" s="1" t="str">
        <f t="shared" si="338"/>
        <v>NA</v>
      </c>
      <c r="AL296" s="1" t="str">
        <f t="shared" si="339"/>
        <v>NA</v>
      </c>
      <c r="AM296" s="1" t="str">
        <f t="shared" si="340"/>
        <v>NA</v>
      </c>
      <c r="AN296" s="1" t="str">
        <f t="shared" si="341"/>
        <v>NA</v>
      </c>
      <c r="AO296" s="1" t="str">
        <f t="shared" si="342"/>
        <v>NA</v>
      </c>
      <c r="AP296" s="1" t="str">
        <f t="shared" si="343"/>
        <v>MALE_CUB</v>
      </c>
      <c r="AQ296" s="1" t="str">
        <f t="shared" si="344"/>
        <v>MALE_JUVENILE</v>
      </c>
      <c r="AR296" s="1" t="str">
        <f t="shared" si="345"/>
        <v>MALE_SUBADULT</v>
      </c>
      <c r="AS296" s="1" t="str">
        <f t="shared" si="346"/>
        <v>MALE_ADULT_36_48</v>
      </c>
      <c r="AT296" s="1" t="str">
        <f t="shared" si="347"/>
        <v>MALE_ADULT_48_60</v>
      </c>
      <c r="AU296" s="1" t="str">
        <f t="shared" si="348"/>
        <v>MALE_ADULT_60_72</v>
      </c>
      <c r="AV296" s="1" t="str">
        <f t="shared" si="349"/>
        <v>CENSORED</v>
      </c>
      <c r="AW296" s="1" t="str">
        <f t="shared" si="350"/>
        <v>CENSORED</v>
      </c>
      <c r="AX296" s="1" t="str">
        <f t="shared" si="351"/>
        <v>CENSORED</v>
      </c>
      <c r="AY296" s="1" t="str">
        <f t="shared" si="352"/>
        <v>CENSORED</v>
      </c>
      <c r="AZ296" s="1" t="str">
        <f t="shared" si="352"/>
        <v>CENSORED</v>
      </c>
    </row>
    <row r="297" spans="1:52" x14ac:dyDescent="0.2">
      <c r="A297" s="27">
        <f>SABI_RAW_DATA!A297</f>
        <v>296</v>
      </c>
      <c r="B297" s="1" t="str">
        <f>UPPER(SABI_RAW_DATA!C297)</f>
        <v>NA</v>
      </c>
      <c r="C297" s="28">
        <f>SABI_RAW_DATA!D297</f>
        <v>39783</v>
      </c>
      <c r="D297" s="28">
        <f>SABI_RAW_DATA!D297</f>
        <v>39783</v>
      </c>
      <c r="E297" s="1">
        <f t="shared" si="375"/>
        <v>2008</v>
      </c>
      <c r="F297" s="28">
        <f>SABI_RAW_DATA!E297</f>
        <v>39845</v>
      </c>
      <c r="G297" s="1">
        <f t="shared" si="376"/>
        <v>2009</v>
      </c>
      <c r="H297" s="67">
        <f>(YEAR(SABI_SUMMARY!D297)-YEAR(SABI_SUMMARY!C297))*12+MONTH(SABI_SUMMARY!D297)-MONTH(SABI_SUMMARY!C297)</f>
        <v>0</v>
      </c>
      <c r="I297" s="1" t="str">
        <f t="shared" si="377"/>
        <v>CUB</v>
      </c>
      <c r="J297" s="1" t="str">
        <f t="shared" si="378"/>
        <v>NA_CUB</v>
      </c>
      <c r="K297" s="29">
        <f>(YEAR(SABI_SUMMARY!F297)-YEAR(SABI_SUMMARY!C297))*12+MONTH(SABI_SUMMARY!F297)-MONTH(SABI_SUMMARY!C297)</f>
        <v>2</v>
      </c>
      <c r="L297" s="1" t="str">
        <f t="shared" si="379"/>
        <v>CUB</v>
      </c>
      <c r="M297" s="1" t="str">
        <f t="shared" si="380"/>
        <v>NA_CUB</v>
      </c>
      <c r="N297" s="1" t="str">
        <f>UPPER(SABI_RAW_DATA!G297)</f>
        <v>MORTALITY</v>
      </c>
      <c r="O297" s="1">
        <f>IF(SABI_SUMMARY!N297="MORTALITY",1,0)</f>
        <v>1</v>
      </c>
      <c r="P297" s="1" t="str">
        <f t="shared" si="325"/>
        <v>NA</v>
      </c>
      <c r="Q297" s="1" t="str">
        <f t="shared" si="326"/>
        <v>NA</v>
      </c>
      <c r="R297" s="1" t="str">
        <f t="shared" ref="R297:Z297" si="419">IF($E297=R$1,$J297,IF(R$1&gt;$G297,$N297,IF($E297&gt;R$1,"NA",(IF($E297=R$1,L297,(IF(Q297="NA",L297,IF(Q297="FEMALE_CUB","FEMALE_JUVENILE",IF(Q297="FEMALE_JUVENILE","FEMALE_SUBADULT",IF(Q297="FEMALE_SUBADULT","FEMALE_ADULT_36_48",IF(Q297="FEMALE_ADULT_36_48","FEMALE_ADULT_48_60",IF(Q297="FEMALE_ADULT_48_60","FEMALE_ADULT_60_72",IF(Q297="FEMALE_ADULT_60_72","FEMALE_ADULT_72_84",IF(Q297="FEMALE_ADULT_72_84","FEMALE_ADULT_84",IF(Q297="FEMALE_ADULT_84","FEMALE_ADULT_84",IF(Q297="MALE_CUB","MALE_JUVENILE",IF(Q297="MALE_JUVENILE","MALE_SUBADULT",IF(Q297="MALE_SUBADULT","MALE_ADULT_36_48",IF(Q297="MALE_ADULT_36_48","MALE_ADULT_48_60",IF(Q297="MALE_ADULT_48_60","MALE_ADULT_60_72",IF(Q297="MALE_ADULT_60_72","MALE_ADULT_72_84",IF(Q297="MALE_ADULT_72_84","MALE_ADULT_84",IF(Q297="MALE_ADULT_84","MALE_ADULT_84",IF(Q297="NA_CUB","NA_JUVENILE",IF(Q297="NA_JUVENILE","NA_ADULT",IF(Q297="NA_ADULT","NA_ADULT","NA"))))))))))))))))))))))))))</f>
        <v>NA</v>
      </c>
      <c r="S297" s="1" t="str">
        <f t="shared" si="419"/>
        <v>NA</v>
      </c>
      <c r="T297" s="1" t="str">
        <f t="shared" si="419"/>
        <v>NA</v>
      </c>
      <c r="U297" s="1" t="str">
        <f t="shared" si="419"/>
        <v>NA</v>
      </c>
      <c r="V297" s="1" t="str">
        <f t="shared" si="419"/>
        <v>NA</v>
      </c>
      <c r="W297" s="1" t="str">
        <f t="shared" si="419"/>
        <v>NA</v>
      </c>
      <c r="X297" s="1" t="str">
        <f t="shared" si="419"/>
        <v>NA</v>
      </c>
      <c r="Y297" s="1" t="str">
        <f t="shared" si="419"/>
        <v>NA</v>
      </c>
      <c r="Z297" s="1" t="str">
        <f t="shared" si="419"/>
        <v>NA</v>
      </c>
      <c r="AA297" s="1" t="str">
        <f t="shared" si="328"/>
        <v>NA</v>
      </c>
      <c r="AB297" s="1" t="str">
        <f t="shared" si="329"/>
        <v>NA</v>
      </c>
      <c r="AC297" s="1" t="str">
        <f t="shared" si="330"/>
        <v>NA</v>
      </c>
      <c r="AD297" s="1" t="str">
        <f t="shared" si="331"/>
        <v>NA</v>
      </c>
      <c r="AE297" s="1" t="str">
        <f t="shared" si="332"/>
        <v>NA</v>
      </c>
      <c r="AF297" s="1" t="str">
        <f t="shared" si="333"/>
        <v>NA</v>
      </c>
      <c r="AG297" s="1" t="str">
        <f t="shared" si="334"/>
        <v>NA</v>
      </c>
      <c r="AH297" s="1" t="str">
        <f t="shared" si="335"/>
        <v>NA</v>
      </c>
      <c r="AI297" s="1" t="str">
        <f t="shared" si="336"/>
        <v>NA</v>
      </c>
      <c r="AJ297" s="1" t="str">
        <f t="shared" si="337"/>
        <v>NA</v>
      </c>
      <c r="AK297" s="1" t="str">
        <f t="shared" si="338"/>
        <v>NA</v>
      </c>
      <c r="AL297" s="1" t="str">
        <f t="shared" si="339"/>
        <v>NA</v>
      </c>
      <c r="AM297" s="1" t="str">
        <f t="shared" si="340"/>
        <v>NA</v>
      </c>
      <c r="AN297" s="1" t="str">
        <f t="shared" si="341"/>
        <v>NA</v>
      </c>
      <c r="AO297" s="1" t="str">
        <f t="shared" si="342"/>
        <v>NA</v>
      </c>
      <c r="AP297" s="1" t="str">
        <f t="shared" si="343"/>
        <v>NA</v>
      </c>
      <c r="AQ297" s="1" t="str">
        <f t="shared" si="344"/>
        <v>NA</v>
      </c>
      <c r="AR297" s="1" t="str">
        <f t="shared" si="345"/>
        <v>NA</v>
      </c>
      <c r="AS297" s="1" t="str">
        <f t="shared" si="346"/>
        <v>NA_CUB</v>
      </c>
      <c r="AT297" s="1" t="str">
        <f t="shared" si="347"/>
        <v>NA_JUVENILE</v>
      </c>
      <c r="AU297" s="1" t="str">
        <f t="shared" si="348"/>
        <v>MORTALITY</v>
      </c>
      <c r="AV297" s="1" t="str">
        <f t="shared" si="349"/>
        <v>MORTALITY</v>
      </c>
      <c r="AW297" s="1" t="str">
        <f t="shared" si="350"/>
        <v>MORTALITY</v>
      </c>
      <c r="AX297" s="1" t="str">
        <f t="shared" si="351"/>
        <v>MORTALITY</v>
      </c>
      <c r="AY297" s="1" t="str">
        <f t="shared" si="352"/>
        <v>MORTALITY</v>
      </c>
      <c r="AZ297" s="1" t="str">
        <f t="shared" si="352"/>
        <v>MORTALITY</v>
      </c>
    </row>
    <row r="298" spans="1:52" x14ac:dyDescent="0.2">
      <c r="A298" s="27">
        <f>SABI_RAW_DATA!A298</f>
        <v>297</v>
      </c>
      <c r="B298" s="1" t="str">
        <f>UPPER(SABI_RAW_DATA!C298)</f>
        <v>NA</v>
      </c>
      <c r="C298" s="28">
        <f>SABI_RAW_DATA!D298</f>
        <v>39783</v>
      </c>
      <c r="D298" s="28">
        <f>SABI_RAW_DATA!D298</f>
        <v>39783</v>
      </c>
      <c r="E298" s="1">
        <f t="shared" si="375"/>
        <v>2008</v>
      </c>
      <c r="F298" s="28">
        <f>SABI_RAW_DATA!E298</f>
        <v>39845</v>
      </c>
      <c r="G298" s="1">
        <f t="shared" si="376"/>
        <v>2009</v>
      </c>
      <c r="H298" s="67">
        <f>(YEAR(SABI_SUMMARY!D298)-YEAR(SABI_SUMMARY!C298))*12+MONTH(SABI_SUMMARY!D298)-MONTH(SABI_SUMMARY!C298)</f>
        <v>0</v>
      </c>
      <c r="I298" s="1" t="str">
        <f t="shared" si="377"/>
        <v>CUB</v>
      </c>
      <c r="J298" s="1" t="str">
        <f t="shared" si="378"/>
        <v>NA_CUB</v>
      </c>
      <c r="K298" s="29">
        <f>(YEAR(SABI_SUMMARY!F298)-YEAR(SABI_SUMMARY!C298))*12+MONTH(SABI_SUMMARY!F298)-MONTH(SABI_SUMMARY!C298)</f>
        <v>2</v>
      </c>
      <c r="L298" s="1" t="str">
        <f t="shared" si="379"/>
        <v>CUB</v>
      </c>
      <c r="M298" s="1" t="str">
        <f t="shared" si="380"/>
        <v>NA_CUB</v>
      </c>
      <c r="N298" s="1" t="str">
        <f>UPPER(SABI_RAW_DATA!G298)</f>
        <v>MORTALITY</v>
      </c>
      <c r="O298" s="1">
        <f>IF(SABI_SUMMARY!N298="MORTALITY",1,0)</f>
        <v>1</v>
      </c>
      <c r="P298" s="1" t="str">
        <f t="shared" si="325"/>
        <v>NA</v>
      </c>
      <c r="Q298" s="1" t="str">
        <f t="shared" si="326"/>
        <v>NA</v>
      </c>
      <c r="R298" s="1" t="str">
        <f t="shared" ref="R298:Z298" si="420">IF($E298=R$1,$J298,IF(R$1&gt;$G298,$N298,IF($E298&gt;R$1,"NA",(IF($E298=R$1,L298,(IF(Q298="NA",L298,IF(Q298="FEMALE_CUB","FEMALE_JUVENILE",IF(Q298="FEMALE_JUVENILE","FEMALE_SUBADULT",IF(Q298="FEMALE_SUBADULT","FEMALE_ADULT_36_48",IF(Q298="FEMALE_ADULT_36_48","FEMALE_ADULT_48_60",IF(Q298="FEMALE_ADULT_48_60","FEMALE_ADULT_60_72",IF(Q298="FEMALE_ADULT_60_72","FEMALE_ADULT_72_84",IF(Q298="FEMALE_ADULT_72_84","FEMALE_ADULT_84",IF(Q298="FEMALE_ADULT_84","FEMALE_ADULT_84",IF(Q298="MALE_CUB","MALE_JUVENILE",IF(Q298="MALE_JUVENILE","MALE_SUBADULT",IF(Q298="MALE_SUBADULT","MALE_ADULT_36_48",IF(Q298="MALE_ADULT_36_48","MALE_ADULT_48_60",IF(Q298="MALE_ADULT_48_60","MALE_ADULT_60_72",IF(Q298="MALE_ADULT_60_72","MALE_ADULT_72_84",IF(Q298="MALE_ADULT_72_84","MALE_ADULT_84",IF(Q298="MALE_ADULT_84","MALE_ADULT_84",IF(Q298="NA_CUB","NA_JUVENILE",IF(Q298="NA_JUVENILE","NA_ADULT",IF(Q298="NA_ADULT","NA_ADULT","NA"))))))))))))))))))))))))))</f>
        <v>NA</v>
      </c>
      <c r="S298" s="1" t="str">
        <f t="shared" si="420"/>
        <v>NA</v>
      </c>
      <c r="T298" s="1" t="str">
        <f t="shared" si="420"/>
        <v>NA</v>
      </c>
      <c r="U298" s="1" t="str">
        <f t="shared" si="420"/>
        <v>NA</v>
      </c>
      <c r="V298" s="1" t="str">
        <f t="shared" si="420"/>
        <v>NA</v>
      </c>
      <c r="W298" s="1" t="str">
        <f t="shared" si="420"/>
        <v>NA</v>
      </c>
      <c r="X298" s="1" t="str">
        <f t="shared" si="420"/>
        <v>NA</v>
      </c>
      <c r="Y298" s="1" t="str">
        <f t="shared" si="420"/>
        <v>NA</v>
      </c>
      <c r="Z298" s="1" t="str">
        <f t="shared" si="420"/>
        <v>NA</v>
      </c>
      <c r="AA298" s="1" t="str">
        <f t="shared" si="328"/>
        <v>NA</v>
      </c>
      <c r="AB298" s="1" t="str">
        <f t="shared" si="329"/>
        <v>NA</v>
      </c>
      <c r="AC298" s="1" t="str">
        <f t="shared" si="330"/>
        <v>NA</v>
      </c>
      <c r="AD298" s="1" t="str">
        <f t="shared" si="331"/>
        <v>NA</v>
      </c>
      <c r="AE298" s="1" t="str">
        <f t="shared" si="332"/>
        <v>NA</v>
      </c>
      <c r="AF298" s="1" t="str">
        <f t="shared" si="333"/>
        <v>NA</v>
      </c>
      <c r="AG298" s="1" t="str">
        <f t="shared" si="334"/>
        <v>NA</v>
      </c>
      <c r="AH298" s="1" t="str">
        <f t="shared" si="335"/>
        <v>NA</v>
      </c>
      <c r="AI298" s="1" t="str">
        <f t="shared" si="336"/>
        <v>NA</v>
      </c>
      <c r="AJ298" s="1" t="str">
        <f t="shared" si="337"/>
        <v>NA</v>
      </c>
      <c r="AK298" s="1" t="str">
        <f t="shared" si="338"/>
        <v>NA</v>
      </c>
      <c r="AL298" s="1" t="str">
        <f t="shared" si="339"/>
        <v>NA</v>
      </c>
      <c r="AM298" s="1" t="str">
        <f t="shared" si="340"/>
        <v>NA</v>
      </c>
      <c r="AN298" s="1" t="str">
        <f t="shared" si="341"/>
        <v>NA</v>
      </c>
      <c r="AO298" s="1" t="str">
        <f t="shared" si="342"/>
        <v>NA</v>
      </c>
      <c r="AP298" s="1" t="str">
        <f t="shared" si="343"/>
        <v>NA</v>
      </c>
      <c r="AQ298" s="1" t="str">
        <f t="shared" si="344"/>
        <v>NA</v>
      </c>
      <c r="AR298" s="1" t="str">
        <f t="shared" si="345"/>
        <v>NA</v>
      </c>
      <c r="AS298" s="1" t="str">
        <f t="shared" si="346"/>
        <v>NA_CUB</v>
      </c>
      <c r="AT298" s="1" t="str">
        <f t="shared" si="347"/>
        <v>NA_JUVENILE</v>
      </c>
      <c r="AU298" s="1" t="str">
        <f t="shared" si="348"/>
        <v>MORTALITY</v>
      </c>
      <c r="AV298" s="1" t="str">
        <f t="shared" si="349"/>
        <v>MORTALITY</v>
      </c>
      <c r="AW298" s="1" t="str">
        <f t="shared" si="350"/>
        <v>MORTALITY</v>
      </c>
      <c r="AX298" s="1" t="str">
        <f t="shared" si="351"/>
        <v>MORTALITY</v>
      </c>
      <c r="AY298" s="1" t="str">
        <f t="shared" si="352"/>
        <v>MORTALITY</v>
      </c>
      <c r="AZ298" s="1" t="str">
        <f t="shared" si="352"/>
        <v>MORTALITY</v>
      </c>
    </row>
    <row r="299" spans="1:52" x14ac:dyDescent="0.2">
      <c r="A299" s="27">
        <f>SABI_RAW_DATA!A299</f>
        <v>298</v>
      </c>
      <c r="B299" s="1" t="str">
        <f>UPPER(SABI_RAW_DATA!C299)</f>
        <v>NA</v>
      </c>
      <c r="C299" s="28">
        <f>SABI_RAW_DATA!D299</f>
        <v>39722</v>
      </c>
      <c r="D299" s="28">
        <f>SABI_RAW_DATA!D299</f>
        <v>39722</v>
      </c>
      <c r="E299" s="1">
        <f t="shared" si="375"/>
        <v>2008</v>
      </c>
      <c r="F299" s="28">
        <f>SABI_RAW_DATA!E299</f>
        <v>39753</v>
      </c>
      <c r="G299" s="1">
        <f t="shared" si="376"/>
        <v>2008</v>
      </c>
      <c r="H299" s="67">
        <f>(YEAR(SABI_SUMMARY!D299)-YEAR(SABI_SUMMARY!C299))*12+MONTH(SABI_SUMMARY!D299)-MONTH(SABI_SUMMARY!C299)</f>
        <v>0</v>
      </c>
      <c r="I299" s="1" t="str">
        <f t="shared" si="377"/>
        <v>CUB</v>
      </c>
      <c r="J299" s="1" t="str">
        <f t="shared" si="378"/>
        <v>NA_CUB</v>
      </c>
      <c r="K299" s="29">
        <f>(YEAR(SABI_SUMMARY!F299)-YEAR(SABI_SUMMARY!C299))*12+MONTH(SABI_SUMMARY!F299)-MONTH(SABI_SUMMARY!C299)</f>
        <v>1</v>
      </c>
      <c r="L299" s="1" t="str">
        <f t="shared" si="379"/>
        <v>CUB</v>
      </c>
      <c r="M299" s="1" t="str">
        <f t="shared" si="380"/>
        <v>NA_CUB</v>
      </c>
      <c r="N299" s="1" t="str">
        <f>UPPER(SABI_RAW_DATA!G299)</f>
        <v>MORTALITY</v>
      </c>
      <c r="O299" s="1">
        <f>IF(SABI_SUMMARY!N299="MORTALITY",1,0)</f>
        <v>1</v>
      </c>
      <c r="P299" s="1" t="str">
        <f t="shared" si="325"/>
        <v>NA</v>
      </c>
      <c r="Q299" s="1" t="str">
        <f t="shared" si="326"/>
        <v>NA</v>
      </c>
      <c r="R299" s="1" t="str">
        <f t="shared" ref="R299:Z299" si="421">IF($E299=R$1,$J299,IF(R$1&gt;$G299,$N299,IF($E299&gt;R$1,"NA",(IF($E299=R$1,L299,(IF(Q299="NA",L299,IF(Q299="FEMALE_CUB","FEMALE_JUVENILE",IF(Q299="FEMALE_JUVENILE","FEMALE_SUBADULT",IF(Q299="FEMALE_SUBADULT","FEMALE_ADULT_36_48",IF(Q299="FEMALE_ADULT_36_48","FEMALE_ADULT_48_60",IF(Q299="FEMALE_ADULT_48_60","FEMALE_ADULT_60_72",IF(Q299="FEMALE_ADULT_60_72","FEMALE_ADULT_72_84",IF(Q299="FEMALE_ADULT_72_84","FEMALE_ADULT_84",IF(Q299="FEMALE_ADULT_84","FEMALE_ADULT_84",IF(Q299="MALE_CUB","MALE_JUVENILE",IF(Q299="MALE_JUVENILE","MALE_SUBADULT",IF(Q299="MALE_SUBADULT","MALE_ADULT_36_48",IF(Q299="MALE_ADULT_36_48","MALE_ADULT_48_60",IF(Q299="MALE_ADULT_48_60","MALE_ADULT_60_72",IF(Q299="MALE_ADULT_60_72","MALE_ADULT_72_84",IF(Q299="MALE_ADULT_72_84","MALE_ADULT_84",IF(Q299="MALE_ADULT_84","MALE_ADULT_84",IF(Q299="NA_CUB","NA_JUVENILE",IF(Q299="NA_JUVENILE","NA_ADULT",IF(Q299="NA_ADULT","NA_ADULT","NA"))))))))))))))))))))))))))</f>
        <v>NA</v>
      </c>
      <c r="S299" s="1" t="str">
        <f t="shared" si="421"/>
        <v>NA</v>
      </c>
      <c r="T299" s="1" t="str">
        <f t="shared" si="421"/>
        <v>NA</v>
      </c>
      <c r="U299" s="1" t="str">
        <f t="shared" si="421"/>
        <v>NA</v>
      </c>
      <c r="V299" s="1" t="str">
        <f t="shared" si="421"/>
        <v>NA</v>
      </c>
      <c r="W299" s="1" t="str">
        <f t="shared" si="421"/>
        <v>NA</v>
      </c>
      <c r="X299" s="1" t="str">
        <f t="shared" si="421"/>
        <v>NA</v>
      </c>
      <c r="Y299" s="1" t="str">
        <f t="shared" si="421"/>
        <v>NA</v>
      </c>
      <c r="Z299" s="1" t="str">
        <f t="shared" si="421"/>
        <v>NA</v>
      </c>
      <c r="AA299" s="1" t="str">
        <f t="shared" si="328"/>
        <v>NA</v>
      </c>
      <c r="AB299" s="1" t="str">
        <f t="shared" si="329"/>
        <v>NA</v>
      </c>
      <c r="AC299" s="1" t="str">
        <f t="shared" si="330"/>
        <v>NA</v>
      </c>
      <c r="AD299" s="1" t="str">
        <f t="shared" si="331"/>
        <v>NA</v>
      </c>
      <c r="AE299" s="1" t="str">
        <f t="shared" si="332"/>
        <v>NA</v>
      </c>
      <c r="AF299" s="1" t="str">
        <f t="shared" si="333"/>
        <v>NA</v>
      </c>
      <c r="AG299" s="1" t="str">
        <f t="shared" si="334"/>
        <v>NA</v>
      </c>
      <c r="AH299" s="1" t="str">
        <f t="shared" si="335"/>
        <v>NA</v>
      </c>
      <c r="AI299" s="1" t="str">
        <f t="shared" si="336"/>
        <v>NA</v>
      </c>
      <c r="AJ299" s="1" t="str">
        <f t="shared" si="337"/>
        <v>NA</v>
      </c>
      <c r="AK299" s="1" t="str">
        <f t="shared" si="338"/>
        <v>NA</v>
      </c>
      <c r="AL299" s="1" t="str">
        <f t="shared" si="339"/>
        <v>NA</v>
      </c>
      <c r="AM299" s="1" t="str">
        <f t="shared" si="340"/>
        <v>NA</v>
      </c>
      <c r="AN299" s="1" t="str">
        <f t="shared" si="341"/>
        <v>NA</v>
      </c>
      <c r="AO299" s="1" t="str">
        <f t="shared" si="342"/>
        <v>NA</v>
      </c>
      <c r="AP299" s="1" t="str">
        <f t="shared" si="343"/>
        <v>NA</v>
      </c>
      <c r="AQ299" s="1" t="str">
        <f t="shared" si="344"/>
        <v>NA</v>
      </c>
      <c r="AR299" s="1" t="str">
        <f t="shared" si="345"/>
        <v>NA</v>
      </c>
      <c r="AS299" s="1" t="str">
        <f t="shared" si="346"/>
        <v>NA_CUB</v>
      </c>
      <c r="AT299" s="1" t="str">
        <f t="shared" si="347"/>
        <v>MORTALITY</v>
      </c>
      <c r="AU299" s="1" t="str">
        <f t="shared" si="348"/>
        <v>MORTALITY</v>
      </c>
      <c r="AV299" s="1" t="str">
        <f t="shared" si="349"/>
        <v>MORTALITY</v>
      </c>
      <c r="AW299" s="1" t="str">
        <f t="shared" si="350"/>
        <v>MORTALITY</v>
      </c>
      <c r="AX299" s="1" t="str">
        <f t="shared" si="351"/>
        <v>MORTALITY</v>
      </c>
      <c r="AY299" s="1" t="str">
        <f t="shared" si="352"/>
        <v>MORTALITY</v>
      </c>
      <c r="AZ299" s="1" t="str">
        <f t="shared" si="352"/>
        <v>MORTALITY</v>
      </c>
    </row>
    <row r="300" spans="1:52" x14ac:dyDescent="0.2">
      <c r="A300" s="27">
        <f>SABI_RAW_DATA!A300</f>
        <v>299</v>
      </c>
      <c r="B300" s="1" t="str">
        <f>UPPER(SABI_RAW_DATA!C300)</f>
        <v>NA</v>
      </c>
      <c r="C300" s="28">
        <f>SABI_RAW_DATA!D300</f>
        <v>39722</v>
      </c>
      <c r="D300" s="28">
        <f>SABI_RAW_DATA!D300</f>
        <v>39722</v>
      </c>
      <c r="E300" s="1">
        <f t="shared" si="375"/>
        <v>2008</v>
      </c>
      <c r="F300" s="28">
        <f>SABI_RAW_DATA!E300</f>
        <v>39753</v>
      </c>
      <c r="G300" s="1">
        <f t="shared" si="376"/>
        <v>2008</v>
      </c>
      <c r="H300" s="67">
        <f>(YEAR(SABI_SUMMARY!D300)-YEAR(SABI_SUMMARY!C300))*12+MONTH(SABI_SUMMARY!D300)-MONTH(SABI_SUMMARY!C300)</f>
        <v>0</v>
      </c>
      <c r="I300" s="1" t="str">
        <f t="shared" si="377"/>
        <v>CUB</v>
      </c>
      <c r="J300" s="1" t="str">
        <f t="shared" si="378"/>
        <v>NA_CUB</v>
      </c>
      <c r="K300" s="29">
        <f>(YEAR(SABI_SUMMARY!F300)-YEAR(SABI_SUMMARY!C300))*12+MONTH(SABI_SUMMARY!F300)-MONTH(SABI_SUMMARY!C300)</f>
        <v>1</v>
      </c>
      <c r="L300" s="1" t="str">
        <f t="shared" si="379"/>
        <v>CUB</v>
      </c>
      <c r="M300" s="1" t="str">
        <f t="shared" si="380"/>
        <v>NA_CUB</v>
      </c>
      <c r="N300" s="1" t="str">
        <f>UPPER(SABI_RAW_DATA!G300)</f>
        <v>MORTALITY</v>
      </c>
      <c r="O300" s="1">
        <f>IF(SABI_SUMMARY!N300="MORTALITY",1,0)</f>
        <v>1</v>
      </c>
      <c r="P300" s="1" t="str">
        <f t="shared" ref="P300:P363" si="422">IF(E300=$P$1,J300,IF(E300&gt;$P$1,"NA",(IF(E300=$P$1,J300,(IF(P300="NA",J300,IF(P300="FEMALE_CUB","FEMALE_JUVENILE",IF(P300="FEMALE_JUVENILE","FEMALE_SUBADULT",IF(P300="FEMALE_SUBADULT","FEMALE_ADULT_36_48",IF(P300="FEMALE_ADULT_36_48","FEMALE_ADULT_48_60",IF(P300="FEMALE_ADULT_48_60","FEMALE_ADULT_60_72",IF(P300="FEMALE_ADULT_60_72","FEMALE_ADULT_72_84",IF(P300="FEMALE_ADULT_72_84","FEMALE_ADULT_84",IF(P300="FEMALE_ADULT_84","FEMALE_ADULT_84",IF(P300="MALE_CUB","MALE_JUVENILE",IF(P300="MALE_JUVENILE","MALE_SUBADULT",IF(P300="MALE_SUBADULT","MALE_ADULT_36_48",IF(P300="MALE_ADULT_36_48","MALE_ADULT_48_60",IF(P300="MALE_ADULT_48_60","MALE_ADULT_60_72",IF(P300="MALE_ADULT_60_72","MALE_ADULT_72_84",IF(P300="MALE_ADULT_72_84","MALE_ADULT_84",IF(P300="MALE_ADULT_84","MALE_ADULT_84",IF(P300="NA_CUB","NA_JUVENILE",IF(P300="NA_JUVENILE","NA_ADULT",IF(P300="NA_ADULT","NA_ADULT","NA")))))))))))))))))))))))))</f>
        <v>NA</v>
      </c>
      <c r="Q300" s="1" t="str">
        <f t="shared" ref="Q300:Q363" si="423">IF($E300=Q$1,$J300,IF(Q$1&gt;$G300,$N300,IF($E300&gt;Q$1,"NA",(IF($E300=Q$1,J300,(IF(P300="NA",J300,IF(P300="FEMALE_CUB","FEMALE_JUVENILE",IF(P300="FEMALE_JUVENILE","FEMALE_SUBADULT",IF(P300="FEMALE_SUBADULT","FEMALE_ADULT_36_48",IF(P300="FEMALE_ADULT_36_48","FEMALE_ADULT_48_60",IF(P300="FEMALE_ADULT_48_60","FEMALE_ADULT_60_72",IF(P300="FEMALE_ADULT_60_72","FEMALE_ADULT_72_84",IF(P300="FEMALE_ADULT_72_84","FEMALE_ADULT_84",IF(P300="FEMALE_ADULT_84","FEMALE_ADULT_84",IF(P300="MALE_CUB","MALE_JUVENILE",IF(P300="MALE_JUVENILE","MALE_SUBADULT",IF(P300="MALE_SUBADULT","MALE_ADULT_36_48",IF(P300="MALE_ADULT_36_48","MALE_ADULT_48_60",IF(P300="MALE_ADULT_48_60","MALE_ADULT_60_72",IF(P300="MALE_ADULT_60_72","MALE_ADULT_72_84",IF(P300="MALE_ADULT_72_84","MALE_ADULT_84",IF(P300="MALE_ADULT_84","MALE_ADULT_84",IF(P300="NA_CUB","NA_JUVENILE",IF(P300="NA_JUVENILE","NA_ADULT",IF(P300="NA_ADULT","NA_ADULT","NA"))))))))))))))))))))))))))</f>
        <v>NA</v>
      </c>
      <c r="R300" s="1" t="str">
        <f t="shared" ref="R300:Z300" si="424">IF($E300=R$1,$J300,IF(R$1&gt;$G300,$N300,IF($E300&gt;R$1,"NA",(IF($E300=R$1,L300,(IF(Q300="NA",L300,IF(Q300="FEMALE_CUB","FEMALE_JUVENILE",IF(Q300="FEMALE_JUVENILE","FEMALE_SUBADULT",IF(Q300="FEMALE_SUBADULT","FEMALE_ADULT_36_48",IF(Q300="FEMALE_ADULT_36_48","FEMALE_ADULT_48_60",IF(Q300="FEMALE_ADULT_48_60","FEMALE_ADULT_60_72",IF(Q300="FEMALE_ADULT_60_72","FEMALE_ADULT_72_84",IF(Q300="FEMALE_ADULT_72_84","FEMALE_ADULT_84",IF(Q300="FEMALE_ADULT_84","FEMALE_ADULT_84",IF(Q300="MALE_CUB","MALE_JUVENILE",IF(Q300="MALE_JUVENILE","MALE_SUBADULT",IF(Q300="MALE_SUBADULT","MALE_ADULT_36_48",IF(Q300="MALE_ADULT_36_48","MALE_ADULT_48_60",IF(Q300="MALE_ADULT_48_60","MALE_ADULT_60_72",IF(Q300="MALE_ADULT_60_72","MALE_ADULT_72_84",IF(Q300="MALE_ADULT_72_84","MALE_ADULT_84",IF(Q300="MALE_ADULT_84","MALE_ADULT_84",IF(Q300="NA_CUB","NA_JUVENILE",IF(Q300="NA_JUVENILE","NA_ADULT",IF(Q300="NA_ADULT","NA_ADULT","NA"))))))))))))))))))))))))))</f>
        <v>NA</v>
      </c>
      <c r="S300" s="1" t="str">
        <f t="shared" si="424"/>
        <v>NA</v>
      </c>
      <c r="T300" s="1" t="str">
        <f t="shared" si="424"/>
        <v>NA</v>
      </c>
      <c r="U300" s="1" t="str">
        <f t="shared" si="424"/>
        <v>NA</v>
      </c>
      <c r="V300" s="1" t="str">
        <f t="shared" si="424"/>
        <v>NA</v>
      </c>
      <c r="W300" s="1" t="str">
        <f t="shared" si="424"/>
        <v>NA</v>
      </c>
      <c r="X300" s="1" t="str">
        <f t="shared" si="424"/>
        <v>NA</v>
      </c>
      <c r="Y300" s="1" t="str">
        <f t="shared" si="424"/>
        <v>NA</v>
      </c>
      <c r="Z300" s="1" t="str">
        <f t="shared" si="424"/>
        <v>NA</v>
      </c>
      <c r="AA300" s="1" t="str">
        <f t="shared" ref="AA300:AA363" si="425">IF($E300=AA$1,$J300,IF(AA$1&gt;$G300,$N300,IF($E300&gt;AA$1,"NA",(IF($E300=AA$1,U300,(IF(Z300="NA",U300,IF(Z300="FEMALE_CUB","FEMALE_JUVENILE",IF(Z300="FEMALE_JUVENILE","FEMALE_SUBADULT",IF(Z300="FEMALE_SUBADULT","FEMALE_ADULT_36_48",IF(Z300="FEMALE_ADULT_36_48","FEMALE_ADULT_48_60",IF(Z300="FEMALE_ADULT_48_60","FEMALE_ADULT_60_72",IF(Z300="FEMALE_ADULT_60_72","FEMALE_ADULT_72_84",IF(Z300="FEMALE_ADULT_72_84","FEMALE_ADULT_84",IF(Z300="FEMALE_ADULT_84","FEMALE_ADULT_84",IF(Z300="MALE_CUB","MALE_JUVENILE",IF(Z300="MALE_JUVENILE","MALE_SUBADULT",IF(Z300="MALE_SUBADULT","MALE_ADULT_36_48",IF(Z300="MALE_ADULT_36_48","MALE_ADULT_48_60",IF(Z300="MALE_ADULT_48_60","MALE_ADULT_60_72",IF(Z300="MALE_ADULT_60_72","MALE_ADULT_72_84",IF(Z300="MALE_ADULT_72_84","MALE_ADULT_84",IF(Z300="MALE_ADULT_84","MALE_ADULT_84",IF(Z300="NA_CUB","NA_JUVENILE",IF(Z300="NA_JUVENILE","NA_ADULT",IF(Z300="NA_ADULT","NA_ADULT","NA"))))))))))))))))))))))))))</f>
        <v>NA</v>
      </c>
      <c r="AB300" s="1" t="str">
        <f t="shared" ref="AB300:AB363" si="426">IF($E300=AB$1,$J300,IF(AB$1&gt;$G300,$N300,IF($E300&gt;AB$1,"NA",(IF($E300=AB$1,V300,(IF(AA300="NA",V300,IF(AA300="FEMALE_CUB","FEMALE_JUVENILE",IF(AA300="FEMALE_JUVENILE","FEMALE_SUBADULT",IF(AA300="FEMALE_SUBADULT","FEMALE_ADULT_36_48",IF(AA300="FEMALE_ADULT_36_48","FEMALE_ADULT_48_60",IF(AA300="FEMALE_ADULT_48_60","FEMALE_ADULT_60_72",IF(AA300="FEMALE_ADULT_60_72","FEMALE_ADULT_72_84",IF(AA300="FEMALE_ADULT_72_84","FEMALE_ADULT_84",IF(AA300="FEMALE_ADULT_84","FEMALE_ADULT_84",IF(AA300="MALE_CUB","MALE_JUVENILE",IF(AA300="MALE_JUVENILE","MALE_SUBADULT",IF(AA300="MALE_SUBADULT","MALE_ADULT_36_48",IF(AA300="MALE_ADULT_36_48","MALE_ADULT_48_60",IF(AA300="MALE_ADULT_48_60","MALE_ADULT_60_72",IF(AA300="MALE_ADULT_60_72","MALE_ADULT_72_84",IF(AA300="MALE_ADULT_72_84","MALE_ADULT_84",IF(AA300="MALE_ADULT_84","MALE_ADULT_84",IF(AA300="NA_CUB","NA_JUVENILE",IF(AA300="NA_JUVENILE","NA_ADULT",IF(AA300="NA_ADULT","NA_ADULT","NA"))))))))))))))))))))))))))</f>
        <v>NA</v>
      </c>
      <c r="AC300" s="1" t="str">
        <f t="shared" ref="AC300:AC363" si="427">IF($E300=AC$1,$J300,IF(AC$1&gt;$G300,$N300,IF($E300&gt;AC$1,"NA",(IF($E300=AC$1,W300,(IF(AB300="NA",W300,IF(AB300="FEMALE_CUB","FEMALE_JUVENILE",IF(AB300="FEMALE_JUVENILE","FEMALE_SUBADULT",IF(AB300="FEMALE_SUBADULT","FEMALE_ADULT_36_48",IF(AB300="FEMALE_ADULT_36_48","FEMALE_ADULT_48_60",IF(AB300="FEMALE_ADULT_48_60","FEMALE_ADULT_60_72",IF(AB300="FEMALE_ADULT_60_72","FEMALE_ADULT_72_84",IF(AB300="FEMALE_ADULT_72_84","FEMALE_ADULT_84",IF(AB300="FEMALE_ADULT_84","FEMALE_ADULT_84",IF(AB300="MALE_CUB","MALE_JUVENILE",IF(AB300="MALE_JUVENILE","MALE_SUBADULT",IF(AB300="MALE_SUBADULT","MALE_ADULT_36_48",IF(AB300="MALE_ADULT_36_48","MALE_ADULT_48_60",IF(AB300="MALE_ADULT_48_60","MALE_ADULT_60_72",IF(AB300="MALE_ADULT_60_72","MALE_ADULT_72_84",IF(AB300="MALE_ADULT_72_84","MALE_ADULT_84",IF(AB300="MALE_ADULT_84","MALE_ADULT_84",IF(AB300="NA_CUB","NA_JUVENILE",IF(AB300="NA_JUVENILE","NA_ADULT",IF(AB300="NA_ADULT","NA_ADULT","NA"))))))))))))))))))))))))))</f>
        <v>NA</v>
      </c>
      <c r="AD300" s="1" t="str">
        <f t="shared" ref="AD300:AD363" si="428">IF($E300=AD$1,$J300,IF(AD$1&gt;$G300,$N300,IF($E300&gt;AD$1,"NA",(IF($E300=AD$1,X300,(IF(AC300="NA",X300,IF(AC300="FEMALE_CUB","FEMALE_JUVENILE",IF(AC300="FEMALE_JUVENILE","FEMALE_SUBADULT",IF(AC300="FEMALE_SUBADULT","FEMALE_ADULT_36_48",IF(AC300="FEMALE_ADULT_36_48","FEMALE_ADULT_48_60",IF(AC300="FEMALE_ADULT_48_60","FEMALE_ADULT_60_72",IF(AC300="FEMALE_ADULT_60_72","FEMALE_ADULT_72_84",IF(AC300="FEMALE_ADULT_72_84","FEMALE_ADULT_84",IF(AC300="FEMALE_ADULT_84","FEMALE_ADULT_84",IF(AC300="MALE_CUB","MALE_JUVENILE",IF(AC300="MALE_JUVENILE","MALE_SUBADULT",IF(AC300="MALE_SUBADULT","MALE_ADULT_36_48",IF(AC300="MALE_ADULT_36_48","MALE_ADULT_48_60",IF(AC300="MALE_ADULT_48_60","MALE_ADULT_60_72",IF(AC300="MALE_ADULT_60_72","MALE_ADULT_72_84",IF(AC300="MALE_ADULT_72_84","MALE_ADULT_84",IF(AC300="MALE_ADULT_84","MALE_ADULT_84",IF(AC300="NA_CUB","NA_JUVENILE",IF(AC300="NA_JUVENILE","NA_ADULT",IF(AC300="NA_ADULT","NA_ADULT","NA"))))))))))))))))))))))))))</f>
        <v>NA</v>
      </c>
      <c r="AE300" s="1" t="str">
        <f t="shared" ref="AE300:AE363" si="429">IF($E300=AE$1,$J300,IF(AE$1&gt;$G300,$N300,IF($E300&gt;AE$1,"NA",(IF($E300=AE$1,Y300,(IF(AD300="NA",Y300,IF(AD300="FEMALE_CUB","FEMALE_JUVENILE",IF(AD300="FEMALE_JUVENILE","FEMALE_SUBADULT",IF(AD300="FEMALE_SUBADULT","FEMALE_ADULT_36_48",IF(AD300="FEMALE_ADULT_36_48","FEMALE_ADULT_48_60",IF(AD300="FEMALE_ADULT_48_60","FEMALE_ADULT_60_72",IF(AD300="FEMALE_ADULT_60_72","FEMALE_ADULT_72_84",IF(AD300="FEMALE_ADULT_72_84","FEMALE_ADULT_84",IF(AD300="FEMALE_ADULT_84","FEMALE_ADULT_84",IF(AD300="MALE_CUB","MALE_JUVENILE",IF(AD300="MALE_JUVENILE","MALE_SUBADULT",IF(AD300="MALE_SUBADULT","MALE_ADULT_36_48",IF(AD300="MALE_ADULT_36_48","MALE_ADULT_48_60",IF(AD300="MALE_ADULT_48_60","MALE_ADULT_60_72",IF(AD300="MALE_ADULT_60_72","MALE_ADULT_72_84",IF(AD300="MALE_ADULT_72_84","MALE_ADULT_84",IF(AD300="MALE_ADULT_84","MALE_ADULT_84",IF(AD300="NA_CUB","NA_JUVENILE",IF(AD300="NA_JUVENILE","NA_ADULT",IF(AD300="NA_ADULT","NA_ADULT","NA"))))))))))))))))))))))))))</f>
        <v>NA</v>
      </c>
      <c r="AF300" s="1" t="str">
        <f t="shared" ref="AF300:AF363" si="430">IF($E300=AF$1,$J300,IF(AF$1&gt;$G300,$N300,IF($E300&gt;AF$1,"NA",(IF($E300=AF$1,Z300,(IF(AE300="NA",Z300,IF(AE300="FEMALE_CUB","FEMALE_JUVENILE",IF(AE300="FEMALE_JUVENILE","FEMALE_SUBADULT",IF(AE300="FEMALE_SUBADULT","FEMALE_ADULT_36_48",IF(AE300="FEMALE_ADULT_36_48","FEMALE_ADULT_48_60",IF(AE300="FEMALE_ADULT_48_60","FEMALE_ADULT_60_72",IF(AE300="FEMALE_ADULT_60_72","FEMALE_ADULT_72_84",IF(AE300="FEMALE_ADULT_72_84","FEMALE_ADULT_84",IF(AE300="FEMALE_ADULT_84","FEMALE_ADULT_84",IF(AE300="MALE_CUB","MALE_JUVENILE",IF(AE300="MALE_JUVENILE","MALE_SUBADULT",IF(AE300="MALE_SUBADULT","MALE_ADULT_36_48",IF(AE300="MALE_ADULT_36_48","MALE_ADULT_48_60",IF(AE300="MALE_ADULT_48_60","MALE_ADULT_60_72",IF(AE300="MALE_ADULT_60_72","MALE_ADULT_72_84",IF(AE300="MALE_ADULT_72_84","MALE_ADULT_84",IF(AE300="MALE_ADULT_84","MALE_ADULT_84",IF(AE300="NA_CUB","NA_JUVENILE",IF(AE300="NA_JUVENILE","NA_ADULT",IF(AE300="NA_ADULT","NA_ADULT","NA"))))))))))))))))))))))))))</f>
        <v>NA</v>
      </c>
      <c r="AG300" s="1" t="str">
        <f t="shared" ref="AG300:AG363" si="431">IF($E300=AG$1,$J300,IF(AG$1&gt;$G300,$N300,IF($E300&gt;AG$1,"NA",(IF($E300=AG$1,AA300,(IF(AF300="NA",AA300,IF(AF300="FEMALE_CUB","FEMALE_JUVENILE",IF(AF300="FEMALE_JUVENILE","FEMALE_SUBADULT",IF(AF300="FEMALE_SUBADULT","FEMALE_ADULT_36_48",IF(AF300="FEMALE_ADULT_36_48","FEMALE_ADULT_48_60",IF(AF300="FEMALE_ADULT_48_60","FEMALE_ADULT_60_72",IF(AF300="FEMALE_ADULT_60_72","FEMALE_ADULT_72_84",IF(AF300="FEMALE_ADULT_72_84","FEMALE_ADULT_84",IF(AF300="FEMALE_ADULT_84","FEMALE_ADULT_84",IF(AF300="MALE_CUB","MALE_JUVENILE",IF(AF300="MALE_JUVENILE","MALE_SUBADULT",IF(AF300="MALE_SUBADULT","MALE_ADULT_36_48",IF(AF300="MALE_ADULT_36_48","MALE_ADULT_48_60",IF(AF300="MALE_ADULT_48_60","MALE_ADULT_60_72",IF(AF300="MALE_ADULT_60_72","MALE_ADULT_72_84",IF(AF300="MALE_ADULT_72_84","MALE_ADULT_84",IF(AF300="MALE_ADULT_84","MALE_ADULT_84",IF(AF300="NA_CUB","NA_JUVENILE",IF(AF300="NA_JUVENILE","NA_ADULT",IF(AF300="NA_ADULT","NA_ADULT","NA"))))))))))))))))))))))))))</f>
        <v>NA</v>
      </c>
      <c r="AH300" s="1" t="str">
        <f t="shared" ref="AH300:AH363" si="432">IF($E300=AH$1,$J300,IF(AH$1&gt;$G300,$N300,IF($E300&gt;AH$1,"NA",(IF($E300=AH$1,AB300,(IF(AG300="NA",AB300,IF(AG300="FEMALE_CUB","FEMALE_JUVENILE",IF(AG300="FEMALE_JUVENILE","FEMALE_SUBADULT",IF(AG300="FEMALE_SUBADULT","FEMALE_ADULT_36_48",IF(AG300="FEMALE_ADULT_36_48","FEMALE_ADULT_48_60",IF(AG300="FEMALE_ADULT_48_60","FEMALE_ADULT_60_72",IF(AG300="FEMALE_ADULT_60_72","FEMALE_ADULT_72_84",IF(AG300="FEMALE_ADULT_72_84","FEMALE_ADULT_84",IF(AG300="FEMALE_ADULT_84","FEMALE_ADULT_84",IF(AG300="MALE_CUB","MALE_JUVENILE",IF(AG300="MALE_JUVENILE","MALE_SUBADULT",IF(AG300="MALE_SUBADULT","MALE_ADULT_36_48",IF(AG300="MALE_ADULT_36_48","MALE_ADULT_48_60",IF(AG300="MALE_ADULT_48_60","MALE_ADULT_60_72",IF(AG300="MALE_ADULT_60_72","MALE_ADULT_72_84",IF(AG300="MALE_ADULT_72_84","MALE_ADULT_84",IF(AG300="MALE_ADULT_84","MALE_ADULT_84",IF(AG300="NA_CUB","NA_JUVENILE",IF(AG300="NA_JUVENILE","NA_ADULT",IF(AG300="NA_ADULT","NA_ADULT","NA"))))))))))))))))))))))))))</f>
        <v>NA</v>
      </c>
      <c r="AI300" s="1" t="str">
        <f t="shared" ref="AI300:AI363" si="433">IF($E300=AI$1,$J300,IF(AI$1&gt;$G300,$N300,IF($E300&gt;AI$1,"NA",(IF($E300=AI$1,AC300,(IF(AH300="NA",AC300,IF(AH300="FEMALE_CUB","FEMALE_JUVENILE",IF(AH300="FEMALE_JUVENILE","FEMALE_SUBADULT",IF(AH300="FEMALE_SUBADULT","FEMALE_ADULT_36_48",IF(AH300="FEMALE_ADULT_36_48","FEMALE_ADULT_48_60",IF(AH300="FEMALE_ADULT_48_60","FEMALE_ADULT_60_72",IF(AH300="FEMALE_ADULT_60_72","FEMALE_ADULT_72_84",IF(AH300="FEMALE_ADULT_72_84","FEMALE_ADULT_84",IF(AH300="FEMALE_ADULT_84","FEMALE_ADULT_84",IF(AH300="MALE_CUB","MALE_JUVENILE",IF(AH300="MALE_JUVENILE","MALE_SUBADULT",IF(AH300="MALE_SUBADULT","MALE_ADULT_36_48",IF(AH300="MALE_ADULT_36_48","MALE_ADULT_48_60",IF(AH300="MALE_ADULT_48_60","MALE_ADULT_60_72",IF(AH300="MALE_ADULT_60_72","MALE_ADULT_72_84",IF(AH300="MALE_ADULT_72_84","MALE_ADULT_84",IF(AH300="MALE_ADULT_84","MALE_ADULT_84",IF(AH300="NA_CUB","NA_JUVENILE",IF(AH300="NA_JUVENILE","NA_ADULT",IF(AH300="NA_ADULT","NA_ADULT","NA"))))))))))))))))))))))))))</f>
        <v>NA</v>
      </c>
      <c r="AJ300" s="1" t="str">
        <f t="shared" ref="AJ300:AJ363" si="434">IF($E300=AJ$1,$J300,IF(AJ$1&gt;$G300,$N300,IF($E300&gt;AJ$1,"NA",(IF($E300=AJ$1,AD300,(IF(AI300="NA",AD300,IF(AI300="FEMALE_CUB","FEMALE_JUVENILE",IF(AI300="FEMALE_JUVENILE","FEMALE_SUBADULT",IF(AI300="FEMALE_SUBADULT","FEMALE_ADULT_36_48",IF(AI300="FEMALE_ADULT_36_48","FEMALE_ADULT_48_60",IF(AI300="FEMALE_ADULT_48_60","FEMALE_ADULT_60_72",IF(AI300="FEMALE_ADULT_60_72","FEMALE_ADULT_72_84",IF(AI300="FEMALE_ADULT_72_84","FEMALE_ADULT_84",IF(AI300="FEMALE_ADULT_84","FEMALE_ADULT_84",IF(AI300="MALE_CUB","MALE_JUVENILE",IF(AI300="MALE_JUVENILE","MALE_SUBADULT",IF(AI300="MALE_SUBADULT","MALE_ADULT_36_48",IF(AI300="MALE_ADULT_36_48","MALE_ADULT_48_60",IF(AI300="MALE_ADULT_48_60","MALE_ADULT_60_72",IF(AI300="MALE_ADULT_60_72","MALE_ADULT_72_84",IF(AI300="MALE_ADULT_72_84","MALE_ADULT_84",IF(AI300="MALE_ADULT_84","MALE_ADULT_84",IF(AI300="NA_CUB","NA_JUVENILE",IF(AI300="NA_JUVENILE","NA_ADULT",IF(AI300="NA_ADULT","NA_ADULT","NA"))))))))))))))))))))))))))</f>
        <v>NA</v>
      </c>
      <c r="AK300" s="1" t="str">
        <f t="shared" ref="AK300:AK363" si="435">IF($E300=AK$1,$J300,IF(AK$1&gt;$G300,$N300,IF($E300&gt;AK$1,"NA",(IF($E300=AK$1,AE300,(IF(AJ300="NA",AE300,IF(AJ300="FEMALE_CUB","FEMALE_JUVENILE",IF(AJ300="FEMALE_JUVENILE","FEMALE_SUBADULT",IF(AJ300="FEMALE_SUBADULT","FEMALE_ADULT_36_48",IF(AJ300="FEMALE_ADULT_36_48","FEMALE_ADULT_48_60",IF(AJ300="FEMALE_ADULT_48_60","FEMALE_ADULT_60_72",IF(AJ300="FEMALE_ADULT_60_72","FEMALE_ADULT_72_84",IF(AJ300="FEMALE_ADULT_72_84","FEMALE_ADULT_84",IF(AJ300="FEMALE_ADULT_84","FEMALE_ADULT_84",IF(AJ300="MALE_CUB","MALE_JUVENILE",IF(AJ300="MALE_JUVENILE","MALE_SUBADULT",IF(AJ300="MALE_SUBADULT","MALE_ADULT_36_48",IF(AJ300="MALE_ADULT_36_48","MALE_ADULT_48_60",IF(AJ300="MALE_ADULT_48_60","MALE_ADULT_60_72",IF(AJ300="MALE_ADULT_60_72","MALE_ADULT_72_84",IF(AJ300="MALE_ADULT_72_84","MALE_ADULT_84",IF(AJ300="MALE_ADULT_84","MALE_ADULT_84",IF(AJ300="NA_CUB","NA_JUVENILE",IF(AJ300="NA_JUVENILE","NA_ADULT",IF(AJ300="NA_ADULT","NA_ADULT","NA"))))))))))))))))))))))))))</f>
        <v>NA</v>
      </c>
      <c r="AL300" s="1" t="str">
        <f t="shared" ref="AL300:AL363" si="436">IF($E300=AL$1,$J300,IF(AL$1&gt;$G300,$N300,IF($E300&gt;AL$1,"NA",(IF($E300=AL$1,AF300,(IF(AK300="NA",AF300,IF(AK300="FEMALE_CUB","FEMALE_JUVENILE",IF(AK300="FEMALE_JUVENILE","FEMALE_SUBADULT",IF(AK300="FEMALE_SUBADULT","FEMALE_ADULT_36_48",IF(AK300="FEMALE_ADULT_36_48","FEMALE_ADULT_48_60",IF(AK300="FEMALE_ADULT_48_60","FEMALE_ADULT_60_72",IF(AK300="FEMALE_ADULT_60_72","FEMALE_ADULT_72_84",IF(AK300="FEMALE_ADULT_72_84","FEMALE_ADULT_84",IF(AK300="FEMALE_ADULT_84","FEMALE_ADULT_84",IF(AK300="MALE_CUB","MALE_JUVENILE",IF(AK300="MALE_JUVENILE","MALE_SUBADULT",IF(AK300="MALE_SUBADULT","MALE_ADULT_36_48",IF(AK300="MALE_ADULT_36_48","MALE_ADULT_48_60",IF(AK300="MALE_ADULT_48_60","MALE_ADULT_60_72",IF(AK300="MALE_ADULT_60_72","MALE_ADULT_72_84",IF(AK300="MALE_ADULT_72_84","MALE_ADULT_84",IF(AK300="MALE_ADULT_84","MALE_ADULT_84",IF(AK300="NA_CUB","NA_JUVENILE",IF(AK300="NA_JUVENILE","NA_ADULT",IF(AK300="NA_ADULT","NA_ADULT","NA"))))))))))))))))))))))))))</f>
        <v>NA</v>
      </c>
      <c r="AM300" s="1" t="str">
        <f t="shared" ref="AM300:AM363" si="437">IF($E300=AM$1,$J300,IF(AM$1&gt;$G300,$N300,IF($E300&gt;AM$1,"NA",(IF($E300=AM$1,AG300,(IF(AL300="NA",AG300,IF(AL300="FEMALE_CUB","FEMALE_JUVENILE",IF(AL300="FEMALE_JUVENILE","FEMALE_SUBADULT",IF(AL300="FEMALE_SUBADULT","FEMALE_ADULT_36_48",IF(AL300="FEMALE_ADULT_36_48","FEMALE_ADULT_48_60",IF(AL300="FEMALE_ADULT_48_60","FEMALE_ADULT_60_72",IF(AL300="FEMALE_ADULT_60_72","FEMALE_ADULT_72_84",IF(AL300="FEMALE_ADULT_72_84","FEMALE_ADULT_84",IF(AL300="FEMALE_ADULT_84","FEMALE_ADULT_84",IF(AL300="MALE_CUB","MALE_JUVENILE",IF(AL300="MALE_JUVENILE","MALE_SUBADULT",IF(AL300="MALE_SUBADULT","MALE_ADULT_36_48",IF(AL300="MALE_ADULT_36_48","MALE_ADULT_48_60",IF(AL300="MALE_ADULT_48_60","MALE_ADULT_60_72",IF(AL300="MALE_ADULT_60_72","MALE_ADULT_72_84",IF(AL300="MALE_ADULT_72_84","MALE_ADULT_84",IF(AL300="MALE_ADULT_84","MALE_ADULT_84",IF(AL300="NA_CUB","NA_JUVENILE",IF(AL300="NA_JUVENILE","NA_ADULT",IF(AL300="NA_ADULT","NA_ADULT","NA"))))))))))))))))))))))))))</f>
        <v>NA</v>
      </c>
      <c r="AN300" s="1" t="str">
        <f t="shared" ref="AN300:AN363" si="438">IF($E300=AN$1,$J300,IF(AN$1&gt;$G300,$N300,IF($E300&gt;AN$1,"NA",(IF($E300=AN$1,AH300,(IF(AM300="NA",AH300,IF(AM300="FEMALE_CUB","FEMALE_JUVENILE",IF(AM300="FEMALE_JUVENILE","FEMALE_SUBADULT",IF(AM300="FEMALE_SUBADULT","FEMALE_ADULT_36_48",IF(AM300="FEMALE_ADULT_36_48","FEMALE_ADULT_48_60",IF(AM300="FEMALE_ADULT_48_60","FEMALE_ADULT_60_72",IF(AM300="FEMALE_ADULT_60_72","FEMALE_ADULT_72_84",IF(AM300="FEMALE_ADULT_72_84","FEMALE_ADULT_84",IF(AM300="FEMALE_ADULT_84","FEMALE_ADULT_84",IF(AM300="MALE_CUB","MALE_JUVENILE",IF(AM300="MALE_JUVENILE","MALE_SUBADULT",IF(AM300="MALE_SUBADULT","MALE_ADULT_36_48",IF(AM300="MALE_ADULT_36_48","MALE_ADULT_48_60",IF(AM300="MALE_ADULT_48_60","MALE_ADULT_60_72",IF(AM300="MALE_ADULT_60_72","MALE_ADULT_72_84",IF(AM300="MALE_ADULT_72_84","MALE_ADULT_84",IF(AM300="MALE_ADULT_84","MALE_ADULT_84",IF(AM300="NA_CUB","NA_JUVENILE",IF(AM300="NA_JUVENILE","NA_ADULT",IF(AM300="NA_ADULT","NA_ADULT","NA"))))))))))))))))))))))))))</f>
        <v>NA</v>
      </c>
      <c r="AO300" s="1" t="str">
        <f t="shared" ref="AO300:AO363" si="439">IF($E300=AO$1,$J300,IF(AO$1&gt;$G300,$N300,IF($E300&gt;AO$1,"NA",(IF($E300=AO$1,AI300,(IF(AN300="NA",AI300,IF(AN300="FEMALE_CUB","FEMALE_JUVENILE",IF(AN300="FEMALE_JUVENILE","FEMALE_SUBADULT",IF(AN300="FEMALE_SUBADULT","FEMALE_ADULT_36_48",IF(AN300="FEMALE_ADULT_36_48","FEMALE_ADULT_48_60",IF(AN300="FEMALE_ADULT_48_60","FEMALE_ADULT_60_72",IF(AN300="FEMALE_ADULT_60_72","FEMALE_ADULT_72_84",IF(AN300="FEMALE_ADULT_72_84","FEMALE_ADULT_84",IF(AN300="FEMALE_ADULT_84","FEMALE_ADULT_84",IF(AN300="MALE_CUB","MALE_JUVENILE",IF(AN300="MALE_JUVENILE","MALE_SUBADULT",IF(AN300="MALE_SUBADULT","MALE_ADULT_36_48",IF(AN300="MALE_ADULT_36_48","MALE_ADULT_48_60",IF(AN300="MALE_ADULT_48_60","MALE_ADULT_60_72",IF(AN300="MALE_ADULT_60_72","MALE_ADULT_72_84",IF(AN300="MALE_ADULT_72_84","MALE_ADULT_84",IF(AN300="MALE_ADULT_84","MALE_ADULT_84",IF(AN300="NA_CUB","NA_JUVENILE",IF(AN300="NA_JUVENILE","NA_ADULT",IF(AN300="NA_ADULT","NA_ADULT","NA"))))))))))))))))))))))))))</f>
        <v>NA</v>
      </c>
      <c r="AP300" s="1" t="str">
        <f t="shared" ref="AP300:AP363" si="440">IF($E300=AP$1,$J300,IF(AP$1&gt;$G300,$N300,IF($E300&gt;AP$1,"NA",(IF($E300=AP$1,AJ300,(IF(AO300="NA",AJ300,IF(AO300="FEMALE_CUB","FEMALE_JUVENILE",IF(AO300="FEMALE_JUVENILE","FEMALE_SUBADULT",IF(AO300="FEMALE_SUBADULT","FEMALE_ADULT_36_48",IF(AO300="FEMALE_ADULT_36_48","FEMALE_ADULT_48_60",IF(AO300="FEMALE_ADULT_48_60","FEMALE_ADULT_60_72",IF(AO300="FEMALE_ADULT_60_72","FEMALE_ADULT_72_84",IF(AO300="FEMALE_ADULT_72_84","FEMALE_ADULT_84",IF(AO300="FEMALE_ADULT_84","FEMALE_ADULT_84",IF(AO300="MALE_CUB","MALE_JUVENILE",IF(AO300="MALE_JUVENILE","MALE_SUBADULT",IF(AO300="MALE_SUBADULT","MALE_ADULT_36_48",IF(AO300="MALE_ADULT_36_48","MALE_ADULT_48_60",IF(AO300="MALE_ADULT_48_60","MALE_ADULT_60_72",IF(AO300="MALE_ADULT_60_72","MALE_ADULT_72_84",IF(AO300="MALE_ADULT_72_84","MALE_ADULT_84",IF(AO300="MALE_ADULT_84","MALE_ADULT_84",IF(AO300="NA_CUB","NA_JUVENILE",IF(AO300="NA_JUVENILE","NA_ADULT",IF(AO300="NA_ADULT","NA_ADULT","NA"))))))))))))))))))))))))))</f>
        <v>NA</v>
      </c>
      <c r="AQ300" s="1" t="str">
        <f t="shared" ref="AQ300:AQ363" si="441">IF($E300=AQ$1,$J300,IF(AQ$1&gt;$G300,$N300,IF($E300&gt;AQ$1,"NA",(IF($E300=AQ$1,AK300,(IF(AP300="NA",AK300,IF(AP300="FEMALE_CUB","FEMALE_JUVENILE",IF(AP300="FEMALE_JUVENILE","FEMALE_SUBADULT",IF(AP300="FEMALE_SUBADULT","FEMALE_ADULT_36_48",IF(AP300="FEMALE_ADULT_36_48","FEMALE_ADULT_48_60",IF(AP300="FEMALE_ADULT_48_60","FEMALE_ADULT_60_72",IF(AP300="FEMALE_ADULT_60_72","FEMALE_ADULT_72_84",IF(AP300="FEMALE_ADULT_72_84","FEMALE_ADULT_84",IF(AP300="FEMALE_ADULT_84","FEMALE_ADULT_84",IF(AP300="MALE_CUB","MALE_JUVENILE",IF(AP300="MALE_JUVENILE","MALE_SUBADULT",IF(AP300="MALE_SUBADULT","MALE_ADULT_36_48",IF(AP300="MALE_ADULT_36_48","MALE_ADULT_48_60",IF(AP300="MALE_ADULT_48_60","MALE_ADULT_60_72",IF(AP300="MALE_ADULT_60_72","MALE_ADULT_72_84",IF(AP300="MALE_ADULT_72_84","MALE_ADULT_84",IF(AP300="MALE_ADULT_84","MALE_ADULT_84",IF(AP300="NA_CUB","NA_JUVENILE",IF(AP300="NA_JUVENILE","NA_ADULT",IF(AP300="NA_ADULT","NA_ADULT","NA"))))))))))))))))))))))))))</f>
        <v>NA</v>
      </c>
      <c r="AR300" s="1" t="str">
        <f t="shared" ref="AR300:AR363" si="442">IF($E300=AR$1,$J300,IF(AR$1&gt;$G300,$N300,IF($E300&gt;AR$1,"NA",(IF($E300=AR$1,AL300,(IF(AQ300="NA",AL300,IF(AQ300="FEMALE_CUB","FEMALE_JUVENILE",IF(AQ300="FEMALE_JUVENILE","FEMALE_SUBADULT",IF(AQ300="FEMALE_SUBADULT","FEMALE_ADULT_36_48",IF(AQ300="FEMALE_ADULT_36_48","FEMALE_ADULT_48_60",IF(AQ300="FEMALE_ADULT_48_60","FEMALE_ADULT_60_72",IF(AQ300="FEMALE_ADULT_60_72","FEMALE_ADULT_72_84",IF(AQ300="FEMALE_ADULT_72_84","FEMALE_ADULT_84",IF(AQ300="FEMALE_ADULT_84","FEMALE_ADULT_84",IF(AQ300="MALE_CUB","MALE_JUVENILE",IF(AQ300="MALE_JUVENILE","MALE_SUBADULT",IF(AQ300="MALE_SUBADULT","MALE_ADULT_36_48",IF(AQ300="MALE_ADULT_36_48","MALE_ADULT_48_60",IF(AQ300="MALE_ADULT_48_60","MALE_ADULT_60_72",IF(AQ300="MALE_ADULT_60_72","MALE_ADULT_72_84",IF(AQ300="MALE_ADULT_72_84","MALE_ADULT_84",IF(AQ300="MALE_ADULT_84","MALE_ADULT_84",IF(AQ300="NA_CUB","NA_JUVENILE",IF(AQ300="NA_JUVENILE","NA_ADULT",IF(AQ300="NA_ADULT","NA_ADULT","NA"))))))))))))))))))))))))))</f>
        <v>NA</v>
      </c>
      <c r="AS300" s="1" t="str">
        <f t="shared" ref="AS300:AS363" si="443">IF($E300=AS$1,$J300,IF(AS$1&gt;$G300,$N300,IF($E300&gt;AS$1,"NA",(IF($E300=AS$1,AM300,(IF(AR300="NA",AM300,IF(AR300="FEMALE_CUB","FEMALE_JUVENILE",IF(AR300="FEMALE_JUVENILE","FEMALE_SUBADULT",IF(AR300="FEMALE_SUBADULT","FEMALE_ADULT_36_48",IF(AR300="FEMALE_ADULT_36_48","FEMALE_ADULT_48_60",IF(AR300="FEMALE_ADULT_48_60","FEMALE_ADULT_60_72",IF(AR300="FEMALE_ADULT_60_72","FEMALE_ADULT_72_84",IF(AR300="FEMALE_ADULT_72_84","FEMALE_ADULT_84",IF(AR300="FEMALE_ADULT_84","FEMALE_ADULT_84",IF(AR300="MALE_CUB","MALE_JUVENILE",IF(AR300="MALE_JUVENILE","MALE_SUBADULT",IF(AR300="MALE_SUBADULT","MALE_ADULT_36_48",IF(AR300="MALE_ADULT_36_48","MALE_ADULT_48_60",IF(AR300="MALE_ADULT_48_60","MALE_ADULT_60_72",IF(AR300="MALE_ADULT_60_72","MALE_ADULT_72_84",IF(AR300="MALE_ADULT_72_84","MALE_ADULT_84",IF(AR300="MALE_ADULT_84","MALE_ADULT_84",IF(AR300="NA_CUB","NA_JUVENILE",IF(AR300="NA_JUVENILE","NA_ADULT",IF(AR300="NA_ADULT","NA_ADULT","NA"))))))))))))))))))))))))))</f>
        <v>NA_CUB</v>
      </c>
      <c r="AT300" s="1" t="str">
        <f t="shared" ref="AT300:AT363" si="444">IF($E300=AT$1,$J300,IF(AT$1&gt;$G300,$N300,IF($E300&gt;AT$1,"NA",(IF($E300=AT$1,AN300,(IF(AS300="NA",AN300,IF(AS300="FEMALE_CUB","FEMALE_JUVENILE",IF(AS300="FEMALE_JUVENILE","FEMALE_SUBADULT",IF(AS300="FEMALE_SUBADULT","FEMALE_ADULT_36_48",IF(AS300="FEMALE_ADULT_36_48","FEMALE_ADULT_48_60",IF(AS300="FEMALE_ADULT_48_60","FEMALE_ADULT_60_72",IF(AS300="FEMALE_ADULT_60_72","FEMALE_ADULT_72_84",IF(AS300="FEMALE_ADULT_72_84","FEMALE_ADULT_84",IF(AS300="FEMALE_ADULT_84","FEMALE_ADULT_84",IF(AS300="MALE_CUB","MALE_JUVENILE",IF(AS300="MALE_JUVENILE","MALE_SUBADULT",IF(AS300="MALE_SUBADULT","MALE_ADULT_36_48",IF(AS300="MALE_ADULT_36_48","MALE_ADULT_48_60",IF(AS300="MALE_ADULT_48_60","MALE_ADULT_60_72",IF(AS300="MALE_ADULT_60_72","MALE_ADULT_72_84",IF(AS300="MALE_ADULT_72_84","MALE_ADULT_84",IF(AS300="MALE_ADULT_84","MALE_ADULT_84",IF(AS300="NA_CUB","NA_JUVENILE",IF(AS300="NA_JUVENILE","NA_ADULT",IF(AS300="NA_ADULT","NA_ADULT","NA"))))))))))))))))))))))))))</f>
        <v>MORTALITY</v>
      </c>
      <c r="AU300" s="1" t="str">
        <f t="shared" ref="AU300:AU363" si="445">IF($E300=AU$1,$J300,IF(AU$1&gt;$G300,$N300,IF($E300&gt;AU$1,"NA",(IF($E300=AU$1,AO300,(IF(AT300="NA",AO300,IF(AT300="FEMALE_CUB","FEMALE_JUVENILE",IF(AT300="FEMALE_JUVENILE","FEMALE_SUBADULT",IF(AT300="FEMALE_SUBADULT","FEMALE_ADULT_36_48",IF(AT300="FEMALE_ADULT_36_48","FEMALE_ADULT_48_60",IF(AT300="FEMALE_ADULT_48_60","FEMALE_ADULT_60_72",IF(AT300="FEMALE_ADULT_60_72","FEMALE_ADULT_72_84",IF(AT300="FEMALE_ADULT_72_84","FEMALE_ADULT_84",IF(AT300="FEMALE_ADULT_84","FEMALE_ADULT_84",IF(AT300="MALE_CUB","MALE_JUVENILE",IF(AT300="MALE_JUVENILE","MALE_SUBADULT",IF(AT300="MALE_SUBADULT","MALE_ADULT_36_48",IF(AT300="MALE_ADULT_36_48","MALE_ADULT_48_60",IF(AT300="MALE_ADULT_48_60","MALE_ADULT_60_72",IF(AT300="MALE_ADULT_60_72","MALE_ADULT_72_84",IF(AT300="MALE_ADULT_72_84","MALE_ADULT_84",IF(AT300="MALE_ADULT_84","MALE_ADULT_84",IF(AT300="NA_CUB","NA_JUVENILE",IF(AT300="NA_JUVENILE","NA_ADULT",IF(AT300="NA_ADULT","NA_ADULT","NA"))))))))))))))))))))))))))</f>
        <v>MORTALITY</v>
      </c>
      <c r="AV300" s="1" t="str">
        <f t="shared" ref="AV300:AV363" si="446">IF($E300=AV$1,$J300,IF(AV$1&gt;$G300,$N300,IF($E300&gt;AV$1,"NA",(IF($E300=AV$1,AP300,(IF(AU300="NA",AP300,IF(AU300="FEMALE_CUB","FEMALE_JUVENILE",IF(AU300="FEMALE_JUVENILE","FEMALE_SUBADULT",IF(AU300="FEMALE_SUBADULT","FEMALE_ADULT_36_48",IF(AU300="FEMALE_ADULT_36_48","FEMALE_ADULT_48_60",IF(AU300="FEMALE_ADULT_48_60","FEMALE_ADULT_60_72",IF(AU300="FEMALE_ADULT_60_72","FEMALE_ADULT_72_84",IF(AU300="FEMALE_ADULT_72_84","FEMALE_ADULT_84",IF(AU300="FEMALE_ADULT_84","FEMALE_ADULT_84",IF(AU300="MALE_CUB","MALE_JUVENILE",IF(AU300="MALE_JUVENILE","MALE_SUBADULT",IF(AU300="MALE_SUBADULT","MALE_ADULT_36_48",IF(AU300="MALE_ADULT_36_48","MALE_ADULT_48_60",IF(AU300="MALE_ADULT_48_60","MALE_ADULT_60_72",IF(AU300="MALE_ADULT_60_72","MALE_ADULT_72_84",IF(AU300="MALE_ADULT_72_84","MALE_ADULT_84",IF(AU300="MALE_ADULT_84","MALE_ADULT_84",IF(AU300="NA_CUB","NA_JUVENILE",IF(AU300="NA_JUVENILE","NA_ADULT",IF(AU300="NA_ADULT","NA_ADULT","NA"))))))))))))))))))))))))))</f>
        <v>MORTALITY</v>
      </c>
      <c r="AW300" s="1" t="str">
        <f t="shared" ref="AW300:AW363" si="447">IF($E300=AW$1,$J300,IF(AW$1&gt;$G300,$N300,IF($E300&gt;AW$1,"NA",(IF($E300=AW$1,AQ300,(IF(AV300="NA",AQ300,IF(AV300="FEMALE_CUB","FEMALE_JUVENILE",IF(AV300="FEMALE_JUVENILE","FEMALE_SUBADULT",IF(AV300="FEMALE_SUBADULT","FEMALE_ADULT_36_48",IF(AV300="FEMALE_ADULT_36_48","FEMALE_ADULT_48_60",IF(AV300="FEMALE_ADULT_48_60","FEMALE_ADULT_60_72",IF(AV300="FEMALE_ADULT_60_72","FEMALE_ADULT_72_84",IF(AV300="FEMALE_ADULT_72_84","FEMALE_ADULT_84",IF(AV300="FEMALE_ADULT_84","FEMALE_ADULT_84",IF(AV300="MALE_CUB","MALE_JUVENILE",IF(AV300="MALE_JUVENILE","MALE_SUBADULT",IF(AV300="MALE_SUBADULT","MALE_ADULT_36_48",IF(AV300="MALE_ADULT_36_48","MALE_ADULT_48_60",IF(AV300="MALE_ADULT_48_60","MALE_ADULT_60_72",IF(AV300="MALE_ADULT_60_72","MALE_ADULT_72_84",IF(AV300="MALE_ADULT_72_84","MALE_ADULT_84",IF(AV300="MALE_ADULT_84","MALE_ADULT_84",IF(AV300="NA_CUB","NA_JUVENILE",IF(AV300="NA_JUVENILE","NA_ADULT",IF(AV300="NA_ADULT","NA_ADULT","NA"))))))))))))))))))))))))))</f>
        <v>MORTALITY</v>
      </c>
      <c r="AX300" s="1" t="str">
        <f t="shared" ref="AX300:AX363" si="448">IF($E300=AX$1,$J300,IF(AX$1&gt;$G300,$N300,IF($E300&gt;AX$1,"NA",(IF($E300=AX$1,AR300,(IF(AW300="NA",AR300,IF(AW300="FEMALE_CUB","FEMALE_JUVENILE",IF(AW300="FEMALE_JUVENILE","FEMALE_SUBADULT",IF(AW300="FEMALE_SUBADULT","FEMALE_ADULT_36_48",IF(AW300="FEMALE_ADULT_36_48","FEMALE_ADULT_48_60",IF(AW300="FEMALE_ADULT_48_60","FEMALE_ADULT_60_72",IF(AW300="FEMALE_ADULT_60_72","FEMALE_ADULT_72_84",IF(AW300="FEMALE_ADULT_72_84","FEMALE_ADULT_84",IF(AW300="FEMALE_ADULT_84","FEMALE_ADULT_84",IF(AW300="MALE_CUB","MALE_JUVENILE",IF(AW300="MALE_JUVENILE","MALE_SUBADULT",IF(AW300="MALE_SUBADULT","MALE_ADULT_36_48",IF(AW300="MALE_ADULT_36_48","MALE_ADULT_48_60",IF(AW300="MALE_ADULT_48_60","MALE_ADULT_60_72",IF(AW300="MALE_ADULT_60_72","MALE_ADULT_72_84",IF(AW300="MALE_ADULT_72_84","MALE_ADULT_84",IF(AW300="MALE_ADULT_84","MALE_ADULT_84",IF(AW300="NA_CUB","NA_JUVENILE",IF(AW300="NA_JUVENILE","NA_ADULT",IF(AW300="NA_ADULT","NA_ADULT","NA"))))))))))))))))))))))))))</f>
        <v>MORTALITY</v>
      </c>
      <c r="AY300" s="1" t="str">
        <f t="shared" ref="AY300:AZ363" si="449">IF($E300=AY$1,$J300,IF(AY$1&gt;$G300,$N300,IF($E300&gt;AY$1,"NA",(IF($E300=AY$1,AS300,(IF(AX300="NA",AS300,IF(AX300="FEMALE_CUB","FEMALE_JUVENILE",IF(AX300="FEMALE_JUVENILE","FEMALE_SUBADULT",IF(AX300="FEMALE_SUBADULT","FEMALE_ADULT_36_48",IF(AX300="FEMALE_ADULT_36_48","FEMALE_ADULT_48_60",IF(AX300="FEMALE_ADULT_48_60","FEMALE_ADULT_60_72",IF(AX300="FEMALE_ADULT_60_72","FEMALE_ADULT_72_84",IF(AX300="FEMALE_ADULT_72_84","FEMALE_ADULT_84",IF(AX300="FEMALE_ADULT_84","FEMALE_ADULT_84",IF(AX300="MALE_CUB","MALE_JUVENILE",IF(AX300="MALE_JUVENILE","MALE_SUBADULT",IF(AX300="MALE_SUBADULT","MALE_ADULT_36_48",IF(AX300="MALE_ADULT_36_48","MALE_ADULT_48_60",IF(AX300="MALE_ADULT_48_60","MALE_ADULT_60_72",IF(AX300="MALE_ADULT_60_72","MALE_ADULT_72_84",IF(AX300="MALE_ADULT_72_84","MALE_ADULT_84",IF(AX300="MALE_ADULT_84","MALE_ADULT_84",IF(AX300="NA_CUB","NA_JUVENILE",IF(AX300="NA_JUVENILE","NA_ADULT",IF(AX300="NA_ADULT","NA_ADULT","NA"))))))))))))))))))))))))))</f>
        <v>MORTALITY</v>
      </c>
      <c r="AZ300" s="1" t="str">
        <f t="shared" si="449"/>
        <v>MORTALITY</v>
      </c>
    </row>
    <row r="301" spans="1:52" x14ac:dyDescent="0.2">
      <c r="A301" s="27">
        <f>SABI_RAW_DATA!A301</f>
        <v>300</v>
      </c>
      <c r="B301" s="1" t="str">
        <f>UPPER(SABI_RAW_DATA!C301)</f>
        <v>MALE</v>
      </c>
      <c r="C301" s="28">
        <f>SABI_RAW_DATA!D301</f>
        <v>39904</v>
      </c>
      <c r="D301" s="28">
        <f>SABI_RAW_DATA!D301</f>
        <v>39904</v>
      </c>
      <c r="E301" s="1">
        <f t="shared" si="375"/>
        <v>2009</v>
      </c>
      <c r="F301" s="28">
        <f>SABI_RAW_DATA!E301</f>
        <v>40575</v>
      </c>
      <c r="G301" s="1">
        <f t="shared" si="376"/>
        <v>2011</v>
      </c>
      <c r="H301" s="67">
        <f>(YEAR(SABI_SUMMARY!D301)-YEAR(SABI_SUMMARY!C301))*12+MONTH(SABI_SUMMARY!D301)-MONTH(SABI_SUMMARY!C301)</f>
        <v>0</v>
      </c>
      <c r="I301" s="1" t="str">
        <f t="shared" si="377"/>
        <v>CUB</v>
      </c>
      <c r="J301" s="1" t="str">
        <f t="shared" si="378"/>
        <v>MALE_CUB</v>
      </c>
      <c r="K301" s="29">
        <f>(YEAR(SABI_SUMMARY!F301)-YEAR(SABI_SUMMARY!C301))*12+MONTH(SABI_SUMMARY!F301)-MONTH(SABI_SUMMARY!C301)</f>
        <v>22</v>
      </c>
      <c r="L301" s="1" t="str">
        <f t="shared" si="379"/>
        <v>JUVENILE</v>
      </c>
      <c r="M301" s="1" t="str">
        <f t="shared" si="380"/>
        <v>MALE_JUVENILE</v>
      </c>
      <c r="N301" s="1" t="str">
        <f>UPPER(SABI_RAW_DATA!G301)</f>
        <v>CENSORED</v>
      </c>
      <c r="O301" s="1">
        <f>IF(SABI_SUMMARY!N301="MORTALITY",1,0)</f>
        <v>0</v>
      </c>
      <c r="P301" s="1" t="str">
        <f t="shared" si="422"/>
        <v>NA</v>
      </c>
      <c r="Q301" s="1" t="str">
        <f t="shared" si="423"/>
        <v>NA</v>
      </c>
      <c r="R301" s="1" t="str">
        <f t="shared" ref="R301:Z301" si="450">IF($E301=R$1,$J301,IF(R$1&gt;$G301,$N301,IF($E301&gt;R$1,"NA",(IF($E301=R$1,L301,(IF(Q301="NA",L301,IF(Q301="FEMALE_CUB","FEMALE_JUVENILE",IF(Q301="FEMALE_JUVENILE","FEMALE_SUBADULT",IF(Q301="FEMALE_SUBADULT","FEMALE_ADULT_36_48",IF(Q301="FEMALE_ADULT_36_48","FEMALE_ADULT_48_60",IF(Q301="FEMALE_ADULT_48_60","FEMALE_ADULT_60_72",IF(Q301="FEMALE_ADULT_60_72","FEMALE_ADULT_72_84",IF(Q301="FEMALE_ADULT_72_84","FEMALE_ADULT_84",IF(Q301="FEMALE_ADULT_84","FEMALE_ADULT_84",IF(Q301="MALE_CUB","MALE_JUVENILE",IF(Q301="MALE_JUVENILE","MALE_SUBADULT",IF(Q301="MALE_SUBADULT","MALE_ADULT_36_48",IF(Q301="MALE_ADULT_36_48","MALE_ADULT_48_60",IF(Q301="MALE_ADULT_48_60","MALE_ADULT_60_72",IF(Q301="MALE_ADULT_60_72","MALE_ADULT_72_84",IF(Q301="MALE_ADULT_72_84","MALE_ADULT_84",IF(Q301="MALE_ADULT_84","MALE_ADULT_84",IF(Q301="NA_CUB","NA_JUVENILE",IF(Q301="NA_JUVENILE","NA_ADULT",IF(Q301="NA_ADULT","NA_ADULT","NA"))))))))))))))))))))))))))</f>
        <v>NA</v>
      </c>
      <c r="S301" s="1" t="str">
        <f t="shared" si="450"/>
        <v>NA</v>
      </c>
      <c r="T301" s="1" t="str">
        <f t="shared" si="450"/>
        <v>NA</v>
      </c>
      <c r="U301" s="1" t="str">
        <f t="shared" si="450"/>
        <v>NA</v>
      </c>
      <c r="V301" s="1" t="str">
        <f t="shared" si="450"/>
        <v>NA</v>
      </c>
      <c r="W301" s="1" t="str">
        <f t="shared" si="450"/>
        <v>NA</v>
      </c>
      <c r="X301" s="1" t="str">
        <f t="shared" si="450"/>
        <v>NA</v>
      </c>
      <c r="Y301" s="1" t="str">
        <f t="shared" si="450"/>
        <v>NA</v>
      </c>
      <c r="Z301" s="1" t="str">
        <f t="shared" si="450"/>
        <v>NA</v>
      </c>
      <c r="AA301" s="1" t="str">
        <f t="shared" si="425"/>
        <v>NA</v>
      </c>
      <c r="AB301" s="1" t="str">
        <f t="shared" si="426"/>
        <v>NA</v>
      </c>
      <c r="AC301" s="1" t="str">
        <f t="shared" si="427"/>
        <v>NA</v>
      </c>
      <c r="AD301" s="1" t="str">
        <f t="shared" si="428"/>
        <v>NA</v>
      </c>
      <c r="AE301" s="1" t="str">
        <f t="shared" si="429"/>
        <v>NA</v>
      </c>
      <c r="AF301" s="1" t="str">
        <f t="shared" si="430"/>
        <v>NA</v>
      </c>
      <c r="AG301" s="1" t="str">
        <f t="shared" si="431"/>
        <v>NA</v>
      </c>
      <c r="AH301" s="1" t="str">
        <f t="shared" si="432"/>
        <v>NA</v>
      </c>
      <c r="AI301" s="1" t="str">
        <f t="shared" si="433"/>
        <v>NA</v>
      </c>
      <c r="AJ301" s="1" t="str">
        <f t="shared" si="434"/>
        <v>NA</v>
      </c>
      <c r="AK301" s="1" t="str">
        <f t="shared" si="435"/>
        <v>NA</v>
      </c>
      <c r="AL301" s="1" t="str">
        <f t="shared" si="436"/>
        <v>NA</v>
      </c>
      <c r="AM301" s="1" t="str">
        <f t="shared" si="437"/>
        <v>NA</v>
      </c>
      <c r="AN301" s="1" t="str">
        <f t="shared" si="438"/>
        <v>NA</v>
      </c>
      <c r="AO301" s="1" t="str">
        <f t="shared" si="439"/>
        <v>NA</v>
      </c>
      <c r="AP301" s="1" t="str">
        <f t="shared" si="440"/>
        <v>NA</v>
      </c>
      <c r="AQ301" s="1" t="str">
        <f t="shared" si="441"/>
        <v>NA</v>
      </c>
      <c r="AR301" s="1" t="str">
        <f t="shared" si="442"/>
        <v>NA</v>
      </c>
      <c r="AS301" s="1" t="str">
        <f t="shared" si="443"/>
        <v>NA</v>
      </c>
      <c r="AT301" s="1" t="str">
        <f t="shared" si="444"/>
        <v>MALE_CUB</v>
      </c>
      <c r="AU301" s="1" t="str">
        <f t="shared" si="445"/>
        <v>MALE_JUVENILE</v>
      </c>
      <c r="AV301" s="1" t="str">
        <f t="shared" si="446"/>
        <v>MALE_SUBADULT</v>
      </c>
      <c r="AW301" s="1" t="str">
        <f t="shared" si="447"/>
        <v>CENSORED</v>
      </c>
      <c r="AX301" s="1" t="str">
        <f t="shared" si="448"/>
        <v>CENSORED</v>
      </c>
      <c r="AY301" s="1" t="str">
        <f t="shared" si="449"/>
        <v>CENSORED</v>
      </c>
      <c r="AZ301" s="1" t="str">
        <f t="shared" si="449"/>
        <v>CENSORED</v>
      </c>
    </row>
    <row r="302" spans="1:52" x14ac:dyDescent="0.2">
      <c r="A302" s="27">
        <f>SABI_RAW_DATA!A302</f>
        <v>301</v>
      </c>
      <c r="B302" s="1" t="str">
        <f>UPPER(SABI_RAW_DATA!C302)</f>
        <v>FEMALE</v>
      </c>
      <c r="C302" s="28">
        <f>SABI_RAW_DATA!D302</f>
        <v>39904</v>
      </c>
      <c r="D302" s="28">
        <f>SABI_RAW_DATA!D302</f>
        <v>39904</v>
      </c>
      <c r="E302" s="1">
        <f t="shared" si="375"/>
        <v>2009</v>
      </c>
      <c r="F302" s="28">
        <f>SABI_RAW_DATA!E302</f>
        <v>42005</v>
      </c>
      <c r="G302" s="1">
        <f t="shared" si="376"/>
        <v>2015</v>
      </c>
      <c r="H302" s="67">
        <f>(YEAR(SABI_SUMMARY!D302)-YEAR(SABI_SUMMARY!C302))*12+MONTH(SABI_SUMMARY!D302)-MONTH(SABI_SUMMARY!C302)</f>
        <v>0</v>
      </c>
      <c r="I302" s="1" t="str">
        <f t="shared" si="377"/>
        <v>CUB</v>
      </c>
      <c r="J302" s="1" t="str">
        <f t="shared" si="378"/>
        <v>FEMALE_CUB</v>
      </c>
      <c r="K302" s="29">
        <f>(YEAR(SABI_SUMMARY!F302)-YEAR(SABI_SUMMARY!C302))*12+MONTH(SABI_SUMMARY!F302)-MONTH(SABI_SUMMARY!C302)</f>
        <v>69</v>
      </c>
      <c r="L302" s="1" t="str">
        <f t="shared" si="379"/>
        <v>ADULT_60_72</v>
      </c>
      <c r="M302" s="1" t="str">
        <f t="shared" si="380"/>
        <v>FEMALE_ADULT_60_72</v>
      </c>
      <c r="N302" s="1" t="str">
        <f>UPPER(SABI_RAW_DATA!G302)</f>
        <v>CENSORED</v>
      </c>
      <c r="O302" s="1">
        <f>IF(SABI_SUMMARY!N302="MORTALITY",1,0)</f>
        <v>0</v>
      </c>
      <c r="P302" s="1" t="str">
        <f t="shared" si="422"/>
        <v>NA</v>
      </c>
      <c r="Q302" s="1" t="str">
        <f t="shared" si="423"/>
        <v>NA</v>
      </c>
      <c r="R302" s="1" t="str">
        <f t="shared" ref="R302:Z302" si="451">IF($E302=R$1,$J302,IF(R$1&gt;$G302,$N302,IF($E302&gt;R$1,"NA",(IF($E302=R$1,L302,(IF(Q302="NA",L302,IF(Q302="FEMALE_CUB","FEMALE_JUVENILE",IF(Q302="FEMALE_JUVENILE","FEMALE_SUBADULT",IF(Q302="FEMALE_SUBADULT","FEMALE_ADULT_36_48",IF(Q302="FEMALE_ADULT_36_48","FEMALE_ADULT_48_60",IF(Q302="FEMALE_ADULT_48_60","FEMALE_ADULT_60_72",IF(Q302="FEMALE_ADULT_60_72","FEMALE_ADULT_72_84",IF(Q302="FEMALE_ADULT_72_84","FEMALE_ADULT_84",IF(Q302="FEMALE_ADULT_84","FEMALE_ADULT_84",IF(Q302="MALE_CUB","MALE_JUVENILE",IF(Q302="MALE_JUVENILE","MALE_SUBADULT",IF(Q302="MALE_SUBADULT","MALE_ADULT_36_48",IF(Q302="MALE_ADULT_36_48","MALE_ADULT_48_60",IF(Q302="MALE_ADULT_48_60","MALE_ADULT_60_72",IF(Q302="MALE_ADULT_60_72","MALE_ADULT_72_84",IF(Q302="MALE_ADULT_72_84","MALE_ADULT_84",IF(Q302="MALE_ADULT_84","MALE_ADULT_84",IF(Q302="NA_CUB","NA_JUVENILE",IF(Q302="NA_JUVENILE","NA_ADULT",IF(Q302="NA_ADULT","NA_ADULT","NA"))))))))))))))))))))))))))</f>
        <v>NA</v>
      </c>
      <c r="S302" s="1" t="str">
        <f t="shared" si="451"/>
        <v>NA</v>
      </c>
      <c r="T302" s="1" t="str">
        <f t="shared" si="451"/>
        <v>NA</v>
      </c>
      <c r="U302" s="1" t="str">
        <f t="shared" si="451"/>
        <v>NA</v>
      </c>
      <c r="V302" s="1" t="str">
        <f t="shared" si="451"/>
        <v>NA</v>
      </c>
      <c r="W302" s="1" t="str">
        <f t="shared" si="451"/>
        <v>NA</v>
      </c>
      <c r="X302" s="1" t="str">
        <f t="shared" si="451"/>
        <v>NA</v>
      </c>
      <c r="Y302" s="1" t="str">
        <f t="shared" si="451"/>
        <v>NA</v>
      </c>
      <c r="Z302" s="1" t="str">
        <f t="shared" si="451"/>
        <v>NA</v>
      </c>
      <c r="AA302" s="1" t="str">
        <f t="shared" si="425"/>
        <v>NA</v>
      </c>
      <c r="AB302" s="1" t="str">
        <f t="shared" si="426"/>
        <v>NA</v>
      </c>
      <c r="AC302" s="1" t="str">
        <f t="shared" si="427"/>
        <v>NA</v>
      </c>
      <c r="AD302" s="1" t="str">
        <f t="shared" si="428"/>
        <v>NA</v>
      </c>
      <c r="AE302" s="1" t="str">
        <f t="shared" si="429"/>
        <v>NA</v>
      </c>
      <c r="AF302" s="1" t="str">
        <f t="shared" si="430"/>
        <v>NA</v>
      </c>
      <c r="AG302" s="1" t="str">
        <f t="shared" si="431"/>
        <v>NA</v>
      </c>
      <c r="AH302" s="1" t="str">
        <f t="shared" si="432"/>
        <v>NA</v>
      </c>
      <c r="AI302" s="1" t="str">
        <f t="shared" si="433"/>
        <v>NA</v>
      </c>
      <c r="AJ302" s="1" t="str">
        <f t="shared" si="434"/>
        <v>NA</v>
      </c>
      <c r="AK302" s="1" t="str">
        <f t="shared" si="435"/>
        <v>NA</v>
      </c>
      <c r="AL302" s="1" t="str">
        <f t="shared" si="436"/>
        <v>NA</v>
      </c>
      <c r="AM302" s="1" t="str">
        <f t="shared" si="437"/>
        <v>NA</v>
      </c>
      <c r="AN302" s="1" t="str">
        <f t="shared" si="438"/>
        <v>NA</v>
      </c>
      <c r="AO302" s="1" t="str">
        <f t="shared" si="439"/>
        <v>NA</v>
      </c>
      <c r="AP302" s="1" t="str">
        <f t="shared" si="440"/>
        <v>NA</v>
      </c>
      <c r="AQ302" s="1" t="str">
        <f t="shared" si="441"/>
        <v>NA</v>
      </c>
      <c r="AR302" s="1" t="str">
        <f t="shared" si="442"/>
        <v>NA</v>
      </c>
      <c r="AS302" s="1" t="str">
        <f t="shared" si="443"/>
        <v>NA</v>
      </c>
      <c r="AT302" s="1" t="str">
        <f t="shared" si="444"/>
        <v>FEMALE_CUB</v>
      </c>
      <c r="AU302" s="1" t="str">
        <f t="shared" si="445"/>
        <v>FEMALE_JUVENILE</v>
      </c>
      <c r="AV302" s="1" t="str">
        <f t="shared" si="446"/>
        <v>FEMALE_SUBADULT</v>
      </c>
      <c r="AW302" s="1" t="str">
        <f t="shared" si="447"/>
        <v>FEMALE_ADULT_36_48</v>
      </c>
      <c r="AX302" s="1" t="str">
        <f t="shared" si="448"/>
        <v>FEMALE_ADULT_48_60</v>
      </c>
      <c r="AY302" s="1" t="str">
        <f t="shared" si="449"/>
        <v>FEMALE_ADULT_60_72</v>
      </c>
      <c r="AZ302" s="1" t="str">
        <f t="shared" si="449"/>
        <v>FEMALE_ADULT_72_84</v>
      </c>
    </row>
    <row r="303" spans="1:52" x14ac:dyDescent="0.2">
      <c r="A303" s="27">
        <f>SABI_RAW_DATA!A303</f>
        <v>302</v>
      </c>
      <c r="B303" s="1" t="str">
        <f>UPPER(SABI_RAW_DATA!C303)</f>
        <v>NA</v>
      </c>
      <c r="C303" s="28">
        <f>SABI_RAW_DATA!D303</f>
        <v>40575</v>
      </c>
      <c r="D303" s="28">
        <f>SABI_RAW_DATA!D303</f>
        <v>40575</v>
      </c>
      <c r="E303" s="1">
        <f t="shared" si="375"/>
        <v>2011</v>
      </c>
      <c r="F303" s="28">
        <f>SABI_RAW_DATA!E303</f>
        <v>40695</v>
      </c>
      <c r="G303" s="1">
        <f t="shared" si="376"/>
        <v>2011</v>
      </c>
      <c r="H303" s="67">
        <f>(YEAR(SABI_SUMMARY!D303)-YEAR(SABI_SUMMARY!C303))*12+MONTH(SABI_SUMMARY!D303)-MONTH(SABI_SUMMARY!C303)</f>
        <v>0</v>
      </c>
      <c r="I303" s="1" t="str">
        <f t="shared" si="377"/>
        <v>CUB</v>
      </c>
      <c r="J303" s="1" t="str">
        <f t="shared" si="378"/>
        <v>NA_CUB</v>
      </c>
      <c r="K303" s="29">
        <f>(YEAR(SABI_SUMMARY!F303)-YEAR(SABI_SUMMARY!C303))*12+MONTH(SABI_SUMMARY!F303)-MONTH(SABI_SUMMARY!C303)</f>
        <v>4</v>
      </c>
      <c r="L303" s="1" t="str">
        <f t="shared" si="379"/>
        <v>CUB</v>
      </c>
      <c r="M303" s="1" t="str">
        <f t="shared" si="380"/>
        <v>NA_CUB</v>
      </c>
      <c r="N303" s="1" t="str">
        <f>UPPER(SABI_RAW_DATA!G303)</f>
        <v>MORTALITY</v>
      </c>
      <c r="O303" s="1">
        <f>IF(SABI_SUMMARY!N303="MORTALITY",1,0)</f>
        <v>1</v>
      </c>
      <c r="P303" s="1" t="str">
        <f t="shared" si="422"/>
        <v>NA</v>
      </c>
      <c r="Q303" s="1" t="str">
        <f t="shared" si="423"/>
        <v>NA</v>
      </c>
      <c r="R303" s="1" t="str">
        <f t="shared" ref="R303:Z303" si="452">IF($E303=R$1,$J303,IF(R$1&gt;$G303,$N303,IF($E303&gt;R$1,"NA",(IF($E303=R$1,L303,(IF(Q303="NA",L303,IF(Q303="FEMALE_CUB","FEMALE_JUVENILE",IF(Q303="FEMALE_JUVENILE","FEMALE_SUBADULT",IF(Q303="FEMALE_SUBADULT","FEMALE_ADULT_36_48",IF(Q303="FEMALE_ADULT_36_48","FEMALE_ADULT_48_60",IF(Q303="FEMALE_ADULT_48_60","FEMALE_ADULT_60_72",IF(Q303="FEMALE_ADULT_60_72","FEMALE_ADULT_72_84",IF(Q303="FEMALE_ADULT_72_84","FEMALE_ADULT_84",IF(Q303="FEMALE_ADULT_84","FEMALE_ADULT_84",IF(Q303="MALE_CUB","MALE_JUVENILE",IF(Q303="MALE_JUVENILE","MALE_SUBADULT",IF(Q303="MALE_SUBADULT","MALE_ADULT_36_48",IF(Q303="MALE_ADULT_36_48","MALE_ADULT_48_60",IF(Q303="MALE_ADULT_48_60","MALE_ADULT_60_72",IF(Q303="MALE_ADULT_60_72","MALE_ADULT_72_84",IF(Q303="MALE_ADULT_72_84","MALE_ADULT_84",IF(Q303="MALE_ADULT_84","MALE_ADULT_84",IF(Q303="NA_CUB","NA_JUVENILE",IF(Q303="NA_JUVENILE","NA_ADULT",IF(Q303="NA_ADULT","NA_ADULT","NA"))))))))))))))))))))))))))</f>
        <v>NA</v>
      </c>
      <c r="S303" s="1" t="str">
        <f t="shared" si="452"/>
        <v>NA</v>
      </c>
      <c r="T303" s="1" t="str">
        <f t="shared" si="452"/>
        <v>NA</v>
      </c>
      <c r="U303" s="1" t="str">
        <f t="shared" si="452"/>
        <v>NA</v>
      </c>
      <c r="V303" s="1" t="str">
        <f t="shared" si="452"/>
        <v>NA</v>
      </c>
      <c r="W303" s="1" t="str">
        <f t="shared" si="452"/>
        <v>NA</v>
      </c>
      <c r="X303" s="1" t="str">
        <f t="shared" si="452"/>
        <v>NA</v>
      </c>
      <c r="Y303" s="1" t="str">
        <f t="shared" si="452"/>
        <v>NA</v>
      </c>
      <c r="Z303" s="1" t="str">
        <f t="shared" si="452"/>
        <v>NA</v>
      </c>
      <c r="AA303" s="1" t="str">
        <f t="shared" si="425"/>
        <v>NA</v>
      </c>
      <c r="AB303" s="1" t="str">
        <f t="shared" si="426"/>
        <v>NA</v>
      </c>
      <c r="AC303" s="1" t="str">
        <f t="shared" si="427"/>
        <v>NA</v>
      </c>
      <c r="AD303" s="1" t="str">
        <f t="shared" si="428"/>
        <v>NA</v>
      </c>
      <c r="AE303" s="1" t="str">
        <f t="shared" si="429"/>
        <v>NA</v>
      </c>
      <c r="AF303" s="1" t="str">
        <f t="shared" si="430"/>
        <v>NA</v>
      </c>
      <c r="AG303" s="1" t="str">
        <f t="shared" si="431"/>
        <v>NA</v>
      </c>
      <c r="AH303" s="1" t="str">
        <f t="shared" si="432"/>
        <v>NA</v>
      </c>
      <c r="AI303" s="1" t="str">
        <f t="shared" si="433"/>
        <v>NA</v>
      </c>
      <c r="AJ303" s="1" t="str">
        <f t="shared" si="434"/>
        <v>NA</v>
      </c>
      <c r="AK303" s="1" t="str">
        <f t="shared" si="435"/>
        <v>NA</v>
      </c>
      <c r="AL303" s="1" t="str">
        <f t="shared" si="436"/>
        <v>NA</v>
      </c>
      <c r="AM303" s="1" t="str">
        <f t="shared" si="437"/>
        <v>NA</v>
      </c>
      <c r="AN303" s="1" t="str">
        <f t="shared" si="438"/>
        <v>NA</v>
      </c>
      <c r="AO303" s="1" t="str">
        <f t="shared" si="439"/>
        <v>NA</v>
      </c>
      <c r="AP303" s="1" t="str">
        <f t="shared" si="440"/>
        <v>NA</v>
      </c>
      <c r="AQ303" s="1" t="str">
        <f t="shared" si="441"/>
        <v>NA</v>
      </c>
      <c r="AR303" s="1" t="str">
        <f t="shared" si="442"/>
        <v>NA</v>
      </c>
      <c r="AS303" s="1" t="str">
        <f t="shared" si="443"/>
        <v>NA</v>
      </c>
      <c r="AT303" s="1" t="str">
        <f t="shared" si="444"/>
        <v>NA</v>
      </c>
      <c r="AU303" s="1" t="str">
        <f t="shared" si="445"/>
        <v>NA</v>
      </c>
      <c r="AV303" s="1" t="str">
        <f t="shared" si="446"/>
        <v>NA_CUB</v>
      </c>
      <c r="AW303" s="1" t="str">
        <f t="shared" si="447"/>
        <v>MORTALITY</v>
      </c>
      <c r="AX303" s="1" t="str">
        <f t="shared" si="448"/>
        <v>MORTALITY</v>
      </c>
      <c r="AY303" s="1" t="str">
        <f t="shared" si="449"/>
        <v>MORTALITY</v>
      </c>
      <c r="AZ303" s="1" t="str">
        <f t="shared" si="449"/>
        <v>MORTALITY</v>
      </c>
    </row>
    <row r="304" spans="1:52" x14ac:dyDescent="0.2">
      <c r="A304" s="27">
        <f>SABI_RAW_DATA!A304</f>
        <v>303</v>
      </c>
      <c r="B304" s="1" t="str">
        <f>UPPER(SABI_RAW_DATA!C304)</f>
        <v>NA</v>
      </c>
      <c r="C304" s="28">
        <f>SABI_RAW_DATA!D304</f>
        <v>40575</v>
      </c>
      <c r="D304" s="28">
        <f>SABI_RAW_DATA!D304</f>
        <v>40575</v>
      </c>
      <c r="E304" s="1">
        <f t="shared" si="375"/>
        <v>2011</v>
      </c>
      <c r="F304" s="28">
        <f>SABI_RAW_DATA!E304</f>
        <v>40695</v>
      </c>
      <c r="G304" s="1">
        <f t="shared" si="376"/>
        <v>2011</v>
      </c>
      <c r="H304" s="67">
        <f>(YEAR(SABI_SUMMARY!D304)-YEAR(SABI_SUMMARY!C304))*12+MONTH(SABI_SUMMARY!D304)-MONTH(SABI_SUMMARY!C304)</f>
        <v>0</v>
      </c>
      <c r="I304" s="1" t="str">
        <f t="shared" si="377"/>
        <v>CUB</v>
      </c>
      <c r="J304" s="1" t="str">
        <f t="shared" si="378"/>
        <v>NA_CUB</v>
      </c>
      <c r="K304" s="29">
        <f>(YEAR(SABI_SUMMARY!F304)-YEAR(SABI_SUMMARY!C304))*12+MONTH(SABI_SUMMARY!F304)-MONTH(SABI_SUMMARY!C304)</f>
        <v>4</v>
      </c>
      <c r="L304" s="1" t="str">
        <f t="shared" si="379"/>
        <v>CUB</v>
      </c>
      <c r="M304" s="1" t="str">
        <f t="shared" si="380"/>
        <v>NA_CUB</v>
      </c>
      <c r="N304" s="1" t="str">
        <f>UPPER(SABI_RAW_DATA!G304)</f>
        <v>MORTALITY</v>
      </c>
      <c r="O304" s="1">
        <f>IF(SABI_SUMMARY!N304="MORTALITY",1,0)</f>
        <v>1</v>
      </c>
      <c r="P304" s="1" t="str">
        <f t="shared" si="422"/>
        <v>NA</v>
      </c>
      <c r="Q304" s="1" t="str">
        <f t="shared" si="423"/>
        <v>NA</v>
      </c>
      <c r="R304" s="1" t="str">
        <f t="shared" ref="R304:Z304" si="453">IF($E304=R$1,$J304,IF(R$1&gt;$G304,$N304,IF($E304&gt;R$1,"NA",(IF($E304=R$1,L304,(IF(Q304="NA",L304,IF(Q304="FEMALE_CUB","FEMALE_JUVENILE",IF(Q304="FEMALE_JUVENILE","FEMALE_SUBADULT",IF(Q304="FEMALE_SUBADULT","FEMALE_ADULT_36_48",IF(Q304="FEMALE_ADULT_36_48","FEMALE_ADULT_48_60",IF(Q304="FEMALE_ADULT_48_60","FEMALE_ADULT_60_72",IF(Q304="FEMALE_ADULT_60_72","FEMALE_ADULT_72_84",IF(Q304="FEMALE_ADULT_72_84","FEMALE_ADULT_84",IF(Q304="FEMALE_ADULT_84","FEMALE_ADULT_84",IF(Q304="MALE_CUB","MALE_JUVENILE",IF(Q304="MALE_JUVENILE","MALE_SUBADULT",IF(Q304="MALE_SUBADULT","MALE_ADULT_36_48",IF(Q304="MALE_ADULT_36_48","MALE_ADULT_48_60",IF(Q304="MALE_ADULT_48_60","MALE_ADULT_60_72",IF(Q304="MALE_ADULT_60_72","MALE_ADULT_72_84",IF(Q304="MALE_ADULT_72_84","MALE_ADULT_84",IF(Q304="MALE_ADULT_84","MALE_ADULT_84",IF(Q304="NA_CUB","NA_JUVENILE",IF(Q304="NA_JUVENILE","NA_ADULT",IF(Q304="NA_ADULT","NA_ADULT","NA"))))))))))))))))))))))))))</f>
        <v>NA</v>
      </c>
      <c r="S304" s="1" t="str">
        <f t="shared" si="453"/>
        <v>NA</v>
      </c>
      <c r="T304" s="1" t="str">
        <f t="shared" si="453"/>
        <v>NA</v>
      </c>
      <c r="U304" s="1" t="str">
        <f t="shared" si="453"/>
        <v>NA</v>
      </c>
      <c r="V304" s="1" t="str">
        <f t="shared" si="453"/>
        <v>NA</v>
      </c>
      <c r="W304" s="1" t="str">
        <f t="shared" si="453"/>
        <v>NA</v>
      </c>
      <c r="X304" s="1" t="str">
        <f t="shared" si="453"/>
        <v>NA</v>
      </c>
      <c r="Y304" s="1" t="str">
        <f t="shared" si="453"/>
        <v>NA</v>
      </c>
      <c r="Z304" s="1" t="str">
        <f t="shared" si="453"/>
        <v>NA</v>
      </c>
      <c r="AA304" s="1" t="str">
        <f t="shared" si="425"/>
        <v>NA</v>
      </c>
      <c r="AB304" s="1" t="str">
        <f t="shared" si="426"/>
        <v>NA</v>
      </c>
      <c r="AC304" s="1" t="str">
        <f t="shared" si="427"/>
        <v>NA</v>
      </c>
      <c r="AD304" s="1" t="str">
        <f t="shared" si="428"/>
        <v>NA</v>
      </c>
      <c r="AE304" s="1" t="str">
        <f t="shared" si="429"/>
        <v>NA</v>
      </c>
      <c r="AF304" s="1" t="str">
        <f t="shared" si="430"/>
        <v>NA</v>
      </c>
      <c r="AG304" s="1" t="str">
        <f t="shared" si="431"/>
        <v>NA</v>
      </c>
      <c r="AH304" s="1" t="str">
        <f t="shared" si="432"/>
        <v>NA</v>
      </c>
      <c r="AI304" s="1" t="str">
        <f t="shared" si="433"/>
        <v>NA</v>
      </c>
      <c r="AJ304" s="1" t="str">
        <f t="shared" si="434"/>
        <v>NA</v>
      </c>
      <c r="AK304" s="1" t="str">
        <f t="shared" si="435"/>
        <v>NA</v>
      </c>
      <c r="AL304" s="1" t="str">
        <f t="shared" si="436"/>
        <v>NA</v>
      </c>
      <c r="AM304" s="1" t="str">
        <f t="shared" si="437"/>
        <v>NA</v>
      </c>
      <c r="AN304" s="1" t="str">
        <f t="shared" si="438"/>
        <v>NA</v>
      </c>
      <c r="AO304" s="1" t="str">
        <f t="shared" si="439"/>
        <v>NA</v>
      </c>
      <c r="AP304" s="1" t="str">
        <f t="shared" si="440"/>
        <v>NA</v>
      </c>
      <c r="AQ304" s="1" t="str">
        <f t="shared" si="441"/>
        <v>NA</v>
      </c>
      <c r="AR304" s="1" t="str">
        <f t="shared" si="442"/>
        <v>NA</v>
      </c>
      <c r="AS304" s="1" t="str">
        <f t="shared" si="443"/>
        <v>NA</v>
      </c>
      <c r="AT304" s="1" t="str">
        <f t="shared" si="444"/>
        <v>NA</v>
      </c>
      <c r="AU304" s="1" t="str">
        <f t="shared" si="445"/>
        <v>NA</v>
      </c>
      <c r="AV304" s="1" t="str">
        <f t="shared" si="446"/>
        <v>NA_CUB</v>
      </c>
      <c r="AW304" s="1" t="str">
        <f t="shared" si="447"/>
        <v>MORTALITY</v>
      </c>
      <c r="AX304" s="1" t="str">
        <f t="shared" si="448"/>
        <v>MORTALITY</v>
      </c>
      <c r="AY304" s="1" t="str">
        <f t="shared" si="449"/>
        <v>MORTALITY</v>
      </c>
      <c r="AZ304" s="1" t="str">
        <f t="shared" si="449"/>
        <v>MORTALITY</v>
      </c>
    </row>
    <row r="305" spans="1:52" x14ac:dyDescent="0.2">
      <c r="A305" s="27">
        <f>SABI_RAW_DATA!A305</f>
        <v>304</v>
      </c>
      <c r="B305" s="1" t="str">
        <f>UPPER(SABI_RAW_DATA!C305)</f>
        <v>NA</v>
      </c>
      <c r="C305" s="28">
        <f>SABI_RAW_DATA!D305</f>
        <v>40848</v>
      </c>
      <c r="D305" s="28">
        <f>SABI_RAW_DATA!D305</f>
        <v>40848</v>
      </c>
      <c r="E305" s="1">
        <f t="shared" si="375"/>
        <v>2011</v>
      </c>
      <c r="F305" s="28">
        <f>SABI_RAW_DATA!E305</f>
        <v>40878</v>
      </c>
      <c r="G305" s="1">
        <f t="shared" si="376"/>
        <v>2011</v>
      </c>
      <c r="H305" s="67">
        <f>(YEAR(SABI_SUMMARY!D305)-YEAR(SABI_SUMMARY!C305))*12+MONTH(SABI_SUMMARY!D305)-MONTH(SABI_SUMMARY!C305)</f>
        <v>0</v>
      </c>
      <c r="I305" s="1" t="str">
        <f t="shared" si="377"/>
        <v>CUB</v>
      </c>
      <c r="J305" s="1" t="str">
        <f t="shared" si="378"/>
        <v>NA_CUB</v>
      </c>
      <c r="K305" s="29">
        <f>(YEAR(SABI_SUMMARY!F305)-YEAR(SABI_SUMMARY!C305))*12+MONTH(SABI_SUMMARY!F305)-MONTH(SABI_SUMMARY!C305)</f>
        <v>1</v>
      </c>
      <c r="L305" s="1" t="str">
        <f t="shared" si="379"/>
        <v>CUB</v>
      </c>
      <c r="M305" s="1" t="str">
        <f t="shared" si="380"/>
        <v>NA_CUB</v>
      </c>
      <c r="N305" s="1" t="str">
        <f>UPPER(SABI_RAW_DATA!G305)</f>
        <v>MORTALITY</v>
      </c>
      <c r="O305" s="1">
        <f>IF(SABI_SUMMARY!N305="MORTALITY",1,0)</f>
        <v>1</v>
      </c>
      <c r="P305" s="1" t="str">
        <f t="shared" si="422"/>
        <v>NA</v>
      </c>
      <c r="Q305" s="1" t="str">
        <f t="shared" si="423"/>
        <v>NA</v>
      </c>
      <c r="R305" s="1" t="str">
        <f t="shared" ref="R305:Z305" si="454">IF($E305=R$1,$J305,IF(R$1&gt;$G305,$N305,IF($E305&gt;R$1,"NA",(IF($E305=R$1,L305,(IF(Q305="NA",L305,IF(Q305="FEMALE_CUB","FEMALE_JUVENILE",IF(Q305="FEMALE_JUVENILE","FEMALE_SUBADULT",IF(Q305="FEMALE_SUBADULT","FEMALE_ADULT_36_48",IF(Q305="FEMALE_ADULT_36_48","FEMALE_ADULT_48_60",IF(Q305="FEMALE_ADULT_48_60","FEMALE_ADULT_60_72",IF(Q305="FEMALE_ADULT_60_72","FEMALE_ADULT_72_84",IF(Q305="FEMALE_ADULT_72_84","FEMALE_ADULT_84",IF(Q305="FEMALE_ADULT_84","FEMALE_ADULT_84",IF(Q305="MALE_CUB","MALE_JUVENILE",IF(Q305="MALE_JUVENILE","MALE_SUBADULT",IF(Q305="MALE_SUBADULT","MALE_ADULT_36_48",IF(Q305="MALE_ADULT_36_48","MALE_ADULT_48_60",IF(Q305="MALE_ADULT_48_60","MALE_ADULT_60_72",IF(Q305="MALE_ADULT_60_72","MALE_ADULT_72_84",IF(Q305="MALE_ADULT_72_84","MALE_ADULT_84",IF(Q305="MALE_ADULT_84","MALE_ADULT_84",IF(Q305="NA_CUB","NA_JUVENILE",IF(Q305="NA_JUVENILE","NA_ADULT",IF(Q305="NA_ADULT","NA_ADULT","NA"))))))))))))))))))))))))))</f>
        <v>NA</v>
      </c>
      <c r="S305" s="1" t="str">
        <f t="shared" si="454"/>
        <v>NA</v>
      </c>
      <c r="T305" s="1" t="str">
        <f t="shared" si="454"/>
        <v>NA</v>
      </c>
      <c r="U305" s="1" t="str">
        <f t="shared" si="454"/>
        <v>NA</v>
      </c>
      <c r="V305" s="1" t="str">
        <f t="shared" si="454"/>
        <v>NA</v>
      </c>
      <c r="W305" s="1" t="str">
        <f t="shared" si="454"/>
        <v>NA</v>
      </c>
      <c r="X305" s="1" t="str">
        <f t="shared" si="454"/>
        <v>NA</v>
      </c>
      <c r="Y305" s="1" t="str">
        <f t="shared" si="454"/>
        <v>NA</v>
      </c>
      <c r="Z305" s="1" t="str">
        <f t="shared" si="454"/>
        <v>NA</v>
      </c>
      <c r="AA305" s="1" t="str">
        <f t="shared" si="425"/>
        <v>NA</v>
      </c>
      <c r="AB305" s="1" t="str">
        <f t="shared" si="426"/>
        <v>NA</v>
      </c>
      <c r="AC305" s="1" t="str">
        <f t="shared" si="427"/>
        <v>NA</v>
      </c>
      <c r="AD305" s="1" t="str">
        <f t="shared" si="428"/>
        <v>NA</v>
      </c>
      <c r="AE305" s="1" t="str">
        <f t="shared" si="429"/>
        <v>NA</v>
      </c>
      <c r="AF305" s="1" t="str">
        <f t="shared" si="430"/>
        <v>NA</v>
      </c>
      <c r="AG305" s="1" t="str">
        <f t="shared" si="431"/>
        <v>NA</v>
      </c>
      <c r="AH305" s="1" t="str">
        <f t="shared" si="432"/>
        <v>NA</v>
      </c>
      <c r="AI305" s="1" t="str">
        <f t="shared" si="433"/>
        <v>NA</v>
      </c>
      <c r="AJ305" s="1" t="str">
        <f t="shared" si="434"/>
        <v>NA</v>
      </c>
      <c r="AK305" s="1" t="str">
        <f t="shared" si="435"/>
        <v>NA</v>
      </c>
      <c r="AL305" s="1" t="str">
        <f t="shared" si="436"/>
        <v>NA</v>
      </c>
      <c r="AM305" s="1" t="str">
        <f t="shared" si="437"/>
        <v>NA</v>
      </c>
      <c r="AN305" s="1" t="str">
        <f t="shared" si="438"/>
        <v>NA</v>
      </c>
      <c r="AO305" s="1" t="str">
        <f t="shared" si="439"/>
        <v>NA</v>
      </c>
      <c r="AP305" s="1" t="str">
        <f t="shared" si="440"/>
        <v>NA</v>
      </c>
      <c r="AQ305" s="1" t="str">
        <f t="shared" si="441"/>
        <v>NA</v>
      </c>
      <c r="AR305" s="1" t="str">
        <f t="shared" si="442"/>
        <v>NA</v>
      </c>
      <c r="AS305" s="1" t="str">
        <f t="shared" si="443"/>
        <v>NA</v>
      </c>
      <c r="AT305" s="1" t="str">
        <f t="shared" si="444"/>
        <v>NA</v>
      </c>
      <c r="AU305" s="1" t="str">
        <f t="shared" si="445"/>
        <v>NA</v>
      </c>
      <c r="AV305" s="1" t="str">
        <f t="shared" si="446"/>
        <v>NA_CUB</v>
      </c>
      <c r="AW305" s="1" t="str">
        <f t="shared" si="447"/>
        <v>MORTALITY</v>
      </c>
      <c r="AX305" s="1" t="str">
        <f t="shared" si="448"/>
        <v>MORTALITY</v>
      </c>
      <c r="AY305" s="1" t="str">
        <f t="shared" si="449"/>
        <v>MORTALITY</v>
      </c>
      <c r="AZ305" s="1" t="str">
        <f t="shared" si="449"/>
        <v>MORTALITY</v>
      </c>
    </row>
    <row r="306" spans="1:52" x14ac:dyDescent="0.2">
      <c r="A306" s="27">
        <f>SABI_RAW_DATA!A306</f>
        <v>305</v>
      </c>
      <c r="B306" s="1" t="str">
        <f>UPPER(SABI_RAW_DATA!C306)</f>
        <v>NA</v>
      </c>
      <c r="C306" s="28">
        <f>SABI_RAW_DATA!D306</f>
        <v>40848</v>
      </c>
      <c r="D306" s="28">
        <f>SABI_RAW_DATA!D306</f>
        <v>40848</v>
      </c>
      <c r="E306" s="1">
        <f t="shared" si="375"/>
        <v>2011</v>
      </c>
      <c r="F306" s="28">
        <f>SABI_RAW_DATA!E306</f>
        <v>40878</v>
      </c>
      <c r="G306" s="1">
        <f t="shared" si="376"/>
        <v>2011</v>
      </c>
      <c r="H306" s="67">
        <f>(YEAR(SABI_SUMMARY!D306)-YEAR(SABI_SUMMARY!C306))*12+MONTH(SABI_SUMMARY!D306)-MONTH(SABI_SUMMARY!C306)</f>
        <v>0</v>
      </c>
      <c r="I306" s="1" t="str">
        <f t="shared" si="377"/>
        <v>CUB</v>
      </c>
      <c r="J306" s="1" t="str">
        <f t="shared" si="378"/>
        <v>NA_CUB</v>
      </c>
      <c r="K306" s="29">
        <f>(YEAR(SABI_SUMMARY!F306)-YEAR(SABI_SUMMARY!C306))*12+MONTH(SABI_SUMMARY!F306)-MONTH(SABI_SUMMARY!C306)</f>
        <v>1</v>
      </c>
      <c r="L306" s="1" t="str">
        <f t="shared" si="379"/>
        <v>CUB</v>
      </c>
      <c r="M306" s="1" t="str">
        <f t="shared" si="380"/>
        <v>NA_CUB</v>
      </c>
      <c r="N306" s="1" t="str">
        <f>UPPER(SABI_RAW_DATA!G306)</f>
        <v>MORTALITY</v>
      </c>
      <c r="O306" s="1">
        <f>IF(SABI_SUMMARY!N306="MORTALITY",1,0)</f>
        <v>1</v>
      </c>
      <c r="P306" s="1" t="str">
        <f t="shared" si="422"/>
        <v>NA</v>
      </c>
      <c r="Q306" s="1" t="str">
        <f t="shared" si="423"/>
        <v>NA</v>
      </c>
      <c r="R306" s="1" t="str">
        <f t="shared" ref="R306:Z306" si="455">IF($E306=R$1,$J306,IF(R$1&gt;$G306,$N306,IF($E306&gt;R$1,"NA",(IF($E306=R$1,L306,(IF(Q306="NA",L306,IF(Q306="FEMALE_CUB","FEMALE_JUVENILE",IF(Q306="FEMALE_JUVENILE","FEMALE_SUBADULT",IF(Q306="FEMALE_SUBADULT","FEMALE_ADULT_36_48",IF(Q306="FEMALE_ADULT_36_48","FEMALE_ADULT_48_60",IF(Q306="FEMALE_ADULT_48_60","FEMALE_ADULT_60_72",IF(Q306="FEMALE_ADULT_60_72","FEMALE_ADULT_72_84",IF(Q306="FEMALE_ADULT_72_84","FEMALE_ADULT_84",IF(Q306="FEMALE_ADULT_84","FEMALE_ADULT_84",IF(Q306="MALE_CUB","MALE_JUVENILE",IF(Q306="MALE_JUVENILE","MALE_SUBADULT",IF(Q306="MALE_SUBADULT","MALE_ADULT_36_48",IF(Q306="MALE_ADULT_36_48","MALE_ADULT_48_60",IF(Q306="MALE_ADULT_48_60","MALE_ADULT_60_72",IF(Q306="MALE_ADULT_60_72","MALE_ADULT_72_84",IF(Q306="MALE_ADULT_72_84","MALE_ADULT_84",IF(Q306="MALE_ADULT_84","MALE_ADULT_84",IF(Q306="NA_CUB","NA_JUVENILE",IF(Q306="NA_JUVENILE","NA_ADULT",IF(Q306="NA_ADULT","NA_ADULT","NA"))))))))))))))))))))))))))</f>
        <v>NA</v>
      </c>
      <c r="S306" s="1" t="str">
        <f t="shared" si="455"/>
        <v>NA</v>
      </c>
      <c r="T306" s="1" t="str">
        <f t="shared" si="455"/>
        <v>NA</v>
      </c>
      <c r="U306" s="1" t="str">
        <f t="shared" si="455"/>
        <v>NA</v>
      </c>
      <c r="V306" s="1" t="str">
        <f t="shared" si="455"/>
        <v>NA</v>
      </c>
      <c r="W306" s="1" t="str">
        <f t="shared" si="455"/>
        <v>NA</v>
      </c>
      <c r="X306" s="1" t="str">
        <f t="shared" si="455"/>
        <v>NA</v>
      </c>
      <c r="Y306" s="1" t="str">
        <f t="shared" si="455"/>
        <v>NA</v>
      </c>
      <c r="Z306" s="1" t="str">
        <f t="shared" si="455"/>
        <v>NA</v>
      </c>
      <c r="AA306" s="1" t="str">
        <f t="shared" si="425"/>
        <v>NA</v>
      </c>
      <c r="AB306" s="1" t="str">
        <f t="shared" si="426"/>
        <v>NA</v>
      </c>
      <c r="AC306" s="1" t="str">
        <f t="shared" si="427"/>
        <v>NA</v>
      </c>
      <c r="AD306" s="1" t="str">
        <f t="shared" si="428"/>
        <v>NA</v>
      </c>
      <c r="AE306" s="1" t="str">
        <f t="shared" si="429"/>
        <v>NA</v>
      </c>
      <c r="AF306" s="1" t="str">
        <f t="shared" si="430"/>
        <v>NA</v>
      </c>
      <c r="AG306" s="1" t="str">
        <f t="shared" si="431"/>
        <v>NA</v>
      </c>
      <c r="AH306" s="1" t="str">
        <f t="shared" si="432"/>
        <v>NA</v>
      </c>
      <c r="AI306" s="1" t="str">
        <f t="shared" si="433"/>
        <v>NA</v>
      </c>
      <c r="AJ306" s="1" t="str">
        <f t="shared" si="434"/>
        <v>NA</v>
      </c>
      <c r="AK306" s="1" t="str">
        <f t="shared" si="435"/>
        <v>NA</v>
      </c>
      <c r="AL306" s="1" t="str">
        <f t="shared" si="436"/>
        <v>NA</v>
      </c>
      <c r="AM306" s="1" t="str">
        <f t="shared" si="437"/>
        <v>NA</v>
      </c>
      <c r="AN306" s="1" t="str">
        <f t="shared" si="438"/>
        <v>NA</v>
      </c>
      <c r="AO306" s="1" t="str">
        <f t="shared" si="439"/>
        <v>NA</v>
      </c>
      <c r="AP306" s="1" t="str">
        <f t="shared" si="440"/>
        <v>NA</v>
      </c>
      <c r="AQ306" s="1" t="str">
        <f t="shared" si="441"/>
        <v>NA</v>
      </c>
      <c r="AR306" s="1" t="str">
        <f t="shared" si="442"/>
        <v>NA</v>
      </c>
      <c r="AS306" s="1" t="str">
        <f t="shared" si="443"/>
        <v>NA</v>
      </c>
      <c r="AT306" s="1" t="str">
        <f t="shared" si="444"/>
        <v>NA</v>
      </c>
      <c r="AU306" s="1" t="str">
        <f t="shared" si="445"/>
        <v>NA</v>
      </c>
      <c r="AV306" s="1" t="str">
        <f t="shared" si="446"/>
        <v>NA_CUB</v>
      </c>
      <c r="AW306" s="1" t="str">
        <f t="shared" si="447"/>
        <v>MORTALITY</v>
      </c>
      <c r="AX306" s="1" t="str">
        <f t="shared" si="448"/>
        <v>MORTALITY</v>
      </c>
      <c r="AY306" s="1" t="str">
        <f t="shared" si="449"/>
        <v>MORTALITY</v>
      </c>
      <c r="AZ306" s="1" t="str">
        <f t="shared" si="449"/>
        <v>MORTALITY</v>
      </c>
    </row>
    <row r="307" spans="1:52" x14ac:dyDescent="0.2">
      <c r="A307" s="27">
        <f>SABI_RAW_DATA!A307</f>
        <v>306</v>
      </c>
      <c r="B307" s="1" t="str">
        <f>UPPER(SABI_RAW_DATA!C307)</f>
        <v>NA</v>
      </c>
      <c r="C307" s="28">
        <f>SABI_RAW_DATA!D307</f>
        <v>41061</v>
      </c>
      <c r="D307" s="28">
        <f>SABI_RAW_DATA!D307</f>
        <v>41061</v>
      </c>
      <c r="E307" s="1">
        <f t="shared" si="375"/>
        <v>2012</v>
      </c>
      <c r="F307" s="28">
        <f>SABI_RAW_DATA!E307</f>
        <v>41122</v>
      </c>
      <c r="G307" s="1">
        <f t="shared" si="376"/>
        <v>2012</v>
      </c>
      <c r="H307" s="67">
        <f>(YEAR(SABI_SUMMARY!D307)-YEAR(SABI_SUMMARY!C307))*12+MONTH(SABI_SUMMARY!D307)-MONTH(SABI_SUMMARY!C307)</f>
        <v>0</v>
      </c>
      <c r="I307" s="1" t="str">
        <f t="shared" si="377"/>
        <v>CUB</v>
      </c>
      <c r="J307" s="1" t="str">
        <f t="shared" si="378"/>
        <v>NA_CUB</v>
      </c>
      <c r="K307" s="29">
        <f>(YEAR(SABI_SUMMARY!F307)-YEAR(SABI_SUMMARY!C307))*12+MONTH(SABI_SUMMARY!F307)-MONTH(SABI_SUMMARY!C307)</f>
        <v>2</v>
      </c>
      <c r="L307" s="1" t="str">
        <f t="shared" si="379"/>
        <v>CUB</v>
      </c>
      <c r="M307" s="1" t="str">
        <f t="shared" si="380"/>
        <v>NA_CUB</v>
      </c>
      <c r="N307" s="1" t="str">
        <f>UPPER(SABI_RAW_DATA!G307)</f>
        <v>MORTALITY</v>
      </c>
      <c r="O307" s="1">
        <f>IF(SABI_SUMMARY!N307="MORTALITY",1,0)</f>
        <v>1</v>
      </c>
      <c r="P307" s="1" t="str">
        <f t="shared" si="422"/>
        <v>NA</v>
      </c>
      <c r="Q307" s="1" t="str">
        <f t="shared" si="423"/>
        <v>NA</v>
      </c>
      <c r="R307" s="1" t="str">
        <f t="shared" ref="R307:Z307" si="456">IF($E307=R$1,$J307,IF(R$1&gt;$G307,$N307,IF($E307&gt;R$1,"NA",(IF($E307=R$1,L307,(IF(Q307="NA",L307,IF(Q307="FEMALE_CUB","FEMALE_JUVENILE",IF(Q307="FEMALE_JUVENILE","FEMALE_SUBADULT",IF(Q307="FEMALE_SUBADULT","FEMALE_ADULT_36_48",IF(Q307="FEMALE_ADULT_36_48","FEMALE_ADULT_48_60",IF(Q307="FEMALE_ADULT_48_60","FEMALE_ADULT_60_72",IF(Q307="FEMALE_ADULT_60_72","FEMALE_ADULT_72_84",IF(Q307="FEMALE_ADULT_72_84","FEMALE_ADULT_84",IF(Q307="FEMALE_ADULT_84","FEMALE_ADULT_84",IF(Q307="MALE_CUB","MALE_JUVENILE",IF(Q307="MALE_JUVENILE","MALE_SUBADULT",IF(Q307="MALE_SUBADULT","MALE_ADULT_36_48",IF(Q307="MALE_ADULT_36_48","MALE_ADULT_48_60",IF(Q307="MALE_ADULT_48_60","MALE_ADULT_60_72",IF(Q307="MALE_ADULT_60_72","MALE_ADULT_72_84",IF(Q307="MALE_ADULT_72_84","MALE_ADULT_84",IF(Q307="MALE_ADULT_84","MALE_ADULT_84",IF(Q307="NA_CUB","NA_JUVENILE",IF(Q307="NA_JUVENILE","NA_ADULT",IF(Q307="NA_ADULT","NA_ADULT","NA"))))))))))))))))))))))))))</f>
        <v>NA</v>
      </c>
      <c r="S307" s="1" t="str">
        <f t="shared" si="456"/>
        <v>NA</v>
      </c>
      <c r="T307" s="1" t="str">
        <f t="shared" si="456"/>
        <v>NA</v>
      </c>
      <c r="U307" s="1" t="str">
        <f t="shared" si="456"/>
        <v>NA</v>
      </c>
      <c r="V307" s="1" t="str">
        <f t="shared" si="456"/>
        <v>NA</v>
      </c>
      <c r="W307" s="1" t="str">
        <f t="shared" si="456"/>
        <v>NA</v>
      </c>
      <c r="X307" s="1" t="str">
        <f t="shared" si="456"/>
        <v>NA</v>
      </c>
      <c r="Y307" s="1" t="str">
        <f t="shared" si="456"/>
        <v>NA</v>
      </c>
      <c r="Z307" s="1" t="str">
        <f t="shared" si="456"/>
        <v>NA</v>
      </c>
      <c r="AA307" s="1" t="str">
        <f t="shared" si="425"/>
        <v>NA</v>
      </c>
      <c r="AB307" s="1" t="str">
        <f t="shared" si="426"/>
        <v>NA</v>
      </c>
      <c r="AC307" s="1" t="str">
        <f t="shared" si="427"/>
        <v>NA</v>
      </c>
      <c r="AD307" s="1" t="str">
        <f t="shared" si="428"/>
        <v>NA</v>
      </c>
      <c r="AE307" s="1" t="str">
        <f t="shared" si="429"/>
        <v>NA</v>
      </c>
      <c r="AF307" s="1" t="str">
        <f t="shared" si="430"/>
        <v>NA</v>
      </c>
      <c r="AG307" s="1" t="str">
        <f t="shared" si="431"/>
        <v>NA</v>
      </c>
      <c r="AH307" s="1" t="str">
        <f t="shared" si="432"/>
        <v>NA</v>
      </c>
      <c r="AI307" s="1" t="str">
        <f t="shared" si="433"/>
        <v>NA</v>
      </c>
      <c r="AJ307" s="1" t="str">
        <f t="shared" si="434"/>
        <v>NA</v>
      </c>
      <c r="AK307" s="1" t="str">
        <f t="shared" si="435"/>
        <v>NA</v>
      </c>
      <c r="AL307" s="1" t="str">
        <f t="shared" si="436"/>
        <v>NA</v>
      </c>
      <c r="AM307" s="1" t="str">
        <f t="shared" si="437"/>
        <v>NA</v>
      </c>
      <c r="AN307" s="1" t="str">
        <f t="shared" si="438"/>
        <v>NA</v>
      </c>
      <c r="AO307" s="1" t="str">
        <f t="shared" si="439"/>
        <v>NA</v>
      </c>
      <c r="AP307" s="1" t="str">
        <f t="shared" si="440"/>
        <v>NA</v>
      </c>
      <c r="AQ307" s="1" t="str">
        <f t="shared" si="441"/>
        <v>NA</v>
      </c>
      <c r="AR307" s="1" t="str">
        <f t="shared" si="442"/>
        <v>NA</v>
      </c>
      <c r="AS307" s="1" t="str">
        <f t="shared" si="443"/>
        <v>NA</v>
      </c>
      <c r="AT307" s="1" t="str">
        <f t="shared" si="444"/>
        <v>NA</v>
      </c>
      <c r="AU307" s="1" t="str">
        <f t="shared" si="445"/>
        <v>NA</v>
      </c>
      <c r="AV307" s="1" t="str">
        <f t="shared" si="446"/>
        <v>NA</v>
      </c>
      <c r="AW307" s="1" t="str">
        <f t="shared" si="447"/>
        <v>NA_CUB</v>
      </c>
      <c r="AX307" s="1" t="str">
        <f t="shared" si="448"/>
        <v>MORTALITY</v>
      </c>
      <c r="AY307" s="1" t="str">
        <f t="shared" si="449"/>
        <v>MORTALITY</v>
      </c>
      <c r="AZ307" s="1" t="str">
        <f t="shared" si="449"/>
        <v>MORTALITY</v>
      </c>
    </row>
    <row r="308" spans="1:52" x14ac:dyDescent="0.2">
      <c r="A308" s="27">
        <f>SABI_RAW_DATA!A308</f>
        <v>307</v>
      </c>
      <c r="B308" s="1" t="str">
        <f>UPPER(SABI_RAW_DATA!C308)</f>
        <v>FEMALE</v>
      </c>
      <c r="C308" s="28">
        <f>SABI_RAW_DATA!D308</f>
        <v>41061</v>
      </c>
      <c r="D308" s="28">
        <f>SABI_RAW_DATA!D308</f>
        <v>41061</v>
      </c>
      <c r="E308" s="1">
        <f t="shared" si="375"/>
        <v>2012</v>
      </c>
      <c r="F308" s="28">
        <f>SABI_RAW_DATA!E308</f>
        <v>41426</v>
      </c>
      <c r="G308" s="1">
        <f t="shared" si="376"/>
        <v>2013</v>
      </c>
      <c r="H308" s="67">
        <f>(YEAR(SABI_SUMMARY!D308)-YEAR(SABI_SUMMARY!C308))*12+MONTH(SABI_SUMMARY!D308)-MONTH(SABI_SUMMARY!C308)</f>
        <v>0</v>
      </c>
      <c r="I308" s="1" t="str">
        <f t="shared" si="377"/>
        <v>CUB</v>
      </c>
      <c r="J308" s="1" t="str">
        <f t="shared" si="378"/>
        <v>FEMALE_CUB</v>
      </c>
      <c r="K308" s="29">
        <f>(YEAR(SABI_SUMMARY!F308)-YEAR(SABI_SUMMARY!C308))*12+MONTH(SABI_SUMMARY!F308)-MONTH(SABI_SUMMARY!C308)</f>
        <v>12</v>
      </c>
      <c r="L308" s="1" t="str">
        <f t="shared" si="379"/>
        <v>CUB</v>
      </c>
      <c r="M308" s="1" t="str">
        <f t="shared" si="380"/>
        <v>FEMALE_CUB</v>
      </c>
      <c r="N308" s="1" t="str">
        <f>UPPER(SABI_RAW_DATA!G308)</f>
        <v>MORTALITY</v>
      </c>
      <c r="O308" s="1">
        <f>IF(SABI_SUMMARY!N308="MORTALITY",1,0)</f>
        <v>1</v>
      </c>
      <c r="P308" s="1" t="str">
        <f t="shared" si="422"/>
        <v>NA</v>
      </c>
      <c r="Q308" s="1" t="str">
        <f t="shared" si="423"/>
        <v>NA</v>
      </c>
      <c r="R308" s="1" t="str">
        <f t="shared" ref="R308:Z308" si="457">IF($E308=R$1,$J308,IF(R$1&gt;$G308,$N308,IF($E308&gt;R$1,"NA",(IF($E308=R$1,L308,(IF(Q308="NA",L308,IF(Q308="FEMALE_CUB","FEMALE_JUVENILE",IF(Q308="FEMALE_JUVENILE","FEMALE_SUBADULT",IF(Q308="FEMALE_SUBADULT","FEMALE_ADULT_36_48",IF(Q308="FEMALE_ADULT_36_48","FEMALE_ADULT_48_60",IF(Q308="FEMALE_ADULT_48_60","FEMALE_ADULT_60_72",IF(Q308="FEMALE_ADULT_60_72","FEMALE_ADULT_72_84",IF(Q308="FEMALE_ADULT_72_84","FEMALE_ADULT_84",IF(Q308="FEMALE_ADULT_84","FEMALE_ADULT_84",IF(Q308="MALE_CUB","MALE_JUVENILE",IF(Q308="MALE_JUVENILE","MALE_SUBADULT",IF(Q308="MALE_SUBADULT","MALE_ADULT_36_48",IF(Q308="MALE_ADULT_36_48","MALE_ADULT_48_60",IF(Q308="MALE_ADULT_48_60","MALE_ADULT_60_72",IF(Q308="MALE_ADULT_60_72","MALE_ADULT_72_84",IF(Q308="MALE_ADULT_72_84","MALE_ADULT_84",IF(Q308="MALE_ADULT_84","MALE_ADULT_84",IF(Q308="NA_CUB","NA_JUVENILE",IF(Q308="NA_JUVENILE","NA_ADULT",IF(Q308="NA_ADULT","NA_ADULT","NA"))))))))))))))))))))))))))</f>
        <v>NA</v>
      </c>
      <c r="S308" s="1" t="str">
        <f t="shared" si="457"/>
        <v>NA</v>
      </c>
      <c r="T308" s="1" t="str">
        <f t="shared" si="457"/>
        <v>NA</v>
      </c>
      <c r="U308" s="1" t="str">
        <f t="shared" si="457"/>
        <v>NA</v>
      </c>
      <c r="V308" s="1" t="str">
        <f t="shared" si="457"/>
        <v>NA</v>
      </c>
      <c r="W308" s="1" t="str">
        <f t="shared" si="457"/>
        <v>NA</v>
      </c>
      <c r="X308" s="1" t="str">
        <f t="shared" si="457"/>
        <v>NA</v>
      </c>
      <c r="Y308" s="1" t="str">
        <f t="shared" si="457"/>
        <v>NA</v>
      </c>
      <c r="Z308" s="1" t="str">
        <f t="shared" si="457"/>
        <v>NA</v>
      </c>
      <c r="AA308" s="1" t="str">
        <f t="shared" si="425"/>
        <v>NA</v>
      </c>
      <c r="AB308" s="1" t="str">
        <f t="shared" si="426"/>
        <v>NA</v>
      </c>
      <c r="AC308" s="1" t="str">
        <f t="shared" si="427"/>
        <v>NA</v>
      </c>
      <c r="AD308" s="1" t="str">
        <f t="shared" si="428"/>
        <v>NA</v>
      </c>
      <c r="AE308" s="1" t="str">
        <f t="shared" si="429"/>
        <v>NA</v>
      </c>
      <c r="AF308" s="1" t="str">
        <f t="shared" si="430"/>
        <v>NA</v>
      </c>
      <c r="AG308" s="1" t="str">
        <f t="shared" si="431"/>
        <v>NA</v>
      </c>
      <c r="AH308" s="1" t="str">
        <f t="shared" si="432"/>
        <v>NA</v>
      </c>
      <c r="AI308" s="1" t="str">
        <f t="shared" si="433"/>
        <v>NA</v>
      </c>
      <c r="AJ308" s="1" t="str">
        <f t="shared" si="434"/>
        <v>NA</v>
      </c>
      <c r="AK308" s="1" t="str">
        <f t="shared" si="435"/>
        <v>NA</v>
      </c>
      <c r="AL308" s="1" t="str">
        <f t="shared" si="436"/>
        <v>NA</v>
      </c>
      <c r="AM308" s="1" t="str">
        <f t="shared" si="437"/>
        <v>NA</v>
      </c>
      <c r="AN308" s="1" t="str">
        <f t="shared" si="438"/>
        <v>NA</v>
      </c>
      <c r="AO308" s="1" t="str">
        <f t="shared" si="439"/>
        <v>NA</v>
      </c>
      <c r="AP308" s="1" t="str">
        <f t="shared" si="440"/>
        <v>NA</v>
      </c>
      <c r="AQ308" s="1" t="str">
        <f t="shared" si="441"/>
        <v>NA</v>
      </c>
      <c r="AR308" s="1" t="str">
        <f t="shared" si="442"/>
        <v>NA</v>
      </c>
      <c r="AS308" s="1" t="str">
        <f t="shared" si="443"/>
        <v>NA</v>
      </c>
      <c r="AT308" s="1" t="str">
        <f t="shared" si="444"/>
        <v>NA</v>
      </c>
      <c r="AU308" s="1" t="str">
        <f t="shared" si="445"/>
        <v>NA</v>
      </c>
      <c r="AV308" s="1" t="str">
        <f t="shared" si="446"/>
        <v>NA</v>
      </c>
      <c r="AW308" s="1" t="str">
        <f t="shared" si="447"/>
        <v>FEMALE_CUB</v>
      </c>
      <c r="AX308" s="1" t="str">
        <f t="shared" si="448"/>
        <v>FEMALE_JUVENILE</v>
      </c>
      <c r="AY308" s="1" t="str">
        <f t="shared" si="449"/>
        <v>MORTALITY</v>
      </c>
      <c r="AZ308" s="1" t="str">
        <f t="shared" si="449"/>
        <v>MORTALITY</v>
      </c>
    </row>
    <row r="309" spans="1:52" x14ac:dyDescent="0.2">
      <c r="A309" s="27">
        <f>SABI_RAW_DATA!A309</f>
        <v>308</v>
      </c>
      <c r="B309" s="1" t="str">
        <f>UPPER(SABI_RAW_DATA!C309)</f>
        <v>NA</v>
      </c>
      <c r="C309" s="28">
        <f>SABI_RAW_DATA!D309</f>
        <v>41699</v>
      </c>
      <c r="D309" s="28">
        <f>SABI_RAW_DATA!D309</f>
        <v>41699</v>
      </c>
      <c r="E309" s="1">
        <f t="shared" si="375"/>
        <v>2014</v>
      </c>
      <c r="F309" s="28">
        <f>SABI_RAW_DATA!E309</f>
        <v>41791</v>
      </c>
      <c r="G309" s="1">
        <f t="shared" si="376"/>
        <v>2014</v>
      </c>
      <c r="H309" s="67">
        <f>(YEAR(SABI_SUMMARY!D309)-YEAR(SABI_SUMMARY!C309))*12+MONTH(SABI_SUMMARY!D309)-MONTH(SABI_SUMMARY!C309)</f>
        <v>0</v>
      </c>
      <c r="I309" s="1" t="str">
        <f t="shared" si="377"/>
        <v>CUB</v>
      </c>
      <c r="J309" s="1" t="str">
        <f t="shared" si="378"/>
        <v>NA_CUB</v>
      </c>
      <c r="K309" s="29">
        <f>(YEAR(SABI_SUMMARY!F309)-YEAR(SABI_SUMMARY!C309))*12+MONTH(SABI_SUMMARY!F309)-MONTH(SABI_SUMMARY!C309)</f>
        <v>3</v>
      </c>
      <c r="L309" s="1" t="str">
        <f t="shared" si="379"/>
        <v>CUB</v>
      </c>
      <c r="M309" s="1" t="str">
        <f t="shared" si="380"/>
        <v>NA_CUB</v>
      </c>
      <c r="N309" s="1" t="str">
        <f>UPPER(SABI_RAW_DATA!G309)</f>
        <v>MORTALITY</v>
      </c>
      <c r="O309" s="1">
        <f>IF(SABI_SUMMARY!N309="MORTALITY",1,0)</f>
        <v>1</v>
      </c>
      <c r="P309" s="1" t="str">
        <f t="shared" si="422"/>
        <v>NA</v>
      </c>
      <c r="Q309" s="1" t="str">
        <f t="shared" si="423"/>
        <v>NA</v>
      </c>
      <c r="R309" s="1" t="str">
        <f t="shared" ref="R309:Z309" si="458">IF($E309=R$1,$J309,IF(R$1&gt;$G309,$N309,IF($E309&gt;R$1,"NA",(IF($E309=R$1,L309,(IF(Q309="NA",L309,IF(Q309="FEMALE_CUB","FEMALE_JUVENILE",IF(Q309="FEMALE_JUVENILE","FEMALE_SUBADULT",IF(Q309="FEMALE_SUBADULT","FEMALE_ADULT_36_48",IF(Q309="FEMALE_ADULT_36_48","FEMALE_ADULT_48_60",IF(Q309="FEMALE_ADULT_48_60","FEMALE_ADULT_60_72",IF(Q309="FEMALE_ADULT_60_72","FEMALE_ADULT_72_84",IF(Q309="FEMALE_ADULT_72_84","FEMALE_ADULT_84",IF(Q309="FEMALE_ADULT_84","FEMALE_ADULT_84",IF(Q309="MALE_CUB","MALE_JUVENILE",IF(Q309="MALE_JUVENILE","MALE_SUBADULT",IF(Q309="MALE_SUBADULT","MALE_ADULT_36_48",IF(Q309="MALE_ADULT_36_48","MALE_ADULT_48_60",IF(Q309="MALE_ADULT_48_60","MALE_ADULT_60_72",IF(Q309="MALE_ADULT_60_72","MALE_ADULT_72_84",IF(Q309="MALE_ADULT_72_84","MALE_ADULT_84",IF(Q309="MALE_ADULT_84","MALE_ADULT_84",IF(Q309="NA_CUB","NA_JUVENILE",IF(Q309="NA_JUVENILE","NA_ADULT",IF(Q309="NA_ADULT","NA_ADULT","NA"))))))))))))))))))))))))))</f>
        <v>NA</v>
      </c>
      <c r="S309" s="1" t="str">
        <f t="shared" si="458"/>
        <v>NA</v>
      </c>
      <c r="T309" s="1" t="str">
        <f t="shared" si="458"/>
        <v>NA</v>
      </c>
      <c r="U309" s="1" t="str">
        <f t="shared" si="458"/>
        <v>NA</v>
      </c>
      <c r="V309" s="1" t="str">
        <f t="shared" si="458"/>
        <v>NA</v>
      </c>
      <c r="W309" s="1" t="str">
        <f t="shared" si="458"/>
        <v>NA</v>
      </c>
      <c r="X309" s="1" t="str">
        <f t="shared" si="458"/>
        <v>NA</v>
      </c>
      <c r="Y309" s="1" t="str">
        <f t="shared" si="458"/>
        <v>NA</v>
      </c>
      <c r="Z309" s="1" t="str">
        <f t="shared" si="458"/>
        <v>NA</v>
      </c>
      <c r="AA309" s="1" t="str">
        <f t="shared" si="425"/>
        <v>NA</v>
      </c>
      <c r="AB309" s="1" t="str">
        <f t="shared" si="426"/>
        <v>NA</v>
      </c>
      <c r="AC309" s="1" t="str">
        <f t="shared" si="427"/>
        <v>NA</v>
      </c>
      <c r="AD309" s="1" t="str">
        <f t="shared" si="428"/>
        <v>NA</v>
      </c>
      <c r="AE309" s="1" t="str">
        <f t="shared" si="429"/>
        <v>NA</v>
      </c>
      <c r="AF309" s="1" t="str">
        <f t="shared" si="430"/>
        <v>NA</v>
      </c>
      <c r="AG309" s="1" t="str">
        <f t="shared" si="431"/>
        <v>NA</v>
      </c>
      <c r="AH309" s="1" t="str">
        <f t="shared" si="432"/>
        <v>NA</v>
      </c>
      <c r="AI309" s="1" t="str">
        <f t="shared" si="433"/>
        <v>NA</v>
      </c>
      <c r="AJ309" s="1" t="str">
        <f t="shared" si="434"/>
        <v>NA</v>
      </c>
      <c r="AK309" s="1" t="str">
        <f t="shared" si="435"/>
        <v>NA</v>
      </c>
      <c r="AL309" s="1" t="str">
        <f t="shared" si="436"/>
        <v>NA</v>
      </c>
      <c r="AM309" s="1" t="str">
        <f t="shared" si="437"/>
        <v>NA</v>
      </c>
      <c r="AN309" s="1" t="str">
        <f t="shared" si="438"/>
        <v>NA</v>
      </c>
      <c r="AO309" s="1" t="str">
        <f t="shared" si="439"/>
        <v>NA</v>
      </c>
      <c r="AP309" s="1" t="str">
        <f t="shared" si="440"/>
        <v>NA</v>
      </c>
      <c r="AQ309" s="1" t="str">
        <f t="shared" si="441"/>
        <v>NA</v>
      </c>
      <c r="AR309" s="1" t="str">
        <f t="shared" si="442"/>
        <v>NA</v>
      </c>
      <c r="AS309" s="1" t="str">
        <f t="shared" si="443"/>
        <v>NA</v>
      </c>
      <c r="AT309" s="1" t="str">
        <f t="shared" si="444"/>
        <v>NA</v>
      </c>
      <c r="AU309" s="1" t="str">
        <f t="shared" si="445"/>
        <v>NA</v>
      </c>
      <c r="AV309" s="1" t="str">
        <f t="shared" si="446"/>
        <v>NA</v>
      </c>
      <c r="AW309" s="1" t="str">
        <f t="shared" si="447"/>
        <v>NA</v>
      </c>
      <c r="AX309" s="1" t="str">
        <f t="shared" si="448"/>
        <v>NA</v>
      </c>
      <c r="AY309" s="1" t="str">
        <f t="shared" si="449"/>
        <v>NA_CUB</v>
      </c>
      <c r="AZ309" s="1" t="str">
        <f t="shared" si="449"/>
        <v>MORTALITY</v>
      </c>
    </row>
    <row r="310" spans="1:52" x14ac:dyDescent="0.2">
      <c r="A310" s="27">
        <f>SABI_RAW_DATA!A310</f>
        <v>309</v>
      </c>
      <c r="B310" s="1" t="str">
        <f>UPPER(SABI_RAW_DATA!C310)</f>
        <v>NA</v>
      </c>
      <c r="C310" s="28">
        <f>SABI_RAW_DATA!D310</f>
        <v>41699</v>
      </c>
      <c r="D310" s="28">
        <f>SABI_RAW_DATA!D310</f>
        <v>41699</v>
      </c>
      <c r="E310" s="1">
        <f t="shared" si="375"/>
        <v>2014</v>
      </c>
      <c r="F310" s="28">
        <f>SABI_RAW_DATA!E310</f>
        <v>41791</v>
      </c>
      <c r="G310" s="1">
        <f t="shared" si="376"/>
        <v>2014</v>
      </c>
      <c r="H310" s="67">
        <f>(YEAR(SABI_SUMMARY!D310)-YEAR(SABI_SUMMARY!C310))*12+MONTH(SABI_SUMMARY!D310)-MONTH(SABI_SUMMARY!C310)</f>
        <v>0</v>
      </c>
      <c r="I310" s="1" t="str">
        <f t="shared" si="377"/>
        <v>CUB</v>
      </c>
      <c r="J310" s="1" t="str">
        <f t="shared" si="378"/>
        <v>NA_CUB</v>
      </c>
      <c r="K310" s="29">
        <f>(YEAR(SABI_SUMMARY!F310)-YEAR(SABI_SUMMARY!C310))*12+MONTH(SABI_SUMMARY!F310)-MONTH(SABI_SUMMARY!C310)</f>
        <v>3</v>
      </c>
      <c r="L310" s="1" t="str">
        <f t="shared" si="379"/>
        <v>CUB</v>
      </c>
      <c r="M310" s="1" t="str">
        <f t="shared" si="380"/>
        <v>NA_CUB</v>
      </c>
      <c r="N310" s="1" t="str">
        <f>UPPER(SABI_RAW_DATA!G310)</f>
        <v>MORTALITY</v>
      </c>
      <c r="O310" s="1">
        <f>IF(SABI_SUMMARY!N310="MORTALITY",1,0)</f>
        <v>1</v>
      </c>
      <c r="P310" s="1" t="str">
        <f t="shared" si="422"/>
        <v>NA</v>
      </c>
      <c r="Q310" s="1" t="str">
        <f t="shared" si="423"/>
        <v>NA</v>
      </c>
      <c r="R310" s="1" t="str">
        <f t="shared" ref="R310:Z310" si="459">IF($E310=R$1,$J310,IF(R$1&gt;$G310,$N310,IF($E310&gt;R$1,"NA",(IF($E310=R$1,L310,(IF(Q310="NA",L310,IF(Q310="FEMALE_CUB","FEMALE_JUVENILE",IF(Q310="FEMALE_JUVENILE","FEMALE_SUBADULT",IF(Q310="FEMALE_SUBADULT","FEMALE_ADULT_36_48",IF(Q310="FEMALE_ADULT_36_48","FEMALE_ADULT_48_60",IF(Q310="FEMALE_ADULT_48_60","FEMALE_ADULT_60_72",IF(Q310="FEMALE_ADULT_60_72","FEMALE_ADULT_72_84",IF(Q310="FEMALE_ADULT_72_84","FEMALE_ADULT_84",IF(Q310="FEMALE_ADULT_84","FEMALE_ADULT_84",IF(Q310="MALE_CUB","MALE_JUVENILE",IF(Q310="MALE_JUVENILE","MALE_SUBADULT",IF(Q310="MALE_SUBADULT","MALE_ADULT_36_48",IF(Q310="MALE_ADULT_36_48","MALE_ADULT_48_60",IF(Q310="MALE_ADULT_48_60","MALE_ADULT_60_72",IF(Q310="MALE_ADULT_60_72","MALE_ADULT_72_84",IF(Q310="MALE_ADULT_72_84","MALE_ADULT_84",IF(Q310="MALE_ADULT_84","MALE_ADULT_84",IF(Q310="NA_CUB","NA_JUVENILE",IF(Q310="NA_JUVENILE","NA_ADULT",IF(Q310="NA_ADULT","NA_ADULT","NA"))))))))))))))))))))))))))</f>
        <v>NA</v>
      </c>
      <c r="S310" s="1" t="str">
        <f t="shared" si="459"/>
        <v>NA</v>
      </c>
      <c r="T310" s="1" t="str">
        <f t="shared" si="459"/>
        <v>NA</v>
      </c>
      <c r="U310" s="1" t="str">
        <f t="shared" si="459"/>
        <v>NA</v>
      </c>
      <c r="V310" s="1" t="str">
        <f t="shared" si="459"/>
        <v>NA</v>
      </c>
      <c r="W310" s="1" t="str">
        <f t="shared" si="459"/>
        <v>NA</v>
      </c>
      <c r="X310" s="1" t="str">
        <f t="shared" si="459"/>
        <v>NA</v>
      </c>
      <c r="Y310" s="1" t="str">
        <f t="shared" si="459"/>
        <v>NA</v>
      </c>
      <c r="Z310" s="1" t="str">
        <f t="shared" si="459"/>
        <v>NA</v>
      </c>
      <c r="AA310" s="1" t="str">
        <f t="shared" si="425"/>
        <v>NA</v>
      </c>
      <c r="AB310" s="1" t="str">
        <f t="shared" si="426"/>
        <v>NA</v>
      </c>
      <c r="AC310" s="1" t="str">
        <f t="shared" si="427"/>
        <v>NA</v>
      </c>
      <c r="AD310" s="1" t="str">
        <f t="shared" si="428"/>
        <v>NA</v>
      </c>
      <c r="AE310" s="1" t="str">
        <f t="shared" si="429"/>
        <v>NA</v>
      </c>
      <c r="AF310" s="1" t="str">
        <f t="shared" si="430"/>
        <v>NA</v>
      </c>
      <c r="AG310" s="1" t="str">
        <f t="shared" si="431"/>
        <v>NA</v>
      </c>
      <c r="AH310" s="1" t="str">
        <f t="shared" si="432"/>
        <v>NA</v>
      </c>
      <c r="AI310" s="1" t="str">
        <f t="shared" si="433"/>
        <v>NA</v>
      </c>
      <c r="AJ310" s="1" t="str">
        <f t="shared" si="434"/>
        <v>NA</v>
      </c>
      <c r="AK310" s="1" t="str">
        <f t="shared" si="435"/>
        <v>NA</v>
      </c>
      <c r="AL310" s="1" t="str">
        <f t="shared" si="436"/>
        <v>NA</v>
      </c>
      <c r="AM310" s="1" t="str">
        <f t="shared" si="437"/>
        <v>NA</v>
      </c>
      <c r="AN310" s="1" t="str">
        <f t="shared" si="438"/>
        <v>NA</v>
      </c>
      <c r="AO310" s="1" t="str">
        <f t="shared" si="439"/>
        <v>NA</v>
      </c>
      <c r="AP310" s="1" t="str">
        <f t="shared" si="440"/>
        <v>NA</v>
      </c>
      <c r="AQ310" s="1" t="str">
        <f t="shared" si="441"/>
        <v>NA</v>
      </c>
      <c r="AR310" s="1" t="str">
        <f t="shared" si="442"/>
        <v>NA</v>
      </c>
      <c r="AS310" s="1" t="str">
        <f t="shared" si="443"/>
        <v>NA</v>
      </c>
      <c r="AT310" s="1" t="str">
        <f t="shared" si="444"/>
        <v>NA</v>
      </c>
      <c r="AU310" s="1" t="str">
        <f t="shared" si="445"/>
        <v>NA</v>
      </c>
      <c r="AV310" s="1" t="str">
        <f t="shared" si="446"/>
        <v>NA</v>
      </c>
      <c r="AW310" s="1" t="str">
        <f t="shared" si="447"/>
        <v>NA</v>
      </c>
      <c r="AX310" s="1" t="str">
        <f t="shared" si="448"/>
        <v>NA</v>
      </c>
      <c r="AY310" s="1" t="str">
        <f t="shared" si="449"/>
        <v>NA_CUB</v>
      </c>
      <c r="AZ310" s="1" t="str">
        <f t="shared" si="449"/>
        <v>MORTALITY</v>
      </c>
    </row>
    <row r="311" spans="1:52" x14ac:dyDescent="0.2">
      <c r="A311" s="27">
        <f>SABI_RAW_DATA!A311</f>
        <v>310</v>
      </c>
      <c r="B311" s="1" t="str">
        <f>UPPER(SABI_RAW_DATA!C311)</f>
        <v>NA</v>
      </c>
      <c r="C311" s="28">
        <f>SABI_RAW_DATA!D311</f>
        <v>41944</v>
      </c>
      <c r="D311" s="28">
        <f>SABI_RAW_DATA!D311</f>
        <v>41944</v>
      </c>
      <c r="E311" s="1">
        <f t="shared" si="375"/>
        <v>2014</v>
      </c>
      <c r="F311" s="28">
        <f>SABI_RAW_DATA!E311</f>
        <v>42005</v>
      </c>
      <c r="G311" s="1">
        <f t="shared" si="376"/>
        <v>2015</v>
      </c>
      <c r="H311" s="67">
        <f>(YEAR(SABI_SUMMARY!D311)-YEAR(SABI_SUMMARY!C311))*12+MONTH(SABI_SUMMARY!D311)-MONTH(SABI_SUMMARY!C311)</f>
        <v>0</v>
      </c>
      <c r="I311" s="1" t="str">
        <f t="shared" si="377"/>
        <v>CUB</v>
      </c>
      <c r="J311" s="1" t="str">
        <f t="shared" si="378"/>
        <v>NA_CUB</v>
      </c>
      <c r="K311" s="29">
        <f>(YEAR(SABI_SUMMARY!F311)-YEAR(SABI_SUMMARY!C311))*12+MONTH(SABI_SUMMARY!F311)-MONTH(SABI_SUMMARY!C311)</f>
        <v>2</v>
      </c>
      <c r="L311" s="1" t="str">
        <f t="shared" si="379"/>
        <v>CUB</v>
      </c>
      <c r="M311" s="1" t="str">
        <f t="shared" si="380"/>
        <v>NA_CUB</v>
      </c>
      <c r="N311" s="1" t="str">
        <f>UPPER(SABI_RAW_DATA!G311)</f>
        <v>MORTALITY</v>
      </c>
      <c r="O311" s="1">
        <f>IF(SABI_SUMMARY!N311="MORTALITY",1,0)</f>
        <v>1</v>
      </c>
      <c r="P311" s="1" t="str">
        <f t="shared" si="422"/>
        <v>NA</v>
      </c>
      <c r="Q311" s="1" t="str">
        <f t="shared" si="423"/>
        <v>NA</v>
      </c>
      <c r="R311" s="1" t="str">
        <f t="shared" ref="R311:Z311" si="460">IF($E311=R$1,$J311,IF(R$1&gt;$G311,$N311,IF($E311&gt;R$1,"NA",(IF($E311=R$1,L311,(IF(Q311="NA",L311,IF(Q311="FEMALE_CUB","FEMALE_JUVENILE",IF(Q311="FEMALE_JUVENILE","FEMALE_SUBADULT",IF(Q311="FEMALE_SUBADULT","FEMALE_ADULT_36_48",IF(Q311="FEMALE_ADULT_36_48","FEMALE_ADULT_48_60",IF(Q311="FEMALE_ADULT_48_60","FEMALE_ADULT_60_72",IF(Q311="FEMALE_ADULT_60_72","FEMALE_ADULT_72_84",IF(Q311="FEMALE_ADULT_72_84","FEMALE_ADULT_84",IF(Q311="FEMALE_ADULT_84","FEMALE_ADULT_84",IF(Q311="MALE_CUB","MALE_JUVENILE",IF(Q311="MALE_JUVENILE","MALE_SUBADULT",IF(Q311="MALE_SUBADULT","MALE_ADULT_36_48",IF(Q311="MALE_ADULT_36_48","MALE_ADULT_48_60",IF(Q311="MALE_ADULT_48_60","MALE_ADULT_60_72",IF(Q311="MALE_ADULT_60_72","MALE_ADULT_72_84",IF(Q311="MALE_ADULT_72_84","MALE_ADULT_84",IF(Q311="MALE_ADULT_84","MALE_ADULT_84",IF(Q311="NA_CUB","NA_JUVENILE",IF(Q311="NA_JUVENILE","NA_ADULT",IF(Q311="NA_ADULT","NA_ADULT","NA"))))))))))))))))))))))))))</f>
        <v>NA</v>
      </c>
      <c r="S311" s="1" t="str">
        <f t="shared" si="460"/>
        <v>NA</v>
      </c>
      <c r="T311" s="1" t="str">
        <f t="shared" si="460"/>
        <v>NA</v>
      </c>
      <c r="U311" s="1" t="str">
        <f t="shared" si="460"/>
        <v>NA</v>
      </c>
      <c r="V311" s="1" t="str">
        <f t="shared" si="460"/>
        <v>NA</v>
      </c>
      <c r="W311" s="1" t="str">
        <f t="shared" si="460"/>
        <v>NA</v>
      </c>
      <c r="X311" s="1" t="str">
        <f t="shared" si="460"/>
        <v>NA</v>
      </c>
      <c r="Y311" s="1" t="str">
        <f t="shared" si="460"/>
        <v>NA</v>
      </c>
      <c r="Z311" s="1" t="str">
        <f t="shared" si="460"/>
        <v>NA</v>
      </c>
      <c r="AA311" s="1" t="str">
        <f t="shared" si="425"/>
        <v>NA</v>
      </c>
      <c r="AB311" s="1" t="str">
        <f t="shared" si="426"/>
        <v>NA</v>
      </c>
      <c r="AC311" s="1" t="str">
        <f t="shared" si="427"/>
        <v>NA</v>
      </c>
      <c r="AD311" s="1" t="str">
        <f t="shared" si="428"/>
        <v>NA</v>
      </c>
      <c r="AE311" s="1" t="str">
        <f t="shared" si="429"/>
        <v>NA</v>
      </c>
      <c r="AF311" s="1" t="str">
        <f t="shared" si="430"/>
        <v>NA</v>
      </c>
      <c r="AG311" s="1" t="str">
        <f t="shared" si="431"/>
        <v>NA</v>
      </c>
      <c r="AH311" s="1" t="str">
        <f t="shared" si="432"/>
        <v>NA</v>
      </c>
      <c r="AI311" s="1" t="str">
        <f t="shared" si="433"/>
        <v>NA</v>
      </c>
      <c r="AJ311" s="1" t="str">
        <f t="shared" si="434"/>
        <v>NA</v>
      </c>
      <c r="AK311" s="1" t="str">
        <f t="shared" si="435"/>
        <v>NA</v>
      </c>
      <c r="AL311" s="1" t="str">
        <f t="shared" si="436"/>
        <v>NA</v>
      </c>
      <c r="AM311" s="1" t="str">
        <f t="shared" si="437"/>
        <v>NA</v>
      </c>
      <c r="AN311" s="1" t="str">
        <f t="shared" si="438"/>
        <v>NA</v>
      </c>
      <c r="AO311" s="1" t="str">
        <f t="shared" si="439"/>
        <v>NA</v>
      </c>
      <c r="AP311" s="1" t="str">
        <f t="shared" si="440"/>
        <v>NA</v>
      </c>
      <c r="AQ311" s="1" t="str">
        <f t="shared" si="441"/>
        <v>NA</v>
      </c>
      <c r="AR311" s="1" t="str">
        <f t="shared" si="442"/>
        <v>NA</v>
      </c>
      <c r="AS311" s="1" t="str">
        <f t="shared" si="443"/>
        <v>NA</v>
      </c>
      <c r="AT311" s="1" t="str">
        <f t="shared" si="444"/>
        <v>NA</v>
      </c>
      <c r="AU311" s="1" t="str">
        <f t="shared" si="445"/>
        <v>NA</v>
      </c>
      <c r="AV311" s="1" t="str">
        <f t="shared" si="446"/>
        <v>NA</v>
      </c>
      <c r="AW311" s="1" t="str">
        <f t="shared" si="447"/>
        <v>NA</v>
      </c>
      <c r="AX311" s="1" t="str">
        <f t="shared" si="448"/>
        <v>NA</v>
      </c>
      <c r="AY311" s="1" t="str">
        <f t="shared" si="449"/>
        <v>NA_CUB</v>
      </c>
      <c r="AZ311" s="1" t="str">
        <f t="shared" si="449"/>
        <v>NA_JUVENILE</v>
      </c>
    </row>
    <row r="312" spans="1:52" x14ac:dyDescent="0.2">
      <c r="A312" s="27">
        <f>SABI_RAW_DATA!A312</f>
        <v>311</v>
      </c>
      <c r="B312" s="1" t="str">
        <f>UPPER(SABI_RAW_DATA!C312)</f>
        <v>MALE</v>
      </c>
      <c r="C312" s="28">
        <f>SABI_RAW_DATA!D312</f>
        <v>36678</v>
      </c>
      <c r="D312" s="28">
        <f>SABI_RAW_DATA!D312</f>
        <v>36678</v>
      </c>
      <c r="E312" s="1">
        <f t="shared" si="375"/>
        <v>2000</v>
      </c>
      <c r="F312" s="28">
        <f>SABI_RAW_DATA!E312</f>
        <v>37226</v>
      </c>
      <c r="G312" s="1">
        <f t="shared" si="376"/>
        <v>2001</v>
      </c>
      <c r="H312" s="67">
        <f>(YEAR(SABI_SUMMARY!D312)-YEAR(SABI_SUMMARY!C312))*12+MONTH(SABI_SUMMARY!D312)-MONTH(SABI_SUMMARY!C312)</f>
        <v>0</v>
      </c>
      <c r="I312" s="1" t="str">
        <f t="shared" si="377"/>
        <v>CUB</v>
      </c>
      <c r="J312" s="1" t="str">
        <f t="shared" si="378"/>
        <v>MALE_CUB</v>
      </c>
      <c r="K312" s="29">
        <f>(YEAR(SABI_SUMMARY!F312)-YEAR(SABI_SUMMARY!C312))*12+MONTH(SABI_SUMMARY!F312)-MONTH(SABI_SUMMARY!C312)</f>
        <v>18</v>
      </c>
      <c r="L312" s="1" t="str">
        <f t="shared" si="379"/>
        <v>JUVENILE</v>
      </c>
      <c r="M312" s="1" t="str">
        <f t="shared" si="380"/>
        <v>MALE_JUVENILE</v>
      </c>
      <c r="N312" s="1" t="str">
        <f>UPPER(SABI_RAW_DATA!G312)</f>
        <v>CENSORED</v>
      </c>
      <c r="O312" s="1">
        <f>IF(SABI_SUMMARY!N312="MORTALITY",1,0)</f>
        <v>0</v>
      </c>
      <c r="P312" s="1" t="str">
        <f t="shared" si="422"/>
        <v>NA</v>
      </c>
      <c r="Q312" s="1" t="str">
        <f t="shared" si="423"/>
        <v>NA</v>
      </c>
      <c r="R312" s="1" t="str">
        <f t="shared" ref="R312:Z312" si="461">IF($E312=R$1,$J312,IF(R$1&gt;$G312,$N312,IF($E312&gt;R$1,"NA",(IF($E312=R$1,L312,(IF(Q312="NA",L312,IF(Q312="FEMALE_CUB","FEMALE_JUVENILE",IF(Q312="FEMALE_JUVENILE","FEMALE_SUBADULT",IF(Q312="FEMALE_SUBADULT","FEMALE_ADULT_36_48",IF(Q312="FEMALE_ADULT_36_48","FEMALE_ADULT_48_60",IF(Q312="FEMALE_ADULT_48_60","FEMALE_ADULT_60_72",IF(Q312="FEMALE_ADULT_60_72","FEMALE_ADULT_72_84",IF(Q312="FEMALE_ADULT_72_84","FEMALE_ADULT_84",IF(Q312="FEMALE_ADULT_84","FEMALE_ADULT_84",IF(Q312="MALE_CUB","MALE_JUVENILE",IF(Q312="MALE_JUVENILE","MALE_SUBADULT",IF(Q312="MALE_SUBADULT","MALE_ADULT_36_48",IF(Q312="MALE_ADULT_36_48","MALE_ADULT_48_60",IF(Q312="MALE_ADULT_48_60","MALE_ADULT_60_72",IF(Q312="MALE_ADULT_60_72","MALE_ADULT_72_84",IF(Q312="MALE_ADULT_72_84","MALE_ADULT_84",IF(Q312="MALE_ADULT_84","MALE_ADULT_84",IF(Q312="NA_CUB","NA_JUVENILE",IF(Q312="NA_JUVENILE","NA_ADULT",IF(Q312="NA_ADULT","NA_ADULT","NA"))))))))))))))))))))))))))</f>
        <v>NA</v>
      </c>
      <c r="S312" s="1" t="str">
        <f t="shared" si="461"/>
        <v>NA</v>
      </c>
      <c r="T312" s="1" t="str">
        <f t="shared" si="461"/>
        <v>NA</v>
      </c>
      <c r="U312" s="1" t="str">
        <f t="shared" si="461"/>
        <v>NA</v>
      </c>
      <c r="V312" s="1" t="str">
        <f t="shared" si="461"/>
        <v>NA</v>
      </c>
      <c r="W312" s="1" t="str">
        <f t="shared" si="461"/>
        <v>NA</v>
      </c>
      <c r="X312" s="1" t="str">
        <f t="shared" si="461"/>
        <v>NA</v>
      </c>
      <c r="Y312" s="1" t="str">
        <f t="shared" si="461"/>
        <v>NA</v>
      </c>
      <c r="Z312" s="1" t="str">
        <f t="shared" si="461"/>
        <v>NA</v>
      </c>
      <c r="AA312" s="1" t="str">
        <f t="shared" si="425"/>
        <v>NA</v>
      </c>
      <c r="AB312" s="1" t="str">
        <f t="shared" si="426"/>
        <v>NA</v>
      </c>
      <c r="AC312" s="1" t="str">
        <f t="shared" si="427"/>
        <v>NA</v>
      </c>
      <c r="AD312" s="1" t="str">
        <f t="shared" si="428"/>
        <v>NA</v>
      </c>
      <c r="AE312" s="1" t="str">
        <f t="shared" si="429"/>
        <v>NA</v>
      </c>
      <c r="AF312" s="1" t="str">
        <f t="shared" si="430"/>
        <v>NA</v>
      </c>
      <c r="AG312" s="1" t="str">
        <f t="shared" si="431"/>
        <v>NA</v>
      </c>
      <c r="AH312" s="1" t="str">
        <f t="shared" si="432"/>
        <v>NA</v>
      </c>
      <c r="AI312" s="1" t="str">
        <f t="shared" si="433"/>
        <v>NA</v>
      </c>
      <c r="AJ312" s="1" t="str">
        <f t="shared" si="434"/>
        <v>NA</v>
      </c>
      <c r="AK312" s="1" t="str">
        <f t="shared" si="435"/>
        <v>MALE_CUB</v>
      </c>
      <c r="AL312" s="1" t="str">
        <f t="shared" si="436"/>
        <v>MALE_JUVENILE</v>
      </c>
      <c r="AM312" s="1" t="str">
        <f t="shared" si="437"/>
        <v>CENSORED</v>
      </c>
      <c r="AN312" s="1" t="str">
        <f t="shared" si="438"/>
        <v>CENSORED</v>
      </c>
      <c r="AO312" s="1" t="str">
        <f t="shared" si="439"/>
        <v>CENSORED</v>
      </c>
      <c r="AP312" s="1" t="str">
        <f t="shared" si="440"/>
        <v>CENSORED</v>
      </c>
      <c r="AQ312" s="1" t="str">
        <f t="shared" si="441"/>
        <v>CENSORED</v>
      </c>
      <c r="AR312" s="1" t="str">
        <f t="shared" si="442"/>
        <v>CENSORED</v>
      </c>
      <c r="AS312" s="1" t="str">
        <f t="shared" si="443"/>
        <v>CENSORED</v>
      </c>
      <c r="AT312" s="1" t="str">
        <f t="shared" si="444"/>
        <v>CENSORED</v>
      </c>
      <c r="AU312" s="1" t="str">
        <f t="shared" si="445"/>
        <v>CENSORED</v>
      </c>
      <c r="AV312" s="1" t="str">
        <f t="shared" si="446"/>
        <v>CENSORED</v>
      </c>
      <c r="AW312" s="1" t="str">
        <f t="shared" si="447"/>
        <v>CENSORED</v>
      </c>
      <c r="AX312" s="1" t="str">
        <f t="shared" si="448"/>
        <v>CENSORED</v>
      </c>
      <c r="AY312" s="1" t="str">
        <f t="shared" si="449"/>
        <v>CENSORED</v>
      </c>
      <c r="AZ312" s="1" t="str">
        <f t="shared" si="449"/>
        <v>CENSORED</v>
      </c>
    </row>
    <row r="313" spans="1:52" x14ac:dyDescent="0.2">
      <c r="A313" s="27">
        <f>SABI_RAW_DATA!A313</f>
        <v>312</v>
      </c>
      <c r="B313" s="1" t="str">
        <f>UPPER(SABI_RAW_DATA!C313)</f>
        <v>MALE</v>
      </c>
      <c r="C313" s="28">
        <f>SABI_RAW_DATA!D313</f>
        <v>36678</v>
      </c>
      <c r="D313" s="28">
        <f>SABI_RAW_DATA!D313</f>
        <v>36678</v>
      </c>
      <c r="E313" s="1">
        <f t="shared" si="375"/>
        <v>2000</v>
      </c>
      <c r="F313" s="28">
        <f>SABI_RAW_DATA!E313</f>
        <v>37226</v>
      </c>
      <c r="G313" s="1">
        <f t="shared" si="376"/>
        <v>2001</v>
      </c>
      <c r="H313" s="67">
        <f>(YEAR(SABI_SUMMARY!D313)-YEAR(SABI_SUMMARY!C313))*12+MONTH(SABI_SUMMARY!D313)-MONTH(SABI_SUMMARY!C313)</f>
        <v>0</v>
      </c>
      <c r="I313" s="1" t="str">
        <f t="shared" si="377"/>
        <v>CUB</v>
      </c>
      <c r="J313" s="1" t="str">
        <f t="shared" si="378"/>
        <v>MALE_CUB</v>
      </c>
      <c r="K313" s="29">
        <f>(YEAR(SABI_SUMMARY!F313)-YEAR(SABI_SUMMARY!C313))*12+MONTH(SABI_SUMMARY!F313)-MONTH(SABI_SUMMARY!C313)</f>
        <v>18</v>
      </c>
      <c r="L313" s="1" t="str">
        <f t="shared" si="379"/>
        <v>JUVENILE</v>
      </c>
      <c r="M313" s="1" t="str">
        <f t="shared" si="380"/>
        <v>MALE_JUVENILE</v>
      </c>
      <c r="N313" s="1" t="str">
        <f>UPPER(SABI_RAW_DATA!G313)</f>
        <v>CENSORED</v>
      </c>
      <c r="O313" s="1">
        <f>IF(SABI_SUMMARY!N313="MORTALITY",1,0)</f>
        <v>0</v>
      </c>
      <c r="P313" s="1" t="str">
        <f t="shared" si="422"/>
        <v>NA</v>
      </c>
      <c r="Q313" s="1" t="str">
        <f t="shared" si="423"/>
        <v>NA</v>
      </c>
      <c r="R313" s="1" t="str">
        <f t="shared" ref="R313:Z313" si="462">IF($E313=R$1,$J313,IF(R$1&gt;$G313,$N313,IF($E313&gt;R$1,"NA",(IF($E313=R$1,L313,(IF(Q313="NA",L313,IF(Q313="FEMALE_CUB","FEMALE_JUVENILE",IF(Q313="FEMALE_JUVENILE","FEMALE_SUBADULT",IF(Q313="FEMALE_SUBADULT","FEMALE_ADULT_36_48",IF(Q313="FEMALE_ADULT_36_48","FEMALE_ADULT_48_60",IF(Q313="FEMALE_ADULT_48_60","FEMALE_ADULT_60_72",IF(Q313="FEMALE_ADULT_60_72","FEMALE_ADULT_72_84",IF(Q313="FEMALE_ADULT_72_84","FEMALE_ADULT_84",IF(Q313="FEMALE_ADULT_84","FEMALE_ADULT_84",IF(Q313="MALE_CUB","MALE_JUVENILE",IF(Q313="MALE_JUVENILE","MALE_SUBADULT",IF(Q313="MALE_SUBADULT","MALE_ADULT_36_48",IF(Q313="MALE_ADULT_36_48","MALE_ADULT_48_60",IF(Q313="MALE_ADULT_48_60","MALE_ADULT_60_72",IF(Q313="MALE_ADULT_60_72","MALE_ADULT_72_84",IF(Q313="MALE_ADULT_72_84","MALE_ADULT_84",IF(Q313="MALE_ADULT_84","MALE_ADULT_84",IF(Q313="NA_CUB","NA_JUVENILE",IF(Q313="NA_JUVENILE","NA_ADULT",IF(Q313="NA_ADULT","NA_ADULT","NA"))))))))))))))))))))))))))</f>
        <v>NA</v>
      </c>
      <c r="S313" s="1" t="str">
        <f t="shared" si="462"/>
        <v>NA</v>
      </c>
      <c r="T313" s="1" t="str">
        <f t="shared" si="462"/>
        <v>NA</v>
      </c>
      <c r="U313" s="1" t="str">
        <f t="shared" si="462"/>
        <v>NA</v>
      </c>
      <c r="V313" s="1" t="str">
        <f t="shared" si="462"/>
        <v>NA</v>
      </c>
      <c r="W313" s="1" t="str">
        <f t="shared" si="462"/>
        <v>NA</v>
      </c>
      <c r="X313" s="1" t="str">
        <f t="shared" si="462"/>
        <v>NA</v>
      </c>
      <c r="Y313" s="1" t="str">
        <f t="shared" si="462"/>
        <v>NA</v>
      </c>
      <c r="Z313" s="1" t="str">
        <f t="shared" si="462"/>
        <v>NA</v>
      </c>
      <c r="AA313" s="1" t="str">
        <f t="shared" si="425"/>
        <v>NA</v>
      </c>
      <c r="AB313" s="1" t="str">
        <f t="shared" si="426"/>
        <v>NA</v>
      </c>
      <c r="AC313" s="1" t="str">
        <f t="shared" si="427"/>
        <v>NA</v>
      </c>
      <c r="AD313" s="1" t="str">
        <f t="shared" si="428"/>
        <v>NA</v>
      </c>
      <c r="AE313" s="1" t="str">
        <f t="shared" si="429"/>
        <v>NA</v>
      </c>
      <c r="AF313" s="1" t="str">
        <f t="shared" si="430"/>
        <v>NA</v>
      </c>
      <c r="AG313" s="1" t="str">
        <f t="shared" si="431"/>
        <v>NA</v>
      </c>
      <c r="AH313" s="1" t="str">
        <f t="shared" si="432"/>
        <v>NA</v>
      </c>
      <c r="AI313" s="1" t="str">
        <f t="shared" si="433"/>
        <v>NA</v>
      </c>
      <c r="AJ313" s="1" t="str">
        <f t="shared" si="434"/>
        <v>NA</v>
      </c>
      <c r="AK313" s="1" t="str">
        <f t="shared" si="435"/>
        <v>MALE_CUB</v>
      </c>
      <c r="AL313" s="1" t="str">
        <f t="shared" si="436"/>
        <v>MALE_JUVENILE</v>
      </c>
      <c r="AM313" s="1" t="str">
        <f t="shared" si="437"/>
        <v>CENSORED</v>
      </c>
      <c r="AN313" s="1" t="str">
        <f t="shared" si="438"/>
        <v>CENSORED</v>
      </c>
      <c r="AO313" s="1" t="str">
        <f t="shared" si="439"/>
        <v>CENSORED</v>
      </c>
      <c r="AP313" s="1" t="str">
        <f t="shared" si="440"/>
        <v>CENSORED</v>
      </c>
      <c r="AQ313" s="1" t="str">
        <f t="shared" si="441"/>
        <v>CENSORED</v>
      </c>
      <c r="AR313" s="1" t="str">
        <f t="shared" si="442"/>
        <v>CENSORED</v>
      </c>
      <c r="AS313" s="1" t="str">
        <f t="shared" si="443"/>
        <v>CENSORED</v>
      </c>
      <c r="AT313" s="1" t="str">
        <f t="shared" si="444"/>
        <v>CENSORED</v>
      </c>
      <c r="AU313" s="1" t="str">
        <f t="shared" si="445"/>
        <v>CENSORED</v>
      </c>
      <c r="AV313" s="1" t="str">
        <f t="shared" si="446"/>
        <v>CENSORED</v>
      </c>
      <c r="AW313" s="1" t="str">
        <f t="shared" si="447"/>
        <v>CENSORED</v>
      </c>
      <c r="AX313" s="1" t="str">
        <f t="shared" si="448"/>
        <v>CENSORED</v>
      </c>
      <c r="AY313" s="1" t="str">
        <f t="shared" si="449"/>
        <v>CENSORED</v>
      </c>
      <c r="AZ313" s="1" t="str">
        <f t="shared" si="449"/>
        <v>CENSORED</v>
      </c>
    </row>
    <row r="314" spans="1:52" x14ac:dyDescent="0.2">
      <c r="A314" s="27">
        <f>SABI_RAW_DATA!A314</f>
        <v>313</v>
      </c>
      <c r="B314" s="1" t="str">
        <f>UPPER(SABI_RAW_DATA!C314)</f>
        <v>FEMALE</v>
      </c>
      <c r="C314" s="28">
        <f>SABI_RAW_DATA!D314</f>
        <v>37622</v>
      </c>
      <c r="D314" s="28">
        <f>SABI_RAW_DATA!D314</f>
        <v>37622</v>
      </c>
      <c r="E314" s="1">
        <f t="shared" si="375"/>
        <v>2003</v>
      </c>
      <c r="F314" s="28">
        <f>SABI_RAW_DATA!E314</f>
        <v>40695</v>
      </c>
      <c r="G314" s="1">
        <f t="shared" si="376"/>
        <v>2011</v>
      </c>
      <c r="H314" s="67">
        <f>(YEAR(SABI_SUMMARY!D314)-YEAR(SABI_SUMMARY!C314))*12+MONTH(SABI_SUMMARY!D314)-MONTH(SABI_SUMMARY!C314)</f>
        <v>0</v>
      </c>
      <c r="I314" s="1" t="str">
        <f t="shared" si="377"/>
        <v>CUB</v>
      </c>
      <c r="J314" s="1" t="str">
        <f t="shared" si="378"/>
        <v>FEMALE_CUB</v>
      </c>
      <c r="K314" s="29">
        <f>(YEAR(SABI_SUMMARY!F314)-YEAR(SABI_SUMMARY!C314))*12+MONTH(SABI_SUMMARY!F314)-MONTH(SABI_SUMMARY!C314)</f>
        <v>101</v>
      </c>
      <c r="L314" s="1" t="str">
        <f t="shared" si="379"/>
        <v>ADULT_84</v>
      </c>
      <c r="M314" s="1" t="str">
        <f t="shared" si="380"/>
        <v>FEMALE_ADULT_84</v>
      </c>
      <c r="N314" s="1" t="str">
        <f>UPPER(SABI_RAW_DATA!G314)</f>
        <v>MORTALITY</v>
      </c>
      <c r="O314" s="1">
        <f>IF(SABI_SUMMARY!N314="MORTALITY",1,0)</f>
        <v>1</v>
      </c>
      <c r="P314" s="1" t="str">
        <f t="shared" si="422"/>
        <v>NA</v>
      </c>
      <c r="Q314" s="1" t="str">
        <f t="shared" si="423"/>
        <v>NA</v>
      </c>
      <c r="R314" s="1" t="str">
        <f t="shared" ref="R314:Z314" si="463">IF($E314=R$1,$J314,IF(R$1&gt;$G314,$N314,IF($E314&gt;R$1,"NA",(IF($E314=R$1,L314,(IF(Q314="NA",L314,IF(Q314="FEMALE_CUB","FEMALE_JUVENILE",IF(Q314="FEMALE_JUVENILE","FEMALE_SUBADULT",IF(Q314="FEMALE_SUBADULT","FEMALE_ADULT_36_48",IF(Q314="FEMALE_ADULT_36_48","FEMALE_ADULT_48_60",IF(Q314="FEMALE_ADULT_48_60","FEMALE_ADULT_60_72",IF(Q314="FEMALE_ADULT_60_72","FEMALE_ADULT_72_84",IF(Q314="FEMALE_ADULT_72_84","FEMALE_ADULT_84",IF(Q314="FEMALE_ADULT_84","FEMALE_ADULT_84",IF(Q314="MALE_CUB","MALE_JUVENILE",IF(Q314="MALE_JUVENILE","MALE_SUBADULT",IF(Q314="MALE_SUBADULT","MALE_ADULT_36_48",IF(Q314="MALE_ADULT_36_48","MALE_ADULT_48_60",IF(Q314="MALE_ADULT_48_60","MALE_ADULT_60_72",IF(Q314="MALE_ADULT_60_72","MALE_ADULT_72_84",IF(Q314="MALE_ADULT_72_84","MALE_ADULT_84",IF(Q314="MALE_ADULT_84","MALE_ADULT_84",IF(Q314="NA_CUB","NA_JUVENILE",IF(Q314="NA_JUVENILE","NA_ADULT",IF(Q314="NA_ADULT","NA_ADULT","NA"))))))))))))))))))))))))))</f>
        <v>NA</v>
      </c>
      <c r="S314" s="1" t="str">
        <f t="shared" si="463"/>
        <v>NA</v>
      </c>
      <c r="T314" s="1" t="str">
        <f t="shared" si="463"/>
        <v>NA</v>
      </c>
      <c r="U314" s="1" t="str">
        <f t="shared" si="463"/>
        <v>NA</v>
      </c>
      <c r="V314" s="1" t="str">
        <f t="shared" si="463"/>
        <v>NA</v>
      </c>
      <c r="W314" s="1" t="str">
        <f t="shared" si="463"/>
        <v>NA</v>
      </c>
      <c r="X314" s="1" t="str">
        <f t="shared" si="463"/>
        <v>NA</v>
      </c>
      <c r="Y314" s="1" t="str">
        <f t="shared" si="463"/>
        <v>NA</v>
      </c>
      <c r="Z314" s="1" t="str">
        <f t="shared" si="463"/>
        <v>NA</v>
      </c>
      <c r="AA314" s="1" t="str">
        <f t="shared" si="425"/>
        <v>NA</v>
      </c>
      <c r="AB314" s="1" t="str">
        <f t="shared" si="426"/>
        <v>NA</v>
      </c>
      <c r="AC314" s="1" t="str">
        <f t="shared" si="427"/>
        <v>NA</v>
      </c>
      <c r="AD314" s="1" t="str">
        <f t="shared" si="428"/>
        <v>NA</v>
      </c>
      <c r="AE314" s="1" t="str">
        <f t="shared" si="429"/>
        <v>NA</v>
      </c>
      <c r="AF314" s="1" t="str">
        <f t="shared" si="430"/>
        <v>NA</v>
      </c>
      <c r="AG314" s="1" t="str">
        <f t="shared" si="431"/>
        <v>NA</v>
      </c>
      <c r="AH314" s="1" t="str">
        <f t="shared" si="432"/>
        <v>NA</v>
      </c>
      <c r="AI314" s="1" t="str">
        <f t="shared" si="433"/>
        <v>NA</v>
      </c>
      <c r="AJ314" s="1" t="str">
        <f t="shared" si="434"/>
        <v>NA</v>
      </c>
      <c r="AK314" s="1" t="str">
        <f t="shared" si="435"/>
        <v>NA</v>
      </c>
      <c r="AL314" s="1" t="str">
        <f t="shared" si="436"/>
        <v>NA</v>
      </c>
      <c r="AM314" s="1" t="str">
        <f t="shared" si="437"/>
        <v>NA</v>
      </c>
      <c r="AN314" s="1" t="str">
        <f t="shared" si="438"/>
        <v>FEMALE_CUB</v>
      </c>
      <c r="AO314" s="1" t="str">
        <f t="shared" si="439"/>
        <v>FEMALE_JUVENILE</v>
      </c>
      <c r="AP314" s="1" t="str">
        <f t="shared" si="440"/>
        <v>FEMALE_SUBADULT</v>
      </c>
      <c r="AQ314" s="1" t="str">
        <f t="shared" si="441"/>
        <v>FEMALE_ADULT_36_48</v>
      </c>
      <c r="AR314" s="1" t="str">
        <f t="shared" si="442"/>
        <v>FEMALE_ADULT_48_60</v>
      </c>
      <c r="AS314" s="1" t="str">
        <f t="shared" si="443"/>
        <v>FEMALE_ADULT_60_72</v>
      </c>
      <c r="AT314" s="1" t="str">
        <f t="shared" si="444"/>
        <v>FEMALE_ADULT_72_84</v>
      </c>
      <c r="AU314" s="1" t="str">
        <f t="shared" si="445"/>
        <v>FEMALE_ADULT_84</v>
      </c>
      <c r="AV314" s="1" t="str">
        <f t="shared" si="446"/>
        <v>FEMALE_ADULT_84</v>
      </c>
      <c r="AW314" s="1" t="str">
        <f t="shared" si="447"/>
        <v>MORTALITY</v>
      </c>
      <c r="AX314" s="1" t="str">
        <f t="shared" si="448"/>
        <v>MORTALITY</v>
      </c>
      <c r="AY314" s="1" t="str">
        <f t="shared" si="449"/>
        <v>MORTALITY</v>
      </c>
      <c r="AZ314" s="1" t="str">
        <f t="shared" si="449"/>
        <v>MORTALITY</v>
      </c>
    </row>
    <row r="315" spans="1:52" x14ac:dyDescent="0.2">
      <c r="A315" s="27">
        <f>SABI_RAW_DATA!A315</f>
        <v>314</v>
      </c>
      <c r="B315" s="1" t="str">
        <f>UPPER(SABI_RAW_DATA!C315)</f>
        <v>NA</v>
      </c>
      <c r="C315" s="28">
        <f>SABI_RAW_DATA!D315</f>
        <v>38322</v>
      </c>
      <c r="D315" s="28">
        <f>SABI_RAW_DATA!D315</f>
        <v>38322</v>
      </c>
      <c r="E315" s="1">
        <f t="shared" si="375"/>
        <v>2004</v>
      </c>
      <c r="F315" s="28">
        <f>SABI_RAW_DATA!E315</f>
        <v>38353</v>
      </c>
      <c r="G315" s="1">
        <f t="shared" si="376"/>
        <v>2005</v>
      </c>
      <c r="H315" s="67">
        <f>(YEAR(SABI_SUMMARY!D315)-YEAR(SABI_SUMMARY!C315))*12+MONTH(SABI_SUMMARY!D315)-MONTH(SABI_SUMMARY!C315)</f>
        <v>0</v>
      </c>
      <c r="I315" s="1" t="str">
        <f t="shared" si="377"/>
        <v>CUB</v>
      </c>
      <c r="J315" s="1" t="str">
        <f t="shared" si="378"/>
        <v>NA_CUB</v>
      </c>
      <c r="K315" s="29">
        <f>(YEAR(SABI_SUMMARY!F315)-YEAR(SABI_SUMMARY!C315))*12+MONTH(SABI_SUMMARY!F315)-MONTH(SABI_SUMMARY!C315)</f>
        <v>1</v>
      </c>
      <c r="L315" s="1" t="str">
        <f t="shared" si="379"/>
        <v>CUB</v>
      </c>
      <c r="M315" s="1" t="str">
        <f t="shared" si="380"/>
        <v>NA_CUB</v>
      </c>
      <c r="N315" s="1" t="str">
        <f>UPPER(SABI_RAW_DATA!G315)</f>
        <v>MORTALITY</v>
      </c>
      <c r="O315" s="1">
        <f>IF(SABI_SUMMARY!N315="MORTALITY",1,0)</f>
        <v>1</v>
      </c>
      <c r="P315" s="1" t="str">
        <f t="shared" si="422"/>
        <v>NA</v>
      </c>
      <c r="Q315" s="1" t="str">
        <f t="shared" si="423"/>
        <v>NA</v>
      </c>
      <c r="R315" s="1" t="str">
        <f t="shared" ref="R315:Z315" si="464">IF($E315=R$1,$J315,IF(R$1&gt;$G315,$N315,IF($E315&gt;R$1,"NA",(IF($E315=R$1,L315,(IF(Q315="NA",L315,IF(Q315="FEMALE_CUB","FEMALE_JUVENILE",IF(Q315="FEMALE_JUVENILE","FEMALE_SUBADULT",IF(Q315="FEMALE_SUBADULT","FEMALE_ADULT_36_48",IF(Q315="FEMALE_ADULT_36_48","FEMALE_ADULT_48_60",IF(Q315="FEMALE_ADULT_48_60","FEMALE_ADULT_60_72",IF(Q315="FEMALE_ADULT_60_72","FEMALE_ADULT_72_84",IF(Q315="FEMALE_ADULT_72_84","FEMALE_ADULT_84",IF(Q315="FEMALE_ADULT_84","FEMALE_ADULT_84",IF(Q315="MALE_CUB","MALE_JUVENILE",IF(Q315="MALE_JUVENILE","MALE_SUBADULT",IF(Q315="MALE_SUBADULT","MALE_ADULT_36_48",IF(Q315="MALE_ADULT_36_48","MALE_ADULT_48_60",IF(Q315="MALE_ADULT_48_60","MALE_ADULT_60_72",IF(Q315="MALE_ADULT_60_72","MALE_ADULT_72_84",IF(Q315="MALE_ADULT_72_84","MALE_ADULT_84",IF(Q315="MALE_ADULT_84","MALE_ADULT_84",IF(Q315="NA_CUB","NA_JUVENILE",IF(Q315="NA_JUVENILE","NA_ADULT",IF(Q315="NA_ADULT","NA_ADULT","NA"))))))))))))))))))))))))))</f>
        <v>NA</v>
      </c>
      <c r="S315" s="1" t="str">
        <f t="shared" si="464"/>
        <v>NA</v>
      </c>
      <c r="T315" s="1" t="str">
        <f t="shared" si="464"/>
        <v>NA</v>
      </c>
      <c r="U315" s="1" t="str">
        <f t="shared" si="464"/>
        <v>NA</v>
      </c>
      <c r="V315" s="1" t="str">
        <f t="shared" si="464"/>
        <v>NA</v>
      </c>
      <c r="W315" s="1" t="str">
        <f t="shared" si="464"/>
        <v>NA</v>
      </c>
      <c r="X315" s="1" t="str">
        <f t="shared" si="464"/>
        <v>NA</v>
      </c>
      <c r="Y315" s="1" t="str">
        <f t="shared" si="464"/>
        <v>NA</v>
      </c>
      <c r="Z315" s="1" t="str">
        <f t="shared" si="464"/>
        <v>NA</v>
      </c>
      <c r="AA315" s="1" t="str">
        <f t="shared" si="425"/>
        <v>NA</v>
      </c>
      <c r="AB315" s="1" t="str">
        <f t="shared" si="426"/>
        <v>NA</v>
      </c>
      <c r="AC315" s="1" t="str">
        <f t="shared" si="427"/>
        <v>NA</v>
      </c>
      <c r="AD315" s="1" t="str">
        <f t="shared" si="428"/>
        <v>NA</v>
      </c>
      <c r="AE315" s="1" t="str">
        <f t="shared" si="429"/>
        <v>NA</v>
      </c>
      <c r="AF315" s="1" t="str">
        <f t="shared" si="430"/>
        <v>NA</v>
      </c>
      <c r="AG315" s="1" t="str">
        <f t="shared" si="431"/>
        <v>NA</v>
      </c>
      <c r="AH315" s="1" t="str">
        <f t="shared" si="432"/>
        <v>NA</v>
      </c>
      <c r="AI315" s="1" t="str">
        <f t="shared" si="433"/>
        <v>NA</v>
      </c>
      <c r="AJ315" s="1" t="str">
        <f t="shared" si="434"/>
        <v>NA</v>
      </c>
      <c r="AK315" s="1" t="str">
        <f t="shared" si="435"/>
        <v>NA</v>
      </c>
      <c r="AL315" s="1" t="str">
        <f t="shared" si="436"/>
        <v>NA</v>
      </c>
      <c r="AM315" s="1" t="str">
        <f t="shared" si="437"/>
        <v>NA</v>
      </c>
      <c r="AN315" s="1" t="str">
        <f t="shared" si="438"/>
        <v>NA</v>
      </c>
      <c r="AO315" s="1" t="str">
        <f t="shared" si="439"/>
        <v>NA_CUB</v>
      </c>
      <c r="AP315" s="1" t="str">
        <f t="shared" si="440"/>
        <v>NA_JUVENILE</v>
      </c>
      <c r="AQ315" s="1" t="str">
        <f t="shared" si="441"/>
        <v>MORTALITY</v>
      </c>
      <c r="AR315" s="1" t="str">
        <f t="shared" si="442"/>
        <v>MORTALITY</v>
      </c>
      <c r="AS315" s="1" t="str">
        <f t="shared" si="443"/>
        <v>MORTALITY</v>
      </c>
      <c r="AT315" s="1" t="str">
        <f t="shared" si="444"/>
        <v>MORTALITY</v>
      </c>
      <c r="AU315" s="1" t="str">
        <f t="shared" si="445"/>
        <v>MORTALITY</v>
      </c>
      <c r="AV315" s="1" t="str">
        <f t="shared" si="446"/>
        <v>MORTALITY</v>
      </c>
      <c r="AW315" s="1" t="str">
        <f t="shared" si="447"/>
        <v>MORTALITY</v>
      </c>
      <c r="AX315" s="1" t="str">
        <f t="shared" si="448"/>
        <v>MORTALITY</v>
      </c>
      <c r="AY315" s="1" t="str">
        <f t="shared" si="449"/>
        <v>MORTALITY</v>
      </c>
      <c r="AZ315" s="1" t="str">
        <f t="shared" si="449"/>
        <v>MORTALITY</v>
      </c>
    </row>
    <row r="316" spans="1:52" x14ac:dyDescent="0.2">
      <c r="A316" s="27">
        <f>SABI_RAW_DATA!A316</f>
        <v>315</v>
      </c>
      <c r="B316" s="1" t="str">
        <f>UPPER(SABI_RAW_DATA!C316)</f>
        <v>NA</v>
      </c>
      <c r="C316" s="28">
        <f>SABI_RAW_DATA!D316</f>
        <v>38322</v>
      </c>
      <c r="D316" s="28">
        <f>SABI_RAW_DATA!D316</f>
        <v>38322</v>
      </c>
      <c r="E316" s="1">
        <f t="shared" si="375"/>
        <v>2004</v>
      </c>
      <c r="F316" s="28">
        <f>SABI_RAW_DATA!E316</f>
        <v>38353</v>
      </c>
      <c r="G316" s="1">
        <f t="shared" si="376"/>
        <v>2005</v>
      </c>
      <c r="H316" s="67">
        <f>(YEAR(SABI_SUMMARY!D316)-YEAR(SABI_SUMMARY!C316))*12+MONTH(SABI_SUMMARY!D316)-MONTH(SABI_SUMMARY!C316)</f>
        <v>0</v>
      </c>
      <c r="I316" s="1" t="str">
        <f t="shared" si="377"/>
        <v>CUB</v>
      </c>
      <c r="J316" s="1" t="str">
        <f t="shared" si="378"/>
        <v>NA_CUB</v>
      </c>
      <c r="K316" s="29">
        <f>(YEAR(SABI_SUMMARY!F316)-YEAR(SABI_SUMMARY!C316))*12+MONTH(SABI_SUMMARY!F316)-MONTH(SABI_SUMMARY!C316)</f>
        <v>1</v>
      </c>
      <c r="L316" s="1" t="str">
        <f t="shared" si="379"/>
        <v>CUB</v>
      </c>
      <c r="M316" s="1" t="str">
        <f t="shared" si="380"/>
        <v>NA_CUB</v>
      </c>
      <c r="N316" s="1" t="str">
        <f>UPPER(SABI_RAW_DATA!G316)</f>
        <v>MORTALITY</v>
      </c>
      <c r="O316" s="1">
        <f>IF(SABI_SUMMARY!N316="MORTALITY",1,0)</f>
        <v>1</v>
      </c>
      <c r="P316" s="1" t="str">
        <f t="shared" si="422"/>
        <v>NA</v>
      </c>
      <c r="Q316" s="1" t="str">
        <f t="shared" si="423"/>
        <v>NA</v>
      </c>
      <c r="R316" s="1" t="str">
        <f t="shared" ref="R316:Z316" si="465">IF($E316=R$1,$J316,IF(R$1&gt;$G316,$N316,IF($E316&gt;R$1,"NA",(IF($E316=R$1,L316,(IF(Q316="NA",L316,IF(Q316="FEMALE_CUB","FEMALE_JUVENILE",IF(Q316="FEMALE_JUVENILE","FEMALE_SUBADULT",IF(Q316="FEMALE_SUBADULT","FEMALE_ADULT_36_48",IF(Q316="FEMALE_ADULT_36_48","FEMALE_ADULT_48_60",IF(Q316="FEMALE_ADULT_48_60","FEMALE_ADULT_60_72",IF(Q316="FEMALE_ADULT_60_72","FEMALE_ADULT_72_84",IF(Q316="FEMALE_ADULT_72_84","FEMALE_ADULT_84",IF(Q316="FEMALE_ADULT_84","FEMALE_ADULT_84",IF(Q316="MALE_CUB","MALE_JUVENILE",IF(Q316="MALE_JUVENILE","MALE_SUBADULT",IF(Q316="MALE_SUBADULT","MALE_ADULT_36_48",IF(Q316="MALE_ADULT_36_48","MALE_ADULT_48_60",IF(Q316="MALE_ADULT_48_60","MALE_ADULT_60_72",IF(Q316="MALE_ADULT_60_72","MALE_ADULT_72_84",IF(Q316="MALE_ADULT_72_84","MALE_ADULT_84",IF(Q316="MALE_ADULT_84","MALE_ADULT_84",IF(Q316="NA_CUB","NA_JUVENILE",IF(Q316="NA_JUVENILE","NA_ADULT",IF(Q316="NA_ADULT","NA_ADULT","NA"))))))))))))))))))))))))))</f>
        <v>NA</v>
      </c>
      <c r="S316" s="1" t="str">
        <f t="shared" si="465"/>
        <v>NA</v>
      </c>
      <c r="T316" s="1" t="str">
        <f t="shared" si="465"/>
        <v>NA</v>
      </c>
      <c r="U316" s="1" t="str">
        <f t="shared" si="465"/>
        <v>NA</v>
      </c>
      <c r="V316" s="1" t="str">
        <f t="shared" si="465"/>
        <v>NA</v>
      </c>
      <c r="W316" s="1" t="str">
        <f t="shared" si="465"/>
        <v>NA</v>
      </c>
      <c r="X316" s="1" t="str">
        <f t="shared" si="465"/>
        <v>NA</v>
      </c>
      <c r="Y316" s="1" t="str">
        <f t="shared" si="465"/>
        <v>NA</v>
      </c>
      <c r="Z316" s="1" t="str">
        <f t="shared" si="465"/>
        <v>NA</v>
      </c>
      <c r="AA316" s="1" t="str">
        <f t="shared" si="425"/>
        <v>NA</v>
      </c>
      <c r="AB316" s="1" t="str">
        <f t="shared" si="426"/>
        <v>NA</v>
      </c>
      <c r="AC316" s="1" t="str">
        <f t="shared" si="427"/>
        <v>NA</v>
      </c>
      <c r="AD316" s="1" t="str">
        <f t="shared" si="428"/>
        <v>NA</v>
      </c>
      <c r="AE316" s="1" t="str">
        <f t="shared" si="429"/>
        <v>NA</v>
      </c>
      <c r="AF316" s="1" t="str">
        <f t="shared" si="430"/>
        <v>NA</v>
      </c>
      <c r="AG316" s="1" t="str">
        <f t="shared" si="431"/>
        <v>NA</v>
      </c>
      <c r="AH316" s="1" t="str">
        <f t="shared" si="432"/>
        <v>NA</v>
      </c>
      <c r="AI316" s="1" t="str">
        <f t="shared" si="433"/>
        <v>NA</v>
      </c>
      <c r="AJ316" s="1" t="str">
        <f t="shared" si="434"/>
        <v>NA</v>
      </c>
      <c r="AK316" s="1" t="str">
        <f t="shared" si="435"/>
        <v>NA</v>
      </c>
      <c r="AL316" s="1" t="str">
        <f t="shared" si="436"/>
        <v>NA</v>
      </c>
      <c r="AM316" s="1" t="str">
        <f t="shared" si="437"/>
        <v>NA</v>
      </c>
      <c r="AN316" s="1" t="str">
        <f t="shared" si="438"/>
        <v>NA</v>
      </c>
      <c r="AO316" s="1" t="str">
        <f t="shared" si="439"/>
        <v>NA_CUB</v>
      </c>
      <c r="AP316" s="1" t="str">
        <f t="shared" si="440"/>
        <v>NA_JUVENILE</v>
      </c>
      <c r="AQ316" s="1" t="str">
        <f t="shared" si="441"/>
        <v>MORTALITY</v>
      </c>
      <c r="AR316" s="1" t="str">
        <f t="shared" si="442"/>
        <v>MORTALITY</v>
      </c>
      <c r="AS316" s="1" t="str">
        <f t="shared" si="443"/>
        <v>MORTALITY</v>
      </c>
      <c r="AT316" s="1" t="str">
        <f t="shared" si="444"/>
        <v>MORTALITY</v>
      </c>
      <c r="AU316" s="1" t="str">
        <f t="shared" si="445"/>
        <v>MORTALITY</v>
      </c>
      <c r="AV316" s="1" t="str">
        <f t="shared" si="446"/>
        <v>MORTALITY</v>
      </c>
      <c r="AW316" s="1" t="str">
        <f t="shared" si="447"/>
        <v>MORTALITY</v>
      </c>
      <c r="AX316" s="1" t="str">
        <f t="shared" si="448"/>
        <v>MORTALITY</v>
      </c>
      <c r="AY316" s="1" t="str">
        <f t="shared" si="449"/>
        <v>MORTALITY</v>
      </c>
      <c r="AZ316" s="1" t="str">
        <f t="shared" si="449"/>
        <v>MORTALITY</v>
      </c>
    </row>
    <row r="317" spans="1:52" x14ac:dyDescent="0.2">
      <c r="A317" s="27">
        <f>SABI_RAW_DATA!A317</f>
        <v>316</v>
      </c>
      <c r="B317" s="1" t="str">
        <f>UPPER(SABI_RAW_DATA!C317)</f>
        <v>NA</v>
      </c>
      <c r="C317" s="28">
        <f>SABI_RAW_DATA!D317</f>
        <v>38443</v>
      </c>
      <c r="D317" s="28">
        <f>SABI_RAW_DATA!D317</f>
        <v>38443</v>
      </c>
      <c r="E317" s="1">
        <f t="shared" si="375"/>
        <v>2005</v>
      </c>
      <c r="F317" s="28">
        <f>SABI_RAW_DATA!E317</f>
        <v>38534</v>
      </c>
      <c r="G317" s="1">
        <f t="shared" si="376"/>
        <v>2005</v>
      </c>
      <c r="H317" s="67">
        <f>(YEAR(SABI_SUMMARY!D317)-YEAR(SABI_SUMMARY!C317))*12+MONTH(SABI_SUMMARY!D317)-MONTH(SABI_SUMMARY!C317)</f>
        <v>0</v>
      </c>
      <c r="I317" s="1" t="str">
        <f t="shared" si="377"/>
        <v>CUB</v>
      </c>
      <c r="J317" s="1" t="str">
        <f t="shared" si="378"/>
        <v>NA_CUB</v>
      </c>
      <c r="K317" s="29">
        <f>(YEAR(SABI_SUMMARY!F317)-YEAR(SABI_SUMMARY!C317))*12+MONTH(SABI_SUMMARY!F317)-MONTH(SABI_SUMMARY!C317)</f>
        <v>3</v>
      </c>
      <c r="L317" s="1" t="str">
        <f t="shared" si="379"/>
        <v>CUB</v>
      </c>
      <c r="M317" s="1" t="str">
        <f t="shared" si="380"/>
        <v>NA_CUB</v>
      </c>
      <c r="N317" s="1" t="str">
        <f>UPPER(SABI_RAW_DATA!G317)</f>
        <v>MORTALITY</v>
      </c>
      <c r="O317" s="1">
        <f>IF(SABI_SUMMARY!N317="MORTALITY",1,0)</f>
        <v>1</v>
      </c>
      <c r="P317" s="1" t="str">
        <f t="shared" si="422"/>
        <v>NA</v>
      </c>
      <c r="Q317" s="1" t="str">
        <f t="shared" si="423"/>
        <v>NA</v>
      </c>
      <c r="R317" s="1" t="str">
        <f t="shared" ref="R317:Z317" si="466">IF($E317=R$1,$J317,IF(R$1&gt;$G317,$N317,IF($E317&gt;R$1,"NA",(IF($E317=R$1,L317,(IF(Q317="NA",L317,IF(Q317="FEMALE_CUB","FEMALE_JUVENILE",IF(Q317="FEMALE_JUVENILE","FEMALE_SUBADULT",IF(Q317="FEMALE_SUBADULT","FEMALE_ADULT_36_48",IF(Q317="FEMALE_ADULT_36_48","FEMALE_ADULT_48_60",IF(Q317="FEMALE_ADULT_48_60","FEMALE_ADULT_60_72",IF(Q317="FEMALE_ADULT_60_72","FEMALE_ADULT_72_84",IF(Q317="FEMALE_ADULT_72_84","FEMALE_ADULT_84",IF(Q317="FEMALE_ADULT_84","FEMALE_ADULT_84",IF(Q317="MALE_CUB","MALE_JUVENILE",IF(Q317="MALE_JUVENILE","MALE_SUBADULT",IF(Q317="MALE_SUBADULT","MALE_ADULT_36_48",IF(Q317="MALE_ADULT_36_48","MALE_ADULT_48_60",IF(Q317="MALE_ADULT_48_60","MALE_ADULT_60_72",IF(Q317="MALE_ADULT_60_72","MALE_ADULT_72_84",IF(Q317="MALE_ADULT_72_84","MALE_ADULT_84",IF(Q317="MALE_ADULT_84","MALE_ADULT_84",IF(Q317="NA_CUB","NA_JUVENILE",IF(Q317="NA_JUVENILE","NA_ADULT",IF(Q317="NA_ADULT","NA_ADULT","NA"))))))))))))))))))))))))))</f>
        <v>NA</v>
      </c>
      <c r="S317" s="1" t="str">
        <f t="shared" si="466"/>
        <v>NA</v>
      </c>
      <c r="T317" s="1" t="str">
        <f t="shared" si="466"/>
        <v>NA</v>
      </c>
      <c r="U317" s="1" t="str">
        <f t="shared" si="466"/>
        <v>NA</v>
      </c>
      <c r="V317" s="1" t="str">
        <f t="shared" si="466"/>
        <v>NA</v>
      </c>
      <c r="W317" s="1" t="str">
        <f t="shared" si="466"/>
        <v>NA</v>
      </c>
      <c r="X317" s="1" t="str">
        <f t="shared" si="466"/>
        <v>NA</v>
      </c>
      <c r="Y317" s="1" t="str">
        <f t="shared" si="466"/>
        <v>NA</v>
      </c>
      <c r="Z317" s="1" t="str">
        <f t="shared" si="466"/>
        <v>NA</v>
      </c>
      <c r="AA317" s="1" t="str">
        <f t="shared" si="425"/>
        <v>NA</v>
      </c>
      <c r="AB317" s="1" t="str">
        <f t="shared" si="426"/>
        <v>NA</v>
      </c>
      <c r="AC317" s="1" t="str">
        <f t="shared" si="427"/>
        <v>NA</v>
      </c>
      <c r="AD317" s="1" t="str">
        <f t="shared" si="428"/>
        <v>NA</v>
      </c>
      <c r="AE317" s="1" t="str">
        <f t="shared" si="429"/>
        <v>NA</v>
      </c>
      <c r="AF317" s="1" t="str">
        <f t="shared" si="430"/>
        <v>NA</v>
      </c>
      <c r="AG317" s="1" t="str">
        <f t="shared" si="431"/>
        <v>NA</v>
      </c>
      <c r="AH317" s="1" t="str">
        <f t="shared" si="432"/>
        <v>NA</v>
      </c>
      <c r="AI317" s="1" t="str">
        <f t="shared" si="433"/>
        <v>NA</v>
      </c>
      <c r="AJ317" s="1" t="str">
        <f t="shared" si="434"/>
        <v>NA</v>
      </c>
      <c r="AK317" s="1" t="str">
        <f t="shared" si="435"/>
        <v>NA</v>
      </c>
      <c r="AL317" s="1" t="str">
        <f t="shared" si="436"/>
        <v>NA</v>
      </c>
      <c r="AM317" s="1" t="str">
        <f t="shared" si="437"/>
        <v>NA</v>
      </c>
      <c r="AN317" s="1" t="str">
        <f t="shared" si="438"/>
        <v>NA</v>
      </c>
      <c r="AO317" s="1" t="str">
        <f t="shared" si="439"/>
        <v>NA</v>
      </c>
      <c r="AP317" s="1" t="str">
        <f t="shared" si="440"/>
        <v>NA_CUB</v>
      </c>
      <c r="AQ317" s="1" t="str">
        <f t="shared" si="441"/>
        <v>MORTALITY</v>
      </c>
      <c r="AR317" s="1" t="str">
        <f t="shared" si="442"/>
        <v>MORTALITY</v>
      </c>
      <c r="AS317" s="1" t="str">
        <f t="shared" si="443"/>
        <v>MORTALITY</v>
      </c>
      <c r="AT317" s="1" t="str">
        <f t="shared" si="444"/>
        <v>MORTALITY</v>
      </c>
      <c r="AU317" s="1" t="str">
        <f t="shared" si="445"/>
        <v>MORTALITY</v>
      </c>
      <c r="AV317" s="1" t="str">
        <f t="shared" si="446"/>
        <v>MORTALITY</v>
      </c>
      <c r="AW317" s="1" t="str">
        <f t="shared" si="447"/>
        <v>MORTALITY</v>
      </c>
      <c r="AX317" s="1" t="str">
        <f t="shared" si="448"/>
        <v>MORTALITY</v>
      </c>
      <c r="AY317" s="1" t="str">
        <f t="shared" si="449"/>
        <v>MORTALITY</v>
      </c>
      <c r="AZ317" s="1" t="str">
        <f t="shared" si="449"/>
        <v>MORTALITY</v>
      </c>
    </row>
    <row r="318" spans="1:52" x14ac:dyDescent="0.2">
      <c r="A318" s="27">
        <f>SABI_RAW_DATA!A318</f>
        <v>317</v>
      </c>
      <c r="B318" s="1" t="str">
        <f>UPPER(SABI_RAW_DATA!C318)</f>
        <v>FEMALE</v>
      </c>
      <c r="C318" s="28">
        <f>SABI_RAW_DATA!D318</f>
        <v>38443</v>
      </c>
      <c r="D318" s="28">
        <f>SABI_RAW_DATA!D318</f>
        <v>38443</v>
      </c>
      <c r="E318" s="1">
        <f t="shared" si="375"/>
        <v>2005</v>
      </c>
      <c r="F318" s="28">
        <f>SABI_RAW_DATA!E318</f>
        <v>42005</v>
      </c>
      <c r="G318" s="1">
        <f t="shared" si="376"/>
        <v>2015</v>
      </c>
      <c r="H318" s="67">
        <f>(YEAR(SABI_SUMMARY!D318)-YEAR(SABI_SUMMARY!C318))*12+MONTH(SABI_SUMMARY!D318)-MONTH(SABI_SUMMARY!C318)</f>
        <v>0</v>
      </c>
      <c r="I318" s="1" t="str">
        <f t="shared" si="377"/>
        <v>CUB</v>
      </c>
      <c r="J318" s="1" t="str">
        <f t="shared" si="378"/>
        <v>FEMALE_CUB</v>
      </c>
      <c r="K318" s="29">
        <f>(YEAR(SABI_SUMMARY!F318)-YEAR(SABI_SUMMARY!C318))*12+MONTH(SABI_SUMMARY!F318)-MONTH(SABI_SUMMARY!C318)</f>
        <v>117</v>
      </c>
      <c r="L318" s="1" t="str">
        <f t="shared" si="379"/>
        <v>ADULT_84</v>
      </c>
      <c r="M318" s="1" t="str">
        <f t="shared" si="380"/>
        <v>FEMALE_ADULT_84</v>
      </c>
      <c r="N318" s="1" t="str">
        <f>UPPER(SABI_RAW_DATA!G318)</f>
        <v>CENSORED</v>
      </c>
      <c r="O318" s="1">
        <f>IF(SABI_SUMMARY!N318="MORTALITY",1,0)</f>
        <v>0</v>
      </c>
      <c r="P318" s="1" t="str">
        <f t="shared" si="422"/>
        <v>NA</v>
      </c>
      <c r="Q318" s="1" t="str">
        <f t="shared" si="423"/>
        <v>NA</v>
      </c>
      <c r="R318" s="1" t="str">
        <f t="shared" ref="R318:Z318" si="467">IF($E318=R$1,$J318,IF(R$1&gt;$G318,$N318,IF($E318&gt;R$1,"NA",(IF($E318=R$1,L318,(IF(Q318="NA",L318,IF(Q318="FEMALE_CUB","FEMALE_JUVENILE",IF(Q318="FEMALE_JUVENILE","FEMALE_SUBADULT",IF(Q318="FEMALE_SUBADULT","FEMALE_ADULT_36_48",IF(Q318="FEMALE_ADULT_36_48","FEMALE_ADULT_48_60",IF(Q318="FEMALE_ADULT_48_60","FEMALE_ADULT_60_72",IF(Q318="FEMALE_ADULT_60_72","FEMALE_ADULT_72_84",IF(Q318="FEMALE_ADULT_72_84","FEMALE_ADULT_84",IF(Q318="FEMALE_ADULT_84","FEMALE_ADULT_84",IF(Q318="MALE_CUB","MALE_JUVENILE",IF(Q318="MALE_JUVENILE","MALE_SUBADULT",IF(Q318="MALE_SUBADULT","MALE_ADULT_36_48",IF(Q318="MALE_ADULT_36_48","MALE_ADULT_48_60",IF(Q318="MALE_ADULT_48_60","MALE_ADULT_60_72",IF(Q318="MALE_ADULT_60_72","MALE_ADULT_72_84",IF(Q318="MALE_ADULT_72_84","MALE_ADULT_84",IF(Q318="MALE_ADULT_84","MALE_ADULT_84",IF(Q318="NA_CUB","NA_JUVENILE",IF(Q318="NA_JUVENILE","NA_ADULT",IF(Q318="NA_ADULT","NA_ADULT","NA"))))))))))))))))))))))))))</f>
        <v>NA</v>
      </c>
      <c r="S318" s="1" t="str">
        <f t="shared" si="467"/>
        <v>NA</v>
      </c>
      <c r="T318" s="1" t="str">
        <f t="shared" si="467"/>
        <v>NA</v>
      </c>
      <c r="U318" s="1" t="str">
        <f t="shared" si="467"/>
        <v>NA</v>
      </c>
      <c r="V318" s="1" t="str">
        <f t="shared" si="467"/>
        <v>NA</v>
      </c>
      <c r="W318" s="1" t="str">
        <f t="shared" si="467"/>
        <v>NA</v>
      </c>
      <c r="X318" s="1" t="str">
        <f t="shared" si="467"/>
        <v>NA</v>
      </c>
      <c r="Y318" s="1" t="str">
        <f t="shared" si="467"/>
        <v>NA</v>
      </c>
      <c r="Z318" s="1" t="str">
        <f t="shared" si="467"/>
        <v>NA</v>
      </c>
      <c r="AA318" s="1" t="str">
        <f t="shared" si="425"/>
        <v>NA</v>
      </c>
      <c r="AB318" s="1" t="str">
        <f t="shared" si="426"/>
        <v>NA</v>
      </c>
      <c r="AC318" s="1" t="str">
        <f t="shared" si="427"/>
        <v>NA</v>
      </c>
      <c r="AD318" s="1" t="str">
        <f t="shared" si="428"/>
        <v>NA</v>
      </c>
      <c r="AE318" s="1" t="str">
        <f t="shared" si="429"/>
        <v>NA</v>
      </c>
      <c r="AF318" s="1" t="str">
        <f t="shared" si="430"/>
        <v>NA</v>
      </c>
      <c r="AG318" s="1" t="str">
        <f t="shared" si="431"/>
        <v>NA</v>
      </c>
      <c r="AH318" s="1" t="str">
        <f t="shared" si="432"/>
        <v>NA</v>
      </c>
      <c r="AI318" s="1" t="str">
        <f t="shared" si="433"/>
        <v>NA</v>
      </c>
      <c r="AJ318" s="1" t="str">
        <f t="shared" si="434"/>
        <v>NA</v>
      </c>
      <c r="AK318" s="1" t="str">
        <f t="shared" si="435"/>
        <v>NA</v>
      </c>
      <c r="AL318" s="1" t="str">
        <f t="shared" si="436"/>
        <v>NA</v>
      </c>
      <c r="AM318" s="1" t="str">
        <f t="shared" si="437"/>
        <v>NA</v>
      </c>
      <c r="AN318" s="1" t="str">
        <f t="shared" si="438"/>
        <v>NA</v>
      </c>
      <c r="AO318" s="1" t="str">
        <f t="shared" si="439"/>
        <v>NA</v>
      </c>
      <c r="AP318" s="1" t="str">
        <f t="shared" si="440"/>
        <v>FEMALE_CUB</v>
      </c>
      <c r="AQ318" s="1" t="str">
        <f t="shared" si="441"/>
        <v>FEMALE_JUVENILE</v>
      </c>
      <c r="AR318" s="1" t="str">
        <f t="shared" si="442"/>
        <v>FEMALE_SUBADULT</v>
      </c>
      <c r="AS318" s="1" t="str">
        <f t="shared" si="443"/>
        <v>FEMALE_ADULT_36_48</v>
      </c>
      <c r="AT318" s="1" t="str">
        <f t="shared" si="444"/>
        <v>FEMALE_ADULT_48_60</v>
      </c>
      <c r="AU318" s="1" t="str">
        <f t="shared" si="445"/>
        <v>FEMALE_ADULT_60_72</v>
      </c>
      <c r="AV318" s="1" t="str">
        <f t="shared" si="446"/>
        <v>FEMALE_ADULT_72_84</v>
      </c>
      <c r="AW318" s="1" t="str">
        <f t="shared" si="447"/>
        <v>FEMALE_ADULT_84</v>
      </c>
      <c r="AX318" s="1" t="str">
        <f t="shared" si="448"/>
        <v>FEMALE_ADULT_84</v>
      </c>
      <c r="AY318" s="1" t="str">
        <f t="shared" si="449"/>
        <v>FEMALE_ADULT_84</v>
      </c>
      <c r="AZ318" s="1" t="str">
        <f t="shared" si="449"/>
        <v>FEMALE_ADULT_84</v>
      </c>
    </row>
    <row r="319" spans="1:52" x14ac:dyDescent="0.2">
      <c r="A319" s="27">
        <f>SABI_RAW_DATA!A319</f>
        <v>318</v>
      </c>
      <c r="B319" s="1" t="str">
        <f>UPPER(SABI_RAW_DATA!C319)</f>
        <v>NA</v>
      </c>
      <c r="C319" s="28">
        <f>SABI_RAW_DATA!D319</f>
        <v>39052</v>
      </c>
      <c r="D319" s="28">
        <f>SABI_RAW_DATA!D319</f>
        <v>39052</v>
      </c>
      <c r="E319" s="1">
        <f t="shared" si="375"/>
        <v>2006</v>
      </c>
      <c r="F319" s="28">
        <f>SABI_RAW_DATA!E319</f>
        <v>39114</v>
      </c>
      <c r="G319" s="1">
        <f t="shared" si="376"/>
        <v>2007</v>
      </c>
      <c r="H319" s="67">
        <f>(YEAR(SABI_SUMMARY!D319)-YEAR(SABI_SUMMARY!C319))*12+MONTH(SABI_SUMMARY!D319)-MONTH(SABI_SUMMARY!C319)</f>
        <v>0</v>
      </c>
      <c r="I319" s="1" t="str">
        <f t="shared" si="377"/>
        <v>CUB</v>
      </c>
      <c r="J319" s="1" t="str">
        <f t="shared" si="378"/>
        <v>NA_CUB</v>
      </c>
      <c r="K319" s="29">
        <f>(YEAR(SABI_SUMMARY!F319)-YEAR(SABI_SUMMARY!C319))*12+MONTH(SABI_SUMMARY!F319)-MONTH(SABI_SUMMARY!C319)</f>
        <v>2</v>
      </c>
      <c r="L319" s="1" t="str">
        <f t="shared" si="379"/>
        <v>CUB</v>
      </c>
      <c r="M319" s="1" t="str">
        <f t="shared" si="380"/>
        <v>NA_CUB</v>
      </c>
      <c r="N319" s="1" t="str">
        <f>UPPER(SABI_RAW_DATA!G319)</f>
        <v>MORTALITY</v>
      </c>
      <c r="O319" s="1">
        <f>IF(SABI_SUMMARY!N319="MORTALITY",1,0)</f>
        <v>1</v>
      </c>
      <c r="P319" s="1" t="str">
        <f t="shared" si="422"/>
        <v>NA</v>
      </c>
      <c r="Q319" s="1" t="str">
        <f t="shared" si="423"/>
        <v>NA</v>
      </c>
      <c r="R319" s="1" t="str">
        <f t="shared" ref="R319:Z319" si="468">IF($E319=R$1,$J319,IF(R$1&gt;$G319,$N319,IF($E319&gt;R$1,"NA",(IF($E319=R$1,L319,(IF(Q319="NA",L319,IF(Q319="FEMALE_CUB","FEMALE_JUVENILE",IF(Q319="FEMALE_JUVENILE","FEMALE_SUBADULT",IF(Q319="FEMALE_SUBADULT","FEMALE_ADULT_36_48",IF(Q319="FEMALE_ADULT_36_48","FEMALE_ADULT_48_60",IF(Q319="FEMALE_ADULT_48_60","FEMALE_ADULT_60_72",IF(Q319="FEMALE_ADULT_60_72","FEMALE_ADULT_72_84",IF(Q319="FEMALE_ADULT_72_84","FEMALE_ADULT_84",IF(Q319="FEMALE_ADULT_84","FEMALE_ADULT_84",IF(Q319="MALE_CUB","MALE_JUVENILE",IF(Q319="MALE_JUVENILE","MALE_SUBADULT",IF(Q319="MALE_SUBADULT","MALE_ADULT_36_48",IF(Q319="MALE_ADULT_36_48","MALE_ADULT_48_60",IF(Q319="MALE_ADULT_48_60","MALE_ADULT_60_72",IF(Q319="MALE_ADULT_60_72","MALE_ADULT_72_84",IF(Q319="MALE_ADULT_72_84","MALE_ADULT_84",IF(Q319="MALE_ADULT_84","MALE_ADULT_84",IF(Q319="NA_CUB","NA_JUVENILE",IF(Q319="NA_JUVENILE","NA_ADULT",IF(Q319="NA_ADULT","NA_ADULT","NA"))))))))))))))))))))))))))</f>
        <v>NA</v>
      </c>
      <c r="S319" s="1" t="str">
        <f t="shared" si="468"/>
        <v>NA</v>
      </c>
      <c r="T319" s="1" t="str">
        <f t="shared" si="468"/>
        <v>NA</v>
      </c>
      <c r="U319" s="1" t="str">
        <f t="shared" si="468"/>
        <v>NA</v>
      </c>
      <c r="V319" s="1" t="str">
        <f t="shared" si="468"/>
        <v>NA</v>
      </c>
      <c r="W319" s="1" t="str">
        <f t="shared" si="468"/>
        <v>NA</v>
      </c>
      <c r="X319" s="1" t="str">
        <f t="shared" si="468"/>
        <v>NA</v>
      </c>
      <c r="Y319" s="1" t="str">
        <f t="shared" si="468"/>
        <v>NA</v>
      </c>
      <c r="Z319" s="1" t="str">
        <f t="shared" si="468"/>
        <v>NA</v>
      </c>
      <c r="AA319" s="1" t="str">
        <f t="shared" si="425"/>
        <v>NA</v>
      </c>
      <c r="AB319" s="1" t="str">
        <f t="shared" si="426"/>
        <v>NA</v>
      </c>
      <c r="AC319" s="1" t="str">
        <f t="shared" si="427"/>
        <v>NA</v>
      </c>
      <c r="AD319" s="1" t="str">
        <f t="shared" si="428"/>
        <v>NA</v>
      </c>
      <c r="AE319" s="1" t="str">
        <f t="shared" si="429"/>
        <v>NA</v>
      </c>
      <c r="AF319" s="1" t="str">
        <f t="shared" si="430"/>
        <v>NA</v>
      </c>
      <c r="AG319" s="1" t="str">
        <f t="shared" si="431"/>
        <v>NA</v>
      </c>
      <c r="AH319" s="1" t="str">
        <f t="shared" si="432"/>
        <v>NA</v>
      </c>
      <c r="AI319" s="1" t="str">
        <f t="shared" si="433"/>
        <v>NA</v>
      </c>
      <c r="AJ319" s="1" t="str">
        <f t="shared" si="434"/>
        <v>NA</v>
      </c>
      <c r="AK319" s="1" t="str">
        <f t="shared" si="435"/>
        <v>NA</v>
      </c>
      <c r="AL319" s="1" t="str">
        <f t="shared" si="436"/>
        <v>NA</v>
      </c>
      <c r="AM319" s="1" t="str">
        <f t="shared" si="437"/>
        <v>NA</v>
      </c>
      <c r="AN319" s="1" t="str">
        <f t="shared" si="438"/>
        <v>NA</v>
      </c>
      <c r="AO319" s="1" t="str">
        <f t="shared" si="439"/>
        <v>NA</v>
      </c>
      <c r="AP319" s="1" t="str">
        <f t="shared" si="440"/>
        <v>NA</v>
      </c>
      <c r="AQ319" s="1" t="str">
        <f t="shared" si="441"/>
        <v>NA_CUB</v>
      </c>
      <c r="AR319" s="1" t="str">
        <f t="shared" si="442"/>
        <v>NA_JUVENILE</v>
      </c>
      <c r="AS319" s="1" t="str">
        <f t="shared" si="443"/>
        <v>MORTALITY</v>
      </c>
      <c r="AT319" s="1" t="str">
        <f t="shared" si="444"/>
        <v>MORTALITY</v>
      </c>
      <c r="AU319" s="1" t="str">
        <f t="shared" si="445"/>
        <v>MORTALITY</v>
      </c>
      <c r="AV319" s="1" t="str">
        <f t="shared" si="446"/>
        <v>MORTALITY</v>
      </c>
      <c r="AW319" s="1" t="str">
        <f t="shared" si="447"/>
        <v>MORTALITY</v>
      </c>
      <c r="AX319" s="1" t="str">
        <f t="shared" si="448"/>
        <v>MORTALITY</v>
      </c>
      <c r="AY319" s="1" t="str">
        <f t="shared" si="449"/>
        <v>MORTALITY</v>
      </c>
      <c r="AZ319" s="1" t="str">
        <f t="shared" si="449"/>
        <v>MORTALITY</v>
      </c>
    </row>
    <row r="320" spans="1:52" x14ac:dyDescent="0.2">
      <c r="A320" s="27">
        <f>SABI_RAW_DATA!A320</f>
        <v>319</v>
      </c>
      <c r="B320" s="1" t="str">
        <f>UPPER(SABI_RAW_DATA!C320)</f>
        <v>NA</v>
      </c>
      <c r="C320" s="28">
        <f>SABI_RAW_DATA!D320</f>
        <v>39052</v>
      </c>
      <c r="D320" s="28">
        <f>SABI_RAW_DATA!D320</f>
        <v>39052</v>
      </c>
      <c r="E320" s="1">
        <f t="shared" si="375"/>
        <v>2006</v>
      </c>
      <c r="F320" s="28">
        <f>SABI_RAW_DATA!E320</f>
        <v>39264</v>
      </c>
      <c r="G320" s="1">
        <f t="shared" si="376"/>
        <v>2007</v>
      </c>
      <c r="H320" s="67">
        <f>(YEAR(SABI_SUMMARY!D320)-YEAR(SABI_SUMMARY!C320))*12+MONTH(SABI_SUMMARY!D320)-MONTH(SABI_SUMMARY!C320)</f>
        <v>0</v>
      </c>
      <c r="I320" s="1" t="str">
        <f t="shared" si="377"/>
        <v>CUB</v>
      </c>
      <c r="J320" s="1" t="str">
        <f t="shared" si="378"/>
        <v>NA_CUB</v>
      </c>
      <c r="K320" s="29">
        <f>(YEAR(SABI_SUMMARY!F320)-YEAR(SABI_SUMMARY!C320))*12+MONTH(SABI_SUMMARY!F320)-MONTH(SABI_SUMMARY!C320)</f>
        <v>7</v>
      </c>
      <c r="L320" s="1" t="str">
        <f t="shared" si="379"/>
        <v>CUB</v>
      </c>
      <c r="M320" s="1" t="str">
        <f t="shared" si="380"/>
        <v>NA_CUB</v>
      </c>
      <c r="N320" s="1" t="str">
        <f>UPPER(SABI_RAW_DATA!G320)</f>
        <v>MORTALITY</v>
      </c>
      <c r="O320" s="1">
        <f>IF(SABI_SUMMARY!N320="MORTALITY",1,0)</f>
        <v>1</v>
      </c>
      <c r="P320" s="1" t="str">
        <f t="shared" si="422"/>
        <v>NA</v>
      </c>
      <c r="Q320" s="1" t="str">
        <f t="shared" si="423"/>
        <v>NA</v>
      </c>
      <c r="R320" s="1" t="str">
        <f t="shared" ref="R320:Z320" si="469">IF($E320=R$1,$J320,IF(R$1&gt;$G320,$N320,IF($E320&gt;R$1,"NA",(IF($E320=R$1,L320,(IF(Q320="NA",L320,IF(Q320="FEMALE_CUB","FEMALE_JUVENILE",IF(Q320="FEMALE_JUVENILE","FEMALE_SUBADULT",IF(Q320="FEMALE_SUBADULT","FEMALE_ADULT_36_48",IF(Q320="FEMALE_ADULT_36_48","FEMALE_ADULT_48_60",IF(Q320="FEMALE_ADULT_48_60","FEMALE_ADULT_60_72",IF(Q320="FEMALE_ADULT_60_72","FEMALE_ADULT_72_84",IF(Q320="FEMALE_ADULT_72_84","FEMALE_ADULT_84",IF(Q320="FEMALE_ADULT_84","FEMALE_ADULT_84",IF(Q320="MALE_CUB","MALE_JUVENILE",IF(Q320="MALE_JUVENILE","MALE_SUBADULT",IF(Q320="MALE_SUBADULT","MALE_ADULT_36_48",IF(Q320="MALE_ADULT_36_48","MALE_ADULT_48_60",IF(Q320="MALE_ADULT_48_60","MALE_ADULT_60_72",IF(Q320="MALE_ADULT_60_72","MALE_ADULT_72_84",IF(Q320="MALE_ADULT_72_84","MALE_ADULT_84",IF(Q320="MALE_ADULT_84","MALE_ADULT_84",IF(Q320="NA_CUB","NA_JUVENILE",IF(Q320="NA_JUVENILE","NA_ADULT",IF(Q320="NA_ADULT","NA_ADULT","NA"))))))))))))))))))))))))))</f>
        <v>NA</v>
      </c>
      <c r="S320" s="1" t="str">
        <f t="shared" si="469"/>
        <v>NA</v>
      </c>
      <c r="T320" s="1" t="str">
        <f t="shared" si="469"/>
        <v>NA</v>
      </c>
      <c r="U320" s="1" t="str">
        <f t="shared" si="469"/>
        <v>NA</v>
      </c>
      <c r="V320" s="1" t="str">
        <f t="shared" si="469"/>
        <v>NA</v>
      </c>
      <c r="W320" s="1" t="str">
        <f t="shared" si="469"/>
        <v>NA</v>
      </c>
      <c r="X320" s="1" t="str">
        <f t="shared" si="469"/>
        <v>NA</v>
      </c>
      <c r="Y320" s="1" t="str">
        <f t="shared" si="469"/>
        <v>NA</v>
      </c>
      <c r="Z320" s="1" t="str">
        <f t="shared" si="469"/>
        <v>NA</v>
      </c>
      <c r="AA320" s="1" t="str">
        <f t="shared" si="425"/>
        <v>NA</v>
      </c>
      <c r="AB320" s="1" t="str">
        <f t="shared" si="426"/>
        <v>NA</v>
      </c>
      <c r="AC320" s="1" t="str">
        <f t="shared" si="427"/>
        <v>NA</v>
      </c>
      <c r="AD320" s="1" t="str">
        <f t="shared" si="428"/>
        <v>NA</v>
      </c>
      <c r="AE320" s="1" t="str">
        <f t="shared" si="429"/>
        <v>NA</v>
      </c>
      <c r="AF320" s="1" t="str">
        <f t="shared" si="430"/>
        <v>NA</v>
      </c>
      <c r="AG320" s="1" t="str">
        <f t="shared" si="431"/>
        <v>NA</v>
      </c>
      <c r="AH320" s="1" t="str">
        <f t="shared" si="432"/>
        <v>NA</v>
      </c>
      <c r="AI320" s="1" t="str">
        <f t="shared" si="433"/>
        <v>NA</v>
      </c>
      <c r="AJ320" s="1" t="str">
        <f t="shared" si="434"/>
        <v>NA</v>
      </c>
      <c r="AK320" s="1" t="str">
        <f t="shared" si="435"/>
        <v>NA</v>
      </c>
      <c r="AL320" s="1" t="str">
        <f t="shared" si="436"/>
        <v>NA</v>
      </c>
      <c r="AM320" s="1" t="str">
        <f t="shared" si="437"/>
        <v>NA</v>
      </c>
      <c r="AN320" s="1" t="str">
        <f t="shared" si="438"/>
        <v>NA</v>
      </c>
      <c r="AO320" s="1" t="str">
        <f t="shared" si="439"/>
        <v>NA</v>
      </c>
      <c r="AP320" s="1" t="str">
        <f t="shared" si="440"/>
        <v>NA</v>
      </c>
      <c r="AQ320" s="1" t="str">
        <f t="shared" si="441"/>
        <v>NA_CUB</v>
      </c>
      <c r="AR320" s="1" t="str">
        <f t="shared" si="442"/>
        <v>NA_JUVENILE</v>
      </c>
      <c r="AS320" s="1" t="str">
        <f t="shared" si="443"/>
        <v>MORTALITY</v>
      </c>
      <c r="AT320" s="1" t="str">
        <f t="shared" si="444"/>
        <v>MORTALITY</v>
      </c>
      <c r="AU320" s="1" t="str">
        <f t="shared" si="445"/>
        <v>MORTALITY</v>
      </c>
      <c r="AV320" s="1" t="str">
        <f t="shared" si="446"/>
        <v>MORTALITY</v>
      </c>
      <c r="AW320" s="1" t="str">
        <f t="shared" si="447"/>
        <v>MORTALITY</v>
      </c>
      <c r="AX320" s="1" t="str">
        <f t="shared" si="448"/>
        <v>MORTALITY</v>
      </c>
      <c r="AY320" s="1" t="str">
        <f t="shared" si="449"/>
        <v>MORTALITY</v>
      </c>
      <c r="AZ320" s="1" t="str">
        <f t="shared" si="449"/>
        <v>MORTALITY</v>
      </c>
    </row>
    <row r="321" spans="1:52" x14ac:dyDescent="0.2">
      <c r="A321" s="27">
        <f>SABI_RAW_DATA!A321</f>
        <v>320</v>
      </c>
      <c r="B321" s="1" t="str">
        <f>UPPER(SABI_RAW_DATA!C321)</f>
        <v>FEMALE</v>
      </c>
      <c r="C321" s="28">
        <f>SABI_RAW_DATA!D321</f>
        <v>41244</v>
      </c>
      <c r="D321" s="28">
        <f>SABI_RAW_DATA!D321</f>
        <v>41244</v>
      </c>
      <c r="E321" s="1">
        <f t="shared" si="375"/>
        <v>2012</v>
      </c>
      <c r="F321" s="28">
        <f>SABI_RAW_DATA!E321</f>
        <v>42005</v>
      </c>
      <c r="G321" s="1">
        <f t="shared" si="376"/>
        <v>2015</v>
      </c>
      <c r="H321" s="67">
        <f>(YEAR(SABI_SUMMARY!D321)-YEAR(SABI_SUMMARY!C321))*12+MONTH(SABI_SUMMARY!D321)-MONTH(SABI_SUMMARY!C321)</f>
        <v>0</v>
      </c>
      <c r="I321" s="1" t="str">
        <f t="shared" si="377"/>
        <v>CUB</v>
      </c>
      <c r="J321" s="1" t="str">
        <f t="shared" si="378"/>
        <v>FEMALE_CUB</v>
      </c>
      <c r="K321" s="29">
        <f>(YEAR(SABI_SUMMARY!F321)-YEAR(SABI_SUMMARY!C321))*12+MONTH(SABI_SUMMARY!F321)-MONTH(SABI_SUMMARY!C321)</f>
        <v>25</v>
      </c>
      <c r="L321" s="1" t="str">
        <f t="shared" si="379"/>
        <v>SUBADULT</v>
      </c>
      <c r="M321" s="1" t="str">
        <f t="shared" si="380"/>
        <v>FEMALE_SUBADULT</v>
      </c>
      <c r="N321" s="1" t="str">
        <f>UPPER(SABI_RAW_DATA!G321)</f>
        <v>CENSORED</v>
      </c>
      <c r="O321" s="1">
        <f>IF(SABI_SUMMARY!N321="MORTALITY",1,0)</f>
        <v>0</v>
      </c>
      <c r="P321" s="1" t="str">
        <f t="shared" si="422"/>
        <v>NA</v>
      </c>
      <c r="Q321" s="1" t="str">
        <f t="shared" si="423"/>
        <v>NA</v>
      </c>
      <c r="R321" s="1" t="str">
        <f t="shared" ref="R321:Z321" si="470">IF($E321=R$1,$J321,IF(R$1&gt;$G321,$N321,IF($E321&gt;R$1,"NA",(IF($E321=R$1,L321,(IF(Q321="NA",L321,IF(Q321="FEMALE_CUB","FEMALE_JUVENILE",IF(Q321="FEMALE_JUVENILE","FEMALE_SUBADULT",IF(Q321="FEMALE_SUBADULT","FEMALE_ADULT_36_48",IF(Q321="FEMALE_ADULT_36_48","FEMALE_ADULT_48_60",IF(Q321="FEMALE_ADULT_48_60","FEMALE_ADULT_60_72",IF(Q321="FEMALE_ADULT_60_72","FEMALE_ADULT_72_84",IF(Q321="FEMALE_ADULT_72_84","FEMALE_ADULT_84",IF(Q321="FEMALE_ADULT_84","FEMALE_ADULT_84",IF(Q321="MALE_CUB","MALE_JUVENILE",IF(Q321="MALE_JUVENILE","MALE_SUBADULT",IF(Q321="MALE_SUBADULT","MALE_ADULT_36_48",IF(Q321="MALE_ADULT_36_48","MALE_ADULT_48_60",IF(Q321="MALE_ADULT_48_60","MALE_ADULT_60_72",IF(Q321="MALE_ADULT_60_72","MALE_ADULT_72_84",IF(Q321="MALE_ADULT_72_84","MALE_ADULT_84",IF(Q321="MALE_ADULT_84","MALE_ADULT_84",IF(Q321="NA_CUB","NA_JUVENILE",IF(Q321="NA_JUVENILE","NA_ADULT",IF(Q321="NA_ADULT","NA_ADULT","NA"))))))))))))))))))))))))))</f>
        <v>NA</v>
      </c>
      <c r="S321" s="1" t="str">
        <f t="shared" si="470"/>
        <v>NA</v>
      </c>
      <c r="T321" s="1" t="str">
        <f t="shared" si="470"/>
        <v>NA</v>
      </c>
      <c r="U321" s="1" t="str">
        <f t="shared" si="470"/>
        <v>NA</v>
      </c>
      <c r="V321" s="1" t="str">
        <f t="shared" si="470"/>
        <v>NA</v>
      </c>
      <c r="W321" s="1" t="str">
        <f t="shared" si="470"/>
        <v>NA</v>
      </c>
      <c r="X321" s="1" t="str">
        <f t="shared" si="470"/>
        <v>NA</v>
      </c>
      <c r="Y321" s="1" t="str">
        <f t="shared" si="470"/>
        <v>NA</v>
      </c>
      <c r="Z321" s="1" t="str">
        <f t="shared" si="470"/>
        <v>NA</v>
      </c>
      <c r="AA321" s="1" t="str">
        <f t="shared" si="425"/>
        <v>NA</v>
      </c>
      <c r="AB321" s="1" t="str">
        <f t="shared" si="426"/>
        <v>NA</v>
      </c>
      <c r="AC321" s="1" t="str">
        <f t="shared" si="427"/>
        <v>NA</v>
      </c>
      <c r="AD321" s="1" t="str">
        <f t="shared" si="428"/>
        <v>NA</v>
      </c>
      <c r="AE321" s="1" t="str">
        <f t="shared" si="429"/>
        <v>NA</v>
      </c>
      <c r="AF321" s="1" t="str">
        <f t="shared" si="430"/>
        <v>NA</v>
      </c>
      <c r="AG321" s="1" t="str">
        <f t="shared" si="431"/>
        <v>NA</v>
      </c>
      <c r="AH321" s="1" t="str">
        <f t="shared" si="432"/>
        <v>NA</v>
      </c>
      <c r="AI321" s="1" t="str">
        <f t="shared" si="433"/>
        <v>NA</v>
      </c>
      <c r="AJ321" s="1" t="str">
        <f t="shared" si="434"/>
        <v>NA</v>
      </c>
      <c r="AK321" s="1" t="str">
        <f t="shared" si="435"/>
        <v>NA</v>
      </c>
      <c r="AL321" s="1" t="str">
        <f t="shared" si="436"/>
        <v>NA</v>
      </c>
      <c r="AM321" s="1" t="str">
        <f t="shared" si="437"/>
        <v>NA</v>
      </c>
      <c r="AN321" s="1" t="str">
        <f t="shared" si="438"/>
        <v>NA</v>
      </c>
      <c r="AO321" s="1" t="str">
        <f t="shared" si="439"/>
        <v>NA</v>
      </c>
      <c r="AP321" s="1" t="str">
        <f t="shared" si="440"/>
        <v>NA</v>
      </c>
      <c r="AQ321" s="1" t="str">
        <f t="shared" si="441"/>
        <v>NA</v>
      </c>
      <c r="AR321" s="1" t="str">
        <f t="shared" si="442"/>
        <v>NA</v>
      </c>
      <c r="AS321" s="1" t="str">
        <f t="shared" si="443"/>
        <v>NA</v>
      </c>
      <c r="AT321" s="1" t="str">
        <f t="shared" si="444"/>
        <v>NA</v>
      </c>
      <c r="AU321" s="1" t="str">
        <f t="shared" si="445"/>
        <v>NA</v>
      </c>
      <c r="AV321" s="1" t="str">
        <f t="shared" si="446"/>
        <v>NA</v>
      </c>
      <c r="AW321" s="1" t="str">
        <f t="shared" si="447"/>
        <v>FEMALE_CUB</v>
      </c>
      <c r="AX321" s="1" t="str">
        <f t="shared" si="448"/>
        <v>FEMALE_JUVENILE</v>
      </c>
      <c r="AY321" s="1" t="str">
        <f t="shared" si="449"/>
        <v>FEMALE_SUBADULT</v>
      </c>
      <c r="AZ321" s="1" t="str">
        <f t="shared" si="449"/>
        <v>FEMALE_ADULT_36_48</v>
      </c>
    </row>
    <row r="322" spans="1:52" x14ac:dyDescent="0.2">
      <c r="A322" s="27">
        <f>SABI_RAW_DATA!A322</f>
        <v>321</v>
      </c>
      <c r="B322" s="1" t="str">
        <f>UPPER(SABI_RAW_DATA!C322)</f>
        <v>FEMALE</v>
      </c>
      <c r="C322" s="28">
        <f>SABI_RAW_DATA!D322</f>
        <v>41852</v>
      </c>
      <c r="D322" s="28">
        <f>SABI_RAW_DATA!D322</f>
        <v>41852</v>
      </c>
      <c r="E322" s="1">
        <f t="shared" si="375"/>
        <v>2014</v>
      </c>
      <c r="F322" s="28">
        <f>SABI_RAW_DATA!E322</f>
        <v>42005</v>
      </c>
      <c r="G322" s="1">
        <f t="shared" si="376"/>
        <v>2015</v>
      </c>
      <c r="H322" s="67">
        <f>(YEAR(SABI_SUMMARY!D322)-YEAR(SABI_SUMMARY!C322))*12+MONTH(SABI_SUMMARY!D322)-MONTH(SABI_SUMMARY!C322)</f>
        <v>0</v>
      </c>
      <c r="I322" s="1" t="str">
        <f t="shared" si="377"/>
        <v>CUB</v>
      </c>
      <c r="J322" s="1" t="str">
        <f t="shared" si="378"/>
        <v>FEMALE_CUB</v>
      </c>
      <c r="K322" s="29">
        <f>(YEAR(SABI_SUMMARY!F322)-YEAR(SABI_SUMMARY!C322))*12+MONTH(SABI_SUMMARY!F322)-MONTH(SABI_SUMMARY!C322)</f>
        <v>5</v>
      </c>
      <c r="L322" s="1" t="str">
        <f t="shared" si="379"/>
        <v>CUB</v>
      </c>
      <c r="M322" s="1" t="str">
        <f t="shared" si="380"/>
        <v>FEMALE_CUB</v>
      </c>
      <c r="N322" s="1" t="str">
        <f>UPPER(SABI_RAW_DATA!G322)</f>
        <v>CENSORED</v>
      </c>
      <c r="O322" s="1">
        <f>IF(SABI_SUMMARY!N322="MORTALITY",1,0)</f>
        <v>0</v>
      </c>
      <c r="P322" s="1" t="str">
        <f t="shared" si="422"/>
        <v>NA</v>
      </c>
      <c r="Q322" s="1" t="str">
        <f t="shared" si="423"/>
        <v>NA</v>
      </c>
      <c r="R322" s="1" t="str">
        <f t="shared" ref="R322:Z322" si="471">IF($E322=R$1,$J322,IF(R$1&gt;$G322,$N322,IF($E322&gt;R$1,"NA",(IF($E322=R$1,L322,(IF(Q322="NA",L322,IF(Q322="FEMALE_CUB","FEMALE_JUVENILE",IF(Q322="FEMALE_JUVENILE","FEMALE_SUBADULT",IF(Q322="FEMALE_SUBADULT","FEMALE_ADULT_36_48",IF(Q322="FEMALE_ADULT_36_48","FEMALE_ADULT_48_60",IF(Q322="FEMALE_ADULT_48_60","FEMALE_ADULT_60_72",IF(Q322="FEMALE_ADULT_60_72","FEMALE_ADULT_72_84",IF(Q322="FEMALE_ADULT_72_84","FEMALE_ADULT_84",IF(Q322="FEMALE_ADULT_84","FEMALE_ADULT_84",IF(Q322="MALE_CUB","MALE_JUVENILE",IF(Q322="MALE_JUVENILE","MALE_SUBADULT",IF(Q322="MALE_SUBADULT","MALE_ADULT_36_48",IF(Q322="MALE_ADULT_36_48","MALE_ADULT_48_60",IF(Q322="MALE_ADULT_48_60","MALE_ADULT_60_72",IF(Q322="MALE_ADULT_60_72","MALE_ADULT_72_84",IF(Q322="MALE_ADULT_72_84","MALE_ADULT_84",IF(Q322="MALE_ADULT_84","MALE_ADULT_84",IF(Q322="NA_CUB","NA_JUVENILE",IF(Q322="NA_JUVENILE","NA_ADULT",IF(Q322="NA_ADULT","NA_ADULT","NA"))))))))))))))))))))))))))</f>
        <v>NA</v>
      </c>
      <c r="S322" s="1" t="str">
        <f t="shared" si="471"/>
        <v>NA</v>
      </c>
      <c r="T322" s="1" t="str">
        <f t="shared" si="471"/>
        <v>NA</v>
      </c>
      <c r="U322" s="1" t="str">
        <f t="shared" si="471"/>
        <v>NA</v>
      </c>
      <c r="V322" s="1" t="str">
        <f t="shared" si="471"/>
        <v>NA</v>
      </c>
      <c r="W322" s="1" t="str">
        <f t="shared" si="471"/>
        <v>NA</v>
      </c>
      <c r="X322" s="1" t="str">
        <f t="shared" si="471"/>
        <v>NA</v>
      </c>
      <c r="Y322" s="1" t="str">
        <f t="shared" si="471"/>
        <v>NA</v>
      </c>
      <c r="Z322" s="1" t="str">
        <f t="shared" si="471"/>
        <v>NA</v>
      </c>
      <c r="AA322" s="1" t="str">
        <f t="shared" si="425"/>
        <v>NA</v>
      </c>
      <c r="AB322" s="1" t="str">
        <f t="shared" si="426"/>
        <v>NA</v>
      </c>
      <c r="AC322" s="1" t="str">
        <f t="shared" si="427"/>
        <v>NA</v>
      </c>
      <c r="AD322" s="1" t="str">
        <f t="shared" si="428"/>
        <v>NA</v>
      </c>
      <c r="AE322" s="1" t="str">
        <f t="shared" si="429"/>
        <v>NA</v>
      </c>
      <c r="AF322" s="1" t="str">
        <f t="shared" si="430"/>
        <v>NA</v>
      </c>
      <c r="AG322" s="1" t="str">
        <f t="shared" si="431"/>
        <v>NA</v>
      </c>
      <c r="AH322" s="1" t="str">
        <f t="shared" si="432"/>
        <v>NA</v>
      </c>
      <c r="AI322" s="1" t="str">
        <f t="shared" si="433"/>
        <v>NA</v>
      </c>
      <c r="AJ322" s="1" t="str">
        <f t="shared" si="434"/>
        <v>NA</v>
      </c>
      <c r="AK322" s="1" t="str">
        <f t="shared" si="435"/>
        <v>NA</v>
      </c>
      <c r="AL322" s="1" t="str">
        <f t="shared" si="436"/>
        <v>NA</v>
      </c>
      <c r="AM322" s="1" t="str">
        <f t="shared" si="437"/>
        <v>NA</v>
      </c>
      <c r="AN322" s="1" t="str">
        <f t="shared" si="438"/>
        <v>NA</v>
      </c>
      <c r="AO322" s="1" t="str">
        <f t="shared" si="439"/>
        <v>NA</v>
      </c>
      <c r="AP322" s="1" t="str">
        <f t="shared" si="440"/>
        <v>NA</v>
      </c>
      <c r="AQ322" s="1" t="str">
        <f t="shared" si="441"/>
        <v>NA</v>
      </c>
      <c r="AR322" s="1" t="str">
        <f t="shared" si="442"/>
        <v>NA</v>
      </c>
      <c r="AS322" s="1" t="str">
        <f t="shared" si="443"/>
        <v>NA</v>
      </c>
      <c r="AT322" s="1" t="str">
        <f t="shared" si="444"/>
        <v>NA</v>
      </c>
      <c r="AU322" s="1" t="str">
        <f t="shared" si="445"/>
        <v>NA</v>
      </c>
      <c r="AV322" s="1" t="str">
        <f t="shared" si="446"/>
        <v>NA</v>
      </c>
      <c r="AW322" s="1" t="str">
        <f t="shared" si="447"/>
        <v>NA</v>
      </c>
      <c r="AX322" s="1" t="str">
        <f t="shared" si="448"/>
        <v>NA</v>
      </c>
      <c r="AY322" s="1" t="str">
        <f t="shared" si="449"/>
        <v>FEMALE_CUB</v>
      </c>
      <c r="AZ322" s="1" t="str">
        <f t="shared" si="449"/>
        <v>FEMALE_JUVENILE</v>
      </c>
    </row>
    <row r="323" spans="1:52" x14ac:dyDescent="0.2">
      <c r="A323" s="27">
        <f>SABI_RAW_DATA!A323</f>
        <v>322</v>
      </c>
      <c r="B323" s="1" t="str">
        <f>UPPER(SABI_RAW_DATA!C323)</f>
        <v>MALE</v>
      </c>
      <c r="C323" s="28">
        <f>SABI_RAW_DATA!D323</f>
        <v>41852</v>
      </c>
      <c r="D323" s="28">
        <f>SABI_RAW_DATA!D323</f>
        <v>41852</v>
      </c>
      <c r="E323" s="1">
        <f t="shared" ref="E323:E386" si="472">YEAR(D323)</f>
        <v>2014</v>
      </c>
      <c r="F323" s="28">
        <f>SABI_RAW_DATA!E323</f>
        <v>42005</v>
      </c>
      <c r="G323" s="1">
        <f t="shared" ref="G323:G386" si="473">YEAR(F323)</f>
        <v>2015</v>
      </c>
      <c r="H323" s="67">
        <f>(YEAR(SABI_SUMMARY!D323)-YEAR(SABI_SUMMARY!C323))*12+MONTH(SABI_SUMMARY!D323)-MONTH(SABI_SUMMARY!C323)</f>
        <v>0</v>
      </c>
      <c r="I323" s="1" t="str">
        <f t="shared" ref="I323:I386" si="474">IF(H323&lt;=12,"CUB",IF(H323&lt;=24,"JUVENILE",IF(H323&lt;=36,"SUBADULT",IF(H323&lt;=48,"ADULT_36_48",IF(H323&lt;=60,"ADULT_48_60",IF(H323&lt;=72,"ADULT_60_72",IF(H323&lt;=84,"ADULT_72_84",IF(H323&gt;84,"ADULT_84","NA"))))))))</f>
        <v>CUB</v>
      </c>
      <c r="J323" s="1" t="str">
        <f t="shared" ref="J323:J386" si="475">B323&amp;"_"&amp;I323</f>
        <v>MALE_CUB</v>
      </c>
      <c r="K323" s="29">
        <f>(YEAR(SABI_SUMMARY!F323)-YEAR(SABI_SUMMARY!C323))*12+MONTH(SABI_SUMMARY!F323)-MONTH(SABI_SUMMARY!C323)</f>
        <v>5</v>
      </c>
      <c r="L323" s="1" t="str">
        <f t="shared" ref="L323:L386" si="476">IF(K323&lt;=12,"CUB",IF(K323&lt;=24,"JUVENILE",IF(K323&lt;=36,"SUBADULT",IF(K323&lt;=48,"ADULT_36_48",IF(K323&lt;=60,"ADULT_48_60",IF(K323&lt;=72,"ADULT_60_72",IF(K323&lt;=84,"ADULT_72_84",IF(K323&gt;84,"ADULT_84","NA"))))))))</f>
        <v>CUB</v>
      </c>
      <c r="M323" s="1" t="str">
        <f t="shared" ref="M323:M386" si="477">B323&amp;"_"&amp;L323</f>
        <v>MALE_CUB</v>
      </c>
      <c r="N323" s="1" t="str">
        <f>UPPER(SABI_RAW_DATA!G323)</f>
        <v>CENSORED</v>
      </c>
      <c r="O323" s="1">
        <f>IF(SABI_SUMMARY!N323="MORTALITY",1,0)</f>
        <v>0</v>
      </c>
      <c r="P323" s="1" t="str">
        <f t="shared" si="422"/>
        <v>NA</v>
      </c>
      <c r="Q323" s="1" t="str">
        <f t="shared" si="423"/>
        <v>NA</v>
      </c>
      <c r="R323" s="1" t="str">
        <f t="shared" ref="R323:Z323" si="478">IF($E323=R$1,$J323,IF(R$1&gt;$G323,$N323,IF($E323&gt;R$1,"NA",(IF($E323=R$1,L323,(IF(Q323="NA",L323,IF(Q323="FEMALE_CUB","FEMALE_JUVENILE",IF(Q323="FEMALE_JUVENILE","FEMALE_SUBADULT",IF(Q323="FEMALE_SUBADULT","FEMALE_ADULT_36_48",IF(Q323="FEMALE_ADULT_36_48","FEMALE_ADULT_48_60",IF(Q323="FEMALE_ADULT_48_60","FEMALE_ADULT_60_72",IF(Q323="FEMALE_ADULT_60_72","FEMALE_ADULT_72_84",IF(Q323="FEMALE_ADULT_72_84","FEMALE_ADULT_84",IF(Q323="FEMALE_ADULT_84","FEMALE_ADULT_84",IF(Q323="MALE_CUB","MALE_JUVENILE",IF(Q323="MALE_JUVENILE","MALE_SUBADULT",IF(Q323="MALE_SUBADULT","MALE_ADULT_36_48",IF(Q323="MALE_ADULT_36_48","MALE_ADULT_48_60",IF(Q323="MALE_ADULT_48_60","MALE_ADULT_60_72",IF(Q323="MALE_ADULT_60_72","MALE_ADULT_72_84",IF(Q323="MALE_ADULT_72_84","MALE_ADULT_84",IF(Q323="MALE_ADULT_84","MALE_ADULT_84",IF(Q323="NA_CUB","NA_JUVENILE",IF(Q323="NA_JUVENILE","NA_ADULT",IF(Q323="NA_ADULT","NA_ADULT","NA"))))))))))))))))))))))))))</f>
        <v>NA</v>
      </c>
      <c r="S323" s="1" t="str">
        <f t="shared" si="478"/>
        <v>NA</v>
      </c>
      <c r="T323" s="1" t="str">
        <f t="shared" si="478"/>
        <v>NA</v>
      </c>
      <c r="U323" s="1" t="str">
        <f t="shared" si="478"/>
        <v>NA</v>
      </c>
      <c r="V323" s="1" t="str">
        <f t="shared" si="478"/>
        <v>NA</v>
      </c>
      <c r="W323" s="1" t="str">
        <f t="shared" si="478"/>
        <v>NA</v>
      </c>
      <c r="X323" s="1" t="str">
        <f t="shared" si="478"/>
        <v>NA</v>
      </c>
      <c r="Y323" s="1" t="str">
        <f t="shared" si="478"/>
        <v>NA</v>
      </c>
      <c r="Z323" s="1" t="str">
        <f t="shared" si="478"/>
        <v>NA</v>
      </c>
      <c r="AA323" s="1" t="str">
        <f t="shared" si="425"/>
        <v>NA</v>
      </c>
      <c r="AB323" s="1" t="str">
        <f t="shared" si="426"/>
        <v>NA</v>
      </c>
      <c r="AC323" s="1" t="str">
        <f t="shared" si="427"/>
        <v>NA</v>
      </c>
      <c r="AD323" s="1" t="str">
        <f t="shared" si="428"/>
        <v>NA</v>
      </c>
      <c r="AE323" s="1" t="str">
        <f t="shared" si="429"/>
        <v>NA</v>
      </c>
      <c r="AF323" s="1" t="str">
        <f t="shared" si="430"/>
        <v>NA</v>
      </c>
      <c r="AG323" s="1" t="str">
        <f t="shared" si="431"/>
        <v>NA</v>
      </c>
      <c r="AH323" s="1" t="str">
        <f t="shared" si="432"/>
        <v>NA</v>
      </c>
      <c r="AI323" s="1" t="str">
        <f t="shared" si="433"/>
        <v>NA</v>
      </c>
      <c r="AJ323" s="1" t="str">
        <f t="shared" si="434"/>
        <v>NA</v>
      </c>
      <c r="AK323" s="1" t="str">
        <f t="shared" si="435"/>
        <v>NA</v>
      </c>
      <c r="AL323" s="1" t="str">
        <f t="shared" si="436"/>
        <v>NA</v>
      </c>
      <c r="AM323" s="1" t="str">
        <f t="shared" si="437"/>
        <v>NA</v>
      </c>
      <c r="AN323" s="1" t="str">
        <f t="shared" si="438"/>
        <v>NA</v>
      </c>
      <c r="AO323" s="1" t="str">
        <f t="shared" si="439"/>
        <v>NA</v>
      </c>
      <c r="AP323" s="1" t="str">
        <f t="shared" si="440"/>
        <v>NA</v>
      </c>
      <c r="AQ323" s="1" t="str">
        <f t="shared" si="441"/>
        <v>NA</v>
      </c>
      <c r="AR323" s="1" t="str">
        <f t="shared" si="442"/>
        <v>NA</v>
      </c>
      <c r="AS323" s="1" t="str">
        <f t="shared" si="443"/>
        <v>NA</v>
      </c>
      <c r="AT323" s="1" t="str">
        <f t="shared" si="444"/>
        <v>NA</v>
      </c>
      <c r="AU323" s="1" t="str">
        <f t="shared" si="445"/>
        <v>NA</v>
      </c>
      <c r="AV323" s="1" t="str">
        <f t="shared" si="446"/>
        <v>NA</v>
      </c>
      <c r="AW323" s="1" t="str">
        <f t="shared" si="447"/>
        <v>NA</v>
      </c>
      <c r="AX323" s="1" t="str">
        <f t="shared" si="448"/>
        <v>NA</v>
      </c>
      <c r="AY323" s="1" t="str">
        <f t="shared" si="449"/>
        <v>MALE_CUB</v>
      </c>
      <c r="AZ323" s="1" t="str">
        <f t="shared" si="449"/>
        <v>MALE_JUVENILE</v>
      </c>
    </row>
    <row r="324" spans="1:52" x14ac:dyDescent="0.2">
      <c r="A324" s="27">
        <f>SABI_RAW_DATA!A324</f>
        <v>323</v>
      </c>
      <c r="B324" s="1" t="str">
        <f>UPPER(SABI_RAW_DATA!C324)</f>
        <v>NA</v>
      </c>
      <c r="C324" s="28">
        <f>SABI_RAW_DATA!D324</f>
        <v>40452</v>
      </c>
      <c r="D324" s="28">
        <f>SABI_RAW_DATA!D324</f>
        <v>40452</v>
      </c>
      <c r="E324" s="1">
        <f t="shared" si="472"/>
        <v>2010</v>
      </c>
      <c r="F324" s="28">
        <f>SABI_RAW_DATA!E324</f>
        <v>40513</v>
      </c>
      <c r="G324" s="1">
        <f t="shared" si="473"/>
        <v>2010</v>
      </c>
      <c r="H324" s="67">
        <f>(YEAR(SABI_SUMMARY!D324)-YEAR(SABI_SUMMARY!C324))*12+MONTH(SABI_SUMMARY!D324)-MONTH(SABI_SUMMARY!C324)</f>
        <v>0</v>
      </c>
      <c r="I324" s="1" t="str">
        <f t="shared" si="474"/>
        <v>CUB</v>
      </c>
      <c r="J324" s="1" t="str">
        <f t="shared" si="475"/>
        <v>NA_CUB</v>
      </c>
      <c r="K324" s="29">
        <f>(YEAR(SABI_SUMMARY!F324)-YEAR(SABI_SUMMARY!C324))*12+MONTH(SABI_SUMMARY!F324)-MONTH(SABI_SUMMARY!C324)</f>
        <v>2</v>
      </c>
      <c r="L324" s="1" t="str">
        <f t="shared" si="476"/>
        <v>CUB</v>
      </c>
      <c r="M324" s="1" t="str">
        <f t="shared" si="477"/>
        <v>NA_CUB</v>
      </c>
      <c r="N324" s="1" t="str">
        <f>UPPER(SABI_RAW_DATA!G324)</f>
        <v>MORTALITY</v>
      </c>
      <c r="O324" s="1">
        <f>IF(SABI_SUMMARY!N324="MORTALITY",1,0)</f>
        <v>1</v>
      </c>
      <c r="P324" s="1" t="str">
        <f t="shared" si="422"/>
        <v>NA</v>
      </c>
      <c r="Q324" s="1" t="str">
        <f t="shared" si="423"/>
        <v>NA</v>
      </c>
      <c r="R324" s="1" t="str">
        <f t="shared" ref="R324:Z324" si="479">IF($E324=R$1,$J324,IF(R$1&gt;$G324,$N324,IF($E324&gt;R$1,"NA",(IF($E324=R$1,L324,(IF(Q324="NA",L324,IF(Q324="FEMALE_CUB","FEMALE_JUVENILE",IF(Q324="FEMALE_JUVENILE","FEMALE_SUBADULT",IF(Q324="FEMALE_SUBADULT","FEMALE_ADULT_36_48",IF(Q324="FEMALE_ADULT_36_48","FEMALE_ADULT_48_60",IF(Q324="FEMALE_ADULT_48_60","FEMALE_ADULT_60_72",IF(Q324="FEMALE_ADULT_60_72","FEMALE_ADULT_72_84",IF(Q324="FEMALE_ADULT_72_84","FEMALE_ADULT_84",IF(Q324="FEMALE_ADULT_84","FEMALE_ADULT_84",IF(Q324="MALE_CUB","MALE_JUVENILE",IF(Q324="MALE_JUVENILE","MALE_SUBADULT",IF(Q324="MALE_SUBADULT","MALE_ADULT_36_48",IF(Q324="MALE_ADULT_36_48","MALE_ADULT_48_60",IF(Q324="MALE_ADULT_48_60","MALE_ADULT_60_72",IF(Q324="MALE_ADULT_60_72","MALE_ADULT_72_84",IF(Q324="MALE_ADULT_72_84","MALE_ADULT_84",IF(Q324="MALE_ADULT_84","MALE_ADULT_84",IF(Q324="NA_CUB","NA_JUVENILE",IF(Q324="NA_JUVENILE","NA_ADULT",IF(Q324="NA_ADULT","NA_ADULT","NA"))))))))))))))))))))))))))</f>
        <v>NA</v>
      </c>
      <c r="S324" s="1" t="str">
        <f t="shared" si="479"/>
        <v>NA</v>
      </c>
      <c r="T324" s="1" t="str">
        <f t="shared" si="479"/>
        <v>NA</v>
      </c>
      <c r="U324" s="1" t="str">
        <f t="shared" si="479"/>
        <v>NA</v>
      </c>
      <c r="V324" s="1" t="str">
        <f t="shared" si="479"/>
        <v>NA</v>
      </c>
      <c r="W324" s="1" t="str">
        <f t="shared" si="479"/>
        <v>NA</v>
      </c>
      <c r="X324" s="1" t="str">
        <f t="shared" si="479"/>
        <v>NA</v>
      </c>
      <c r="Y324" s="1" t="str">
        <f t="shared" si="479"/>
        <v>NA</v>
      </c>
      <c r="Z324" s="1" t="str">
        <f t="shared" si="479"/>
        <v>NA</v>
      </c>
      <c r="AA324" s="1" t="str">
        <f t="shared" si="425"/>
        <v>NA</v>
      </c>
      <c r="AB324" s="1" t="str">
        <f t="shared" si="426"/>
        <v>NA</v>
      </c>
      <c r="AC324" s="1" t="str">
        <f t="shared" si="427"/>
        <v>NA</v>
      </c>
      <c r="AD324" s="1" t="str">
        <f t="shared" si="428"/>
        <v>NA</v>
      </c>
      <c r="AE324" s="1" t="str">
        <f t="shared" si="429"/>
        <v>NA</v>
      </c>
      <c r="AF324" s="1" t="str">
        <f t="shared" si="430"/>
        <v>NA</v>
      </c>
      <c r="AG324" s="1" t="str">
        <f t="shared" si="431"/>
        <v>NA</v>
      </c>
      <c r="AH324" s="1" t="str">
        <f t="shared" si="432"/>
        <v>NA</v>
      </c>
      <c r="AI324" s="1" t="str">
        <f t="shared" si="433"/>
        <v>NA</v>
      </c>
      <c r="AJ324" s="1" t="str">
        <f t="shared" si="434"/>
        <v>NA</v>
      </c>
      <c r="AK324" s="1" t="str">
        <f t="shared" si="435"/>
        <v>NA</v>
      </c>
      <c r="AL324" s="1" t="str">
        <f t="shared" si="436"/>
        <v>NA</v>
      </c>
      <c r="AM324" s="1" t="str">
        <f t="shared" si="437"/>
        <v>NA</v>
      </c>
      <c r="AN324" s="1" t="str">
        <f t="shared" si="438"/>
        <v>NA</v>
      </c>
      <c r="AO324" s="1" t="str">
        <f t="shared" si="439"/>
        <v>NA</v>
      </c>
      <c r="AP324" s="1" t="str">
        <f t="shared" si="440"/>
        <v>NA</v>
      </c>
      <c r="AQ324" s="1" t="str">
        <f t="shared" si="441"/>
        <v>NA</v>
      </c>
      <c r="AR324" s="1" t="str">
        <f t="shared" si="442"/>
        <v>NA</v>
      </c>
      <c r="AS324" s="1" t="str">
        <f t="shared" si="443"/>
        <v>NA</v>
      </c>
      <c r="AT324" s="1" t="str">
        <f t="shared" si="444"/>
        <v>NA</v>
      </c>
      <c r="AU324" s="1" t="str">
        <f t="shared" si="445"/>
        <v>NA_CUB</v>
      </c>
      <c r="AV324" s="1" t="str">
        <f t="shared" si="446"/>
        <v>MORTALITY</v>
      </c>
      <c r="AW324" s="1" t="str">
        <f t="shared" si="447"/>
        <v>MORTALITY</v>
      </c>
      <c r="AX324" s="1" t="str">
        <f t="shared" si="448"/>
        <v>MORTALITY</v>
      </c>
      <c r="AY324" s="1" t="str">
        <f t="shared" si="449"/>
        <v>MORTALITY</v>
      </c>
      <c r="AZ324" s="1" t="str">
        <f t="shared" si="449"/>
        <v>MORTALITY</v>
      </c>
    </row>
    <row r="325" spans="1:52" x14ac:dyDescent="0.2">
      <c r="A325" s="27">
        <f>SABI_RAW_DATA!A325</f>
        <v>324</v>
      </c>
      <c r="B325" s="1" t="str">
        <f>UPPER(SABI_RAW_DATA!C325)</f>
        <v>NA</v>
      </c>
      <c r="C325" s="28">
        <f>SABI_RAW_DATA!D325</f>
        <v>40452</v>
      </c>
      <c r="D325" s="28">
        <f>SABI_RAW_DATA!D325</f>
        <v>40452</v>
      </c>
      <c r="E325" s="1">
        <f t="shared" si="472"/>
        <v>2010</v>
      </c>
      <c r="F325" s="28">
        <f>SABI_RAW_DATA!E325</f>
        <v>40634</v>
      </c>
      <c r="G325" s="1">
        <f t="shared" si="473"/>
        <v>2011</v>
      </c>
      <c r="H325" s="67">
        <f>(YEAR(SABI_SUMMARY!D325)-YEAR(SABI_SUMMARY!C325))*12+MONTH(SABI_SUMMARY!D325)-MONTH(SABI_SUMMARY!C325)</f>
        <v>0</v>
      </c>
      <c r="I325" s="1" t="str">
        <f t="shared" si="474"/>
        <v>CUB</v>
      </c>
      <c r="J325" s="1" t="str">
        <f t="shared" si="475"/>
        <v>NA_CUB</v>
      </c>
      <c r="K325" s="29">
        <f>(YEAR(SABI_SUMMARY!F325)-YEAR(SABI_SUMMARY!C325))*12+MONTH(SABI_SUMMARY!F325)-MONTH(SABI_SUMMARY!C325)</f>
        <v>6</v>
      </c>
      <c r="L325" s="1" t="str">
        <f t="shared" si="476"/>
        <v>CUB</v>
      </c>
      <c r="M325" s="1" t="str">
        <f t="shared" si="477"/>
        <v>NA_CUB</v>
      </c>
      <c r="N325" s="1" t="str">
        <f>UPPER(SABI_RAW_DATA!G325)</f>
        <v>MORTALITY</v>
      </c>
      <c r="O325" s="1">
        <f>IF(SABI_SUMMARY!N325="MORTALITY",1,0)</f>
        <v>1</v>
      </c>
      <c r="P325" s="1" t="str">
        <f t="shared" si="422"/>
        <v>NA</v>
      </c>
      <c r="Q325" s="1" t="str">
        <f t="shared" si="423"/>
        <v>NA</v>
      </c>
      <c r="R325" s="1" t="str">
        <f t="shared" ref="R325:Z325" si="480">IF($E325=R$1,$J325,IF(R$1&gt;$G325,$N325,IF($E325&gt;R$1,"NA",(IF($E325=R$1,L325,(IF(Q325="NA",L325,IF(Q325="FEMALE_CUB","FEMALE_JUVENILE",IF(Q325="FEMALE_JUVENILE","FEMALE_SUBADULT",IF(Q325="FEMALE_SUBADULT","FEMALE_ADULT_36_48",IF(Q325="FEMALE_ADULT_36_48","FEMALE_ADULT_48_60",IF(Q325="FEMALE_ADULT_48_60","FEMALE_ADULT_60_72",IF(Q325="FEMALE_ADULT_60_72","FEMALE_ADULT_72_84",IF(Q325="FEMALE_ADULT_72_84","FEMALE_ADULT_84",IF(Q325="FEMALE_ADULT_84","FEMALE_ADULT_84",IF(Q325="MALE_CUB","MALE_JUVENILE",IF(Q325="MALE_JUVENILE","MALE_SUBADULT",IF(Q325="MALE_SUBADULT","MALE_ADULT_36_48",IF(Q325="MALE_ADULT_36_48","MALE_ADULT_48_60",IF(Q325="MALE_ADULT_48_60","MALE_ADULT_60_72",IF(Q325="MALE_ADULT_60_72","MALE_ADULT_72_84",IF(Q325="MALE_ADULT_72_84","MALE_ADULT_84",IF(Q325="MALE_ADULT_84","MALE_ADULT_84",IF(Q325="NA_CUB","NA_JUVENILE",IF(Q325="NA_JUVENILE","NA_ADULT",IF(Q325="NA_ADULT","NA_ADULT","NA"))))))))))))))))))))))))))</f>
        <v>NA</v>
      </c>
      <c r="S325" s="1" t="str">
        <f t="shared" si="480"/>
        <v>NA</v>
      </c>
      <c r="T325" s="1" t="str">
        <f t="shared" si="480"/>
        <v>NA</v>
      </c>
      <c r="U325" s="1" t="str">
        <f t="shared" si="480"/>
        <v>NA</v>
      </c>
      <c r="V325" s="1" t="str">
        <f t="shared" si="480"/>
        <v>NA</v>
      </c>
      <c r="W325" s="1" t="str">
        <f t="shared" si="480"/>
        <v>NA</v>
      </c>
      <c r="X325" s="1" t="str">
        <f t="shared" si="480"/>
        <v>NA</v>
      </c>
      <c r="Y325" s="1" t="str">
        <f t="shared" si="480"/>
        <v>NA</v>
      </c>
      <c r="Z325" s="1" t="str">
        <f t="shared" si="480"/>
        <v>NA</v>
      </c>
      <c r="AA325" s="1" t="str">
        <f t="shared" si="425"/>
        <v>NA</v>
      </c>
      <c r="AB325" s="1" t="str">
        <f t="shared" si="426"/>
        <v>NA</v>
      </c>
      <c r="AC325" s="1" t="str">
        <f t="shared" si="427"/>
        <v>NA</v>
      </c>
      <c r="AD325" s="1" t="str">
        <f t="shared" si="428"/>
        <v>NA</v>
      </c>
      <c r="AE325" s="1" t="str">
        <f t="shared" si="429"/>
        <v>NA</v>
      </c>
      <c r="AF325" s="1" t="str">
        <f t="shared" si="430"/>
        <v>NA</v>
      </c>
      <c r="AG325" s="1" t="str">
        <f t="shared" si="431"/>
        <v>NA</v>
      </c>
      <c r="AH325" s="1" t="str">
        <f t="shared" si="432"/>
        <v>NA</v>
      </c>
      <c r="AI325" s="1" t="str">
        <f t="shared" si="433"/>
        <v>NA</v>
      </c>
      <c r="AJ325" s="1" t="str">
        <f t="shared" si="434"/>
        <v>NA</v>
      </c>
      <c r="AK325" s="1" t="str">
        <f t="shared" si="435"/>
        <v>NA</v>
      </c>
      <c r="AL325" s="1" t="str">
        <f t="shared" si="436"/>
        <v>NA</v>
      </c>
      <c r="AM325" s="1" t="str">
        <f t="shared" si="437"/>
        <v>NA</v>
      </c>
      <c r="AN325" s="1" t="str">
        <f t="shared" si="438"/>
        <v>NA</v>
      </c>
      <c r="AO325" s="1" t="str">
        <f t="shared" si="439"/>
        <v>NA</v>
      </c>
      <c r="AP325" s="1" t="str">
        <f t="shared" si="440"/>
        <v>NA</v>
      </c>
      <c r="AQ325" s="1" t="str">
        <f t="shared" si="441"/>
        <v>NA</v>
      </c>
      <c r="AR325" s="1" t="str">
        <f t="shared" si="442"/>
        <v>NA</v>
      </c>
      <c r="AS325" s="1" t="str">
        <f t="shared" si="443"/>
        <v>NA</v>
      </c>
      <c r="AT325" s="1" t="str">
        <f t="shared" si="444"/>
        <v>NA</v>
      </c>
      <c r="AU325" s="1" t="str">
        <f t="shared" si="445"/>
        <v>NA_CUB</v>
      </c>
      <c r="AV325" s="1" t="str">
        <f t="shared" si="446"/>
        <v>NA_JUVENILE</v>
      </c>
      <c r="AW325" s="1" t="str">
        <f t="shared" si="447"/>
        <v>MORTALITY</v>
      </c>
      <c r="AX325" s="1" t="str">
        <f t="shared" si="448"/>
        <v>MORTALITY</v>
      </c>
      <c r="AY325" s="1" t="str">
        <f t="shared" si="449"/>
        <v>MORTALITY</v>
      </c>
      <c r="AZ325" s="1" t="str">
        <f t="shared" si="449"/>
        <v>MORTALITY</v>
      </c>
    </row>
    <row r="326" spans="1:52" x14ac:dyDescent="0.2">
      <c r="A326" s="27">
        <f>SABI_RAW_DATA!A326</f>
        <v>325</v>
      </c>
      <c r="B326" s="1" t="str">
        <f>UPPER(SABI_RAW_DATA!C326)</f>
        <v>NA</v>
      </c>
      <c r="C326" s="28">
        <f>SABI_RAW_DATA!D326</f>
        <v>40909</v>
      </c>
      <c r="D326" s="28">
        <f>SABI_RAW_DATA!D326</f>
        <v>40909</v>
      </c>
      <c r="E326" s="1">
        <f t="shared" si="472"/>
        <v>2012</v>
      </c>
      <c r="F326" s="28">
        <f>SABI_RAW_DATA!E326</f>
        <v>40940</v>
      </c>
      <c r="G326" s="1">
        <f t="shared" si="473"/>
        <v>2012</v>
      </c>
      <c r="H326" s="67">
        <f>(YEAR(SABI_SUMMARY!D326)-YEAR(SABI_SUMMARY!C326))*12+MONTH(SABI_SUMMARY!D326)-MONTH(SABI_SUMMARY!C326)</f>
        <v>0</v>
      </c>
      <c r="I326" s="1" t="str">
        <f t="shared" si="474"/>
        <v>CUB</v>
      </c>
      <c r="J326" s="1" t="str">
        <f t="shared" si="475"/>
        <v>NA_CUB</v>
      </c>
      <c r="K326" s="29">
        <f>(YEAR(SABI_SUMMARY!F326)-YEAR(SABI_SUMMARY!C326))*12+MONTH(SABI_SUMMARY!F326)-MONTH(SABI_SUMMARY!C326)</f>
        <v>1</v>
      </c>
      <c r="L326" s="1" t="str">
        <f t="shared" si="476"/>
        <v>CUB</v>
      </c>
      <c r="M326" s="1" t="str">
        <f t="shared" si="477"/>
        <v>NA_CUB</v>
      </c>
      <c r="N326" s="1" t="str">
        <f>UPPER(SABI_RAW_DATA!G326)</f>
        <v>MORTALITY</v>
      </c>
      <c r="O326" s="1">
        <f>IF(SABI_SUMMARY!N326="MORTALITY",1,0)</f>
        <v>1</v>
      </c>
      <c r="P326" s="1" t="str">
        <f t="shared" si="422"/>
        <v>NA</v>
      </c>
      <c r="Q326" s="1" t="str">
        <f t="shared" si="423"/>
        <v>NA</v>
      </c>
      <c r="R326" s="1" t="str">
        <f t="shared" ref="R326:Z326" si="481">IF($E326=R$1,$J326,IF(R$1&gt;$G326,$N326,IF($E326&gt;R$1,"NA",(IF($E326=R$1,L326,(IF(Q326="NA",L326,IF(Q326="FEMALE_CUB","FEMALE_JUVENILE",IF(Q326="FEMALE_JUVENILE","FEMALE_SUBADULT",IF(Q326="FEMALE_SUBADULT","FEMALE_ADULT_36_48",IF(Q326="FEMALE_ADULT_36_48","FEMALE_ADULT_48_60",IF(Q326="FEMALE_ADULT_48_60","FEMALE_ADULT_60_72",IF(Q326="FEMALE_ADULT_60_72","FEMALE_ADULT_72_84",IF(Q326="FEMALE_ADULT_72_84","FEMALE_ADULT_84",IF(Q326="FEMALE_ADULT_84","FEMALE_ADULT_84",IF(Q326="MALE_CUB","MALE_JUVENILE",IF(Q326="MALE_JUVENILE","MALE_SUBADULT",IF(Q326="MALE_SUBADULT","MALE_ADULT_36_48",IF(Q326="MALE_ADULT_36_48","MALE_ADULT_48_60",IF(Q326="MALE_ADULT_48_60","MALE_ADULT_60_72",IF(Q326="MALE_ADULT_60_72","MALE_ADULT_72_84",IF(Q326="MALE_ADULT_72_84","MALE_ADULT_84",IF(Q326="MALE_ADULT_84","MALE_ADULT_84",IF(Q326="NA_CUB","NA_JUVENILE",IF(Q326="NA_JUVENILE","NA_ADULT",IF(Q326="NA_ADULT","NA_ADULT","NA"))))))))))))))))))))))))))</f>
        <v>NA</v>
      </c>
      <c r="S326" s="1" t="str">
        <f t="shared" si="481"/>
        <v>NA</v>
      </c>
      <c r="T326" s="1" t="str">
        <f t="shared" si="481"/>
        <v>NA</v>
      </c>
      <c r="U326" s="1" t="str">
        <f t="shared" si="481"/>
        <v>NA</v>
      </c>
      <c r="V326" s="1" t="str">
        <f t="shared" si="481"/>
        <v>NA</v>
      </c>
      <c r="W326" s="1" t="str">
        <f t="shared" si="481"/>
        <v>NA</v>
      </c>
      <c r="X326" s="1" t="str">
        <f t="shared" si="481"/>
        <v>NA</v>
      </c>
      <c r="Y326" s="1" t="str">
        <f t="shared" si="481"/>
        <v>NA</v>
      </c>
      <c r="Z326" s="1" t="str">
        <f t="shared" si="481"/>
        <v>NA</v>
      </c>
      <c r="AA326" s="1" t="str">
        <f t="shared" si="425"/>
        <v>NA</v>
      </c>
      <c r="AB326" s="1" t="str">
        <f t="shared" si="426"/>
        <v>NA</v>
      </c>
      <c r="AC326" s="1" t="str">
        <f t="shared" si="427"/>
        <v>NA</v>
      </c>
      <c r="AD326" s="1" t="str">
        <f t="shared" si="428"/>
        <v>NA</v>
      </c>
      <c r="AE326" s="1" t="str">
        <f t="shared" si="429"/>
        <v>NA</v>
      </c>
      <c r="AF326" s="1" t="str">
        <f t="shared" si="430"/>
        <v>NA</v>
      </c>
      <c r="AG326" s="1" t="str">
        <f t="shared" si="431"/>
        <v>NA</v>
      </c>
      <c r="AH326" s="1" t="str">
        <f t="shared" si="432"/>
        <v>NA</v>
      </c>
      <c r="AI326" s="1" t="str">
        <f t="shared" si="433"/>
        <v>NA</v>
      </c>
      <c r="AJ326" s="1" t="str">
        <f t="shared" si="434"/>
        <v>NA</v>
      </c>
      <c r="AK326" s="1" t="str">
        <f t="shared" si="435"/>
        <v>NA</v>
      </c>
      <c r="AL326" s="1" t="str">
        <f t="shared" si="436"/>
        <v>NA</v>
      </c>
      <c r="AM326" s="1" t="str">
        <f t="shared" si="437"/>
        <v>NA</v>
      </c>
      <c r="AN326" s="1" t="str">
        <f t="shared" si="438"/>
        <v>NA</v>
      </c>
      <c r="AO326" s="1" t="str">
        <f t="shared" si="439"/>
        <v>NA</v>
      </c>
      <c r="AP326" s="1" t="str">
        <f t="shared" si="440"/>
        <v>NA</v>
      </c>
      <c r="AQ326" s="1" t="str">
        <f t="shared" si="441"/>
        <v>NA</v>
      </c>
      <c r="AR326" s="1" t="str">
        <f t="shared" si="442"/>
        <v>NA</v>
      </c>
      <c r="AS326" s="1" t="str">
        <f t="shared" si="443"/>
        <v>NA</v>
      </c>
      <c r="AT326" s="1" t="str">
        <f t="shared" si="444"/>
        <v>NA</v>
      </c>
      <c r="AU326" s="1" t="str">
        <f t="shared" si="445"/>
        <v>NA</v>
      </c>
      <c r="AV326" s="1" t="str">
        <f t="shared" si="446"/>
        <v>NA</v>
      </c>
      <c r="AW326" s="1" t="str">
        <f t="shared" si="447"/>
        <v>NA_CUB</v>
      </c>
      <c r="AX326" s="1" t="str">
        <f t="shared" si="448"/>
        <v>MORTALITY</v>
      </c>
      <c r="AY326" s="1" t="str">
        <f t="shared" si="449"/>
        <v>MORTALITY</v>
      </c>
      <c r="AZ326" s="1" t="str">
        <f t="shared" si="449"/>
        <v>MORTALITY</v>
      </c>
    </row>
    <row r="327" spans="1:52" x14ac:dyDescent="0.2">
      <c r="A327" s="27">
        <f>SABI_RAW_DATA!A327</f>
        <v>326</v>
      </c>
      <c r="B327" s="1" t="str">
        <f>UPPER(SABI_RAW_DATA!C327)</f>
        <v>NA</v>
      </c>
      <c r="C327" s="28">
        <f>SABI_RAW_DATA!D327</f>
        <v>40909</v>
      </c>
      <c r="D327" s="28">
        <f>SABI_RAW_DATA!D327</f>
        <v>40909</v>
      </c>
      <c r="E327" s="1">
        <f t="shared" si="472"/>
        <v>2012</v>
      </c>
      <c r="F327" s="28">
        <f>SABI_RAW_DATA!E327</f>
        <v>40940</v>
      </c>
      <c r="G327" s="1">
        <f t="shared" si="473"/>
        <v>2012</v>
      </c>
      <c r="H327" s="67">
        <f>(YEAR(SABI_SUMMARY!D327)-YEAR(SABI_SUMMARY!C327))*12+MONTH(SABI_SUMMARY!D327)-MONTH(SABI_SUMMARY!C327)</f>
        <v>0</v>
      </c>
      <c r="I327" s="1" t="str">
        <f t="shared" si="474"/>
        <v>CUB</v>
      </c>
      <c r="J327" s="1" t="str">
        <f t="shared" si="475"/>
        <v>NA_CUB</v>
      </c>
      <c r="K327" s="29">
        <f>(YEAR(SABI_SUMMARY!F327)-YEAR(SABI_SUMMARY!C327))*12+MONTH(SABI_SUMMARY!F327)-MONTH(SABI_SUMMARY!C327)</f>
        <v>1</v>
      </c>
      <c r="L327" s="1" t="str">
        <f t="shared" si="476"/>
        <v>CUB</v>
      </c>
      <c r="M327" s="1" t="str">
        <f t="shared" si="477"/>
        <v>NA_CUB</v>
      </c>
      <c r="N327" s="1" t="str">
        <f>UPPER(SABI_RAW_DATA!G327)</f>
        <v>MORTALITY</v>
      </c>
      <c r="O327" s="1">
        <f>IF(SABI_SUMMARY!N327="MORTALITY",1,0)</f>
        <v>1</v>
      </c>
      <c r="P327" s="1" t="str">
        <f t="shared" si="422"/>
        <v>NA</v>
      </c>
      <c r="Q327" s="1" t="str">
        <f t="shared" si="423"/>
        <v>NA</v>
      </c>
      <c r="R327" s="1" t="str">
        <f t="shared" ref="R327:Z327" si="482">IF($E327=R$1,$J327,IF(R$1&gt;$G327,$N327,IF($E327&gt;R$1,"NA",(IF($E327=R$1,L327,(IF(Q327="NA",L327,IF(Q327="FEMALE_CUB","FEMALE_JUVENILE",IF(Q327="FEMALE_JUVENILE","FEMALE_SUBADULT",IF(Q327="FEMALE_SUBADULT","FEMALE_ADULT_36_48",IF(Q327="FEMALE_ADULT_36_48","FEMALE_ADULT_48_60",IF(Q327="FEMALE_ADULT_48_60","FEMALE_ADULT_60_72",IF(Q327="FEMALE_ADULT_60_72","FEMALE_ADULT_72_84",IF(Q327="FEMALE_ADULT_72_84","FEMALE_ADULT_84",IF(Q327="FEMALE_ADULT_84","FEMALE_ADULT_84",IF(Q327="MALE_CUB","MALE_JUVENILE",IF(Q327="MALE_JUVENILE","MALE_SUBADULT",IF(Q327="MALE_SUBADULT","MALE_ADULT_36_48",IF(Q327="MALE_ADULT_36_48","MALE_ADULT_48_60",IF(Q327="MALE_ADULT_48_60","MALE_ADULT_60_72",IF(Q327="MALE_ADULT_60_72","MALE_ADULT_72_84",IF(Q327="MALE_ADULT_72_84","MALE_ADULT_84",IF(Q327="MALE_ADULT_84","MALE_ADULT_84",IF(Q327="NA_CUB","NA_JUVENILE",IF(Q327="NA_JUVENILE","NA_ADULT",IF(Q327="NA_ADULT","NA_ADULT","NA"))))))))))))))))))))))))))</f>
        <v>NA</v>
      </c>
      <c r="S327" s="1" t="str">
        <f t="shared" si="482"/>
        <v>NA</v>
      </c>
      <c r="T327" s="1" t="str">
        <f t="shared" si="482"/>
        <v>NA</v>
      </c>
      <c r="U327" s="1" t="str">
        <f t="shared" si="482"/>
        <v>NA</v>
      </c>
      <c r="V327" s="1" t="str">
        <f t="shared" si="482"/>
        <v>NA</v>
      </c>
      <c r="W327" s="1" t="str">
        <f t="shared" si="482"/>
        <v>NA</v>
      </c>
      <c r="X327" s="1" t="str">
        <f t="shared" si="482"/>
        <v>NA</v>
      </c>
      <c r="Y327" s="1" t="str">
        <f t="shared" si="482"/>
        <v>NA</v>
      </c>
      <c r="Z327" s="1" t="str">
        <f t="shared" si="482"/>
        <v>NA</v>
      </c>
      <c r="AA327" s="1" t="str">
        <f t="shared" si="425"/>
        <v>NA</v>
      </c>
      <c r="AB327" s="1" t="str">
        <f t="shared" si="426"/>
        <v>NA</v>
      </c>
      <c r="AC327" s="1" t="str">
        <f t="shared" si="427"/>
        <v>NA</v>
      </c>
      <c r="AD327" s="1" t="str">
        <f t="shared" si="428"/>
        <v>NA</v>
      </c>
      <c r="AE327" s="1" t="str">
        <f t="shared" si="429"/>
        <v>NA</v>
      </c>
      <c r="AF327" s="1" t="str">
        <f t="shared" si="430"/>
        <v>NA</v>
      </c>
      <c r="AG327" s="1" t="str">
        <f t="shared" si="431"/>
        <v>NA</v>
      </c>
      <c r="AH327" s="1" t="str">
        <f t="shared" si="432"/>
        <v>NA</v>
      </c>
      <c r="AI327" s="1" t="str">
        <f t="shared" si="433"/>
        <v>NA</v>
      </c>
      <c r="AJ327" s="1" t="str">
        <f t="shared" si="434"/>
        <v>NA</v>
      </c>
      <c r="AK327" s="1" t="str">
        <f t="shared" si="435"/>
        <v>NA</v>
      </c>
      <c r="AL327" s="1" t="str">
        <f t="shared" si="436"/>
        <v>NA</v>
      </c>
      <c r="AM327" s="1" t="str">
        <f t="shared" si="437"/>
        <v>NA</v>
      </c>
      <c r="AN327" s="1" t="str">
        <f t="shared" si="438"/>
        <v>NA</v>
      </c>
      <c r="AO327" s="1" t="str">
        <f t="shared" si="439"/>
        <v>NA</v>
      </c>
      <c r="AP327" s="1" t="str">
        <f t="shared" si="440"/>
        <v>NA</v>
      </c>
      <c r="AQ327" s="1" t="str">
        <f t="shared" si="441"/>
        <v>NA</v>
      </c>
      <c r="AR327" s="1" t="str">
        <f t="shared" si="442"/>
        <v>NA</v>
      </c>
      <c r="AS327" s="1" t="str">
        <f t="shared" si="443"/>
        <v>NA</v>
      </c>
      <c r="AT327" s="1" t="str">
        <f t="shared" si="444"/>
        <v>NA</v>
      </c>
      <c r="AU327" s="1" t="str">
        <f t="shared" si="445"/>
        <v>NA</v>
      </c>
      <c r="AV327" s="1" t="str">
        <f t="shared" si="446"/>
        <v>NA</v>
      </c>
      <c r="AW327" s="1" t="str">
        <f t="shared" si="447"/>
        <v>NA_CUB</v>
      </c>
      <c r="AX327" s="1" t="str">
        <f t="shared" si="448"/>
        <v>MORTALITY</v>
      </c>
      <c r="AY327" s="1" t="str">
        <f t="shared" si="449"/>
        <v>MORTALITY</v>
      </c>
      <c r="AZ327" s="1" t="str">
        <f t="shared" si="449"/>
        <v>MORTALITY</v>
      </c>
    </row>
    <row r="328" spans="1:52" x14ac:dyDescent="0.2">
      <c r="A328" s="27">
        <f>SABI_RAW_DATA!A328</f>
        <v>327</v>
      </c>
      <c r="B328" s="1" t="str">
        <f>UPPER(SABI_RAW_DATA!C328)</f>
        <v>FEMALE</v>
      </c>
      <c r="C328" s="28">
        <f>SABI_RAW_DATA!D328</f>
        <v>41183</v>
      </c>
      <c r="D328" s="28">
        <f>SABI_RAW_DATA!D328</f>
        <v>41183</v>
      </c>
      <c r="E328" s="1">
        <f t="shared" si="472"/>
        <v>2012</v>
      </c>
      <c r="F328" s="28">
        <f>SABI_RAW_DATA!E328</f>
        <v>41426</v>
      </c>
      <c r="G328" s="1">
        <f t="shared" si="473"/>
        <v>2013</v>
      </c>
      <c r="H328" s="67">
        <f>(YEAR(SABI_SUMMARY!D328)-YEAR(SABI_SUMMARY!C328))*12+MONTH(SABI_SUMMARY!D328)-MONTH(SABI_SUMMARY!C328)</f>
        <v>0</v>
      </c>
      <c r="I328" s="1" t="str">
        <f t="shared" si="474"/>
        <v>CUB</v>
      </c>
      <c r="J328" s="1" t="str">
        <f t="shared" si="475"/>
        <v>FEMALE_CUB</v>
      </c>
      <c r="K328" s="29">
        <f>(YEAR(SABI_SUMMARY!F328)-YEAR(SABI_SUMMARY!C328))*12+MONTH(SABI_SUMMARY!F328)-MONTH(SABI_SUMMARY!C328)</f>
        <v>8</v>
      </c>
      <c r="L328" s="1" t="str">
        <f t="shared" si="476"/>
        <v>CUB</v>
      </c>
      <c r="M328" s="1" t="str">
        <f t="shared" si="477"/>
        <v>FEMALE_CUB</v>
      </c>
      <c r="N328" s="1" t="str">
        <f>UPPER(SABI_RAW_DATA!G328)</f>
        <v>MORTALITY</v>
      </c>
      <c r="O328" s="1">
        <f>IF(SABI_SUMMARY!N328="MORTALITY",1,0)</f>
        <v>1</v>
      </c>
      <c r="P328" s="1" t="str">
        <f t="shared" si="422"/>
        <v>NA</v>
      </c>
      <c r="Q328" s="1" t="str">
        <f t="shared" si="423"/>
        <v>NA</v>
      </c>
      <c r="R328" s="1" t="str">
        <f t="shared" ref="R328:Z328" si="483">IF($E328=R$1,$J328,IF(R$1&gt;$G328,$N328,IF($E328&gt;R$1,"NA",(IF($E328=R$1,L328,(IF(Q328="NA",L328,IF(Q328="FEMALE_CUB","FEMALE_JUVENILE",IF(Q328="FEMALE_JUVENILE","FEMALE_SUBADULT",IF(Q328="FEMALE_SUBADULT","FEMALE_ADULT_36_48",IF(Q328="FEMALE_ADULT_36_48","FEMALE_ADULT_48_60",IF(Q328="FEMALE_ADULT_48_60","FEMALE_ADULT_60_72",IF(Q328="FEMALE_ADULT_60_72","FEMALE_ADULT_72_84",IF(Q328="FEMALE_ADULT_72_84","FEMALE_ADULT_84",IF(Q328="FEMALE_ADULT_84","FEMALE_ADULT_84",IF(Q328="MALE_CUB","MALE_JUVENILE",IF(Q328="MALE_JUVENILE","MALE_SUBADULT",IF(Q328="MALE_SUBADULT","MALE_ADULT_36_48",IF(Q328="MALE_ADULT_36_48","MALE_ADULT_48_60",IF(Q328="MALE_ADULT_48_60","MALE_ADULT_60_72",IF(Q328="MALE_ADULT_60_72","MALE_ADULT_72_84",IF(Q328="MALE_ADULT_72_84","MALE_ADULT_84",IF(Q328="MALE_ADULT_84","MALE_ADULT_84",IF(Q328="NA_CUB","NA_JUVENILE",IF(Q328="NA_JUVENILE","NA_ADULT",IF(Q328="NA_ADULT","NA_ADULT","NA"))))))))))))))))))))))))))</f>
        <v>NA</v>
      </c>
      <c r="S328" s="1" t="str">
        <f t="shared" si="483"/>
        <v>NA</v>
      </c>
      <c r="T328" s="1" t="str">
        <f t="shared" si="483"/>
        <v>NA</v>
      </c>
      <c r="U328" s="1" t="str">
        <f t="shared" si="483"/>
        <v>NA</v>
      </c>
      <c r="V328" s="1" t="str">
        <f t="shared" si="483"/>
        <v>NA</v>
      </c>
      <c r="W328" s="1" t="str">
        <f t="shared" si="483"/>
        <v>NA</v>
      </c>
      <c r="X328" s="1" t="str">
        <f t="shared" si="483"/>
        <v>NA</v>
      </c>
      <c r="Y328" s="1" t="str">
        <f t="shared" si="483"/>
        <v>NA</v>
      </c>
      <c r="Z328" s="1" t="str">
        <f t="shared" si="483"/>
        <v>NA</v>
      </c>
      <c r="AA328" s="1" t="str">
        <f t="shared" si="425"/>
        <v>NA</v>
      </c>
      <c r="AB328" s="1" t="str">
        <f t="shared" si="426"/>
        <v>NA</v>
      </c>
      <c r="AC328" s="1" t="str">
        <f t="shared" si="427"/>
        <v>NA</v>
      </c>
      <c r="AD328" s="1" t="str">
        <f t="shared" si="428"/>
        <v>NA</v>
      </c>
      <c r="AE328" s="1" t="str">
        <f t="shared" si="429"/>
        <v>NA</v>
      </c>
      <c r="AF328" s="1" t="str">
        <f t="shared" si="430"/>
        <v>NA</v>
      </c>
      <c r="AG328" s="1" t="str">
        <f t="shared" si="431"/>
        <v>NA</v>
      </c>
      <c r="AH328" s="1" t="str">
        <f t="shared" si="432"/>
        <v>NA</v>
      </c>
      <c r="AI328" s="1" t="str">
        <f t="shared" si="433"/>
        <v>NA</v>
      </c>
      <c r="AJ328" s="1" t="str">
        <f t="shared" si="434"/>
        <v>NA</v>
      </c>
      <c r="AK328" s="1" t="str">
        <f t="shared" si="435"/>
        <v>NA</v>
      </c>
      <c r="AL328" s="1" t="str">
        <f t="shared" si="436"/>
        <v>NA</v>
      </c>
      <c r="AM328" s="1" t="str">
        <f t="shared" si="437"/>
        <v>NA</v>
      </c>
      <c r="AN328" s="1" t="str">
        <f t="shared" si="438"/>
        <v>NA</v>
      </c>
      <c r="AO328" s="1" t="str">
        <f t="shared" si="439"/>
        <v>NA</v>
      </c>
      <c r="AP328" s="1" t="str">
        <f t="shared" si="440"/>
        <v>NA</v>
      </c>
      <c r="AQ328" s="1" t="str">
        <f t="shared" si="441"/>
        <v>NA</v>
      </c>
      <c r="AR328" s="1" t="str">
        <f t="shared" si="442"/>
        <v>NA</v>
      </c>
      <c r="AS328" s="1" t="str">
        <f t="shared" si="443"/>
        <v>NA</v>
      </c>
      <c r="AT328" s="1" t="str">
        <f t="shared" si="444"/>
        <v>NA</v>
      </c>
      <c r="AU328" s="1" t="str">
        <f t="shared" si="445"/>
        <v>NA</v>
      </c>
      <c r="AV328" s="1" t="str">
        <f t="shared" si="446"/>
        <v>NA</v>
      </c>
      <c r="AW328" s="1" t="str">
        <f t="shared" si="447"/>
        <v>FEMALE_CUB</v>
      </c>
      <c r="AX328" s="1" t="str">
        <f t="shared" si="448"/>
        <v>FEMALE_JUVENILE</v>
      </c>
      <c r="AY328" s="1" t="str">
        <f t="shared" si="449"/>
        <v>MORTALITY</v>
      </c>
      <c r="AZ328" s="1" t="str">
        <f t="shared" si="449"/>
        <v>MORTALITY</v>
      </c>
    </row>
    <row r="329" spans="1:52" x14ac:dyDescent="0.2">
      <c r="A329" s="27">
        <f>SABI_RAW_DATA!A329</f>
        <v>328</v>
      </c>
      <c r="B329" s="1" t="str">
        <f>UPPER(SABI_RAW_DATA!C329)</f>
        <v>FEMALE</v>
      </c>
      <c r="C329" s="28">
        <f>SABI_RAW_DATA!D329</f>
        <v>41183</v>
      </c>
      <c r="D329" s="28">
        <f>SABI_RAW_DATA!D329</f>
        <v>41183</v>
      </c>
      <c r="E329" s="1">
        <f t="shared" si="472"/>
        <v>2012</v>
      </c>
      <c r="F329" s="28">
        <f>SABI_RAW_DATA!E329</f>
        <v>41426</v>
      </c>
      <c r="G329" s="1">
        <f t="shared" si="473"/>
        <v>2013</v>
      </c>
      <c r="H329" s="67">
        <f>(YEAR(SABI_SUMMARY!D329)-YEAR(SABI_SUMMARY!C329))*12+MONTH(SABI_SUMMARY!D329)-MONTH(SABI_SUMMARY!C329)</f>
        <v>0</v>
      </c>
      <c r="I329" s="1" t="str">
        <f t="shared" si="474"/>
        <v>CUB</v>
      </c>
      <c r="J329" s="1" t="str">
        <f t="shared" si="475"/>
        <v>FEMALE_CUB</v>
      </c>
      <c r="K329" s="29">
        <f>(YEAR(SABI_SUMMARY!F329)-YEAR(SABI_SUMMARY!C329))*12+MONTH(SABI_SUMMARY!F329)-MONTH(SABI_SUMMARY!C329)</f>
        <v>8</v>
      </c>
      <c r="L329" s="1" t="str">
        <f t="shared" si="476"/>
        <v>CUB</v>
      </c>
      <c r="M329" s="1" t="str">
        <f t="shared" si="477"/>
        <v>FEMALE_CUB</v>
      </c>
      <c r="N329" s="1" t="str">
        <f>UPPER(SABI_RAW_DATA!G329)</f>
        <v>MORTALITY</v>
      </c>
      <c r="O329" s="1">
        <f>IF(SABI_SUMMARY!N329="MORTALITY",1,0)</f>
        <v>1</v>
      </c>
      <c r="P329" s="1" t="str">
        <f t="shared" si="422"/>
        <v>NA</v>
      </c>
      <c r="Q329" s="1" t="str">
        <f t="shared" si="423"/>
        <v>NA</v>
      </c>
      <c r="R329" s="1" t="str">
        <f t="shared" ref="R329:Z329" si="484">IF($E329=R$1,$J329,IF(R$1&gt;$G329,$N329,IF($E329&gt;R$1,"NA",(IF($E329=R$1,L329,(IF(Q329="NA",L329,IF(Q329="FEMALE_CUB","FEMALE_JUVENILE",IF(Q329="FEMALE_JUVENILE","FEMALE_SUBADULT",IF(Q329="FEMALE_SUBADULT","FEMALE_ADULT_36_48",IF(Q329="FEMALE_ADULT_36_48","FEMALE_ADULT_48_60",IF(Q329="FEMALE_ADULT_48_60","FEMALE_ADULT_60_72",IF(Q329="FEMALE_ADULT_60_72","FEMALE_ADULT_72_84",IF(Q329="FEMALE_ADULT_72_84","FEMALE_ADULT_84",IF(Q329="FEMALE_ADULT_84","FEMALE_ADULT_84",IF(Q329="MALE_CUB","MALE_JUVENILE",IF(Q329="MALE_JUVENILE","MALE_SUBADULT",IF(Q329="MALE_SUBADULT","MALE_ADULT_36_48",IF(Q329="MALE_ADULT_36_48","MALE_ADULT_48_60",IF(Q329="MALE_ADULT_48_60","MALE_ADULT_60_72",IF(Q329="MALE_ADULT_60_72","MALE_ADULT_72_84",IF(Q329="MALE_ADULT_72_84","MALE_ADULT_84",IF(Q329="MALE_ADULT_84","MALE_ADULT_84",IF(Q329="NA_CUB","NA_JUVENILE",IF(Q329="NA_JUVENILE","NA_ADULT",IF(Q329="NA_ADULT","NA_ADULT","NA"))))))))))))))))))))))))))</f>
        <v>NA</v>
      </c>
      <c r="S329" s="1" t="str">
        <f t="shared" si="484"/>
        <v>NA</v>
      </c>
      <c r="T329" s="1" t="str">
        <f t="shared" si="484"/>
        <v>NA</v>
      </c>
      <c r="U329" s="1" t="str">
        <f t="shared" si="484"/>
        <v>NA</v>
      </c>
      <c r="V329" s="1" t="str">
        <f t="shared" si="484"/>
        <v>NA</v>
      </c>
      <c r="W329" s="1" t="str">
        <f t="shared" si="484"/>
        <v>NA</v>
      </c>
      <c r="X329" s="1" t="str">
        <f t="shared" si="484"/>
        <v>NA</v>
      </c>
      <c r="Y329" s="1" t="str">
        <f t="shared" si="484"/>
        <v>NA</v>
      </c>
      <c r="Z329" s="1" t="str">
        <f t="shared" si="484"/>
        <v>NA</v>
      </c>
      <c r="AA329" s="1" t="str">
        <f t="shared" si="425"/>
        <v>NA</v>
      </c>
      <c r="AB329" s="1" t="str">
        <f t="shared" si="426"/>
        <v>NA</v>
      </c>
      <c r="AC329" s="1" t="str">
        <f t="shared" si="427"/>
        <v>NA</v>
      </c>
      <c r="AD329" s="1" t="str">
        <f t="shared" si="428"/>
        <v>NA</v>
      </c>
      <c r="AE329" s="1" t="str">
        <f t="shared" si="429"/>
        <v>NA</v>
      </c>
      <c r="AF329" s="1" t="str">
        <f t="shared" si="430"/>
        <v>NA</v>
      </c>
      <c r="AG329" s="1" t="str">
        <f t="shared" si="431"/>
        <v>NA</v>
      </c>
      <c r="AH329" s="1" t="str">
        <f t="shared" si="432"/>
        <v>NA</v>
      </c>
      <c r="AI329" s="1" t="str">
        <f t="shared" si="433"/>
        <v>NA</v>
      </c>
      <c r="AJ329" s="1" t="str">
        <f t="shared" si="434"/>
        <v>NA</v>
      </c>
      <c r="AK329" s="1" t="str">
        <f t="shared" si="435"/>
        <v>NA</v>
      </c>
      <c r="AL329" s="1" t="str">
        <f t="shared" si="436"/>
        <v>NA</v>
      </c>
      <c r="AM329" s="1" t="str">
        <f t="shared" si="437"/>
        <v>NA</v>
      </c>
      <c r="AN329" s="1" t="str">
        <f t="shared" si="438"/>
        <v>NA</v>
      </c>
      <c r="AO329" s="1" t="str">
        <f t="shared" si="439"/>
        <v>NA</v>
      </c>
      <c r="AP329" s="1" t="str">
        <f t="shared" si="440"/>
        <v>NA</v>
      </c>
      <c r="AQ329" s="1" t="str">
        <f t="shared" si="441"/>
        <v>NA</v>
      </c>
      <c r="AR329" s="1" t="str">
        <f t="shared" si="442"/>
        <v>NA</v>
      </c>
      <c r="AS329" s="1" t="str">
        <f t="shared" si="443"/>
        <v>NA</v>
      </c>
      <c r="AT329" s="1" t="str">
        <f t="shared" si="444"/>
        <v>NA</v>
      </c>
      <c r="AU329" s="1" t="str">
        <f t="shared" si="445"/>
        <v>NA</v>
      </c>
      <c r="AV329" s="1" t="str">
        <f t="shared" si="446"/>
        <v>NA</v>
      </c>
      <c r="AW329" s="1" t="str">
        <f t="shared" si="447"/>
        <v>FEMALE_CUB</v>
      </c>
      <c r="AX329" s="1" t="str">
        <f t="shared" si="448"/>
        <v>FEMALE_JUVENILE</v>
      </c>
      <c r="AY329" s="1" t="str">
        <f t="shared" si="449"/>
        <v>MORTALITY</v>
      </c>
      <c r="AZ329" s="1" t="str">
        <f t="shared" si="449"/>
        <v>MORTALITY</v>
      </c>
    </row>
    <row r="330" spans="1:52" x14ac:dyDescent="0.2">
      <c r="A330" s="27">
        <f>SABI_RAW_DATA!A330</f>
        <v>329</v>
      </c>
      <c r="B330" s="1" t="str">
        <f>UPPER(SABI_RAW_DATA!C330)</f>
        <v>NA</v>
      </c>
      <c r="C330" s="28">
        <f>SABI_RAW_DATA!D330</f>
        <v>41579</v>
      </c>
      <c r="D330" s="28">
        <f>SABI_RAW_DATA!D330</f>
        <v>41579</v>
      </c>
      <c r="E330" s="1">
        <f t="shared" si="472"/>
        <v>2013</v>
      </c>
      <c r="F330" s="28">
        <f>SABI_RAW_DATA!E330</f>
        <v>41730</v>
      </c>
      <c r="G330" s="1">
        <f t="shared" si="473"/>
        <v>2014</v>
      </c>
      <c r="H330" s="67">
        <f>(YEAR(SABI_SUMMARY!D330)-YEAR(SABI_SUMMARY!C330))*12+MONTH(SABI_SUMMARY!D330)-MONTH(SABI_SUMMARY!C330)</f>
        <v>0</v>
      </c>
      <c r="I330" s="1" t="str">
        <f t="shared" si="474"/>
        <v>CUB</v>
      </c>
      <c r="J330" s="1" t="str">
        <f t="shared" si="475"/>
        <v>NA_CUB</v>
      </c>
      <c r="K330" s="29">
        <f>(YEAR(SABI_SUMMARY!F330)-YEAR(SABI_SUMMARY!C330))*12+MONTH(SABI_SUMMARY!F330)-MONTH(SABI_SUMMARY!C330)</f>
        <v>5</v>
      </c>
      <c r="L330" s="1" t="str">
        <f t="shared" si="476"/>
        <v>CUB</v>
      </c>
      <c r="M330" s="1" t="str">
        <f t="shared" si="477"/>
        <v>NA_CUB</v>
      </c>
      <c r="N330" s="1" t="str">
        <f>UPPER(SABI_RAW_DATA!G330)</f>
        <v>MORTALITY</v>
      </c>
      <c r="O330" s="1">
        <f>IF(SABI_SUMMARY!N330="MORTALITY",1,0)</f>
        <v>1</v>
      </c>
      <c r="P330" s="1" t="str">
        <f t="shared" si="422"/>
        <v>NA</v>
      </c>
      <c r="Q330" s="1" t="str">
        <f t="shared" si="423"/>
        <v>NA</v>
      </c>
      <c r="R330" s="1" t="str">
        <f t="shared" ref="R330:Z330" si="485">IF($E330=R$1,$J330,IF(R$1&gt;$G330,$N330,IF($E330&gt;R$1,"NA",(IF($E330=R$1,L330,(IF(Q330="NA",L330,IF(Q330="FEMALE_CUB","FEMALE_JUVENILE",IF(Q330="FEMALE_JUVENILE","FEMALE_SUBADULT",IF(Q330="FEMALE_SUBADULT","FEMALE_ADULT_36_48",IF(Q330="FEMALE_ADULT_36_48","FEMALE_ADULT_48_60",IF(Q330="FEMALE_ADULT_48_60","FEMALE_ADULT_60_72",IF(Q330="FEMALE_ADULT_60_72","FEMALE_ADULT_72_84",IF(Q330="FEMALE_ADULT_72_84","FEMALE_ADULT_84",IF(Q330="FEMALE_ADULT_84","FEMALE_ADULT_84",IF(Q330="MALE_CUB","MALE_JUVENILE",IF(Q330="MALE_JUVENILE","MALE_SUBADULT",IF(Q330="MALE_SUBADULT","MALE_ADULT_36_48",IF(Q330="MALE_ADULT_36_48","MALE_ADULT_48_60",IF(Q330="MALE_ADULT_48_60","MALE_ADULT_60_72",IF(Q330="MALE_ADULT_60_72","MALE_ADULT_72_84",IF(Q330="MALE_ADULT_72_84","MALE_ADULT_84",IF(Q330="MALE_ADULT_84","MALE_ADULT_84",IF(Q330="NA_CUB","NA_JUVENILE",IF(Q330="NA_JUVENILE","NA_ADULT",IF(Q330="NA_ADULT","NA_ADULT","NA"))))))))))))))))))))))))))</f>
        <v>NA</v>
      </c>
      <c r="S330" s="1" t="str">
        <f t="shared" si="485"/>
        <v>NA</v>
      </c>
      <c r="T330" s="1" t="str">
        <f t="shared" si="485"/>
        <v>NA</v>
      </c>
      <c r="U330" s="1" t="str">
        <f t="shared" si="485"/>
        <v>NA</v>
      </c>
      <c r="V330" s="1" t="str">
        <f t="shared" si="485"/>
        <v>NA</v>
      </c>
      <c r="W330" s="1" t="str">
        <f t="shared" si="485"/>
        <v>NA</v>
      </c>
      <c r="X330" s="1" t="str">
        <f t="shared" si="485"/>
        <v>NA</v>
      </c>
      <c r="Y330" s="1" t="str">
        <f t="shared" si="485"/>
        <v>NA</v>
      </c>
      <c r="Z330" s="1" t="str">
        <f t="shared" si="485"/>
        <v>NA</v>
      </c>
      <c r="AA330" s="1" t="str">
        <f t="shared" si="425"/>
        <v>NA</v>
      </c>
      <c r="AB330" s="1" t="str">
        <f t="shared" si="426"/>
        <v>NA</v>
      </c>
      <c r="AC330" s="1" t="str">
        <f t="shared" si="427"/>
        <v>NA</v>
      </c>
      <c r="AD330" s="1" t="str">
        <f t="shared" si="428"/>
        <v>NA</v>
      </c>
      <c r="AE330" s="1" t="str">
        <f t="shared" si="429"/>
        <v>NA</v>
      </c>
      <c r="AF330" s="1" t="str">
        <f t="shared" si="430"/>
        <v>NA</v>
      </c>
      <c r="AG330" s="1" t="str">
        <f t="shared" si="431"/>
        <v>NA</v>
      </c>
      <c r="AH330" s="1" t="str">
        <f t="shared" si="432"/>
        <v>NA</v>
      </c>
      <c r="AI330" s="1" t="str">
        <f t="shared" si="433"/>
        <v>NA</v>
      </c>
      <c r="AJ330" s="1" t="str">
        <f t="shared" si="434"/>
        <v>NA</v>
      </c>
      <c r="AK330" s="1" t="str">
        <f t="shared" si="435"/>
        <v>NA</v>
      </c>
      <c r="AL330" s="1" t="str">
        <f t="shared" si="436"/>
        <v>NA</v>
      </c>
      <c r="AM330" s="1" t="str">
        <f t="shared" si="437"/>
        <v>NA</v>
      </c>
      <c r="AN330" s="1" t="str">
        <f t="shared" si="438"/>
        <v>NA</v>
      </c>
      <c r="AO330" s="1" t="str">
        <f t="shared" si="439"/>
        <v>NA</v>
      </c>
      <c r="AP330" s="1" t="str">
        <f t="shared" si="440"/>
        <v>NA</v>
      </c>
      <c r="AQ330" s="1" t="str">
        <f t="shared" si="441"/>
        <v>NA</v>
      </c>
      <c r="AR330" s="1" t="str">
        <f t="shared" si="442"/>
        <v>NA</v>
      </c>
      <c r="AS330" s="1" t="str">
        <f t="shared" si="443"/>
        <v>NA</v>
      </c>
      <c r="AT330" s="1" t="str">
        <f t="shared" si="444"/>
        <v>NA</v>
      </c>
      <c r="AU330" s="1" t="str">
        <f t="shared" si="445"/>
        <v>NA</v>
      </c>
      <c r="AV330" s="1" t="str">
        <f t="shared" si="446"/>
        <v>NA</v>
      </c>
      <c r="AW330" s="1" t="str">
        <f t="shared" si="447"/>
        <v>NA</v>
      </c>
      <c r="AX330" s="1" t="str">
        <f t="shared" si="448"/>
        <v>NA_CUB</v>
      </c>
      <c r="AY330" s="1" t="str">
        <f t="shared" si="449"/>
        <v>NA_JUVENILE</v>
      </c>
      <c r="AZ330" s="1" t="str">
        <f t="shared" si="449"/>
        <v>MORTALITY</v>
      </c>
    </row>
    <row r="331" spans="1:52" x14ac:dyDescent="0.2">
      <c r="A331" s="27">
        <f>SABI_RAW_DATA!A331</f>
        <v>330</v>
      </c>
      <c r="B331" s="1" t="str">
        <f>UPPER(SABI_RAW_DATA!C331)</f>
        <v>NA</v>
      </c>
      <c r="C331" s="28">
        <f>SABI_RAW_DATA!D331</f>
        <v>41579</v>
      </c>
      <c r="D331" s="28">
        <f>SABI_RAW_DATA!D331</f>
        <v>41579</v>
      </c>
      <c r="E331" s="1">
        <f t="shared" si="472"/>
        <v>2013</v>
      </c>
      <c r="F331" s="28">
        <f>SABI_RAW_DATA!E331</f>
        <v>41760</v>
      </c>
      <c r="G331" s="1">
        <f t="shared" si="473"/>
        <v>2014</v>
      </c>
      <c r="H331" s="67">
        <f>(YEAR(SABI_SUMMARY!D331)-YEAR(SABI_SUMMARY!C331))*12+MONTH(SABI_SUMMARY!D331)-MONTH(SABI_SUMMARY!C331)</f>
        <v>0</v>
      </c>
      <c r="I331" s="1" t="str">
        <f t="shared" si="474"/>
        <v>CUB</v>
      </c>
      <c r="J331" s="1" t="str">
        <f t="shared" si="475"/>
        <v>NA_CUB</v>
      </c>
      <c r="K331" s="29">
        <f>(YEAR(SABI_SUMMARY!F331)-YEAR(SABI_SUMMARY!C331))*12+MONTH(SABI_SUMMARY!F331)-MONTH(SABI_SUMMARY!C331)</f>
        <v>6</v>
      </c>
      <c r="L331" s="1" t="str">
        <f t="shared" si="476"/>
        <v>CUB</v>
      </c>
      <c r="M331" s="1" t="str">
        <f t="shared" si="477"/>
        <v>NA_CUB</v>
      </c>
      <c r="N331" s="1" t="str">
        <f>UPPER(SABI_RAW_DATA!G331)</f>
        <v>MORTALITY</v>
      </c>
      <c r="O331" s="1">
        <f>IF(SABI_SUMMARY!N331="MORTALITY",1,0)</f>
        <v>1</v>
      </c>
      <c r="P331" s="1" t="str">
        <f t="shared" si="422"/>
        <v>NA</v>
      </c>
      <c r="Q331" s="1" t="str">
        <f t="shared" si="423"/>
        <v>NA</v>
      </c>
      <c r="R331" s="1" t="str">
        <f t="shared" ref="R331:Z331" si="486">IF($E331=R$1,$J331,IF(R$1&gt;$G331,$N331,IF($E331&gt;R$1,"NA",(IF($E331=R$1,L331,(IF(Q331="NA",L331,IF(Q331="FEMALE_CUB","FEMALE_JUVENILE",IF(Q331="FEMALE_JUVENILE","FEMALE_SUBADULT",IF(Q331="FEMALE_SUBADULT","FEMALE_ADULT_36_48",IF(Q331="FEMALE_ADULT_36_48","FEMALE_ADULT_48_60",IF(Q331="FEMALE_ADULT_48_60","FEMALE_ADULT_60_72",IF(Q331="FEMALE_ADULT_60_72","FEMALE_ADULT_72_84",IF(Q331="FEMALE_ADULT_72_84","FEMALE_ADULT_84",IF(Q331="FEMALE_ADULT_84","FEMALE_ADULT_84",IF(Q331="MALE_CUB","MALE_JUVENILE",IF(Q331="MALE_JUVENILE","MALE_SUBADULT",IF(Q331="MALE_SUBADULT","MALE_ADULT_36_48",IF(Q331="MALE_ADULT_36_48","MALE_ADULT_48_60",IF(Q331="MALE_ADULT_48_60","MALE_ADULT_60_72",IF(Q331="MALE_ADULT_60_72","MALE_ADULT_72_84",IF(Q331="MALE_ADULT_72_84","MALE_ADULT_84",IF(Q331="MALE_ADULT_84","MALE_ADULT_84",IF(Q331="NA_CUB","NA_JUVENILE",IF(Q331="NA_JUVENILE","NA_ADULT",IF(Q331="NA_ADULT","NA_ADULT","NA"))))))))))))))))))))))))))</f>
        <v>NA</v>
      </c>
      <c r="S331" s="1" t="str">
        <f t="shared" si="486"/>
        <v>NA</v>
      </c>
      <c r="T331" s="1" t="str">
        <f t="shared" si="486"/>
        <v>NA</v>
      </c>
      <c r="U331" s="1" t="str">
        <f t="shared" si="486"/>
        <v>NA</v>
      </c>
      <c r="V331" s="1" t="str">
        <f t="shared" si="486"/>
        <v>NA</v>
      </c>
      <c r="W331" s="1" t="str">
        <f t="shared" si="486"/>
        <v>NA</v>
      </c>
      <c r="X331" s="1" t="str">
        <f t="shared" si="486"/>
        <v>NA</v>
      </c>
      <c r="Y331" s="1" t="str">
        <f t="shared" si="486"/>
        <v>NA</v>
      </c>
      <c r="Z331" s="1" t="str">
        <f t="shared" si="486"/>
        <v>NA</v>
      </c>
      <c r="AA331" s="1" t="str">
        <f t="shared" si="425"/>
        <v>NA</v>
      </c>
      <c r="AB331" s="1" t="str">
        <f t="shared" si="426"/>
        <v>NA</v>
      </c>
      <c r="AC331" s="1" t="str">
        <f t="shared" si="427"/>
        <v>NA</v>
      </c>
      <c r="AD331" s="1" t="str">
        <f t="shared" si="428"/>
        <v>NA</v>
      </c>
      <c r="AE331" s="1" t="str">
        <f t="shared" si="429"/>
        <v>NA</v>
      </c>
      <c r="AF331" s="1" t="str">
        <f t="shared" si="430"/>
        <v>NA</v>
      </c>
      <c r="AG331" s="1" t="str">
        <f t="shared" si="431"/>
        <v>NA</v>
      </c>
      <c r="AH331" s="1" t="str">
        <f t="shared" si="432"/>
        <v>NA</v>
      </c>
      <c r="AI331" s="1" t="str">
        <f t="shared" si="433"/>
        <v>NA</v>
      </c>
      <c r="AJ331" s="1" t="str">
        <f t="shared" si="434"/>
        <v>NA</v>
      </c>
      <c r="AK331" s="1" t="str">
        <f t="shared" si="435"/>
        <v>NA</v>
      </c>
      <c r="AL331" s="1" t="str">
        <f t="shared" si="436"/>
        <v>NA</v>
      </c>
      <c r="AM331" s="1" t="str">
        <f t="shared" si="437"/>
        <v>NA</v>
      </c>
      <c r="AN331" s="1" t="str">
        <f t="shared" si="438"/>
        <v>NA</v>
      </c>
      <c r="AO331" s="1" t="str">
        <f t="shared" si="439"/>
        <v>NA</v>
      </c>
      <c r="AP331" s="1" t="str">
        <f t="shared" si="440"/>
        <v>NA</v>
      </c>
      <c r="AQ331" s="1" t="str">
        <f t="shared" si="441"/>
        <v>NA</v>
      </c>
      <c r="AR331" s="1" t="str">
        <f t="shared" si="442"/>
        <v>NA</v>
      </c>
      <c r="AS331" s="1" t="str">
        <f t="shared" si="443"/>
        <v>NA</v>
      </c>
      <c r="AT331" s="1" t="str">
        <f t="shared" si="444"/>
        <v>NA</v>
      </c>
      <c r="AU331" s="1" t="str">
        <f t="shared" si="445"/>
        <v>NA</v>
      </c>
      <c r="AV331" s="1" t="str">
        <f t="shared" si="446"/>
        <v>NA</v>
      </c>
      <c r="AW331" s="1" t="str">
        <f t="shared" si="447"/>
        <v>NA</v>
      </c>
      <c r="AX331" s="1" t="str">
        <f t="shared" si="448"/>
        <v>NA_CUB</v>
      </c>
      <c r="AY331" s="1" t="str">
        <f t="shared" si="449"/>
        <v>NA_JUVENILE</v>
      </c>
      <c r="AZ331" s="1" t="str">
        <f t="shared" si="449"/>
        <v>MORTALITY</v>
      </c>
    </row>
    <row r="332" spans="1:52" x14ac:dyDescent="0.2">
      <c r="A332" s="27">
        <f>SABI_RAW_DATA!A332</f>
        <v>331</v>
      </c>
      <c r="B332" s="1" t="str">
        <f>UPPER(SABI_RAW_DATA!C332)</f>
        <v>NA</v>
      </c>
      <c r="C332" s="28">
        <f>SABI_RAW_DATA!D332</f>
        <v>41883</v>
      </c>
      <c r="D332" s="28">
        <f>SABI_RAW_DATA!D332</f>
        <v>41883</v>
      </c>
      <c r="E332" s="1">
        <f t="shared" si="472"/>
        <v>2014</v>
      </c>
      <c r="F332" s="28">
        <f>SABI_RAW_DATA!E332</f>
        <v>41944</v>
      </c>
      <c r="G332" s="1">
        <f t="shared" si="473"/>
        <v>2014</v>
      </c>
      <c r="H332" s="67">
        <f>(YEAR(SABI_SUMMARY!D332)-YEAR(SABI_SUMMARY!C332))*12+MONTH(SABI_SUMMARY!D332)-MONTH(SABI_SUMMARY!C332)</f>
        <v>0</v>
      </c>
      <c r="I332" s="1" t="str">
        <f t="shared" si="474"/>
        <v>CUB</v>
      </c>
      <c r="J332" s="1" t="str">
        <f t="shared" si="475"/>
        <v>NA_CUB</v>
      </c>
      <c r="K332" s="29">
        <f>(YEAR(SABI_SUMMARY!F332)-YEAR(SABI_SUMMARY!C332))*12+MONTH(SABI_SUMMARY!F332)-MONTH(SABI_SUMMARY!C332)</f>
        <v>2</v>
      </c>
      <c r="L332" s="1" t="str">
        <f t="shared" si="476"/>
        <v>CUB</v>
      </c>
      <c r="M332" s="1" t="str">
        <f t="shared" si="477"/>
        <v>NA_CUB</v>
      </c>
      <c r="N332" s="1" t="str">
        <f>UPPER(SABI_RAW_DATA!G332)</f>
        <v>MORTALITY</v>
      </c>
      <c r="O332" s="1">
        <f>IF(SABI_SUMMARY!N332="MORTALITY",1,0)</f>
        <v>1</v>
      </c>
      <c r="P332" s="1" t="str">
        <f t="shared" si="422"/>
        <v>NA</v>
      </c>
      <c r="Q332" s="1" t="str">
        <f t="shared" si="423"/>
        <v>NA</v>
      </c>
      <c r="R332" s="1" t="str">
        <f t="shared" ref="R332:Z332" si="487">IF($E332=R$1,$J332,IF(R$1&gt;$G332,$N332,IF($E332&gt;R$1,"NA",(IF($E332=R$1,L332,(IF(Q332="NA",L332,IF(Q332="FEMALE_CUB","FEMALE_JUVENILE",IF(Q332="FEMALE_JUVENILE","FEMALE_SUBADULT",IF(Q332="FEMALE_SUBADULT","FEMALE_ADULT_36_48",IF(Q332="FEMALE_ADULT_36_48","FEMALE_ADULT_48_60",IF(Q332="FEMALE_ADULT_48_60","FEMALE_ADULT_60_72",IF(Q332="FEMALE_ADULT_60_72","FEMALE_ADULT_72_84",IF(Q332="FEMALE_ADULT_72_84","FEMALE_ADULT_84",IF(Q332="FEMALE_ADULT_84","FEMALE_ADULT_84",IF(Q332="MALE_CUB","MALE_JUVENILE",IF(Q332="MALE_JUVENILE","MALE_SUBADULT",IF(Q332="MALE_SUBADULT","MALE_ADULT_36_48",IF(Q332="MALE_ADULT_36_48","MALE_ADULT_48_60",IF(Q332="MALE_ADULT_48_60","MALE_ADULT_60_72",IF(Q332="MALE_ADULT_60_72","MALE_ADULT_72_84",IF(Q332="MALE_ADULT_72_84","MALE_ADULT_84",IF(Q332="MALE_ADULT_84","MALE_ADULT_84",IF(Q332="NA_CUB","NA_JUVENILE",IF(Q332="NA_JUVENILE","NA_ADULT",IF(Q332="NA_ADULT","NA_ADULT","NA"))))))))))))))))))))))))))</f>
        <v>NA</v>
      </c>
      <c r="S332" s="1" t="str">
        <f t="shared" si="487"/>
        <v>NA</v>
      </c>
      <c r="T332" s="1" t="str">
        <f t="shared" si="487"/>
        <v>NA</v>
      </c>
      <c r="U332" s="1" t="str">
        <f t="shared" si="487"/>
        <v>NA</v>
      </c>
      <c r="V332" s="1" t="str">
        <f t="shared" si="487"/>
        <v>NA</v>
      </c>
      <c r="W332" s="1" t="str">
        <f t="shared" si="487"/>
        <v>NA</v>
      </c>
      <c r="X332" s="1" t="str">
        <f t="shared" si="487"/>
        <v>NA</v>
      </c>
      <c r="Y332" s="1" t="str">
        <f t="shared" si="487"/>
        <v>NA</v>
      </c>
      <c r="Z332" s="1" t="str">
        <f t="shared" si="487"/>
        <v>NA</v>
      </c>
      <c r="AA332" s="1" t="str">
        <f t="shared" si="425"/>
        <v>NA</v>
      </c>
      <c r="AB332" s="1" t="str">
        <f t="shared" si="426"/>
        <v>NA</v>
      </c>
      <c r="AC332" s="1" t="str">
        <f t="shared" si="427"/>
        <v>NA</v>
      </c>
      <c r="AD332" s="1" t="str">
        <f t="shared" si="428"/>
        <v>NA</v>
      </c>
      <c r="AE332" s="1" t="str">
        <f t="shared" si="429"/>
        <v>NA</v>
      </c>
      <c r="AF332" s="1" t="str">
        <f t="shared" si="430"/>
        <v>NA</v>
      </c>
      <c r="AG332" s="1" t="str">
        <f t="shared" si="431"/>
        <v>NA</v>
      </c>
      <c r="AH332" s="1" t="str">
        <f t="shared" si="432"/>
        <v>NA</v>
      </c>
      <c r="AI332" s="1" t="str">
        <f t="shared" si="433"/>
        <v>NA</v>
      </c>
      <c r="AJ332" s="1" t="str">
        <f t="shared" si="434"/>
        <v>NA</v>
      </c>
      <c r="AK332" s="1" t="str">
        <f t="shared" si="435"/>
        <v>NA</v>
      </c>
      <c r="AL332" s="1" t="str">
        <f t="shared" si="436"/>
        <v>NA</v>
      </c>
      <c r="AM332" s="1" t="str">
        <f t="shared" si="437"/>
        <v>NA</v>
      </c>
      <c r="AN332" s="1" t="str">
        <f t="shared" si="438"/>
        <v>NA</v>
      </c>
      <c r="AO332" s="1" t="str">
        <f t="shared" si="439"/>
        <v>NA</v>
      </c>
      <c r="AP332" s="1" t="str">
        <f t="shared" si="440"/>
        <v>NA</v>
      </c>
      <c r="AQ332" s="1" t="str">
        <f t="shared" si="441"/>
        <v>NA</v>
      </c>
      <c r="AR332" s="1" t="str">
        <f t="shared" si="442"/>
        <v>NA</v>
      </c>
      <c r="AS332" s="1" t="str">
        <f t="shared" si="443"/>
        <v>NA</v>
      </c>
      <c r="AT332" s="1" t="str">
        <f t="shared" si="444"/>
        <v>NA</v>
      </c>
      <c r="AU332" s="1" t="str">
        <f t="shared" si="445"/>
        <v>NA</v>
      </c>
      <c r="AV332" s="1" t="str">
        <f t="shared" si="446"/>
        <v>NA</v>
      </c>
      <c r="AW332" s="1" t="str">
        <f t="shared" si="447"/>
        <v>NA</v>
      </c>
      <c r="AX332" s="1" t="str">
        <f t="shared" si="448"/>
        <v>NA</v>
      </c>
      <c r="AY332" s="1" t="str">
        <f t="shared" si="449"/>
        <v>NA_CUB</v>
      </c>
      <c r="AZ332" s="1" t="str">
        <f t="shared" si="449"/>
        <v>MORTALITY</v>
      </c>
    </row>
    <row r="333" spans="1:52" x14ac:dyDescent="0.2">
      <c r="A333" s="27">
        <f>SABI_RAW_DATA!A333</f>
        <v>332</v>
      </c>
      <c r="B333" s="1" t="str">
        <f>UPPER(SABI_RAW_DATA!C333)</f>
        <v>MALE</v>
      </c>
      <c r="C333" s="28">
        <f>SABI_RAW_DATA!D333</f>
        <v>41883</v>
      </c>
      <c r="D333" s="28">
        <f>SABI_RAW_DATA!D333</f>
        <v>41883</v>
      </c>
      <c r="E333" s="1">
        <f t="shared" si="472"/>
        <v>2014</v>
      </c>
      <c r="F333" s="28">
        <f>SABI_RAW_DATA!E333</f>
        <v>42005</v>
      </c>
      <c r="G333" s="1">
        <f t="shared" si="473"/>
        <v>2015</v>
      </c>
      <c r="H333" s="67">
        <f>(YEAR(SABI_SUMMARY!D333)-YEAR(SABI_SUMMARY!C333))*12+MONTH(SABI_SUMMARY!D333)-MONTH(SABI_SUMMARY!C333)</f>
        <v>0</v>
      </c>
      <c r="I333" s="1" t="str">
        <f t="shared" si="474"/>
        <v>CUB</v>
      </c>
      <c r="J333" s="1" t="str">
        <f t="shared" si="475"/>
        <v>MALE_CUB</v>
      </c>
      <c r="K333" s="29">
        <f>(YEAR(SABI_SUMMARY!F333)-YEAR(SABI_SUMMARY!C333))*12+MONTH(SABI_SUMMARY!F333)-MONTH(SABI_SUMMARY!C333)</f>
        <v>4</v>
      </c>
      <c r="L333" s="1" t="str">
        <f t="shared" si="476"/>
        <v>CUB</v>
      </c>
      <c r="M333" s="1" t="str">
        <f t="shared" si="477"/>
        <v>MALE_CUB</v>
      </c>
      <c r="N333" s="1" t="str">
        <f>UPPER(SABI_RAW_DATA!G333)</f>
        <v>CENSORED</v>
      </c>
      <c r="O333" s="1">
        <f>IF(SABI_SUMMARY!N333="MORTALITY",1,0)</f>
        <v>0</v>
      </c>
      <c r="P333" s="1" t="str">
        <f t="shared" si="422"/>
        <v>NA</v>
      </c>
      <c r="Q333" s="1" t="str">
        <f t="shared" si="423"/>
        <v>NA</v>
      </c>
      <c r="R333" s="1" t="str">
        <f t="shared" ref="R333:Z333" si="488">IF($E333=R$1,$J333,IF(R$1&gt;$G333,$N333,IF($E333&gt;R$1,"NA",(IF($E333=R$1,L333,(IF(Q333="NA",L333,IF(Q333="FEMALE_CUB","FEMALE_JUVENILE",IF(Q333="FEMALE_JUVENILE","FEMALE_SUBADULT",IF(Q333="FEMALE_SUBADULT","FEMALE_ADULT_36_48",IF(Q333="FEMALE_ADULT_36_48","FEMALE_ADULT_48_60",IF(Q333="FEMALE_ADULT_48_60","FEMALE_ADULT_60_72",IF(Q333="FEMALE_ADULT_60_72","FEMALE_ADULT_72_84",IF(Q333="FEMALE_ADULT_72_84","FEMALE_ADULT_84",IF(Q333="FEMALE_ADULT_84","FEMALE_ADULT_84",IF(Q333="MALE_CUB","MALE_JUVENILE",IF(Q333="MALE_JUVENILE","MALE_SUBADULT",IF(Q333="MALE_SUBADULT","MALE_ADULT_36_48",IF(Q333="MALE_ADULT_36_48","MALE_ADULT_48_60",IF(Q333="MALE_ADULT_48_60","MALE_ADULT_60_72",IF(Q333="MALE_ADULT_60_72","MALE_ADULT_72_84",IF(Q333="MALE_ADULT_72_84","MALE_ADULT_84",IF(Q333="MALE_ADULT_84","MALE_ADULT_84",IF(Q333="NA_CUB","NA_JUVENILE",IF(Q333="NA_JUVENILE","NA_ADULT",IF(Q333="NA_ADULT","NA_ADULT","NA"))))))))))))))))))))))))))</f>
        <v>NA</v>
      </c>
      <c r="S333" s="1" t="str">
        <f t="shared" si="488"/>
        <v>NA</v>
      </c>
      <c r="T333" s="1" t="str">
        <f t="shared" si="488"/>
        <v>NA</v>
      </c>
      <c r="U333" s="1" t="str">
        <f t="shared" si="488"/>
        <v>NA</v>
      </c>
      <c r="V333" s="1" t="str">
        <f t="shared" si="488"/>
        <v>NA</v>
      </c>
      <c r="W333" s="1" t="str">
        <f t="shared" si="488"/>
        <v>NA</v>
      </c>
      <c r="X333" s="1" t="str">
        <f t="shared" si="488"/>
        <v>NA</v>
      </c>
      <c r="Y333" s="1" t="str">
        <f t="shared" si="488"/>
        <v>NA</v>
      </c>
      <c r="Z333" s="1" t="str">
        <f t="shared" si="488"/>
        <v>NA</v>
      </c>
      <c r="AA333" s="1" t="str">
        <f t="shared" si="425"/>
        <v>NA</v>
      </c>
      <c r="AB333" s="1" t="str">
        <f t="shared" si="426"/>
        <v>NA</v>
      </c>
      <c r="AC333" s="1" t="str">
        <f t="shared" si="427"/>
        <v>NA</v>
      </c>
      <c r="AD333" s="1" t="str">
        <f t="shared" si="428"/>
        <v>NA</v>
      </c>
      <c r="AE333" s="1" t="str">
        <f t="shared" si="429"/>
        <v>NA</v>
      </c>
      <c r="AF333" s="1" t="str">
        <f t="shared" si="430"/>
        <v>NA</v>
      </c>
      <c r="AG333" s="1" t="str">
        <f t="shared" si="431"/>
        <v>NA</v>
      </c>
      <c r="AH333" s="1" t="str">
        <f t="shared" si="432"/>
        <v>NA</v>
      </c>
      <c r="AI333" s="1" t="str">
        <f t="shared" si="433"/>
        <v>NA</v>
      </c>
      <c r="AJ333" s="1" t="str">
        <f t="shared" si="434"/>
        <v>NA</v>
      </c>
      <c r="AK333" s="1" t="str">
        <f t="shared" si="435"/>
        <v>NA</v>
      </c>
      <c r="AL333" s="1" t="str">
        <f t="shared" si="436"/>
        <v>NA</v>
      </c>
      <c r="AM333" s="1" t="str">
        <f t="shared" si="437"/>
        <v>NA</v>
      </c>
      <c r="AN333" s="1" t="str">
        <f t="shared" si="438"/>
        <v>NA</v>
      </c>
      <c r="AO333" s="1" t="str">
        <f t="shared" si="439"/>
        <v>NA</v>
      </c>
      <c r="AP333" s="1" t="str">
        <f t="shared" si="440"/>
        <v>NA</v>
      </c>
      <c r="AQ333" s="1" t="str">
        <f t="shared" si="441"/>
        <v>NA</v>
      </c>
      <c r="AR333" s="1" t="str">
        <f t="shared" si="442"/>
        <v>NA</v>
      </c>
      <c r="AS333" s="1" t="str">
        <f t="shared" si="443"/>
        <v>NA</v>
      </c>
      <c r="AT333" s="1" t="str">
        <f t="shared" si="444"/>
        <v>NA</v>
      </c>
      <c r="AU333" s="1" t="str">
        <f t="shared" si="445"/>
        <v>NA</v>
      </c>
      <c r="AV333" s="1" t="str">
        <f t="shared" si="446"/>
        <v>NA</v>
      </c>
      <c r="AW333" s="1" t="str">
        <f t="shared" si="447"/>
        <v>NA</v>
      </c>
      <c r="AX333" s="1" t="str">
        <f t="shared" si="448"/>
        <v>NA</v>
      </c>
      <c r="AY333" s="1" t="str">
        <f t="shared" si="449"/>
        <v>MALE_CUB</v>
      </c>
      <c r="AZ333" s="1" t="str">
        <f t="shared" si="449"/>
        <v>MALE_JUVENILE</v>
      </c>
    </row>
    <row r="334" spans="1:52" x14ac:dyDescent="0.2">
      <c r="A334" s="27">
        <f>SABI_RAW_DATA!A334</f>
        <v>333</v>
      </c>
      <c r="B334" s="1" t="str">
        <f>UPPER(SABI_RAW_DATA!C334)</f>
        <v>NA</v>
      </c>
      <c r="C334" s="28">
        <f>SABI_RAW_DATA!D334</f>
        <v>37469</v>
      </c>
      <c r="D334" s="28">
        <f>SABI_RAW_DATA!D334</f>
        <v>37469</v>
      </c>
      <c r="E334" s="1">
        <f t="shared" si="472"/>
        <v>2002</v>
      </c>
      <c r="F334" s="28">
        <f>SABI_RAW_DATA!E334</f>
        <v>37530</v>
      </c>
      <c r="G334" s="1">
        <f t="shared" si="473"/>
        <v>2002</v>
      </c>
      <c r="H334" s="67">
        <f>(YEAR(SABI_SUMMARY!D334)-YEAR(SABI_SUMMARY!C334))*12+MONTH(SABI_SUMMARY!D334)-MONTH(SABI_SUMMARY!C334)</f>
        <v>0</v>
      </c>
      <c r="I334" s="1" t="str">
        <f t="shared" si="474"/>
        <v>CUB</v>
      </c>
      <c r="J334" s="1" t="str">
        <f t="shared" si="475"/>
        <v>NA_CUB</v>
      </c>
      <c r="K334" s="29">
        <f>(YEAR(SABI_SUMMARY!F334)-YEAR(SABI_SUMMARY!C334))*12+MONTH(SABI_SUMMARY!F334)-MONTH(SABI_SUMMARY!C334)</f>
        <v>2</v>
      </c>
      <c r="L334" s="1" t="str">
        <f t="shared" si="476"/>
        <v>CUB</v>
      </c>
      <c r="M334" s="1" t="str">
        <f t="shared" si="477"/>
        <v>NA_CUB</v>
      </c>
      <c r="N334" s="1" t="str">
        <f>UPPER(SABI_RAW_DATA!G334)</f>
        <v>MORTALITY</v>
      </c>
      <c r="O334" s="1">
        <f>IF(SABI_SUMMARY!N334="MORTALITY",1,0)</f>
        <v>1</v>
      </c>
      <c r="P334" s="1" t="str">
        <f t="shared" si="422"/>
        <v>NA</v>
      </c>
      <c r="Q334" s="1" t="str">
        <f t="shared" si="423"/>
        <v>NA</v>
      </c>
      <c r="R334" s="1" t="str">
        <f t="shared" ref="R334:Z334" si="489">IF($E334=R$1,$J334,IF(R$1&gt;$G334,$N334,IF($E334&gt;R$1,"NA",(IF($E334=R$1,L334,(IF(Q334="NA",L334,IF(Q334="FEMALE_CUB","FEMALE_JUVENILE",IF(Q334="FEMALE_JUVENILE","FEMALE_SUBADULT",IF(Q334="FEMALE_SUBADULT","FEMALE_ADULT_36_48",IF(Q334="FEMALE_ADULT_36_48","FEMALE_ADULT_48_60",IF(Q334="FEMALE_ADULT_48_60","FEMALE_ADULT_60_72",IF(Q334="FEMALE_ADULT_60_72","FEMALE_ADULT_72_84",IF(Q334="FEMALE_ADULT_72_84","FEMALE_ADULT_84",IF(Q334="FEMALE_ADULT_84","FEMALE_ADULT_84",IF(Q334="MALE_CUB","MALE_JUVENILE",IF(Q334="MALE_JUVENILE","MALE_SUBADULT",IF(Q334="MALE_SUBADULT","MALE_ADULT_36_48",IF(Q334="MALE_ADULT_36_48","MALE_ADULT_48_60",IF(Q334="MALE_ADULT_48_60","MALE_ADULT_60_72",IF(Q334="MALE_ADULT_60_72","MALE_ADULT_72_84",IF(Q334="MALE_ADULT_72_84","MALE_ADULT_84",IF(Q334="MALE_ADULT_84","MALE_ADULT_84",IF(Q334="NA_CUB","NA_JUVENILE",IF(Q334="NA_JUVENILE","NA_ADULT",IF(Q334="NA_ADULT","NA_ADULT","NA"))))))))))))))))))))))))))</f>
        <v>NA</v>
      </c>
      <c r="S334" s="1" t="str">
        <f t="shared" si="489"/>
        <v>NA</v>
      </c>
      <c r="T334" s="1" t="str">
        <f t="shared" si="489"/>
        <v>NA</v>
      </c>
      <c r="U334" s="1" t="str">
        <f t="shared" si="489"/>
        <v>NA</v>
      </c>
      <c r="V334" s="1" t="str">
        <f t="shared" si="489"/>
        <v>NA</v>
      </c>
      <c r="W334" s="1" t="str">
        <f t="shared" si="489"/>
        <v>NA</v>
      </c>
      <c r="X334" s="1" t="str">
        <f t="shared" si="489"/>
        <v>NA</v>
      </c>
      <c r="Y334" s="1" t="str">
        <f t="shared" si="489"/>
        <v>NA</v>
      </c>
      <c r="Z334" s="1" t="str">
        <f t="shared" si="489"/>
        <v>NA</v>
      </c>
      <c r="AA334" s="1" t="str">
        <f t="shared" si="425"/>
        <v>NA</v>
      </c>
      <c r="AB334" s="1" t="str">
        <f t="shared" si="426"/>
        <v>NA</v>
      </c>
      <c r="AC334" s="1" t="str">
        <f t="shared" si="427"/>
        <v>NA</v>
      </c>
      <c r="AD334" s="1" t="str">
        <f t="shared" si="428"/>
        <v>NA</v>
      </c>
      <c r="AE334" s="1" t="str">
        <f t="shared" si="429"/>
        <v>NA</v>
      </c>
      <c r="AF334" s="1" t="str">
        <f t="shared" si="430"/>
        <v>NA</v>
      </c>
      <c r="AG334" s="1" t="str">
        <f t="shared" si="431"/>
        <v>NA</v>
      </c>
      <c r="AH334" s="1" t="str">
        <f t="shared" si="432"/>
        <v>NA</v>
      </c>
      <c r="AI334" s="1" t="str">
        <f t="shared" si="433"/>
        <v>NA</v>
      </c>
      <c r="AJ334" s="1" t="str">
        <f t="shared" si="434"/>
        <v>NA</v>
      </c>
      <c r="AK334" s="1" t="str">
        <f t="shared" si="435"/>
        <v>NA</v>
      </c>
      <c r="AL334" s="1" t="str">
        <f t="shared" si="436"/>
        <v>NA</v>
      </c>
      <c r="AM334" s="1" t="str">
        <f t="shared" si="437"/>
        <v>NA_CUB</v>
      </c>
      <c r="AN334" s="1" t="str">
        <f t="shared" si="438"/>
        <v>MORTALITY</v>
      </c>
      <c r="AO334" s="1" t="str">
        <f t="shared" si="439"/>
        <v>MORTALITY</v>
      </c>
      <c r="AP334" s="1" t="str">
        <f t="shared" si="440"/>
        <v>MORTALITY</v>
      </c>
      <c r="AQ334" s="1" t="str">
        <f t="shared" si="441"/>
        <v>MORTALITY</v>
      </c>
      <c r="AR334" s="1" t="str">
        <f t="shared" si="442"/>
        <v>MORTALITY</v>
      </c>
      <c r="AS334" s="1" t="str">
        <f t="shared" si="443"/>
        <v>MORTALITY</v>
      </c>
      <c r="AT334" s="1" t="str">
        <f t="shared" si="444"/>
        <v>MORTALITY</v>
      </c>
      <c r="AU334" s="1" t="str">
        <f t="shared" si="445"/>
        <v>MORTALITY</v>
      </c>
      <c r="AV334" s="1" t="str">
        <f t="shared" si="446"/>
        <v>MORTALITY</v>
      </c>
      <c r="AW334" s="1" t="str">
        <f t="shared" si="447"/>
        <v>MORTALITY</v>
      </c>
      <c r="AX334" s="1" t="str">
        <f t="shared" si="448"/>
        <v>MORTALITY</v>
      </c>
      <c r="AY334" s="1" t="str">
        <f t="shared" si="449"/>
        <v>MORTALITY</v>
      </c>
      <c r="AZ334" s="1" t="str">
        <f t="shared" si="449"/>
        <v>MORTALITY</v>
      </c>
    </row>
    <row r="335" spans="1:52" x14ac:dyDescent="0.2">
      <c r="A335" s="27">
        <f>SABI_RAW_DATA!A335</f>
        <v>334</v>
      </c>
      <c r="B335" s="1" t="str">
        <f>UPPER(SABI_RAW_DATA!C335)</f>
        <v>NA</v>
      </c>
      <c r="C335" s="28">
        <f>SABI_RAW_DATA!D335</f>
        <v>37469</v>
      </c>
      <c r="D335" s="28">
        <f>SABI_RAW_DATA!D335</f>
        <v>37469</v>
      </c>
      <c r="E335" s="1">
        <f t="shared" si="472"/>
        <v>2002</v>
      </c>
      <c r="F335" s="28">
        <f>SABI_RAW_DATA!E335</f>
        <v>37530</v>
      </c>
      <c r="G335" s="1">
        <f t="shared" si="473"/>
        <v>2002</v>
      </c>
      <c r="H335" s="67">
        <f>(YEAR(SABI_SUMMARY!D335)-YEAR(SABI_SUMMARY!C335))*12+MONTH(SABI_SUMMARY!D335)-MONTH(SABI_SUMMARY!C335)</f>
        <v>0</v>
      </c>
      <c r="I335" s="1" t="str">
        <f t="shared" si="474"/>
        <v>CUB</v>
      </c>
      <c r="J335" s="1" t="str">
        <f t="shared" si="475"/>
        <v>NA_CUB</v>
      </c>
      <c r="K335" s="29">
        <f>(YEAR(SABI_SUMMARY!F335)-YEAR(SABI_SUMMARY!C335))*12+MONTH(SABI_SUMMARY!F335)-MONTH(SABI_SUMMARY!C335)</f>
        <v>2</v>
      </c>
      <c r="L335" s="1" t="str">
        <f t="shared" si="476"/>
        <v>CUB</v>
      </c>
      <c r="M335" s="1" t="str">
        <f t="shared" si="477"/>
        <v>NA_CUB</v>
      </c>
      <c r="N335" s="1" t="str">
        <f>UPPER(SABI_RAW_DATA!G335)</f>
        <v>MORTALITY</v>
      </c>
      <c r="O335" s="1">
        <f>IF(SABI_SUMMARY!N335="MORTALITY",1,0)</f>
        <v>1</v>
      </c>
      <c r="P335" s="1" t="str">
        <f t="shared" si="422"/>
        <v>NA</v>
      </c>
      <c r="Q335" s="1" t="str">
        <f t="shared" si="423"/>
        <v>NA</v>
      </c>
      <c r="R335" s="1" t="str">
        <f t="shared" ref="R335:Z335" si="490">IF($E335=R$1,$J335,IF(R$1&gt;$G335,$N335,IF($E335&gt;R$1,"NA",(IF($E335=R$1,L335,(IF(Q335="NA",L335,IF(Q335="FEMALE_CUB","FEMALE_JUVENILE",IF(Q335="FEMALE_JUVENILE","FEMALE_SUBADULT",IF(Q335="FEMALE_SUBADULT","FEMALE_ADULT_36_48",IF(Q335="FEMALE_ADULT_36_48","FEMALE_ADULT_48_60",IF(Q335="FEMALE_ADULT_48_60","FEMALE_ADULT_60_72",IF(Q335="FEMALE_ADULT_60_72","FEMALE_ADULT_72_84",IF(Q335="FEMALE_ADULT_72_84","FEMALE_ADULT_84",IF(Q335="FEMALE_ADULT_84","FEMALE_ADULT_84",IF(Q335="MALE_CUB","MALE_JUVENILE",IF(Q335="MALE_JUVENILE","MALE_SUBADULT",IF(Q335="MALE_SUBADULT","MALE_ADULT_36_48",IF(Q335="MALE_ADULT_36_48","MALE_ADULT_48_60",IF(Q335="MALE_ADULT_48_60","MALE_ADULT_60_72",IF(Q335="MALE_ADULT_60_72","MALE_ADULT_72_84",IF(Q335="MALE_ADULT_72_84","MALE_ADULT_84",IF(Q335="MALE_ADULT_84","MALE_ADULT_84",IF(Q335="NA_CUB","NA_JUVENILE",IF(Q335="NA_JUVENILE","NA_ADULT",IF(Q335="NA_ADULT","NA_ADULT","NA"))))))))))))))))))))))))))</f>
        <v>NA</v>
      </c>
      <c r="S335" s="1" t="str">
        <f t="shared" si="490"/>
        <v>NA</v>
      </c>
      <c r="T335" s="1" t="str">
        <f t="shared" si="490"/>
        <v>NA</v>
      </c>
      <c r="U335" s="1" t="str">
        <f t="shared" si="490"/>
        <v>NA</v>
      </c>
      <c r="V335" s="1" t="str">
        <f t="shared" si="490"/>
        <v>NA</v>
      </c>
      <c r="W335" s="1" t="str">
        <f t="shared" si="490"/>
        <v>NA</v>
      </c>
      <c r="X335" s="1" t="str">
        <f t="shared" si="490"/>
        <v>NA</v>
      </c>
      <c r="Y335" s="1" t="str">
        <f t="shared" si="490"/>
        <v>NA</v>
      </c>
      <c r="Z335" s="1" t="str">
        <f t="shared" si="490"/>
        <v>NA</v>
      </c>
      <c r="AA335" s="1" t="str">
        <f t="shared" si="425"/>
        <v>NA</v>
      </c>
      <c r="AB335" s="1" t="str">
        <f t="shared" si="426"/>
        <v>NA</v>
      </c>
      <c r="AC335" s="1" t="str">
        <f t="shared" si="427"/>
        <v>NA</v>
      </c>
      <c r="AD335" s="1" t="str">
        <f t="shared" si="428"/>
        <v>NA</v>
      </c>
      <c r="AE335" s="1" t="str">
        <f t="shared" si="429"/>
        <v>NA</v>
      </c>
      <c r="AF335" s="1" t="str">
        <f t="shared" si="430"/>
        <v>NA</v>
      </c>
      <c r="AG335" s="1" t="str">
        <f t="shared" si="431"/>
        <v>NA</v>
      </c>
      <c r="AH335" s="1" t="str">
        <f t="shared" si="432"/>
        <v>NA</v>
      </c>
      <c r="AI335" s="1" t="str">
        <f t="shared" si="433"/>
        <v>NA</v>
      </c>
      <c r="AJ335" s="1" t="str">
        <f t="shared" si="434"/>
        <v>NA</v>
      </c>
      <c r="AK335" s="1" t="str">
        <f t="shared" si="435"/>
        <v>NA</v>
      </c>
      <c r="AL335" s="1" t="str">
        <f t="shared" si="436"/>
        <v>NA</v>
      </c>
      <c r="AM335" s="1" t="str">
        <f t="shared" si="437"/>
        <v>NA_CUB</v>
      </c>
      <c r="AN335" s="1" t="str">
        <f t="shared" si="438"/>
        <v>MORTALITY</v>
      </c>
      <c r="AO335" s="1" t="str">
        <f t="shared" si="439"/>
        <v>MORTALITY</v>
      </c>
      <c r="AP335" s="1" t="str">
        <f t="shared" si="440"/>
        <v>MORTALITY</v>
      </c>
      <c r="AQ335" s="1" t="str">
        <f t="shared" si="441"/>
        <v>MORTALITY</v>
      </c>
      <c r="AR335" s="1" t="str">
        <f t="shared" si="442"/>
        <v>MORTALITY</v>
      </c>
      <c r="AS335" s="1" t="str">
        <f t="shared" si="443"/>
        <v>MORTALITY</v>
      </c>
      <c r="AT335" s="1" t="str">
        <f t="shared" si="444"/>
        <v>MORTALITY</v>
      </c>
      <c r="AU335" s="1" t="str">
        <f t="shared" si="445"/>
        <v>MORTALITY</v>
      </c>
      <c r="AV335" s="1" t="str">
        <f t="shared" si="446"/>
        <v>MORTALITY</v>
      </c>
      <c r="AW335" s="1" t="str">
        <f t="shared" si="447"/>
        <v>MORTALITY</v>
      </c>
      <c r="AX335" s="1" t="str">
        <f t="shared" si="448"/>
        <v>MORTALITY</v>
      </c>
      <c r="AY335" s="1" t="str">
        <f t="shared" si="449"/>
        <v>MORTALITY</v>
      </c>
      <c r="AZ335" s="1" t="str">
        <f t="shared" si="449"/>
        <v>MORTALITY</v>
      </c>
    </row>
    <row r="336" spans="1:52" x14ac:dyDescent="0.2">
      <c r="A336" s="27">
        <f>SABI_RAW_DATA!A336</f>
        <v>335</v>
      </c>
      <c r="B336" s="1" t="str">
        <f>UPPER(SABI_RAW_DATA!C336)</f>
        <v>NA</v>
      </c>
      <c r="C336" s="28">
        <f>SABI_RAW_DATA!D336</f>
        <v>37712</v>
      </c>
      <c r="D336" s="28">
        <f>SABI_RAW_DATA!D336</f>
        <v>37712</v>
      </c>
      <c r="E336" s="1">
        <f t="shared" si="472"/>
        <v>2003</v>
      </c>
      <c r="F336" s="28">
        <f>SABI_RAW_DATA!E336</f>
        <v>37742</v>
      </c>
      <c r="G336" s="1">
        <f t="shared" si="473"/>
        <v>2003</v>
      </c>
      <c r="H336" s="67">
        <f>(YEAR(SABI_SUMMARY!D336)-YEAR(SABI_SUMMARY!C336))*12+MONTH(SABI_SUMMARY!D336)-MONTH(SABI_SUMMARY!C336)</f>
        <v>0</v>
      </c>
      <c r="I336" s="1" t="str">
        <f t="shared" si="474"/>
        <v>CUB</v>
      </c>
      <c r="J336" s="1" t="str">
        <f t="shared" si="475"/>
        <v>NA_CUB</v>
      </c>
      <c r="K336" s="29">
        <f>(YEAR(SABI_SUMMARY!F336)-YEAR(SABI_SUMMARY!C336))*12+MONTH(SABI_SUMMARY!F336)-MONTH(SABI_SUMMARY!C336)</f>
        <v>1</v>
      </c>
      <c r="L336" s="1" t="str">
        <f t="shared" si="476"/>
        <v>CUB</v>
      </c>
      <c r="M336" s="1" t="str">
        <f t="shared" si="477"/>
        <v>NA_CUB</v>
      </c>
      <c r="N336" s="1" t="str">
        <f>UPPER(SABI_RAW_DATA!G336)</f>
        <v>MORTALITY</v>
      </c>
      <c r="O336" s="1">
        <f>IF(SABI_SUMMARY!N336="MORTALITY",1,0)</f>
        <v>1</v>
      </c>
      <c r="P336" s="1" t="str">
        <f t="shared" si="422"/>
        <v>NA</v>
      </c>
      <c r="Q336" s="1" t="str">
        <f t="shared" si="423"/>
        <v>NA</v>
      </c>
      <c r="R336" s="1" t="str">
        <f t="shared" ref="R336:Z336" si="491">IF($E336=R$1,$J336,IF(R$1&gt;$G336,$N336,IF($E336&gt;R$1,"NA",(IF($E336=R$1,L336,(IF(Q336="NA",L336,IF(Q336="FEMALE_CUB","FEMALE_JUVENILE",IF(Q336="FEMALE_JUVENILE","FEMALE_SUBADULT",IF(Q336="FEMALE_SUBADULT","FEMALE_ADULT_36_48",IF(Q336="FEMALE_ADULT_36_48","FEMALE_ADULT_48_60",IF(Q336="FEMALE_ADULT_48_60","FEMALE_ADULT_60_72",IF(Q336="FEMALE_ADULT_60_72","FEMALE_ADULT_72_84",IF(Q336="FEMALE_ADULT_72_84","FEMALE_ADULT_84",IF(Q336="FEMALE_ADULT_84","FEMALE_ADULT_84",IF(Q336="MALE_CUB","MALE_JUVENILE",IF(Q336="MALE_JUVENILE","MALE_SUBADULT",IF(Q336="MALE_SUBADULT","MALE_ADULT_36_48",IF(Q336="MALE_ADULT_36_48","MALE_ADULT_48_60",IF(Q336="MALE_ADULT_48_60","MALE_ADULT_60_72",IF(Q336="MALE_ADULT_60_72","MALE_ADULT_72_84",IF(Q336="MALE_ADULT_72_84","MALE_ADULT_84",IF(Q336="MALE_ADULT_84","MALE_ADULT_84",IF(Q336="NA_CUB","NA_JUVENILE",IF(Q336="NA_JUVENILE","NA_ADULT",IF(Q336="NA_ADULT","NA_ADULT","NA"))))))))))))))))))))))))))</f>
        <v>NA</v>
      </c>
      <c r="S336" s="1" t="str">
        <f t="shared" si="491"/>
        <v>NA</v>
      </c>
      <c r="T336" s="1" t="str">
        <f t="shared" si="491"/>
        <v>NA</v>
      </c>
      <c r="U336" s="1" t="str">
        <f t="shared" si="491"/>
        <v>NA</v>
      </c>
      <c r="V336" s="1" t="str">
        <f t="shared" si="491"/>
        <v>NA</v>
      </c>
      <c r="W336" s="1" t="str">
        <f t="shared" si="491"/>
        <v>NA</v>
      </c>
      <c r="X336" s="1" t="str">
        <f t="shared" si="491"/>
        <v>NA</v>
      </c>
      <c r="Y336" s="1" t="str">
        <f t="shared" si="491"/>
        <v>NA</v>
      </c>
      <c r="Z336" s="1" t="str">
        <f t="shared" si="491"/>
        <v>NA</v>
      </c>
      <c r="AA336" s="1" t="str">
        <f t="shared" si="425"/>
        <v>NA</v>
      </c>
      <c r="AB336" s="1" t="str">
        <f t="shared" si="426"/>
        <v>NA</v>
      </c>
      <c r="AC336" s="1" t="str">
        <f t="shared" si="427"/>
        <v>NA</v>
      </c>
      <c r="AD336" s="1" t="str">
        <f t="shared" si="428"/>
        <v>NA</v>
      </c>
      <c r="AE336" s="1" t="str">
        <f t="shared" si="429"/>
        <v>NA</v>
      </c>
      <c r="AF336" s="1" t="str">
        <f t="shared" si="430"/>
        <v>NA</v>
      </c>
      <c r="AG336" s="1" t="str">
        <f t="shared" si="431"/>
        <v>NA</v>
      </c>
      <c r="AH336" s="1" t="str">
        <f t="shared" si="432"/>
        <v>NA</v>
      </c>
      <c r="AI336" s="1" t="str">
        <f t="shared" si="433"/>
        <v>NA</v>
      </c>
      <c r="AJ336" s="1" t="str">
        <f t="shared" si="434"/>
        <v>NA</v>
      </c>
      <c r="AK336" s="1" t="str">
        <f t="shared" si="435"/>
        <v>NA</v>
      </c>
      <c r="AL336" s="1" t="str">
        <f t="shared" si="436"/>
        <v>NA</v>
      </c>
      <c r="AM336" s="1" t="str">
        <f t="shared" si="437"/>
        <v>NA</v>
      </c>
      <c r="AN336" s="1" t="str">
        <f t="shared" si="438"/>
        <v>NA_CUB</v>
      </c>
      <c r="AO336" s="1" t="str">
        <f t="shared" si="439"/>
        <v>MORTALITY</v>
      </c>
      <c r="AP336" s="1" t="str">
        <f t="shared" si="440"/>
        <v>MORTALITY</v>
      </c>
      <c r="AQ336" s="1" t="str">
        <f t="shared" si="441"/>
        <v>MORTALITY</v>
      </c>
      <c r="AR336" s="1" t="str">
        <f t="shared" si="442"/>
        <v>MORTALITY</v>
      </c>
      <c r="AS336" s="1" t="str">
        <f t="shared" si="443"/>
        <v>MORTALITY</v>
      </c>
      <c r="AT336" s="1" t="str">
        <f t="shared" si="444"/>
        <v>MORTALITY</v>
      </c>
      <c r="AU336" s="1" t="str">
        <f t="shared" si="445"/>
        <v>MORTALITY</v>
      </c>
      <c r="AV336" s="1" t="str">
        <f t="shared" si="446"/>
        <v>MORTALITY</v>
      </c>
      <c r="AW336" s="1" t="str">
        <f t="shared" si="447"/>
        <v>MORTALITY</v>
      </c>
      <c r="AX336" s="1" t="str">
        <f t="shared" si="448"/>
        <v>MORTALITY</v>
      </c>
      <c r="AY336" s="1" t="str">
        <f t="shared" si="449"/>
        <v>MORTALITY</v>
      </c>
      <c r="AZ336" s="1" t="str">
        <f t="shared" si="449"/>
        <v>MORTALITY</v>
      </c>
    </row>
    <row r="337" spans="1:52" x14ac:dyDescent="0.2">
      <c r="A337" s="27">
        <f>SABI_RAW_DATA!A337</f>
        <v>336</v>
      </c>
      <c r="B337" s="1" t="str">
        <f>UPPER(SABI_RAW_DATA!C337)</f>
        <v>NA</v>
      </c>
      <c r="C337" s="28">
        <f>SABI_RAW_DATA!D337</f>
        <v>37712</v>
      </c>
      <c r="D337" s="28">
        <f>SABI_RAW_DATA!D337</f>
        <v>37712</v>
      </c>
      <c r="E337" s="1">
        <f t="shared" si="472"/>
        <v>2003</v>
      </c>
      <c r="F337" s="28">
        <f>SABI_RAW_DATA!E337</f>
        <v>37742</v>
      </c>
      <c r="G337" s="1">
        <f t="shared" si="473"/>
        <v>2003</v>
      </c>
      <c r="H337" s="67">
        <f>(YEAR(SABI_SUMMARY!D337)-YEAR(SABI_SUMMARY!C337))*12+MONTH(SABI_SUMMARY!D337)-MONTH(SABI_SUMMARY!C337)</f>
        <v>0</v>
      </c>
      <c r="I337" s="1" t="str">
        <f t="shared" si="474"/>
        <v>CUB</v>
      </c>
      <c r="J337" s="1" t="str">
        <f t="shared" si="475"/>
        <v>NA_CUB</v>
      </c>
      <c r="K337" s="29">
        <f>(YEAR(SABI_SUMMARY!F337)-YEAR(SABI_SUMMARY!C337))*12+MONTH(SABI_SUMMARY!F337)-MONTH(SABI_SUMMARY!C337)</f>
        <v>1</v>
      </c>
      <c r="L337" s="1" t="str">
        <f t="shared" si="476"/>
        <v>CUB</v>
      </c>
      <c r="M337" s="1" t="str">
        <f t="shared" si="477"/>
        <v>NA_CUB</v>
      </c>
      <c r="N337" s="1" t="str">
        <f>UPPER(SABI_RAW_DATA!G337)</f>
        <v>MORTALITY</v>
      </c>
      <c r="O337" s="1">
        <f>IF(SABI_SUMMARY!N337="MORTALITY",1,0)</f>
        <v>1</v>
      </c>
      <c r="P337" s="1" t="str">
        <f t="shared" si="422"/>
        <v>NA</v>
      </c>
      <c r="Q337" s="1" t="str">
        <f t="shared" si="423"/>
        <v>NA</v>
      </c>
      <c r="R337" s="1" t="str">
        <f t="shared" ref="R337:Z337" si="492">IF($E337=R$1,$J337,IF(R$1&gt;$G337,$N337,IF($E337&gt;R$1,"NA",(IF($E337=R$1,L337,(IF(Q337="NA",L337,IF(Q337="FEMALE_CUB","FEMALE_JUVENILE",IF(Q337="FEMALE_JUVENILE","FEMALE_SUBADULT",IF(Q337="FEMALE_SUBADULT","FEMALE_ADULT_36_48",IF(Q337="FEMALE_ADULT_36_48","FEMALE_ADULT_48_60",IF(Q337="FEMALE_ADULT_48_60","FEMALE_ADULT_60_72",IF(Q337="FEMALE_ADULT_60_72","FEMALE_ADULT_72_84",IF(Q337="FEMALE_ADULT_72_84","FEMALE_ADULT_84",IF(Q337="FEMALE_ADULT_84","FEMALE_ADULT_84",IF(Q337="MALE_CUB","MALE_JUVENILE",IF(Q337="MALE_JUVENILE","MALE_SUBADULT",IF(Q337="MALE_SUBADULT","MALE_ADULT_36_48",IF(Q337="MALE_ADULT_36_48","MALE_ADULT_48_60",IF(Q337="MALE_ADULT_48_60","MALE_ADULT_60_72",IF(Q337="MALE_ADULT_60_72","MALE_ADULT_72_84",IF(Q337="MALE_ADULT_72_84","MALE_ADULT_84",IF(Q337="MALE_ADULT_84","MALE_ADULT_84",IF(Q337="NA_CUB","NA_JUVENILE",IF(Q337="NA_JUVENILE","NA_ADULT",IF(Q337="NA_ADULT","NA_ADULT","NA"))))))))))))))))))))))))))</f>
        <v>NA</v>
      </c>
      <c r="S337" s="1" t="str">
        <f t="shared" si="492"/>
        <v>NA</v>
      </c>
      <c r="T337" s="1" t="str">
        <f t="shared" si="492"/>
        <v>NA</v>
      </c>
      <c r="U337" s="1" t="str">
        <f t="shared" si="492"/>
        <v>NA</v>
      </c>
      <c r="V337" s="1" t="str">
        <f t="shared" si="492"/>
        <v>NA</v>
      </c>
      <c r="W337" s="1" t="str">
        <f t="shared" si="492"/>
        <v>NA</v>
      </c>
      <c r="X337" s="1" t="str">
        <f t="shared" si="492"/>
        <v>NA</v>
      </c>
      <c r="Y337" s="1" t="str">
        <f t="shared" si="492"/>
        <v>NA</v>
      </c>
      <c r="Z337" s="1" t="str">
        <f t="shared" si="492"/>
        <v>NA</v>
      </c>
      <c r="AA337" s="1" t="str">
        <f t="shared" si="425"/>
        <v>NA</v>
      </c>
      <c r="AB337" s="1" t="str">
        <f t="shared" si="426"/>
        <v>NA</v>
      </c>
      <c r="AC337" s="1" t="str">
        <f t="shared" si="427"/>
        <v>NA</v>
      </c>
      <c r="AD337" s="1" t="str">
        <f t="shared" si="428"/>
        <v>NA</v>
      </c>
      <c r="AE337" s="1" t="str">
        <f t="shared" si="429"/>
        <v>NA</v>
      </c>
      <c r="AF337" s="1" t="str">
        <f t="shared" si="430"/>
        <v>NA</v>
      </c>
      <c r="AG337" s="1" t="str">
        <f t="shared" si="431"/>
        <v>NA</v>
      </c>
      <c r="AH337" s="1" t="str">
        <f t="shared" si="432"/>
        <v>NA</v>
      </c>
      <c r="AI337" s="1" t="str">
        <f t="shared" si="433"/>
        <v>NA</v>
      </c>
      <c r="AJ337" s="1" t="str">
        <f t="shared" si="434"/>
        <v>NA</v>
      </c>
      <c r="AK337" s="1" t="str">
        <f t="shared" si="435"/>
        <v>NA</v>
      </c>
      <c r="AL337" s="1" t="str">
        <f t="shared" si="436"/>
        <v>NA</v>
      </c>
      <c r="AM337" s="1" t="str">
        <f t="shared" si="437"/>
        <v>NA</v>
      </c>
      <c r="AN337" s="1" t="str">
        <f t="shared" si="438"/>
        <v>NA_CUB</v>
      </c>
      <c r="AO337" s="1" t="str">
        <f t="shared" si="439"/>
        <v>MORTALITY</v>
      </c>
      <c r="AP337" s="1" t="str">
        <f t="shared" si="440"/>
        <v>MORTALITY</v>
      </c>
      <c r="AQ337" s="1" t="str">
        <f t="shared" si="441"/>
        <v>MORTALITY</v>
      </c>
      <c r="AR337" s="1" t="str">
        <f t="shared" si="442"/>
        <v>MORTALITY</v>
      </c>
      <c r="AS337" s="1" t="str">
        <f t="shared" si="443"/>
        <v>MORTALITY</v>
      </c>
      <c r="AT337" s="1" t="str">
        <f t="shared" si="444"/>
        <v>MORTALITY</v>
      </c>
      <c r="AU337" s="1" t="str">
        <f t="shared" si="445"/>
        <v>MORTALITY</v>
      </c>
      <c r="AV337" s="1" t="str">
        <f t="shared" si="446"/>
        <v>MORTALITY</v>
      </c>
      <c r="AW337" s="1" t="str">
        <f t="shared" si="447"/>
        <v>MORTALITY</v>
      </c>
      <c r="AX337" s="1" t="str">
        <f t="shared" si="448"/>
        <v>MORTALITY</v>
      </c>
      <c r="AY337" s="1" t="str">
        <f t="shared" si="449"/>
        <v>MORTALITY</v>
      </c>
      <c r="AZ337" s="1" t="str">
        <f t="shared" si="449"/>
        <v>MORTALITY</v>
      </c>
    </row>
    <row r="338" spans="1:52" x14ac:dyDescent="0.2">
      <c r="A338" s="27">
        <f>SABI_RAW_DATA!A338</f>
        <v>337</v>
      </c>
      <c r="B338" s="1" t="str">
        <f>UPPER(SABI_RAW_DATA!C338)</f>
        <v>MALE</v>
      </c>
      <c r="C338" s="28">
        <f>SABI_RAW_DATA!D338</f>
        <v>37956</v>
      </c>
      <c r="D338" s="28">
        <f>SABI_RAW_DATA!D338</f>
        <v>37956</v>
      </c>
      <c r="E338" s="1">
        <f t="shared" si="472"/>
        <v>2003</v>
      </c>
      <c r="F338" s="28">
        <f>SABI_RAW_DATA!E338</f>
        <v>38018</v>
      </c>
      <c r="G338" s="1">
        <f t="shared" si="473"/>
        <v>2004</v>
      </c>
      <c r="H338" s="67">
        <f>(YEAR(SABI_SUMMARY!D338)-YEAR(SABI_SUMMARY!C338))*12+MONTH(SABI_SUMMARY!D338)-MONTH(SABI_SUMMARY!C338)</f>
        <v>0</v>
      </c>
      <c r="I338" s="1" t="str">
        <f t="shared" si="474"/>
        <v>CUB</v>
      </c>
      <c r="J338" s="1" t="str">
        <f t="shared" si="475"/>
        <v>MALE_CUB</v>
      </c>
      <c r="K338" s="29">
        <f>(YEAR(SABI_SUMMARY!F338)-YEAR(SABI_SUMMARY!C338))*12+MONTH(SABI_SUMMARY!F338)-MONTH(SABI_SUMMARY!C338)</f>
        <v>2</v>
      </c>
      <c r="L338" s="1" t="str">
        <f t="shared" si="476"/>
        <v>CUB</v>
      </c>
      <c r="M338" s="1" t="str">
        <f t="shared" si="477"/>
        <v>MALE_CUB</v>
      </c>
      <c r="N338" s="1" t="str">
        <f>UPPER(SABI_RAW_DATA!G338)</f>
        <v>MORTALITY</v>
      </c>
      <c r="O338" s="1">
        <f>IF(SABI_SUMMARY!N338="MORTALITY",1,0)</f>
        <v>1</v>
      </c>
      <c r="P338" s="1" t="str">
        <f t="shared" si="422"/>
        <v>NA</v>
      </c>
      <c r="Q338" s="1" t="str">
        <f t="shared" si="423"/>
        <v>NA</v>
      </c>
      <c r="R338" s="1" t="str">
        <f t="shared" ref="R338:Z338" si="493">IF($E338=R$1,$J338,IF(R$1&gt;$G338,$N338,IF($E338&gt;R$1,"NA",(IF($E338=R$1,L338,(IF(Q338="NA",L338,IF(Q338="FEMALE_CUB","FEMALE_JUVENILE",IF(Q338="FEMALE_JUVENILE","FEMALE_SUBADULT",IF(Q338="FEMALE_SUBADULT","FEMALE_ADULT_36_48",IF(Q338="FEMALE_ADULT_36_48","FEMALE_ADULT_48_60",IF(Q338="FEMALE_ADULT_48_60","FEMALE_ADULT_60_72",IF(Q338="FEMALE_ADULT_60_72","FEMALE_ADULT_72_84",IF(Q338="FEMALE_ADULT_72_84","FEMALE_ADULT_84",IF(Q338="FEMALE_ADULT_84","FEMALE_ADULT_84",IF(Q338="MALE_CUB","MALE_JUVENILE",IF(Q338="MALE_JUVENILE","MALE_SUBADULT",IF(Q338="MALE_SUBADULT","MALE_ADULT_36_48",IF(Q338="MALE_ADULT_36_48","MALE_ADULT_48_60",IF(Q338="MALE_ADULT_48_60","MALE_ADULT_60_72",IF(Q338="MALE_ADULT_60_72","MALE_ADULT_72_84",IF(Q338="MALE_ADULT_72_84","MALE_ADULT_84",IF(Q338="MALE_ADULT_84","MALE_ADULT_84",IF(Q338="NA_CUB","NA_JUVENILE",IF(Q338="NA_JUVENILE","NA_ADULT",IF(Q338="NA_ADULT","NA_ADULT","NA"))))))))))))))))))))))))))</f>
        <v>NA</v>
      </c>
      <c r="S338" s="1" t="str">
        <f t="shared" si="493"/>
        <v>NA</v>
      </c>
      <c r="T338" s="1" t="str">
        <f t="shared" si="493"/>
        <v>NA</v>
      </c>
      <c r="U338" s="1" t="str">
        <f t="shared" si="493"/>
        <v>NA</v>
      </c>
      <c r="V338" s="1" t="str">
        <f t="shared" si="493"/>
        <v>NA</v>
      </c>
      <c r="W338" s="1" t="str">
        <f t="shared" si="493"/>
        <v>NA</v>
      </c>
      <c r="X338" s="1" t="str">
        <f t="shared" si="493"/>
        <v>NA</v>
      </c>
      <c r="Y338" s="1" t="str">
        <f t="shared" si="493"/>
        <v>NA</v>
      </c>
      <c r="Z338" s="1" t="str">
        <f t="shared" si="493"/>
        <v>NA</v>
      </c>
      <c r="AA338" s="1" t="str">
        <f t="shared" si="425"/>
        <v>NA</v>
      </c>
      <c r="AB338" s="1" t="str">
        <f t="shared" si="426"/>
        <v>NA</v>
      </c>
      <c r="AC338" s="1" t="str">
        <f t="shared" si="427"/>
        <v>NA</v>
      </c>
      <c r="AD338" s="1" t="str">
        <f t="shared" si="428"/>
        <v>NA</v>
      </c>
      <c r="AE338" s="1" t="str">
        <f t="shared" si="429"/>
        <v>NA</v>
      </c>
      <c r="AF338" s="1" t="str">
        <f t="shared" si="430"/>
        <v>NA</v>
      </c>
      <c r="AG338" s="1" t="str">
        <f t="shared" si="431"/>
        <v>NA</v>
      </c>
      <c r="AH338" s="1" t="str">
        <f t="shared" si="432"/>
        <v>NA</v>
      </c>
      <c r="AI338" s="1" t="str">
        <f t="shared" si="433"/>
        <v>NA</v>
      </c>
      <c r="AJ338" s="1" t="str">
        <f t="shared" si="434"/>
        <v>NA</v>
      </c>
      <c r="AK338" s="1" t="str">
        <f t="shared" si="435"/>
        <v>NA</v>
      </c>
      <c r="AL338" s="1" t="str">
        <f t="shared" si="436"/>
        <v>NA</v>
      </c>
      <c r="AM338" s="1" t="str">
        <f t="shared" si="437"/>
        <v>NA</v>
      </c>
      <c r="AN338" s="1" t="str">
        <f t="shared" si="438"/>
        <v>MALE_CUB</v>
      </c>
      <c r="AO338" s="1" t="str">
        <f t="shared" si="439"/>
        <v>MALE_JUVENILE</v>
      </c>
      <c r="AP338" s="1" t="str">
        <f t="shared" si="440"/>
        <v>MORTALITY</v>
      </c>
      <c r="AQ338" s="1" t="str">
        <f t="shared" si="441"/>
        <v>MORTALITY</v>
      </c>
      <c r="AR338" s="1" t="str">
        <f t="shared" si="442"/>
        <v>MORTALITY</v>
      </c>
      <c r="AS338" s="1" t="str">
        <f t="shared" si="443"/>
        <v>MORTALITY</v>
      </c>
      <c r="AT338" s="1" t="str">
        <f t="shared" si="444"/>
        <v>MORTALITY</v>
      </c>
      <c r="AU338" s="1" t="str">
        <f t="shared" si="445"/>
        <v>MORTALITY</v>
      </c>
      <c r="AV338" s="1" t="str">
        <f t="shared" si="446"/>
        <v>MORTALITY</v>
      </c>
      <c r="AW338" s="1" t="str">
        <f t="shared" si="447"/>
        <v>MORTALITY</v>
      </c>
      <c r="AX338" s="1" t="str">
        <f t="shared" si="448"/>
        <v>MORTALITY</v>
      </c>
      <c r="AY338" s="1" t="str">
        <f t="shared" si="449"/>
        <v>MORTALITY</v>
      </c>
      <c r="AZ338" s="1" t="str">
        <f t="shared" si="449"/>
        <v>MORTALITY</v>
      </c>
    </row>
    <row r="339" spans="1:52" x14ac:dyDescent="0.2">
      <c r="A339" s="27">
        <f>SABI_RAW_DATA!A339</f>
        <v>338</v>
      </c>
      <c r="B339" s="1" t="str">
        <f>UPPER(SABI_RAW_DATA!C339)</f>
        <v>FEMALE</v>
      </c>
      <c r="C339" s="28">
        <f>SABI_RAW_DATA!D339</f>
        <v>37956</v>
      </c>
      <c r="D339" s="28">
        <f>SABI_RAW_DATA!D339</f>
        <v>37956</v>
      </c>
      <c r="E339" s="1">
        <f t="shared" si="472"/>
        <v>2003</v>
      </c>
      <c r="F339" s="28">
        <f>SABI_RAW_DATA!E339</f>
        <v>40360</v>
      </c>
      <c r="G339" s="1">
        <f t="shared" si="473"/>
        <v>2010</v>
      </c>
      <c r="H339" s="67">
        <f>(YEAR(SABI_SUMMARY!D339)-YEAR(SABI_SUMMARY!C339))*12+MONTH(SABI_SUMMARY!D339)-MONTH(SABI_SUMMARY!C339)</f>
        <v>0</v>
      </c>
      <c r="I339" s="1" t="str">
        <f t="shared" si="474"/>
        <v>CUB</v>
      </c>
      <c r="J339" s="1" t="str">
        <f t="shared" si="475"/>
        <v>FEMALE_CUB</v>
      </c>
      <c r="K339" s="29">
        <f>(YEAR(SABI_SUMMARY!F339)-YEAR(SABI_SUMMARY!C339))*12+MONTH(SABI_SUMMARY!F339)-MONTH(SABI_SUMMARY!C339)</f>
        <v>79</v>
      </c>
      <c r="L339" s="1" t="str">
        <f t="shared" si="476"/>
        <v>ADULT_72_84</v>
      </c>
      <c r="M339" s="1" t="str">
        <f t="shared" si="477"/>
        <v>FEMALE_ADULT_72_84</v>
      </c>
      <c r="N339" s="1" t="str">
        <f>UPPER(SABI_RAW_DATA!G339)</f>
        <v>MORTALITY</v>
      </c>
      <c r="O339" s="1">
        <f>IF(SABI_SUMMARY!N339="MORTALITY",1,0)</f>
        <v>1</v>
      </c>
      <c r="P339" s="1" t="str">
        <f t="shared" si="422"/>
        <v>NA</v>
      </c>
      <c r="Q339" s="1" t="str">
        <f t="shared" si="423"/>
        <v>NA</v>
      </c>
      <c r="R339" s="1" t="str">
        <f t="shared" ref="R339:Z339" si="494">IF($E339=R$1,$J339,IF(R$1&gt;$G339,$N339,IF($E339&gt;R$1,"NA",(IF($E339=R$1,L339,(IF(Q339="NA",L339,IF(Q339="FEMALE_CUB","FEMALE_JUVENILE",IF(Q339="FEMALE_JUVENILE","FEMALE_SUBADULT",IF(Q339="FEMALE_SUBADULT","FEMALE_ADULT_36_48",IF(Q339="FEMALE_ADULT_36_48","FEMALE_ADULT_48_60",IF(Q339="FEMALE_ADULT_48_60","FEMALE_ADULT_60_72",IF(Q339="FEMALE_ADULT_60_72","FEMALE_ADULT_72_84",IF(Q339="FEMALE_ADULT_72_84","FEMALE_ADULT_84",IF(Q339="FEMALE_ADULT_84","FEMALE_ADULT_84",IF(Q339="MALE_CUB","MALE_JUVENILE",IF(Q339="MALE_JUVENILE","MALE_SUBADULT",IF(Q339="MALE_SUBADULT","MALE_ADULT_36_48",IF(Q339="MALE_ADULT_36_48","MALE_ADULT_48_60",IF(Q339="MALE_ADULT_48_60","MALE_ADULT_60_72",IF(Q339="MALE_ADULT_60_72","MALE_ADULT_72_84",IF(Q339="MALE_ADULT_72_84","MALE_ADULT_84",IF(Q339="MALE_ADULT_84","MALE_ADULT_84",IF(Q339="NA_CUB","NA_JUVENILE",IF(Q339="NA_JUVENILE","NA_ADULT",IF(Q339="NA_ADULT","NA_ADULT","NA"))))))))))))))))))))))))))</f>
        <v>NA</v>
      </c>
      <c r="S339" s="1" t="str">
        <f t="shared" si="494"/>
        <v>NA</v>
      </c>
      <c r="T339" s="1" t="str">
        <f t="shared" si="494"/>
        <v>NA</v>
      </c>
      <c r="U339" s="1" t="str">
        <f t="shared" si="494"/>
        <v>NA</v>
      </c>
      <c r="V339" s="1" t="str">
        <f t="shared" si="494"/>
        <v>NA</v>
      </c>
      <c r="W339" s="1" t="str">
        <f t="shared" si="494"/>
        <v>NA</v>
      </c>
      <c r="X339" s="1" t="str">
        <f t="shared" si="494"/>
        <v>NA</v>
      </c>
      <c r="Y339" s="1" t="str">
        <f t="shared" si="494"/>
        <v>NA</v>
      </c>
      <c r="Z339" s="1" t="str">
        <f t="shared" si="494"/>
        <v>NA</v>
      </c>
      <c r="AA339" s="1" t="str">
        <f t="shared" si="425"/>
        <v>NA</v>
      </c>
      <c r="AB339" s="1" t="str">
        <f t="shared" si="426"/>
        <v>NA</v>
      </c>
      <c r="AC339" s="1" t="str">
        <f t="shared" si="427"/>
        <v>NA</v>
      </c>
      <c r="AD339" s="1" t="str">
        <f t="shared" si="428"/>
        <v>NA</v>
      </c>
      <c r="AE339" s="1" t="str">
        <f t="shared" si="429"/>
        <v>NA</v>
      </c>
      <c r="AF339" s="1" t="str">
        <f t="shared" si="430"/>
        <v>NA</v>
      </c>
      <c r="AG339" s="1" t="str">
        <f t="shared" si="431"/>
        <v>NA</v>
      </c>
      <c r="AH339" s="1" t="str">
        <f t="shared" si="432"/>
        <v>NA</v>
      </c>
      <c r="AI339" s="1" t="str">
        <f t="shared" si="433"/>
        <v>NA</v>
      </c>
      <c r="AJ339" s="1" t="str">
        <f t="shared" si="434"/>
        <v>NA</v>
      </c>
      <c r="AK339" s="1" t="str">
        <f t="shared" si="435"/>
        <v>NA</v>
      </c>
      <c r="AL339" s="1" t="str">
        <f t="shared" si="436"/>
        <v>NA</v>
      </c>
      <c r="AM339" s="1" t="str">
        <f t="shared" si="437"/>
        <v>NA</v>
      </c>
      <c r="AN339" s="1" t="str">
        <f t="shared" si="438"/>
        <v>FEMALE_CUB</v>
      </c>
      <c r="AO339" s="1" t="str">
        <f t="shared" si="439"/>
        <v>FEMALE_JUVENILE</v>
      </c>
      <c r="AP339" s="1" t="str">
        <f t="shared" si="440"/>
        <v>FEMALE_SUBADULT</v>
      </c>
      <c r="AQ339" s="1" t="str">
        <f t="shared" si="441"/>
        <v>FEMALE_ADULT_36_48</v>
      </c>
      <c r="AR339" s="1" t="str">
        <f t="shared" si="442"/>
        <v>FEMALE_ADULT_48_60</v>
      </c>
      <c r="AS339" s="1" t="str">
        <f t="shared" si="443"/>
        <v>FEMALE_ADULT_60_72</v>
      </c>
      <c r="AT339" s="1" t="str">
        <f t="shared" si="444"/>
        <v>FEMALE_ADULT_72_84</v>
      </c>
      <c r="AU339" s="1" t="str">
        <f t="shared" si="445"/>
        <v>FEMALE_ADULT_84</v>
      </c>
      <c r="AV339" s="1" t="str">
        <f t="shared" si="446"/>
        <v>MORTALITY</v>
      </c>
      <c r="AW339" s="1" t="str">
        <f t="shared" si="447"/>
        <v>MORTALITY</v>
      </c>
      <c r="AX339" s="1" t="str">
        <f t="shared" si="448"/>
        <v>MORTALITY</v>
      </c>
      <c r="AY339" s="1" t="str">
        <f t="shared" si="449"/>
        <v>MORTALITY</v>
      </c>
      <c r="AZ339" s="1" t="str">
        <f t="shared" si="449"/>
        <v>MORTALITY</v>
      </c>
    </row>
    <row r="340" spans="1:52" x14ac:dyDescent="0.2">
      <c r="A340" s="27">
        <f>SABI_RAW_DATA!A340</f>
        <v>339</v>
      </c>
      <c r="B340" s="1" t="str">
        <f>UPPER(SABI_RAW_DATA!C340)</f>
        <v>MALE</v>
      </c>
      <c r="C340" s="28">
        <f>SABI_RAW_DATA!D340</f>
        <v>37956</v>
      </c>
      <c r="D340" s="28">
        <f>SABI_RAW_DATA!D340</f>
        <v>37956</v>
      </c>
      <c r="E340" s="1">
        <f t="shared" si="472"/>
        <v>2003</v>
      </c>
      <c r="F340" s="28">
        <f>SABI_RAW_DATA!E340</f>
        <v>40513</v>
      </c>
      <c r="G340" s="1">
        <f t="shared" si="473"/>
        <v>2010</v>
      </c>
      <c r="H340" s="67">
        <f>(YEAR(SABI_SUMMARY!D340)-YEAR(SABI_SUMMARY!C340))*12+MONTH(SABI_SUMMARY!D340)-MONTH(SABI_SUMMARY!C340)</f>
        <v>0</v>
      </c>
      <c r="I340" s="1" t="str">
        <f t="shared" si="474"/>
        <v>CUB</v>
      </c>
      <c r="J340" s="1" t="str">
        <f t="shared" si="475"/>
        <v>MALE_CUB</v>
      </c>
      <c r="K340" s="29">
        <f>(YEAR(SABI_SUMMARY!F340)-YEAR(SABI_SUMMARY!C340))*12+MONTH(SABI_SUMMARY!F340)-MONTH(SABI_SUMMARY!C340)</f>
        <v>84</v>
      </c>
      <c r="L340" s="1" t="str">
        <f t="shared" si="476"/>
        <v>ADULT_72_84</v>
      </c>
      <c r="M340" s="1" t="str">
        <f t="shared" si="477"/>
        <v>MALE_ADULT_72_84</v>
      </c>
      <c r="N340" s="1" t="str">
        <f>UPPER(SABI_RAW_DATA!G340)</f>
        <v>MORTALITY</v>
      </c>
      <c r="O340" s="1">
        <f>IF(SABI_SUMMARY!N340="MORTALITY",1,0)</f>
        <v>1</v>
      </c>
      <c r="P340" s="1" t="str">
        <f t="shared" si="422"/>
        <v>NA</v>
      </c>
      <c r="Q340" s="1" t="str">
        <f t="shared" si="423"/>
        <v>NA</v>
      </c>
      <c r="R340" s="1" t="str">
        <f t="shared" ref="R340:Z340" si="495">IF($E340=R$1,$J340,IF(R$1&gt;$G340,$N340,IF($E340&gt;R$1,"NA",(IF($E340=R$1,L340,(IF(Q340="NA",L340,IF(Q340="FEMALE_CUB","FEMALE_JUVENILE",IF(Q340="FEMALE_JUVENILE","FEMALE_SUBADULT",IF(Q340="FEMALE_SUBADULT","FEMALE_ADULT_36_48",IF(Q340="FEMALE_ADULT_36_48","FEMALE_ADULT_48_60",IF(Q340="FEMALE_ADULT_48_60","FEMALE_ADULT_60_72",IF(Q340="FEMALE_ADULT_60_72","FEMALE_ADULT_72_84",IF(Q340="FEMALE_ADULT_72_84","FEMALE_ADULT_84",IF(Q340="FEMALE_ADULT_84","FEMALE_ADULT_84",IF(Q340="MALE_CUB","MALE_JUVENILE",IF(Q340="MALE_JUVENILE","MALE_SUBADULT",IF(Q340="MALE_SUBADULT","MALE_ADULT_36_48",IF(Q340="MALE_ADULT_36_48","MALE_ADULT_48_60",IF(Q340="MALE_ADULT_48_60","MALE_ADULT_60_72",IF(Q340="MALE_ADULT_60_72","MALE_ADULT_72_84",IF(Q340="MALE_ADULT_72_84","MALE_ADULT_84",IF(Q340="MALE_ADULT_84","MALE_ADULT_84",IF(Q340="NA_CUB","NA_JUVENILE",IF(Q340="NA_JUVENILE","NA_ADULT",IF(Q340="NA_ADULT","NA_ADULT","NA"))))))))))))))))))))))))))</f>
        <v>NA</v>
      </c>
      <c r="S340" s="1" t="str">
        <f t="shared" si="495"/>
        <v>NA</v>
      </c>
      <c r="T340" s="1" t="str">
        <f t="shared" si="495"/>
        <v>NA</v>
      </c>
      <c r="U340" s="1" t="str">
        <f t="shared" si="495"/>
        <v>NA</v>
      </c>
      <c r="V340" s="1" t="str">
        <f t="shared" si="495"/>
        <v>NA</v>
      </c>
      <c r="W340" s="1" t="str">
        <f t="shared" si="495"/>
        <v>NA</v>
      </c>
      <c r="X340" s="1" t="str">
        <f t="shared" si="495"/>
        <v>NA</v>
      </c>
      <c r="Y340" s="1" t="str">
        <f t="shared" si="495"/>
        <v>NA</v>
      </c>
      <c r="Z340" s="1" t="str">
        <f t="shared" si="495"/>
        <v>NA</v>
      </c>
      <c r="AA340" s="1" t="str">
        <f t="shared" si="425"/>
        <v>NA</v>
      </c>
      <c r="AB340" s="1" t="str">
        <f t="shared" si="426"/>
        <v>NA</v>
      </c>
      <c r="AC340" s="1" t="str">
        <f t="shared" si="427"/>
        <v>NA</v>
      </c>
      <c r="AD340" s="1" t="str">
        <f t="shared" si="428"/>
        <v>NA</v>
      </c>
      <c r="AE340" s="1" t="str">
        <f t="shared" si="429"/>
        <v>NA</v>
      </c>
      <c r="AF340" s="1" t="str">
        <f t="shared" si="430"/>
        <v>NA</v>
      </c>
      <c r="AG340" s="1" t="str">
        <f t="shared" si="431"/>
        <v>NA</v>
      </c>
      <c r="AH340" s="1" t="str">
        <f t="shared" si="432"/>
        <v>NA</v>
      </c>
      <c r="AI340" s="1" t="str">
        <f t="shared" si="433"/>
        <v>NA</v>
      </c>
      <c r="AJ340" s="1" t="str">
        <f t="shared" si="434"/>
        <v>NA</v>
      </c>
      <c r="AK340" s="1" t="str">
        <f t="shared" si="435"/>
        <v>NA</v>
      </c>
      <c r="AL340" s="1" t="str">
        <f t="shared" si="436"/>
        <v>NA</v>
      </c>
      <c r="AM340" s="1" t="str">
        <f t="shared" si="437"/>
        <v>NA</v>
      </c>
      <c r="AN340" s="1" t="str">
        <f t="shared" si="438"/>
        <v>MALE_CUB</v>
      </c>
      <c r="AO340" s="1" t="str">
        <f t="shared" si="439"/>
        <v>MALE_JUVENILE</v>
      </c>
      <c r="AP340" s="1" t="str">
        <f t="shared" si="440"/>
        <v>MALE_SUBADULT</v>
      </c>
      <c r="AQ340" s="1" t="str">
        <f t="shared" si="441"/>
        <v>MALE_ADULT_36_48</v>
      </c>
      <c r="AR340" s="1" t="str">
        <f t="shared" si="442"/>
        <v>MALE_ADULT_48_60</v>
      </c>
      <c r="AS340" s="1" t="str">
        <f t="shared" si="443"/>
        <v>MALE_ADULT_60_72</v>
      </c>
      <c r="AT340" s="1" t="str">
        <f t="shared" si="444"/>
        <v>MALE_ADULT_72_84</v>
      </c>
      <c r="AU340" s="1" t="str">
        <f t="shared" si="445"/>
        <v>MALE_ADULT_84</v>
      </c>
      <c r="AV340" s="1" t="str">
        <f t="shared" si="446"/>
        <v>MORTALITY</v>
      </c>
      <c r="AW340" s="1" t="str">
        <f t="shared" si="447"/>
        <v>MORTALITY</v>
      </c>
      <c r="AX340" s="1" t="str">
        <f t="shared" si="448"/>
        <v>MORTALITY</v>
      </c>
      <c r="AY340" s="1" t="str">
        <f t="shared" si="449"/>
        <v>MORTALITY</v>
      </c>
      <c r="AZ340" s="1" t="str">
        <f t="shared" si="449"/>
        <v>MORTALITY</v>
      </c>
    </row>
    <row r="341" spans="1:52" x14ac:dyDescent="0.2">
      <c r="A341" s="27">
        <f>SABI_RAW_DATA!A341</f>
        <v>340</v>
      </c>
      <c r="B341" s="1" t="str">
        <f>UPPER(SABI_RAW_DATA!C341)</f>
        <v>NA</v>
      </c>
      <c r="C341" s="28">
        <f>SABI_RAW_DATA!D341</f>
        <v>38596</v>
      </c>
      <c r="D341" s="28">
        <f>SABI_RAW_DATA!D341</f>
        <v>38596</v>
      </c>
      <c r="E341" s="1">
        <f t="shared" si="472"/>
        <v>2005</v>
      </c>
      <c r="F341" s="28">
        <f>SABI_RAW_DATA!E341</f>
        <v>38687</v>
      </c>
      <c r="G341" s="1">
        <f t="shared" si="473"/>
        <v>2005</v>
      </c>
      <c r="H341" s="67">
        <f>(YEAR(SABI_SUMMARY!D341)-YEAR(SABI_SUMMARY!C341))*12+MONTH(SABI_SUMMARY!D341)-MONTH(SABI_SUMMARY!C341)</f>
        <v>0</v>
      </c>
      <c r="I341" s="1" t="str">
        <f t="shared" si="474"/>
        <v>CUB</v>
      </c>
      <c r="J341" s="1" t="str">
        <f t="shared" si="475"/>
        <v>NA_CUB</v>
      </c>
      <c r="K341" s="29">
        <f>(YEAR(SABI_SUMMARY!F341)-YEAR(SABI_SUMMARY!C341))*12+MONTH(SABI_SUMMARY!F341)-MONTH(SABI_SUMMARY!C341)</f>
        <v>3</v>
      </c>
      <c r="L341" s="1" t="str">
        <f t="shared" si="476"/>
        <v>CUB</v>
      </c>
      <c r="M341" s="1" t="str">
        <f t="shared" si="477"/>
        <v>NA_CUB</v>
      </c>
      <c r="N341" s="1" t="str">
        <f>UPPER(SABI_RAW_DATA!G341)</f>
        <v>MORTALITY</v>
      </c>
      <c r="O341" s="1">
        <f>IF(SABI_SUMMARY!N341="MORTALITY",1,0)</f>
        <v>1</v>
      </c>
      <c r="P341" s="1" t="str">
        <f t="shared" si="422"/>
        <v>NA</v>
      </c>
      <c r="Q341" s="1" t="str">
        <f t="shared" si="423"/>
        <v>NA</v>
      </c>
      <c r="R341" s="1" t="str">
        <f t="shared" ref="R341:Z341" si="496">IF($E341=R$1,$J341,IF(R$1&gt;$G341,$N341,IF($E341&gt;R$1,"NA",(IF($E341=R$1,L341,(IF(Q341="NA",L341,IF(Q341="FEMALE_CUB","FEMALE_JUVENILE",IF(Q341="FEMALE_JUVENILE","FEMALE_SUBADULT",IF(Q341="FEMALE_SUBADULT","FEMALE_ADULT_36_48",IF(Q341="FEMALE_ADULT_36_48","FEMALE_ADULT_48_60",IF(Q341="FEMALE_ADULT_48_60","FEMALE_ADULT_60_72",IF(Q341="FEMALE_ADULT_60_72","FEMALE_ADULT_72_84",IF(Q341="FEMALE_ADULT_72_84","FEMALE_ADULT_84",IF(Q341="FEMALE_ADULT_84","FEMALE_ADULT_84",IF(Q341="MALE_CUB","MALE_JUVENILE",IF(Q341="MALE_JUVENILE","MALE_SUBADULT",IF(Q341="MALE_SUBADULT","MALE_ADULT_36_48",IF(Q341="MALE_ADULT_36_48","MALE_ADULT_48_60",IF(Q341="MALE_ADULT_48_60","MALE_ADULT_60_72",IF(Q341="MALE_ADULT_60_72","MALE_ADULT_72_84",IF(Q341="MALE_ADULT_72_84","MALE_ADULT_84",IF(Q341="MALE_ADULT_84","MALE_ADULT_84",IF(Q341="NA_CUB","NA_JUVENILE",IF(Q341="NA_JUVENILE","NA_ADULT",IF(Q341="NA_ADULT","NA_ADULT","NA"))))))))))))))))))))))))))</f>
        <v>NA</v>
      </c>
      <c r="S341" s="1" t="str">
        <f t="shared" si="496"/>
        <v>NA</v>
      </c>
      <c r="T341" s="1" t="str">
        <f t="shared" si="496"/>
        <v>NA</v>
      </c>
      <c r="U341" s="1" t="str">
        <f t="shared" si="496"/>
        <v>NA</v>
      </c>
      <c r="V341" s="1" t="str">
        <f t="shared" si="496"/>
        <v>NA</v>
      </c>
      <c r="W341" s="1" t="str">
        <f t="shared" si="496"/>
        <v>NA</v>
      </c>
      <c r="X341" s="1" t="str">
        <f t="shared" si="496"/>
        <v>NA</v>
      </c>
      <c r="Y341" s="1" t="str">
        <f t="shared" si="496"/>
        <v>NA</v>
      </c>
      <c r="Z341" s="1" t="str">
        <f t="shared" si="496"/>
        <v>NA</v>
      </c>
      <c r="AA341" s="1" t="str">
        <f t="shared" si="425"/>
        <v>NA</v>
      </c>
      <c r="AB341" s="1" t="str">
        <f t="shared" si="426"/>
        <v>NA</v>
      </c>
      <c r="AC341" s="1" t="str">
        <f t="shared" si="427"/>
        <v>NA</v>
      </c>
      <c r="AD341" s="1" t="str">
        <f t="shared" si="428"/>
        <v>NA</v>
      </c>
      <c r="AE341" s="1" t="str">
        <f t="shared" si="429"/>
        <v>NA</v>
      </c>
      <c r="AF341" s="1" t="str">
        <f t="shared" si="430"/>
        <v>NA</v>
      </c>
      <c r="AG341" s="1" t="str">
        <f t="shared" si="431"/>
        <v>NA</v>
      </c>
      <c r="AH341" s="1" t="str">
        <f t="shared" si="432"/>
        <v>NA</v>
      </c>
      <c r="AI341" s="1" t="str">
        <f t="shared" si="433"/>
        <v>NA</v>
      </c>
      <c r="AJ341" s="1" t="str">
        <f t="shared" si="434"/>
        <v>NA</v>
      </c>
      <c r="AK341" s="1" t="str">
        <f t="shared" si="435"/>
        <v>NA</v>
      </c>
      <c r="AL341" s="1" t="str">
        <f t="shared" si="436"/>
        <v>NA</v>
      </c>
      <c r="AM341" s="1" t="str">
        <f t="shared" si="437"/>
        <v>NA</v>
      </c>
      <c r="AN341" s="1" t="str">
        <f t="shared" si="438"/>
        <v>NA</v>
      </c>
      <c r="AO341" s="1" t="str">
        <f t="shared" si="439"/>
        <v>NA</v>
      </c>
      <c r="AP341" s="1" t="str">
        <f t="shared" si="440"/>
        <v>NA_CUB</v>
      </c>
      <c r="AQ341" s="1" t="str">
        <f t="shared" si="441"/>
        <v>MORTALITY</v>
      </c>
      <c r="AR341" s="1" t="str">
        <f t="shared" si="442"/>
        <v>MORTALITY</v>
      </c>
      <c r="AS341" s="1" t="str">
        <f t="shared" si="443"/>
        <v>MORTALITY</v>
      </c>
      <c r="AT341" s="1" t="str">
        <f t="shared" si="444"/>
        <v>MORTALITY</v>
      </c>
      <c r="AU341" s="1" t="str">
        <f t="shared" si="445"/>
        <v>MORTALITY</v>
      </c>
      <c r="AV341" s="1" t="str">
        <f t="shared" si="446"/>
        <v>MORTALITY</v>
      </c>
      <c r="AW341" s="1" t="str">
        <f t="shared" si="447"/>
        <v>MORTALITY</v>
      </c>
      <c r="AX341" s="1" t="str">
        <f t="shared" si="448"/>
        <v>MORTALITY</v>
      </c>
      <c r="AY341" s="1" t="str">
        <f t="shared" si="449"/>
        <v>MORTALITY</v>
      </c>
      <c r="AZ341" s="1" t="str">
        <f t="shared" si="449"/>
        <v>MORTALITY</v>
      </c>
    </row>
    <row r="342" spans="1:52" x14ac:dyDescent="0.2">
      <c r="A342" s="27">
        <f>SABI_RAW_DATA!A342</f>
        <v>341</v>
      </c>
      <c r="B342" s="1" t="str">
        <f>UPPER(SABI_RAW_DATA!C342)</f>
        <v>FEMALE</v>
      </c>
      <c r="C342" s="28">
        <f>SABI_RAW_DATA!D342</f>
        <v>38596</v>
      </c>
      <c r="D342" s="28">
        <f>SABI_RAW_DATA!D342</f>
        <v>38596</v>
      </c>
      <c r="E342" s="1">
        <f t="shared" si="472"/>
        <v>2005</v>
      </c>
      <c r="F342" s="28">
        <f>SABI_RAW_DATA!E342</f>
        <v>39387</v>
      </c>
      <c r="G342" s="1">
        <f t="shared" si="473"/>
        <v>2007</v>
      </c>
      <c r="H342" s="67">
        <f>(YEAR(SABI_SUMMARY!D342)-YEAR(SABI_SUMMARY!C342))*12+MONTH(SABI_SUMMARY!D342)-MONTH(SABI_SUMMARY!C342)</f>
        <v>0</v>
      </c>
      <c r="I342" s="1" t="str">
        <f t="shared" si="474"/>
        <v>CUB</v>
      </c>
      <c r="J342" s="1" t="str">
        <f t="shared" si="475"/>
        <v>FEMALE_CUB</v>
      </c>
      <c r="K342" s="29">
        <f>(YEAR(SABI_SUMMARY!F342)-YEAR(SABI_SUMMARY!C342))*12+MONTH(SABI_SUMMARY!F342)-MONTH(SABI_SUMMARY!C342)</f>
        <v>26</v>
      </c>
      <c r="L342" s="1" t="str">
        <f t="shared" si="476"/>
        <v>SUBADULT</v>
      </c>
      <c r="M342" s="1" t="str">
        <f t="shared" si="477"/>
        <v>FEMALE_SUBADULT</v>
      </c>
      <c r="N342" s="1" t="str">
        <f>UPPER(SABI_RAW_DATA!G342)</f>
        <v>CENSORED</v>
      </c>
      <c r="O342" s="1">
        <f>IF(SABI_SUMMARY!N342="MORTALITY",1,0)</f>
        <v>0</v>
      </c>
      <c r="P342" s="1" t="str">
        <f t="shared" si="422"/>
        <v>NA</v>
      </c>
      <c r="Q342" s="1" t="str">
        <f t="shared" si="423"/>
        <v>NA</v>
      </c>
      <c r="R342" s="1" t="str">
        <f t="shared" ref="R342:Z342" si="497">IF($E342=R$1,$J342,IF(R$1&gt;$G342,$N342,IF($E342&gt;R$1,"NA",(IF($E342=R$1,L342,(IF(Q342="NA",L342,IF(Q342="FEMALE_CUB","FEMALE_JUVENILE",IF(Q342="FEMALE_JUVENILE","FEMALE_SUBADULT",IF(Q342="FEMALE_SUBADULT","FEMALE_ADULT_36_48",IF(Q342="FEMALE_ADULT_36_48","FEMALE_ADULT_48_60",IF(Q342="FEMALE_ADULT_48_60","FEMALE_ADULT_60_72",IF(Q342="FEMALE_ADULT_60_72","FEMALE_ADULT_72_84",IF(Q342="FEMALE_ADULT_72_84","FEMALE_ADULT_84",IF(Q342="FEMALE_ADULT_84","FEMALE_ADULT_84",IF(Q342="MALE_CUB","MALE_JUVENILE",IF(Q342="MALE_JUVENILE","MALE_SUBADULT",IF(Q342="MALE_SUBADULT","MALE_ADULT_36_48",IF(Q342="MALE_ADULT_36_48","MALE_ADULT_48_60",IF(Q342="MALE_ADULT_48_60","MALE_ADULT_60_72",IF(Q342="MALE_ADULT_60_72","MALE_ADULT_72_84",IF(Q342="MALE_ADULT_72_84","MALE_ADULT_84",IF(Q342="MALE_ADULT_84","MALE_ADULT_84",IF(Q342="NA_CUB","NA_JUVENILE",IF(Q342="NA_JUVENILE","NA_ADULT",IF(Q342="NA_ADULT","NA_ADULT","NA"))))))))))))))))))))))))))</f>
        <v>NA</v>
      </c>
      <c r="S342" s="1" t="str">
        <f t="shared" si="497"/>
        <v>NA</v>
      </c>
      <c r="T342" s="1" t="str">
        <f t="shared" si="497"/>
        <v>NA</v>
      </c>
      <c r="U342" s="1" t="str">
        <f t="shared" si="497"/>
        <v>NA</v>
      </c>
      <c r="V342" s="1" t="str">
        <f t="shared" si="497"/>
        <v>NA</v>
      </c>
      <c r="W342" s="1" t="str">
        <f t="shared" si="497"/>
        <v>NA</v>
      </c>
      <c r="X342" s="1" t="str">
        <f t="shared" si="497"/>
        <v>NA</v>
      </c>
      <c r="Y342" s="1" t="str">
        <f t="shared" si="497"/>
        <v>NA</v>
      </c>
      <c r="Z342" s="1" t="str">
        <f t="shared" si="497"/>
        <v>NA</v>
      </c>
      <c r="AA342" s="1" t="str">
        <f t="shared" si="425"/>
        <v>NA</v>
      </c>
      <c r="AB342" s="1" t="str">
        <f t="shared" si="426"/>
        <v>NA</v>
      </c>
      <c r="AC342" s="1" t="str">
        <f t="shared" si="427"/>
        <v>NA</v>
      </c>
      <c r="AD342" s="1" t="str">
        <f t="shared" si="428"/>
        <v>NA</v>
      </c>
      <c r="AE342" s="1" t="str">
        <f t="shared" si="429"/>
        <v>NA</v>
      </c>
      <c r="AF342" s="1" t="str">
        <f t="shared" si="430"/>
        <v>NA</v>
      </c>
      <c r="AG342" s="1" t="str">
        <f t="shared" si="431"/>
        <v>NA</v>
      </c>
      <c r="AH342" s="1" t="str">
        <f t="shared" si="432"/>
        <v>NA</v>
      </c>
      <c r="AI342" s="1" t="str">
        <f t="shared" si="433"/>
        <v>NA</v>
      </c>
      <c r="AJ342" s="1" t="str">
        <f t="shared" si="434"/>
        <v>NA</v>
      </c>
      <c r="AK342" s="1" t="str">
        <f t="shared" si="435"/>
        <v>NA</v>
      </c>
      <c r="AL342" s="1" t="str">
        <f t="shared" si="436"/>
        <v>NA</v>
      </c>
      <c r="AM342" s="1" t="str">
        <f t="shared" si="437"/>
        <v>NA</v>
      </c>
      <c r="AN342" s="1" t="str">
        <f t="shared" si="438"/>
        <v>NA</v>
      </c>
      <c r="AO342" s="1" t="str">
        <f t="shared" si="439"/>
        <v>NA</v>
      </c>
      <c r="AP342" s="1" t="str">
        <f t="shared" si="440"/>
        <v>FEMALE_CUB</v>
      </c>
      <c r="AQ342" s="1" t="str">
        <f t="shared" si="441"/>
        <v>FEMALE_JUVENILE</v>
      </c>
      <c r="AR342" s="1" t="str">
        <f t="shared" si="442"/>
        <v>FEMALE_SUBADULT</v>
      </c>
      <c r="AS342" s="1" t="str">
        <f t="shared" si="443"/>
        <v>CENSORED</v>
      </c>
      <c r="AT342" s="1" t="str">
        <f t="shared" si="444"/>
        <v>CENSORED</v>
      </c>
      <c r="AU342" s="1" t="str">
        <f t="shared" si="445"/>
        <v>CENSORED</v>
      </c>
      <c r="AV342" s="1" t="str">
        <f t="shared" si="446"/>
        <v>CENSORED</v>
      </c>
      <c r="AW342" s="1" t="str">
        <f t="shared" si="447"/>
        <v>CENSORED</v>
      </c>
      <c r="AX342" s="1" t="str">
        <f t="shared" si="448"/>
        <v>CENSORED</v>
      </c>
      <c r="AY342" s="1" t="str">
        <f t="shared" si="449"/>
        <v>CENSORED</v>
      </c>
      <c r="AZ342" s="1" t="str">
        <f t="shared" si="449"/>
        <v>CENSORED</v>
      </c>
    </row>
    <row r="343" spans="1:52" x14ac:dyDescent="0.2">
      <c r="A343" s="27">
        <f>SABI_RAW_DATA!A343</f>
        <v>342</v>
      </c>
      <c r="B343" s="1" t="str">
        <f>UPPER(SABI_RAW_DATA!C343)</f>
        <v>FEMALE</v>
      </c>
      <c r="C343" s="28">
        <f>SABI_RAW_DATA!D343</f>
        <v>38596</v>
      </c>
      <c r="D343" s="28">
        <f>SABI_RAW_DATA!D343</f>
        <v>38596</v>
      </c>
      <c r="E343" s="1">
        <f t="shared" si="472"/>
        <v>2005</v>
      </c>
      <c r="F343" s="28">
        <f>SABI_RAW_DATA!E343</f>
        <v>42005</v>
      </c>
      <c r="G343" s="1">
        <f t="shared" si="473"/>
        <v>2015</v>
      </c>
      <c r="H343" s="67">
        <f>(YEAR(SABI_SUMMARY!D343)-YEAR(SABI_SUMMARY!C343))*12+MONTH(SABI_SUMMARY!D343)-MONTH(SABI_SUMMARY!C343)</f>
        <v>0</v>
      </c>
      <c r="I343" s="1" t="str">
        <f t="shared" si="474"/>
        <v>CUB</v>
      </c>
      <c r="J343" s="1" t="str">
        <f t="shared" si="475"/>
        <v>FEMALE_CUB</v>
      </c>
      <c r="K343" s="29">
        <f>(YEAR(SABI_SUMMARY!F343)-YEAR(SABI_SUMMARY!C343))*12+MONTH(SABI_SUMMARY!F343)-MONTH(SABI_SUMMARY!C343)</f>
        <v>112</v>
      </c>
      <c r="L343" s="1" t="str">
        <f t="shared" si="476"/>
        <v>ADULT_84</v>
      </c>
      <c r="M343" s="1" t="str">
        <f t="shared" si="477"/>
        <v>FEMALE_ADULT_84</v>
      </c>
      <c r="N343" s="1" t="str">
        <f>UPPER(SABI_RAW_DATA!G343)</f>
        <v>CENSORED</v>
      </c>
      <c r="O343" s="1">
        <f>IF(SABI_SUMMARY!N343="MORTALITY",1,0)</f>
        <v>0</v>
      </c>
      <c r="P343" s="1" t="str">
        <f t="shared" si="422"/>
        <v>NA</v>
      </c>
      <c r="Q343" s="1" t="str">
        <f t="shared" si="423"/>
        <v>NA</v>
      </c>
      <c r="R343" s="1" t="str">
        <f t="shared" ref="R343:Z343" si="498">IF($E343=R$1,$J343,IF(R$1&gt;$G343,$N343,IF($E343&gt;R$1,"NA",(IF($E343=R$1,L343,(IF(Q343="NA",L343,IF(Q343="FEMALE_CUB","FEMALE_JUVENILE",IF(Q343="FEMALE_JUVENILE","FEMALE_SUBADULT",IF(Q343="FEMALE_SUBADULT","FEMALE_ADULT_36_48",IF(Q343="FEMALE_ADULT_36_48","FEMALE_ADULT_48_60",IF(Q343="FEMALE_ADULT_48_60","FEMALE_ADULT_60_72",IF(Q343="FEMALE_ADULT_60_72","FEMALE_ADULT_72_84",IF(Q343="FEMALE_ADULT_72_84","FEMALE_ADULT_84",IF(Q343="FEMALE_ADULT_84","FEMALE_ADULT_84",IF(Q343="MALE_CUB","MALE_JUVENILE",IF(Q343="MALE_JUVENILE","MALE_SUBADULT",IF(Q343="MALE_SUBADULT","MALE_ADULT_36_48",IF(Q343="MALE_ADULT_36_48","MALE_ADULT_48_60",IF(Q343="MALE_ADULT_48_60","MALE_ADULT_60_72",IF(Q343="MALE_ADULT_60_72","MALE_ADULT_72_84",IF(Q343="MALE_ADULT_72_84","MALE_ADULT_84",IF(Q343="MALE_ADULT_84","MALE_ADULT_84",IF(Q343="NA_CUB","NA_JUVENILE",IF(Q343="NA_JUVENILE","NA_ADULT",IF(Q343="NA_ADULT","NA_ADULT","NA"))))))))))))))))))))))))))</f>
        <v>NA</v>
      </c>
      <c r="S343" s="1" t="str">
        <f t="shared" si="498"/>
        <v>NA</v>
      </c>
      <c r="T343" s="1" t="str">
        <f t="shared" si="498"/>
        <v>NA</v>
      </c>
      <c r="U343" s="1" t="str">
        <f t="shared" si="498"/>
        <v>NA</v>
      </c>
      <c r="V343" s="1" t="str">
        <f t="shared" si="498"/>
        <v>NA</v>
      </c>
      <c r="W343" s="1" t="str">
        <f t="shared" si="498"/>
        <v>NA</v>
      </c>
      <c r="X343" s="1" t="str">
        <f t="shared" si="498"/>
        <v>NA</v>
      </c>
      <c r="Y343" s="1" t="str">
        <f t="shared" si="498"/>
        <v>NA</v>
      </c>
      <c r="Z343" s="1" t="str">
        <f t="shared" si="498"/>
        <v>NA</v>
      </c>
      <c r="AA343" s="1" t="str">
        <f t="shared" si="425"/>
        <v>NA</v>
      </c>
      <c r="AB343" s="1" t="str">
        <f t="shared" si="426"/>
        <v>NA</v>
      </c>
      <c r="AC343" s="1" t="str">
        <f t="shared" si="427"/>
        <v>NA</v>
      </c>
      <c r="AD343" s="1" t="str">
        <f t="shared" si="428"/>
        <v>NA</v>
      </c>
      <c r="AE343" s="1" t="str">
        <f t="shared" si="429"/>
        <v>NA</v>
      </c>
      <c r="AF343" s="1" t="str">
        <f t="shared" si="430"/>
        <v>NA</v>
      </c>
      <c r="AG343" s="1" t="str">
        <f t="shared" si="431"/>
        <v>NA</v>
      </c>
      <c r="AH343" s="1" t="str">
        <f t="shared" si="432"/>
        <v>NA</v>
      </c>
      <c r="AI343" s="1" t="str">
        <f t="shared" si="433"/>
        <v>NA</v>
      </c>
      <c r="AJ343" s="1" t="str">
        <f t="shared" si="434"/>
        <v>NA</v>
      </c>
      <c r="AK343" s="1" t="str">
        <f t="shared" si="435"/>
        <v>NA</v>
      </c>
      <c r="AL343" s="1" t="str">
        <f t="shared" si="436"/>
        <v>NA</v>
      </c>
      <c r="AM343" s="1" t="str">
        <f t="shared" si="437"/>
        <v>NA</v>
      </c>
      <c r="AN343" s="1" t="str">
        <f t="shared" si="438"/>
        <v>NA</v>
      </c>
      <c r="AO343" s="1" t="str">
        <f t="shared" si="439"/>
        <v>NA</v>
      </c>
      <c r="AP343" s="1" t="str">
        <f t="shared" si="440"/>
        <v>FEMALE_CUB</v>
      </c>
      <c r="AQ343" s="1" t="str">
        <f t="shared" si="441"/>
        <v>FEMALE_JUVENILE</v>
      </c>
      <c r="AR343" s="1" t="str">
        <f t="shared" si="442"/>
        <v>FEMALE_SUBADULT</v>
      </c>
      <c r="AS343" s="1" t="str">
        <f t="shared" si="443"/>
        <v>FEMALE_ADULT_36_48</v>
      </c>
      <c r="AT343" s="1" t="str">
        <f t="shared" si="444"/>
        <v>FEMALE_ADULT_48_60</v>
      </c>
      <c r="AU343" s="1" t="str">
        <f t="shared" si="445"/>
        <v>FEMALE_ADULT_60_72</v>
      </c>
      <c r="AV343" s="1" t="str">
        <f t="shared" si="446"/>
        <v>FEMALE_ADULT_72_84</v>
      </c>
      <c r="AW343" s="1" t="str">
        <f t="shared" si="447"/>
        <v>FEMALE_ADULT_84</v>
      </c>
      <c r="AX343" s="1" t="str">
        <f t="shared" si="448"/>
        <v>FEMALE_ADULT_84</v>
      </c>
      <c r="AY343" s="1" t="str">
        <f t="shared" si="449"/>
        <v>FEMALE_ADULT_84</v>
      </c>
      <c r="AZ343" s="1" t="str">
        <f t="shared" si="449"/>
        <v>FEMALE_ADULT_84</v>
      </c>
    </row>
    <row r="344" spans="1:52" x14ac:dyDescent="0.2">
      <c r="A344" s="27">
        <f>SABI_RAW_DATA!A344</f>
        <v>343</v>
      </c>
      <c r="B344" s="1" t="str">
        <f>UPPER(SABI_RAW_DATA!C344)</f>
        <v>FEMALE</v>
      </c>
      <c r="C344" s="28">
        <f>SABI_RAW_DATA!D344</f>
        <v>39479</v>
      </c>
      <c r="D344" s="28">
        <f>SABI_RAW_DATA!D344</f>
        <v>39479</v>
      </c>
      <c r="E344" s="1">
        <f t="shared" si="472"/>
        <v>2008</v>
      </c>
      <c r="F344" s="28">
        <f>SABI_RAW_DATA!E344</f>
        <v>39508</v>
      </c>
      <c r="G344" s="1">
        <f t="shared" si="473"/>
        <v>2008</v>
      </c>
      <c r="H344" s="67">
        <f>(YEAR(SABI_SUMMARY!D344)-YEAR(SABI_SUMMARY!C344))*12+MONTH(SABI_SUMMARY!D344)-MONTH(SABI_SUMMARY!C344)</f>
        <v>0</v>
      </c>
      <c r="I344" s="1" t="str">
        <f t="shared" si="474"/>
        <v>CUB</v>
      </c>
      <c r="J344" s="1" t="str">
        <f t="shared" si="475"/>
        <v>FEMALE_CUB</v>
      </c>
      <c r="K344" s="29">
        <f>(YEAR(SABI_SUMMARY!F344)-YEAR(SABI_SUMMARY!C344))*12+MONTH(SABI_SUMMARY!F344)-MONTH(SABI_SUMMARY!C344)</f>
        <v>1</v>
      </c>
      <c r="L344" s="1" t="str">
        <f t="shared" si="476"/>
        <v>CUB</v>
      </c>
      <c r="M344" s="1" t="str">
        <f t="shared" si="477"/>
        <v>FEMALE_CUB</v>
      </c>
      <c r="N344" s="1" t="str">
        <f>UPPER(SABI_RAW_DATA!G344)</f>
        <v>MORTALITY</v>
      </c>
      <c r="O344" s="1">
        <f>IF(SABI_SUMMARY!N344="MORTALITY",1,0)</f>
        <v>1</v>
      </c>
      <c r="P344" s="1" t="str">
        <f t="shared" si="422"/>
        <v>NA</v>
      </c>
      <c r="Q344" s="1" t="str">
        <f t="shared" si="423"/>
        <v>NA</v>
      </c>
      <c r="R344" s="1" t="str">
        <f t="shared" ref="R344:Z344" si="499">IF($E344=R$1,$J344,IF(R$1&gt;$G344,$N344,IF($E344&gt;R$1,"NA",(IF($E344=R$1,L344,(IF(Q344="NA",L344,IF(Q344="FEMALE_CUB","FEMALE_JUVENILE",IF(Q344="FEMALE_JUVENILE","FEMALE_SUBADULT",IF(Q344="FEMALE_SUBADULT","FEMALE_ADULT_36_48",IF(Q344="FEMALE_ADULT_36_48","FEMALE_ADULT_48_60",IF(Q344="FEMALE_ADULT_48_60","FEMALE_ADULT_60_72",IF(Q344="FEMALE_ADULT_60_72","FEMALE_ADULT_72_84",IF(Q344="FEMALE_ADULT_72_84","FEMALE_ADULT_84",IF(Q344="FEMALE_ADULT_84","FEMALE_ADULT_84",IF(Q344="MALE_CUB","MALE_JUVENILE",IF(Q344="MALE_JUVENILE","MALE_SUBADULT",IF(Q344="MALE_SUBADULT","MALE_ADULT_36_48",IF(Q344="MALE_ADULT_36_48","MALE_ADULT_48_60",IF(Q344="MALE_ADULT_48_60","MALE_ADULT_60_72",IF(Q344="MALE_ADULT_60_72","MALE_ADULT_72_84",IF(Q344="MALE_ADULT_72_84","MALE_ADULT_84",IF(Q344="MALE_ADULT_84","MALE_ADULT_84",IF(Q344="NA_CUB","NA_JUVENILE",IF(Q344="NA_JUVENILE","NA_ADULT",IF(Q344="NA_ADULT","NA_ADULT","NA"))))))))))))))))))))))))))</f>
        <v>NA</v>
      </c>
      <c r="S344" s="1" t="str">
        <f t="shared" si="499"/>
        <v>NA</v>
      </c>
      <c r="T344" s="1" t="str">
        <f t="shared" si="499"/>
        <v>NA</v>
      </c>
      <c r="U344" s="1" t="str">
        <f t="shared" si="499"/>
        <v>NA</v>
      </c>
      <c r="V344" s="1" t="str">
        <f t="shared" si="499"/>
        <v>NA</v>
      </c>
      <c r="W344" s="1" t="str">
        <f t="shared" si="499"/>
        <v>NA</v>
      </c>
      <c r="X344" s="1" t="str">
        <f t="shared" si="499"/>
        <v>NA</v>
      </c>
      <c r="Y344" s="1" t="str">
        <f t="shared" si="499"/>
        <v>NA</v>
      </c>
      <c r="Z344" s="1" t="str">
        <f t="shared" si="499"/>
        <v>NA</v>
      </c>
      <c r="AA344" s="1" t="str">
        <f t="shared" si="425"/>
        <v>NA</v>
      </c>
      <c r="AB344" s="1" t="str">
        <f t="shared" si="426"/>
        <v>NA</v>
      </c>
      <c r="AC344" s="1" t="str">
        <f t="shared" si="427"/>
        <v>NA</v>
      </c>
      <c r="AD344" s="1" t="str">
        <f t="shared" si="428"/>
        <v>NA</v>
      </c>
      <c r="AE344" s="1" t="str">
        <f t="shared" si="429"/>
        <v>NA</v>
      </c>
      <c r="AF344" s="1" t="str">
        <f t="shared" si="430"/>
        <v>NA</v>
      </c>
      <c r="AG344" s="1" t="str">
        <f t="shared" si="431"/>
        <v>NA</v>
      </c>
      <c r="AH344" s="1" t="str">
        <f t="shared" si="432"/>
        <v>NA</v>
      </c>
      <c r="AI344" s="1" t="str">
        <f t="shared" si="433"/>
        <v>NA</v>
      </c>
      <c r="AJ344" s="1" t="str">
        <f t="shared" si="434"/>
        <v>NA</v>
      </c>
      <c r="AK344" s="1" t="str">
        <f t="shared" si="435"/>
        <v>NA</v>
      </c>
      <c r="AL344" s="1" t="str">
        <f t="shared" si="436"/>
        <v>NA</v>
      </c>
      <c r="AM344" s="1" t="str">
        <f t="shared" si="437"/>
        <v>NA</v>
      </c>
      <c r="AN344" s="1" t="str">
        <f t="shared" si="438"/>
        <v>NA</v>
      </c>
      <c r="AO344" s="1" t="str">
        <f t="shared" si="439"/>
        <v>NA</v>
      </c>
      <c r="AP344" s="1" t="str">
        <f t="shared" si="440"/>
        <v>NA</v>
      </c>
      <c r="AQ344" s="1" t="str">
        <f t="shared" si="441"/>
        <v>NA</v>
      </c>
      <c r="AR344" s="1" t="str">
        <f t="shared" si="442"/>
        <v>NA</v>
      </c>
      <c r="AS344" s="1" t="str">
        <f t="shared" si="443"/>
        <v>FEMALE_CUB</v>
      </c>
      <c r="AT344" s="1" t="str">
        <f t="shared" si="444"/>
        <v>MORTALITY</v>
      </c>
      <c r="AU344" s="1" t="str">
        <f t="shared" si="445"/>
        <v>MORTALITY</v>
      </c>
      <c r="AV344" s="1" t="str">
        <f t="shared" si="446"/>
        <v>MORTALITY</v>
      </c>
      <c r="AW344" s="1" t="str">
        <f t="shared" si="447"/>
        <v>MORTALITY</v>
      </c>
      <c r="AX344" s="1" t="str">
        <f t="shared" si="448"/>
        <v>MORTALITY</v>
      </c>
      <c r="AY344" s="1" t="str">
        <f t="shared" si="449"/>
        <v>MORTALITY</v>
      </c>
      <c r="AZ344" s="1" t="str">
        <f t="shared" si="449"/>
        <v>MORTALITY</v>
      </c>
    </row>
    <row r="345" spans="1:52" x14ac:dyDescent="0.2">
      <c r="A345" s="27">
        <f>SABI_RAW_DATA!A345</f>
        <v>344</v>
      </c>
      <c r="B345" s="1" t="str">
        <f>UPPER(SABI_RAW_DATA!C345)</f>
        <v>FEMALE</v>
      </c>
      <c r="C345" s="28">
        <f>SABI_RAW_DATA!D345</f>
        <v>39479</v>
      </c>
      <c r="D345" s="28">
        <f>SABI_RAW_DATA!D345</f>
        <v>39479</v>
      </c>
      <c r="E345" s="1">
        <f t="shared" si="472"/>
        <v>2008</v>
      </c>
      <c r="F345" s="28">
        <f>SABI_RAW_DATA!E345</f>
        <v>39508</v>
      </c>
      <c r="G345" s="1">
        <f t="shared" si="473"/>
        <v>2008</v>
      </c>
      <c r="H345" s="67">
        <f>(YEAR(SABI_SUMMARY!D345)-YEAR(SABI_SUMMARY!C345))*12+MONTH(SABI_SUMMARY!D345)-MONTH(SABI_SUMMARY!C345)</f>
        <v>0</v>
      </c>
      <c r="I345" s="1" t="str">
        <f t="shared" si="474"/>
        <v>CUB</v>
      </c>
      <c r="J345" s="1" t="str">
        <f t="shared" si="475"/>
        <v>FEMALE_CUB</v>
      </c>
      <c r="K345" s="29">
        <f>(YEAR(SABI_SUMMARY!F345)-YEAR(SABI_SUMMARY!C345))*12+MONTH(SABI_SUMMARY!F345)-MONTH(SABI_SUMMARY!C345)</f>
        <v>1</v>
      </c>
      <c r="L345" s="1" t="str">
        <f t="shared" si="476"/>
        <v>CUB</v>
      </c>
      <c r="M345" s="1" t="str">
        <f t="shared" si="477"/>
        <v>FEMALE_CUB</v>
      </c>
      <c r="N345" s="1" t="str">
        <f>UPPER(SABI_RAW_DATA!G345)</f>
        <v>MORTALITY</v>
      </c>
      <c r="O345" s="1">
        <f>IF(SABI_SUMMARY!N345="MORTALITY",1,0)</f>
        <v>1</v>
      </c>
      <c r="P345" s="1" t="str">
        <f t="shared" si="422"/>
        <v>NA</v>
      </c>
      <c r="Q345" s="1" t="str">
        <f t="shared" si="423"/>
        <v>NA</v>
      </c>
      <c r="R345" s="1" t="str">
        <f t="shared" ref="R345:Z345" si="500">IF($E345=R$1,$J345,IF(R$1&gt;$G345,$N345,IF($E345&gt;R$1,"NA",(IF($E345=R$1,L345,(IF(Q345="NA",L345,IF(Q345="FEMALE_CUB","FEMALE_JUVENILE",IF(Q345="FEMALE_JUVENILE","FEMALE_SUBADULT",IF(Q345="FEMALE_SUBADULT","FEMALE_ADULT_36_48",IF(Q345="FEMALE_ADULT_36_48","FEMALE_ADULT_48_60",IF(Q345="FEMALE_ADULT_48_60","FEMALE_ADULT_60_72",IF(Q345="FEMALE_ADULT_60_72","FEMALE_ADULT_72_84",IF(Q345="FEMALE_ADULT_72_84","FEMALE_ADULT_84",IF(Q345="FEMALE_ADULT_84","FEMALE_ADULT_84",IF(Q345="MALE_CUB","MALE_JUVENILE",IF(Q345="MALE_JUVENILE","MALE_SUBADULT",IF(Q345="MALE_SUBADULT","MALE_ADULT_36_48",IF(Q345="MALE_ADULT_36_48","MALE_ADULT_48_60",IF(Q345="MALE_ADULT_48_60","MALE_ADULT_60_72",IF(Q345="MALE_ADULT_60_72","MALE_ADULT_72_84",IF(Q345="MALE_ADULT_72_84","MALE_ADULT_84",IF(Q345="MALE_ADULT_84","MALE_ADULT_84",IF(Q345="NA_CUB","NA_JUVENILE",IF(Q345="NA_JUVENILE","NA_ADULT",IF(Q345="NA_ADULT","NA_ADULT","NA"))))))))))))))))))))))))))</f>
        <v>NA</v>
      </c>
      <c r="S345" s="1" t="str">
        <f t="shared" si="500"/>
        <v>NA</v>
      </c>
      <c r="T345" s="1" t="str">
        <f t="shared" si="500"/>
        <v>NA</v>
      </c>
      <c r="U345" s="1" t="str">
        <f t="shared" si="500"/>
        <v>NA</v>
      </c>
      <c r="V345" s="1" t="str">
        <f t="shared" si="500"/>
        <v>NA</v>
      </c>
      <c r="W345" s="1" t="str">
        <f t="shared" si="500"/>
        <v>NA</v>
      </c>
      <c r="X345" s="1" t="str">
        <f t="shared" si="500"/>
        <v>NA</v>
      </c>
      <c r="Y345" s="1" t="str">
        <f t="shared" si="500"/>
        <v>NA</v>
      </c>
      <c r="Z345" s="1" t="str">
        <f t="shared" si="500"/>
        <v>NA</v>
      </c>
      <c r="AA345" s="1" t="str">
        <f t="shared" si="425"/>
        <v>NA</v>
      </c>
      <c r="AB345" s="1" t="str">
        <f t="shared" si="426"/>
        <v>NA</v>
      </c>
      <c r="AC345" s="1" t="str">
        <f t="shared" si="427"/>
        <v>NA</v>
      </c>
      <c r="AD345" s="1" t="str">
        <f t="shared" si="428"/>
        <v>NA</v>
      </c>
      <c r="AE345" s="1" t="str">
        <f t="shared" si="429"/>
        <v>NA</v>
      </c>
      <c r="AF345" s="1" t="str">
        <f t="shared" si="430"/>
        <v>NA</v>
      </c>
      <c r="AG345" s="1" t="str">
        <f t="shared" si="431"/>
        <v>NA</v>
      </c>
      <c r="AH345" s="1" t="str">
        <f t="shared" si="432"/>
        <v>NA</v>
      </c>
      <c r="AI345" s="1" t="str">
        <f t="shared" si="433"/>
        <v>NA</v>
      </c>
      <c r="AJ345" s="1" t="str">
        <f t="shared" si="434"/>
        <v>NA</v>
      </c>
      <c r="AK345" s="1" t="str">
        <f t="shared" si="435"/>
        <v>NA</v>
      </c>
      <c r="AL345" s="1" t="str">
        <f t="shared" si="436"/>
        <v>NA</v>
      </c>
      <c r="AM345" s="1" t="str">
        <f t="shared" si="437"/>
        <v>NA</v>
      </c>
      <c r="AN345" s="1" t="str">
        <f t="shared" si="438"/>
        <v>NA</v>
      </c>
      <c r="AO345" s="1" t="str">
        <f t="shared" si="439"/>
        <v>NA</v>
      </c>
      <c r="AP345" s="1" t="str">
        <f t="shared" si="440"/>
        <v>NA</v>
      </c>
      <c r="AQ345" s="1" t="str">
        <f t="shared" si="441"/>
        <v>NA</v>
      </c>
      <c r="AR345" s="1" t="str">
        <f t="shared" si="442"/>
        <v>NA</v>
      </c>
      <c r="AS345" s="1" t="str">
        <f t="shared" si="443"/>
        <v>FEMALE_CUB</v>
      </c>
      <c r="AT345" s="1" t="str">
        <f t="shared" si="444"/>
        <v>MORTALITY</v>
      </c>
      <c r="AU345" s="1" t="str">
        <f t="shared" si="445"/>
        <v>MORTALITY</v>
      </c>
      <c r="AV345" s="1" t="str">
        <f t="shared" si="446"/>
        <v>MORTALITY</v>
      </c>
      <c r="AW345" s="1" t="str">
        <f t="shared" si="447"/>
        <v>MORTALITY</v>
      </c>
      <c r="AX345" s="1" t="str">
        <f t="shared" si="448"/>
        <v>MORTALITY</v>
      </c>
      <c r="AY345" s="1" t="str">
        <f t="shared" si="449"/>
        <v>MORTALITY</v>
      </c>
      <c r="AZ345" s="1" t="str">
        <f t="shared" si="449"/>
        <v>MORTALITY</v>
      </c>
    </row>
    <row r="346" spans="1:52" x14ac:dyDescent="0.2">
      <c r="A346" s="27">
        <f>SABI_RAW_DATA!A346</f>
        <v>345</v>
      </c>
      <c r="B346" s="1" t="str">
        <f>UPPER(SABI_RAW_DATA!C346)</f>
        <v>MALE</v>
      </c>
      <c r="C346" s="28">
        <f>SABI_RAW_DATA!D346</f>
        <v>39479</v>
      </c>
      <c r="D346" s="28">
        <f>SABI_RAW_DATA!D346</f>
        <v>39479</v>
      </c>
      <c r="E346" s="1">
        <f t="shared" si="472"/>
        <v>2008</v>
      </c>
      <c r="F346" s="28">
        <f>SABI_RAW_DATA!E346</f>
        <v>39630</v>
      </c>
      <c r="G346" s="1">
        <f t="shared" si="473"/>
        <v>2008</v>
      </c>
      <c r="H346" s="67">
        <f>(YEAR(SABI_SUMMARY!D346)-YEAR(SABI_SUMMARY!C346))*12+MONTH(SABI_SUMMARY!D346)-MONTH(SABI_SUMMARY!C346)</f>
        <v>0</v>
      </c>
      <c r="I346" s="1" t="str">
        <f t="shared" si="474"/>
        <v>CUB</v>
      </c>
      <c r="J346" s="1" t="str">
        <f t="shared" si="475"/>
        <v>MALE_CUB</v>
      </c>
      <c r="K346" s="29">
        <f>(YEAR(SABI_SUMMARY!F346)-YEAR(SABI_SUMMARY!C346))*12+MONTH(SABI_SUMMARY!F346)-MONTH(SABI_SUMMARY!C346)</f>
        <v>5</v>
      </c>
      <c r="L346" s="1" t="str">
        <f t="shared" si="476"/>
        <v>CUB</v>
      </c>
      <c r="M346" s="1" t="str">
        <f t="shared" si="477"/>
        <v>MALE_CUB</v>
      </c>
      <c r="N346" s="1" t="str">
        <f>UPPER(SABI_RAW_DATA!G346)</f>
        <v>MORTALITY</v>
      </c>
      <c r="O346" s="1">
        <f>IF(SABI_SUMMARY!N346="MORTALITY",1,0)</f>
        <v>1</v>
      </c>
      <c r="P346" s="1" t="str">
        <f t="shared" si="422"/>
        <v>NA</v>
      </c>
      <c r="Q346" s="1" t="str">
        <f t="shared" si="423"/>
        <v>NA</v>
      </c>
      <c r="R346" s="1" t="str">
        <f t="shared" ref="R346:Z346" si="501">IF($E346=R$1,$J346,IF(R$1&gt;$G346,$N346,IF($E346&gt;R$1,"NA",(IF($E346=R$1,L346,(IF(Q346="NA",L346,IF(Q346="FEMALE_CUB","FEMALE_JUVENILE",IF(Q346="FEMALE_JUVENILE","FEMALE_SUBADULT",IF(Q346="FEMALE_SUBADULT","FEMALE_ADULT_36_48",IF(Q346="FEMALE_ADULT_36_48","FEMALE_ADULT_48_60",IF(Q346="FEMALE_ADULT_48_60","FEMALE_ADULT_60_72",IF(Q346="FEMALE_ADULT_60_72","FEMALE_ADULT_72_84",IF(Q346="FEMALE_ADULT_72_84","FEMALE_ADULT_84",IF(Q346="FEMALE_ADULT_84","FEMALE_ADULT_84",IF(Q346="MALE_CUB","MALE_JUVENILE",IF(Q346="MALE_JUVENILE","MALE_SUBADULT",IF(Q346="MALE_SUBADULT","MALE_ADULT_36_48",IF(Q346="MALE_ADULT_36_48","MALE_ADULT_48_60",IF(Q346="MALE_ADULT_48_60","MALE_ADULT_60_72",IF(Q346="MALE_ADULT_60_72","MALE_ADULT_72_84",IF(Q346="MALE_ADULT_72_84","MALE_ADULT_84",IF(Q346="MALE_ADULT_84","MALE_ADULT_84",IF(Q346="NA_CUB","NA_JUVENILE",IF(Q346="NA_JUVENILE","NA_ADULT",IF(Q346="NA_ADULT","NA_ADULT","NA"))))))))))))))))))))))))))</f>
        <v>NA</v>
      </c>
      <c r="S346" s="1" t="str">
        <f t="shared" si="501"/>
        <v>NA</v>
      </c>
      <c r="T346" s="1" t="str">
        <f t="shared" si="501"/>
        <v>NA</v>
      </c>
      <c r="U346" s="1" t="str">
        <f t="shared" si="501"/>
        <v>NA</v>
      </c>
      <c r="V346" s="1" t="str">
        <f t="shared" si="501"/>
        <v>NA</v>
      </c>
      <c r="W346" s="1" t="str">
        <f t="shared" si="501"/>
        <v>NA</v>
      </c>
      <c r="X346" s="1" t="str">
        <f t="shared" si="501"/>
        <v>NA</v>
      </c>
      <c r="Y346" s="1" t="str">
        <f t="shared" si="501"/>
        <v>NA</v>
      </c>
      <c r="Z346" s="1" t="str">
        <f t="shared" si="501"/>
        <v>NA</v>
      </c>
      <c r="AA346" s="1" t="str">
        <f t="shared" si="425"/>
        <v>NA</v>
      </c>
      <c r="AB346" s="1" t="str">
        <f t="shared" si="426"/>
        <v>NA</v>
      </c>
      <c r="AC346" s="1" t="str">
        <f t="shared" si="427"/>
        <v>NA</v>
      </c>
      <c r="AD346" s="1" t="str">
        <f t="shared" si="428"/>
        <v>NA</v>
      </c>
      <c r="AE346" s="1" t="str">
        <f t="shared" si="429"/>
        <v>NA</v>
      </c>
      <c r="AF346" s="1" t="str">
        <f t="shared" si="430"/>
        <v>NA</v>
      </c>
      <c r="AG346" s="1" t="str">
        <f t="shared" si="431"/>
        <v>NA</v>
      </c>
      <c r="AH346" s="1" t="str">
        <f t="shared" si="432"/>
        <v>NA</v>
      </c>
      <c r="AI346" s="1" t="str">
        <f t="shared" si="433"/>
        <v>NA</v>
      </c>
      <c r="AJ346" s="1" t="str">
        <f t="shared" si="434"/>
        <v>NA</v>
      </c>
      <c r="AK346" s="1" t="str">
        <f t="shared" si="435"/>
        <v>NA</v>
      </c>
      <c r="AL346" s="1" t="str">
        <f t="shared" si="436"/>
        <v>NA</v>
      </c>
      <c r="AM346" s="1" t="str">
        <f t="shared" si="437"/>
        <v>NA</v>
      </c>
      <c r="AN346" s="1" t="str">
        <f t="shared" si="438"/>
        <v>NA</v>
      </c>
      <c r="AO346" s="1" t="str">
        <f t="shared" si="439"/>
        <v>NA</v>
      </c>
      <c r="AP346" s="1" t="str">
        <f t="shared" si="440"/>
        <v>NA</v>
      </c>
      <c r="AQ346" s="1" t="str">
        <f t="shared" si="441"/>
        <v>NA</v>
      </c>
      <c r="AR346" s="1" t="str">
        <f t="shared" si="442"/>
        <v>NA</v>
      </c>
      <c r="AS346" s="1" t="str">
        <f t="shared" si="443"/>
        <v>MALE_CUB</v>
      </c>
      <c r="AT346" s="1" t="str">
        <f t="shared" si="444"/>
        <v>MORTALITY</v>
      </c>
      <c r="AU346" s="1" t="str">
        <f t="shared" si="445"/>
        <v>MORTALITY</v>
      </c>
      <c r="AV346" s="1" t="str">
        <f t="shared" si="446"/>
        <v>MORTALITY</v>
      </c>
      <c r="AW346" s="1" t="str">
        <f t="shared" si="447"/>
        <v>MORTALITY</v>
      </c>
      <c r="AX346" s="1" t="str">
        <f t="shared" si="448"/>
        <v>MORTALITY</v>
      </c>
      <c r="AY346" s="1" t="str">
        <f t="shared" si="449"/>
        <v>MORTALITY</v>
      </c>
      <c r="AZ346" s="1" t="str">
        <f t="shared" si="449"/>
        <v>MORTALITY</v>
      </c>
    </row>
    <row r="347" spans="1:52" x14ac:dyDescent="0.2">
      <c r="A347" s="27">
        <f>SABI_RAW_DATA!A347</f>
        <v>346</v>
      </c>
      <c r="B347" s="1" t="str">
        <f>UPPER(SABI_RAW_DATA!C347)</f>
        <v>FEMALE</v>
      </c>
      <c r="C347" s="28">
        <f>SABI_RAW_DATA!D347</f>
        <v>39783</v>
      </c>
      <c r="D347" s="28">
        <f>SABI_RAW_DATA!D347</f>
        <v>39783</v>
      </c>
      <c r="E347" s="1">
        <f t="shared" si="472"/>
        <v>2008</v>
      </c>
      <c r="F347" s="28">
        <f>SABI_RAW_DATA!E347</f>
        <v>40756</v>
      </c>
      <c r="G347" s="1">
        <f t="shared" si="473"/>
        <v>2011</v>
      </c>
      <c r="H347" s="67">
        <f>(YEAR(SABI_SUMMARY!D347)-YEAR(SABI_SUMMARY!C347))*12+MONTH(SABI_SUMMARY!D347)-MONTH(SABI_SUMMARY!C347)</f>
        <v>0</v>
      </c>
      <c r="I347" s="1" t="str">
        <f t="shared" si="474"/>
        <v>CUB</v>
      </c>
      <c r="J347" s="1" t="str">
        <f t="shared" si="475"/>
        <v>FEMALE_CUB</v>
      </c>
      <c r="K347" s="29">
        <f>(YEAR(SABI_SUMMARY!F347)-YEAR(SABI_SUMMARY!C347))*12+MONTH(SABI_SUMMARY!F347)-MONTH(SABI_SUMMARY!C347)</f>
        <v>32</v>
      </c>
      <c r="L347" s="1" t="str">
        <f t="shared" si="476"/>
        <v>SUBADULT</v>
      </c>
      <c r="M347" s="1" t="str">
        <f t="shared" si="477"/>
        <v>FEMALE_SUBADULT</v>
      </c>
      <c r="N347" s="1" t="str">
        <f>UPPER(SABI_RAW_DATA!G347)</f>
        <v>CENSORED</v>
      </c>
      <c r="O347" s="1">
        <f>IF(SABI_SUMMARY!N347="MORTALITY",1,0)</f>
        <v>0</v>
      </c>
      <c r="P347" s="1" t="str">
        <f t="shared" si="422"/>
        <v>NA</v>
      </c>
      <c r="Q347" s="1" t="str">
        <f t="shared" si="423"/>
        <v>NA</v>
      </c>
      <c r="R347" s="1" t="str">
        <f t="shared" ref="R347:Z347" si="502">IF($E347=R$1,$J347,IF(R$1&gt;$G347,$N347,IF($E347&gt;R$1,"NA",(IF($E347=R$1,L347,(IF(Q347="NA",L347,IF(Q347="FEMALE_CUB","FEMALE_JUVENILE",IF(Q347="FEMALE_JUVENILE","FEMALE_SUBADULT",IF(Q347="FEMALE_SUBADULT","FEMALE_ADULT_36_48",IF(Q347="FEMALE_ADULT_36_48","FEMALE_ADULT_48_60",IF(Q347="FEMALE_ADULT_48_60","FEMALE_ADULT_60_72",IF(Q347="FEMALE_ADULT_60_72","FEMALE_ADULT_72_84",IF(Q347="FEMALE_ADULT_72_84","FEMALE_ADULT_84",IF(Q347="FEMALE_ADULT_84","FEMALE_ADULT_84",IF(Q347="MALE_CUB","MALE_JUVENILE",IF(Q347="MALE_JUVENILE","MALE_SUBADULT",IF(Q347="MALE_SUBADULT","MALE_ADULT_36_48",IF(Q347="MALE_ADULT_36_48","MALE_ADULT_48_60",IF(Q347="MALE_ADULT_48_60","MALE_ADULT_60_72",IF(Q347="MALE_ADULT_60_72","MALE_ADULT_72_84",IF(Q347="MALE_ADULT_72_84","MALE_ADULT_84",IF(Q347="MALE_ADULT_84","MALE_ADULT_84",IF(Q347="NA_CUB","NA_JUVENILE",IF(Q347="NA_JUVENILE","NA_ADULT",IF(Q347="NA_ADULT","NA_ADULT","NA"))))))))))))))))))))))))))</f>
        <v>NA</v>
      </c>
      <c r="S347" s="1" t="str">
        <f t="shared" si="502"/>
        <v>NA</v>
      </c>
      <c r="T347" s="1" t="str">
        <f t="shared" si="502"/>
        <v>NA</v>
      </c>
      <c r="U347" s="1" t="str">
        <f t="shared" si="502"/>
        <v>NA</v>
      </c>
      <c r="V347" s="1" t="str">
        <f t="shared" si="502"/>
        <v>NA</v>
      </c>
      <c r="W347" s="1" t="str">
        <f t="shared" si="502"/>
        <v>NA</v>
      </c>
      <c r="X347" s="1" t="str">
        <f t="shared" si="502"/>
        <v>NA</v>
      </c>
      <c r="Y347" s="1" t="str">
        <f t="shared" si="502"/>
        <v>NA</v>
      </c>
      <c r="Z347" s="1" t="str">
        <f t="shared" si="502"/>
        <v>NA</v>
      </c>
      <c r="AA347" s="1" t="str">
        <f t="shared" si="425"/>
        <v>NA</v>
      </c>
      <c r="AB347" s="1" t="str">
        <f t="shared" si="426"/>
        <v>NA</v>
      </c>
      <c r="AC347" s="1" t="str">
        <f t="shared" si="427"/>
        <v>NA</v>
      </c>
      <c r="AD347" s="1" t="str">
        <f t="shared" si="428"/>
        <v>NA</v>
      </c>
      <c r="AE347" s="1" t="str">
        <f t="shared" si="429"/>
        <v>NA</v>
      </c>
      <c r="AF347" s="1" t="str">
        <f t="shared" si="430"/>
        <v>NA</v>
      </c>
      <c r="AG347" s="1" t="str">
        <f t="shared" si="431"/>
        <v>NA</v>
      </c>
      <c r="AH347" s="1" t="str">
        <f t="shared" si="432"/>
        <v>NA</v>
      </c>
      <c r="AI347" s="1" t="str">
        <f t="shared" si="433"/>
        <v>NA</v>
      </c>
      <c r="AJ347" s="1" t="str">
        <f t="shared" si="434"/>
        <v>NA</v>
      </c>
      <c r="AK347" s="1" t="str">
        <f t="shared" si="435"/>
        <v>NA</v>
      </c>
      <c r="AL347" s="1" t="str">
        <f t="shared" si="436"/>
        <v>NA</v>
      </c>
      <c r="AM347" s="1" t="str">
        <f t="shared" si="437"/>
        <v>NA</v>
      </c>
      <c r="AN347" s="1" t="str">
        <f t="shared" si="438"/>
        <v>NA</v>
      </c>
      <c r="AO347" s="1" t="str">
        <f t="shared" si="439"/>
        <v>NA</v>
      </c>
      <c r="AP347" s="1" t="str">
        <f t="shared" si="440"/>
        <v>NA</v>
      </c>
      <c r="AQ347" s="1" t="str">
        <f t="shared" si="441"/>
        <v>NA</v>
      </c>
      <c r="AR347" s="1" t="str">
        <f t="shared" si="442"/>
        <v>NA</v>
      </c>
      <c r="AS347" s="1" t="str">
        <f t="shared" si="443"/>
        <v>FEMALE_CUB</v>
      </c>
      <c r="AT347" s="1" t="str">
        <f t="shared" si="444"/>
        <v>FEMALE_JUVENILE</v>
      </c>
      <c r="AU347" s="1" t="str">
        <f t="shared" si="445"/>
        <v>FEMALE_SUBADULT</v>
      </c>
      <c r="AV347" s="1" t="str">
        <f t="shared" si="446"/>
        <v>FEMALE_ADULT_36_48</v>
      </c>
      <c r="AW347" s="1" t="str">
        <f t="shared" si="447"/>
        <v>CENSORED</v>
      </c>
      <c r="AX347" s="1" t="str">
        <f t="shared" si="448"/>
        <v>CENSORED</v>
      </c>
      <c r="AY347" s="1" t="str">
        <f t="shared" si="449"/>
        <v>CENSORED</v>
      </c>
      <c r="AZ347" s="1" t="str">
        <f t="shared" si="449"/>
        <v>CENSORED</v>
      </c>
    </row>
    <row r="348" spans="1:52" x14ac:dyDescent="0.2">
      <c r="A348" s="27">
        <f>SABI_RAW_DATA!A348</f>
        <v>347</v>
      </c>
      <c r="B348" s="1" t="str">
        <f>UPPER(SABI_RAW_DATA!C348)</f>
        <v>MALE</v>
      </c>
      <c r="C348" s="28">
        <f>SABI_RAW_DATA!D348</f>
        <v>40544</v>
      </c>
      <c r="D348" s="28">
        <f>SABI_RAW_DATA!D348</f>
        <v>40544</v>
      </c>
      <c r="E348" s="1">
        <f t="shared" si="472"/>
        <v>2011</v>
      </c>
      <c r="F348" s="28">
        <f>SABI_RAW_DATA!E348</f>
        <v>41640</v>
      </c>
      <c r="G348" s="1">
        <f t="shared" si="473"/>
        <v>2014</v>
      </c>
      <c r="H348" s="67">
        <f>(YEAR(SABI_SUMMARY!D348)-YEAR(SABI_SUMMARY!C348))*12+MONTH(SABI_SUMMARY!D348)-MONTH(SABI_SUMMARY!C348)</f>
        <v>0</v>
      </c>
      <c r="I348" s="1" t="str">
        <f t="shared" si="474"/>
        <v>CUB</v>
      </c>
      <c r="J348" s="1" t="str">
        <f t="shared" si="475"/>
        <v>MALE_CUB</v>
      </c>
      <c r="K348" s="29">
        <f>(YEAR(SABI_SUMMARY!F348)-YEAR(SABI_SUMMARY!C348))*12+MONTH(SABI_SUMMARY!F348)-MONTH(SABI_SUMMARY!C348)</f>
        <v>36</v>
      </c>
      <c r="L348" s="1" t="str">
        <f t="shared" si="476"/>
        <v>SUBADULT</v>
      </c>
      <c r="M348" s="1" t="str">
        <f t="shared" si="477"/>
        <v>MALE_SUBADULT</v>
      </c>
      <c r="N348" s="1" t="str">
        <f>UPPER(SABI_RAW_DATA!G348)</f>
        <v>MORTALITY</v>
      </c>
      <c r="O348" s="1">
        <f>IF(SABI_SUMMARY!N348="MORTALITY",1,0)</f>
        <v>1</v>
      </c>
      <c r="P348" s="1" t="str">
        <f t="shared" si="422"/>
        <v>NA</v>
      </c>
      <c r="Q348" s="1" t="str">
        <f t="shared" si="423"/>
        <v>NA</v>
      </c>
      <c r="R348" s="1" t="str">
        <f t="shared" ref="R348:Z348" si="503">IF($E348=R$1,$J348,IF(R$1&gt;$G348,$N348,IF($E348&gt;R$1,"NA",(IF($E348=R$1,L348,(IF(Q348="NA",L348,IF(Q348="FEMALE_CUB","FEMALE_JUVENILE",IF(Q348="FEMALE_JUVENILE","FEMALE_SUBADULT",IF(Q348="FEMALE_SUBADULT","FEMALE_ADULT_36_48",IF(Q348="FEMALE_ADULT_36_48","FEMALE_ADULT_48_60",IF(Q348="FEMALE_ADULT_48_60","FEMALE_ADULT_60_72",IF(Q348="FEMALE_ADULT_60_72","FEMALE_ADULT_72_84",IF(Q348="FEMALE_ADULT_72_84","FEMALE_ADULT_84",IF(Q348="FEMALE_ADULT_84","FEMALE_ADULT_84",IF(Q348="MALE_CUB","MALE_JUVENILE",IF(Q348="MALE_JUVENILE","MALE_SUBADULT",IF(Q348="MALE_SUBADULT","MALE_ADULT_36_48",IF(Q348="MALE_ADULT_36_48","MALE_ADULT_48_60",IF(Q348="MALE_ADULT_48_60","MALE_ADULT_60_72",IF(Q348="MALE_ADULT_60_72","MALE_ADULT_72_84",IF(Q348="MALE_ADULT_72_84","MALE_ADULT_84",IF(Q348="MALE_ADULT_84","MALE_ADULT_84",IF(Q348="NA_CUB","NA_JUVENILE",IF(Q348="NA_JUVENILE","NA_ADULT",IF(Q348="NA_ADULT","NA_ADULT","NA"))))))))))))))))))))))))))</f>
        <v>NA</v>
      </c>
      <c r="S348" s="1" t="str">
        <f t="shared" si="503"/>
        <v>NA</v>
      </c>
      <c r="T348" s="1" t="str">
        <f t="shared" si="503"/>
        <v>NA</v>
      </c>
      <c r="U348" s="1" t="str">
        <f t="shared" si="503"/>
        <v>NA</v>
      </c>
      <c r="V348" s="1" t="str">
        <f t="shared" si="503"/>
        <v>NA</v>
      </c>
      <c r="W348" s="1" t="str">
        <f t="shared" si="503"/>
        <v>NA</v>
      </c>
      <c r="X348" s="1" t="str">
        <f t="shared" si="503"/>
        <v>NA</v>
      </c>
      <c r="Y348" s="1" t="str">
        <f t="shared" si="503"/>
        <v>NA</v>
      </c>
      <c r="Z348" s="1" t="str">
        <f t="shared" si="503"/>
        <v>NA</v>
      </c>
      <c r="AA348" s="1" t="str">
        <f t="shared" si="425"/>
        <v>NA</v>
      </c>
      <c r="AB348" s="1" t="str">
        <f t="shared" si="426"/>
        <v>NA</v>
      </c>
      <c r="AC348" s="1" t="str">
        <f t="shared" si="427"/>
        <v>NA</v>
      </c>
      <c r="AD348" s="1" t="str">
        <f t="shared" si="428"/>
        <v>NA</v>
      </c>
      <c r="AE348" s="1" t="str">
        <f t="shared" si="429"/>
        <v>NA</v>
      </c>
      <c r="AF348" s="1" t="str">
        <f t="shared" si="430"/>
        <v>NA</v>
      </c>
      <c r="AG348" s="1" t="str">
        <f t="shared" si="431"/>
        <v>NA</v>
      </c>
      <c r="AH348" s="1" t="str">
        <f t="shared" si="432"/>
        <v>NA</v>
      </c>
      <c r="AI348" s="1" t="str">
        <f t="shared" si="433"/>
        <v>NA</v>
      </c>
      <c r="AJ348" s="1" t="str">
        <f t="shared" si="434"/>
        <v>NA</v>
      </c>
      <c r="AK348" s="1" t="str">
        <f t="shared" si="435"/>
        <v>NA</v>
      </c>
      <c r="AL348" s="1" t="str">
        <f t="shared" si="436"/>
        <v>NA</v>
      </c>
      <c r="AM348" s="1" t="str">
        <f t="shared" si="437"/>
        <v>NA</v>
      </c>
      <c r="AN348" s="1" t="str">
        <f t="shared" si="438"/>
        <v>NA</v>
      </c>
      <c r="AO348" s="1" t="str">
        <f t="shared" si="439"/>
        <v>NA</v>
      </c>
      <c r="AP348" s="1" t="str">
        <f t="shared" si="440"/>
        <v>NA</v>
      </c>
      <c r="AQ348" s="1" t="str">
        <f t="shared" si="441"/>
        <v>NA</v>
      </c>
      <c r="AR348" s="1" t="str">
        <f t="shared" si="442"/>
        <v>NA</v>
      </c>
      <c r="AS348" s="1" t="str">
        <f t="shared" si="443"/>
        <v>NA</v>
      </c>
      <c r="AT348" s="1" t="str">
        <f t="shared" si="444"/>
        <v>NA</v>
      </c>
      <c r="AU348" s="1" t="str">
        <f t="shared" si="445"/>
        <v>NA</v>
      </c>
      <c r="AV348" s="1" t="str">
        <f t="shared" si="446"/>
        <v>MALE_CUB</v>
      </c>
      <c r="AW348" s="1" t="str">
        <f t="shared" si="447"/>
        <v>MALE_JUVENILE</v>
      </c>
      <c r="AX348" s="1" t="str">
        <f t="shared" si="448"/>
        <v>MALE_SUBADULT</v>
      </c>
      <c r="AY348" s="1" t="str">
        <f t="shared" si="449"/>
        <v>MALE_ADULT_36_48</v>
      </c>
      <c r="AZ348" s="1" t="str">
        <f t="shared" si="449"/>
        <v>MORTALITY</v>
      </c>
    </row>
    <row r="349" spans="1:52" x14ac:dyDescent="0.2">
      <c r="A349" s="27">
        <f>SABI_RAW_DATA!A349</f>
        <v>348</v>
      </c>
      <c r="B349" s="1" t="str">
        <f>UPPER(SABI_RAW_DATA!C349)</f>
        <v>MALE</v>
      </c>
      <c r="C349" s="28">
        <f>SABI_RAW_DATA!D349</f>
        <v>41334</v>
      </c>
      <c r="D349" s="28">
        <f>SABI_RAW_DATA!D349</f>
        <v>41334</v>
      </c>
      <c r="E349" s="1">
        <f t="shared" si="472"/>
        <v>2013</v>
      </c>
      <c r="F349" s="28">
        <f>SABI_RAW_DATA!E349</f>
        <v>41487</v>
      </c>
      <c r="G349" s="1">
        <f t="shared" si="473"/>
        <v>2013</v>
      </c>
      <c r="H349" s="67">
        <f>(YEAR(SABI_SUMMARY!D349)-YEAR(SABI_SUMMARY!C349))*12+MONTH(SABI_SUMMARY!D349)-MONTH(SABI_SUMMARY!C349)</f>
        <v>0</v>
      </c>
      <c r="I349" s="1" t="str">
        <f t="shared" si="474"/>
        <v>CUB</v>
      </c>
      <c r="J349" s="1" t="str">
        <f t="shared" si="475"/>
        <v>MALE_CUB</v>
      </c>
      <c r="K349" s="29">
        <f>(YEAR(SABI_SUMMARY!F349)-YEAR(SABI_SUMMARY!C349))*12+MONTH(SABI_SUMMARY!F349)-MONTH(SABI_SUMMARY!C349)</f>
        <v>5</v>
      </c>
      <c r="L349" s="1" t="str">
        <f t="shared" si="476"/>
        <v>CUB</v>
      </c>
      <c r="M349" s="1" t="str">
        <f t="shared" si="477"/>
        <v>MALE_CUB</v>
      </c>
      <c r="N349" s="1" t="str">
        <f>UPPER(SABI_RAW_DATA!G349)</f>
        <v>MORTALITY</v>
      </c>
      <c r="O349" s="1">
        <f>IF(SABI_SUMMARY!N349="MORTALITY",1,0)</f>
        <v>1</v>
      </c>
      <c r="P349" s="1" t="str">
        <f t="shared" si="422"/>
        <v>NA</v>
      </c>
      <c r="Q349" s="1" t="str">
        <f t="shared" si="423"/>
        <v>NA</v>
      </c>
      <c r="R349" s="1" t="str">
        <f t="shared" ref="R349:Z349" si="504">IF($E349=R$1,$J349,IF(R$1&gt;$G349,$N349,IF($E349&gt;R$1,"NA",(IF($E349=R$1,L349,(IF(Q349="NA",L349,IF(Q349="FEMALE_CUB","FEMALE_JUVENILE",IF(Q349="FEMALE_JUVENILE","FEMALE_SUBADULT",IF(Q349="FEMALE_SUBADULT","FEMALE_ADULT_36_48",IF(Q349="FEMALE_ADULT_36_48","FEMALE_ADULT_48_60",IF(Q349="FEMALE_ADULT_48_60","FEMALE_ADULT_60_72",IF(Q349="FEMALE_ADULT_60_72","FEMALE_ADULT_72_84",IF(Q349="FEMALE_ADULT_72_84","FEMALE_ADULT_84",IF(Q349="FEMALE_ADULT_84","FEMALE_ADULT_84",IF(Q349="MALE_CUB","MALE_JUVENILE",IF(Q349="MALE_JUVENILE","MALE_SUBADULT",IF(Q349="MALE_SUBADULT","MALE_ADULT_36_48",IF(Q349="MALE_ADULT_36_48","MALE_ADULT_48_60",IF(Q349="MALE_ADULT_48_60","MALE_ADULT_60_72",IF(Q349="MALE_ADULT_60_72","MALE_ADULT_72_84",IF(Q349="MALE_ADULT_72_84","MALE_ADULT_84",IF(Q349="MALE_ADULT_84","MALE_ADULT_84",IF(Q349="NA_CUB","NA_JUVENILE",IF(Q349="NA_JUVENILE","NA_ADULT",IF(Q349="NA_ADULT","NA_ADULT","NA"))))))))))))))))))))))))))</f>
        <v>NA</v>
      </c>
      <c r="S349" s="1" t="str">
        <f t="shared" si="504"/>
        <v>NA</v>
      </c>
      <c r="T349" s="1" t="str">
        <f t="shared" si="504"/>
        <v>NA</v>
      </c>
      <c r="U349" s="1" t="str">
        <f t="shared" si="504"/>
        <v>NA</v>
      </c>
      <c r="V349" s="1" t="str">
        <f t="shared" si="504"/>
        <v>NA</v>
      </c>
      <c r="W349" s="1" t="str">
        <f t="shared" si="504"/>
        <v>NA</v>
      </c>
      <c r="X349" s="1" t="str">
        <f t="shared" si="504"/>
        <v>NA</v>
      </c>
      <c r="Y349" s="1" t="str">
        <f t="shared" si="504"/>
        <v>NA</v>
      </c>
      <c r="Z349" s="1" t="str">
        <f t="shared" si="504"/>
        <v>NA</v>
      </c>
      <c r="AA349" s="1" t="str">
        <f t="shared" si="425"/>
        <v>NA</v>
      </c>
      <c r="AB349" s="1" t="str">
        <f t="shared" si="426"/>
        <v>NA</v>
      </c>
      <c r="AC349" s="1" t="str">
        <f t="shared" si="427"/>
        <v>NA</v>
      </c>
      <c r="AD349" s="1" t="str">
        <f t="shared" si="428"/>
        <v>NA</v>
      </c>
      <c r="AE349" s="1" t="str">
        <f t="shared" si="429"/>
        <v>NA</v>
      </c>
      <c r="AF349" s="1" t="str">
        <f t="shared" si="430"/>
        <v>NA</v>
      </c>
      <c r="AG349" s="1" t="str">
        <f t="shared" si="431"/>
        <v>NA</v>
      </c>
      <c r="AH349" s="1" t="str">
        <f t="shared" si="432"/>
        <v>NA</v>
      </c>
      <c r="AI349" s="1" t="str">
        <f t="shared" si="433"/>
        <v>NA</v>
      </c>
      <c r="AJ349" s="1" t="str">
        <f t="shared" si="434"/>
        <v>NA</v>
      </c>
      <c r="AK349" s="1" t="str">
        <f t="shared" si="435"/>
        <v>NA</v>
      </c>
      <c r="AL349" s="1" t="str">
        <f t="shared" si="436"/>
        <v>NA</v>
      </c>
      <c r="AM349" s="1" t="str">
        <f t="shared" si="437"/>
        <v>NA</v>
      </c>
      <c r="AN349" s="1" t="str">
        <f t="shared" si="438"/>
        <v>NA</v>
      </c>
      <c r="AO349" s="1" t="str">
        <f t="shared" si="439"/>
        <v>NA</v>
      </c>
      <c r="AP349" s="1" t="str">
        <f t="shared" si="440"/>
        <v>NA</v>
      </c>
      <c r="AQ349" s="1" t="str">
        <f t="shared" si="441"/>
        <v>NA</v>
      </c>
      <c r="AR349" s="1" t="str">
        <f t="shared" si="442"/>
        <v>NA</v>
      </c>
      <c r="AS349" s="1" t="str">
        <f t="shared" si="443"/>
        <v>NA</v>
      </c>
      <c r="AT349" s="1" t="str">
        <f t="shared" si="444"/>
        <v>NA</v>
      </c>
      <c r="AU349" s="1" t="str">
        <f t="shared" si="445"/>
        <v>NA</v>
      </c>
      <c r="AV349" s="1" t="str">
        <f t="shared" si="446"/>
        <v>NA</v>
      </c>
      <c r="AW349" s="1" t="str">
        <f t="shared" si="447"/>
        <v>NA</v>
      </c>
      <c r="AX349" s="1" t="str">
        <f t="shared" si="448"/>
        <v>MALE_CUB</v>
      </c>
      <c r="AY349" s="1" t="str">
        <f t="shared" si="449"/>
        <v>MORTALITY</v>
      </c>
      <c r="AZ349" s="1" t="str">
        <f t="shared" si="449"/>
        <v>MORTALITY</v>
      </c>
    </row>
    <row r="350" spans="1:52" x14ac:dyDescent="0.2">
      <c r="A350" s="27">
        <f>SABI_RAW_DATA!A350</f>
        <v>349</v>
      </c>
      <c r="B350" s="1" t="str">
        <f>UPPER(SABI_RAW_DATA!C350)</f>
        <v>FEMALE</v>
      </c>
      <c r="C350" s="28">
        <f>SABI_RAW_DATA!D350</f>
        <v>41334</v>
      </c>
      <c r="D350" s="28">
        <f>SABI_RAW_DATA!D350</f>
        <v>41334</v>
      </c>
      <c r="E350" s="1">
        <f t="shared" si="472"/>
        <v>2013</v>
      </c>
      <c r="F350" s="28">
        <f>SABI_RAW_DATA!E350</f>
        <v>42005</v>
      </c>
      <c r="G350" s="1">
        <f t="shared" si="473"/>
        <v>2015</v>
      </c>
      <c r="H350" s="67">
        <f>(YEAR(SABI_SUMMARY!D350)-YEAR(SABI_SUMMARY!C350))*12+MONTH(SABI_SUMMARY!D350)-MONTH(SABI_SUMMARY!C350)</f>
        <v>0</v>
      </c>
      <c r="I350" s="1" t="str">
        <f t="shared" si="474"/>
        <v>CUB</v>
      </c>
      <c r="J350" s="1" t="str">
        <f t="shared" si="475"/>
        <v>FEMALE_CUB</v>
      </c>
      <c r="K350" s="29">
        <f>(YEAR(SABI_SUMMARY!F350)-YEAR(SABI_SUMMARY!C350))*12+MONTH(SABI_SUMMARY!F350)-MONTH(SABI_SUMMARY!C350)</f>
        <v>22</v>
      </c>
      <c r="L350" s="1" t="str">
        <f t="shared" si="476"/>
        <v>JUVENILE</v>
      </c>
      <c r="M350" s="1" t="str">
        <f t="shared" si="477"/>
        <v>FEMALE_JUVENILE</v>
      </c>
      <c r="N350" s="1" t="str">
        <f>UPPER(SABI_RAW_DATA!G350)</f>
        <v>CENSORED</v>
      </c>
      <c r="O350" s="1">
        <f>IF(SABI_SUMMARY!N350="MORTALITY",1,0)</f>
        <v>0</v>
      </c>
      <c r="P350" s="1" t="str">
        <f t="shared" si="422"/>
        <v>NA</v>
      </c>
      <c r="Q350" s="1" t="str">
        <f t="shared" si="423"/>
        <v>NA</v>
      </c>
      <c r="R350" s="1" t="str">
        <f t="shared" ref="R350:Z350" si="505">IF($E350=R$1,$J350,IF(R$1&gt;$G350,$N350,IF($E350&gt;R$1,"NA",(IF($E350=R$1,L350,(IF(Q350="NA",L350,IF(Q350="FEMALE_CUB","FEMALE_JUVENILE",IF(Q350="FEMALE_JUVENILE","FEMALE_SUBADULT",IF(Q350="FEMALE_SUBADULT","FEMALE_ADULT_36_48",IF(Q350="FEMALE_ADULT_36_48","FEMALE_ADULT_48_60",IF(Q350="FEMALE_ADULT_48_60","FEMALE_ADULT_60_72",IF(Q350="FEMALE_ADULT_60_72","FEMALE_ADULT_72_84",IF(Q350="FEMALE_ADULT_72_84","FEMALE_ADULT_84",IF(Q350="FEMALE_ADULT_84","FEMALE_ADULT_84",IF(Q350="MALE_CUB","MALE_JUVENILE",IF(Q350="MALE_JUVENILE","MALE_SUBADULT",IF(Q350="MALE_SUBADULT","MALE_ADULT_36_48",IF(Q350="MALE_ADULT_36_48","MALE_ADULT_48_60",IF(Q350="MALE_ADULT_48_60","MALE_ADULT_60_72",IF(Q350="MALE_ADULT_60_72","MALE_ADULT_72_84",IF(Q350="MALE_ADULT_72_84","MALE_ADULT_84",IF(Q350="MALE_ADULT_84","MALE_ADULT_84",IF(Q350="NA_CUB","NA_JUVENILE",IF(Q350="NA_JUVENILE","NA_ADULT",IF(Q350="NA_ADULT","NA_ADULT","NA"))))))))))))))))))))))))))</f>
        <v>NA</v>
      </c>
      <c r="S350" s="1" t="str">
        <f t="shared" si="505"/>
        <v>NA</v>
      </c>
      <c r="T350" s="1" t="str">
        <f t="shared" si="505"/>
        <v>NA</v>
      </c>
      <c r="U350" s="1" t="str">
        <f t="shared" si="505"/>
        <v>NA</v>
      </c>
      <c r="V350" s="1" t="str">
        <f t="shared" si="505"/>
        <v>NA</v>
      </c>
      <c r="W350" s="1" t="str">
        <f t="shared" si="505"/>
        <v>NA</v>
      </c>
      <c r="X350" s="1" t="str">
        <f t="shared" si="505"/>
        <v>NA</v>
      </c>
      <c r="Y350" s="1" t="str">
        <f t="shared" si="505"/>
        <v>NA</v>
      </c>
      <c r="Z350" s="1" t="str">
        <f t="shared" si="505"/>
        <v>NA</v>
      </c>
      <c r="AA350" s="1" t="str">
        <f t="shared" si="425"/>
        <v>NA</v>
      </c>
      <c r="AB350" s="1" t="str">
        <f t="shared" si="426"/>
        <v>NA</v>
      </c>
      <c r="AC350" s="1" t="str">
        <f t="shared" si="427"/>
        <v>NA</v>
      </c>
      <c r="AD350" s="1" t="str">
        <f t="shared" si="428"/>
        <v>NA</v>
      </c>
      <c r="AE350" s="1" t="str">
        <f t="shared" si="429"/>
        <v>NA</v>
      </c>
      <c r="AF350" s="1" t="str">
        <f t="shared" si="430"/>
        <v>NA</v>
      </c>
      <c r="AG350" s="1" t="str">
        <f t="shared" si="431"/>
        <v>NA</v>
      </c>
      <c r="AH350" s="1" t="str">
        <f t="shared" si="432"/>
        <v>NA</v>
      </c>
      <c r="AI350" s="1" t="str">
        <f t="shared" si="433"/>
        <v>NA</v>
      </c>
      <c r="AJ350" s="1" t="str">
        <f t="shared" si="434"/>
        <v>NA</v>
      </c>
      <c r="AK350" s="1" t="str">
        <f t="shared" si="435"/>
        <v>NA</v>
      </c>
      <c r="AL350" s="1" t="str">
        <f t="shared" si="436"/>
        <v>NA</v>
      </c>
      <c r="AM350" s="1" t="str">
        <f t="shared" si="437"/>
        <v>NA</v>
      </c>
      <c r="AN350" s="1" t="str">
        <f t="shared" si="438"/>
        <v>NA</v>
      </c>
      <c r="AO350" s="1" t="str">
        <f t="shared" si="439"/>
        <v>NA</v>
      </c>
      <c r="AP350" s="1" t="str">
        <f t="shared" si="440"/>
        <v>NA</v>
      </c>
      <c r="AQ350" s="1" t="str">
        <f t="shared" si="441"/>
        <v>NA</v>
      </c>
      <c r="AR350" s="1" t="str">
        <f t="shared" si="442"/>
        <v>NA</v>
      </c>
      <c r="AS350" s="1" t="str">
        <f t="shared" si="443"/>
        <v>NA</v>
      </c>
      <c r="AT350" s="1" t="str">
        <f t="shared" si="444"/>
        <v>NA</v>
      </c>
      <c r="AU350" s="1" t="str">
        <f t="shared" si="445"/>
        <v>NA</v>
      </c>
      <c r="AV350" s="1" t="str">
        <f t="shared" si="446"/>
        <v>NA</v>
      </c>
      <c r="AW350" s="1" t="str">
        <f t="shared" si="447"/>
        <v>NA</v>
      </c>
      <c r="AX350" s="1" t="str">
        <f t="shared" si="448"/>
        <v>FEMALE_CUB</v>
      </c>
      <c r="AY350" s="1" t="str">
        <f t="shared" si="449"/>
        <v>FEMALE_JUVENILE</v>
      </c>
      <c r="AZ350" s="1" t="str">
        <f t="shared" si="449"/>
        <v>FEMALE_SUBADULT</v>
      </c>
    </row>
    <row r="351" spans="1:52" x14ac:dyDescent="0.2">
      <c r="A351" s="27">
        <f>SABI_RAW_DATA!A351</f>
        <v>350</v>
      </c>
      <c r="B351" s="1" t="str">
        <f>UPPER(SABI_RAW_DATA!C351)</f>
        <v>NA</v>
      </c>
      <c r="C351" s="28">
        <f>SABI_RAW_DATA!D351</f>
        <v>41671</v>
      </c>
      <c r="D351" s="28">
        <f>SABI_RAW_DATA!D351</f>
        <v>41671</v>
      </c>
      <c r="E351" s="1">
        <f t="shared" si="472"/>
        <v>2014</v>
      </c>
      <c r="F351" s="28">
        <f>SABI_RAW_DATA!E351</f>
        <v>41791</v>
      </c>
      <c r="G351" s="1">
        <f t="shared" si="473"/>
        <v>2014</v>
      </c>
      <c r="H351" s="67">
        <f>(YEAR(SABI_SUMMARY!D351)-YEAR(SABI_SUMMARY!C351))*12+MONTH(SABI_SUMMARY!D351)-MONTH(SABI_SUMMARY!C351)</f>
        <v>0</v>
      </c>
      <c r="I351" s="1" t="str">
        <f t="shared" si="474"/>
        <v>CUB</v>
      </c>
      <c r="J351" s="1" t="str">
        <f t="shared" si="475"/>
        <v>NA_CUB</v>
      </c>
      <c r="K351" s="29">
        <f>(YEAR(SABI_SUMMARY!F351)-YEAR(SABI_SUMMARY!C351))*12+MONTH(SABI_SUMMARY!F351)-MONTH(SABI_SUMMARY!C351)</f>
        <v>4</v>
      </c>
      <c r="L351" s="1" t="str">
        <f t="shared" si="476"/>
        <v>CUB</v>
      </c>
      <c r="M351" s="1" t="str">
        <f t="shared" si="477"/>
        <v>NA_CUB</v>
      </c>
      <c r="N351" s="1" t="str">
        <f>UPPER(SABI_RAW_DATA!G351)</f>
        <v>MORTALITY</v>
      </c>
      <c r="O351" s="1">
        <f>IF(SABI_SUMMARY!N351="MORTALITY",1,0)</f>
        <v>1</v>
      </c>
      <c r="P351" s="1" t="str">
        <f t="shared" si="422"/>
        <v>NA</v>
      </c>
      <c r="Q351" s="1" t="str">
        <f t="shared" si="423"/>
        <v>NA</v>
      </c>
      <c r="R351" s="1" t="str">
        <f t="shared" ref="R351:Z351" si="506">IF($E351=R$1,$J351,IF(R$1&gt;$G351,$N351,IF($E351&gt;R$1,"NA",(IF($E351=R$1,L351,(IF(Q351="NA",L351,IF(Q351="FEMALE_CUB","FEMALE_JUVENILE",IF(Q351="FEMALE_JUVENILE","FEMALE_SUBADULT",IF(Q351="FEMALE_SUBADULT","FEMALE_ADULT_36_48",IF(Q351="FEMALE_ADULT_36_48","FEMALE_ADULT_48_60",IF(Q351="FEMALE_ADULT_48_60","FEMALE_ADULT_60_72",IF(Q351="FEMALE_ADULT_60_72","FEMALE_ADULT_72_84",IF(Q351="FEMALE_ADULT_72_84","FEMALE_ADULT_84",IF(Q351="FEMALE_ADULT_84","FEMALE_ADULT_84",IF(Q351="MALE_CUB","MALE_JUVENILE",IF(Q351="MALE_JUVENILE","MALE_SUBADULT",IF(Q351="MALE_SUBADULT","MALE_ADULT_36_48",IF(Q351="MALE_ADULT_36_48","MALE_ADULT_48_60",IF(Q351="MALE_ADULT_48_60","MALE_ADULT_60_72",IF(Q351="MALE_ADULT_60_72","MALE_ADULT_72_84",IF(Q351="MALE_ADULT_72_84","MALE_ADULT_84",IF(Q351="MALE_ADULT_84","MALE_ADULT_84",IF(Q351="NA_CUB","NA_JUVENILE",IF(Q351="NA_JUVENILE","NA_ADULT",IF(Q351="NA_ADULT","NA_ADULT","NA"))))))))))))))))))))))))))</f>
        <v>NA</v>
      </c>
      <c r="S351" s="1" t="str">
        <f t="shared" si="506"/>
        <v>NA</v>
      </c>
      <c r="T351" s="1" t="str">
        <f t="shared" si="506"/>
        <v>NA</v>
      </c>
      <c r="U351" s="1" t="str">
        <f t="shared" si="506"/>
        <v>NA</v>
      </c>
      <c r="V351" s="1" t="str">
        <f t="shared" si="506"/>
        <v>NA</v>
      </c>
      <c r="W351" s="1" t="str">
        <f t="shared" si="506"/>
        <v>NA</v>
      </c>
      <c r="X351" s="1" t="str">
        <f t="shared" si="506"/>
        <v>NA</v>
      </c>
      <c r="Y351" s="1" t="str">
        <f t="shared" si="506"/>
        <v>NA</v>
      </c>
      <c r="Z351" s="1" t="str">
        <f t="shared" si="506"/>
        <v>NA</v>
      </c>
      <c r="AA351" s="1" t="str">
        <f t="shared" si="425"/>
        <v>NA</v>
      </c>
      <c r="AB351" s="1" t="str">
        <f t="shared" si="426"/>
        <v>NA</v>
      </c>
      <c r="AC351" s="1" t="str">
        <f t="shared" si="427"/>
        <v>NA</v>
      </c>
      <c r="AD351" s="1" t="str">
        <f t="shared" si="428"/>
        <v>NA</v>
      </c>
      <c r="AE351" s="1" t="str">
        <f t="shared" si="429"/>
        <v>NA</v>
      </c>
      <c r="AF351" s="1" t="str">
        <f t="shared" si="430"/>
        <v>NA</v>
      </c>
      <c r="AG351" s="1" t="str">
        <f t="shared" si="431"/>
        <v>NA</v>
      </c>
      <c r="AH351" s="1" t="str">
        <f t="shared" si="432"/>
        <v>NA</v>
      </c>
      <c r="AI351" s="1" t="str">
        <f t="shared" si="433"/>
        <v>NA</v>
      </c>
      <c r="AJ351" s="1" t="str">
        <f t="shared" si="434"/>
        <v>NA</v>
      </c>
      <c r="AK351" s="1" t="str">
        <f t="shared" si="435"/>
        <v>NA</v>
      </c>
      <c r="AL351" s="1" t="str">
        <f t="shared" si="436"/>
        <v>NA</v>
      </c>
      <c r="AM351" s="1" t="str">
        <f t="shared" si="437"/>
        <v>NA</v>
      </c>
      <c r="AN351" s="1" t="str">
        <f t="shared" si="438"/>
        <v>NA</v>
      </c>
      <c r="AO351" s="1" t="str">
        <f t="shared" si="439"/>
        <v>NA</v>
      </c>
      <c r="AP351" s="1" t="str">
        <f t="shared" si="440"/>
        <v>NA</v>
      </c>
      <c r="AQ351" s="1" t="str">
        <f t="shared" si="441"/>
        <v>NA</v>
      </c>
      <c r="AR351" s="1" t="str">
        <f t="shared" si="442"/>
        <v>NA</v>
      </c>
      <c r="AS351" s="1" t="str">
        <f t="shared" si="443"/>
        <v>NA</v>
      </c>
      <c r="AT351" s="1" t="str">
        <f t="shared" si="444"/>
        <v>NA</v>
      </c>
      <c r="AU351" s="1" t="str">
        <f t="shared" si="445"/>
        <v>NA</v>
      </c>
      <c r="AV351" s="1" t="str">
        <f t="shared" si="446"/>
        <v>NA</v>
      </c>
      <c r="AW351" s="1" t="str">
        <f t="shared" si="447"/>
        <v>NA</v>
      </c>
      <c r="AX351" s="1" t="str">
        <f t="shared" si="448"/>
        <v>NA</v>
      </c>
      <c r="AY351" s="1" t="str">
        <f t="shared" si="449"/>
        <v>NA_CUB</v>
      </c>
      <c r="AZ351" s="1" t="str">
        <f t="shared" si="449"/>
        <v>MORTALITY</v>
      </c>
    </row>
    <row r="352" spans="1:52" x14ac:dyDescent="0.2">
      <c r="A352" s="27">
        <f>SABI_RAW_DATA!A352</f>
        <v>351</v>
      </c>
      <c r="B352" s="1" t="str">
        <f>UPPER(SABI_RAW_DATA!C352)</f>
        <v>NA</v>
      </c>
      <c r="C352" s="28">
        <f>SABI_RAW_DATA!D352</f>
        <v>41944</v>
      </c>
      <c r="D352" s="28">
        <f>SABI_RAW_DATA!D352</f>
        <v>41944</v>
      </c>
      <c r="E352" s="1">
        <f t="shared" si="472"/>
        <v>2014</v>
      </c>
      <c r="F352" s="28">
        <f>SABI_RAW_DATA!E352</f>
        <v>42005</v>
      </c>
      <c r="G352" s="1">
        <f t="shared" si="473"/>
        <v>2015</v>
      </c>
      <c r="H352" s="67">
        <f>(YEAR(SABI_SUMMARY!D352)-YEAR(SABI_SUMMARY!C352))*12+MONTH(SABI_SUMMARY!D352)-MONTH(SABI_SUMMARY!C352)</f>
        <v>0</v>
      </c>
      <c r="I352" s="1" t="str">
        <f t="shared" si="474"/>
        <v>CUB</v>
      </c>
      <c r="J352" s="1" t="str">
        <f t="shared" si="475"/>
        <v>NA_CUB</v>
      </c>
      <c r="K352" s="29">
        <f>(YEAR(SABI_SUMMARY!F352)-YEAR(SABI_SUMMARY!C352))*12+MONTH(SABI_SUMMARY!F352)-MONTH(SABI_SUMMARY!C352)</f>
        <v>2</v>
      </c>
      <c r="L352" s="1" t="str">
        <f t="shared" si="476"/>
        <v>CUB</v>
      </c>
      <c r="M352" s="1" t="str">
        <f t="shared" si="477"/>
        <v>NA_CUB</v>
      </c>
      <c r="N352" s="1" t="str">
        <f>UPPER(SABI_RAW_DATA!G352)</f>
        <v>CENSORED</v>
      </c>
      <c r="O352" s="1">
        <f>IF(SABI_SUMMARY!N352="MORTALITY",1,0)</f>
        <v>0</v>
      </c>
      <c r="P352" s="1" t="str">
        <f t="shared" si="422"/>
        <v>NA</v>
      </c>
      <c r="Q352" s="1" t="str">
        <f t="shared" si="423"/>
        <v>NA</v>
      </c>
      <c r="R352" s="1" t="str">
        <f t="shared" ref="R352:Z352" si="507">IF($E352=R$1,$J352,IF(R$1&gt;$G352,$N352,IF($E352&gt;R$1,"NA",(IF($E352=R$1,L352,(IF(Q352="NA",L352,IF(Q352="FEMALE_CUB","FEMALE_JUVENILE",IF(Q352="FEMALE_JUVENILE","FEMALE_SUBADULT",IF(Q352="FEMALE_SUBADULT","FEMALE_ADULT_36_48",IF(Q352="FEMALE_ADULT_36_48","FEMALE_ADULT_48_60",IF(Q352="FEMALE_ADULT_48_60","FEMALE_ADULT_60_72",IF(Q352="FEMALE_ADULT_60_72","FEMALE_ADULT_72_84",IF(Q352="FEMALE_ADULT_72_84","FEMALE_ADULT_84",IF(Q352="FEMALE_ADULT_84","FEMALE_ADULT_84",IF(Q352="MALE_CUB","MALE_JUVENILE",IF(Q352="MALE_JUVENILE","MALE_SUBADULT",IF(Q352="MALE_SUBADULT","MALE_ADULT_36_48",IF(Q352="MALE_ADULT_36_48","MALE_ADULT_48_60",IF(Q352="MALE_ADULT_48_60","MALE_ADULT_60_72",IF(Q352="MALE_ADULT_60_72","MALE_ADULT_72_84",IF(Q352="MALE_ADULT_72_84","MALE_ADULT_84",IF(Q352="MALE_ADULT_84","MALE_ADULT_84",IF(Q352="NA_CUB","NA_JUVENILE",IF(Q352="NA_JUVENILE","NA_ADULT",IF(Q352="NA_ADULT","NA_ADULT","NA"))))))))))))))))))))))))))</f>
        <v>NA</v>
      </c>
      <c r="S352" s="1" t="str">
        <f t="shared" si="507"/>
        <v>NA</v>
      </c>
      <c r="T352" s="1" t="str">
        <f t="shared" si="507"/>
        <v>NA</v>
      </c>
      <c r="U352" s="1" t="str">
        <f t="shared" si="507"/>
        <v>NA</v>
      </c>
      <c r="V352" s="1" t="str">
        <f t="shared" si="507"/>
        <v>NA</v>
      </c>
      <c r="W352" s="1" t="str">
        <f t="shared" si="507"/>
        <v>NA</v>
      </c>
      <c r="X352" s="1" t="str">
        <f t="shared" si="507"/>
        <v>NA</v>
      </c>
      <c r="Y352" s="1" t="str">
        <f t="shared" si="507"/>
        <v>NA</v>
      </c>
      <c r="Z352" s="1" t="str">
        <f t="shared" si="507"/>
        <v>NA</v>
      </c>
      <c r="AA352" s="1" t="str">
        <f t="shared" si="425"/>
        <v>NA</v>
      </c>
      <c r="AB352" s="1" t="str">
        <f t="shared" si="426"/>
        <v>NA</v>
      </c>
      <c r="AC352" s="1" t="str">
        <f t="shared" si="427"/>
        <v>NA</v>
      </c>
      <c r="AD352" s="1" t="str">
        <f t="shared" si="428"/>
        <v>NA</v>
      </c>
      <c r="AE352" s="1" t="str">
        <f t="shared" si="429"/>
        <v>NA</v>
      </c>
      <c r="AF352" s="1" t="str">
        <f t="shared" si="430"/>
        <v>NA</v>
      </c>
      <c r="AG352" s="1" t="str">
        <f t="shared" si="431"/>
        <v>NA</v>
      </c>
      <c r="AH352" s="1" t="str">
        <f t="shared" si="432"/>
        <v>NA</v>
      </c>
      <c r="AI352" s="1" t="str">
        <f t="shared" si="433"/>
        <v>NA</v>
      </c>
      <c r="AJ352" s="1" t="str">
        <f t="shared" si="434"/>
        <v>NA</v>
      </c>
      <c r="AK352" s="1" t="str">
        <f t="shared" si="435"/>
        <v>NA</v>
      </c>
      <c r="AL352" s="1" t="str">
        <f t="shared" si="436"/>
        <v>NA</v>
      </c>
      <c r="AM352" s="1" t="str">
        <f t="shared" si="437"/>
        <v>NA</v>
      </c>
      <c r="AN352" s="1" t="str">
        <f t="shared" si="438"/>
        <v>NA</v>
      </c>
      <c r="AO352" s="1" t="str">
        <f t="shared" si="439"/>
        <v>NA</v>
      </c>
      <c r="AP352" s="1" t="str">
        <f t="shared" si="440"/>
        <v>NA</v>
      </c>
      <c r="AQ352" s="1" t="str">
        <f t="shared" si="441"/>
        <v>NA</v>
      </c>
      <c r="AR352" s="1" t="str">
        <f t="shared" si="442"/>
        <v>NA</v>
      </c>
      <c r="AS352" s="1" t="str">
        <f t="shared" si="443"/>
        <v>NA</v>
      </c>
      <c r="AT352" s="1" t="str">
        <f t="shared" si="444"/>
        <v>NA</v>
      </c>
      <c r="AU352" s="1" t="str">
        <f t="shared" si="445"/>
        <v>NA</v>
      </c>
      <c r="AV352" s="1" t="str">
        <f t="shared" si="446"/>
        <v>NA</v>
      </c>
      <c r="AW352" s="1" t="str">
        <f t="shared" si="447"/>
        <v>NA</v>
      </c>
      <c r="AX352" s="1" t="str">
        <f t="shared" si="448"/>
        <v>NA</v>
      </c>
      <c r="AY352" s="1" t="str">
        <f t="shared" si="449"/>
        <v>NA_CUB</v>
      </c>
      <c r="AZ352" s="1" t="str">
        <f t="shared" si="449"/>
        <v>NA_JUVENILE</v>
      </c>
    </row>
    <row r="353" spans="1:52" x14ac:dyDescent="0.2">
      <c r="A353" s="27">
        <f>SABI_RAW_DATA!A353</f>
        <v>352</v>
      </c>
      <c r="B353" s="1" t="str">
        <f>UPPER(SABI_RAW_DATA!C353)</f>
        <v>NA</v>
      </c>
      <c r="C353" s="28">
        <f>SABI_RAW_DATA!D353</f>
        <v>36100</v>
      </c>
      <c r="D353" s="28">
        <f>SABI_RAW_DATA!D353</f>
        <v>36100</v>
      </c>
      <c r="E353" s="1">
        <f t="shared" si="472"/>
        <v>1998</v>
      </c>
      <c r="F353" s="28">
        <f>SABI_RAW_DATA!E353</f>
        <v>36161</v>
      </c>
      <c r="G353" s="1">
        <f t="shared" si="473"/>
        <v>1999</v>
      </c>
      <c r="H353" s="67">
        <f>(YEAR(SABI_SUMMARY!D353)-YEAR(SABI_SUMMARY!C353))*12+MONTH(SABI_SUMMARY!D353)-MONTH(SABI_SUMMARY!C353)</f>
        <v>0</v>
      </c>
      <c r="I353" s="1" t="str">
        <f t="shared" si="474"/>
        <v>CUB</v>
      </c>
      <c r="J353" s="1" t="str">
        <f t="shared" si="475"/>
        <v>NA_CUB</v>
      </c>
      <c r="K353" s="29">
        <f>(YEAR(SABI_SUMMARY!F353)-YEAR(SABI_SUMMARY!C353))*12+MONTH(SABI_SUMMARY!F353)-MONTH(SABI_SUMMARY!C353)</f>
        <v>2</v>
      </c>
      <c r="L353" s="1" t="str">
        <f t="shared" si="476"/>
        <v>CUB</v>
      </c>
      <c r="M353" s="1" t="str">
        <f t="shared" si="477"/>
        <v>NA_CUB</v>
      </c>
      <c r="N353" s="1" t="str">
        <f>UPPER(SABI_RAW_DATA!G353)</f>
        <v>MORTALITY</v>
      </c>
      <c r="O353" s="1">
        <f>IF(SABI_SUMMARY!N353="MORTALITY",1,0)</f>
        <v>1</v>
      </c>
      <c r="P353" s="1" t="str">
        <f t="shared" si="422"/>
        <v>NA</v>
      </c>
      <c r="Q353" s="1" t="str">
        <f t="shared" si="423"/>
        <v>NA</v>
      </c>
      <c r="R353" s="1" t="str">
        <f t="shared" ref="R353:Z353" si="508">IF($E353=R$1,$J353,IF(R$1&gt;$G353,$N353,IF($E353&gt;R$1,"NA",(IF($E353=R$1,L353,(IF(Q353="NA",L353,IF(Q353="FEMALE_CUB","FEMALE_JUVENILE",IF(Q353="FEMALE_JUVENILE","FEMALE_SUBADULT",IF(Q353="FEMALE_SUBADULT","FEMALE_ADULT_36_48",IF(Q353="FEMALE_ADULT_36_48","FEMALE_ADULT_48_60",IF(Q353="FEMALE_ADULT_48_60","FEMALE_ADULT_60_72",IF(Q353="FEMALE_ADULT_60_72","FEMALE_ADULT_72_84",IF(Q353="FEMALE_ADULT_72_84","FEMALE_ADULT_84",IF(Q353="FEMALE_ADULT_84","FEMALE_ADULT_84",IF(Q353="MALE_CUB","MALE_JUVENILE",IF(Q353="MALE_JUVENILE","MALE_SUBADULT",IF(Q353="MALE_SUBADULT","MALE_ADULT_36_48",IF(Q353="MALE_ADULT_36_48","MALE_ADULT_48_60",IF(Q353="MALE_ADULT_48_60","MALE_ADULT_60_72",IF(Q353="MALE_ADULT_60_72","MALE_ADULT_72_84",IF(Q353="MALE_ADULT_72_84","MALE_ADULT_84",IF(Q353="MALE_ADULT_84","MALE_ADULT_84",IF(Q353="NA_CUB","NA_JUVENILE",IF(Q353="NA_JUVENILE","NA_ADULT",IF(Q353="NA_ADULT","NA_ADULT","NA"))))))))))))))))))))))))))</f>
        <v>NA</v>
      </c>
      <c r="S353" s="1" t="str">
        <f t="shared" si="508"/>
        <v>NA</v>
      </c>
      <c r="T353" s="1" t="str">
        <f t="shared" si="508"/>
        <v>NA</v>
      </c>
      <c r="U353" s="1" t="str">
        <f t="shared" si="508"/>
        <v>NA</v>
      </c>
      <c r="V353" s="1" t="str">
        <f t="shared" si="508"/>
        <v>NA</v>
      </c>
      <c r="W353" s="1" t="str">
        <f t="shared" si="508"/>
        <v>NA</v>
      </c>
      <c r="X353" s="1" t="str">
        <f t="shared" si="508"/>
        <v>NA</v>
      </c>
      <c r="Y353" s="1" t="str">
        <f t="shared" si="508"/>
        <v>NA</v>
      </c>
      <c r="Z353" s="1" t="str">
        <f t="shared" si="508"/>
        <v>NA</v>
      </c>
      <c r="AA353" s="1" t="str">
        <f t="shared" si="425"/>
        <v>NA</v>
      </c>
      <c r="AB353" s="1" t="str">
        <f t="shared" si="426"/>
        <v>NA</v>
      </c>
      <c r="AC353" s="1" t="str">
        <f t="shared" si="427"/>
        <v>NA</v>
      </c>
      <c r="AD353" s="1" t="str">
        <f t="shared" si="428"/>
        <v>NA</v>
      </c>
      <c r="AE353" s="1" t="str">
        <f t="shared" si="429"/>
        <v>NA</v>
      </c>
      <c r="AF353" s="1" t="str">
        <f t="shared" si="430"/>
        <v>NA</v>
      </c>
      <c r="AG353" s="1" t="str">
        <f t="shared" si="431"/>
        <v>NA</v>
      </c>
      <c r="AH353" s="1" t="str">
        <f t="shared" si="432"/>
        <v>NA</v>
      </c>
      <c r="AI353" s="1" t="str">
        <f t="shared" si="433"/>
        <v>NA_CUB</v>
      </c>
      <c r="AJ353" s="1" t="str">
        <f t="shared" si="434"/>
        <v>NA_JUVENILE</v>
      </c>
      <c r="AK353" s="1" t="str">
        <f t="shared" si="435"/>
        <v>MORTALITY</v>
      </c>
      <c r="AL353" s="1" t="str">
        <f t="shared" si="436"/>
        <v>MORTALITY</v>
      </c>
      <c r="AM353" s="1" t="str">
        <f t="shared" si="437"/>
        <v>MORTALITY</v>
      </c>
      <c r="AN353" s="1" t="str">
        <f t="shared" si="438"/>
        <v>MORTALITY</v>
      </c>
      <c r="AO353" s="1" t="str">
        <f t="shared" si="439"/>
        <v>MORTALITY</v>
      </c>
      <c r="AP353" s="1" t="str">
        <f t="shared" si="440"/>
        <v>MORTALITY</v>
      </c>
      <c r="AQ353" s="1" t="str">
        <f t="shared" si="441"/>
        <v>MORTALITY</v>
      </c>
      <c r="AR353" s="1" t="str">
        <f t="shared" si="442"/>
        <v>MORTALITY</v>
      </c>
      <c r="AS353" s="1" t="str">
        <f t="shared" si="443"/>
        <v>MORTALITY</v>
      </c>
      <c r="AT353" s="1" t="str">
        <f t="shared" si="444"/>
        <v>MORTALITY</v>
      </c>
      <c r="AU353" s="1" t="str">
        <f t="shared" si="445"/>
        <v>MORTALITY</v>
      </c>
      <c r="AV353" s="1" t="str">
        <f t="shared" si="446"/>
        <v>MORTALITY</v>
      </c>
      <c r="AW353" s="1" t="str">
        <f t="shared" si="447"/>
        <v>MORTALITY</v>
      </c>
      <c r="AX353" s="1" t="str">
        <f t="shared" si="448"/>
        <v>MORTALITY</v>
      </c>
      <c r="AY353" s="1" t="str">
        <f t="shared" si="449"/>
        <v>MORTALITY</v>
      </c>
      <c r="AZ353" s="1" t="str">
        <f t="shared" si="449"/>
        <v>MORTALITY</v>
      </c>
    </row>
    <row r="354" spans="1:52" x14ac:dyDescent="0.2">
      <c r="A354" s="27">
        <f>SABI_RAW_DATA!A354</f>
        <v>353</v>
      </c>
      <c r="B354" s="1" t="str">
        <f>UPPER(SABI_RAW_DATA!C354)</f>
        <v>FEMALE</v>
      </c>
      <c r="C354" s="28">
        <f>SABI_RAW_DATA!D354</f>
        <v>36100</v>
      </c>
      <c r="D354" s="28">
        <f>SABI_RAW_DATA!D354</f>
        <v>36100</v>
      </c>
      <c r="E354" s="1">
        <f t="shared" si="472"/>
        <v>1998</v>
      </c>
      <c r="F354" s="28">
        <f>SABI_RAW_DATA!E354</f>
        <v>41183</v>
      </c>
      <c r="G354" s="1">
        <f t="shared" si="473"/>
        <v>2012</v>
      </c>
      <c r="H354" s="67">
        <f>(YEAR(SABI_SUMMARY!D354)-YEAR(SABI_SUMMARY!C354))*12+MONTH(SABI_SUMMARY!D354)-MONTH(SABI_SUMMARY!C354)</f>
        <v>0</v>
      </c>
      <c r="I354" s="1" t="str">
        <f t="shared" si="474"/>
        <v>CUB</v>
      </c>
      <c r="J354" s="1" t="str">
        <f t="shared" si="475"/>
        <v>FEMALE_CUB</v>
      </c>
      <c r="K354" s="29">
        <f>(YEAR(SABI_SUMMARY!F354)-YEAR(SABI_SUMMARY!C354))*12+MONTH(SABI_SUMMARY!F354)-MONTH(SABI_SUMMARY!C354)</f>
        <v>167</v>
      </c>
      <c r="L354" s="1" t="str">
        <f t="shared" si="476"/>
        <v>ADULT_84</v>
      </c>
      <c r="M354" s="1" t="str">
        <f t="shared" si="477"/>
        <v>FEMALE_ADULT_84</v>
      </c>
      <c r="N354" s="1" t="str">
        <f>UPPER(SABI_RAW_DATA!G354)</f>
        <v>MORTALITY</v>
      </c>
      <c r="O354" s="1">
        <f>IF(SABI_SUMMARY!N354="MORTALITY",1,0)</f>
        <v>1</v>
      </c>
      <c r="P354" s="1" t="str">
        <f t="shared" si="422"/>
        <v>NA</v>
      </c>
      <c r="Q354" s="1" t="str">
        <f t="shared" si="423"/>
        <v>NA</v>
      </c>
      <c r="R354" s="1" t="str">
        <f t="shared" ref="R354:Z354" si="509">IF($E354=R$1,$J354,IF(R$1&gt;$G354,$N354,IF($E354&gt;R$1,"NA",(IF($E354=R$1,L354,(IF(Q354="NA",L354,IF(Q354="FEMALE_CUB","FEMALE_JUVENILE",IF(Q354="FEMALE_JUVENILE","FEMALE_SUBADULT",IF(Q354="FEMALE_SUBADULT","FEMALE_ADULT_36_48",IF(Q354="FEMALE_ADULT_36_48","FEMALE_ADULT_48_60",IF(Q354="FEMALE_ADULT_48_60","FEMALE_ADULT_60_72",IF(Q354="FEMALE_ADULT_60_72","FEMALE_ADULT_72_84",IF(Q354="FEMALE_ADULT_72_84","FEMALE_ADULT_84",IF(Q354="FEMALE_ADULT_84","FEMALE_ADULT_84",IF(Q354="MALE_CUB","MALE_JUVENILE",IF(Q354="MALE_JUVENILE","MALE_SUBADULT",IF(Q354="MALE_SUBADULT","MALE_ADULT_36_48",IF(Q354="MALE_ADULT_36_48","MALE_ADULT_48_60",IF(Q354="MALE_ADULT_48_60","MALE_ADULT_60_72",IF(Q354="MALE_ADULT_60_72","MALE_ADULT_72_84",IF(Q354="MALE_ADULT_72_84","MALE_ADULT_84",IF(Q354="MALE_ADULT_84","MALE_ADULT_84",IF(Q354="NA_CUB","NA_JUVENILE",IF(Q354="NA_JUVENILE","NA_ADULT",IF(Q354="NA_ADULT","NA_ADULT","NA"))))))))))))))))))))))))))</f>
        <v>NA</v>
      </c>
      <c r="S354" s="1" t="str">
        <f t="shared" si="509"/>
        <v>NA</v>
      </c>
      <c r="T354" s="1" t="str">
        <f t="shared" si="509"/>
        <v>NA</v>
      </c>
      <c r="U354" s="1" t="str">
        <f t="shared" si="509"/>
        <v>NA</v>
      </c>
      <c r="V354" s="1" t="str">
        <f t="shared" si="509"/>
        <v>NA</v>
      </c>
      <c r="W354" s="1" t="str">
        <f t="shared" si="509"/>
        <v>NA</v>
      </c>
      <c r="X354" s="1" t="str">
        <f t="shared" si="509"/>
        <v>NA</v>
      </c>
      <c r="Y354" s="1" t="str">
        <f t="shared" si="509"/>
        <v>NA</v>
      </c>
      <c r="Z354" s="1" t="str">
        <f t="shared" si="509"/>
        <v>NA</v>
      </c>
      <c r="AA354" s="1" t="str">
        <f t="shared" si="425"/>
        <v>NA</v>
      </c>
      <c r="AB354" s="1" t="str">
        <f t="shared" si="426"/>
        <v>NA</v>
      </c>
      <c r="AC354" s="1" t="str">
        <f t="shared" si="427"/>
        <v>NA</v>
      </c>
      <c r="AD354" s="1" t="str">
        <f t="shared" si="428"/>
        <v>NA</v>
      </c>
      <c r="AE354" s="1" t="str">
        <f t="shared" si="429"/>
        <v>NA</v>
      </c>
      <c r="AF354" s="1" t="str">
        <f t="shared" si="430"/>
        <v>NA</v>
      </c>
      <c r="AG354" s="1" t="str">
        <f t="shared" si="431"/>
        <v>NA</v>
      </c>
      <c r="AH354" s="1" t="str">
        <f t="shared" si="432"/>
        <v>NA</v>
      </c>
      <c r="AI354" s="1" t="str">
        <f t="shared" si="433"/>
        <v>FEMALE_CUB</v>
      </c>
      <c r="AJ354" s="1" t="str">
        <f t="shared" si="434"/>
        <v>FEMALE_JUVENILE</v>
      </c>
      <c r="AK354" s="1" t="str">
        <f t="shared" si="435"/>
        <v>FEMALE_SUBADULT</v>
      </c>
      <c r="AL354" s="1" t="str">
        <f t="shared" si="436"/>
        <v>FEMALE_ADULT_36_48</v>
      </c>
      <c r="AM354" s="1" t="str">
        <f t="shared" si="437"/>
        <v>FEMALE_ADULT_48_60</v>
      </c>
      <c r="AN354" s="1" t="str">
        <f t="shared" si="438"/>
        <v>FEMALE_ADULT_60_72</v>
      </c>
      <c r="AO354" s="1" t="str">
        <f t="shared" si="439"/>
        <v>FEMALE_ADULT_72_84</v>
      </c>
      <c r="AP354" s="1" t="str">
        <f t="shared" si="440"/>
        <v>FEMALE_ADULT_84</v>
      </c>
      <c r="AQ354" s="1" t="str">
        <f t="shared" si="441"/>
        <v>FEMALE_ADULT_84</v>
      </c>
      <c r="AR354" s="1" t="str">
        <f t="shared" si="442"/>
        <v>FEMALE_ADULT_84</v>
      </c>
      <c r="AS354" s="1" t="str">
        <f t="shared" si="443"/>
        <v>FEMALE_ADULT_84</v>
      </c>
      <c r="AT354" s="1" t="str">
        <f t="shared" si="444"/>
        <v>FEMALE_ADULT_84</v>
      </c>
      <c r="AU354" s="1" t="str">
        <f t="shared" si="445"/>
        <v>FEMALE_ADULT_84</v>
      </c>
      <c r="AV354" s="1" t="str">
        <f t="shared" si="446"/>
        <v>FEMALE_ADULT_84</v>
      </c>
      <c r="AW354" s="1" t="str">
        <f t="shared" si="447"/>
        <v>FEMALE_ADULT_84</v>
      </c>
      <c r="AX354" s="1" t="str">
        <f t="shared" si="448"/>
        <v>MORTALITY</v>
      </c>
      <c r="AY354" s="1" t="str">
        <f t="shared" si="449"/>
        <v>MORTALITY</v>
      </c>
      <c r="AZ354" s="1" t="str">
        <f t="shared" si="449"/>
        <v>MORTALITY</v>
      </c>
    </row>
    <row r="355" spans="1:52" x14ac:dyDescent="0.2">
      <c r="A355" s="27">
        <f>SABI_RAW_DATA!A355</f>
        <v>354</v>
      </c>
      <c r="B355" s="1" t="str">
        <f>UPPER(SABI_RAW_DATA!C355)</f>
        <v>MALE</v>
      </c>
      <c r="C355" s="28">
        <f>SABI_RAW_DATA!D355</f>
        <v>36861</v>
      </c>
      <c r="D355" s="28">
        <f>SABI_RAW_DATA!D355</f>
        <v>36861</v>
      </c>
      <c r="E355" s="1">
        <f t="shared" si="472"/>
        <v>2000</v>
      </c>
      <c r="F355" s="28">
        <f>SABI_RAW_DATA!E355</f>
        <v>42005</v>
      </c>
      <c r="G355" s="1">
        <f t="shared" si="473"/>
        <v>2015</v>
      </c>
      <c r="H355" s="67">
        <f>(YEAR(SABI_SUMMARY!D355)-YEAR(SABI_SUMMARY!C355))*12+MONTH(SABI_SUMMARY!D355)-MONTH(SABI_SUMMARY!C355)</f>
        <v>0</v>
      </c>
      <c r="I355" s="1" t="str">
        <f t="shared" si="474"/>
        <v>CUB</v>
      </c>
      <c r="J355" s="1" t="str">
        <f t="shared" si="475"/>
        <v>MALE_CUB</v>
      </c>
      <c r="K355" s="29">
        <f>(YEAR(SABI_SUMMARY!F355)-YEAR(SABI_SUMMARY!C355))*12+MONTH(SABI_SUMMARY!F355)-MONTH(SABI_SUMMARY!C355)</f>
        <v>169</v>
      </c>
      <c r="L355" s="1" t="str">
        <f t="shared" si="476"/>
        <v>ADULT_84</v>
      </c>
      <c r="M355" s="1" t="str">
        <f t="shared" si="477"/>
        <v>MALE_ADULT_84</v>
      </c>
      <c r="N355" s="1" t="str">
        <f>UPPER(SABI_RAW_DATA!G355)</f>
        <v>CENSORED</v>
      </c>
      <c r="O355" s="1">
        <f>IF(SABI_SUMMARY!N355="MORTALITY",1,0)</f>
        <v>0</v>
      </c>
      <c r="P355" s="1" t="str">
        <f t="shared" si="422"/>
        <v>NA</v>
      </c>
      <c r="Q355" s="1" t="str">
        <f t="shared" si="423"/>
        <v>NA</v>
      </c>
      <c r="R355" s="1" t="str">
        <f t="shared" ref="R355:Z355" si="510">IF($E355=R$1,$J355,IF(R$1&gt;$G355,$N355,IF($E355&gt;R$1,"NA",(IF($E355=R$1,L355,(IF(Q355="NA",L355,IF(Q355="FEMALE_CUB","FEMALE_JUVENILE",IF(Q355="FEMALE_JUVENILE","FEMALE_SUBADULT",IF(Q355="FEMALE_SUBADULT","FEMALE_ADULT_36_48",IF(Q355="FEMALE_ADULT_36_48","FEMALE_ADULT_48_60",IF(Q355="FEMALE_ADULT_48_60","FEMALE_ADULT_60_72",IF(Q355="FEMALE_ADULT_60_72","FEMALE_ADULT_72_84",IF(Q355="FEMALE_ADULT_72_84","FEMALE_ADULT_84",IF(Q355="FEMALE_ADULT_84","FEMALE_ADULT_84",IF(Q355="MALE_CUB","MALE_JUVENILE",IF(Q355="MALE_JUVENILE","MALE_SUBADULT",IF(Q355="MALE_SUBADULT","MALE_ADULT_36_48",IF(Q355="MALE_ADULT_36_48","MALE_ADULT_48_60",IF(Q355="MALE_ADULT_48_60","MALE_ADULT_60_72",IF(Q355="MALE_ADULT_60_72","MALE_ADULT_72_84",IF(Q355="MALE_ADULT_72_84","MALE_ADULT_84",IF(Q355="MALE_ADULT_84","MALE_ADULT_84",IF(Q355="NA_CUB","NA_JUVENILE",IF(Q355="NA_JUVENILE","NA_ADULT",IF(Q355="NA_ADULT","NA_ADULT","NA"))))))))))))))))))))))))))</f>
        <v>NA</v>
      </c>
      <c r="S355" s="1" t="str">
        <f t="shared" si="510"/>
        <v>NA</v>
      </c>
      <c r="T355" s="1" t="str">
        <f t="shared" si="510"/>
        <v>NA</v>
      </c>
      <c r="U355" s="1" t="str">
        <f t="shared" si="510"/>
        <v>NA</v>
      </c>
      <c r="V355" s="1" t="str">
        <f t="shared" si="510"/>
        <v>NA</v>
      </c>
      <c r="W355" s="1" t="str">
        <f t="shared" si="510"/>
        <v>NA</v>
      </c>
      <c r="X355" s="1" t="str">
        <f t="shared" si="510"/>
        <v>NA</v>
      </c>
      <c r="Y355" s="1" t="str">
        <f t="shared" si="510"/>
        <v>NA</v>
      </c>
      <c r="Z355" s="1" t="str">
        <f t="shared" si="510"/>
        <v>NA</v>
      </c>
      <c r="AA355" s="1" t="str">
        <f t="shared" si="425"/>
        <v>NA</v>
      </c>
      <c r="AB355" s="1" t="str">
        <f t="shared" si="426"/>
        <v>NA</v>
      </c>
      <c r="AC355" s="1" t="str">
        <f t="shared" si="427"/>
        <v>NA</v>
      </c>
      <c r="AD355" s="1" t="str">
        <f t="shared" si="428"/>
        <v>NA</v>
      </c>
      <c r="AE355" s="1" t="str">
        <f t="shared" si="429"/>
        <v>NA</v>
      </c>
      <c r="AF355" s="1" t="str">
        <f t="shared" si="430"/>
        <v>NA</v>
      </c>
      <c r="AG355" s="1" t="str">
        <f t="shared" si="431"/>
        <v>NA</v>
      </c>
      <c r="AH355" s="1" t="str">
        <f t="shared" si="432"/>
        <v>NA</v>
      </c>
      <c r="AI355" s="1" t="str">
        <f t="shared" si="433"/>
        <v>NA</v>
      </c>
      <c r="AJ355" s="1" t="str">
        <f t="shared" si="434"/>
        <v>NA</v>
      </c>
      <c r="AK355" s="1" t="str">
        <f t="shared" si="435"/>
        <v>MALE_CUB</v>
      </c>
      <c r="AL355" s="1" t="str">
        <f t="shared" si="436"/>
        <v>MALE_JUVENILE</v>
      </c>
      <c r="AM355" s="1" t="str">
        <f t="shared" si="437"/>
        <v>MALE_SUBADULT</v>
      </c>
      <c r="AN355" s="1" t="str">
        <f t="shared" si="438"/>
        <v>MALE_ADULT_36_48</v>
      </c>
      <c r="AO355" s="1" t="str">
        <f t="shared" si="439"/>
        <v>MALE_ADULT_48_60</v>
      </c>
      <c r="AP355" s="1" t="str">
        <f t="shared" si="440"/>
        <v>MALE_ADULT_60_72</v>
      </c>
      <c r="AQ355" s="1" t="str">
        <f t="shared" si="441"/>
        <v>MALE_ADULT_72_84</v>
      </c>
      <c r="AR355" s="1" t="str">
        <f t="shared" si="442"/>
        <v>MALE_ADULT_84</v>
      </c>
      <c r="AS355" s="1" t="str">
        <f t="shared" si="443"/>
        <v>MALE_ADULT_84</v>
      </c>
      <c r="AT355" s="1" t="str">
        <f t="shared" si="444"/>
        <v>MALE_ADULT_84</v>
      </c>
      <c r="AU355" s="1" t="str">
        <f t="shared" si="445"/>
        <v>MALE_ADULT_84</v>
      </c>
      <c r="AV355" s="1" t="str">
        <f t="shared" si="446"/>
        <v>MALE_ADULT_84</v>
      </c>
      <c r="AW355" s="1" t="str">
        <f t="shared" si="447"/>
        <v>MALE_ADULT_84</v>
      </c>
      <c r="AX355" s="1" t="str">
        <f t="shared" si="448"/>
        <v>MALE_ADULT_84</v>
      </c>
      <c r="AY355" s="1" t="str">
        <f t="shared" si="449"/>
        <v>MALE_ADULT_84</v>
      </c>
      <c r="AZ355" s="1" t="str">
        <f t="shared" si="449"/>
        <v>MALE_ADULT_84</v>
      </c>
    </row>
    <row r="356" spans="1:52" x14ac:dyDescent="0.2">
      <c r="A356" s="27">
        <f>SABI_RAW_DATA!A356</f>
        <v>355</v>
      </c>
      <c r="B356" s="1" t="str">
        <f>UPPER(SABI_RAW_DATA!C356)</f>
        <v>NA</v>
      </c>
      <c r="C356" s="28">
        <f>SABI_RAW_DATA!D356</f>
        <v>37622</v>
      </c>
      <c r="D356" s="28">
        <f>SABI_RAW_DATA!D356</f>
        <v>37622</v>
      </c>
      <c r="E356" s="1">
        <f t="shared" si="472"/>
        <v>2003</v>
      </c>
      <c r="F356" s="28">
        <f>SABI_RAW_DATA!E356</f>
        <v>37681</v>
      </c>
      <c r="G356" s="1">
        <f t="shared" si="473"/>
        <v>2003</v>
      </c>
      <c r="H356" s="67">
        <f>(YEAR(SABI_SUMMARY!D356)-YEAR(SABI_SUMMARY!C356))*12+MONTH(SABI_SUMMARY!D356)-MONTH(SABI_SUMMARY!C356)</f>
        <v>0</v>
      </c>
      <c r="I356" s="1" t="str">
        <f t="shared" si="474"/>
        <v>CUB</v>
      </c>
      <c r="J356" s="1" t="str">
        <f t="shared" si="475"/>
        <v>NA_CUB</v>
      </c>
      <c r="K356" s="29">
        <f>(YEAR(SABI_SUMMARY!F356)-YEAR(SABI_SUMMARY!C356))*12+MONTH(SABI_SUMMARY!F356)-MONTH(SABI_SUMMARY!C356)</f>
        <v>2</v>
      </c>
      <c r="L356" s="1" t="str">
        <f t="shared" si="476"/>
        <v>CUB</v>
      </c>
      <c r="M356" s="1" t="str">
        <f t="shared" si="477"/>
        <v>NA_CUB</v>
      </c>
      <c r="N356" s="1" t="str">
        <f>UPPER(SABI_RAW_DATA!G356)</f>
        <v>MORTALITY</v>
      </c>
      <c r="O356" s="1">
        <f>IF(SABI_SUMMARY!N356="MORTALITY",1,0)</f>
        <v>1</v>
      </c>
      <c r="P356" s="1" t="str">
        <f t="shared" si="422"/>
        <v>NA</v>
      </c>
      <c r="Q356" s="1" t="str">
        <f t="shared" si="423"/>
        <v>NA</v>
      </c>
      <c r="R356" s="1" t="str">
        <f t="shared" ref="R356:Z356" si="511">IF($E356=R$1,$J356,IF(R$1&gt;$G356,$N356,IF($E356&gt;R$1,"NA",(IF($E356=R$1,L356,(IF(Q356="NA",L356,IF(Q356="FEMALE_CUB","FEMALE_JUVENILE",IF(Q356="FEMALE_JUVENILE","FEMALE_SUBADULT",IF(Q356="FEMALE_SUBADULT","FEMALE_ADULT_36_48",IF(Q356="FEMALE_ADULT_36_48","FEMALE_ADULT_48_60",IF(Q356="FEMALE_ADULT_48_60","FEMALE_ADULT_60_72",IF(Q356="FEMALE_ADULT_60_72","FEMALE_ADULT_72_84",IF(Q356="FEMALE_ADULT_72_84","FEMALE_ADULT_84",IF(Q356="FEMALE_ADULT_84","FEMALE_ADULT_84",IF(Q356="MALE_CUB","MALE_JUVENILE",IF(Q356="MALE_JUVENILE","MALE_SUBADULT",IF(Q356="MALE_SUBADULT","MALE_ADULT_36_48",IF(Q356="MALE_ADULT_36_48","MALE_ADULT_48_60",IF(Q356="MALE_ADULT_48_60","MALE_ADULT_60_72",IF(Q356="MALE_ADULT_60_72","MALE_ADULT_72_84",IF(Q356="MALE_ADULT_72_84","MALE_ADULT_84",IF(Q356="MALE_ADULT_84","MALE_ADULT_84",IF(Q356="NA_CUB","NA_JUVENILE",IF(Q356="NA_JUVENILE","NA_ADULT",IF(Q356="NA_ADULT","NA_ADULT","NA"))))))))))))))))))))))))))</f>
        <v>NA</v>
      </c>
      <c r="S356" s="1" t="str">
        <f t="shared" si="511"/>
        <v>NA</v>
      </c>
      <c r="T356" s="1" t="str">
        <f t="shared" si="511"/>
        <v>NA</v>
      </c>
      <c r="U356" s="1" t="str">
        <f t="shared" si="511"/>
        <v>NA</v>
      </c>
      <c r="V356" s="1" t="str">
        <f t="shared" si="511"/>
        <v>NA</v>
      </c>
      <c r="W356" s="1" t="str">
        <f t="shared" si="511"/>
        <v>NA</v>
      </c>
      <c r="X356" s="1" t="str">
        <f t="shared" si="511"/>
        <v>NA</v>
      </c>
      <c r="Y356" s="1" t="str">
        <f t="shared" si="511"/>
        <v>NA</v>
      </c>
      <c r="Z356" s="1" t="str">
        <f t="shared" si="511"/>
        <v>NA</v>
      </c>
      <c r="AA356" s="1" t="str">
        <f t="shared" si="425"/>
        <v>NA</v>
      </c>
      <c r="AB356" s="1" t="str">
        <f t="shared" si="426"/>
        <v>NA</v>
      </c>
      <c r="AC356" s="1" t="str">
        <f t="shared" si="427"/>
        <v>NA</v>
      </c>
      <c r="AD356" s="1" t="str">
        <f t="shared" si="428"/>
        <v>NA</v>
      </c>
      <c r="AE356" s="1" t="str">
        <f t="shared" si="429"/>
        <v>NA</v>
      </c>
      <c r="AF356" s="1" t="str">
        <f t="shared" si="430"/>
        <v>NA</v>
      </c>
      <c r="AG356" s="1" t="str">
        <f t="shared" si="431"/>
        <v>NA</v>
      </c>
      <c r="AH356" s="1" t="str">
        <f t="shared" si="432"/>
        <v>NA</v>
      </c>
      <c r="AI356" s="1" t="str">
        <f t="shared" si="433"/>
        <v>NA</v>
      </c>
      <c r="AJ356" s="1" t="str">
        <f t="shared" si="434"/>
        <v>NA</v>
      </c>
      <c r="AK356" s="1" t="str">
        <f t="shared" si="435"/>
        <v>NA</v>
      </c>
      <c r="AL356" s="1" t="str">
        <f t="shared" si="436"/>
        <v>NA</v>
      </c>
      <c r="AM356" s="1" t="str">
        <f t="shared" si="437"/>
        <v>NA</v>
      </c>
      <c r="AN356" s="1" t="str">
        <f t="shared" si="438"/>
        <v>NA_CUB</v>
      </c>
      <c r="AO356" s="1" t="str">
        <f t="shared" si="439"/>
        <v>MORTALITY</v>
      </c>
      <c r="AP356" s="1" t="str">
        <f t="shared" si="440"/>
        <v>MORTALITY</v>
      </c>
      <c r="AQ356" s="1" t="str">
        <f t="shared" si="441"/>
        <v>MORTALITY</v>
      </c>
      <c r="AR356" s="1" t="str">
        <f t="shared" si="442"/>
        <v>MORTALITY</v>
      </c>
      <c r="AS356" s="1" t="str">
        <f t="shared" si="443"/>
        <v>MORTALITY</v>
      </c>
      <c r="AT356" s="1" t="str">
        <f t="shared" si="444"/>
        <v>MORTALITY</v>
      </c>
      <c r="AU356" s="1" t="str">
        <f t="shared" si="445"/>
        <v>MORTALITY</v>
      </c>
      <c r="AV356" s="1" t="str">
        <f t="shared" si="446"/>
        <v>MORTALITY</v>
      </c>
      <c r="AW356" s="1" t="str">
        <f t="shared" si="447"/>
        <v>MORTALITY</v>
      </c>
      <c r="AX356" s="1" t="str">
        <f t="shared" si="448"/>
        <v>MORTALITY</v>
      </c>
      <c r="AY356" s="1" t="str">
        <f t="shared" si="449"/>
        <v>MORTALITY</v>
      </c>
      <c r="AZ356" s="1" t="str">
        <f t="shared" si="449"/>
        <v>MORTALITY</v>
      </c>
    </row>
    <row r="357" spans="1:52" x14ac:dyDescent="0.2">
      <c r="A357" s="27">
        <f>SABI_RAW_DATA!A357</f>
        <v>356</v>
      </c>
      <c r="B357" s="1" t="str">
        <f>UPPER(SABI_RAW_DATA!C357)</f>
        <v>FEMALE</v>
      </c>
      <c r="C357" s="28">
        <f>SABI_RAW_DATA!D357</f>
        <v>37622</v>
      </c>
      <c r="D357" s="28">
        <f>SABI_RAW_DATA!D357</f>
        <v>37622</v>
      </c>
      <c r="E357" s="1">
        <f t="shared" si="472"/>
        <v>2003</v>
      </c>
      <c r="F357" s="28">
        <f>SABI_RAW_DATA!E357</f>
        <v>38169</v>
      </c>
      <c r="G357" s="1">
        <f t="shared" si="473"/>
        <v>2004</v>
      </c>
      <c r="H357" s="67">
        <f>(YEAR(SABI_SUMMARY!D357)-YEAR(SABI_SUMMARY!C357))*12+MONTH(SABI_SUMMARY!D357)-MONTH(SABI_SUMMARY!C357)</f>
        <v>0</v>
      </c>
      <c r="I357" s="1" t="str">
        <f t="shared" si="474"/>
        <v>CUB</v>
      </c>
      <c r="J357" s="1" t="str">
        <f t="shared" si="475"/>
        <v>FEMALE_CUB</v>
      </c>
      <c r="K357" s="29">
        <f>(YEAR(SABI_SUMMARY!F357)-YEAR(SABI_SUMMARY!C357))*12+MONTH(SABI_SUMMARY!F357)-MONTH(SABI_SUMMARY!C357)</f>
        <v>18</v>
      </c>
      <c r="L357" s="1" t="str">
        <f t="shared" si="476"/>
        <v>JUVENILE</v>
      </c>
      <c r="M357" s="1" t="str">
        <f t="shared" si="477"/>
        <v>FEMALE_JUVENILE</v>
      </c>
      <c r="N357" s="1" t="str">
        <f>UPPER(SABI_RAW_DATA!G357)</f>
        <v>CENSORED</v>
      </c>
      <c r="O357" s="1">
        <f>IF(SABI_SUMMARY!N357="MORTALITY",1,0)</f>
        <v>0</v>
      </c>
      <c r="P357" s="1" t="str">
        <f t="shared" si="422"/>
        <v>NA</v>
      </c>
      <c r="Q357" s="1" t="str">
        <f t="shared" si="423"/>
        <v>NA</v>
      </c>
      <c r="R357" s="1" t="str">
        <f t="shared" ref="R357:Z357" si="512">IF($E357=R$1,$J357,IF(R$1&gt;$G357,$N357,IF($E357&gt;R$1,"NA",(IF($E357=R$1,L357,(IF(Q357="NA",L357,IF(Q357="FEMALE_CUB","FEMALE_JUVENILE",IF(Q357="FEMALE_JUVENILE","FEMALE_SUBADULT",IF(Q357="FEMALE_SUBADULT","FEMALE_ADULT_36_48",IF(Q357="FEMALE_ADULT_36_48","FEMALE_ADULT_48_60",IF(Q357="FEMALE_ADULT_48_60","FEMALE_ADULT_60_72",IF(Q357="FEMALE_ADULT_60_72","FEMALE_ADULT_72_84",IF(Q357="FEMALE_ADULT_72_84","FEMALE_ADULT_84",IF(Q357="FEMALE_ADULT_84","FEMALE_ADULT_84",IF(Q357="MALE_CUB","MALE_JUVENILE",IF(Q357="MALE_JUVENILE","MALE_SUBADULT",IF(Q357="MALE_SUBADULT","MALE_ADULT_36_48",IF(Q357="MALE_ADULT_36_48","MALE_ADULT_48_60",IF(Q357="MALE_ADULT_48_60","MALE_ADULT_60_72",IF(Q357="MALE_ADULT_60_72","MALE_ADULT_72_84",IF(Q357="MALE_ADULT_72_84","MALE_ADULT_84",IF(Q357="MALE_ADULT_84","MALE_ADULT_84",IF(Q357="NA_CUB","NA_JUVENILE",IF(Q357="NA_JUVENILE","NA_ADULT",IF(Q357="NA_ADULT","NA_ADULT","NA"))))))))))))))))))))))))))</f>
        <v>NA</v>
      </c>
      <c r="S357" s="1" t="str">
        <f t="shared" si="512"/>
        <v>NA</v>
      </c>
      <c r="T357" s="1" t="str">
        <f t="shared" si="512"/>
        <v>NA</v>
      </c>
      <c r="U357" s="1" t="str">
        <f t="shared" si="512"/>
        <v>NA</v>
      </c>
      <c r="V357" s="1" t="str">
        <f t="shared" si="512"/>
        <v>NA</v>
      </c>
      <c r="W357" s="1" t="str">
        <f t="shared" si="512"/>
        <v>NA</v>
      </c>
      <c r="X357" s="1" t="str">
        <f t="shared" si="512"/>
        <v>NA</v>
      </c>
      <c r="Y357" s="1" t="str">
        <f t="shared" si="512"/>
        <v>NA</v>
      </c>
      <c r="Z357" s="1" t="str">
        <f t="shared" si="512"/>
        <v>NA</v>
      </c>
      <c r="AA357" s="1" t="str">
        <f t="shared" si="425"/>
        <v>NA</v>
      </c>
      <c r="AB357" s="1" t="str">
        <f t="shared" si="426"/>
        <v>NA</v>
      </c>
      <c r="AC357" s="1" t="str">
        <f t="shared" si="427"/>
        <v>NA</v>
      </c>
      <c r="AD357" s="1" t="str">
        <f t="shared" si="428"/>
        <v>NA</v>
      </c>
      <c r="AE357" s="1" t="str">
        <f t="shared" si="429"/>
        <v>NA</v>
      </c>
      <c r="AF357" s="1" t="str">
        <f t="shared" si="430"/>
        <v>NA</v>
      </c>
      <c r="AG357" s="1" t="str">
        <f t="shared" si="431"/>
        <v>NA</v>
      </c>
      <c r="AH357" s="1" t="str">
        <f t="shared" si="432"/>
        <v>NA</v>
      </c>
      <c r="AI357" s="1" t="str">
        <f t="shared" si="433"/>
        <v>NA</v>
      </c>
      <c r="AJ357" s="1" t="str">
        <f t="shared" si="434"/>
        <v>NA</v>
      </c>
      <c r="AK357" s="1" t="str">
        <f t="shared" si="435"/>
        <v>NA</v>
      </c>
      <c r="AL357" s="1" t="str">
        <f t="shared" si="436"/>
        <v>NA</v>
      </c>
      <c r="AM357" s="1" t="str">
        <f t="shared" si="437"/>
        <v>NA</v>
      </c>
      <c r="AN357" s="1" t="str">
        <f t="shared" si="438"/>
        <v>FEMALE_CUB</v>
      </c>
      <c r="AO357" s="1" t="str">
        <f t="shared" si="439"/>
        <v>FEMALE_JUVENILE</v>
      </c>
      <c r="AP357" s="1" t="str">
        <f t="shared" si="440"/>
        <v>CENSORED</v>
      </c>
      <c r="AQ357" s="1" t="str">
        <f t="shared" si="441"/>
        <v>CENSORED</v>
      </c>
      <c r="AR357" s="1" t="str">
        <f t="shared" si="442"/>
        <v>CENSORED</v>
      </c>
      <c r="AS357" s="1" t="str">
        <f t="shared" si="443"/>
        <v>CENSORED</v>
      </c>
      <c r="AT357" s="1" t="str">
        <f t="shared" si="444"/>
        <v>CENSORED</v>
      </c>
      <c r="AU357" s="1" t="str">
        <f t="shared" si="445"/>
        <v>CENSORED</v>
      </c>
      <c r="AV357" s="1" t="str">
        <f t="shared" si="446"/>
        <v>CENSORED</v>
      </c>
      <c r="AW357" s="1" t="str">
        <f t="shared" si="447"/>
        <v>CENSORED</v>
      </c>
      <c r="AX357" s="1" t="str">
        <f t="shared" si="448"/>
        <v>CENSORED</v>
      </c>
      <c r="AY357" s="1" t="str">
        <f t="shared" si="449"/>
        <v>CENSORED</v>
      </c>
      <c r="AZ357" s="1" t="str">
        <f t="shared" si="449"/>
        <v>CENSORED</v>
      </c>
    </row>
    <row r="358" spans="1:52" x14ac:dyDescent="0.2">
      <c r="A358" s="27">
        <f>SABI_RAW_DATA!A358</f>
        <v>357</v>
      </c>
      <c r="B358" s="1" t="str">
        <f>UPPER(SABI_RAW_DATA!C358)</f>
        <v>NA</v>
      </c>
      <c r="C358" s="28">
        <f>SABI_RAW_DATA!D358</f>
        <v>38384</v>
      </c>
      <c r="D358" s="28">
        <f>SABI_RAW_DATA!D358</f>
        <v>38384</v>
      </c>
      <c r="E358" s="1">
        <f t="shared" si="472"/>
        <v>2005</v>
      </c>
      <c r="F358" s="28">
        <f>SABI_RAW_DATA!E358</f>
        <v>38443</v>
      </c>
      <c r="G358" s="1">
        <f t="shared" si="473"/>
        <v>2005</v>
      </c>
      <c r="H358" s="67">
        <f>(YEAR(SABI_SUMMARY!D358)-YEAR(SABI_SUMMARY!C358))*12+MONTH(SABI_SUMMARY!D358)-MONTH(SABI_SUMMARY!C358)</f>
        <v>0</v>
      </c>
      <c r="I358" s="1" t="str">
        <f t="shared" si="474"/>
        <v>CUB</v>
      </c>
      <c r="J358" s="1" t="str">
        <f t="shared" si="475"/>
        <v>NA_CUB</v>
      </c>
      <c r="K358" s="29">
        <f>(YEAR(SABI_SUMMARY!F358)-YEAR(SABI_SUMMARY!C358))*12+MONTH(SABI_SUMMARY!F358)-MONTH(SABI_SUMMARY!C358)</f>
        <v>2</v>
      </c>
      <c r="L358" s="1" t="str">
        <f t="shared" si="476"/>
        <v>CUB</v>
      </c>
      <c r="M358" s="1" t="str">
        <f t="shared" si="477"/>
        <v>NA_CUB</v>
      </c>
      <c r="N358" s="1" t="str">
        <f>UPPER(SABI_RAW_DATA!G358)</f>
        <v>MORTALITY</v>
      </c>
      <c r="O358" s="1">
        <f>IF(SABI_SUMMARY!N358="MORTALITY",1,0)</f>
        <v>1</v>
      </c>
      <c r="P358" s="1" t="str">
        <f t="shared" si="422"/>
        <v>NA</v>
      </c>
      <c r="Q358" s="1" t="str">
        <f t="shared" si="423"/>
        <v>NA</v>
      </c>
      <c r="R358" s="1" t="str">
        <f t="shared" ref="R358:Z358" si="513">IF($E358=R$1,$J358,IF(R$1&gt;$G358,$N358,IF($E358&gt;R$1,"NA",(IF($E358=R$1,L358,(IF(Q358="NA",L358,IF(Q358="FEMALE_CUB","FEMALE_JUVENILE",IF(Q358="FEMALE_JUVENILE","FEMALE_SUBADULT",IF(Q358="FEMALE_SUBADULT","FEMALE_ADULT_36_48",IF(Q358="FEMALE_ADULT_36_48","FEMALE_ADULT_48_60",IF(Q358="FEMALE_ADULT_48_60","FEMALE_ADULT_60_72",IF(Q358="FEMALE_ADULT_60_72","FEMALE_ADULT_72_84",IF(Q358="FEMALE_ADULT_72_84","FEMALE_ADULT_84",IF(Q358="FEMALE_ADULT_84","FEMALE_ADULT_84",IF(Q358="MALE_CUB","MALE_JUVENILE",IF(Q358="MALE_JUVENILE","MALE_SUBADULT",IF(Q358="MALE_SUBADULT","MALE_ADULT_36_48",IF(Q358="MALE_ADULT_36_48","MALE_ADULT_48_60",IF(Q358="MALE_ADULT_48_60","MALE_ADULT_60_72",IF(Q358="MALE_ADULT_60_72","MALE_ADULT_72_84",IF(Q358="MALE_ADULT_72_84","MALE_ADULT_84",IF(Q358="MALE_ADULT_84","MALE_ADULT_84",IF(Q358="NA_CUB","NA_JUVENILE",IF(Q358="NA_JUVENILE","NA_ADULT",IF(Q358="NA_ADULT","NA_ADULT","NA"))))))))))))))))))))))))))</f>
        <v>NA</v>
      </c>
      <c r="S358" s="1" t="str">
        <f t="shared" si="513"/>
        <v>NA</v>
      </c>
      <c r="T358" s="1" t="str">
        <f t="shared" si="513"/>
        <v>NA</v>
      </c>
      <c r="U358" s="1" t="str">
        <f t="shared" si="513"/>
        <v>NA</v>
      </c>
      <c r="V358" s="1" t="str">
        <f t="shared" si="513"/>
        <v>NA</v>
      </c>
      <c r="W358" s="1" t="str">
        <f t="shared" si="513"/>
        <v>NA</v>
      </c>
      <c r="X358" s="1" t="str">
        <f t="shared" si="513"/>
        <v>NA</v>
      </c>
      <c r="Y358" s="1" t="str">
        <f t="shared" si="513"/>
        <v>NA</v>
      </c>
      <c r="Z358" s="1" t="str">
        <f t="shared" si="513"/>
        <v>NA</v>
      </c>
      <c r="AA358" s="1" t="str">
        <f t="shared" si="425"/>
        <v>NA</v>
      </c>
      <c r="AB358" s="1" t="str">
        <f t="shared" si="426"/>
        <v>NA</v>
      </c>
      <c r="AC358" s="1" t="str">
        <f t="shared" si="427"/>
        <v>NA</v>
      </c>
      <c r="AD358" s="1" t="str">
        <f t="shared" si="428"/>
        <v>NA</v>
      </c>
      <c r="AE358" s="1" t="str">
        <f t="shared" si="429"/>
        <v>NA</v>
      </c>
      <c r="AF358" s="1" t="str">
        <f t="shared" si="430"/>
        <v>NA</v>
      </c>
      <c r="AG358" s="1" t="str">
        <f t="shared" si="431"/>
        <v>NA</v>
      </c>
      <c r="AH358" s="1" t="str">
        <f t="shared" si="432"/>
        <v>NA</v>
      </c>
      <c r="AI358" s="1" t="str">
        <f t="shared" si="433"/>
        <v>NA</v>
      </c>
      <c r="AJ358" s="1" t="str">
        <f t="shared" si="434"/>
        <v>NA</v>
      </c>
      <c r="AK358" s="1" t="str">
        <f t="shared" si="435"/>
        <v>NA</v>
      </c>
      <c r="AL358" s="1" t="str">
        <f t="shared" si="436"/>
        <v>NA</v>
      </c>
      <c r="AM358" s="1" t="str">
        <f t="shared" si="437"/>
        <v>NA</v>
      </c>
      <c r="AN358" s="1" t="str">
        <f t="shared" si="438"/>
        <v>NA</v>
      </c>
      <c r="AO358" s="1" t="str">
        <f t="shared" si="439"/>
        <v>NA</v>
      </c>
      <c r="AP358" s="1" t="str">
        <f t="shared" si="440"/>
        <v>NA_CUB</v>
      </c>
      <c r="AQ358" s="1" t="str">
        <f t="shared" si="441"/>
        <v>MORTALITY</v>
      </c>
      <c r="AR358" s="1" t="str">
        <f t="shared" si="442"/>
        <v>MORTALITY</v>
      </c>
      <c r="AS358" s="1" t="str">
        <f t="shared" si="443"/>
        <v>MORTALITY</v>
      </c>
      <c r="AT358" s="1" t="str">
        <f t="shared" si="444"/>
        <v>MORTALITY</v>
      </c>
      <c r="AU358" s="1" t="str">
        <f t="shared" si="445"/>
        <v>MORTALITY</v>
      </c>
      <c r="AV358" s="1" t="str">
        <f t="shared" si="446"/>
        <v>MORTALITY</v>
      </c>
      <c r="AW358" s="1" t="str">
        <f t="shared" si="447"/>
        <v>MORTALITY</v>
      </c>
      <c r="AX358" s="1" t="str">
        <f t="shared" si="448"/>
        <v>MORTALITY</v>
      </c>
      <c r="AY358" s="1" t="str">
        <f t="shared" si="449"/>
        <v>MORTALITY</v>
      </c>
      <c r="AZ358" s="1" t="str">
        <f t="shared" si="449"/>
        <v>MORTALITY</v>
      </c>
    </row>
    <row r="359" spans="1:52" x14ac:dyDescent="0.2">
      <c r="A359" s="27">
        <f>SABI_RAW_DATA!A359</f>
        <v>358</v>
      </c>
      <c r="B359" s="1" t="str">
        <f>UPPER(SABI_RAW_DATA!C359)</f>
        <v>MALE</v>
      </c>
      <c r="C359" s="28">
        <f>SABI_RAW_DATA!D359</f>
        <v>38384</v>
      </c>
      <c r="D359" s="28">
        <f>SABI_RAW_DATA!D359</f>
        <v>38384</v>
      </c>
      <c r="E359" s="1">
        <f t="shared" si="472"/>
        <v>2005</v>
      </c>
      <c r="F359" s="28">
        <f>SABI_RAW_DATA!E359</f>
        <v>38930</v>
      </c>
      <c r="G359" s="1">
        <f t="shared" si="473"/>
        <v>2006</v>
      </c>
      <c r="H359" s="67">
        <f>(YEAR(SABI_SUMMARY!D359)-YEAR(SABI_SUMMARY!C359))*12+MONTH(SABI_SUMMARY!D359)-MONTH(SABI_SUMMARY!C359)</f>
        <v>0</v>
      </c>
      <c r="I359" s="1" t="str">
        <f t="shared" si="474"/>
        <v>CUB</v>
      </c>
      <c r="J359" s="1" t="str">
        <f t="shared" si="475"/>
        <v>MALE_CUB</v>
      </c>
      <c r="K359" s="29">
        <f>(YEAR(SABI_SUMMARY!F359)-YEAR(SABI_SUMMARY!C359))*12+MONTH(SABI_SUMMARY!F359)-MONTH(SABI_SUMMARY!C359)</f>
        <v>18</v>
      </c>
      <c r="L359" s="1" t="str">
        <f t="shared" si="476"/>
        <v>JUVENILE</v>
      </c>
      <c r="M359" s="1" t="str">
        <f t="shared" si="477"/>
        <v>MALE_JUVENILE</v>
      </c>
      <c r="N359" s="1" t="str">
        <f>UPPER(SABI_RAW_DATA!G359)</f>
        <v>CENSORED</v>
      </c>
      <c r="O359" s="1">
        <f>IF(SABI_SUMMARY!N359="MORTALITY",1,0)</f>
        <v>0</v>
      </c>
      <c r="P359" s="1" t="str">
        <f t="shared" si="422"/>
        <v>NA</v>
      </c>
      <c r="Q359" s="1" t="str">
        <f t="shared" si="423"/>
        <v>NA</v>
      </c>
      <c r="R359" s="1" t="str">
        <f t="shared" ref="R359:Z359" si="514">IF($E359=R$1,$J359,IF(R$1&gt;$G359,$N359,IF($E359&gt;R$1,"NA",(IF($E359=R$1,L359,(IF(Q359="NA",L359,IF(Q359="FEMALE_CUB","FEMALE_JUVENILE",IF(Q359="FEMALE_JUVENILE","FEMALE_SUBADULT",IF(Q359="FEMALE_SUBADULT","FEMALE_ADULT_36_48",IF(Q359="FEMALE_ADULT_36_48","FEMALE_ADULT_48_60",IF(Q359="FEMALE_ADULT_48_60","FEMALE_ADULT_60_72",IF(Q359="FEMALE_ADULT_60_72","FEMALE_ADULT_72_84",IF(Q359="FEMALE_ADULT_72_84","FEMALE_ADULT_84",IF(Q359="FEMALE_ADULT_84","FEMALE_ADULT_84",IF(Q359="MALE_CUB","MALE_JUVENILE",IF(Q359="MALE_JUVENILE","MALE_SUBADULT",IF(Q359="MALE_SUBADULT","MALE_ADULT_36_48",IF(Q359="MALE_ADULT_36_48","MALE_ADULT_48_60",IF(Q359="MALE_ADULT_48_60","MALE_ADULT_60_72",IF(Q359="MALE_ADULT_60_72","MALE_ADULT_72_84",IF(Q359="MALE_ADULT_72_84","MALE_ADULT_84",IF(Q359="MALE_ADULT_84","MALE_ADULT_84",IF(Q359="NA_CUB","NA_JUVENILE",IF(Q359="NA_JUVENILE","NA_ADULT",IF(Q359="NA_ADULT","NA_ADULT","NA"))))))))))))))))))))))))))</f>
        <v>NA</v>
      </c>
      <c r="S359" s="1" t="str">
        <f t="shared" si="514"/>
        <v>NA</v>
      </c>
      <c r="T359" s="1" t="str">
        <f t="shared" si="514"/>
        <v>NA</v>
      </c>
      <c r="U359" s="1" t="str">
        <f t="shared" si="514"/>
        <v>NA</v>
      </c>
      <c r="V359" s="1" t="str">
        <f t="shared" si="514"/>
        <v>NA</v>
      </c>
      <c r="W359" s="1" t="str">
        <f t="shared" si="514"/>
        <v>NA</v>
      </c>
      <c r="X359" s="1" t="str">
        <f t="shared" si="514"/>
        <v>NA</v>
      </c>
      <c r="Y359" s="1" t="str">
        <f t="shared" si="514"/>
        <v>NA</v>
      </c>
      <c r="Z359" s="1" t="str">
        <f t="shared" si="514"/>
        <v>NA</v>
      </c>
      <c r="AA359" s="1" t="str">
        <f t="shared" si="425"/>
        <v>NA</v>
      </c>
      <c r="AB359" s="1" t="str">
        <f t="shared" si="426"/>
        <v>NA</v>
      </c>
      <c r="AC359" s="1" t="str">
        <f t="shared" si="427"/>
        <v>NA</v>
      </c>
      <c r="AD359" s="1" t="str">
        <f t="shared" si="428"/>
        <v>NA</v>
      </c>
      <c r="AE359" s="1" t="str">
        <f t="shared" si="429"/>
        <v>NA</v>
      </c>
      <c r="AF359" s="1" t="str">
        <f t="shared" si="430"/>
        <v>NA</v>
      </c>
      <c r="AG359" s="1" t="str">
        <f t="shared" si="431"/>
        <v>NA</v>
      </c>
      <c r="AH359" s="1" t="str">
        <f t="shared" si="432"/>
        <v>NA</v>
      </c>
      <c r="AI359" s="1" t="str">
        <f t="shared" si="433"/>
        <v>NA</v>
      </c>
      <c r="AJ359" s="1" t="str">
        <f t="shared" si="434"/>
        <v>NA</v>
      </c>
      <c r="AK359" s="1" t="str">
        <f t="shared" si="435"/>
        <v>NA</v>
      </c>
      <c r="AL359" s="1" t="str">
        <f t="shared" si="436"/>
        <v>NA</v>
      </c>
      <c r="AM359" s="1" t="str">
        <f t="shared" si="437"/>
        <v>NA</v>
      </c>
      <c r="AN359" s="1" t="str">
        <f t="shared" si="438"/>
        <v>NA</v>
      </c>
      <c r="AO359" s="1" t="str">
        <f t="shared" si="439"/>
        <v>NA</v>
      </c>
      <c r="AP359" s="1" t="str">
        <f t="shared" si="440"/>
        <v>MALE_CUB</v>
      </c>
      <c r="AQ359" s="1" t="str">
        <f t="shared" si="441"/>
        <v>MALE_JUVENILE</v>
      </c>
      <c r="AR359" s="1" t="str">
        <f t="shared" si="442"/>
        <v>CENSORED</v>
      </c>
      <c r="AS359" s="1" t="str">
        <f t="shared" si="443"/>
        <v>CENSORED</v>
      </c>
      <c r="AT359" s="1" t="str">
        <f t="shared" si="444"/>
        <v>CENSORED</v>
      </c>
      <c r="AU359" s="1" t="str">
        <f t="shared" si="445"/>
        <v>CENSORED</v>
      </c>
      <c r="AV359" s="1" t="str">
        <f t="shared" si="446"/>
        <v>CENSORED</v>
      </c>
      <c r="AW359" s="1" t="str">
        <f t="shared" si="447"/>
        <v>CENSORED</v>
      </c>
      <c r="AX359" s="1" t="str">
        <f t="shared" si="448"/>
        <v>CENSORED</v>
      </c>
      <c r="AY359" s="1" t="str">
        <f t="shared" si="449"/>
        <v>CENSORED</v>
      </c>
      <c r="AZ359" s="1" t="str">
        <f t="shared" si="449"/>
        <v>CENSORED</v>
      </c>
    </row>
    <row r="360" spans="1:52" x14ac:dyDescent="0.2">
      <c r="A360" s="27">
        <f>SABI_RAW_DATA!A360</f>
        <v>359</v>
      </c>
      <c r="B360" s="1" t="str">
        <f>UPPER(SABI_RAW_DATA!C360)</f>
        <v>NA</v>
      </c>
      <c r="C360" s="28">
        <f>SABI_RAW_DATA!D360</f>
        <v>39142</v>
      </c>
      <c r="D360" s="28">
        <f>SABI_RAW_DATA!D360</f>
        <v>39142</v>
      </c>
      <c r="E360" s="1">
        <f t="shared" si="472"/>
        <v>2007</v>
      </c>
      <c r="F360" s="28">
        <f>SABI_RAW_DATA!E360</f>
        <v>39203</v>
      </c>
      <c r="G360" s="1">
        <f t="shared" si="473"/>
        <v>2007</v>
      </c>
      <c r="H360" s="67">
        <f>(YEAR(SABI_SUMMARY!D360)-YEAR(SABI_SUMMARY!C360))*12+MONTH(SABI_SUMMARY!D360)-MONTH(SABI_SUMMARY!C360)</f>
        <v>0</v>
      </c>
      <c r="I360" s="1" t="str">
        <f t="shared" si="474"/>
        <v>CUB</v>
      </c>
      <c r="J360" s="1" t="str">
        <f t="shared" si="475"/>
        <v>NA_CUB</v>
      </c>
      <c r="K360" s="29">
        <f>(YEAR(SABI_SUMMARY!F360)-YEAR(SABI_SUMMARY!C360))*12+MONTH(SABI_SUMMARY!F360)-MONTH(SABI_SUMMARY!C360)</f>
        <v>2</v>
      </c>
      <c r="L360" s="1" t="str">
        <f t="shared" si="476"/>
        <v>CUB</v>
      </c>
      <c r="M360" s="1" t="str">
        <f t="shared" si="477"/>
        <v>NA_CUB</v>
      </c>
      <c r="N360" s="1" t="str">
        <f>UPPER(SABI_RAW_DATA!G360)</f>
        <v>MORTALITY</v>
      </c>
      <c r="O360" s="1">
        <f>IF(SABI_SUMMARY!N360="MORTALITY",1,0)</f>
        <v>1</v>
      </c>
      <c r="P360" s="1" t="str">
        <f t="shared" si="422"/>
        <v>NA</v>
      </c>
      <c r="Q360" s="1" t="str">
        <f t="shared" si="423"/>
        <v>NA</v>
      </c>
      <c r="R360" s="1" t="str">
        <f t="shared" ref="R360:Z360" si="515">IF($E360=R$1,$J360,IF(R$1&gt;$G360,$N360,IF($E360&gt;R$1,"NA",(IF($E360=R$1,L360,(IF(Q360="NA",L360,IF(Q360="FEMALE_CUB","FEMALE_JUVENILE",IF(Q360="FEMALE_JUVENILE","FEMALE_SUBADULT",IF(Q360="FEMALE_SUBADULT","FEMALE_ADULT_36_48",IF(Q360="FEMALE_ADULT_36_48","FEMALE_ADULT_48_60",IF(Q360="FEMALE_ADULT_48_60","FEMALE_ADULT_60_72",IF(Q360="FEMALE_ADULT_60_72","FEMALE_ADULT_72_84",IF(Q360="FEMALE_ADULT_72_84","FEMALE_ADULT_84",IF(Q360="FEMALE_ADULT_84","FEMALE_ADULT_84",IF(Q360="MALE_CUB","MALE_JUVENILE",IF(Q360="MALE_JUVENILE","MALE_SUBADULT",IF(Q360="MALE_SUBADULT","MALE_ADULT_36_48",IF(Q360="MALE_ADULT_36_48","MALE_ADULT_48_60",IF(Q360="MALE_ADULT_48_60","MALE_ADULT_60_72",IF(Q360="MALE_ADULT_60_72","MALE_ADULT_72_84",IF(Q360="MALE_ADULT_72_84","MALE_ADULT_84",IF(Q360="MALE_ADULT_84","MALE_ADULT_84",IF(Q360="NA_CUB","NA_JUVENILE",IF(Q360="NA_JUVENILE","NA_ADULT",IF(Q360="NA_ADULT","NA_ADULT","NA"))))))))))))))))))))))))))</f>
        <v>NA</v>
      </c>
      <c r="S360" s="1" t="str">
        <f t="shared" si="515"/>
        <v>NA</v>
      </c>
      <c r="T360" s="1" t="str">
        <f t="shared" si="515"/>
        <v>NA</v>
      </c>
      <c r="U360" s="1" t="str">
        <f t="shared" si="515"/>
        <v>NA</v>
      </c>
      <c r="V360" s="1" t="str">
        <f t="shared" si="515"/>
        <v>NA</v>
      </c>
      <c r="W360" s="1" t="str">
        <f t="shared" si="515"/>
        <v>NA</v>
      </c>
      <c r="X360" s="1" t="str">
        <f t="shared" si="515"/>
        <v>NA</v>
      </c>
      <c r="Y360" s="1" t="str">
        <f t="shared" si="515"/>
        <v>NA</v>
      </c>
      <c r="Z360" s="1" t="str">
        <f t="shared" si="515"/>
        <v>NA</v>
      </c>
      <c r="AA360" s="1" t="str">
        <f t="shared" si="425"/>
        <v>NA</v>
      </c>
      <c r="AB360" s="1" t="str">
        <f t="shared" si="426"/>
        <v>NA</v>
      </c>
      <c r="AC360" s="1" t="str">
        <f t="shared" si="427"/>
        <v>NA</v>
      </c>
      <c r="AD360" s="1" t="str">
        <f t="shared" si="428"/>
        <v>NA</v>
      </c>
      <c r="AE360" s="1" t="str">
        <f t="shared" si="429"/>
        <v>NA</v>
      </c>
      <c r="AF360" s="1" t="str">
        <f t="shared" si="430"/>
        <v>NA</v>
      </c>
      <c r="AG360" s="1" t="str">
        <f t="shared" si="431"/>
        <v>NA</v>
      </c>
      <c r="AH360" s="1" t="str">
        <f t="shared" si="432"/>
        <v>NA</v>
      </c>
      <c r="AI360" s="1" t="str">
        <f t="shared" si="433"/>
        <v>NA</v>
      </c>
      <c r="AJ360" s="1" t="str">
        <f t="shared" si="434"/>
        <v>NA</v>
      </c>
      <c r="AK360" s="1" t="str">
        <f t="shared" si="435"/>
        <v>NA</v>
      </c>
      <c r="AL360" s="1" t="str">
        <f t="shared" si="436"/>
        <v>NA</v>
      </c>
      <c r="AM360" s="1" t="str">
        <f t="shared" si="437"/>
        <v>NA</v>
      </c>
      <c r="AN360" s="1" t="str">
        <f t="shared" si="438"/>
        <v>NA</v>
      </c>
      <c r="AO360" s="1" t="str">
        <f t="shared" si="439"/>
        <v>NA</v>
      </c>
      <c r="AP360" s="1" t="str">
        <f t="shared" si="440"/>
        <v>NA</v>
      </c>
      <c r="AQ360" s="1" t="str">
        <f t="shared" si="441"/>
        <v>NA</v>
      </c>
      <c r="AR360" s="1" t="str">
        <f t="shared" si="442"/>
        <v>NA_CUB</v>
      </c>
      <c r="AS360" s="1" t="str">
        <f t="shared" si="443"/>
        <v>MORTALITY</v>
      </c>
      <c r="AT360" s="1" t="str">
        <f t="shared" si="444"/>
        <v>MORTALITY</v>
      </c>
      <c r="AU360" s="1" t="str">
        <f t="shared" si="445"/>
        <v>MORTALITY</v>
      </c>
      <c r="AV360" s="1" t="str">
        <f t="shared" si="446"/>
        <v>MORTALITY</v>
      </c>
      <c r="AW360" s="1" t="str">
        <f t="shared" si="447"/>
        <v>MORTALITY</v>
      </c>
      <c r="AX360" s="1" t="str">
        <f t="shared" si="448"/>
        <v>MORTALITY</v>
      </c>
      <c r="AY360" s="1" t="str">
        <f t="shared" si="449"/>
        <v>MORTALITY</v>
      </c>
      <c r="AZ360" s="1" t="str">
        <f t="shared" si="449"/>
        <v>MORTALITY</v>
      </c>
    </row>
    <row r="361" spans="1:52" x14ac:dyDescent="0.2">
      <c r="A361" s="27">
        <f>SABI_RAW_DATA!A361</f>
        <v>360</v>
      </c>
      <c r="B361" s="1" t="str">
        <f>UPPER(SABI_RAW_DATA!C361)</f>
        <v>NA</v>
      </c>
      <c r="C361" s="28">
        <f>SABI_RAW_DATA!D361</f>
        <v>39142</v>
      </c>
      <c r="D361" s="28">
        <f>SABI_RAW_DATA!D361</f>
        <v>39142</v>
      </c>
      <c r="E361" s="1">
        <f t="shared" si="472"/>
        <v>2007</v>
      </c>
      <c r="F361" s="28">
        <f>SABI_RAW_DATA!E361</f>
        <v>39203</v>
      </c>
      <c r="G361" s="1">
        <f t="shared" si="473"/>
        <v>2007</v>
      </c>
      <c r="H361" s="67">
        <f>(YEAR(SABI_SUMMARY!D361)-YEAR(SABI_SUMMARY!C361))*12+MONTH(SABI_SUMMARY!D361)-MONTH(SABI_SUMMARY!C361)</f>
        <v>0</v>
      </c>
      <c r="I361" s="1" t="str">
        <f t="shared" si="474"/>
        <v>CUB</v>
      </c>
      <c r="J361" s="1" t="str">
        <f t="shared" si="475"/>
        <v>NA_CUB</v>
      </c>
      <c r="K361" s="29">
        <f>(YEAR(SABI_SUMMARY!F361)-YEAR(SABI_SUMMARY!C361))*12+MONTH(SABI_SUMMARY!F361)-MONTH(SABI_SUMMARY!C361)</f>
        <v>2</v>
      </c>
      <c r="L361" s="1" t="str">
        <f t="shared" si="476"/>
        <v>CUB</v>
      </c>
      <c r="M361" s="1" t="str">
        <f t="shared" si="477"/>
        <v>NA_CUB</v>
      </c>
      <c r="N361" s="1" t="str">
        <f>UPPER(SABI_RAW_DATA!G361)</f>
        <v>MORTALITY</v>
      </c>
      <c r="O361" s="1">
        <f>IF(SABI_SUMMARY!N361="MORTALITY",1,0)</f>
        <v>1</v>
      </c>
      <c r="P361" s="1" t="str">
        <f t="shared" si="422"/>
        <v>NA</v>
      </c>
      <c r="Q361" s="1" t="str">
        <f t="shared" si="423"/>
        <v>NA</v>
      </c>
      <c r="R361" s="1" t="str">
        <f t="shared" ref="R361:Z361" si="516">IF($E361=R$1,$J361,IF(R$1&gt;$G361,$N361,IF($E361&gt;R$1,"NA",(IF($E361=R$1,L361,(IF(Q361="NA",L361,IF(Q361="FEMALE_CUB","FEMALE_JUVENILE",IF(Q361="FEMALE_JUVENILE","FEMALE_SUBADULT",IF(Q361="FEMALE_SUBADULT","FEMALE_ADULT_36_48",IF(Q361="FEMALE_ADULT_36_48","FEMALE_ADULT_48_60",IF(Q361="FEMALE_ADULT_48_60","FEMALE_ADULT_60_72",IF(Q361="FEMALE_ADULT_60_72","FEMALE_ADULT_72_84",IF(Q361="FEMALE_ADULT_72_84","FEMALE_ADULT_84",IF(Q361="FEMALE_ADULT_84","FEMALE_ADULT_84",IF(Q361="MALE_CUB","MALE_JUVENILE",IF(Q361="MALE_JUVENILE","MALE_SUBADULT",IF(Q361="MALE_SUBADULT","MALE_ADULT_36_48",IF(Q361="MALE_ADULT_36_48","MALE_ADULT_48_60",IF(Q361="MALE_ADULT_48_60","MALE_ADULT_60_72",IF(Q361="MALE_ADULT_60_72","MALE_ADULT_72_84",IF(Q361="MALE_ADULT_72_84","MALE_ADULT_84",IF(Q361="MALE_ADULT_84","MALE_ADULT_84",IF(Q361="NA_CUB","NA_JUVENILE",IF(Q361="NA_JUVENILE","NA_ADULT",IF(Q361="NA_ADULT","NA_ADULT","NA"))))))))))))))))))))))))))</f>
        <v>NA</v>
      </c>
      <c r="S361" s="1" t="str">
        <f t="shared" si="516"/>
        <v>NA</v>
      </c>
      <c r="T361" s="1" t="str">
        <f t="shared" si="516"/>
        <v>NA</v>
      </c>
      <c r="U361" s="1" t="str">
        <f t="shared" si="516"/>
        <v>NA</v>
      </c>
      <c r="V361" s="1" t="str">
        <f t="shared" si="516"/>
        <v>NA</v>
      </c>
      <c r="W361" s="1" t="str">
        <f t="shared" si="516"/>
        <v>NA</v>
      </c>
      <c r="X361" s="1" t="str">
        <f t="shared" si="516"/>
        <v>NA</v>
      </c>
      <c r="Y361" s="1" t="str">
        <f t="shared" si="516"/>
        <v>NA</v>
      </c>
      <c r="Z361" s="1" t="str">
        <f t="shared" si="516"/>
        <v>NA</v>
      </c>
      <c r="AA361" s="1" t="str">
        <f t="shared" si="425"/>
        <v>NA</v>
      </c>
      <c r="AB361" s="1" t="str">
        <f t="shared" si="426"/>
        <v>NA</v>
      </c>
      <c r="AC361" s="1" t="str">
        <f t="shared" si="427"/>
        <v>NA</v>
      </c>
      <c r="AD361" s="1" t="str">
        <f t="shared" si="428"/>
        <v>NA</v>
      </c>
      <c r="AE361" s="1" t="str">
        <f t="shared" si="429"/>
        <v>NA</v>
      </c>
      <c r="AF361" s="1" t="str">
        <f t="shared" si="430"/>
        <v>NA</v>
      </c>
      <c r="AG361" s="1" t="str">
        <f t="shared" si="431"/>
        <v>NA</v>
      </c>
      <c r="AH361" s="1" t="str">
        <f t="shared" si="432"/>
        <v>NA</v>
      </c>
      <c r="AI361" s="1" t="str">
        <f t="shared" si="433"/>
        <v>NA</v>
      </c>
      <c r="AJ361" s="1" t="str">
        <f t="shared" si="434"/>
        <v>NA</v>
      </c>
      <c r="AK361" s="1" t="str">
        <f t="shared" si="435"/>
        <v>NA</v>
      </c>
      <c r="AL361" s="1" t="str">
        <f t="shared" si="436"/>
        <v>NA</v>
      </c>
      <c r="AM361" s="1" t="str">
        <f t="shared" si="437"/>
        <v>NA</v>
      </c>
      <c r="AN361" s="1" t="str">
        <f t="shared" si="438"/>
        <v>NA</v>
      </c>
      <c r="AO361" s="1" t="str">
        <f t="shared" si="439"/>
        <v>NA</v>
      </c>
      <c r="AP361" s="1" t="str">
        <f t="shared" si="440"/>
        <v>NA</v>
      </c>
      <c r="AQ361" s="1" t="str">
        <f t="shared" si="441"/>
        <v>NA</v>
      </c>
      <c r="AR361" s="1" t="str">
        <f t="shared" si="442"/>
        <v>NA_CUB</v>
      </c>
      <c r="AS361" s="1" t="str">
        <f t="shared" si="443"/>
        <v>MORTALITY</v>
      </c>
      <c r="AT361" s="1" t="str">
        <f t="shared" si="444"/>
        <v>MORTALITY</v>
      </c>
      <c r="AU361" s="1" t="str">
        <f t="shared" si="445"/>
        <v>MORTALITY</v>
      </c>
      <c r="AV361" s="1" t="str">
        <f t="shared" si="446"/>
        <v>MORTALITY</v>
      </c>
      <c r="AW361" s="1" t="str">
        <f t="shared" si="447"/>
        <v>MORTALITY</v>
      </c>
      <c r="AX361" s="1" t="str">
        <f t="shared" si="448"/>
        <v>MORTALITY</v>
      </c>
      <c r="AY361" s="1" t="str">
        <f t="shared" si="449"/>
        <v>MORTALITY</v>
      </c>
      <c r="AZ361" s="1" t="str">
        <f t="shared" si="449"/>
        <v>MORTALITY</v>
      </c>
    </row>
    <row r="362" spans="1:52" x14ac:dyDescent="0.2">
      <c r="A362" s="27">
        <f>SABI_RAW_DATA!A362</f>
        <v>361</v>
      </c>
      <c r="B362" s="1" t="str">
        <f>UPPER(SABI_RAW_DATA!C362)</f>
        <v>NA</v>
      </c>
      <c r="C362" s="28">
        <f>SABI_RAW_DATA!D362</f>
        <v>39448</v>
      </c>
      <c r="D362" s="28">
        <f>SABI_RAW_DATA!D362</f>
        <v>39448</v>
      </c>
      <c r="E362" s="1">
        <f t="shared" si="472"/>
        <v>2008</v>
      </c>
      <c r="F362" s="28">
        <f>SABI_RAW_DATA!E362</f>
        <v>39508</v>
      </c>
      <c r="G362" s="1">
        <f t="shared" si="473"/>
        <v>2008</v>
      </c>
      <c r="H362" s="67">
        <f>(YEAR(SABI_SUMMARY!D362)-YEAR(SABI_SUMMARY!C362))*12+MONTH(SABI_SUMMARY!D362)-MONTH(SABI_SUMMARY!C362)</f>
        <v>0</v>
      </c>
      <c r="I362" s="1" t="str">
        <f t="shared" si="474"/>
        <v>CUB</v>
      </c>
      <c r="J362" s="1" t="str">
        <f t="shared" si="475"/>
        <v>NA_CUB</v>
      </c>
      <c r="K362" s="29">
        <f>(YEAR(SABI_SUMMARY!F362)-YEAR(SABI_SUMMARY!C362))*12+MONTH(SABI_SUMMARY!F362)-MONTH(SABI_SUMMARY!C362)</f>
        <v>2</v>
      </c>
      <c r="L362" s="1" t="str">
        <f t="shared" si="476"/>
        <v>CUB</v>
      </c>
      <c r="M362" s="1" t="str">
        <f t="shared" si="477"/>
        <v>NA_CUB</v>
      </c>
      <c r="N362" s="1" t="str">
        <f>UPPER(SABI_RAW_DATA!G362)</f>
        <v>MORTALITY</v>
      </c>
      <c r="O362" s="1">
        <f>IF(SABI_SUMMARY!N362="MORTALITY",1,0)</f>
        <v>1</v>
      </c>
      <c r="P362" s="1" t="str">
        <f t="shared" si="422"/>
        <v>NA</v>
      </c>
      <c r="Q362" s="1" t="str">
        <f t="shared" si="423"/>
        <v>NA</v>
      </c>
      <c r="R362" s="1" t="str">
        <f t="shared" ref="R362:Z362" si="517">IF($E362=R$1,$J362,IF(R$1&gt;$G362,$N362,IF($E362&gt;R$1,"NA",(IF($E362=R$1,L362,(IF(Q362="NA",L362,IF(Q362="FEMALE_CUB","FEMALE_JUVENILE",IF(Q362="FEMALE_JUVENILE","FEMALE_SUBADULT",IF(Q362="FEMALE_SUBADULT","FEMALE_ADULT_36_48",IF(Q362="FEMALE_ADULT_36_48","FEMALE_ADULT_48_60",IF(Q362="FEMALE_ADULT_48_60","FEMALE_ADULT_60_72",IF(Q362="FEMALE_ADULT_60_72","FEMALE_ADULT_72_84",IF(Q362="FEMALE_ADULT_72_84","FEMALE_ADULT_84",IF(Q362="FEMALE_ADULT_84","FEMALE_ADULT_84",IF(Q362="MALE_CUB","MALE_JUVENILE",IF(Q362="MALE_JUVENILE","MALE_SUBADULT",IF(Q362="MALE_SUBADULT","MALE_ADULT_36_48",IF(Q362="MALE_ADULT_36_48","MALE_ADULT_48_60",IF(Q362="MALE_ADULT_48_60","MALE_ADULT_60_72",IF(Q362="MALE_ADULT_60_72","MALE_ADULT_72_84",IF(Q362="MALE_ADULT_72_84","MALE_ADULT_84",IF(Q362="MALE_ADULT_84","MALE_ADULT_84",IF(Q362="NA_CUB","NA_JUVENILE",IF(Q362="NA_JUVENILE","NA_ADULT",IF(Q362="NA_ADULT","NA_ADULT","NA"))))))))))))))))))))))))))</f>
        <v>NA</v>
      </c>
      <c r="S362" s="1" t="str">
        <f t="shared" si="517"/>
        <v>NA</v>
      </c>
      <c r="T362" s="1" t="str">
        <f t="shared" si="517"/>
        <v>NA</v>
      </c>
      <c r="U362" s="1" t="str">
        <f t="shared" si="517"/>
        <v>NA</v>
      </c>
      <c r="V362" s="1" t="str">
        <f t="shared" si="517"/>
        <v>NA</v>
      </c>
      <c r="W362" s="1" t="str">
        <f t="shared" si="517"/>
        <v>NA</v>
      </c>
      <c r="X362" s="1" t="str">
        <f t="shared" si="517"/>
        <v>NA</v>
      </c>
      <c r="Y362" s="1" t="str">
        <f t="shared" si="517"/>
        <v>NA</v>
      </c>
      <c r="Z362" s="1" t="str">
        <f t="shared" si="517"/>
        <v>NA</v>
      </c>
      <c r="AA362" s="1" t="str">
        <f t="shared" si="425"/>
        <v>NA</v>
      </c>
      <c r="AB362" s="1" t="str">
        <f t="shared" si="426"/>
        <v>NA</v>
      </c>
      <c r="AC362" s="1" t="str">
        <f t="shared" si="427"/>
        <v>NA</v>
      </c>
      <c r="AD362" s="1" t="str">
        <f t="shared" si="428"/>
        <v>NA</v>
      </c>
      <c r="AE362" s="1" t="str">
        <f t="shared" si="429"/>
        <v>NA</v>
      </c>
      <c r="AF362" s="1" t="str">
        <f t="shared" si="430"/>
        <v>NA</v>
      </c>
      <c r="AG362" s="1" t="str">
        <f t="shared" si="431"/>
        <v>NA</v>
      </c>
      <c r="AH362" s="1" t="str">
        <f t="shared" si="432"/>
        <v>NA</v>
      </c>
      <c r="AI362" s="1" t="str">
        <f t="shared" si="433"/>
        <v>NA</v>
      </c>
      <c r="AJ362" s="1" t="str">
        <f t="shared" si="434"/>
        <v>NA</v>
      </c>
      <c r="AK362" s="1" t="str">
        <f t="shared" si="435"/>
        <v>NA</v>
      </c>
      <c r="AL362" s="1" t="str">
        <f t="shared" si="436"/>
        <v>NA</v>
      </c>
      <c r="AM362" s="1" t="str">
        <f t="shared" si="437"/>
        <v>NA</v>
      </c>
      <c r="AN362" s="1" t="str">
        <f t="shared" si="438"/>
        <v>NA</v>
      </c>
      <c r="AO362" s="1" t="str">
        <f t="shared" si="439"/>
        <v>NA</v>
      </c>
      <c r="AP362" s="1" t="str">
        <f t="shared" si="440"/>
        <v>NA</v>
      </c>
      <c r="AQ362" s="1" t="str">
        <f t="shared" si="441"/>
        <v>NA</v>
      </c>
      <c r="AR362" s="1" t="str">
        <f t="shared" si="442"/>
        <v>NA</v>
      </c>
      <c r="AS362" s="1" t="str">
        <f t="shared" si="443"/>
        <v>NA_CUB</v>
      </c>
      <c r="AT362" s="1" t="str">
        <f t="shared" si="444"/>
        <v>MORTALITY</v>
      </c>
      <c r="AU362" s="1" t="str">
        <f t="shared" si="445"/>
        <v>MORTALITY</v>
      </c>
      <c r="AV362" s="1" t="str">
        <f t="shared" si="446"/>
        <v>MORTALITY</v>
      </c>
      <c r="AW362" s="1" t="str">
        <f t="shared" si="447"/>
        <v>MORTALITY</v>
      </c>
      <c r="AX362" s="1" t="str">
        <f t="shared" si="448"/>
        <v>MORTALITY</v>
      </c>
      <c r="AY362" s="1" t="str">
        <f t="shared" si="449"/>
        <v>MORTALITY</v>
      </c>
      <c r="AZ362" s="1" t="str">
        <f t="shared" si="449"/>
        <v>MORTALITY</v>
      </c>
    </row>
    <row r="363" spans="1:52" x14ac:dyDescent="0.2">
      <c r="A363" s="27">
        <f>SABI_RAW_DATA!A363</f>
        <v>362</v>
      </c>
      <c r="B363" s="1" t="str">
        <f>UPPER(SABI_RAW_DATA!C363)</f>
        <v>NA</v>
      </c>
      <c r="C363" s="28">
        <f>SABI_RAW_DATA!D363</f>
        <v>39448</v>
      </c>
      <c r="D363" s="28">
        <f>SABI_RAW_DATA!D363</f>
        <v>39448</v>
      </c>
      <c r="E363" s="1">
        <f t="shared" si="472"/>
        <v>2008</v>
      </c>
      <c r="F363" s="28">
        <f>SABI_RAW_DATA!E363</f>
        <v>39508</v>
      </c>
      <c r="G363" s="1">
        <f t="shared" si="473"/>
        <v>2008</v>
      </c>
      <c r="H363" s="67">
        <f>(YEAR(SABI_SUMMARY!D363)-YEAR(SABI_SUMMARY!C363))*12+MONTH(SABI_SUMMARY!D363)-MONTH(SABI_SUMMARY!C363)</f>
        <v>0</v>
      </c>
      <c r="I363" s="1" t="str">
        <f t="shared" si="474"/>
        <v>CUB</v>
      </c>
      <c r="J363" s="1" t="str">
        <f t="shared" si="475"/>
        <v>NA_CUB</v>
      </c>
      <c r="K363" s="29">
        <f>(YEAR(SABI_SUMMARY!F363)-YEAR(SABI_SUMMARY!C363))*12+MONTH(SABI_SUMMARY!F363)-MONTH(SABI_SUMMARY!C363)</f>
        <v>2</v>
      </c>
      <c r="L363" s="1" t="str">
        <f t="shared" si="476"/>
        <v>CUB</v>
      </c>
      <c r="M363" s="1" t="str">
        <f t="shared" si="477"/>
        <v>NA_CUB</v>
      </c>
      <c r="N363" s="1" t="str">
        <f>UPPER(SABI_RAW_DATA!G363)</f>
        <v>MORTALITY</v>
      </c>
      <c r="O363" s="1">
        <f>IF(SABI_SUMMARY!N363="MORTALITY",1,0)</f>
        <v>1</v>
      </c>
      <c r="P363" s="1" t="str">
        <f t="shared" si="422"/>
        <v>NA</v>
      </c>
      <c r="Q363" s="1" t="str">
        <f t="shared" si="423"/>
        <v>NA</v>
      </c>
      <c r="R363" s="1" t="str">
        <f t="shared" ref="R363:Z363" si="518">IF($E363=R$1,$J363,IF(R$1&gt;$G363,$N363,IF($E363&gt;R$1,"NA",(IF($E363=R$1,L363,(IF(Q363="NA",L363,IF(Q363="FEMALE_CUB","FEMALE_JUVENILE",IF(Q363="FEMALE_JUVENILE","FEMALE_SUBADULT",IF(Q363="FEMALE_SUBADULT","FEMALE_ADULT_36_48",IF(Q363="FEMALE_ADULT_36_48","FEMALE_ADULT_48_60",IF(Q363="FEMALE_ADULT_48_60","FEMALE_ADULT_60_72",IF(Q363="FEMALE_ADULT_60_72","FEMALE_ADULT_72_84",IF(Q363="FEMALE_ADULT_72_84","FEMALE_ADULT_84",IF(Q363="FEMALE_ADULT_84","FEMALE_ADULT_84",IF(Q363="MALE_CUB","MALE_JUVENILE",IF(Q363="MALE_JUVENILE","MALE_SUBADULT",IF(Q363="MALE_SUBADULT","MALE_ADULT_36_48",IF(Q363="MALE_ADULT_36_48","MALE_ADULT_48_60",IF(Q363="MALE_ADULT_48_60","MALE_ADULT_60_72",IF(Q363="MALE_ADULT_60_72","MALE_ADULT_72_84",IF(Q363="MALE_ADULT_72_84","MALE_ADULT_84",IF(Q363="MALE_ADULT_84","MALE_ADULT_84",IF(Q363="NA_CUB","NA_JUVENILE",IF(Q363="NA_JUVENILE","NA_ADULT",IF(Q363="NA_ADULT","NA_ADULT","NA"))))))))))))))))))))))))))</f>
        <v>NA</v>
      </c>
      <c r="S363" s="1" t="str">
        <f t="shared" si="518"/>
        <v>NA</v>
      </c>
      <c r="T363" s="1" t="str">
        <f t="shared" si="518"/>
        <v>NA</v>
      </c>
      <c r="U363" s="1" t="str">
        <f t="shared" si="518"/>
        <v>NA</v>
      </c>
      <c r="V363" s="1" t="str">
        <f t="shared" si="518"/>
        <v>NA</v>
      </c>
      <c r="W363" s="1" t="str">
        <f t="shared" si="518"/>
        <v>NA</v>
      </c>
      <c r="X363" s="1" t="str">
        <f t="shared" si="518"/>
        <v>NA</v>
      </c>
      <c r="Y363" s="1" t="str">
        <f t="shared" si="518"/>
        <v>NA</v>
      </c>
      <c r="Z363" s="1" t="str">
        <f t="shared" si="518"/>
        <v>NA</v>
      </c>
      <c r="AA363" s="1" t="str">
        <f t="shared" si="425"/>
        <v>NA</v>
      </c>
      <c r="AB363" s="1" t="str">
        <f t="shared" si="426"/>
        <v>NA</v>
      </c>
      <c r="AC363" s="1" t="str">
        <f t="shared" si="427"/>
        <v>NA</v>
      </c>
      <c r="AD363" s="1" t="str">
        <f t="shared" si="428"/>
        <v>NA</v>
      </c>
      <c r="AE363" s="1" t="str">
        <f t="shared" si="429"/>
        <v>NA</v>
      </c>
      <c r="AF363" s="1" t="str">
        <f t="shared" si="430"/>
        <v>NA</v>
      </c>
      <c r="AG363" s="1" t="str">
        <f t="shared" si="431"/>
        <v>NA</v>
      </c>
      <c r="AH363" s="1" t="str">
        <f t="shared" si="432"/>
        <v>NA</v>
      </c>
      <c r="AI363" s="1" t="str">
        <f t="shared" si="433"/>
        <v>NA</v>
      </c>
      <c r="AJ363" s="1" t="str">
        <f t="shared" si="434"/>
        <v>NA</v>
      </c>
      <c r="AK363" s="1" t="str">
        <f t="shared" si="435"/>
        <v>NA</v>
      </c>
      <c r="AL363" s="1" t="str">
        <f t="shared" si="436"/>
        <v>NA</v>
      </c>
      <c r="AM363" s="1" t="str">
        <f t="shared" si="437"/>
        <v>NA</v>
      </c>
      <c r="AN363" s="1" t="str">
        <f t="shared" si="438"/>
        <v>NA</v>
      </c>
      <c r="AO363" s="1" t="str">
        <f t="shared" si="439"/>
        <v>NA</v>
      </c>
      <c r="AP363" s="1" t="str">
        <f t="shared" si="440"/>
        <v>NA</v>
      </c>
      <c r="AQ363" s="1" t="str">
        <f t="shared" si="441"/>
        <v>NA</v>
      </c>
      <c r="AR363" s="1" t="str">
        <f t="shared" si="442"/>
        <v>NA</v>
      </c>
      <c r="AS363" s="1" t="str">
        <f t="shared" si="443"/>
        <v>NA_CUB</v>
      </c>
      <c r="AT363" s="1" t="str">
        <f t="shared" si="444"/>
        <v>MORTALITY</v>
      </c>
      <c r="AU363" s="1" t="str">
        <f t="shared" si="445"/>
        <v>MORTALITY</v>
      </c>
      <c r="AV363" s="1" t="str">
        <f t="shared" si="446"/>
        <v>MORTALITY</v>
      </c>
      <c r="AW363" s="1" t="str">
        <f t="shared" si="447"/>
        <v>MORTALITY</v>
      </c>
      <c r="AX363" s="1" t="str">
        <f t="shared" si="448"/>
        <v>MORTALITY</v>
      </c>
      <c r="AY363" s="1" t="str">
        <f t="shared" si="449"/>
        <v>MORTALITY</v>
      </c>
      <c r="AZ363" s="1" t="str">
        <f t="shared" si="449"/>
        <v>MORTALITY</v>
      </c>
    </row>
    <row r="364" spans="1:52" x14ac:dyDescent="0.2">
      <c r="A364" s="27">
        <f>SABI_RAW_DATA!A364</f>
        <v>363</v>
      </c>
      <c r="B364" s="1" t="str">
        <f>UPPER(SABI_RAW_DATA!C364)</f>
        <v>MALE</v>
      </c>
      <c r="C364" s="28">
        <f>SABI_RAW_DATA!D364</f>
        <v>39722</v>
      </c>
      <c r="D364" s="28">
        <f>SABI_RAW_DATA!D364</f>
        <v>39722</v>
      </c>
      <c r="E364" s="1">
        <f t="shared" si="472"/>
        <v>2008</v>
      </c>
      <c r="F364" s="28">
        <f>SABI_RAW_DATA!E364</f>
        <v>40483</v>
      </c>
      <c r="G364" s="1">
        <f t="shared" si="473"/>
        <v>2010</v>
      </c>
      <c r="H364" s="67">
        <f>(YEAR(SABI_SUMMARY!D364)-YEAR(SABI_SUMMARY!C364))*12+MONTH(SABI_SUMMARY!D364)-MONTH(SABI_SUMMARY!C364)</f>
        <v>0</v>
      </c>
      <c r="I364" s="1" t="str">
        <f t="shared" si="474"/>
        <v>CUB</v>
      </c>
      <c r="J364" s="1" t="str">
        <f t="shared" si="475"/>
        <v>MALE_CUB</v>
      </c>
      <c r="K364" s="29">
        <f>(YEAR(SABI_SUMMARY!F364)-YEAR(SABI_SUMMARY!C364))*12+MONTH(SABI_SUMMARY!F364)-MONTH(SABI_SUMMARY!C364)</f>
        <v>25</v>
      </c>
      <c r="L364" s="1" t="str">
        <f t="shared" si="476"/>
        <v>SUBADULT</v>
      </c>
      <c r="M364" s="1" t="str">
        <f t="shared" si="477"/>
        <v>MALE_SUBADULT</v>
      </c>
      <c r="N364" s="1" t="str">
        <f>UPPER(SABI_RAW_DATA!G364)</f>
        <v>CENSORED</v>
      </c>
      <c r="O364" s="1">
        <f>IF(SABI_SUMMARY!N364="MORTALITY",1,0)</f>
        <v>0</v>
      </c>
      <c r="P364" s="1" t="str">
        <f t="shared" ref="P364:P427" si="519">IF(E364=$P$1,J364,IF(E364&gt;$P$1,"NA",(IF(E364=$P$1,J364,(IF(P364="NA",J364,IF(P364="FEMALE_CUB","FEMALE_JUVENILE",IF(P364="FEMALE_JUVENILE","FEMALE_SUBADULT",IF(P364="FEMALE_SUBADULT","FEMALE_ADULT_36_48",IF(P364="FEMALE_ADULT_36_48","FEMALE_ADULT_48_60",IF(P364="FEMALE_ADULT_48_60","FEMALE_ADULT_60_72",IF(P364="FEMALE_ADULT_60_72","FEMALE_ADULT_72_84",IF(P364="FEMALE_ADULT_72_84","FEMALE_ADULT_84",IF(P364="FEMALE_ADULT_84","FEMALE_ADULT_84",IF(P364="MALE_CUB","MALE_JUVENILE",IF(P364="MALE_JUVENILE","MALE_SUBADULT",IF(P364="MALE_SUBADULT","MALE_ADULT_36_48",IF(P364="MALE_ADULT_36_48","MALE_ADULT_48_60",IF(P364="MALE_ADULT_48_60","MALE_ADULT_60_72",IF(P364="MALE_ADULT_60_72","MALE_ADULT_72_84",IF(P364="MALE_ADULT_72_84","MALE_ADULT_84",IF(P364="MALE_ADULT_84","MALE_ADULT_84",IF(P364="NA_CUB","NA_JUVENILE",IF(P364="NA_JUVENILE","NA_ADULT",IF(P364="NA_ADULT","NA_ADULT","NA")))))))))))))))))))))))))</f>
        <v>NA</v>
      </c>
      <c r="Q364" s="1" t="str">
        <f t="shared" ref="Q364:Q427" si="520">IF($E364=Q$1,$J364,IF(Q$1&gt;$G364,$N364,IF($E364&gt;Q$1,"NA",(IF($E364=Q$1,J364,(IF(P364="NA",J364,IF(P364="FEMALE_CUB","FEMALE_JUVENILE",IF(P364="FEMALE_JUVENILE","FEMALE_SUBADULT",IF(P364="FEMALE_SUBADULT","FEMALE_ADULT_36_48",IF(P364="FEMALE_ADULT_36_48","FEMALE_ADULT_48_60",IF(P364="FEMALE_ADULT_48_60","FEMALE_ADULT_60_72",IF(P364="FEMALE_ADULT_60_72","FEMALE_ADULT_72_84",IF(P364="FEMALE_ADULT_72_84","FEMALE_ADULT_84",IF(P364="FEMALE_ADULT_84","FEMALE_ADULT_84",IF(P364="MALE_CUB","MALE_JUVENILE",IF(P364="MALE_JUVENILE","MALE_SUBADULT",IF(P364="MALE_SUBADULT","MALE_ADULT_36_48",IF(P364="MALE_ADULT_36_48","MALE_ADULT_48_60",IF(P364="MALE_ADULT_48_60","MALE_ADULT_60_72",IF(P364="MALE_ADULT_60_72","MALE_ADULT_72_84",IF(P364="MALE_ADULT_72_84","MALE_ADULT_84",IF(P364="MALE_ADULT_84","MALE_ADULT_84",IF(P364="NA_CUB","NA_JUVENILE",IF(P364="NA_JUVENILE","NA_ADULT",IF(P364="NA_ADULT","NA_ADULT","NA"))))))))))))))))))))))))))</f>
        <v>NA</v>
      </c>
      <c r="R364" s="1" t="str">
        <f t="shared" ref="R364:Z364" si="521">IF($E364=R$1,$J364,IF(R$1&gt;$G364,$N364,IF($E364&gt;R$1,"NA",(IF($E364=R$1,L364,(IF(Q364="NA",L364,IF(Q364="FEMALE_CUB","FEMALE_JUVENILE",IF(Q364="FEMALE_JUVENILE","FEMALE_SUBADULT",IF(Q364="FEMALE_SUBADULT","FEMALE_ADULT_36_48",IF(Q364="FEMALE_ADULT_36_48","FEMALE_ADULT_48_60",IF(Q364="FEMALE_ADULT_48_60","FEMALE_ADULT_60_72",IF(Q364="FEMALE_ADULT_60_72","FEMALE_ADULT_72_84",IF(Q364="FEMALE_ADULT_72_84","FEMALE_ADULT_84",IF(Q364="FEMALE_ADULT_84","FEMALE_ADULT_84",IF(Q364="MALE_CUB","MALE_JUVENILE",IF(Q364="MALE_JUVENILE","MALE_SUBADULT",IF(Q364="MALE_SUBADULT","MALE_ADULT_36_48",IF(Q364="MALE_ADULT_36_48","MALE_ADULT_48_60",IF(Q364="MALE_ADULT_48_60","MALE_ADULT_60_72",IF(Q364="MALE_ADULT_60_72","MALE_ADULT_72_84",IF(Q364="MALE_ADULT_72_84","MALE_ADULT_84",IF(Q364="MALE_ADULT_84","MALE_ADULT_84",IF(Q364="NA_CUB","NA_JUVENILE",IF(Q364="NA_JUVENILE","NA_ADULT",IF(Q364="NA_ADULT","NA_ADULT","NA"))))))))))))))))))))))))))</f>
        <v>NA</v>
      </c>
      <c r="S364" s="1" t="str">
        <f t="shared" si="521"/>
        <v>NA</v>
      </c>
      <c r="T364" s="1" t="str">
        <f t="shared" si="521"/>
        <v>NA</v>
      </c>
      <c r="U364" s="1" t="str">
        <f t="shared" si="521"/>
        <v>NA</v>
      </c>
      <c r="V364" s="1" t="str">
        <f t="shared" si="521"/>
        <v>NA</v>
      </c>
      <c r="W364" s="1" t="str">
        <f t="shared" si="521"/>
        <v>NA</v>
      </c>
      <c r="X364" s="1" t="str">
        <f t="shared" si="521"/>
        <v>NA</v>
      </c>
      <c r="Y364" s="1" t="str">
        <f t="shared" si="521"/>
        <v>NA</v>
      </c>
      <c r="Z364" s="1" t="str">
        <f t="shared" si="521"/>
        <v>NA</v>
      </c>
      <c r="AA364" s="1" t="str">
        <f t="shared" ref="AA364:AA427" si="522">IF($E364=AA$1,$J364,IF(AA$1&gt;$G364,$N364,IF($E364&gt;AA$1,"NA",(IF($E364=AA$1,U364,(IF(Z364="NA",U364,IF(Z364="FEMALE_CUB","FEMALE_JUVENILE",IF(Z364="FEMALE_JUVENILE","FEMALE_SUBADULT",IF(Z364="FEMALE_SUBADULT","FEMALE_ADULT_36_48",IF(Z364="FEMALE_ADULT_36_48","FEMALE_ADULT_48_60",IF(Z364="FEMALE_ADULT_48_60","FEMALE_ADULT_60_72",IF(Z364="FEMALE_ADULT_60_72","FEMALE_ADULT_72_84",IF(Z364="FEMALE_ADULT_72_84","FEMALE_ADULT_84",IF(Z364="FEMALE_ADULT_84","FEMALE_ADULT_84",IF(Z364="MALE_CUB","MALE_JUVENILE",IF(Z364="MALE_JUVENILE","MALE_SUBADULT",IF(Z364="MALE_SUBADULT","MALE_ADULT_36_48",IF(Z364="MALE_ADULT_36_48","MALE_ADULT_48_60",IF(Z364="MALE_ADULT_48_60","MALE_ADULT_60_72",IF(Z364="MALE_ADULT_60_72","MALE_ADULT_72_84",IF(Z364="MALE_ADULT_72_84","MALE_ADULT_84",IF(Z364="MALE_ADULT_84","MALE_ADULT_84",IF(Z364="NA_CUB","NA_JUVENILE",IF(Z364="NA_JUVENILE","NA_ADULT",IF(Z364="NA_ADULT","NA_ADULT","NA"))))))))))))))))))))))))))</f>
        <v>NA</v>
      </c>
      <c r="AB364" s="1" t="str">
        <f t="shared" ref="AB364:AB427" si="523">IF($E364=AB$1,$J364,IF(AB$1&gt;$G364,$N364,IF($E364&gt;AB$1,"NA",(IF($E364=AB$1,V364,(IF(AA364="NA",V364,IF(AA364="FEMALE_CUB","FEMALE_JUVENILE",IF(AA364="FEMALE_JUVENILE","FEMALE_SUBADULT",IF(AA364="FEMALE_SUBADULT","FEMALE_ADULT_36_48",IF(AA364="FEMALE_ADULT_36_48","FEMALE_ADULT_48_60",IF(AA364="FEMALE_ADULT_48_60","FEMALE_ADULT_60_72",IF(AA364="FEMALE_ADULT_60_72","FEMALE_ADULT_72_84",IF(AA364="FEMALE_ADULT_72_84","FEMALE_ADULT_84",IF(AA364="FEMALE_ADULT_84","FEMALE_ADULT_84",IF(AA364="MALE_CUB","MALE_JUVENILE",IF(AA364="MALE_JUVENILE","MALE_SUBADULT",IF(AA364="MALE_SUBADULT","MALE_ADULT_36_48",IF(AA364="MALE_ADULT_36_48","MALE_ADULT_48_60",IF(AA364="MALE_ADULT_48_60","MALE_ADULT_60_72",IF(AA364="MALE_ADULT_60_72","MALE_ADULT_72_84",IF(AA364="MALE_ADULT_72_84","MALE_ADULT_84",IF(AA364="MALE_ADULT_84","MALE_ADULT_84",IF(AA364="NA_CUB","NA_JUVENILE",IF(AA364="NA_JUVENILE","NA_ADULT",IF(AA364="NA_ADULT","NA_ADULT","NA"))))))))))))))))))))))))))</f>
        <v>NA</v>
      </c>
      <c r="AC364" s="1" t="str">
        <f t="shared" ref="AC364:AC427" si="524">IF($E364=AC$1,$J364,IF(AC$1&gt;$G364,$N364,IF($E364&gt;AC$1,"NA",(IF($E364=AC$1,W364,(IF(AB364="NA",W364,IF(AB364="FEMALE_CUB","FEMALE_JUVENILE",IF(AB364="FEMALE_JUVENILE","FEMALE_SUBADULT",IF(AB364="FEMALE_SUBADULT","FEMALE_ADULT_36_48",IF(AB364="FEMALE_ADULT_36_48","FEMALE_ADULT_48_60",IF(AB364="FEMALE_ADULT_48_60","FEMALE_ADULT_60_72",IF(AB364="FEMALE_ADULT_60_72","FEMALE_ADULT_72_84",IF(AB364="FEMALE_ADULT_72_84","FEMALE_ADULT_84",IF(AB364="FEMALE_ADULT_84","FEMALE_ADULT_84",IF(AB364="MALE_CUB","MALE_JUVENILE",IF(AB364="MALE_JUVENILE","MALE_SUBADULT",IF(AB364="MALE_SUBADULT","MALE_ADULT_36_48",IF(AB364="MALE_ADULT_36_48","MALE_ADULT_48_60",IF(AB364="MALE_ADULT_48_60","MALE_ADULT_60_72",IF(AB364="MALE_ADULT_60_72","MALE_ADULT_72_84",IF(AB364="MALE_ADULT_72_84","MALE_ADULT_84",IF(AB364="MALE_ADULT_84","MALE_ADULT_84",IF(AB364="NA_CUB","NA_JUVENILE",IF(AB364="NA_JUVENILE","NA_ADULT",IF(AB364="NA_ADULT","NA_ADULT","NA"))))))))))))))))))))))))))</f>
        <v>NA</v>
      </c>
      <c r="AD364" s="1" t="str">
        <f t="shared" ref="AD364:AD427" si="525">IF($E364=AD$1,$J364,IF(AD$1&gt;$G364,$N364,IF($E364&gt;AD$1,"NA",(IF($E364=AD$1,X364,(IF(AC364="NA",X364,IF(AC364="FEMALE_CUB","FEMALE_JUVENILE",IF(AC364="FEMALE_JUVENILE","FEMALE_SUBADULT",IF(AC364="FEMALE_SUBADULT","FEMALE_ADULT_36_48",IF(AC364="FEMALE_ADULT_36_48","FEMALE_ADULT_48_60",IF(AC364="FEMALE_ADULT_48_60","FEMALE_ADULT_60_72",IF(AC364="FEMALE_ADULT_60_72","FEMALE_ADULT_72_84",IF(AC364="FEMALE_ADULT_72_84","FEMALE_ADULT_84",IF(AC364="FEMALE_ADULT_84","FEMALE_ADULT_84",IF(AC364="MALE_CUB","MALE_JUVENILE",IF(AC364="MALE_JUVENILE","MALE_SUBADULT",IF(AC364="MALE_SUBADULT","MALE_ADULT_36_48",IF(AC364="MALE_ADULT_36_48","MALE_ADULT_48_60",IF(AC364="MALE_ADULT_48_60","MALE_ADULT_60_72",IF(AC364="MALE_ADULT_60_72","MALE_ADULT_72_84",IF(AC364="MALE_ADULT_72_84","MALE_ADULT_84",IF(AC364="MALE_ADULT_84","MALE_ADULT_84",IF(AC364="NA_CUB","NA_JUVENILE",IF(AC364="NA_JUVENILE","NA_ADULT",IF(AC364="NA_ADULT","NA_ADULT","NA"))))))))))))))))))))))))))</f>
        <v>NA</v>
      </c>
      <c r="AE364" s="1" t="str">
        <f t="shared" ref="AE364:AE427" si="526">IF($E364=AE$1,$J364,IF(AE$1&gt;$G364,$N364,IF($E364&gt;AE$1,"NA",(IF($E364=AE$1,Y364,(IF(AD364="NA",Y364,IF(AD364="FEMALE_CUB","FEMALE_JUVENILE",IF(AD364="FEMALE_JUVENILE","FEMALE_SUBADULT",IF(AD364="FEMALE_SUBADULT","FEMALE_ADULT_36_48",IF(AD364="FEMALE_ADULT_36_48","FEMALE_ADULT_48_60",IF(AD364="FEMALE_ADULT_48_60","FEMALE_ADULT_60_72",IF(AD364="FEMALE_ADULT_60_72","FEMALE_ADULT_72_84",IF(AD364="FEMALE_ADULT_72_84","FEMALE_ADULT_84",IF(AD364="FEMALE_ADULT_84","FEMALE_ADULT_84",IF(AD364="MALE_CUB","MALE_JUVENILE",IF(AD364="MALE_JUVENILE","MALE_SUBADULT",IF(AD364="MALE_SUBADULT","MALE_ADULT_36_48",IF(AD364="MALE_ADULT_36_48","MALE_ADULT_48_60",IF(AD364="MALE_ADULT_48_60","MALE_ADULT_60_72",IF(AD364="MALE_ADULT_60_72","MALE_ADULT_72_84",IF(AD364="MALE_ADULT_72_84","MALE_ADULT_84",IF(AD364="MALE_ADULT_84","MALE_ADULT_84",IF(AD364="NA_CUB","NA_JUVENILE",IF(AD364="NA_JUVENILE","NA_ADULT",IF(AD364="NA_ADULT","NA_ADULT","NA"))))))))))))))))))))))))))</f>
        <v>NA</v>
      </c>
      <c r="AF364" s="1" t="str">
        <f t="shared" ref="AF364:AF427" si="527">IF($E364=AF$1,$J364,IF(AF$1&gt;$G364,$N364,IF($E364&gt;AF$1,"NA",(IF($E364=AF$1,Z364,(IF(AE364="NA",Z364,IF(AE364="FEMALE_CUB","FEMALE_JUVENILE",IF(AE364="FEMALE_JUVENILE","FEMALE_SUBADULT",IF(AE364="FEMALE_SUBADULT","FEMALE_ADULT_36_48",IF(AE364="FEMALE_ADULT_36_48","FEMALE_ADULT_48_60",IF(AE364="FEMALE_ADULT_48_60","FEMALE_ADULT_60_72",IF(AE364="FEMALE_ADULT_60_72","FEMALE_ADULT_72_84",IF(AE364="FEMALE_ADULT_72_84","FEMALE_ADULT_84",IF(AE364="FEMALE_ADULT_84","FEMALE_ADULT_84",IF(AE364="MALE_CUB","MALE_JUVENILE",IF(AE364="MALE_JUVENILE","MALE_SUBADULT",IF(AE364="MALE_SUBADULT","MALE_ADULT_36_48",IF(AE364="MALE_ADULT_36_48","MALE_ADULT_48_60",IF(AE364="MALE_ADULT_48_60","MALE_ADULT_60_72",IF(AE364="MALE_ADULT_60_72","MALE_ADULT_72_84",IF(AE364="MALE_ADULT_72_84","MALE_ADULT_84",IF(AE364="MALE_ADULT_84","MALE_ADULT_84",IF(AE364="NA_CUB","NA_JUVENILE",IF(AE364="NA_JUVENILE","NA_ADULT",IF(AE364="NA_ADULT","NA_ADULT","NA"))))))))))))))))))))))))))</f>
        <v>NA</v>
      </c>
      <c r="AG364" s="1" t="str">
        <f t="shared" ref="AG364:AG427" si="528">IF($E364=AG$1,$J364,IF(AG$1&gt;$G364,$N364,IF($E364&gt;AG$1,"NA",(IF($E364=AG$1,AA364,(IF(AF364="NA",AA364,IF(AF364="FEMALE_CUB","FEMALE_JUVENILE",IF(AF364="FEMALE_JUVENILE","FEMALE_SUBADULT",IF(AF364="FEMALE_SUBADULT","FEMALE_ADULT_36_48",IF(AF364="FEMALE_ADULT_36_48","FEMALE_ADULT_48_60",IF(AF364="FEMALE_ADULT_48_60","FEMALE_ADULT_60_72",IF(AF364="FEMALE_ADULT_60_72","FEMALE_ADULT_72_84",IF(AF364="FEMALE_ADULT_72_84","FEMALE_ADULT_84",IF(AF364="FEMALE_ADULT_84","FEMALE_ADULT_84",IF(AF364="MALE_CUB","MALE_JUVENILE",IF(AF364="MALE_JUVENILE","MALE_SUBADULT",IF(AF364="MALE_SUBADULT","MALE_ADULT_36_48",IF(AF364="MALE_ADULT_36_48","MALE_ADULT_48_60",IF(AF364="MALE_ADULT_48_60","MALE_ADULT_60_72",IF(AF364="MALE_ADULT_60_72","MALE_ADULT_72_84",IF(AF364="MALE_ADULT_72_84","MALE_ADULT_84",IF(AF364="MALE_ADULT_84","MALE_ADULT_84",IF(AF364="NA_CUB","NA_JUVENILE",IF(AF364="NA_JUVENILE","NA_ADULT",IF(AF364="NA_ADULT","NA_ADULT","NA"))))))))))))))))))))))))))</f>
        <v>NA</v>
      </c>
      <c r="AH364" s="1" t="str">
        <f t="shared" ref="AH364:AH427" si="529">IF($E364=AH$1,$J364,IF(AH$1&gt;$G364,$N364,IF($E364&gt;AH$1,"NA",(IF($E364=AH$1,AB364,(IF(AG364="NA",AB364,IF(AG364="FEMALE_CUB","FEMALE_JUVENILE",IF(AG364="FEMALE_JUVENILE","FEMALE_SUBADULT",IF(AG364="FEMALE_SUBADULT","FEMALE_ADULT_36_48",IF(AG364="FEMALE_ADULT_36_48","FEMALE_ADULT_48_60",IF(AG364="FEMALE_ADULT_48_60","FEMALE_ADULT_60_72",IF(AG364="FEMALE_ADULT_60_72","FEMALE_ADULT_72_84",IF(AG364="FEMALE_ADULT_72_84","FEMALE_ADULT_84",IF(AG364="FEMALE_ADULT_84","FEMALE_ADULT_84",IF(AG364="MALE_CUB","MALE_JUVENILE",IF(AG364="MALE_JUVENILE","MALE_SUBADULT",IF(AG364="MALE_SUBADULT","MALE_ADULT_36_48",IF(AG364="MALE_ADULT_36_48","MALE_ADULT_48_60",IF(AG364="MALE_ADULT_48_60","MALE_ADULT_60_72",IF(AG364="MALE_ADULT_60_72","MALE_ADULT_72_84",IF(AG364="MALE_ADULT_72_84","MALE_ADULT_84",IF(AG364="MALE_ADULT_84","MALE_ADULT_84",IF(AG364="NA_CUB","NA_JUVENILE",IF(AG364="NA_JUVENILE","NA_ADULT",IF(AG364="NA_ADULT","NA_ADULT","NA"))))))))))))))))))))))))))</f>
        <v>NA</v>
      </c>
      <c r="AI364" s="1" t="str">
        <f t="shared" ref="AI364:AI427" si="530">IF($E364=AI$1,$J364,IF(AI$1&gt;$G364,$N364,IF($E364&gt;AI$1,"NA",(IF($E364=AI$1,AC364,(IF(AH364="NA",AC364,IF(AH364="FEMALE_CUB","FEMALE_JUVENILE",IF(AH364="FEMALE_JUVENILE","FEMALE_SUBADULT",IF(AH364="FEMALE_SUBADULT","FEMALE_ADULT_36_48",IF(AH364="FEMALE_ADULT_36_48","FEMALE_ADULT_48_60",IF(AH364="FEMALE_ADULT_48_60","FEMALE_ADULT_60_72",IF(AH364="FEMALE_ADULT_60_72","FEMALE_ADULT_72_84",IF(AH364="FEMALE_ADULT_72_84","FEMALE_ADULT_84",IF(AH364="FEMALE_ADULT_84","FEMALE_ADULT_84",IF(AH364="MALE_CUB","MALE_JUVENILE",IF(AH364="MALE_JUVENILE","MALE_SUBADULT",IF(AH364="MALE_SUBADULT","MALE_ADULT_36_48",IF(AH364="MALE_ADULT_36_48","MALE_ADULT_48_60",IF(AH364="MALE_ADULT_48_60","MALE_ADULT_60_72",IF(AH364="MALE_ADULT_60_72","MALE_ADULT_72_84",IF(AH364="MALE_ADULT_72_84","MALE_ADULT_84",IF(AH364="MALE_ADULT_84","MALE_ADULT_84",IF(AH364="NA_CUB","NA_JUVENILE",IF(AH364="NA_JUVENILE","NA_ADULT",IF(AH364="NA_ADULT","NA_ADULT","NA"))))))))))))))))))))))))))</f>
        <v>NA</v>
      </c>
      <c r="AJ364" s="1" t="str">
        <f t="shared" ref="AJ364:AJ427" si="531">IF($E364=AJ$1,$J364,IF(AJ$1&gt;$G364,$N364,IF($E364&gt;AJ$1,"NA",(IF($E364=AJ$1,AD364,(IF(AI364="NA",AD364,IF(AI364="FEMALE_CUB","FEMALE_JUVENILE",IF(AI364="FEMALE_JUVENILE","FEMALE_SUBADULT",IF(AI364="FEMALE_SUBADULT","FEMALE_ADULT_36_48",IF(AI364="FEMALE_ADULT_36_48","FEMALE_ADULT_48_60",IF(AI364="FEMALE_ADULT_48_60","FEMALE_ADULT_60_72",IF(AI364="FEMALE_ADULT_60_72","FEMALE_ADULT_72_84",IF(AI364="FEMALE_ADULT_72_84","FEMALE_ADULT_84",IF(AI364="FEMALE_ADULT_84","FEMALE_ADULT_84",IF(AI364="MALE_CUB","MALE_JUVENILE",IF(AI364="MALE_JUVENILE","MALE_SUBADULT",IF(AI364="MALE_SUBADULT","MALE_ADULT_36_48",IF(AI364="MALE_ADULT_36_48","MALE_ADULT_48_60",IF(AI364="MALE_ADULT_48_60","MALE_ADULT_60_72",IF(AI364="MALE_ADULT_60_72","MALE_ADULT_72_84",IF(AI364="MALE_ADULT_72_84","MALE_ADULT_84",IF(AI364="MALE_ADULT_84","MALE_ADULT_84",IF(AI364="NA_CUB","NA_JUVENILE",IF(AI364="NA_JUVENILE","NA_ADULT",IF(AI364="NA_ADULT","NA_ADULT","NA"))))))))))))))))))))))))))</f>
        <v>NA</v>
      </c>
      <c r="AK364" s="1" t="str">
        <f t="shared" ref="AK364:AK427" si="532">IF($E364=AK$1,$J364,IF(AK$1&gt;$G364,$N364,IF($E364&gt;AK$1,"NA",(IF($E364=AK$1,AE364,(IF(AJ364="NA",AE364,IF(AJ364="FEMALE_CUB","FEMALE_JUVENILE",IF(AJ364="FEMALE_JUVENILE","FEMALE_SUBADULT",IF(AJ364="FEMALE_SUBADULT","FEMALE_ADULT_36_48",IF(AJ364="FEMALE_ADULT_36_48","FEMALE_ADULT_48_60",IF(AJ364="FEMALE_ADULT_48_60","FEMALE_ADULT_60_72",IF(AJ364="FEMALE_ADULT_60_72","FEMALE_ADULT_72_84",IF(AJ364="FEMALE_ADULT_72_84","FEMALE_ADULT_84",IF(AJ364="FEMALE_ADULT_84","FEMALE_ADULT_84",IF(AJ364="MALE_CUB","MALE_JUVENILE",IF(AJ364="MALE_JUVENILE","MALE_SUBADULT",IF(AJ364="MALE_SUBADULT","MALE_ADULT_36_48",IF(AJ364="MALE_ADULT_36_48","MALE_ADULT_48_60",IF(AJ364="MALE_ADULT_48_60","MALE_ADULT_60_72",IF(AJ364="MALE_ADULT_60_72","MALE_ADULT_72_84",IF(AJ364="MALE_ADULT_72_84","MALE_ADULT_84",IF(AJ364="MALE_ADULT_84","MALE_ADULT_84",IF(AJ364="NA_CUB","NA_JUVENILE",IF(AJ364="NA_JUVENILE","NA_ADULT",IF(AJ364="NA_ADULT","NA_ADULT","NA"))))))))))))))))))))))))))</f>
        <v>NA</v>
      </c>
      <c r="AL364" s="1" t="str">
        <f t="shared" ref="AL364:AL427" si="533">IF($E364=AL$1,$J364,IF(AL$1&gt;$G364,$N364,IF($E364&gt;AL$1,"NA",(IF($E364=AL$1,AF364,(IF(AK364="NA",AF364,IF(AK364="FEMALE_CUB","FEMALE_JUVENILE",IF(AK364="FEMALE_JUVENILE","FEMALE_SUBADULT",IF(AK364="FEMALE_SUBADULT","FEMALE_ADULT_36_48",IF(AK364="FEMALE_ADULT_36_48","FEMALE_ADULT_48_60",IF(AK364="FEMALE_ADULT_48_60","FEMALE_ADULT_60_72",IF(AK364="FEMALE_ADULT_60_72","FEMALE_ADULT_72_84",IF(AK364="FEMALE_ADULT_72_84","FEMALE_ADULT_84",IF(AK364="FEMALE_ADULT_84","FEMALE_ADULT_84",IF(AK364="MALE_CUB","MALE_JUVENILE",IF(AK364="MALE_JUVENILE","MALE_SUBADULT",IF(AK364="MALE_SUBADULT","MALE_ADULT_36_48",IF(AK364="MALE_ADULT_36_48","MALE_ADULT_48_60",IF(AK364="MALE_ADULT_48_60","MALE_ADULT_60_72",IF(AK364="MALE_ADULT_60_72","MALE_ADULT_72_84",IF(AK364="MALE_ADULT_72_84","MALE_ADULT_84",IF(AK364="MALE_ADULT_84","MALE_ADULT_84",IF(AK364="NA_CUB","NA_JUVENILE",IF(AK364="NA_JUVENILE","NA_ADULT",IF(AK364="NA_ADULT","NA_ADULT","NA"))))))))))))))))))))))))))</f>
        <v>NA</v>
      </c>
      <c r="AM364" s="1" t="str">
        <f t="shared" ref="AM364:AM427" si="534">IF($E364=AM$1,$J364,IF(AM$1&gt;$G364,$N364,IF($E364&gt;AM$1,"NA",(IF($E364=AM$1,AG364,(IF(AL364="NA",AG364,IF(AL364="FEMALE_CUB","FEMALE_JUVENILE",IF(AL364="FEMALE_JUVENILE","FEMALE_SUBADULT",IF(AL364="FEMALE_SUBADULT","FEMALE_ADULT_36_48",IF(AL364="FEMALE_ADULT_36_48","FEMALE_ADULT_48_60",IF(AL364="FEMALE_ADULT_48_60","FEMALE_ADULT_60_72",IF(AL364="FEMALE_ADULT_60_72","FEMALE_ADULT_72_84",IF(AL364="FEMALE_ADULT_72_84","FEMALE_ADULT_84",IF(AL364="FEMALE_ADULT_84","FEMALE_ADULT_84",IF(AL364="MALE_CUB","MALE_JUVENILE",IF(AL364="MALE_JUVENILE","MALE_SUBADULT",IF(AL364="MALE_SUBADULT","MALE_ADULT_36_48",IF(AL364="MALE_ADULT_36_48","MALE_ADULT_48_60",IF(AL364="MALE_ADULT_48_60","MALE_ADULT_60_72",IF(AL364="MALE_ADULT_60_72","MALE_ADULT_72_84",IF(AL364="MALE_ADULT_72_84","MALE_ADULT_84",IF(AL364="MALE_ADULT_84","MALE_ADULT_84",IF(AL364="NA_CUB","NA_JUVENILE",IF(AL364="NA_JUVENILE","NA_ADULT",IF(AL364="NA_ADULT","NA_ADULT","NA"))))))))))))))))))))))))))</f>
        <v>NA</v>
      </c>
      <c r="AN364" s="1" t="str">
        <f t="shared" ref="AN364:AN427" si="535">IF($E364=AN$1,$J364,IF(AN$1&gt;$G364,$N364,IF($E364&gt;AN$1,"NA",(IF($E364=AN$1,AH364,(IF(AM364="NA",AH364,IF(AM364="FEMALE_CUB","FEMALE_JUVENILE",IF(AM364="FEMALE_JUVENILE","FEMALE_SUBADULT",IF(AM364="FEMALE_SUBADULT","FEMALE_ADULT_36_48",IF(AM364="FEMALE_ADULT_36_48","FEMALE_ADULT_48_60",IF(AM364="FEMALE_ADULT_48_60","FEMALE_ADULT_60_72",IF(AM364="FEMALE_ADULT_60_72","FEMALE_ADULT_72_84",IF(AM364="FEMALE_ADULT_72_84","FEMALE_ADULT_84",IF(AM364="FEMALE_ADULT_84","FEMALE_ADULT_84",IF(AM364="MALE_CUB","MALE_JUVENILE",IF(AM364="MALE_JUVENILE","MALE_SUBADULT",IF(AM364="MALE_SUBADULT","MALE_ADULT_36_48",IF(AM364="MALE_ADULT_36_48","MALE_ADULT_48_60",IF(AM364="MALE_ADULT_48_60","MALE_ADULT_60_72",IF(AM364="MALE_ADULT_60_72","MALE_ADULT_72_84",IF(AM364="MALE_ADULT_72_84","MALE_ADULT_84",IF(AM364="MALE_ADULT_84","MALE_ADULT_84",IF(AM364="NA_CUB","NA_JUVENILE",IF(AM364="NA_JUVENILE","NA_ADULT",IF(AM364="NA_ADULT","NA_ADULT","NA"))))))))))))))))))))))))))</f>
        <v>NA</v>
      </c>
      <c r="AO364" s="1" t="str">
        <f t="shared" ref="AO364:AO427" si="536">IF($E364=AO$1,$J364,IF(AO$1&gt;$G364,$N364,IF($E364&gt;AO$1,"NA",(IF($E364=AO$1,AI364,(IF(AN364="NA",AI364,IF(AN364="FEMALE_CUB","FEMALE_JUVENILE",IF(AN364="FEMALE_JUVENILE","FEMALE_SUBADULT",IF(AN364="FEMALE_SUBADULT","FEMALE_ADULT_36_48",IF(AN364="FEMALE_ADULT_36_48","FEMALE_ADULT_48_60",IF(AN364="FEMALE_ADULT_48_60","FEMALE_ADULT_60_72",IF(AN364="FEMALE_ADULT_60_72","FEMALE_ADULT_72_84",IF(AN364="FEMALE_ADULT_72_84","FEMALE_ADULT_84",IF(AN364="FEMALE_ADULT_84","FEMALE_ADULT_84",IF(AN364="MALE_CUB","MALE_JUVENILE",IF(AN364="MALE_JUVENILE","MALE_SUBADULT",IF(AN364="MALE_SUBADULT","MALE_ADULT_36_48",IF(AN364="MALE_ADULT_36_48","MALE_ADULT_48_60",IF(AN364="MALE_ADULT_48_60","MALE_ADULT_60_72",IF(AN364="MALE_ADULT_60_72","MALE_ADULT_72_84",IF(AN364="MALE_ADULT_72_84","MALE_ADULT_84",IF(AN364="MALE_ADULT_84","MALE_ADULT_84",IF(AN364="NA_CUB","NA_JUVENILE",IF(AN364="NA_JUVENILE","NA_ADULT",IF(AN364="NA_ADULT","NA_ADULT","NA"))))))))))))))))))))))))))</f>
        <v>NA</v>
      </c>
      <c r="AP364" s="1" t="str">
        <f t="shared" ref="AP364:AP427" si="537">IF($E364=AP$1,$J364,IF(AP$1&gt;$G364,$N364,IF($E364&gt;AP$1,"NA",(IF($E364=AP$1,AJ364,(IF(AO364="NA",AJ364,IF(AO364="FEMALE_CUB","FEMALE_JUVENILE",IF(AO364="FEMALE_JUVENILE","FEMALE_SUBADULT",IF(AO364="FEMALE_SUBADULT","FEMALE_ADULT_36_48",IF(AO364="FEMALE_ADULT_36_48","FEMALE_ADULT_48_60",IF(AO364="FEMALE_ADULT_48_60","FEMALE_ADULT_60_72",IF(AO364="FEMALE_ADULT_60_72","FEMALE_ADULT_72_84",IF(AO364="FEMALE_ADULT_72_84","FEMALE_ADULT_84",IF(AO364="FEMALE_ADULT_84","FEMALE_ADULT_84",IF(AO364="MALE_CUB","MALE_JUVENILE",IF(AO364="MALE_JUVENILE","MALE_SUBADULT",IF(AO364="MALE_SUBADULT","MALE_ADULT_36_48",IF(AO364="MALE_ADULT_36_48","MALE_ADULT_48_60",IF(AO364="MALE_ADULT_48_60","MALE_ADULT_60_72",IF(AO364="MALE_ADULT_60_72","MALE_ADULT_72_84",IF(AO364="MALE_ADULT_72_84","MALE_ADULT_84",IF(AO364="MALE_ADULT_84","MALE_ADULT_84",IF(AO364="NA_CUB","NA_JUVENILE",IF(AO364="NA_JUVENILE","NA_ADULT",IF(AO364="NA_ADULT","NA_ADULT","NA"))))))))))))))))))))))))))</f>
        <v>NA</v>
      </c>
      <c r="AQ364" s="1" t="str">
        <f t="shared" ref="AQ364:AQ427" si="538">IF($E364=AQ$1,$J364,IF(AQ$1&gt;$G364,$N364,IF($E364&gt;AQ$1,"NA",(IF($E364=AQ$1,AK364,(IF(AP364="NA",AK364,IF(AP364="FEMALE_CUB","FEMALE_JUVENILE",IF(AP364="FEMALE_JUVENILE","FEMALE_SUBADULT",IF(AP364="FEMALE_SUBADULT","FEMALE_ADULT_36_48",IF(AP364="FEMALE_ADULT_36_48","FEMALE_ADULT_48_60",IF(AP364="FEMALE_ADULT_48_60","FEMALE_ADULT_60_72",IF(AP364="FEMALE_ADULT_60_72","FEMALE_ADULT_72_84",IF(AP364="FEMALE_ADULT_72_84","FEMALE_ADULT_84",IF(AP364="FEMALE_ADULT_84","FEMALE_ADULT_84",IF(AP364="MALE_CUB","MALE_JUVENILE",IF(AP364="MALE_JUVENILE","MALE_SUBADULT",IF(AP364="MALE_SUBADULT","MALE_ADULT_36_48",IF(AP364="MALE_ADULT_36_48","MALE_ADULT_48_60",IF(AP364="MALE_ADULT_48_60","MALE_ADULT_60_72",IF(AP364="MALE_ADULT_60_72","MALE_ADULT_72_84",IF(AP364="MALE_ADULT_72_84","MALE_ADULT_84",IF(AP364="MALE_ADULT_84","MALE_ADULT_84",IF(AP364="NA_CUB","NA_JUVENILE",IF(AP364="NA_JUVENILE","NA_ADULT",IF(AP364="NA_ADULT","NA_ADULT","NA"))))))))))))))))))))))))))</f>
        <v>NA</v>
      </c>
      <c r="AR364" s="1" t="str">
        <f t="shared" ref="AR364:AR427" si="539">IF($E364=AR$1,$J364,IF(AR$1&gt;$G364,$N364,IF($E364&gt;AR$1,"NA",(IF($E364=AR$1,AL364,(IF(AQ364="NA",AL364,IF(AQ364="FEMALE_CUB","FEMALE_JUVENILE",IF(AQ364="FEMALE_JUVENILE","FEMALE_SUBADULT",IF(AQ364="FEMALE_SUBADULT","FEMALE_ADULT_36_48",IF(AQ364="FEMALE_ADULT_36_48","FEMALE_ADULT_48_60",IF(AQ364="FEMALE_ADULT_48_60","FEMALE_ADULT_60_72",IF(AQ364="FEMALE_ADULT_60_72","FEMALE_ADULT_72_84",IF(AQ364="FEMALE_ADULT_72_84","FEMALE_ADULT_84",IF(AQ364="FEMALE_ADULT_84","FEMALE_ADULT_84",IF(AQ364="MALE_CUB","MALE_JUVENILE",IF(AQ364="MALE_JUVENILE","MALE_SUBADULT",IF(AQ364="MALE_SUBADULT","MALE_ADULT_36_48",IF(AQ364="MALE_ADULT_36_48","MALE_ADULT_48_60",IF(AQ364="MALE_ADULT_48_60","MALE_ADULT_60_72",IF(AQ364="MALE_ADULT_60_72","MALE_ADULT_72_84",IF(AQ364="MALE_ADULT_72_84","MALE_ADULT_84",IF(AQ364="MALE_ADULT_84","MALE_ADULT_84",IF(AQ364="NA_CUB","NA_JUVENILE",IF(AQ364="NA_JUVENILE","NA_ADULT",IF(AQ364="NA_ADULT","NA_ADULT","NA"))))))))))))))))))))))))))</f>
        <v>NA</v>
      </c>
      <c r="AS364" s="1" t="str">
        <f t="shared" ref="AS364:AS427" si="540">IF($E364=AS$1,$J364,IF(AS$1&gt;$G364,$N364,IF($E364&gt;AS$1,"NA",(IF($E364=AS$1,AM364,(IF(AR364="NA",AM364,IF(AR364="FEMALE_CUB","FEMALE_JUVENILE",IF(AR364="FEMALE_JUVENILE","FEMALE_SUBADULT",IF(AR364="FEMALE_SUBADULT","FEMALE_ADULT_36_48",IF(AR364="FEMALE_ADULT_36_48","FEMALE_ADULT_48_60",IF(AR364="FEMALE_ADULT_48_60","FEMALE_ADULT_60_72",IF(AR364="FEMALE_ADULT_60_72","FEMALE_ADULT_72_84",IF(AR364="FEMALE_ADULT_72_84","FEMALE_ADULT_84",IF(AR364="FEMALE_ADULT_84","FEMALE_ADULT_84",IF(AR364="MALE_CUB","MALE_JUVENILE",IF(AR364="MALE_JUVENILE","MALE_SUBADULT",IF(AR364="MALE_SUBADULT","MALE_ADULT_36_48",IF(AR364="MALE_ADULT_36_48","MALE_ADULT_48_60",IF(AR364="MALE_ADULT_48_60","MALE_ADULT_60_72",IF(AR364="MALE_ADULT_60_72","MALE_ADULT_72_84",IF(AR364="MALE_ADULT_72_84","MALE_ADULT_84",IF(AR364="MALE_ADULT_84","MALE_ADULT_84",IF(AR364="NA_CUB","NA_JUVENILE",IF(AR364="NA_JUVENILE","NA_ADULT",IF(AR364="NA_ADULT","NA_ADULT","NA"))))))))))))))))))))))))))</f>
        <v>MALE_CUB</v>
      </c>
      <c r="AT364" s="1" t="str">
        <f t="shared" ref="AT364:AT427" si="541">IF($E364=AT$1,$J364,IF(AT$1&gt;$G364,$N364,IF($E364&gt;AT$1,"NA",(IF($E364=AT$1,AN364,(IF(AS364="NA",AN364,IF(AS364="FEMALE_CUB","FEMALE_JUVENILE",IF(AS364="FEMALE_JUVENILE","FEMALE_SUBADULT",IF(AS364="FEMALE_SUBADULT","FEMALE_ADULT_36_48",IF(AS364="FEMALE_ADULT_36_48","FEMALE_ADULT_48_60",IF(AS364="FEMALE_ADULT_48_60","FEMALE_ADULT_60_72",IF(AS364="FEMALE_ADULT_60_72","FEMALE_ADULT_72_84",IF(AS364="FEMALE_ADULT_72_84","FEMALE_ADULT_84",IF(AS364="FEMALE_ADULT_84","FEMALE_ADULT_84",IF(AS364="MALE_CUB","MALE_JUVENILE",IF(AS364="MALE_JUVENILE","MALE_SUBADULT",IF(AS364="MALE_SUBADULT","MALE_ADULT_36_48",IF(AS364="MALE_ADULT_36_48","MALE_ADULT_48_60",IF(AS364="MALE_ADULT_48_60","MALE_ADULT_60_72",IF(AS364="MALE_ADULT_60_72","MALE_ADULT_72_84",IF(AS364="MALE_ADULT_72_84","MALE_ADULT_84",IF(AS364="MALE_ADULT_84","MALE_ADULT_84",IF(AS364="NA_CUB","NA_JUVENILE",IF(AS364="NA_JUVENILE","NA_ADULT",IF(AS364="NA_ADULT","NA_ADULT","NA"))))))))))))))))))))))))))</f>
        <v>MALE_JUVENILE</v>
      </c>
      <c r="AU364" s="1" t="str">
        <f t="shared" ref="AU364:AU427" si="542">IF($E364=AU$1,$J364,IF(AU$1&gt;$G364,$N364,IF($E364&gt;AU$1,"NA",(IF($E364=AU$1,AO364,(IF(AT364="NA",AO364,IF(AT364="FEMALE_CUB","FEMALE_JUVENILE",IF(AT364="FEMALE_JUVENILE","FEMALE_SUBADULT",IF(AT364="FEMALE_SUBADULT","FEMALE_ADULT_36_48",IF(AT364="FEMALE_ADULT_36_48","FEMALE_ADULT_48_60",IF(AT364="FEMALE_ADULT_48_60","FEMALE_ADULT_60_72",IF(AT364="FEMALE_ADULT_60_72","FEMALE_ADULT_72_84",IF(AT364="FEMALE_ADULT_72_84","FEMALE_ADULT_84",IF(AT364="FEMALE_ADULT_84","FEMALE_ADULT_84",IF(AT364="MALE_CUB","MALE_JUVENILE",IF(AT364="MALE_JUVENILE","MALE_SUBADULT",IF(AT364="MALE_SUBADULT","MALE_ADULT_36_48",IF(AT364="MALE_ADULT_36_48","MALE_ADULT_48_60",IF(AT364="MALE_ADULT_48_60","MALE_ADULT_60_72",IF(AT364="MALE_ADULT_60_72","MALE_ADULT_72_84",IF(AT364="MALE_ADULT_72_84","MALE_ADULT_84",IF(AT364="MALE_ADULT_84","MALE_ADULT_84",IF(AT364="NA_CUB","NA_JUVENILE",IF(AT364="NA_JUVENILE","NA_ADULT",IF(AT364="NA_ADULT","NA_ADULT","NA"))))))))))))))))))))))))))</f>
        <v>MALE_SUBADULT</v>
      </c>
      <c r="AV364" s="1" t="str">
        <f t="shared" ref="AV364:AV427" si="543">IF($E364=AV$1,$J364,IF(AV$1&gt;$G364,$N364,IF($E364&gt;AV$1,"NA",(IF($E364=AV$1,AP364,(IF(AU364="NA",AP364,IF(AU364="FEMALE_CUB","FEMALE_JUVENILE",IF(AU364="FEMALE_JUVENILE","FEMALE_SUBADULT",IF(AU364="FEMALE_SUBADULT","FEMALE_ADULT_36_48",IF(AU364="FEMALE_ADULT_36_48","FEMALE_ADULT_48_60",IF(AU364="FEMALE_ADULT_48_60","FEMALE_ADULT_60_72",IF(AU364="FEMALE_ADULT_60_72","FEMALE_ADULT_72_84",IF(AU364="FEMALE_ADULT_72_84","FEMALE_ADULT_84",IF(AU364="FEMALE_ADULT_84","FEMALE_ADULT_84",IF(AU364="MALE_CUB","MALE_JUVENILE",IF(AU364="MALE_JUVENILE","MALE_SUBADULT",IF(AU364="MALE_SUBADULT","MALE_ADULT_36_48",IF(AU364="MALE_ADULT_36_48","MALE_ADULT_48_60",IF(AU364="MALE_ADULT_48_60","MALE_ADULT_60_72",IF(AU364="MALE_ADULT_60_72","MALE_ADULT_72_84",IF(AU364="MALE_ADULT_72_84","MALE_ADULT_84",IF(AU364="MALE_ADULT_84","MALE_ADULT_84",IF(AU364="NA_CUB","NA_JUVENILE",IF(AU364="NA_JUVENILE","NA_ADULT",IF(AU364="NA_ADULT","NA_ADULT","NA"))))))))))))))))))))))))))</f>
        <v>CENSORED</v>
      </c>
      <c r="AW364" s="1" t="str">
        <f t="shared" ref="AW364:AW427" si="544">IF($E364=AW$1,$J364,IF(AW$1&gt;$G364,$N364,IF($E364&gt;AW$1,"NA",(IF($E364=AW$1,AQ364,(IF(AV364="NA",AQ364,IF(AV364="FEMALE_CUB","FEMALE_JUVENILE",IF(AV364="FEMALE_JUVENILE","FEMALE_SUBADULT",IF(AV364="FEMALE_SUBADULT","FEMALE_ADULT_36_48",IF(AV364="FEMALE_ADULT_36_48","FEMALE_ADULT_48_60",IF(AV364="FEMALE_ADULT_48_60","FEMALE_ADULT_60_72",IF(AV364="FEMALE_ADULT_60_72","FEMALE_ADULT_72_84",IF(AV364="FEMALE_ADULT_72_84","FEMALE_ADULT_84",IF(AV364="FEMALE_ADULT_84","FEMALE_ADULT_84",IF(AV364="MALE_CUB","MALE_JUVENILE",IF(AV364="MALE_JUVENILE","MALE_SUBADULT",IF(AV364="MALE_SUBADULT","MALE_ADULT_36_48",IF(AV364="MALE_ADULT_36_48","MALE_ADULT_48_60",IF(AV364="MALE_ADULT_48_60","MALE_ADULT_60_72",IF(AV364="MALE_ADULT_60_72","MALE_ADULT_72_84",IF(AV364="MALE_ADULT_72_84","MALE_ADULT_84",IF(AV364="MALE_ADULT_84","MALE_ADULT_84",IF(AV364="NA_CUB","NA_JUVENILE",IF(AV364="NA_JUVENILE","NA_ADULT",IF(AV364="NA_ADULT","NA_ADULT","NA"))))))))))))))))))))))))))</f>
        <v>CENSORED</v>
      </c>
      <c r="AX364" s="1" t="str">
        <f t="shared" ref="AX364:AX427" si="545">IF($E364=AX$1,$J364,IF(AX$1&gt;$G364,$N364,IF($E364&gt;AX$1,"NA",(IF($E364=AX$1,AR364,(IF(AW364="NA",AR364,IF(AW364="FEMALE_CUB","FEMALE_JUVENILE",IF(AW364="FEMALE_JUVENILE","FEMALE_SUBADULT",IF(AW364="FEMALE_SUBADULT","FEMALE_ADULT_36_48",IF(AW364="FEMALE_ADULT_36_48","FEMALE_ADULT_48_60",IF(AW364="FEMALE_ADULT_48_60","FEMALE_ADULT_60_72",IF(AW364="FEMALE_ADULT_60_72","FEMALE_ADULT_72_84",IF(AW364="FEMALE_ADULT_72_84","FEMALE_ADULT_84",IF(AW364="FEMALE_ADULT_84","FEMALE_ADULT_84",IF(AW364="MALE_CUB","MALE_JUVENILE",IF(AW364="MALE_JUVENILE","MALE_SUBADULT",IF(AW364="MALE_SUBADULT","MALE_ADULT_36_48",IF(AW364="MALE_ADULT_36_48","MALE_ADULT_48_60",IF(AW364="MALE_ADULT_48_60","MALE_ADULT_60_72",IF(AW364="MALE_ADULT_60_72","MALE_ADULT_72_84",IF(AW364="MALE_ADULT_72_84","MALE_ADULT_84",IF(AW364="MALE_ADULT_84","MALE_ADULT_84",IF(AW364="NA_CUB","NA_JUVENILE",IF(AW364="NA_JUVENILE","NA_ADULT",IF(AW364="NA_ADULT","NA_ADULT","NA"))))))))))))))))))))))))))</f>
        <v>CENSORED</v>
      </c>
      <c r="AY364" s="1" t="str">
        <f t="shared" ref="AY364:AZ427" si="546">IF($E364=AY$1,$J364,IF(AY$1&gt;$G364,$N364,IF($E364&gt;AY$1,"NA",(IF($E364=AY$1,AS364,(IF(AX364="NA",AS364,IF(AX364="FEMALE_CUB","FEMALE_JUVENILE",IF(AX364="FEMALE_JUVENILE","FEMALE_SUBADULT",IF(AX364="FEMALE_SUBADULT","FEMALE_ADULT_36_48",IF(AX364="FEMALE_ADULT_36_48","FEMALE_ADULT_48_60",IF(AX364="FEMALE_ADULT_48_60","FEMALE_ADULT_60_72",IF(AX364="FEMALE_ADULT_60_72","FEMALE_ADULT_72_84",IF(AX364="FEMALE_ADULT_72_84","FEMALE_ADULT_84",IF(AX364="FEMALE_ADULT_84","FEMALE_ADULT_84",IF(AX364="MALE_CUB","MALE_JUVENILE",IF(AX364="MALE_JUVENILE","MALE_SUBADULT",IF(AX364="MALE_SUBADULT","MALE_ADULT_36_48",IF(AX364="MALE_ADULT_36_48","MALE_ADULT_48_60",IF(AX364="MALE_ADULT_48_60","MALE_ADULT_60_72",IF(AX364="MALE_ADULT_60_72","MALE_ADULT_72_84",IF(AX364="MALE_ADULT_72_84","MALE_ADULT_84",IF(AX364="MALE_ADULT_84","MALE_ADULT_84",IF(AX364="NA_CUB","NA_JUVENILE",IF(AX364="NA_JUVENILE","NA_ADULT",IF(AX364="NA_ADULT","NA_ADULT","NA"))))))))))))))))))))))))))</f>
        <v>CENSORED</v>
      </c>
      <c r="AZ364" s="1" t="str">
        <f t="shared" si="546"/>
        <v>CENSORED</v>
      </c>
    </row>
    <row r="365" spans="1:52" x14ac:dyDescent="0.2">
      <c r="A365" s="27">
        <f>SABI_RAW_DATA!A365</f>
        <v>364</v>
      </c>
      <c r="B365" s="1" t="str">
        <f>UPPER(SABI_RAW_DATA!C365)</f>
        <v>NA</v>
      </c>
      <c r="C365" s="28">
        <f>SABI_RAW_DATA!D365</f>
        <v>40513</v>
      </c>
      <c r="D365" s="28">
        <f>SABI_RAW_DATA!D365</f>
        <v>40513</v>
      </c>
      <c r="E365" s="1">
        <f t="shared" si="472"/>
        <v>2010</v>
      </c>
      <c r="F365" s="28">
        <f>SABI_RAW_DATA!E365</f>
        <v>40544</v>
      </c>
      <c r="G365" s="1">
        <f t="shared" si="473"/>
        <v>2011</v>
      </c>
      <c r="H365" s="67">
        <f>(YEAR(SABI_SUMMARY!D365)-YEAR(SABI_SUMMARY!C365))*12+MONTH(SABI_SUMMARY!D365)-MONTH(SABI_SUMMARY!C365)</f>
        <v>0</v>
      </c>
      <c r="I365" s="1" t="str">
        <f t="shared" si="474"/>
        <v>CUB</v>
      </c>
      <c r="J365" s="1" t="str">
        <f t="shared" si="475"/>
        <v>NA_CUB</v>
      </c>
      <c r="K365" s="29">
        <f>(YEAR(SABI_SUMMARY!F365)-YEAR(SABI_SUMMARY!C365))*12+MONTH(SABI_SUMMARY!F365)-MONTH(SABI_SUMMARY!C365)</f>
        <v>1</v>
      </c>
      <c r="L365" s="1" t="str">
        <f t="shared" si="476"/>
        <v>CUB</v>
      </c>
      <c r="M365" s="1" t="str">
        <f t="shared" si="477"/>
        <v>NA_CUB</v>
      </c>
      <c r="N365" s="1" t="str">
        <f>UPPER(SABI_RAW_DATA!G365)</f>
        <v>MORTALITY</v>
      </c>
      <c r="O365" s="1">
        <f>IF(SABI_SUMMARY!N365="MORTALITY",1,0)</f>
        <v>1</v>
      </c>
      <c r="P365" s="1" t="str">
        <f t="shared" si="519"/>
        <v>NA</v>
      </c>
      <c r="Q365" s="1" t="str">
        <f t="shared" si="520"/>
        <v>NA</v>
      </c>
      <c r="R365" s="1" t="str">
        <f t="shared" ref="R365:Z365" si="547">IF($E365=R$1,$J365,IF(R$1&gt;$G365,$N365,IF($E365&gt;R$1,"NA",(IF($E365=R$1,L365,(IF(Q365="NA",L365,IF(Q365="FEMALE_CUB","FEMALE_JUVENILE",IF(Q365="FEMALE_JUVENILE","FEMALE_SUBADULT",IF(Q365="FEMALE_SUBADULT","FEMALE_ADULT_36_48",IF(Q365="FEMALE_ADULT_36_48","FEMALE_ADULT_48_60",IF(Q365="FEMALE_ADULT_48_60","FEMALE_ADULT_60_72",IF(Q365="FEMALE_ADULT_60_72","FEMALE_ADULT_72_84",IF(Q365="FEMALE_ADULT_72_84","FEMALE_ADULT_84",IF(Q365="FEMALE_ADULT_84","FEMALE_ADULT_84",IF(Q365="MALE_CUB","MALE_JUVENILE",IF(Q365="MALE_JUVENILE","MALE_SUBADULT",IF(Q365="MALE_SUBADULT","MALE_ADULT_36_48",IF(Q365="MALE_ADULT_36_48","MALE_ADULT_48_60",IF(Q365="MALE_ADULT_48_60","MALE_ADULT_60_72",IF(Q365="MALE_ADULT_60_72","MALE_ADULT_72_84",IF(Q365="MALE_ADULT_72_84","MALE_ADULT_84",IF(Q365="MALE_ADULT_84","MALE_ADULT_84",IF(Q365="NA_CUB","NA_JUVENILE",IF(Q365="NA_JUVENILE","NA_ADULT",IF(Q365="NA_ADULT","NA_ADULT","NA"))))))))))))))))))))))))))</f>
        <v>NA</v>
      </c>
      <c r="S365" s="1" t="str">
        <f t="shared" si="547"/>
        <v>NA</v>
      </c>
      <c r="T365" s="1" t="str">
        <f t="shared" si="547"/>
        <v>NA</v>
      </c>
      <c r="U365" s="1" t="str">
        <f t="shared" si="547"/>
        <v>NA</v>
      </c>
      <c r="V365" s="1" t="str">
        <f t="shared" si="547"/>
        <v>NA</v>
      </c>
      <c r="W365" s="1" t="str">
        <f t="shared" si="547"/>
        <v>NA</v>
      </c>
      <c r="X365" s="1" t="str">
        <f t="shared" si="547"/>
        <v>NA</v>
      </c>
      <c r="Y365" s="1" t="str">
        <f t="shared" si="547"/>
        <v>NA</v>
      </c>
      <c r="Z365" s="1" t="str">
        <f t="shared" si="547"/>
        <v>NA</v>
      </c>
      <c r="AA365" s="1" t="str">
        <f t="shared" si="522"/>
        <v>NA</v>
      </c>
      <c r="AB365" s="1" t="str">
        <f t="shared" si="523"/>
        <v>NA</v>
      </c>
      <c r="AC365" s="1" t="str">
        <f t="shared" si="524"/>
        <v>NA</v>
      </c>
      <c r="AD365" s="1" t="str">
        <f t="shared" si="525"/>
        <v>NA</v>
      </c>
      <c r="AE365" s="1" t="str">
        <f t="shared" si="526"/>
        <v>NA</v>
      </c>
      <c r="AF365" s="1" t="str">
        <f t="shared" si="527"/>
        <v>NA</v>
      </c>
      <c r="AG365" s="1" t="str">
        <f t="shared" si="528"/>
        <v>NA</v>
      </c>
      <c r="AH365" s="1" t="str">
        <f t="shared" si="529"/>
        <v>NA</v>
      </c>
      <c r="AI365" s="1" t="str">
        <f t="shared" si="530"/>
        <v>NA</v>
      </c>
      <c r="AJ365" s="1" t="str">
        <f t="shared" si="531"/>
        <v>NA</v>
      </c>
      <c r="AK365" s="1" t="str">
        <f t="shared" si="532"/>
        <v>NA</v>
      </c>
      <c r="AL365" s="1" t="str">
        <f t="shared" si="533"/>
        <v>NA</v>
      </c>
      <c r="AM365" s="1" t="str">
        <f t="shared" si="534"/>
        <v>NA</v>
      </c>
      <c r="AN365" s="1" t="str">
        <f t="shared" si="535"/>
        <v>NA</v>
      </c>
      <c r="AO365" s="1" t="str">
        <f t="shared" si="536"/>
        <v>NA</v>
      </c>
      <c r="AP365" s="1" t="str">
        <f t="shared" si="537"/>
        <v>NA</v>
      </c>
      <c r="AQ365" s="1" t="str">
        <f t="shared" si="538"/>
        <v>NA</v>
      </c>
      <c r="AR365" s="1" t="str">
        <f t="shared" si="539"/>
        <v>NA</v>
      </c>
      <c r="AS365" s="1" t="str">
        <f t="shared" si="540"/>
        <v>NA</v>
      </c>
      <c r="AT365" s="1" t="str">
        <f t="shared" si="541"/>
        <v>NA</v>
      </c>
      <c r="AU365" s="1" t="str">
        <f t="shared" si="542"/>
        <v>NA_CUB</v>
      </c>
      <c r="AV365" s="1" t="str">
        <f t="shared" si="543"/>
        <v>NA_JUVENILE</v>
      </c>
      <c r="AW365" s="1" t="str">
        <f t="shared" si="544"/>
        <v>MORTALITY</v>
      </c>
      <c r="AX365" s="1" t="str">
        <f t="shared" si="545"/>
        <v>MORTALITY</v>
      </c>
      <c r="AY365" s="1" t="str">
        <f t="shared" si="546"/>
        <v>MORTALITY</v>
      </c>
      <c r="AZ365" s="1" t="str">
        <f t="shared" si="546"/>
        <v>MORTALITY</v>
      </c>
    </row>
    <row r="366" spans="1:52" x14ac:dyDescent="0.2">
      <c r="A366" s="27">
        <f>SABI_RAW_DATA!A366</f>
        <v>365</v>
      </c>
      <c r="B366" s="1" t="str">
        <f>UPPER(SABI_RAW_DATA!C366)</f>
        <v>MALE</v>
      </c>
      <c r="C366" s="28">
        <f>SABI_RAW_DATA!D366</f>
        <v>40513</v>
      </c>
      <c r="D366" s="28">
        <f>SABI_RAW_DATA!D366</f>
        <v>40513</v>
      </c>
      <c r="E366" s="1">
        <f t="shared" si="472"/>
        <v>2010</v>
      </c>
      <c r="F366" s="28">
        <f>SABI_RAW_DATA!E366</f>
        <v>41730</v>
      </c>
      <c r="G366" s="1">
        <f t="shared" si="473"/>
        <v>2014</v>
      </c>
      <c r="H366" s="67">
        <f>(YEAR(SABI_SUMMARY!D366)-YEAR(SABI_SUMMARY!C366))*12+MONTH(SABI_SUMMARY!D366)-MONTH(SABI_SUMMARY!C366)</f>
        <v>0</v>
      </c>
      <c r="I366" s="1" t="str">
        <f t="shared" si="474"/>
        <v>CUB</v>
      </c>
      <c r="J366" s="1" t="str">
        <f t="shared" si="475"/>
        <v>MALE_CUB</v>
      </c>
      <c r="K366" s="29">
        <f>(YEAR(SABI_SUMMARY!F366)-YEAR(SABI_SUMMARY!C366))*12+MONTH(SABI_SUMMARY!F366)-MONTH(SABI_SUMMARY!C366)</f>
        <v>40</v>
      </c>
      <c r="L366" s="1" t="str">
        <f t="shared" si="476"/>
        <v>ADULT_36_48</v>
      </c>
      <c r="M366" s="1" t="str">
        <f t="shared" si="477"/>
        <v>MALE_ADULT_36_48</v>
      </c>
      <c r="N366" s="1" t="str">
        <f>UPPER(SABI_RAW_DATA!G366)</f>
        <v>MORTALITY</v>
      </c>
      <c r="O366" s="1">
        <f>IF(SABI_SUMMARY!N366="MORTALITY",1,0)</f>
        <v>1</v>
      </c>
      <c r="P366" s="1" t="str">
        <f t="shared" si="519"/>
        <v>NA</v>
      </c>
      <c r="Q366" s="1" t="str">
        <f t="shared" si="520"/>
        <v>NA</v>
      </c>
      <c r="R366" s="1" t="str">
        <f t="shared" ref="R366:Z366" si="548">IF($E366=R$1,$J366,IF(R$1&gt;$G366,$N366,IF($E366&gt;R$1,"NA",(IF($E366=R$1,L366,(IF(Q366="NA",L366,IF(Q366="FEMALE_CUB","FEMALE_JUVENILE",IF(Q366="FEMALE_JUVENILE","FEMALE_SUBADULT",IF(Q366="FEMALE_SUBADULT","FEMALE_ADULT_36_48",IF(Q366="FEMALE_ADULT_36_48","FEMALE_ADULT_48_60",IF(Q366="FEMALE_ADULT_48_60","FEMALE_ADULT_60_72",IF(Q366="FEMALE_ADULT_60_72","FEMALE_ADULT_72_84",IF(Q366="FEMALE_ADULT_72_84","FEMALE_ADULT_84",IF(Q366="FEMALE_ADULT_84","FEMALE_ADULT_84",IF(Q366="MALE_CUB","MALE_JUVENILE",IF(Q366="MALE_JUVENILE","MALE_SUBADULT",IF(Q366="MALE_SUBADULT","MALE_ADULT_36_48",IF(Q366="MALE_ADULT_36_48","MALE_ADULT_48_60",IF(Q366="MALE_ADULT_48_60","MALE_ADULT_60_72",IF(Q366="MALE_ADULT_60_72","MALE_ADULT_72_84",IF(Q366="MALE_ADULT_72_84","MALE_ADULT_84",IF(Q366="MALE_ADULT_84","MALE_ADULT_84",IF(Q366="NA_CUB","NA_JUVENILE",IF(Q366="NA_JUVENILE","NA_ADULT",IF(Q366="NA_ADULT","NA_ADULT","NA"))))))))))))))))))))))))))</f>
        <v>NA</v>
      </c>
      <c r="S366" s="1" t="str">
        <f t="shared" si="548"/>
        <v>NA</v>
      </c>
      <c r="T366" s="1" t="str">
        <f t="shared" si="548"/>
        <v>NA</v>
      </c>
      <c r="U366" s="1" t="str">
        <f t="shared" si="548"/>
        <v>NA</v>
      </c>
      <c r="V366" s="1" t="str">
        <f t="shared" si="548"/>
        <v>NA</v>
      </c>
      <c r="W366" s="1" t="str">
        <f t="shared" si="548"/>
        <v>NA</v>
      </c>
      <c r="X366" s="1" t="str">
        <f t="shared" si="548"/>
        <v>NA</v>
      </c>
      <c r="Y366" s="1" t="str">
        <f t="shared" si="548"/>
        <v>NA</v>
      </c>
      <c r="Z366" s="1" t="str">
        <f t="shared" si="548"/>
        <v>NA</v>
      </c>
      <c r="AA366" s="1" t="str">
        <f t="shared" si="522"/>
        <v>NA</v>
      </c>
      <c r="AB366" s="1" t="str">
        <f t="shared" si="523"/>
        <v>NA</v>
      </c>
      <c r="AC366" s="1" t="str">
        <f t="shared" si="524"/>
        <v>NA</v>
      </c>
      <c r="AD366" s="1" t="str">
        <f t="shared" si="525"/>
        <v>NA</v>
      </c>
      <c r="AE366" s="1" t="str">
        <f t="shared" si="526"/>
        <v>NA</v>
      </c>
      <c r="AF366" s="1" t="str">
        <f t="shared" si="527"/>
        <v>NA</v>
      </c>
      <c r="AG366" s="1" t="str">
        <f t="shared" si="528"/>
        <v>NA</v>
      </c>
      <c r="AH366" s="1" t="str">
        <f t="shared" si="529"/>
        <v>NA</v>
      </c>
      <c r="AI366" s="1" t="str">
        <f t="shared" si="530"/>
        <v>NA</v>
      </c>
      <c r="AJ366" s="1" t="str">
        <f t="shared" si="531"/>
        <v>NA</v>
      </c>
      <c r="AK366" s="1" t="str">
        <f t="shared" si="532"/>
        <v>NA</v>
      </c>
      <c r="AL366" s="1" t="str">
        <f t="shared" si="533"/>
        <v>NA</v>
      </c>
      <c r="AM366" s="1" t="str">
        <f t="shared" si="534"/>
        <v>NA</v>
      </c>
      <c r="AN366" s="1" t="str">
        <f t="shared" si="535"/>
        <v>NA</v>
      </c>
      <c r="AO366" s="1" t="str">
        <f t="shared" si="536"/>
        <v>NA</v>
      </c>
      <c r="AP366" s="1" t="str">
        <f t="shared" si="537"/>
        <v>NA</v>
      </c>
      <c r="AQ366" s="1" t="str">
        <f t="shared" si="538"/>
        <v>NA</v>
      </c>
      <c r="AR366" s="1" t="str">
        <f t="shared" si="539"/>
        <v>NA</v>
      </c>
      <c r="AS366" s="1" t="str">
        <f t="shared" si="540"/>
        <v>NA</v>
      </c>
      <c r="AT366" s="1" t="str">
        <f t="shared" si="541"/>
        <v>NA</v>
      </c>
      <c r="AU366" s="1" t="str">
        <f t="shared" si="542"/>
        <v>MALE_CUB</v>
      </c>
      <c r="AV366" s="1" t="str">
        <f t="shared" si="543"/>
        <v>MALE_JUVENILE</v>
      </c>
      <c r="AW366" s="1" t="str">
        <f t="shared" si="544"/>
        <v>MALE_SUBADULT</v>
      </c>
      <c r="AX366" s="1" t="str">
        <f t="shared" si="545"/>
        <v>MALE_ADULT_36_48</v>
      </c>
      <c r="AY366" s="1" t="str">
        <f t="shared" si="546"/>
        <v>MALE_ADULT_48_60</v>
      </c>
      <c r="AZ366" s="1" t="str">
        <f t="shared" si="546"/>
        <v>MORTALITY</v>
      </c>
    </row>
    <row r="367" spans="1:52" x14ac:dyDescent="0.2">
      <c r="A367" s="27">
        <f>SABI_RAW_DATA!A367</f>
        <v>366</v>
      </c>
      <c r="B367" s="1" t="str">
        <f>UPPER(SABI_RAW_DATA!C367)</f>
        <v>FEMALE</v>
      </c>
      <c r="C367" s="28">
        <f>SABI_RAW_DATA!D367</f>
        <v>41153</v>
      </c>
      <c r="D367" s="28">
        <f>SABI_RAW_DATA!D367</f>
        <v>41153</v>
      </c>
      <c r="E367" s="1">
        <f t="shared" si="472"/>
        <v>2012</v>
      </c>
      <c r="F367" s="28">
        <f>SABI_RAW_DATA!E367</f>
        <v>41456</v>
      </c>
      <c r="G367" s="1">
        <f t="shared" si="473"/>
        <v>2013</v>
      </c>
      <c r="H367" s="67">
        <f>(YEAR(SABI_SUMMARY!D367)-YEAR(SABI_SUMMARY!C367))*12+MONTH(SABI_SUMMARY!D367)-MONTH(SABI_SUMMARY!C367)</f>
        <v>0</v>
      </c>
      <c r="I367" s="1" t="str">
        <f t="shared" si="474"/>
        <v>CUB</v>
      </c>
      <c r="J367" s="1" t="str">
        <f t="shared" si="475"/>
        <v>FEMALE_CUB</v>
      </c>
      <c r="K367" s="29">
        <f>(YEAR(SABI_SUMMARY!F367)-YEAR(SABI_SUMMARY!C367))*12+MONTH(SABI_SUMMARY!F367)-MONTH(SABI_SUMMARY!C367)</f>
        <v>10</v>
      </c>
      <c r="L367" s="1" t="str">
        <f t="shared" si="476"/>
        <v>CUB</v>
      </c>
      <c r="M367" s="1" t="str">
        <f t="shared" si="477"/>
        <v>FEMALE_CUB</v>
      </c>
      <c r="N367" s="1" t="str">
        <f>UPPER(SABI_RAW_DATA!G367)</f>
        <v>MORTALITY</v>
      </c>
      <c r="O367" s="1">
        <f>IF(SABI_SUMMARY!N367="MORTALITY",1,0)</f>
        <v>1</v>
      </c>
      <c r="P367" s="1" t="str">
        <f t="shared" si="519"/>
        <v>NA</v>
      </c>
      <c r="Q367" s="1" t="str">
        <f t="shared" si="520"/>
        <v>NA</v>
      </c>
      <c r="R367" s="1" t="str">
        <f t="shared" ref="R367:Z367" si="549">IF($E367=R$1,$J367,IF(R$1&gt;$G367,$N367,IF($E367&gt;R$1,"NA",(IF($E367=R$1,L367,(IF(Q367="NA",L367,IF(Q367="FEMALE_CUB","FEMALE_JUVENILE",IF(Q367="FEMALE_JUVENILE","FEMALE_SUBADULT",IF(Q367="FEMALE_SUBADULT","FEMALE_ADULT_36_48",IF(Q367="FEMALE_ADULT_36_48","FEMALE_ADULT_48_60",IF(Q367="FEMALE_ADULT_48_60","FEMALE_ADULT_60_72",IF(Q367="FEMALE_ADULT_60_72","FEMALE_ADULT_72_84",IF(Q367="FEMALE_ADULT_72_84","FEMALE_ADULT_84",IF(Q367="FEMALE_ADULT_84","FEMALE_ADULT_84",IF(Q367="MALE_CUB","MALE_JUVENILE",IF(Q367="MALE_JUVENILE","MALE_SUBADULT",IF(Q367="MALE_SUBADULT","MALE_ADULT_36_48",IF(Q367="MALE_ADULT_36_48","MALE_ADULT_48_60",IF(Q367="MALE_ADULT_48_60","MALE_ADULT_60_72",IF(Q367="MALE_ADULT_60_72","MALE_ADULT_72_84",IF(Q367="MALE_ADULT_72_84","MALE_ADULT_84",IF(Q367="MALE_ADULT_84","MALE_ADULT_84",IF(Q367="NA_CUB","NA_JUVENILE",IF(Q367="NA_JUVENILE","NA_ADULT",IF(Q367="NA_ADULT","NA_ADULT","NA"))))))))))))))))))))))))))</f>
        <v>NA</v>
      </c>
      <c r="S367" s="1" t="str">
        <f t="shared" si="549"/>
        <v>NA</v>
      </c>
      <c r="T367" s="1" t="str">
        <f t="shared" si="549"/>
        <v>NA</v>
      </c>
      <c r="U367" s="1" t="str">
        <f t="shared" si="549"/>
        <v>NA</v>
      </c>
      <c r="V367" s="1" t="str">
        <f t="shared" si="549"/>
        <v>NA</v>
      </c>
      <c r="W367" s="1" t="str">
        <f t="shared" si="549"/>
        <v>NA</v>
      </c>
      <c r="X367" s="1" t="str">
        <f t="shared" si="549"/>
        <v>NA</v>
      </c>
      <c r="Y367" s="1" t="str">
        <f t="shared" si="549"/>
        <v>NA</v>
      </c>
      <c r="Z367" s="1" t="str">
        <f t="shared" si="549"/>
        <v>NA</v>
      </c>
      <c r="AA367" s="1" t="str">
        <f t="shared" si="522"/>
        <v>NA</v>
      </c>
      <c r="AB367" s="1" t="str">
        <f t="shared" si="523"/>
        <v>NA</v>
      </c>
      <c r="AC367" s="1" t="str">
        <f t="shared" si="524"/>
        <v>NA</v>
      </c>
      <c r="AD367" s="1" t="str">
        <f t="shared" si="525"/>
        <v>NA</v>
      </c>
      <c r="AE367" s="1" t="str">
        <f t="shared" si="526"/>
        <v>NA</v>
      </c>
      <c r="AF367" s="1" t="str">
        <f t="shared" si="527"/>
        <v>NA</v>
      </c>
      <c r="AG367" s="1" t="str">
        <f t="shared" si="528"/>
        <v>NA</v>
      </c>
      <c r="AH367" s="1" t="str">
        <f t="shared" si="529"/>
        <v>NA</v>
      </c>
      <c r="AI367" s="1" t="str">
        <f t="shared" si="530"/>
        <v>NA</v>
      </c>
      <c r="AJ367" s="1" t="str">
        <f t="shared" si="531"/>
        <v>NA</v>
      </c>
      <c r="AK367" s="1" t="str">
        <f t="shared" si="532"/>
        <v>NA</v>
      </c>
      <c r="AL367" s="1" t="str">
        <f t="shared" si="533"/>
        <v>NA</v>
      </c>
      <c r="AM367" s="1" t="str">
        <f t="shared" si="534"/>
        <v>NA</v>
      </c>
      <c r="AN367" s="1" t="str">
        <f t="shared" si="535"/>
        <v>NA</v>
      </c>
      <c r="AO367" s="1" t="str">
        <f t="shared" si="536"/>
        <v>NA</v>
      </c>
      <c r="AP367" s="1" t="str">
        <f t="shared" si="537"/>
        <v>NA</v>
      </c>
      <c r="AQ367" s="1" t="str">
        <f t="shared" si="538"/>
        <v>NA</v>
      </c>
      <c r="AR367" s="1" t="str">
        <f t="shared" si="539"/>
        <v>NA</v>
      </c>
      <c r="AS367" s="1" t="str">
        <f t="shared" si="540"/>
        <v>NA</v>
      </c>
      <c r="AT367" s="1" t="str">
        <f t="shared" si="541"/>
        <v>NA</v>
      </c>
      <c r="AU367" s="1" t="str">
        <f t="shared" si="542"/>
        <v>NA</v>
      </c>
      <c r="AV367" s="1" t="str">
        <f t="shared" si="543"/>
        <v>NA</v>
      </c>
      <c r="AW367" s="1" t="str">
        <f t="shared" si="544"/>
        <v>FEMALE_CUB</v>
      </c>
      <c r="AX367" s="1" t="str">
        <f t="shared" si="545"/>
        <v>FEMALE_JUVENILE</v>
      </c>
      <c r="AY367" s="1" t="str">
        <f t="shared" si="546"/>
        <v>MORTALITY</v>
      </c>
      <c r="AZ367" s="1" t="str">
        <f t="shared" si="546"/>
        <v>MORTALITY</v>
      </c>
    </row>
    <row r="368" spans="1:52" x14ac:dyDescent="0.2">
      <c r="A368" s="27">
        <f>SABI_RAW_DATA!A368</f>
        <v>367</v>
      </c>
      <c r="B368" s="1" t="str">
        <f>UPPER(SABI_RAW_DATA!C368)</f>
        <v>MALE</v>
      </c>
      <c r="C368" s="28">
        <f>SABI_RAW_DATA!D368</f>
        <v>41153</v>
      </c>
      <c r="D368" s="28">
        <f>SABI_RAW_DATA!D368</f>
        <v>41153</v>
      </c>
      <c r="E368" s="1">
        <f t="shared" si="472"/>
        <v>2012</v>
      </c>
      <c r="F368" s="28">
        <f>SABI_RAW_DATA!E368</f>
        <v>42005</v>
      </c>
      <c r="G368" s="1">
        <f t="shared" si="473"/>
        <v>2015</v>
      </c>
      <c r="H368" s="67">
        <f>(YEAR(SABI_SUMMARY!D368)-YEAR(SABI_SUMMARY!C368))*12+MONTH(SABI_SUMMARY!D368)-MONTH(SABI_SUMMARY!C368)</f>
        <v>0</v>
      </c>
      <c r="I368" s="1" t="str">
        <f t="shared" si="474"/>
        <v>CUB</v>
      </c>
      <c r="J368" s="1" t="str">
        <f t="shared" si="475"/>
        <v>MALE_CUB</v>
      </c>
      <c r="K368" s="29">
        <f>(YEAR(SABI_SUMMARY!F368)-YEAR(SABI_SUMMARY!C368))*12+MONTH(SABI_SUMMARY!F368)-MONTH(SABI_SUMMARY!C368)</f>
        <v>28</v>
      </c>
      <c r="L368" s="1" t="str">
        <f t="shared" si="476"/>
        <v>SUBADULT</v>
      </c>
      <c r="M368" s="1" t="str">
        <f t="shared" si="477"/>
        <v>MALE_SUBADULT</v>
      </c>
      <c r="N368" s="1" t="str">
        <f>UPPER(SABI_RAW_DATA!G368)</f>
        <v>CENSORED</v>
      </c>
      <c r="O368" s="1">
        <f>IF(SABI_SUMMARY!N368="MORTALITY",1,0)</f>
        <v>0</v>
      </c>
      <c r="P368" s="1" t="str">
        <f t="shared" si="519"/>
        <v>NA</v>
      </c>
      <c r="Q368" s="1" t="str">
        <f t="shared" si="520"/>
        <v>NA</v>
      </c>
      <c r="R368" s="1" t="str">
        <f t="shared" ref="R368:Z368" si="550">IF($E368=R$1,$J368,IF(R$1&gt;$G368,$N368,IF($E368&gt;R$1,"NA",(IF($E368=R$1,L368,(IF(Q368="NA",L368,IF(Q368="FEMALE_CUB","FEMALE_JUVENILE",IF(Q368="FEMALE_JUVENILE","FEMALE_SUBADULT",IF(Q368="FEMALE_SUBADULT","FEMALE_ADULT_36_48",IF(Q368="FEMALE_ADULT_36_48","FEMALE_ADULT_48_60",IF(Q368="FEMALE_ADULT_48_60","FEMALE_ADULT_60_72",IF(Q368="FEMALE_ADULT_60_72","FEMALE_ADULT_72_84",IF(Q368="FEMALE_ADULT_72_84","FEMALE_ADULT_84",IF(Q368="FEMALE_ADULT_84","FEMALE_ADULT_84",IF(Q368="MALE_CUB","MALE_JUVENILE",IF(Q368="MALE_JUVENILE","MALE_SUBADULT",IF(Q368="MALE_SUBADULT","MALE_ADULT_36_48",IF(Q368="MALE_ADULT_36_48","MALE_ADULT_48_60",IF(Q368="MALE_ADULT_48_60","MALE_ADULT_60_72",IF(Q368="MALE_ADULT_60_72","MALE_ADULT_72_84",IF(Q368="MALE_ADULT_72_84","MALE_ADULT_84",IF(Q368="MALE_ADULT_84","MALE_ADULT_84",IF(Q368="NA_CUB","NA_JUVENILE",IF(Q368="NA_JUVENILE","NA_ADULT",IF(Q368="NA_ADULT","NA_ADULT","NA"))))))))))))))))))))))))))</f>
        <v>NA</v>
      </c>
      <c r="S368" s="1" t="str">
        <f t="shared" si="550"/>
        <v>NA</v>
      </c>
      <c r="T368" s="1" t="str">
        <f t="shared" si="550"/>
        <v>NA</v>
      </c>
      <c r="U368" s="1" t="str">
        <f t="shared" si="550"/>
        <v>NA</v>
      </c>
      <c r="V368" s="1" t="str">
        <f t="shared" si="550"/>
        <v>NA</v>
      </c>
      <c r="W368" s="1" t="str">
        <f t="shared" si="550"/>
        <v>NA</v>
      </c>
      <c r="X368" s="1" t="str">
        <f t="shared" si="550"/>
        <v>NA</v>
      </c>
      <c r="Y368" s="1" t="str">
        <f t="shared" si="550"/>
        <v>NA</v>
      </c>
      <c r="Z368" s="1" t="str">
        <f t="shared" si="550"/>
        <v>NA</v>
      </c>
      <c r="AA368" s="1" t="str">
        <f t="shared" si="522"/>
        <v>NA</v>
      </c>
      <c r="AB368" s="1" t="str">
        <f t="shared" si="523"/>
        <v>NA</v>
      </c>
      <c r="AC368" s="1" t="str">
        <f t="shared" si="524"/>
        <v>NA</v>
      </c>
      <c r="AD368" s="1" t="str">
        <f t="shared" si="525"/>
        <v>NA</v>
      </c>
      <c r="AE368" s="1" t="str">
        <f t="shared" si="526"/>
        <v>NA</v>
      </c>
      <c r="AF368" s="1" t="str">
        <f t="shared" si="527"/>
        <v>NA</v>
      </c>
      <c r="AG368" s="1" t="str">
        <f t="shared" si="528"/>
        <v>NA</v>
      </c>
      <c r="AH368" s="1" t="str">
        <f t="shared" si="529"/>
        <v>NA</v>
      </c>
      <c r="AI368" s="1" t="str">
        <f t="shared" si="530"/>
        <v>NA</v>
      </c>
      <c r="AJ368" s="1" t="str">
        <f t="shared" si="531"/>
        <v>NA</v>
      </c>
      <c r="AK368" s="1" t="str">
        <f t="shared" si="532"/>
        <v>NA</v>
      </c>
      <c r="AL368" s="1" t="str">
        <f t="shared" si="533"/>
        <v>NA</v>
      </c>
      <c r="AM368" s="1" t="str">
        <f t="shared" si="534"/>
        <v>NA</v>
      </c>
      <c r="AN368" s="1" t="str">
        <f t="shared" si="535"/>
        <v>NA</v>
      </c>
      <c r="AO368" s="1" t="str">
        <f t="shared" si="536"/>
        <v>NA</v>
      </c>
      <c r="AP368" s="1" t="str">
        <f t="shared" si="537"/>
        <v>NA</v>
      </c>
      <c r="AQ368" s="1" t="str">
        <f t="shared" si="538"/>
        <v>NA</v>
      </c>
      <c r="AR368" s="1" t="str">
        <f t="shared" si="539"/>
        <v>NA</v>
      </c>
      <c r="AS368" s="1" t="str">
        <f t="shared" si="540"/>
        <v>NA</v>
      </c>
      <c r="AT368" s="1" t="str">
        <f t="shared" si="541"/>
        <v>NA</v>
      </c>
      <c r="AU368" s="1" t="str">
        <f t="shared" si="542"/>
        <v>NA</v>
      </c>
      <c r="AV368" s="1" t="str">
        <f t="shared" si="543"/>
        <v>NA</v>
      </c>
      <c r="AW368" s="1" t="str">
        <f t="shared" si="544"/>
        <v>MALE_CUB</v>
      </c>
      <c r="AX368" s="1" t="str">
        <f t="shared" si="545"/>
        <v>MALE_JUVENILE</v>
      </c>
      <c r="AY368" s="1" t="str">
        <f t="shared" si="546"/>
        <v>MALE_SUBADULT</v>
      </c>
      <c r="AZ368" s="1" t="str">
        <f t="shared" si="546"/>
        <v>MALE_ADULT_36_48</v>
      </c>
    </row>
    <row r="369" spans="1:52" x14ac:dyDescent="0.2">
      <c r="A369" s="27">
        <f>SABI_RAW_DATA!A369</f>
        <v>368</v>
      </c>
      <c r="B369" s="1" t="str">
        <f>UPPER(SABI_RAW_DATA!C369)</f>
        <v>NA</v>
      </c>
      <c r="C369" s="28">
        <f>SABI_RAW_DATA!D369</f>
        <v>41852</v>
      </c>
      <c r="D369" s="28">
        <f>SABI_RAW_DATA!D369</f>
        <v>41852</v>
      </c>
      <c r="E369" s="1">
        <f t="shared" si="472"/>
        <v>2014</v>
      </c>
      <c r="F369" s="28">
        <f>SABI_RAW_DATA!E369</f>
        <v>42005</v>
      </c>
      <c r="G369" s="1">
        <f t="shared" si="473"/>
        <v>2015</v>
      </c>
      <c r="H369" s="67">
        <f>(YEAR(SABI_SUMMARY!D369)-YEAR(SABI_SUMMARY!C369))*12+MONTH(SABI_SUMMARY!D369)-MONTH(SABI_SUMMARY!C369)</f>
        <v>0</v>
      </c>
      <c r="I369" s="1" t="str">
        <f t="shared" si="474"/>
        <v>CUB</v>
      </c>
      <c r="J369" s="1" t="str">
        <f t="shared" si="475"/>
        <v>NA_CUB</v>
      </c>
      <c r="K369" s="29">
        <f>(YEAR(SABI_SUMMARY!F369)-YEAR(SABI_SUMMARY!C369))*12+MONTH(SABI_SUMMARY!F369)-MONTH(SABI_SUMMARY!C369)</f>
        <v>5</v>
      </c>
      <c r="L369" s="1" t="str">
        <f t="shared" si="476"/>
        <v>CUB</v>
      </c>
      <c r="M369" s="1" t="str">
        <f t="shared" si="477"/>
        <v>NA_CUB</v>
      </c>
      <c r="N369" s="1" t="str">
        <f>UPPER(SABI_RAW_DATA!G369)</f>
        <v>CENSORED</v>
      </c>
      <c r="O369" s="1">
        <f>IF(SABI_SUMMARY!N369="MORTALITY",1,0)</f>
        <v>0</v>
      </c>
      <c r="P369" s="1" t="str">
        <f t="shared" si="519"/>
        <v>NA</v>
      </c>
      <c r="Q369" s="1" t="str">
        <f t="shared" si="520"/>
        <v>NA</v>
      </c>
      <c r="R369" s="1" t="str">
        <f t="shared" ref="R369:Z369" si="551">IF($E369=R$1,$J369,IF(R$1&gt;$G369,$N369,IF($E369&gt;R$1,"NA",(IF($E369=R$1,L369,(IF(Q369="NA",L369,IF(Q369="FEMALE_CUB","FEMALE_JUVENILE",IF(Q369="FEMALE_JUVENILE","FEMALE_SUBADULT",IF(Q369="FEMALE_SUBADULT","FEMALE_ADULT_36_48",IF(Q369="FEMALE_ADULT_36_48","FEMALE_ADULT_48_60",IF(Q369="FEMALE_ADULT_48_60","FEMALE_ADULT_60_72",IF(Q369="FEMALE_ADULT_60_72","FEMALE_ADULT_72_84",IF(Q369="FEMALE_ADULT_72_84","FEMALE_ADULT_84",IF(Q369="FEMALE_ADULT_84","FEMALE_ADULT_84",IF(Q369="MALE_CUB","MALE_JUVENILE",IF(Q369="MALE_JUVENILE","MALE_SUBADULT",IF(Q369="MALE_SUBADULT","MALE_ADULT_36_48",IF(Q369="MALE_ADULT_36_48","MALE_ADULT_48_60",IF(Q369="MALE_ADULT_48_60","MALE_ADULT_60_72",IF(Q369="MALE_ADULT_60_72","MALE_ADULT_72_84",IF(Q369="MALE_ADULT_72_84","MALE_ADULT_84",IF(Q369="MALE_ADULT_84","MALE_ADULT_84",IF(Q369="NA_CUB","NA_JUVENILE",IF(Q369="NA_JUVENILE","NA_ADULT",IF(Q369="NA_ADULT","NA_ADULT","NA"))))))))))))))))))))))))))</f>
        <v>NA</v>
      </c>
      <c r="S369" s="1" t="str">
        <f t="shared" si="551"/>
        <v>NA</v>
      </c>
      <c r="T369" s="1" t="str">
        <f t="shared" si="551"/>
        <v>NA</v>
      </c>
      <c r="U369" s="1" t="str">
        <f t="shared" si="551"/>
        <v>NA</v>
      </c>
      <c r="V369" s="1" t="str">
        <f t="shared" si="551"/>
        <v>NA</v>
      </c>
      <c r="W369" s="1" t="str">
        <f t="shared" si="551"/>
        <v>NA</v>
      </c>
      <c r="X369" s="1" t="str">
        <f t="shared" si="551"/>
        <v>NA</v>
      </c>
      <c r="Y369" s="1" t="str">
        <f t="shared" si="551"/>
        <v>NA</v>
      </c>
      <c r="Z369" s="1" t="str">
        <f t="shared" si="551"/>
        <v>NA</v>
      </c>
      <c r="AA369" s="1" t="str">
        <f t="shared" si="522"/>
        <v>NA</v>
      </c>
      <c r="AB369" s="1" t="str">
        <f t="shared" si="523"/>
        <v>NA</v>
      </c>
      <c r="AC369" s="1" t="str">
        <f t="shared" si="524"/>
        <v>NA</v>
      </c>
      <c r="AD369" s="1" t="str">
        <f t="shared" si="525"/>
        <v>NA</v>
      </c>
      <c r="AE369" s="1" t="str">
        <f t="shared" si="526"/>
        <v>NA</v>
      </c>
      <c r="AF369" s="1" t="str">
        <f t="shared" si="527"/>
        <v>NA</v>
      </c>
      <c r="AG369" s="1" t="str">
        <f t="shared" si="528"/>
        <v>NA</v>
      </c>
      <c r="AH369" s="1" t="str">
        <f t="shared" si="529"/>
        <v>NA</v>
      </c>
      <c r="AI369" s="1" t="str">
        <f t="shared" si="530"/>
        <v>NA</v>
      </c>
      <c r="AJ369" s="1" t="str">
        <f t="shared" si="531"/>
        <v>NA</v>
      </c>
      <c r="AK369" s="1" t="str">
        <f t="shared" si="532"/>
        <v>NA</v>
      </c>
      <c r="AL369" s="1" t="str">
        <f t="shared" si="533"/>
        <v>NA</v>
      </c>
      <c r="AM369" s="1" t="str">
        <f t="shared" si="534"/>
        <v>NA</v>
      </c>
      <c r="AN369" s="1" t="str">
        <f t="shared" si="535"/>
        <v>NA</v>
      </c>
      <c r="AO369" s="1" t="str">
        <f t="shared" si="536"/>
        <v>NA</v>
      </c>
      <c r="AP369" s="1" t="str">
        <f t="shared" si="537"/>
        <v>NA</v>
      </c>
      <c r="AQ369" s="1" t="str">
        <f t="shared" si="538"/>
        <v>NA</v>
      </c>
      <c r="AR369" s="1" t="str">
        <f t="shared" si="539"/>
        <v>NA</v>
      </c>
      <c r="AS369" s="1" t="str">
        <f t="shared" si="540"/>
        <v>NA</v>
      </c>
      <c r="AT369" s="1" t="str">
        <f t="shared" si="541"/>
        <v>NA</v>
      </c>
      <c r="AU369" s="1" t="str">
        <f t="shared" si="542"/>
        <v>NA</v>
      </c>
      <c r="AV369" s="1" t="str">
        <f t="shared" si="543"/>
        <v>NA</v>
      </c>
      <c r="AW369" s="1" t="str">
        <f t="shared" si="544"/>
        <v>NA</v>
      </c>
      <c r="AX369" s="1" t="str">
        <f t="shared" si="545"/>
        <v>NA</v>
      </c>
      <c r="AY369" s="1" t="str">
        <f t="shared" si="546"/>
        <v>NA_CUB</v>
      </c>
      <c r="AZ369" s="1" t="str">
        <f t="shared" si="546"/>
        <v>NA_JUVENILE</v>
      </c>
    </row>
    <row r="370" spans="1:52" x14ac:dyDescent="0.2">
      <c r="A370" s="27">
        <f>SABI_RAW_DATA!A370</f>
        <v>369</v>
      </c>
      <c r="B370" s="1" t="str">
        <f>UPPER(SABI_RAW_DATA!C370)</f>
        <v>NA</v>
      </c>
      <c r="C370" s="28">
        <f>SABI_RAW_DATA!D370</f>
        <v>41852</v>
      </c>
      <c r="D370" s="28">
        <f>SABI_RAW_DATA!D370</f>
        <v>41852</v>
      </c>
      <c r="E370" s="1">
        <f t="shared" si="472"/>
        <v>2014</v>
      </c>
      <c r="F370" s="28">
        <f>SABI_RAW_DATA!E370</f>
        <v>42005</v>
      </c>
      <c r="G370" s="1">
        <f t="shared" si="473"/>
        <v>2015</v>
      </c>
      <c r="H370" s="67">
        <f>(YEAR(SABI_SUMMARY!D370)-YEAR(SABI_SUMMARY!C370))*12+MONTH(SABI_SUMMARY!D370)-MONTH(SABI_SUMMARY!C370)</f>
        <v>0</v>
      </c>
      <c r="I370" s="1" t="str">
        <f t="shared" si="474"/>
        <v>CUB</v>
      </c>
      <c r="J370" s="1" t="str">
        <f t="shared" si="475"/>
        <v>NA_CUB</v>
      </c>
      <c r="K370" s="29">
        <f>(YEAR(SABI_SUMMARY!F370)-YEAR(SABI_SUMMARY!C370))*12+MONTH(SABI_SUMMARY!F370)-MONTH(SABI_SUMMARY!C370)</f>
        <v>5</v>
      </c>
      <c r="L370" s="1" t="str">
        <f t="shared" si="476"/>
        <v>CUB</v>
      </c>
      <c r="M370" s="1" t="str">
        <f t="shared" si="477"/>
        <v>NA_CUB</v>
      </c>
      <c r="N370" s="1" t="str">
        <f>UPPER(SABI_RAW_DATA!G370)</f>
        <v>CENSORED</v>
      </c>
      <c r="O370" s="1">
        <f>IF(SABI_SUMMARY!N370="MORTALITY",1,0)</f>
        <v>0</v>
      </c>
      <c r="P370" s="1" t="str">
        <f t="shared" si="519"/>
        <v>NA</v>
      </c>
      <c r="Q370" s="1" t="str">
        <f t="shared" si="520"/>
        <v>NA</v>
      </c>
      <c r="R370" s="1" t="str">
        <f t="shared" ref="R370:Z370" si="552">IF($E370=R$1,$J370,IF(R$1&gt;$G370,$N370,IF($E370&gt;R$1,"NA",(IF($E370=R$1,L370,(IF(Q370="NA",L370,IF(Q370="FEMALE_CUB","FEMALE_JUVENILE",IF(Q370="FEMALE_JUVENILE","FEMALE_SUBADULT",IF(Q370="FEMALE_SUBADULT","FEMALE_ADULT_36_48",IF(Q370="FEMALE_ADULT_36_48","FEMALE_ADULT_48_60",IF(Q370="FEMALE_ADULT_48_60","FEMALE_ADULT_60_72",IF(Q370="FEMALE_ADULT_60_72","FEMALE_ADULT_72_84",IF(Q370="FEMALE_ADULT_72_84","FEMALE_ADULT_84",IF(Q370="FEMALE_ADULT_84","FEMALE_ADULT_84",IF(Q370="MALE_CUB","MALE_JUVENILE",IF(Q370="MALE_JUVENILE","MALE_SUBADULT",IF(Q370="MALE_SUBADULT","MALE_ADULT_36_48",IF(Q370="MALE_ADULT_36_48","MALE_ADULT_48_60",IF(Q370="MALE_ADULT_48_60","MALE_ADULT_60_72",IF(Q370="MALE_ADULT_60_72","MALE_ADULT_72_84",IF(Q370="MALE_ADULT_72_84","MALE_ADULT_84",IF(Q370="MALE_ADULT_84","MALE_ADULT_84",IF(Q370="NA_CUB","NA_JUVENILE",IF(Q370="NA_JUVENILE","NA_ADULT",IF(Q370="NA_ADULT","NA_ADULT","NA"))))))))))))))))))))))))))</f>
        <v>NA</v>
      </c>
      <c r="S370" s="1" t="str">
        <f t="shared" si="552"/>
        <v>NA</v>
      </c>
      <c r="T370" s="1" t="str">
        <f t="shared" si="552"/>
        <v>NA</v>
      </c>
      <c r="U370" s="1" t="str">
        <f t="shared" si="552"/>
        <v>NA</v>
      </c>
      <c r="V370" s="1" t="str">
        <f t="shared" si="552"/>
        <v>NA</v>
      </c>
      <c r="W370" s="1" t="str">
        <f t="shared" si="552"/>
        <v>NA</v>
      </c>
      <c r="X370" s="1" t="str">
        <f t="shared" si="552"/>
        <v>NA</v>
      </c>
      <c r="Y370" s="1" t="str">
        <f t="shared" si="552"/>
        <v>NA</v>
      </c>
      <c r="Z370" s="1" t="str">
        <f t="shared" si="552"/>
        <v>NA</v>
      </c>
      <c r="AA370" s="1" t="str">
        <f t="shared" si="522"/>
        <v>NA</v>
      </c>
      <c r="AB370" s="1" t="str">
        <f t="shared" si="523"/>
        <v>NA</v>
      </c>
      <c r="AC370" s="1" t="str">
        <f t="shared" si="524"/>
        <v>NA</v>
      </c>
      <c r="AD370" s="1" t="str">
        <f t="shared" si="525"/>
        <v>NA</v>
      </c>
      <c r="AE370" s="1" t="str">
        <f t="shared" si="526"/>
        <v>NA</v>
      </c>
      <c r="AF370" s="1" t="str">
        <f t="shared" si="527"/>
        <v>NA</v>
      </c>
      <c r="AG370" s="1" t="str">
        <f t="shared" si="528"/>
        <v>NA</v>
      </c>
      <c r="AH370" s="1" t="str">
        <f t="shared" si="529"/>
        <v>NA</v>
      </c>
      <c r="AI370" s="1" t="str">
        <f t="shared" si="530"/>
        <v>NA</v>
      </c>
      <c r="AJ370" s="1" t="str">
        <f t="shared" si="531"/>
        <v>NA</v>
      </c>
      <c r="AK370" s="1" t="str">
        <f t="shared" si="532"/>
        <v>NA</v>
      </c>
      <c r="AL370" s="1" t="str">
        <f t="shared" si="533"/>
        <v>NA</v>
      </c>
      <c r="AM370" s="1" t="str">
        <f t="shared" si="534"/>
        <v>NA</v>
      </c>
      <c r="AN370" s="1" t="str">
        <f t="shared" si="535"/>
        <v>NA</v>
      </c>
      <c r="AO370" s="1" t="str">
        <f t="shared" si="536"/>
        <v>NA</v>
      </c>
      <c r="AP370" s="1" t="str">
        <f t="shared" si="537"/>
        <v>NA</v>
      </c>
      <c r="AQ370" s="1" t="str">
        <f t="shared" si="538"/>
        <v>NA</v>
      </c>
      <c r="AR370" s="1" t="str">
        <f t="shared" si="539"/>
        <v>NA</v>
      </c>
      <c r="AS370" s="1" t="str">
        <f t="shared" si="540"/>
        <v>NA</v>
      </c>
      <c r="AT370" s="1" t="str">
        <f t="shared" si="541"/>
        <v>NA</v>
      </c>
      <c r="AU370" s="1" t="str">
        <f t="shared" si="542"/>
        <v>NA</v>
      </c>
      <c r="AV370" s="1" t="str">
        <f t="shared" si="543"/>
        <v>NA</v>
      </c>
      <c r="AW370" s="1" t="str">
        <f t="shared" si="544"/>
        <v>NA</v>
      </c>
      <c r="AX370" s="1" t="str">
        <f t="shared" si="545"/>
        <v>NA</v>
      </c>
      <c r="AY370" s="1" t="str">
        <f t="shared" si="546"/>
        <v>NA_CUB</v>
      </c>
      <c r="AZ370" s="1" t="str">
        <f t="shared" si="546"/>
        <v>NA_JUVENILE</v>
      </c>
    </row>
    <row r="371" spans="1:52" x14ac:dyDescent="0.2">
      <c r="A371" s="27">
        <f>SABI_RAW_DATA!A371</f>
        <v>370</v>
      </c>
      <c r="B371" s="1" t="str">
        <f>UPPER(SABI_RAW_DATA!C371)</f>
        <v>NA</v>
      </c>
      <c r="C371" s="28">
        <f>SABI_RAW_DATA!D371</f>
        <v>41518</v>
      </c>
      <c r="D371" s="28">
        <f>SABI_RAW_DATA!D371</f>
        <v>41518</v>
      </c>
      <c r="E371" s="1">
        <f t="shared" si="472"/>
        <v>2013</v>
      </c>
      <c r="F371" s="28">
        <f>SABI_RAW_DATA!E371</f>
        <v>41548</v>
      </c>
      <c r="G371" s="1">
        <f t="shared" si="473"/>
        <v>2013</v>
      </c>
      <c r="H371" s="67">
        <f>(YEAR(SABI_SUMMARY!D371)-YEAR(SABI_SUMMARY!C371))*12+MONTH(SABI_SUMMARY!D371)-MONTH(SABI_SUMMARY!C371)</f>
        <v>0</v>
      </c>
      <c r="I371" s="1" t="str">
        <f t="shared" si="474"/>
        <v>CUB</v>
      </c>
      <c r="J371" s="1" t="str">
        <f t="shared" si="475"/>
        <v>NA_CUB</v>
      </c>
      <c r="K371" s="29">
        <f>(YEAR(SABI_SUMMARY!F371)-YEAR(SABI_SUMMARY!C371))*12+MONTH(SABI_SUMMARY!F371)-MONTH(SABI_SUMMARY!C371)</f>
        <v>1</v>
      </c>
      <c r="L371" s="1" t="str">
        <f t="shared" si="476"/>
        <v>CUB</v>
      </c>
      <c r="M371" s="1" t="str">
        <f t="shared" si="477"/>
        <v>NA_CUB</v>
      </c>
      <c r="N371" s="1" t="str">
        <f>UPPER(SABI_RAW_DATA!G371)</f>
        <v>MORTALITY</v>
      </c>
      <c r="O371" s="1">
        <f>IF(SABI_SUMMARY!N371="MORTALITY",1,0)</f>
        <v>1</v>
      </c>
      <c r="P371" s="1" t="str">
        <f t="shared" si="519"/>
        <v>NA</v>
      </c>
      <c r="Q371" s="1" t="str">
        <f t="shared" si="520"/>
        <v>NA</v>
      </c>
      <c r="R371" s="1" t="str">
        <f t="shared" ref="R371:Z371" si="553">IF($E371=R$1,$J371,IF(R$1&gt;$G371,$N371,IF($E371&gt;R$1,"NA",(IF($E371=R$1,L371,(IF(Q371="NA",L371,IF(Q371="FEMALE_CUB","FEMALE_JUVENILE",IF(Q371="FEMALE_JUVENILE","FEMALE_SUBADULT",IF(Q371="FEMALE_SUBADULT","FEMALE_ADULT_36_48",IF(Q371="FEMALE_ADULT_36_48","FEMALE_ADULT_48_60",IF(Q371="FEMALE_ADULT_48_60","FEMALE_ADULT_60_72",IF(Q371="FEMALE_ADULT_60_72","FEMALE_ADULT_72_84",IF(Q371="FEMALE_ADULT_72_84","FEMALE_ADULT_84",IF(Q371="FEMALE_ADULT_84","FEMALE_ADULT_84",IF(Q371="MALE_CUB","MALE_JUVENILE",IF(Q371="MALE_JUVENILE","MALE_SUBADULT",IF(Q371="MALE_SUBADULT","MALE_ADULT_36_48",IF(Q371="MALE_ADULT_36_48","MALE_ADULT_48_60",IF(Q371="MALE_ADULT_48_60","MALE_ADULT_60_72",IF(Q371="MALE_ADULT_60_72","MALE_ADULT_72_84",IF(Q371="MALE_ADULT_72_84","MALE_ADULT_84",IF(Q371="MALE_ADULT_84","MALE_ADULT_84",IF(Q371="NA_CUB","NA_JUVENILE",IF(Q371="NA_JUVENILE","NA_ADULT",IF(Q371="NA_ADULT","NA_ADULT","NA"))))))))))))))))))))))))))</f>
        <v>NA</v>
      </c>
      <c r="S371" s="1" t="str">
        <f t="shared" si="553"/>
        <v>NA</v>
      </c>
      <c r="T371" s="1" t="str">
        <f t="shared" si="553"/>
        <v>NA</v>
      </c>
      <c r="U371" s="1" t="str">
        <f t="shared" si="553"/>
        <v>NA</v>
      </c>
      <c r="V371" s="1" t="str">
        <f t="shared" si="553"/>
        <v>NA</v>
      </c>
      <c r="W371" s="1" t="str">
        <f t="shared" si="553"/>
        <v>NA</v>
      </c>
      <c r="X371" s="1" t="str">
        <f t="shared" si="553"/>
        <v>NA</v>
      </c>
      <c r="Y371" s="1" t="str">
        <f t="shared" si="553"/>
        <v>NA</v>
      </c>
      <c r="Z371" s="1" t="str">
        <f t="shared" si="553"/>
        <v>NA</v>
      </c>
      <c r="AA371" s="1" t="str">
        <f t="shared" si="522"/>
        <v>NA</v>
      </c>
      <c r="AB371" s="1" t="str">
        <f t="shared" si="523"/>
        <v>NA</v>
      </c>
      <c r="AC371" s="1" t="str">
        <f t="shared" si="524"/>
        <v>NA</v>
      </c>
      <c r="AD371" s="1" t="str">
        <f t="shared" si="525"/>
        <v>NA</v>
      </c>
      <c r="AE371" s="1" t="str">
        <f t="shared" si="526"/>
        <v>NA</v>
      </c>
      <c r="AF371" s="1" t="str">
        <f t="shared" si="527"/>
        <v>NA</v>
      </c>
      <c r="AG371" s="1" t="str">
        <f t="shared" si="528"/>
        <v>NA</v>
      </c>
      <c r="AH371" s="1" t="str">
        <f t="shared" si="529"/>
        <v>NA</v>
      </c>
      <c r="AI371" s="1" t="str">
        <f t="shared" si="530"/>
        <v>NA</v>
      </c>
      <c r="AJ371" s="1" t="str">
        <f t="shared" si="531"/>
        <v>NA</v>
      </c>
      <c r="AK371" s="1" t="str">
        <f t="shared" si="532"/>
        <v>NA</v>
      </c>
      <c r="AL371" s="1" t="str">
        <f t="shared" si="533"/>
        <v>NA</v>
      </c>
      <c r="AM371" s="1" t="str">
        <f t="shared" si="534"/>
        <v>NA</v>
      </c>
      <c r="AN371" s="1" t="str">
        <f t="shared" si="535"/>
        <v>NA</v>
      </c>
      <c r="AO371" s="1" t="str">
        <f t="shared" si="536"/>
        <v>NA</v>
      </c>
      <c r="AP371" s="1" t="str">
        <f t="shared" si="537"/>
        <v>NA</v>
      </c>
      <c r="AQ371" s="1" t="str">
        <f t="shared" si="538"/>
        <v>NA</v>
      </c>
      <c r="AR371" s="1" t="str">
        <f t="shared" si="539"/>
        <v>NA</v>
      </c>
      <c r="AS371" s="1" t="str">
        <f t="shared" si="540"/>
        <v>NA</v>
      </c>
      <c r="AT371" s="1" t="str">
        <f t="shared" si="541"/>
        <v>NA</v>
      </c>
      <c r="AU371" s="1" t="str">
        <f t="shared" si="542"/>
        <v>NA</v>
      </c>
      <c r="AV371" s="1" t="str">
        <f t="shared" si="543"/>
        <v>NA</v>
      </c>
      <c r="AW371" s="1" t="str">
        <f t="shared" si="544"/>
        <v>NA</v>
      </c>
      <c r="AX371" s="1" t="str">
        <f t="shared" si="545"/>
        <v>NA_CUB</v>
      </c>
      <c r="AY371" s="1" t="str">
        <f t="shared" si="546"/>
        <v>MORTALITY</v>
      </c>
      <c r="AZ371" s="1" t="str">
        <f t="shared" si="546"/>
        <v>MORTALITY</v>
      </c>
    </row>
    <row r="372" spans="1:52" x14ac:dyDescent="0.2">
      <c r="A372" s="27">
        <f>SABI_RAW_DATA!A372</f>
        <v>371</v>
      </c>
      <c r="B372" s="1" t="str">
        <f>UPPER(SABI_RAW_DATA!C372)</f>
        <v>NA</v>
      </c>
      <c r="C372" s="28">
        <f>SABI_RAW_DATA!D372</f>
        <v>41518</v>
      </c>
      <c r="D372" s="28">
        <f>SABI_RAW_DATA!D372</f>
        <v>41518</v>
      </c>
      <c r="E372" s="1">
        <f t="shared" si="472"/>
        <v>2013</v>
      </c>
      <c r="F372" s="28">
        <f>SABI_RAW_DATA!E372</f>
        <v>41548</v>
      </c>
      <c r="G372" s="1">
        <f t="shared" si="473"/>
        <v>2013</v>
      </c>
      <c r="H372" s="67">
        <f>(YEAR(SABI_SUMMARY!D372)-YEAR(SABI_SUMMARY!C372))*12+MONTH(SABI_SUMMARY!D372)-MONTH(SABI_SUMMARY!C372)</f>
        <v>0</v>
      </c>
      <c r="I372" s="1" t="str">
        <f t="shared" si="474"/>
        <v>CUB</v>
      </c>
      <c r="J372" s="1" t="str">
        <f t="shared" si="475"/>
        <v>NA_CUB</v>
      </c>
      <c r="K372" s="29">
        <f>(YEAR(SABI_SUMMARY!F372)-YEAR(SABI_SUMMARY!C372))*12+MONTH(SABI_SUMMARY!F372)-MONTH(SABI_SUMMARY!C372)</f>
        <v>1</v>
      </c>
      <c r="L372" s="1" t="str">
        <f t="shared" si="476"/>
        <v>CUB</v>
      </c>
      <c r="M372" s="1" t="str">
        <f t="shared" si="477"/>
        <v>NA_CUB</v>
      </c>
      <c r="N372" s="1" t="str">
        <f>UPPER(SABI_RAW_DATA!G372)</f>
        <v>MORTALITY</v>
      </c>
      <c r="O372" s="1">
        <f>IF(SABI_SUMMARY!N372="MORTALITY",1,0)</f>
        <v>1</v>
      </c>
      <c r="P372" s="1" t="str">
        <f t="shared" si="519"/>
        <v>NA</v>
      </c>
      <c r="Q372" s="1" t="str">
        <f t="shared" si="520"/>
        <v>NA</v>
      </c>
      <c r="R372" s="1" t="str">
        <f t="shared" ref="R372:Z372" si="554">IF($E372=R$1,$J372,IF(R$1&gt;$G372,$N372,IF($E372&gt;R$1,"NA",(IF($E372=R$1,L372,(IF(Q372="NA",L372,IF(Q372="FEMALE_CUB","FEMALE_JUVENILE",IF(Q372="FEMALE_JUVENILE","FEMALE_SUBADULT",IF(Q372="FEMALE_SUBADULT","FEMALE_ADULT_36_48",IF(Q372="FEMALE_ADULT_36_48","FEMALE_ADULT_48_60",IF(Q372="FEMALE_ADULT_48_60","FEMALE_ADULT_60_72",IF(Q372="FEMALE_ADULT_60_72","FEMALE_ADULT_72_84",IF(Q372="FEMALE_ADULT_72_84","FEMALE_ADULT_84",IF(Q372="FEMALE_ADULT_84","FEMALE_ADULT_84",IF(Q372="MALE_CUB","MALE_JUVENILE",IF(Q372="MALE_JUVENILE","MALE_SUBADULT",IF(Q372="MALE_SUBADULT","MALE_ADULT_36_48",IF(Q372="MALE_ADULT_36_48","MALE_ADULT_48_60",IF(Q372="MALE_ADULT_48_60","MALE_ADULT_60_72",IF(Q372="MALE_ADULT_60_72","MALE_ADULT_72_84",IF(Q372="MALE_ADULT_72_84","MALE_ADULT_84",IF(Q372="MALE_ADULT_84","MALE_ADULT_84",IF(Q372="NA_CUB","NA_JUVENILE",IF(Q372="NA_JUVENILE","NA_ADULT",IF(Q372="NA_ADULT","NA_ADULT","NA"))))))))))))))))))))))))))</f>
        <v>NA</v>
      </c>
      <c r="S372" s="1" t="str">
        <f t="shared" si="554"/>
        <v>NA</v>
      </c>
      <c r="T372" s="1" t="str">
        <f t="shared" si="554"/>
        <v>NA</v>
      </c>
      <c r="U372" s="1" t="str">
        <f t="shared" si="554"/>
        <v>NA</v>
      </c>
      <c r="V372" s="1" t="str">
        <f t="shared" si="554"/>
        <v>NA</v>
      </c>
      <c r="W372" s="1" t="str">
        <f t="shared" si="554"/>
        <v>NA</v>
      </c>
      <c r="X372" s="1" t="str">
        <f t="shared" si="554"/>
        <v>NA</v>
      </c>
      <c r="Y372" s="1" t="str">
        <f t="shared" si="554"/>
        <v>NA</v>
      </c>
      <c r="Z372" s="1" t="str">
        <f t="shared" si="554"/>
        <v>NA</v>
      </c>
      <c r="AA372" s="1" t="str">
        <f t="shared" si="522"/>
        <v>NA</v>
      </c>
      <c r="AB372" s="1" t="str">
        <f t="shared" si="523"/>
        <v>NA</v>
      </c>
      <c r="AC372" s="1" t="str">
        <f t="shared" si="524"/>
        <v>NA</v>
      </c>
      <c r="AD372" s="1" t="str">
        <f t="shared" si="525"/>
        <v>NA</v>
      </c>
      <c r="AE372" s="1" t="str">
        <f t="shared" si="526"/>
        <v>NA</v>
      </c>
      <c r="AF372" s="1" t="str">
        <f t="shared" si="527"/>
        <v>NA</v>
      </c>
      <c r="AG372" s="1" t="str">
        <f t="shared" si="528"/>
        <v>NA</v>
      </c>
      <c r="AH372" s="1" t="str">
        <f t="shared" si="529"/>
        <v>NA</v>
      </c>
      <c r="AI372" s="1" t="str">
        <f t="shared" si="530"/>
        <v>NA</v>
      </c>
      <c r="AJ372" s="1" t="str">
        <f t="shared" si="531"/>
        <v>NA</v>
      </c>
      <c r="AK372" s="1" t="str">
        <f t="shared" si="532"/>
        <v>NA</v>
      </c>
      <c r="AL372" s="1" t="str">
        <f t="shared" si="533"/>
        <v>NA</v>
      </c>
      <c r="AM372" s="1" t="str">
        <f t="shared" si="534"/>
        <v>NA</v>
      </c>
      <c r="AN372" s="1" t="str">
        <f t="shared" si="535"/>
        <v>NA</v>
      </c>
      <c r="AO372" s="1" t="str">
        <f t="shared" si="536"/>
        <v>NA</v>
      </c>
      <c r="AP372" s="1" t="str">
        <f t="shared" si="537"/>
        <v>NA</v>
      </c>
      <c r="AQ372" s="1" t="str">
        <f t="shared" si="538"/>
        <v>NA</v>
      </c>
      <c r="AR372" s="1" t="str">
        <f t="shared" si="539"/>
        <v>NA</v>
      </c>
      <c r="AS372" s="1" t="str">
        <f t="shared" si="540"/>
        <v>NA</v>
      </c>
      <c r="AT372" s="1" t="str">
        <f t="shared" si="541"/>
        <v>NA</v>
      </c>
      <c r="AU372" s="1" t="str">
        <f t="shared" si="542"/>
        <v>NA</v>
      </c>
      <c r="AV372" s="1" t="str">
        <f t="shared" si="543"/>
        <v>NA</v>
      </c>
      <c r="AW372" s="1" t="str">
        <f t="shared" si="544"/>
        <v>NA</v>
      </c>
      <c r="AX372" s="1" t="str">
        <f t="shared" si="545"/>
        <v>NA_CUB</v>
      </c>
      <c r="AY372" s="1" t="str">
        <f t="shared" si="546"/>
        <v>MORTALITY</v>
      </c>
      <c r="AZ372" s="1" t="str">
        <f t="shared" si="546"/>
        <v>MORTALITY</v>
      </c>
    </row>
    <row r="373" spans="1:52" x14ac:dyDescent="0.2">
      <c r="A373" s="27">
        <f>SABI_RAW_DATA!A373</f>
        <v>372</v>
      </c>
      <c r="B373" s="1" t="str">
        <f>UPPER(SABI_RAW_DATA!C373)</f>
        <v>FEMALE</v>
      </c>
      <c r="C373" s="28">
        <f>SABI_RAW_DATA!D373</f>
        <v>41730</v>
      </c>
      <c r="D373" s="28">
        <f>SABI_RAW_DATA!D373</f>
        <v>41730</v>
      </c>
      <c r="E373" s="1">
        <f t="shared" si="472"/>
        <v>2014</v>
      </c>
      <c r="F373" s="28">
        <f>SABI_RAW_DATA!E373</f>
        <v>42005</v>
      </c>
      <c r="G373" s="1">
        <f t="shared" si="473"/>
        <v>2015</v>
      </c>
      <c r="H373" s="67">
        <f>(YEAR(SABI_SUMMARY!D373)-YEAR(SABI_SUMMARY!C373))*12+MONTH(SABI_SUMMARY!D373)-MONTH(SABI_SUMMARY!C373)</f>
        <v>0</v>
      </c>
      <c r="I373" s="1" t="str">
        <f t="shared" si="474"/>
        <v>CUB</v>
      </c>
      <c r="J373" s="1" t="str">
        <f t="shared" si="475"/>
        <v>FEMALE_CUB</v>
      </c>
      <c r="K373" s="29">
        <f>(YEAR(SABI_SUMMARY!F373)-YEAR(SABI_SUMMARY!C373))*12+MONTH(SABI_SUMMARY!F373)-MONTH(SABI_SUMMARY!C373)</f>
        <v>9</v>
      </c>
      <c r="L373" s="1" t="str">
        <f t="shared" si="476"/>
        <v>CUB</v>
      </c>
      <c r="M373" s="1" t="str">
        <f t="shared" si="477"/>
        <v>FEMALE_CUB</v>
      </c>
      <c r="N373" s="1" t="str">
        <f>UPPER(SABI_RAW_DATA!G373)</f>
        <v>CENSORED</v>
      </c>
      <c r="O373" s="1">
        <f>IF(SABI_SUMMARY!N373="MORTALITY",1,0)</f>
        <v>0</v>
      </c>
      <c r="P373" s="1" t="str">
        <f t="shared" si="519"/>
        <v>NA</v>
      </c>
      <c r="Q373" s="1" t="str">
        <f t="shared" si="520"/>
        <v>NA</v>
      </c>
      <c r="R373" s="1" t="str">
        <f t="shared" ref="R373:Z373" si="555">IF($E373=R$1,$J373,IF(R$1&gt;$G373,$N373,IF($E373&gt;R$1,"NA",(IF($E373=R$1,L373,(IF(Q373="NA",L373,IF(Q373="FEMALE_CUB","FEMALE_JUVENILE",IF(Q373="FEMALE_JUVENILE","FEMALE_SUBADULT",IF(Q373="FEMALE_SUBADULT","FEMALE_ADULT_36_48",IF(Q373="FEMALE_ADULT_36_48","FEMALE_ADULT_48_60",IF(Q373="FEMALE_ADULT_48_60","FEMALE_ADULT_60_72",IF(Q373="FEMALE_ADULT_60_72","FEMALE_ADULT_72_84",IF(Q373="FEMALE_ADULT_72_84","FEMALE_ADULT_84",IF(Q373="FEMALE_ADULT_84","FEMALE_ADULT_84",IF(Q373="MALE_CUB","MALE_JUVENILE",IF(Q373="MALE_JUVENILE","MALE_SUBADULT",IF(Q373="MALE_SUBADULT","MALE_ADULT_36_48",IF(Q373="MALE_ADULT_36_48","MALE_ADULT_48_60",IF(Q373="MALE_ADULT_48_60","MALE_ADULT_60_72",IF(Q373="MALE_ADULT_60_72","MALE_ADULT_72_84",IF(Q373="MALE_ADULT_72_84","MALE_ADULT_84",IF(Q373="MALE_ADULT_84","MALE_ADULT_84",IF(Q373="NA_CUB","NA_JUVENILE",IF(Q373="NA_JUVENILE","NA_ADULT",IF(Q373="NA_ADULT","NA_ADULT","NA"))))))))))))))))))))))))))</f>
        <v>NA</v>
      </c>
      <c r="S373" s="1" t="str">
        <f t="shared" si="555"/>
        <v>NA</v>
      </c>
      <c r="T373" s="1" t="str">
        <f t="shared" si="555"/>
        <v>NA</v>
      </c>
      <c r="U373" s="1" t="str">
        <f t="shared" si="555"/>
        <v>NA</v>
      </c>
      <c r="V373" s="1" t="str">
        <f t="shared" si="555"/>
        <v>NA</v>
      </c>
      <c r="W373" s="1" t="str">
        <f t="shared" si="555"/>
        <v>NA</v>
      </c>
      <c r="X373" s="1" t="str">
        <f t="shared" si="555"/>
        <v>NA</v>
      </c>
      <c r="Y373" s="1" t="str">
        <f t="shared" si="555"/>
        <v>NA</v>
      </c>
      <c r="Z373" s="1" t="str">
        <f t="shared" si="555"/>
        <v>NA</v>
      </c>
      <c r="AA373" s="1" t="str">
        <f t="shared" si="522"/>
        <v>NA</v>
      </c>
      <c r="AB373" s="1" t="str">
        <f t="shared" si="523"/>
        <v>NA</v>
      </c>
      <c r="AC373" s="1" t="str">
        <f t="shared" si="524"/>
        <v>NA</v>
      </c>
      <c r="AD373" s="1" t="str">
        <f t="shared" si="525"/>
        <v>NA</v>
      </c>
      <c r="AE373" s="1" t="str">
        <f t="shared" si="526"/>
        <v>NA</v>
      </c>
      <c r="AF373" s="1" t="str">
        <f t="shared" si="527"/>
        <v>NA</v>
      </c>
      <c r="AG373" s="1" t="str">
        <f t="shared" si="528"/>
        <v>NA</v>
      </c>
      <c r="AH373" s="1" t="str">
        <f t="shared" si="529"/>
        <v>NA</v>
      </c>
      <c r="AI373" s="1" t="str">
        <f t="shared" si="530"/>
        <v>NA</v>
      </c>
      <c r="AJ373" s="1" t="str">
        <f t="shared" si="531"/>
        <v>NA</v>
      </c>
      <c r="AK373" s="1" t="str">
        <f t="shared" si="532"/>
        <v>NA</v>
      </c>
      <c r="AL373" s="1" t="str">
        <f t="shared" si="533"/>
        <v>NA</v>
      </c>
      <c r="AM373" s="1" t="str">
        <f t="shared" si="534"/>
        <v>NA</v>
      </c>
      <c r="AN373" s="1" t="str">
        <f t="shared" si="535"/>
        <v>NA</v>
      </c>
      <c r="AO373" s="1" t="str">
        <f t="shared" si="536"/>
        <v>NA</v>
      </c>
      <c r="AP373" s="1" t="str">
        <f t="shared" si="537"/>
        <v>NA</v>
      </c>
      <c r="AQ373" s="1" t="str">
        <f t="shared" si="538"/>
        <v>NA</v>
      </c>
      <c r="AR373" s="1" t="str">
        <f t="shared" si="539"/>
        <v>NA</v>
      </c>
      <c r="AS373" s="1" t="str">
        <f t="shared" si="540"/>
        <v>NA</v>
      </c>
      <c r="AT373" s="1" t="str">
        <f t="shared" si="541"/>
        <v>NA</v>
      </c>
      <c r="AU373" s="1" t="str">
        <f t="shared" si="542"/>
        <v>NA</v>
      </c>
      <c r="AV373" s="1" t="str">
        <f t="shared" si="543"/>
        <v>NA</v>
      </c>
      <c r="AW373" s="1" t="str">
        <f t="shared" si="544"/>
        <v>NA</v>
      </c>
      <c r="AX373" s="1" t="str">
        <f t="shared" si="545"/>
        <v>NA</v>
      </c>
      <c r="AY373" s="1" t="str">
        <f t="shared" si="546"/>
        <v>FEMALE_CUB</v>
      </c>
      <c r="AZ373" s="1" t="str">
        <f t="shared" si="546"/>
        <v>FEMALE_JUVENILE</v>
      </c>
    </row>
    <row r="374" spans="1:52" x14ac:dyDescent="0.2">
      <c r="A374" s="27">
        <f>SABI_RAW_DATA!A374</f>
        <v>373</v>
      </c>
      <c r="B374" s="1" t="str">
        <f>UPPER(SABI_RAW_DATA!C374)</f>
        <v>FEMALE</v>
      </c>
      <c r="C374" s="28">
        <f>SABI_RAW_DATA!D374</f>
        <v>41730</v>
      </c>
      <c r="D374" s="28">
        <f>SABI_RAW_DATA!D374</f>
        <v>41730</v>
      </c>
      <c r="E374" s="1">
        <f t="shared" si="472"/>
        <v>2014</v>
      </c>
      <c r="F374" s="28">
        <f>SABI_RAW_DATA!E374</f>
        <v>42005</v>
      </c>
      <c r="G374" s="1">
        <f t="shared" si="473"/>
        <v>2015</v>
      </c>
      <c r="H374" s="67">
        <f>(YEAR(SABI_SUMMARY!D374)-YEAR(SABI_SUMMARY!C374))*12+MONTH(SABI_SUMMARY!D374)-MONTH(SABI_SUMMARY!C374)</f>
        <v>0</v>
      </c>
      <c r="I374" s="1" t="str">
        <f t="shared" si="474"/>
        <v>CUB</v>
      </c>
      <c r="J374" s="1" t="str">
        <f t="shared" si="475"/>
        <v>FEMALE_CUB</v>
      </c>
      <c r="K374" s="29">
        <f>(YEAR(SABI_SUMMARY!F374)-YEAR(SABI_SUMMARY!C374))*12+MONTH(SABI_SUMMARY!F374)-MONTH(SABI_SUMMARY!C374)</f>
        <v>9</v>
      </c>
      <c r="L374" s="1" t="str">
        <f t="shared" si="476"/>
        <v>CUB</v>
      </c>
      <c r="M374" s="1" t="str">
        <f t="shared" si="477"/>
        <v>FEMALE_CUB</v>
      </c>
      <c r="N374" s="1" t="str">
        <f>UPPER(SABI_RAW_DATA!G374)</f>
        <v>CENSORED</v>
      </c>
      <c r="O374" s="1">
        <f>IF(SABI_SUMMARY!N374="MORTALITY",1,0)</f>
        <v>0</v>
      </c>
      <c r="P374" s="1" t="str">
        <f t="shared" si="519"/>
        <v>NA</v>
      </c>
      <c r="Q374" s="1" t="str">
        <f t="shared" si="520"/>
        <v>NA</v>
      </c>
      <c r="R374" s="1" t="str">
        <f t="shared" ref="R374:Z374" si="556">IF($E374=R$1,$J374,IF(R$1&gt;$G374,$N374,IF($E374&gt;R$1,"NA",(IF($E374=R$1,L374,(IF(Q374="NA",L374,IF(Q374="FEMALE_CUB","FEMALE_JUVENILE",IF(Q374="FEMALE_JUVENILE","FEMALE_SUBADULT",IF(Q374="FEMALE_SUBADULT","FEMALE_ADULT_36_48",IF(Q374="FEMALE_ADULT_36_48","FEMALE_ADULT_48_60",IF(Q374="FEMALE_ADULT_48_60","FEMALE_ADULT_60_72",IF(Q374="FEMALE_ADULT_60_72","FEMALE_ADULT_72_84",IF(Q374="FEMALE_ADULT_72_84","FEMALE_ADULT_84",IF(Q374="FEMALE_ADULT_84","FEMALE_ADULT_84",IF(Q374="MALE_CUB","MALE_JUVENILE",IF(Q374="MALE_JUVENILE","MALE_SUBADULT",IF(Q374="MALE_SUBADULT","MALE_ADULT_36_48",IF(Q374="MALE_ADULT_36_48","MALE_ADULT_48_60",IF(Q374="MALE_ADULT_48_60","MALE_ADULT_60_72",IF(Q374="MALE_ADULT_60_72","MALE_ADULT_72_84",IF(Q374="MALE_ADULT_72_84","MALE_ADULT_84",IF(Q374="MALE_ADULT_84","MALE_ADULT_84",IF(Q374="NA_CUB","NA_JUVENILE",IF(Q374="NA_JUVENILE","NA_ADULT",IF(Q374="NA_ADULT","NA_ADULT","NA"))))))))))))))))))))))))))</f>
        <v>NA</v>
      </c>
      <c r="S374" s="1" t="str">
        <f t="shared" si="556"/>
        <v>NA</v>
      </c>
      <c r="T374" s="1" t="str">
        <f t="shared" si="556"/>
        <v>NA</v>
      </c>
      <c r="U374" s="1" t="str">
        <f t="shared" si="556"/>
        <v>NA</v>
      </c>
      <c r="V374" s="1" t="str">
        <f t="shared" si="556"/>
        <v>NA</v>
      </c>
      <c r="W374" s="1" t="str">
        <f t="shared" si="556"/>
        <v>NA</v>
      </c>
      <c r="X374" s="1" t="str">
        <f t="shared" si="556"/>
        <v>NA</v>
      </c>
      <c r="Y374" s="1" t="str">
        <f t="shared" si="556"/>
        <v>NA</v>
      </c>
      <c r="Z374" s="1" t="str">
        <f t="shared" si="556"/>
        <v>NA</v>
      </c>
      <c r="AA374" s="1" t="str">
        <f t="shared" si="522"/>
        <v>NA</v>
      </c>
      <c r="AB374" s="1" t="str">
        <f t="shared" si="523"/>
        <v>NA</v>
      </c>
      <c r="AC374" s="1" t="str">
        <f t="shared" si="524"/>
        <v>NA</v>
      </c>
      <c r="AD374" s="1" t="str">
        <f t="shared" si="525"/>
        <v>NA</v>
      </c>
      <c r="AE374" s="1" t="str">
        <f t="shared" si="526"/>
        <v>NA</v>
      </c>
      <c r="AF374" s="1" t="str">
        <f t="shared" si="527"/>
        <v>NA</v>
      </c>
      <c r="AG374" s="1" t="str">
        <f t="shared" si="528"/>
        <v>NA</v>
      </c>
      <c r="AH374" s="1" t="str">
        <f t="shared" si="529"/>
        <v>NA</v>
      </c>
      <c r="AI374" s="1" t="str">
        <f t="shared" si="530"/>
        <v>NA</v>
      </c>
      <c r="AJ374" s="1" t="str">
        <f t="shared" si="531"/>
        <v>NA</v>
      </c>
      <c r="AK374" s="1" t="str">
        <f t="shared" si="532"/>
        <v>NA</v>
      </c>
      <c r="AL374" s="1" t="str">
        <f t="shared" si="533"/>
        <v>NA</v>
      </c>
      <c r="AM374" s="1" t="str">
        <f t="shared" si="534"/>
        <v>NA</v>
      </c>
      <c r="AN374" s="1" t="str">
        <f t="shared" si="535"/>
        <v>NA</v>
      </c>
      <c r="AO374" s="1" t="str">
        <f t="shared" si="536"/>
        <v>NA</v>
      </c>
      <c r="AP374" s="1" t="str">
        <f t="shared" si="537"/>
        <v>NA</v>
      </c>
      <c r="AQ374" s="1" t="str">
        <f t="shared" si="538"/>
        <v>NA</v>
      </c>
      <c r="AR374" s="1" t="str">
        <f t="shared" si="539"/>
        <v>NA</v>
      </c>
      <c r="AS374" s="1" t="str">
        <f t="shared" si="540"/>
        <v>NA</v>
      </c>
      <c r="AT374" s="1" t="str">
        <f t="shared" si="541"/>
        <v>NA</v>
      </c>
      <c r="AU374" s="1" t="str">
        <f t="shared" si="542"/>
        <v>NA</v>
      </c>
      <c r="AV374" s="1" t="str">
        <f t="shared" si="543"/>
        <v>NA</v>
      </c>
      <c r="AW374" s="1" t="str">
        <f t="shared" si="544"/>
        <v>NA</v>
      </c>
      <c r="AX374" s="1" t="str">
        <f t="shared" si="545"/>
        <v>NA</v>
      </c>
      <c r="AY374" s="1" t="str">
        <f t="shared" si="546"/>
        <v>FEMALE_CUB</v>
      </c>
      <c r="AZ374" s="1" t="str">
        <f t="shared" si="546"/>
        <v>FEMALE_JUVENILE</v>
      </c>
    </row>
    <row r="375" spans="1:52" x14ac:dyDescent="0.2">
      <c r="A375" s="27">
        <f>SABI_RAW_DATA!A375</f>
        <v>374</v>
      </c>
      <c r="B375" s="1" t="str">
        <f>UPPER(SABI_RAW_DATA!C375)</f>
        <v>NA</v>
      </c>
      <c r="C375" s="28">
        <f>SABI_RAW_DATA!D375</f>
        <v>34973</v>
      </c>
      <c r="D375" s="28">
        <f>SABI_RAW_DATA!D375</f>
        <v>34973</v>
      </c>
      <c r="E375" s="1">
        <f t="shared" si="472"/>
        <v>1995</v>
      </c>
      <c r="F375" s="28">
        <f>SABI_RAW_DATA!E375</f>
        <v>35034</v>
      </c>
      <c r="G375" s="1">
        <f t="shared" si="473"/>
        <v>1995</v>
      </c>
      <c r="H375" s="67">
        <f>(YEAR(SABI_SUMMARY!D375)-YEAR(SABI_SUMMARY!C375))*12+MONTH(SABI_SUMMARY!D375)-MONTH(SABI_SUMMARY!C375)</f>
        <v>0</v>
      </c>
      <c r="I375" s="1" t="str">
        <f t="shared" si="474"/>
        <v>CUB</v>
      </c>
      <c r="J375" s="1" t="str">
        <f t="shared" si="475"/>
        <v>NA_CUB</v>
      </c>
      <c r="K375" s="29">
        <f>(YEAR(SABI_SUMMARY!F375)-YEAR(SABI_SUMMARY!C375))*12+MONTH(SABI_SUMMARY!F375)-MONTH(SABI_SUMMARY!C375)</f>
        <v>2</v>
      </c>
      <c r="L375" s="1" t="str">
        <f t="shared" si="476"/>
        <v>CUB</v>
      </c>
      <c r="M375" s="1" t="str">
        <f t="shared" si="477"/>
        <v>NA_CUB</v>
      </c>
      <c r="N375" s="1" t="str">
        <f>UPPER(SABI_RAW_DATA!G375)</f>
        <v>MORTALITY</v>
      </c>
      <c r="O375" s="1">
        <f>IF(SABI_SUMMARY!N375="MORTALITY",1,0)</f>
        <v>1</v>
      </c>
      <c r="P375" s="1" t="str">
        <f t="shared" si="519"/>
        <v>NA</v>
      </c>
      <c r="Q375" s="1" t="str">
        <f t="shared" si="520"/>
        <v>NA</v>
      </c>
      <c r="R375" s="1" t="str">
        <f t="shared" ref="R375:Z375" si="557">IF($E375=R$1,$J375,IF(R$1&gt;$G375,$N375,IF($E375&gt;R$1,"NA",(IF($E375=R$1,L375,(IF(Q375="NA",L375,IF(Q375="FEMALE_CUB","FEMALE_JUVENILE",IF(Q375="FEMALE_JUVENILE","FEMALE_SUBADULT",IF(Q375="FEMALE_SUBADULT","FEMALE_ADULT_36_48",IF(Q375="FEMALE_ADULT_36_48","FEMALE_ADULT_48_60",IF(Q375="FEMALE_ADULT_48_60","FEMALE_ADULT_60_72",IF(Q375="FEMALE_ADULT_60_72","FEMALE_ADULT_72_84",IF(Q375="FEMALE_ADULT_72_84","FEMALE_ADULT_84",IF(Q375="FEMALE_ADULT_84","FEMALE_ADULT_84",IF(Q375="MALE_CUB","MALE_JUVENILE",IF(Q375="MALE_JUVENILE","MALE_SUBADULT",IF(Q375="MALE_SUBADULT","MALE_ADULT_36_48",IF(Q375="MALE_ADULT_36_48","MALE_ADULT_48_60",IF(Q375="MALE_ADULT_48_60","MALE_ADULT_60_72",IF(Q375="MALE_ADULT_60_72","MALE_ADULT_72_84",IF(Q375="MALE_ADULT_72_84","MALE_ADULT_84",IF(Q375="MALE_ADULT_84","MALE_ADULT_84",IF(Q375="NA_CUB","NA_JUVENILE",IF(Q375="NA_JUVENILE","NA_ADULT",IF(Q375="NA_ADULT","NA_ADULT","NA"))))))))))))))))))))))))))</f>
        <v>NA</v>
      </c>
      <c r="S375" s="1" t="str">
        <f t="shared" si="557"/>
        <v>NA</v>
      </c>
      <c r="T375" s="1" t="str">
        <f t="shared" si="557"/>
        <v>NA</v>
      </c>
      <c r="U375" s="1" t="str">
        <f t="shared" si="557"/>
        <v>NA</v>
      </c>
      <c r="V375" s="1" t="str">
        <f t="shared" si="557"/>
        <v>NA</v>
      </c>
      <c r="W375" s="1" t="str">
        <f t="shared" si="557"/>
        <v>NA</v>
      </c>
      <c r="X375" s="1" t="str">
        <f t="shared" si="557"/>
        <v>NA</v>
      </c>
      <c r="Y375" s="1" t="str">
        <f t="shared" si="557"/>
        <v>NA</v>
      </c>
      <c r="Z375" s="1" t="str">
        <f t="shared" si="557"/>
        <v>NA</v>
      </c>
      <c r="AA375" s="1" t="str">
        <f t="shared" si="522"/>
        <v>NA</v>
      </c>
      <c r="AB375" s="1" t="str">
        <f t="shared" si="523"/>
        <v>NA</v>
      </c>
      <c r="AC375" s="1" t="str">
        <f t="shared" si="524"/>
        <v>NA</v>
      </c>
      <c r="AD375" s="1" t="str">
        <f t="shared" si="525"/>
        <v>NA</v>
      </c>
      <c r="AE375" s="1" t="str">
        <f t="shared" si="526"/>
        <v>NA</v>
      </c>
      <c r="AF375" s="1" t="str">
        <f t="shared" si="527"/>
        <v>NA_CUB</v>
      </c>
      <c r="AG375" s="1" t="str">
        <f t="shared" si="528"/>
        <v>MORTALITY</v>
      </c>
      <c r="AH375" s="1" t="str">
        <f t="shared" si="529"/>
        <v>MORTALITY</v>
      </c>
      <c r="AI375" s="1" t="str">
        <f t="shared" si="530"/>
        <v>MORTALITY</v>
      </c>
      <c r="AJ375" s="1" t="str">
        <f t="shared" si="531"/>
        <v>MORTALITY</v>
      </c>
      <c r="AK375" s="1" t="str">
        <f t="shared" si="532"/>
        <v>MORTALITY</v>
      </c>
      <c r="AL375" s="1" t="str">
        <f t="shared" si="533"/>
        <v>MORTALITY</v>
      </c>
      <c r="AM375" s="1" t="str">
        <f t="shared" si="534"/>
        <v>MORTALITY</v>
      </c>
      <c r="AN375" s="1" t="str">
        <f t="shared" si="535"/>
        <v>MORTALITY</v>
      </c>
      <c r="AO375" s="1" t="str">
        <f t="shared" si="536"/>
        <v>MORTALITY</v>
      </c>
      <c r="AP375" s="1" t="str">
        <f t="shared" si="537"/>
        <v>MORTALITY</v>
      </c>
      <c r="AQ375" s="1" t="str">
        <f t="shared" si="538"/>
        <v>MORTALITY</v>
      </c>
      <c r="AR375" s="1" t="str">
        <f t="shared" si="539"/>
        <v>MORTALITY</v>
      </c>
      <c r="AS375" s="1" t="str">
        <f t="shared" si="540"/>
        <v>MORTALITY</v>
      </c>
      <c r="AT375" s="1" t="str">
        <f t="shared" si="541"/>
        <v>MORTALITY</v>
      </c>
      <c r="AU375" s="1" t="str">
        <f t="shared" si="542"/>
        <v>MORTALITY</v>
      </c>
      <c r="AV375" s="1" t="str">
        <f t="shared" si="543"/>
        <v>MORTALITY</v>
      </c>
      <c r="AW375" s="1" t="str">
        <f t="shared" si="544"/>
        <v>MORTALITY</v>
      </c>
      <c r="AX375" s="1" t="str">
        <f t="shared" si="545"/>
        <v>MORTALITY</v>
      </c>
      <c r="AY375" s="1" t="str">
        <f t="shared" si="546"/>
        <v>MORTALITY</v>
      </c>
      <c r="AZ375" s="1" t="str">
        <f t="shared" si="546"/>
        <v>MORTALITY</v>
      </c>
    </row>
    <row r="376" spans="1:52" x14ac:dyDescent="0.2">
      <c r="A376" s="27">
        <f>SABI_RAW_DATA!A376</f>
        <v>375</v>
      </c>
      <c r="B376" s="1" t="str">
        <f>UPPER(SABI_RAW_DATA!C376)</f>
        <v>NA</v>
      </c>
      <c r="C376" s="28">
        <f>SABI_RAW_DATA!D376</f>
        <v>34973</v>
      </c>
      <c r="D376" s="28">
        <f>SABI_RAW_DATA!D376</f>
        <v>34973</v>
      </c>
      <c r="E376" s="1">
        <f t="shared" si="472"/>
        <v>1995</v>
      </c>
      <c r="F376" s="28">
        <f>SABI_RAW_DATA!E376</f>
        <v>35034</v>
      </c>
      <c r="G376" s="1">
        <f t="shared" si="473"/>
        <v>1995</v>
      </c>
      <c r="H376" s="67">
        <f>(YEAR(SABI_SUMMARY!D376)-YEAR(SABI_SUMMARY!C376))*12+MONTH(SABI_SUMMARY!D376)-MONTH(SABI_SUMMARY!C376)</f>
        <v>0</v>
      </c>
      <c r="I376" s="1" t="str">
        <f t="shared" si="474"/>
        <v>CUB</v>
      </c>
      <c r="J376" s="1" t="str">
        <f t="shared" si="475"/>
        <v>NA_CUB</v>
      </c>
      <c r="K376" s="29">
        <f>(YEAR(SABI_SUMMARY!F376)-YEAR(SABI_SUMMARY!C376))*12+MONTH(SABI_SUMMARY!F376)-MONTH(SABI_SUMMARY!C376)</f>
        <v>2</v>
      </c>
      <c r="L376" s="1" t="str">
        <f t="shared" si="476"/>
        <v>CUB</v>
      </c>
      <c r="M376" s="1" t="str">
        <f t="shared" si="477"/>
        <v>NA_CUB</v>
      </c>
      <c r="N376" s="1" t="str">
        <f>UPPER(SABI_RAW_DATA!G376)</f>
        <v>MORTALITY</v>
      </c>
      <c r="O376" s="1">
        <f>IF(SABI_SUMMARY!N376="MORTALITY",1,0)</f>
        <v>1</v>
      </c>
      <c r="P376" s="1" t="str">
        <f t="shared" si="519"/>
        <v>NA</v>
      </c>
      <c r="Q376" s="1" t="str">
        <f t="shared" si="520"/>
        <v>NA</v>
      </c>
      <c r="R376" s="1" t="str">
        <f t="shared" ref="R376:Z376" si="558">IF($E376=R$1,$J376,IF(R$1&gt;$G376,$N376,IF($E376&gt;R$1,"NA",(IF($E376=R$1,L376,(IF(Q376="NA",L376,IF(Q376="FEMALE_CUB","FEMALE_JUVENILE",IF(Q376="FEMALE_JUVENILE","FEMALE_SUBADULT",IF(Q376="FEMALE_SUBADULT","FEMALE_ADULT_36_48",IF(Q376="FEMALE_ADULT_36_48","FEMALE_ADULT_48_60",IF(Q376="FEMALE_ADULT_48_60","FEMALE_ADULT_60_72",IF(Q376="FEMALE_ADULT_60_72","FEMALE_ADULT_72_84",IF(Q376="FEMALE_ADULT_72_84","FEMALE_ADULT_84",IF(Q376="FEMALE_ADULT_84","FEMALE_ADULT_84",IF(Q376="MALE_CUB","MALE_JUVENILE",IF(Q376="MALE_JUVENILE","MALE_SUBADULT",IF(Q376="MALE_SUBADULT","MALE_ADULT_36_48",IF(Q376="MALE_ADULT_36_48","MALE_ADULT_48_60",IF(Q376="MALE_ADULT_48_60","MALE_ADULT_60_72",IF(Q376="MALE_ADULT_60_72","MALE_ADULT_72_84",IF(Q376="MALE_ADULT_72_84","MALE_ADULT_84",IF(Q376="MALE_ADULT_84","MALE_ADULT_84",IF(Q376="NA_CUB","NA_JUVENILE",IF(Q376="NA_JUVENILE","NA_ADULT",IF(Q376="NA_ADULT","NA_ADULT","NA"))))))))))))))))))))))))))</f>
        <v>NA</v>
      </c>
      <c r="S376" s="1" t="str">
        <f t="shared" si="558"/>
        <v>NA</v>
      </c>
      <c r="T376" s="1" t="str">
        <f t="shared" si="558"/>
        <v>NA</v>
      </c>
      <c r="U376" s="1" t="str">
        <f t="shared" si="558"/>
        <v>NA</v>
      </c>
      <c r="V376" s="1" t="str">
        <f t="shared" si="558"/>
        <v>NA</v>
      </c>
      <c r="W376" s="1" t="str">
        <f t="shared" si="558"/>
        <v>NA</v>
      </c>
      <c r="X376" s="1" t="str">
        <f t="shared" si="558"/>
        <v>NA</v>
      </c>
      <c r="Y376" s="1" t="str">
        <f t="shared" si="558"/>
        <v>NA</v>
      </c>
      <c r="Z376" s="1" t="str">
        <f t="shared" si="558"/>
        <v>NA</v>
      </c>
      <c r="AA376" s="1" t="str">
        <f t="shared" si="522"/>
        <v>NA</v>
      </c>
      <c r="AB376" s="1" t="str">
        <f t="shared" si="523"/>
        <v>NA</v>
      </c>
      <c r="AC376" s="1" t="str">
        <f t="shared" si="524"/>
        <v>NA</v>
      </c>
      <c r="AD376" s="1" t="str">
        <f t="shared" si="525"/>
        <v>NA</v>
      </c>
      <c r="AE376" s="1" t="str">
        <f t="shared" si="526"/>
        <v>NA</v>
      </c>
      <c r="AF376" s="1" t="str">
        <f t="shared" si="527"/>
        <v>NA_CUB</v>
      </c>
      <c r="AG376" s="1" t="str">
        <f t="shared" si="528"/>
        <v>MORTALITY</v>
      </c>
      <c r="AH376" s="1" t="str">
        <f t="shared" si="529"/>
        <v>MORTALITY</v>
      </c>
      <c r="AI376" s="1" t="str">
        <f t="shared" si="530"/>
        <v>MORTALITY</v>
      </c>
      <c r="AJ376" s="1" t="str">
        <f t="shared" si="531"/>
        <v>MORTALITY</v>
      </c>
      <c r="AK376" s="1" t="str">
        <f t="shared" si="532"/>
        <v>MORTALITY</v>
      </c>
      <c r="AL376" s="1" t="str">
        <f t="shared" si="533"/>
        <v>MORTALITY</v>
      </c>
      <c r="AM376" s="1" t="str">
        <f t="shared" si="534"/>
        <v>MORTALITY</v>
      </c>
      <c r="AN376" s="1" t="str">
        <f t="shared" si="535"/>
        <v>MORTALITY</v>
      </c>
      <c r="AO376" s="1" t="str">
        <f t="shared" si="536"/>
        <v>MORTALITY</v>
      </c>
      <c r="AP376" s="1" t="str">
        <f t="shared" si="537"/>
        <v>MORTALITY</v>
      </c>
      <c r="AQ376" s="1" t="str">
        <f t="shared" si="538"/>
        <v>MORTALITY</v>
      </c>
      <c r="AR376" s="1" t="str">
        <f t="shared" si="539"/>
        <v>MORTALITY</v>
      </c>
      <c r="AS376" s="1" t="str">
        <f t="shared" si="540"/>
        <v>MORTALITY</v>
      </c>
      <c r="AT376" s="1" t="str">
        <f t="shared" si="541"/>
        <v>MORTALITY</v>
      </c>
      <c r="AU376" s="1" t="str">
        <f t="shared" si="542"/>
        <v>MORTALITY</v>
      </c>
      <c r="AV376" s="1" t="str">
        <f t="shared" si="543"/>
        <v>MORTALITY</v>
      </c>
      <c r="AW376" s="1" t="str">
        <f t="shared" si="544"/>
        <v>MORTALITY</v>
      </c>
      <c r="AX376" s="1" t="str">
        <f t="shared" si="545"/>
        <v>MORTALITY</v>
      </c>
      <c r="AY376" s="1" t="str">
        <f t="shared" si="546"/>
        <v>MORTALITY</v>
      </c>
      <c r="AZ376" s="1" t="str">
        <f t="shared" si="546"/>
        <v>MORTALITY</v>
      </c>
    </row>
    <row r="377" spans="1:52" x14ac:dyDescent="0.2">
      <c r="A377" s="27">
        <f>SABI_RAW_DATA!A377</f>
        <v>376</v>
      </c>
      <c r="B377" s="1" t="str">
        <f>UPPER(SABI_RAW_DATA!C377)</f>
        <v>MALE</v>
      </c>
      <c r="C377" s="28">
        <f>SABI_RAW_DATA!D377</f>
        <v>35309</v>
      </c>
      <c r="D377" s="28">
        <f>SABI_RAW_DATA!D377</f>
        <v>35309</v>
      </c>
      <c r="E377" s="1">
        <f t="shared" si="472"/>
        <v>1996</v>
      </c>
      <c r="F377" s="28">
        <f>SABI_RAW_DATA!E377</f>
        <v>35551</v>
      </c>
      <c r="G377" s="1">
        <f t="shared" si="473"/>
        <v>1997</v>
      </c>
      <c r="H377" s="67">
        <f>(YEAR(SABI_SUMMARY!D377)-YEAR(SABI_SUMMARY!C377))*12+MONTH(SABI_SUMMARY!D377)-MONTH(SABI_SUMMARY!C377)</f>
        <v>0</v>
      </c>
      <c r="I377" s="1" t="str">
        <f t="shared" si="474"/>
        <v>CUB</v>
      </c>
      <c r="J377" s="1" t="str">
        <f t="shared" si="475"/>
        <v>MALE_CUB</v>
      </c>
      <c r="K377" s="29">
        <f>(YEAR(SABI_SUMMARY!F377)-YEAR(SABI_SUMMARY!C377))*12+MONTH(SABI_SUMMARY!F377)-MONTH(SABI_SUMMARY!C377)</f>
        <v>8</v>
      </c>
      <c r="L377" s="1" t="str">
        <f t="shared" si="476"/>
        <v>CUB</v>
      </c>
      <c r="M377" s="1" t="str">
        <f t="shared" si="477"/>
        <v>MALE_CUB</v>
      </c>
      <c r="N377" s="1" t="str">
        <f>UPPER(SABI_RAW_DATA!G377)</f>
        <v>MORTALITY</v>
      </c>
      <c r="O377" s="1">
        <f>IF(SABI_SUMMARY!N377="MORTALITY",1,0)</f>
        <v>1</v>
      </c>
      <c r="P377" s="1" t="str">
        <f t="shared" si="519"/>
        <v>NA</v>
      </c>
      <c r="Q377" s="1" t="str">
        <f t="shared" si="520"/>
        <v>NA</v>
      </c>
      <c r="R377" s="1" t="str">
        <f t="shared" ref="R377:Z377" si="559">IF($E377=R$1,$J377,IF(R$1&gt;$G377,$N377,IF($E377&gt;R$1,"NA",(IF($E377=R$1,L377,(IF(Q377="NA",L377,IF(Q377="FEMALE_CUB","FEMALE_JUVENILE",IF(Q377="FEMALE_JUVENILE","FEMALE_SUBADULT",IF(Q377="FEMALE_SUBADULT","FEMALE_ADULT_36_48",IF(Q377="FEMALE_ADULT_36_48","FEMALE_ADULT_48_60",IF(Q377="FEMALE_ADULT_48_60","FEMALE_ADULT_60_72",IF(Q377="FEMALE_ADULT_60_72","FEMALE_ADULT_72_84",IF(Q377="FEMALE_ADULT_72_84","FEMALE_ADULT_84",IF(Q377="FEMALE_ADULT_84","FEMALE_ADULT_84",IF(Q377="MALE_CUB","MALE_JUVENILE",IF(Q377="MALE_JUVENILE","MALE_SUBADULT",IF(Q377="MALE_SUBADULT","MALE_ADULT_36_48",IF(Q377="MALE_ADULT_36_48","MALE_ADULT_48_60",IF(Q377="MALE_ADULT_48_60","MALE_ADULT_60_72",IF(Q377="MALE_ADULT_60_72","MALE_ADULT_72_84",IF(Q377="MALE_ADULT_72_84","MALE_ADULT_84",IF(Q377="MALE_ADULT_84","MALE_ADULT_84",IF(Q377="NA_CUB","NA_JUVENILE",IF(Q377="NA_JUVENILE","NA_ADULT",IF(Q377="NA_ADULT","NA_ADULT","NA"))))))))))))))))))))))))))</f>
        <v>NA</v>
      </c>
      <c r="S377" s="1" t="str">
        <f t="shared" si="559"/>
        <v>NA</v>
      </c>
      <c r="T377" s="1" t="str">
        <f t="shared" si="559"/>
        <v>NA</v>
      </c>
      <c r="U377" s="1" t="str">
        <f t="shared" si="559"/>
        <v>NA</v>
      </c>
      <c r="V377" s="1" t="str">
        <f t="shared" si="559"/>
        <v>NA</v>
      </c>
      <c r="W377" s="1" t="str">
        <f t="shared" si="559"/>
        <v>NA</v>
      </c>
      <c r="X377" s="1" t="str">
        <f t="shared" si="559"/>
        <v>NA</v>
      </c>
      <c r="Y377" s="1" t="str">
        <f t="shared" si="559"/>
        <v>NA</v>
      </c>
      <c r="Z377" s="1" t="str">
        <f t="shared" si="559"/>
        <v>NA</v>
      </c>
      <c r="AA377" s="1" t="str">
        <f t="shared" si="522"/>
        <v>NA</v>
      </c>
      <c r="AB377" s="1" t="str">
        <f t="shared" si="523"/>
        <v>NA</v>
      </c>
      <c r="AC377" s="1" t="str">
        <f t="shared" si="524"/>
        <v>NA</v>
      </c>
      <c r="AD377" s="1" t="str">
        <f t="shared" si="525"/>
        <v>NA</v>
      </c>
      <c r="AE377" s="1" t="str">
        <f t="shared" si="526"/>
        <v>NA</v>
      </c>
      <c r="AF377" s="1" t="str">
        <f t="shared" si="527"/>
        <v>NA</v>
      </c>
      <c r="AG377" s="1" t="str">
        <f t="shared" si="528"/>
        <v>MALE_CUB</v>
      </c>
      <c r="AH377" s="1" t="str">
        <f t="shared" si="529"/>
        <v>MALE_JUVENILE</v>
      </c>
      <c r="AI377" s="1" t="str">
        <f t="shared" si="530"/>
        <v>MORTALITY</v>
      </c>
      <c r="AJ377" s="1" t="str">
        <f t="shared" si="531"/>
        <v>MORTALITY</v>
      </c>
      <c r="AK377" s="1" t="str">
        <f t="shared" si="532"/>
        <v>MORTALITY</v>
      </c>
      <c r="AL377" s="1" t="str">
        <f t="shared" si="533"/>
        <v>MORTALITY</v>
      </c>
      <c r="AM377" s="1" t="str">
        <f t="shared" si="534"/>
        <v>MORTALITY</v>
      </c>
      <c r="AN377" s="1" t="str">
        <f t="shared" si="535"/>
        <v>MORTALITY</v>
      </c>
      <c r="AO377" s="1" t="str">
        <f t="shared" si="536"/>
        <v>MORTALITY</v>
      </c>
      <c r="AP377" s="1" t="str">
        <f t="shared" si="537"/>
        <v>MORTALITY</v>
      </c>
      <c r="AQ377" s="1" t="str">
        <f t="shared" si="538"/>
        <v>MORTALITY</v>
      </c>
      <c r="AR377" s="1" t="str">
        <f t="shared" si="539"/>
        <v>MORTALITY</v>
      </c>
      <c r="AS377" s="1" t="str">
        <f t="shared" si="540"/>
        <v>MORTALITY</v>
      </c>
      <c r="AT377" s="1" t="str">
        <f t="shared" si="541"/>
        <v>MORTALITY</v>
      </c>
      <c r="AU377" s="1" t="str">
        <f t="shared" si="542"/>
        <v>MORTALITY</v>
      </c>
      <c r="AV377" s="1" t="str">
        <f t="shared" si="543"/>
        <v>MORTALITY</v>
      </c>
      <c r="AW377" s="1" t="str">
        <f t="shared" si="544"/>
        <v>MORTALITY</v>
      </c>
      <c r="AX377" s="1" t="str">
        <f t="shared" si="545"/>
        <v>MORTALITY</v>
      </c>
      <c r="AY377" s="1" t="str">
        <f t="shared" si="546"/>
        <v>MORTALITY</v>
      </c>
      <c r="AZ377" s="1" t="str">
        <f t="shared" si="546"/>
        <v>MORTALITY</v>
      </c>
    </row>
    <row r="378" spans="1:52" x14ac:dyDescent="0.2">
      <c r="A378" s="27">
        <f>SABI_RAW_DATA!A378</f>
        <v>377</v>
      </c>
      <c r="B378" s="1" t="str">
        <f>UPPER(SABI_RAW_DATA!C378)</f>
        <v>NA</v>
      </c>
      <c r="C378" s="28">
        <f>SABI_RAW_DATA!D378</f>
        <v>35765</v>
      </c>
      <c r="D378" s="28">
        <f>SABI_RAW_DATA!D378</f>
        <v>35765</v>
      </c>
      <c r="E378" s="1">
        <f t="shared" si="472"/>
        <v>1997</v>
      </c>
      <c r="F378" s="28">
        <f>SABI_RAW_DATA!E378</f>
        <v>35827</v>
      </c>
      <c r="G378" s="1">
        <f t="shared" si="473"/>
        <v>1998</v>
      </c>
      <c r="H378" s="67">
        <f>(YEAR(SABI_SUMMARY!D378)-YEAR(SABI_SUMMARY!C378))*12+MONTH(SABI_SUMMARY!D378)-MONTH(SABI_SUMMARY!C378)</f>
        <v>0</v>
      </c>
      <c r="I378" s="1" t="str">
        <f t="shared" si="474"/>
        <v>CUB</v>
      </c>
      <c r="J378" s="1" t="str">
        <f t="shared" si="475"/>
        <v>NA_CUB</v>
      </c>
      <c r="K378" s="29">
        <f>(YEAR(SABI_SUMMARY!F378)-YEAR(SABI_SUMMARY!C378))*12+MONTH(SABI_SUMMARY!F378)-MONTH(SABI_SUMMARY!C378)</f>
        <v>2</v>
      </c>
      <c r="L378" s="1" t="str">
        <f t="shared" si="476"/>
        <v>CUB</v>
      </c>
      <c r="M378" s="1" t="str">
        <f t="shared" si="477"/>
        <v>NA_CUB</v>
      </c>
      <c r="N378" s="1" t="str">
        <f>UPPER(SABI_RAW_DATA!G378)</f>
        <v>MORTALITY</v>
      </c>
      <c r="O378" s="1">
        <f>IF(SABI_SUMMARY!N378="MORTALITY",1,0)</f>
        <v>1</v>
      </c>
      <c r="P378" s="1" t="str">
        <f t="shared" si="519"/>
        <v>NA</v>
      </c>
      <c r="Q378" s="1" t="str">
        <f t="shared" si="520"/>
        <v>NA</v>
      </c>
      <c r="R378" s="1" t="str">
        <f t="shared" ref="R378:Z378" si="560">IF($E378=R$1,$J378,IF(R$1&gt;$G378,$N378,IF($E378&gt;R$1,"NA",(IF($E378=R$1,L378,(IF(Q378="NA",L378,IF(Q378="FEMALE_CUB","FEMALE_JUVENILE",IF(Q378="FEMALE_JUVENILE","FEMALE_SUBADULT",IF(Q378="FEMALE_SUBADULT","FEMALE_ADULT_36_48",IF(Q378="FEMALE_ADULT_36_48","FEMALE_ADULT_48_60",IF(Q378="FEMALE_ADULT_48_60","FEMALE_ADULT_60_72",IF(Q378="FEMALE_ADULT_60_72","FEMALE_ADULT_72_84",IF(Q378="FEMALE_ADULT_72_84","FEMALE_ADULT_84",IF(Q378="FEMALE_ADULT_84","FEMALE_ADULT_84",IF(Q378="MALE_CUB","MALE_JUVENILE",IF(Q378="MALE_JUVENILE","MALE_SUBADULT",IF(Q378="MALE_SUBADULT","MALE_ADULT_36_48",IF(Q378="MALE_ADULT_36_48","MALE_ADULT_48_60",IF(Q378="MALE_ADULT_48_60","MALE_ADULT_60_72",IF(Q378="MALE_ADULT_60_72","MALE_ADULT_72_84",IF(Q378="MALE_ADULT_72_84","MALE_ADULT_84",IF(Q378="MALE_ADULT_84","MALE_ADULT_84",IF(Q378="NA_CUB","NA_JUVENILE",IF(Q378="NA_JUVENILE","NA_ADULT",IF(Q378="NA_ADULT","NA_ADULT","NA"))))))))))))))))))))))))))</f>
        <v>NA</v>
      </c>
      <c r="S378" s="1" t="str">
        <f t="shared" si="560"/>
        <v>NA</v>
      </c>
      <c r="T378" s="1" t="str">
        <f t="shared" si="560"/>
        <v>NA</v>
      </c>
      <c r="U378" s="1" t="str">
        <f t="shared" si="560"/>
        <v>NA</v>
      </c>
      <c r="V378" s="1" t="str">
        <f t="shared" si="560"/>
        <v>NA</v>
      </c>
      <c r="W378" s="1" t="str">
        <f t="shared" si="560"/>
        <v>NA</v>
      </c>
      <c r="X378" s="1" t="str">
        <f t="shared" si="560"/>
        <v>NA</v>
      </c>
      <c r="Y378" s="1" t="str">
        <f t="shared" si="560"/>
        <v>NA</v>
      </c>
      <c r="Z378" s="1" t="str">
        <f t="shared" si="560"/>
        <v>NA</v>
      </c>
      <c r="AA378" s="1" t="str">
        <f t="shared" si="522"/>
        <v>NA</v>
      </c>
      <c r="AB378" s="1" t="str">
        <f t="shared" si="523"/>
        <v>NA</v>
      </c>
      <c r="AC378" s="1" t="str">
        <f t="shared" si="524"/>
        <v>NA</v>
      </c>
      <c r="AD378" s="1" t="str">
        <f t="shared" si="525"/>
        <v>NA</v>
      </c>
      <c r="AE378" s="1" t="str">
        <f t="shared" si="526"/>
        <v>NA</v>
      </c>
      <c r="AF378" s="1" t="str">
        <f t="shared" si="527"/>
        <v>NA</v>
      </c>
      <c r="AG378" s="1" t="str">
        <f t="shared" si="528"/>
        <v>NA</v>
      </c>
      <c r="AH378" s="1" t="str">
        <f t="shared" si="529"/>
        <v>NA_CUB</v>
      </c>
      <c r="AI378" s="1" t="str">
        <f t="shared" si="530"/>
        <v>NA_JUVENILE</v>
      </c>
      <c r="AJ378" s="1" t="str">
        <f t="shared" si="531"/>
        <v>MORTALITY</v>
      </c>
      <c r="AK378" s="1" t="str">
        <f t="shared" si="532"/>
        <v>MORTALITY</v>
      </c>
      <c r="AL378" s="1" t="str">
        <f t="shared" si="533"/>
        <v>MORTALITY</v>
      </c>
      <c r="AM378" s="1" t="str">
        <f t="shared" si="534"/>
        <v>MORTALITY</v>
      </c>
      <c r="AN378" s="1" t="str">
        <f t="shared" si="535"/>
        <v>MORTALITY</v>
      </c>
      <c r="AO378" s="1" t="str">
        <f t="shared" si="536"/>
        <v>MORTALITY</v>
      </c>
      <c r="AP378" s="1" t="str">
        <f t="shared" si="537"/>
        <v>MORTALITY</v>
      </c>
      <c r="AQ378" s="1" t="str">
        <f t="shared" si="538"/>
        <v>MORTALITY</v>
      </c>
      <c r="AR378" s="1" t="str">
        <f t="shared" si="539"/>
        <v>MORTALITY</v>
      </c>
      <c r="AS378" s="1" t="str">
        <f t="shared" si="540"/>
        <v>MORTALITY</v>
      </c>
      <c r="AT378" s="1" t="str">
        <f t="shared" si="541"/>
        <v>MORTALITY</v>
      </c>
      <c r="AU378" s="1" t="str">
        <f t="shared" si="542"/>
        <v>MORTALITY</v>
      </c>
      <c r="AV378" s="1" t="str">
        <f t="shared" si="543"/>
        <v>MORTALITY</v>
      </c>
      <c r="AW378" s="1" t="str">
        <f t="shared" si="544"/>
        <v>MORTALITY</v>
      </c>
      <c r="AX378" s="1" t="str">
        <f t="shared" si="545"/>
        <v>MORTALITY</v>
      </c>
      <c r="AY378" s="1" t="str">
        <f t="shared" si="546"/>
        <v>MORTALITY</v>
      </c>
      <c r="AZ378" s="1" t="str">
        <f t="shared" si="546"/>
        <v>MORTALITY</v>
      </c>
    </row>
    <row r="379" spans="1:52" x14ac:dyDescent="0.2">
      <c r="A379" s="27">
        <f>SABI_RAW_DATA!A379</f>
        <v>378</v>
      </c>
      <c r="B379" s="1" t="str">
        <f>UPPER(SABI_RAW_DATA!C379)</f>
        <v>NA</v>
      </c>
      <c r="C379" s="28">
        <f>SABI_RAW_DATA!D379</f>
        <v>35765</v>
      </c>
      <c r="D379" s="28">
        <f>SABI_RAW_DATA!D379</f>
        <v>35765</v>
      </c>
      <c r="E379" s="1">
        <f t="shared" si="472"/>
        <v>1997</v>
      </c>
      <c r="F379" s="28">
        <f>SABI_RAW_DATA!E379</f>
        <v>35827</v>
      </c>
      <c r="G379" s="1">
        <f t="shared" si="473"/>
        <v>1998</v>
      </c>
      <c r="H379" s="67">
        <f>(YEAR(SABI_SUMMARY!D379)-YEAR(SABI_SUMMARY!C379))*12+MONTH(SABI_SUMMARY!D379)-MONTH(SABI_SUMMARY!C379)</f>
        <v>0</v>
      </c>
      <c r="I379" s="1" t="str">
        <f t="shared" si="474"/>
        <v>CUB</v>
      </c>
      <c r="J379" s="1" t="str">
        <f t="shared" si="475"/>
        <v>NA_CUB</v>
      </c>
      <c r="K379" s="29">
        <f>(YEAR(SABI_SUMMARY!F379)-YEAR(SABI_SUMMARY!C379))*12+MONTH(SABI_SUMMARY!F379)-MONTH(SABI_SUMMARY!C379)</f>
        <v>2</v>
      </c>
      <c r="L379" s="1" t="str">
        <f t="shared" si="476"/>
        <v>CUB</v>
      </c>
      <c r="M379" s="1" t="str">
        <f t="shared" si="477"/>
        <v>NA_CUB</v>
      </c>
      <c r="N379" s="1" t="str">
        <f>UPPER(SABI_RAW_DATA!G379)</f>
        <v>MORTALITY</v>
      </c>
      <c r="O379" s="1">
        <f>IF(SABI_SUMMARY!N379="MORTALITY",1,0)</f>
        <v>1</v>
      </c>
      <c r="P379" s="1" t="str">
        <f t="shared" si="519"/>
        <v>NA</v>
      </c>
      <c r="Q379" s="1" t="str">
        <f t="shared" si="520"/>
        <v>NA</v>
      </c>
      <c r="R379" s="1" t="str">
        <f t="shared" ref="R379:Z379" si="561">IF($E379=R$1,$J379,IF(R$1&gt;$G379,$N379,IF($E379&gt;R$1,"NA",(IF($E379=R$1,L379,(IF(Q379="NA",L379,IF(Q379="FEMALE_CUB","FEMALE_JUVENILE",IF(Q379="FEMALE_JUVENILE","FEMALE_SUBADULT",IF(Q379="FEMALE_SUBADULT","FEMALE_ADULT_36_48",IF(Q379="FEMALE_ADULT_36_48","FEMALE_ADULT_48_60",IF(Q379="FEMALE_ADULT_48_60","FEMALE_ADULT_60_72",IF(Q379="FEMALE_ADULT_60_72","FEMALE_ADULT_72_84",IF(Q379="FEMALE_ADULT_72_84","FEMALE_ADULT_84",IF(Q379="FEMALE_ADULT_84","FEMALE_ADULT_84",IF(Q379="MALE_CUB","MALE_JUVENILE",IF(Q379="MALE_JUVENILE","MALE_SUBADULT",IF(Q379="MALE_SUBADULT","MALE_ADULT_36_48",IF(Q379="MALE_ADULT_36_48","MALE_ADULT_48_60",IF(Q379="MALE_ADULT_48_60","MALE_ADULT_60_72",IF(Q379="MALE_ADULT_60_72","MALE_ADULT_72_84",IF(Q379="MALE_ADULT_72_84","MALE_ADULT_84",IF(Q379="MALE_ADULT_84","MALE_ADULT_84",IF(Q379="NA_CUB","NA_JUVENILE",IF(Q379="NA_JUVENILE","NA_ADULT",IF(Q379="NA_ADULT","NA_ADULT","NA"))))))))))))))))))))))))))</f>
        <v>NA</v>
      </c>
      <c r="S379" s="1" t="str">
        <f t="shared" si="561"/>
        <v>NA</v>
      </c>
      <c r="T379" s="1" t="str">
        <f t="shared" si="561"/>
        <v>NA</v>
      </c>
      <c r="U379" s="1" t="str">
        <f t="shared" si="561"/>
        <v>NA</v>
      </c>
      <c r="V379" s="1" t="str">
        <f t="shared" si="561"/>
        <v>NA</v>
      </c>
      <c r="W379" s="1" t="str">
        <f t="shared" si="561"/>
        <v>NA</v>
      </c>
      <c r="X379" s="1" t="str">
        <f t="shared" si="561"/>
        <v>NA</v>
      </c>
      <c r="Y379" s="1" t="str">
        <f t="shared" si="561"/>
        <v>NA</v>
      </c>
      <c r="Z379" s="1" t="str">
        <f t="shared" si="561"/>
        <v>NA</v>
      </c>
      <c r="AA379" s="1" t="str">
        <f t="shared" si="522"/>
        <v>NA</v>
      </c>
      <c r="AB379" s="1" t="str">
        <f t="shared" si="523"/>
        <v>NA</v>
      </c>
      <c r="AC379" s="1" t="str">
        <f t="shared" si="524"/>
        <v>NA</v>
      </c>
      <c r="AD379" s="1" t="str">
        <f t="shared" si="525"/>
        <v>NA</v>
      </c>
      <c r="AE379" s="1" t="str">
        <f t="shared" si="526"/>
        <v>NA</v>
      </c>
      <c r="AF379" s="1" t="str">
        <f t="shared" si="527"/>
        <v>NA</v>
      </c>
      <c r="AG379" s="1" t="str">
        <f t="shared" si="528"/>
        <v>NA</v>
      </c>
      <c r="AH379" s="1" t="str">
        <f t="shared" si="529"/>
        <v>NA_CUB</v>
      </c>
      <c r="AI379" s="1" t="str">
        <f t="shared" si="530"/>
        <v>NA_JUVENILE</v>
      </c>
      <c r="AJ379" s="1" t="str">
        <f t="shared" si="531"/>
        <v>MORTALITY</v>
      </c>
      <c r="AK379" s="1" t="str">
        <f t="shared" si="532"/>
        <v>MORTALITY</v>
      </c>
      <c r="AL379" s="1" t="str">
        <f t="shared" si="533"/>
        <v>MORTALITY</v>
      </c>
      <c r="AM379" s="1" t="str">
        <f t="shared" si="534"/>
        <v>MORTALITY</v>
      </c>
      <c r="AN379" s="1" t="str">
        <f t="shared" si="535"/>
        <v>MORTALITY</v>
      </c>
      <c r="AO379" s="1" t="str">
        <f t="shared" si="536"/>
        <v>MORTALITY</v>
      </c>
      <c r="AP379" s="1" t="str">
        <f t="shared" si="537"/>
        <v>MORTALITY</v>
      </c>
      <c r="AQ379" s="1" t="str">
        <f t="shared" si="538"/>
        <v>MORTALITY</v>
      </c>
      <c r="AR379" s="1" t="str">
        <f t="shared" si="539"/>
        <v>MORTALITY</v>
      </c>
      <c r="AS379" s="1" t="str">
        <f t="shared" si="540"/>
        <v>MORTALITY</v>
      </c>
      <c r="AT379" s="1" t="str">
        <f t="shared" si="541"/>
        <v>MORTALITY</v>
      </c>
      <c r="AU379" s="1" t="str">
        <f t="shared" si="542"/>
        <v>MORTALITY</v>
      </c>
      <c r="AV379" s="1" t="str">
        <f t="shared" si="543"/>
        <v>MORTALITY</v>
      </c>
      <c r="AW379" s="1" t="str">
        <f t="shared" si="544"/>
        <v>MORTALITY</v>
      </c>
      <c r="AX379" s="1" t="str">
        <f t="shared" si="545"/>
        <v>MORTALITY</v>
      </c>
      <c r="AY379" s="1" t="str">
        <f t="shared" si="546"/>
        <v>MORTALITY</v>
      </c>
      <c r="AZ379" s="1" t="str">
        <f t="shared" si="546"/>
        <v>MORTALITY</v>
      </c>
    </row>
    <row r="380" spans="1:52" x14ac:dyDescent="0.2">
      <c r="A380" s="27">
        <f>SABI_RAW_DATA!A380</f>
        <v>379</v>
      </c>
      <c r="B380" s="1" t="str">
        <f>UPPER(SABI_RAW_DATA!C380)</f>
        <v>MALE</v>
      </c>
      <c r="C380" s="28">
        <f>SABI_RAW_DATA!D380</f>
        <v>36161</v>
      </c>
      <c r="D380" s="28">
        <f>SABI_RAW_DATA!D380</f>
        <v>36161</v>
      </c>
      <c r="E380" s="1">
        <f t="shared" si="472"/>
        <v>1999</v>
      </c>
      <c r="F380" s="28">
        <f>SABI_RAW_DATA!E380</f>
        <v>36647</v>
      </c>
      <c r="G380" s="1">
        <f t="shared" si="473"/>
        <v>2000</v>
      </c>
      <c r="H380" s="67">
        <f>(YEAR(SABI_SUMMARY!D380)-YEAR(SABI_SUMMARY!C380))*12+MONTH(SABI_SUMMARY!D380)-MONTH(SABI_SUMMARY!C380)</f>
        <v>0</v>
      </c>
      <c r="I380" s="1" t="str">
        <f t="shared" si="474"/>
        <v>CUB</v>
      </c>
      <c r="J380" s="1" t="str">
        <f t="shared" si="475"/>
        <v>MALE_CUB</v>
      </c>
      <c r="K380" s="29">
        <f>(YEAR(SABI_SUMMARY!F380)-YEAR(SABI_SUMMARY!C380))*12+MONTH(SABI_SUMMARY!F380)-MONTH(SABI_SUMMARY!C380)</f>
        <v>16</v>
      </c>
      <c r="L380" s="1" t="str">
        <f t="shared" si="476"/>
        <v>JUVENILE</v>
      </c>
      <c r="M380" s="1" t="str">
        <f t="shared" si="477"/>
        <v>MALE_JUVENILE</v>
      </c>
      <c r="N380" s="1" t="str">
        <f>UPPER(SABI_RAW_DATA!G380)</f>
        <v>CENSORED</v>
      </c>
      <c r="O380" s="1">
        <f>IF(SABI_SUMMARY!N380="MORTALITY",1,0)</f>
        <v>0</v>
      </c>
      <c r="P380" s="1" t="str">
        <f t="shared" si="519"/>
        <v>NA</v>
      </c>
      <c r="Q380" s="1" t="str">
        <f t="shared" si="520"/>
        <v>NA</v>
      </c>
      <c r="R380" s="1" t="str">
        <f t="shared" ref="R380:Z380" si="562">IF($E380=R$1,$J380,IF(R$1&gt;$G380,$N380,IF($E380&gt;R$1,"NA",(IF($E380=R$1,L380,(IF(Q380="NA",L380,IF(Q380="FEMALE_CUB","FEMALE_JUVENILE",IF(Q380="FEMALE_JUVENILE","FEMALE_SUBADULT",IF(Q380="FEMALE_SUBADULT","FEMALE_ADULT_36_48",IF(Q380="FEMALE_ADULT_36_48","FEMALE_ADULT_48_60",IF(Q380="FEMALE_ADULT_48_60","FEMALE_ADULT_60_72",IF(Q380="FEMALE_ADULT_60_72","FEMALE_ADULT_72_84",IF(Q380="FEMALE_ADULT_72_84","FEMALE_ADULT_84",IF(Q380="FEMALE_ADULT_84","FEMALE_ADULT_84",IF(Q380="MALE_CUB","MALE_JUVENILE",IF(Q380="MALE_JUVENILE","MALE_SUBADULT",IF(Q380="MALE_SUBADULT","MALE_ADULT_36_48",IF(Q380="MALE_ADULT_36_48","MALE_ADULT_48_60",IF(Q380="MALE_ADULT_48_60","MALE_ADULT_60_72",IF(Q380="MALE_ADULT_60_72","MALE_ADULT_72_84",IF(Q380="MALE_ADULT_72_84","MALE_ADULT_84",IF(Q380="MALE_ADULT_84","MALE_ADULT_84",IF(Q380="NA_CUB","NA_JUVENILE",IF(Q380="NA_JUVENILE","NA_ADULT",IF(Q380="NA_ADULT","NA_ADULT","NA"))))))))))))))))))))))))))</f>
        <v>NA</v>
      </c>
      <c r="S380" s="1" t="str">
        <f t="shared" si="562"/>
        <v>NA</v>
      </c>
      <c r="T380" s="1" t="str">
        <f t="shared" si="562"/>
        <v>NA</v>
      </c>
      <c r="U380" s="1" t="str">
        <f t="shared" si="562"/>
        <v>NA</v>
      </c>
      <c r="V380" s="1" t="str">
        <f t="shared" si="562"/>
        <v>NA</v>
      </c>
      <c r="W380" s="1" t="str">
        <f t="shared" si="562"/>
        <v>NA</v>
      </c>
      <c r="X380" s="1" t="str">
        <f t="shared" si="562"/>
        <v>NA</v>
      </c>
      <c r="Y380" s="1" t="str">
        <f t="shared" si="562"/>
        <v>NA</v>
      </c>
      <c r="Z380" s="1" t="str">
        <f t="shared" si="562"/>
        <v>NA</v>
      </c>
      <c r="AA380" s="1" t="str">
        <f t="shared" si="522"/>
        <v>NA</v>
      </c>
      <c r="AB380" s="1" t="str">
        <f t="shared" si="523"/>
        <v>NA</v>
      </c>
      <c r="AC380" s="1" t="str">
        <f t="shared" si="524"/>
        <v>NA</v>
      </c>
      <c r="AD380" s="1" t="str">
        <f t="shared" si="525"/>
        <v>NA</v>
      </c>
      <c r="AE380" s="1" t="str">
        <f t="shared" si="526"/>
        <v>NA</v>
      </c>
      <c r="AF380" s="1" t="str">
        <f t="shared" si="527"/>
        <v>NA</v>
      </c>
      <c r="AG380" s="1" t="str">
        <f t="shared" si="528"/>
        <v>NA</v>
      </c>
      <c r="AH380" s="1" t="str">
        <f t="shared" si="529"/>
        <v>NA</v>
      </c>
      <c r="AI380" s="1" t="str">
        <f t="shared" si="530"/>
        <v>NA</v>
      </c>
      <c r="AJ380" s="1" t="str">
        <f t="shared" si="531"/>
        <v>MALE_CUB</v>
      </c>
      <c r="AK380" s="1" t="str">
        <f t="shared" si="532"/>
        <v>MALE_JUVENILE</v>
      </c>
      <c r="AL380" s="1" t="str">
        <f t="shared" si="533"/>
        <v>CENSORED</v>
      </c>
      <c r="AM380" s="1" t="str">
        <f t="shared" si="534"/>
        <v>CENSORED</v>
      </c>
      <c r="AN380" s="1" t="str">
        <f t="shared" si="535"/>
        <v>CENSORED</v>
      </c>
      <c r="AO380" s="1" t="str">
        <f t="shared" si="536"/>
        <v>CENSORED</v>
      </c>
      <c r="AP380" s="1" t="str">
        <f t="shared" si="537"/>
        <v>CENSORED</v>
      </c>
      <c r="AQ380" s="1" t="str">
        <f t="shared" si="538"/>
        <v>CENSORED</v>
      </c>
      <c r="AR380" s="1" t="str">
        <f t="shared" si="539"/>
        <v>CENSORED</v>
      </c>
      <c r="AS380" s="1" t="str">
        <f t="shared" si="540"/>
        <v>CENSORED</v>
      </c>
      <c r="AT380" s="1" t="str">
        <f t="shared" si="541"/>
        <v>CENSORED</v>
      </c>
      <c r="AU380" s="1" t="str">
        <f t="shared" si="542"/>
        <v>CENSORED</v>
      </c>
      <c r="AV380" s="1" t="str">
        <f t="shared" si="543"/>
        <v>CENSORED</v>
      </c>
      <c r="AW380" s="1" t="str">
        <f t="shared" si="544"/>
        <v>CENSORED</v>
      </c>
      <c r="AX380" s="1" t="str">
        <f t="shared" si="545"/>
        <v>CENSORED</v>
      </c>
      <c r="AY380" s="1" t="str">
        <f t="shared" si="546"/>
        <v>CENSORED</v>
      </c>
      <c r="AZ380" s="1" t="str">
        <f t="shared" si="546"/>
        <v>CENSORED</v>
      </c>
    </row>
    <row r="381" spans="1:52" x14ac:dyDescent="0.2">
      <c r="A381" s="27">
        <f>SABI_RAW_DATA!A381</f>
        <v>380</v>
      </c>
      <c r="B381" s="1" t="str">
        <f>UPPER(SABI_RAW_DATA!C381)</f>
        <v>NA</v>
      </c>
      <c r="C381" s="28">
        <f>SABI_RAW_DATA!D381</f>
        <v>36892</v>
      </c>
      <c r="D381" s="28">
        <f>SABI_RAW_DATA!D381</f>
        <v>36892</v>
      </c>
      <c r="E381" s="1">
        <f t="shared" si="472"/>
        <v>2001</v>
      </c>
      <c r="F381" s="28">
        <f>SABI_RAW_DATA!E381</f>
        <v>36951</v>
      </c>
      <c r="G381" s="1">
        <f t="shared" si="473"/>
        <v>2001</v>
      </c>
      <c r="H381" s="67">
        <f>(YEAR(SABI_SUMMARY!D381)-YEAR(SABI_SUMMARY!C381))*12+MONTH(SABI_SUMMARY!D381)-MONTH(SABI_SUMMARY!C381)</f>
        <v>0</v>
      </c>
      <c r="I381" s="1" t="str">
        <f t="shared" si="474"/>
        <v>CUB</v>
      </c>
      <c r="J381" s="1" t="str">
        <f t="shared" si="475"/>
        <v>NA_CUB</v>
      </c>
      <c r="K381" s="29">
        <f>(YEAR(SABI_SUMMARY!F381)-YEAR(SABI_SUMMARY!C381))*12+MONTH(SABI_SUMMARY!F381)-MONTH(SABI_SUMMARY!C381)</f>
        <v>2</v>
      </c>
      <c r="L381" s="1" t="str">
        <f t="shared" si="476"/>
        <v>CUB</v>
      </c>
      <c r="M381" s="1" t="str">
        <f t="shared" si="477"/>
        <v>NA_CUB</v>
      </c>
      <c r="N381" s="1" t="str">
        <f>UPPER(SABI_RAW_DATA!G381)</f>
        <v>MORTALITY</v>
      </c>
      <c r="O381" s="1">
        <f>IF(SABI_SUMMARY!N381="MORTALITY",1,0)</f>
        <v>1</v>
      </c>
      <c r="P381" s="1" t="str">
        <f t="shared" si="519"/>
        <v>NA</v>
      </c>
      <c r="Q381" s="1" t="str">
        <f t="shared" si="520"/>
        <v>NA</v>
      </c>
      <c r="R381" s="1" t="str">
        <f t="shared" ref="R381:Z381" si="563">IF($E381=R$1,$J381,IF(R$1&gt;$G381,$N381,IF($E381&gt;R$1,"NA",(IF($E381=R$1,L381,(IF(Q381="NA",L381,IF(Q381="FEMALE_CUB","FEMALE_JUVENILE",IF(Q381="FEMALE_JUVENILE","FEMALE_SUBADULT",IF(Q381="FEMALE_SUBADULT","FEMALE_ADULT_36_48",IF(Q381="FEMALE_ADULT_36_48","FEMALE_ADULT_48_60",IF(Q381="FEMALE_ADULT_48_60","FEMALE_ADULT_60_72",IF(Q381="FEMALE_ADULT_60_72","FEMALE_ADULT_72_84",IF(Q381="FEMALE_ADULT_72_84","FEMALE_ADULT_84",IF(Q381="FEMALE_ADULT_84","FEMALE_ADULT_84",IF(Q381="MALE_CUB","MALE_JUVENILE",IF(Q381="MALE_JUVENILE","MALE_SUBADULT",IF(Q381="MALE_SUBADULT","MALE_ADULT_36_48",IF(Q381="MALE_ADULT_36_48","MALE_ADULT_48_60",IF(Q381="MALE_ADULT_48_60","MALE_ADULT_60_72",IF(Q381="MALE_ADULT_60_72","MALE_ADULT_72_84",IF(Q381="MALE_ADULT_72_84","MALE_ADULT_84",IF(Q381="MALE_ADULT_84","MALE_ADULT_84",IF(Q381="NA_CUB","NA_JUVENILE",IF(Q381="NA_JUVENILE","NA_ADULT",IF(Q381="NA_ADULT","NA_ADULT","NA"))))))))))))))))))))))))))</f>
        <v>NA</v>
      </c>
      <c r="S381" s="1" t="str">
        <f t="shared" si="563"/>
        <v>NA</v>
      </c>
      <c r="T381" s="1" t="str">
        <f t="shared" si="563"/>
        <v>NA</v>
      </c>
      <c r="U381" s="1" t="str">
        <f t="shared" si="563"/>
        <v>NA</v>
      </c>
      <c r="V381" s="1" t="str">
        <f t="shared" si="563"/>
        <v>NA</v>
      </c>
      <c r="W381" s="1" t="str">
        <f t="shared" si="563"/>
        <v>NA</v>
      </c>
      <c r="X381" s="1" t="str">
        <f t="shared" si="563"/>
        <v>NA</v>
      </c>
      <c r="Y381" s="1" t="str">
        <f t="shared" si="563"/>
        <v>NA</v>
      </c>
      <c r="Z381" s="1" t="str">
        <f t="shared" si="563"/>
        <v>NA</v>
      </c>
      <c r="AA381" s="1" t="str">
        <f t="shared" si="522"/>
        <v>NA</v>
      </c>
      <c r="AB381" s="1" t="str">
        <f t="shared" si="523"/>
        <v>NA</v>
      </c>
      <c r="AC381" s="1" t="str">
        <f t="shared" si="524"/>
        <v>NA</v>
      </c>
      <c r="AD381" s="1" t="str">
        <f t="shared" si="525"/>
        <v>NA</v>
      </c>
      <c r="AE381" s="1" t="str">
        <f t="shared" si="526"/>
        <v>NA</v>
      </c>
      <c r="AF381" s="1" t="str">
        <f t="shared" si="527"/>
        <v>NA</v>
      </c>
      <c r="AG381" s="1" t="str">
        <f t="shared" si="528"/>
        <v>NA</v>
      </c>
      <c r="AH381" s="1" t="str">
        <f t="shared" si="529"/>
        <v>NA</v>
      </c>
      <c r="AI381" s="1" t="str">
        <f t="shared" si="530"/>
        <v>NA</v>
      </c>
      <c r="AJ381" s="1" t="str">
        <f t="shared" si="531"/>
        <v>NA</v>
      </c>
      <c r="AK381" s="1" t="str">
        <f t="shared" si="532"/>
        <v>NA</v>
      </c>
      <c r="AL381" s="1" t="str">
        <f t="shared" si="533"/>
        <v>NA_CUB</v>
      </c>
      <c r="AM381" s="1" t="str">
        <f t="shared" si="534"/>
        <v>MORTALITY</v>
      </c>
      <c r="AN381" s="1" t="str">
        <f t="shared" si="535"/>
        <v>MORTALITY</v>
      </c>
      <c r="AO381" s="1" t="str">
        <f t="shared" si="536"/>
        <v>MORTALITY</v>
      </c>
      <c r="AP381" s="1" t="str">
        <f t="shared" si="537"/>
        <v>MORTALITY</v>
      </c>
      <c r="AQ381" s="1" t="str">
        <f t="shared" si="538"/>
        <v>MORTALITY</v>
      </c>
      <c r="AR381" s="1" t="str">
        <f t="shared" si="539"/>
        <v>MORTALITY</v>
      </c>
      <c r="AS381" s="1" t="str">
        <f t="shared" si="540"/>
        <v>MORTALITY</v>
      </c>
      <c r="AT381" s="1" t="str">
        <f t="shared" si="541"/>
        <v>MORTALITY</v>
      </c>
      <c r="AU381" s="1" t="str">
        <f t="shared" si="542"/>
        <v>MORTALITY</v>
      </c>
      <c r="AV381" s="1" t="str">
        <f t="shared" si="543"/>
        <v>MORTALITY</v>
      </c>
      <c r="AW381" s="1" t="str">
        <f t="shared" si="544"/>
        <v>MORTALITY</v>
      </c>
      <c r="AX381" s="1" t="str">
        <f t="shared" si="545"/>
        <v>MORTALITY</v>
      </c>
      <c r="AY381" s="1" t="str">
        <f t="shared" si="546"/>
        <v>MORTALITY</v>
      </c>
      <c r="AZ381" s="1" t="str">
        <f t="shared" si="546"/>
        <v>MORTALITY</v>
      </c>
    </row>
    <row r="382" spans="1:52" x14ac:dyDescent="0.2">
      <c r="A382" s="27">
        <f>SABI_RAW_DATA!A382</f>
        <v>381</v>
      </c>
      <c r="B382" s="1" t="str">
        <f>UPPER(SABI_RAW_DATA!C382)</f>
        <v>NA</v>
      </c>
      <c r="C382" s="28">
        <f>SABI_RAW_DATA!D382</f>
        <v>36892</v>
      </c>
      <c r="D382" s="28">
        <f>SABI_RAW_DATA!D382</f>
        <v>36892</v>
      </c>
      <c r="E382" s="1">
        <f t="shared" si="472"/>
        <v>2001</v>
      </c>
      <c r="F382" s="28">
        <f>SABI_RAW_DATA!E382</f>
        <v>36951</v>
      </c>
      <c r="G382" s="1">
        <f t="shared" si="473"/>
        <v>2001</v>
      </c>
      <c r="H382" s="67">
        <f>(YEAR(SABI_SUMMARY!D382)-YEAR(SABI_SUMMARY!C382))*12+MONTH(SABI_SUMMARY!D382)-MONTH(SABI_SUMMARY!C382)</f>
        <v>0</v>
      </c>
      <c r="I382" s="1" t="str">
        <f t="shared" si="474"/>
        <v>CUB</v>
      </c>
      <c r="J382" s="1" t="str">
        <f t="shared" si="475"/>
        <v>NA_CUB</v>
      </c>
      <c r="K382" s="29">
        <f>(YEAR(SABI_SUMMARY!F382)-YEAR(SABI_SUMMARY!C382))*12+MONTH(SABI_SUMMARY!F382)-MONTH(SABI_SUMMARY!C382)</f>
        <v>2</v>
      </c>
      <c r="L382" s="1" t="str">
        <f t="shared" si="476"/>
        <v>CUB</v>
      </c>
      <c r="M382" s="1" t="str">
        <f t="shared" si="477"/>
        <v>NA_CUB</v>
      </c>
      <c r="N382" s="1" t="str">
        <f>UPPER(SABI_RAW_DATA!G382)</f>
        <v>MORTALITY</v>
      </c>
      <c r="O382" s="1">
        <f>IF(SABI_SUMMARY!N382="MORTALITY",1,0)</f>
        <v>1</v>
      </c>
      <c r="P382" s="1" t="str">
        <f t="shared" si="519"/>
        <v>NA</v>
      </c>
      <c r="Q382" s="1" t="str">
        <f t="shared" si="520"/>
        <v>NA</v>
      </c>
      <c r="R382" s="1" t="str">
        <f t="shared" ref="R382:Z382" si="564">IF($E382=R$1,$J382,IF(R$1&gt;$G382,$N382,IF($E382&gt;R$1,"NA",(IF($E382=R$1,L382,(IF(Q382="NA",L382,IF(Q382="FEMALE_CUB","FEMALE_JUVENILE",IF(Q382="FEMALE_JUVENILE","FEMALE_SUBADULT",IF(Q382="FEMALE_SUBADULT","FEMALE_ADULT_36_48",IF(Q382="FEMALE_ADULT_36_48","FEMALE_ADULT_48_60",IF(Q382="FEMALE_ADULT_48_60","FEMALE_ADULT_60_72",IF(Q382="FEMALE_ADULT_60_72","FEMALE_ADULT_72_84",IF(Q382="FEMALE_ADULT_72_84","FEMALE_ADULT_84",IF(Q382="FEMALE_ADULT_84","FEMALE_ADULT_84",IF(Q382="MALE_CUB","MALE_JUVENILE",IF(Q382="MALE_JUVENILE","MALE_SUBADULT",IF(Q382="MALE_SUBADULT","MALE_ADULT_36_48",IF(Q382="MALE_ADULT_36_48","MALE_ADULT_48_60",IF(Q382="MALE_ADULT_48_60","MALE_ADULT_60_72",IF(Q382="MALE_ADULT_60_72","MALE_ADULT_72_84",IF(Q382="MALE_ADULT_72_84","MALE_ADULT_84",IF(Q382="MALE_ADULT_84","MALE_ADULT_84",IF(Q382="NA_CUB","NA_JUVENILE",IF(Q382="NA_JUVENILE","NA_ADULT",IF(Q382="NA_ADULT","NA_ADULT","NA"))))))))))))))))))))))))))</f>
        <v>NA</v>
      </c>
      <c r="S382" s="1" t="str">
        <f t="shared" si="564"/>
        <v>NA</v>
      </c>
      <c r="T382" s="1" t="str">
        <f t="shared" si="564"/>
        <v>NA</v>
      </c>
      <c r="U382" s="1" t="str">
        <f t="shared" si="564"/>
        <v>NA</v>
      </c>
      <c r="V382" s="1" t="str">
        <f t="shared" si="564"/>
        <v>NA</v>
      </c>
      <c r="W382" s="1" t="str">
        <f t="shared" si="564"/>
        <v>NA</v>
      </c>
      <c r="X382" s="1" t="str">
        <f t="shared" si="564"/>
        <v>NA</v>
      </c>
      <c r="Y382" s="1" t="str">
        <f t="shared" si="564"/>
        <v>NA</v>
      </c>
      <c r="Z382" s="1" t="str">
        <f t="shared" si="564"/>
        <v>NA</v>
      </c>
      <c r="AA382" s="1" t="str">
        <f t="shared" si="522"/>
        <v>NA</v>
      </c>
      <c r="AB382" s="1" t="str">
        <f t="shared" si="523"/>
        <v>NA</v>
      </c>
      <c r="AC382" s="1" t="str">
        <f t="shared" si="524"/>
        <v>NA</v>
      </c>
      <c r="AD382" s="1" t="str">
        <f t="shared" si="525"/>
        <v>NA</v>
      </c>
      <c r="AE382" s="1" t="str">
        <f t="shared" si="526"/>
        <v>NA</v>
      </c>
      <c r="AF382" s="1" t="str">
        <f t="shared" si="527"/>
        <v>NA</v>
      </c>
      <c r="AG382" s="1" t="str">
        <f t="shared" si="528"/>
        <v>NA</v>
      </c>
      <c r="AH382" s="1" t="str">
        <f t="shared" si="529"/>
        <v>NA</v>
      </c>
      <c r="AI382" s="1" t="str">
        <f t="shared" si="530"/>
        <v>NA</v>
      </c>
      <c r="AJ382" s="1" t="str">
        <f t="shared" si="531"/>
        <v>NA</v>
      </c>
      <c r="AK382" s="1" t="str">
        <f t="shared" si="532"/>
        <v>NA</v>
      </c>
      <c r="AL382" s="1" t="str">
        <f t="shared" si="533"/>
        <v>NA_CUB</v>
      </c>
      <c r="AM382" s="1" t="str">
        <f t="shared" si="534"/>
        <v>MORTALITY</v>
      </c>
      <c r="AN382" s="1" t="str">
        <f t="shared" si="535"/>
        <v>MORTALITY</v>
      </c>
      <c r="AO382" s="1" t="str">
        <f t="shared" si="536"/>
        <v>MORTALITY</v>
      </c>
      <c r="AP382" s="1" t="str">
        <f t="shared" si="537"/>
        <v>MORTALITY</v>
      </c>
      <c r="AQ382" s="1" t="str">
        <f t="shared" si="538"/>
        <v>MORTALITY</v>
      </c>
      <c r="AR382" s="1" t="str">
        <f t="shared" si="539"/>
        <v>MORTALITY</v>
      </c>
      <c r="AS382" s="1" t="str">
        <f t="shared" si="540"/>
        <v>MORTALITY</v>
      </c>
      <c r="AT382" s="1" t="str">
        <f t="shared" si="541"/>
        <v>MORTALITY</v>
      </c>
      <c r="AU382" s="1" t="str">
        <f t="shared" si="542"/>
        <v>MORTALITY</v>
      </c>
      <c r="AV382" s="1" t="str">
        <f t="shared" si="543"/>
        <v>MORTALITY</v>
      </c>
      <c r="AW382" s="1" t="str">
        <f t="shared" si="544"/>
        <v>MORTALITY</v>
      </c>
      <c r="AX382" s="1" t="str">
        <f t="shared" si="545"/>
        <v>MORTALITY</v>
      </c>
      <c r="AY382" s="1" t="str">
        <f t="shared" si="546"/>
        <v>MORTALITY</v>
      </c>
      <c r="AZ382" s="1" t="str">
        <f t="shared" si="546"/>
        <v>MORTALITY</v>
      </c>
    </row>
    <row r="383" spans="1:52" x14ac:dyDescent="0.2">
      <c r="A383" s="27">
        <f>SABI_RAW_DATA!A383</f>
        <v>382</v>
      </c>
      <c r="B383" s="1" t="str">
        <f>UPPER(SABI_RAW_DATA!C383)</f>
        <v>NA</v>
      </c>
      <c r="C383" s="28">
        <f>SABI_RAW_DATA!D383</f>
        <v>37043</v>
      </c>
      <c r="D383" s="28">
        <f>SABI_RAW_DATA!D383</f>
        <v>37043</v>
      </c>
      <c r="E383" s="1">
        <f t="shared" si="472"/>
        <v>2001</v>
      </c>
      <c r="F383" s="28">
        <f>SABI_RAW_DATA!E383</f>
        <v>37135</v>
      </c>
      <c r="G383" s="1">
        <f t="shared" si="473"/>
        <v>2001</v>
      </c>
      <c r="H383" s="67">
        <f>(YEAR(SABI_SUMMARY!D383)-YEAR(SABI_SUMMARY!C383))*12+MONTH(SABI_SUMMARY!D383)-MONTH(SABI_SUMMARY!C383)</f>
        <v>0</v>
      </c>
      <c r="I383" s="1" t="str">
        <f t="shared" si="474"/>
        <v>CUB</v>
      </c>
      <c r="J383" s="1" t="str">
        <f t="shared" si="475"/>
        <v>NA_CUB</v>
      </c>
      <c r="K383" s="29">
        <f>(YEAR(SABI_SUMMARY!F383)-YEAR(SABI_SUMMARY!C383))*12+MONTH(SABI_SUMMARY!F383)-MONTH(SABI_SUMMARY!C383)</f>
        <v>3</v>
      </c>
      <c r="L383" s="1" t="str">
        <f t="shared" si="476"/>
        <v>CUB</v>
      </c>
      <c r="M383" s="1" t="str">
        <f t="shared" si="477"/>
        <v>NA_CUB</v>
      </c>
      <c r="N383" s="1" t="str">
        <f>UPPER(SABI_RAW_DATA!G383)</f>
        <v>MORTALITY</v>
      </c>
      <c r="O383" s="1">
        <f>IF(SABI_SUMMARY!N383="MORTALITY",1,0)</f>
        <v>1</v>
      </c>
      <c r="P383" s="1" t="str">
        <f t="shared" si="519"/>
        <v>NA</v>
      </c>
      <c r="Q383" s="1" t="str">
        <f t="shared" si="520"/>
        <v>NA</v>
      </c>
      <c r="R383" s="1" t="str">
        <f t="shared" ref="R383:Z383" si="565">IF($E383=R$1,$J383,IF(R$1&gt;$G383,$N383,IF($E383&gt;R$1,"NA",(IF($E383=R$1,L383,(IF(Q383="NA",L383,IF(Q383="FEMALE_CUB","FEMALE_JUVENILE",IF(Q383="FEMALE_JUVENILE","FEMALE_SUBADULT",IF(Q383="FEMALE_SUBADULT","FEMALE_ADULT_36_48",IF(Q383="FEMALE_ADULT_36_48","FEMALE_ADULT_48_60",IF(Q383="FEMALE_ADULT_48_60","FEMALE_ADULT_60_72",IF(Q383="FEMALE_ADULT_60_72","FEMALE_ADULT_72_84",IF(Q383="FEMALE_ADULT_72_84","FEMALE_ADULT_84",IF(Q383="FEMALE_ADULT_84","FEMALE_ADULT_84",IF(Q383="MALE_CUB","MALE_JUVENILE",IF(Q383="MALE_JUVENILE","MALE_SUBADULT",IF(Q383="MALE_SUBADULT","MALE_ADULT_36_48",IF(Q383="MALE_ADULT_36_48","MALE_ADULT_48_60",IF(Q383="MALE_ADULT_48_60","MALE_ADULT_60_72",IF(Q383="MALE_ADULT_60_72","MALE_ADULT_72_84",IF(Q383="MALE_ADULT_72_84","MALE_ADULT_84",IF(Q383="MALE_ADULT_84","MALE_ADULT_84",IF(Q383="NA_CUB","NA_JUVENILE",IF(Q383="NA_JUVENILE","NA_ADULT",IF(Q383="NA_ADULT","NA_ADULT","NA"))))))))))))))))))))))))))</f>
        <v>NA</v>
      </c>
      <c r="S383" s="1" t="str">
        <f t="shared" si="565"/>
        <v>NA</v>
      </c>
      <c r="T383" s="1" t="str">
        <f t="shared" si="565"/>
        <v>NA</v>
      </c>
      <c r="U383" s="1" t="str">
        <f t="shared" si="565"/>
        <v>NA</v>
      </c>
      <c r="V383" s="1" t="str">
        <f t="shared" si="565"/>
        <v>NA</v>
      </c>
      <c r="W383" s="1" t="str">
        <f t="shared" si="565"/>
        <v>NA</v>
      </c>
      <c r="X383" s="1" t="str">
        <f t="shared" si="565"/>
        <v>NA</v>
      </c>
      <c r="Y383" s="1" t="str">
        <f t="shared" si="565"/>
        <v>NA</v>
      </c>
      <c r="Z383" s="1" t="str">
        <f t="shared" si="565"/>
        <v>NA</v>
      </c>
      <c r="AA383" s="1" t="str">
        <f t="shared" si="522"/>
        <v>NA</v>
      </c>
      <c r="AB383" s="1" t="str">
        <f t="shared" si="523"/>
        <v>NA</v>
      </c>
      <c r="AC383" s="1" t="str">
        <f t="shared" si="524"/>
        <v>NA</v>
      </c>
      <c r="AD383" s="1" t="str">
        <f t="shared" si="525"/>
        <v>NA</v>
      </c>
      <c r="AE383" s="1" t="str">
        <f t="shared" si="526"/>
        <v>NA</v>
      </c>
      <c r="AF383" s="1" t="str">
        <f t="shared" si="527"/>
        <v>NA</v>
      </c>
      <c r="AG383" s="1" t="str">
        <f t="shared" si="528"/>
        <v>NA</v>
      </c>
      <c r="AH383" s="1" t="str">
        <f t="shared" si="529"/>
        <v>NA</v>
      </c>
      <c r="AI383" s="1" t="str">
        <f t="shared" si="530"/>
        <v>NA</v>
      </c>
      <c r="AJ383" s="1" t="str">
        <f t="shared" si="531"/>
        <v>NA</v>
      </c>
      <c r="AK383" s="1" t="str">
        <f t="shared" si="532"/>
        <v>NA</v>
      </c>
      <c r="AL383" s="1" t="str">
        <f t="shared" si="533"/>
        <v>NA_CUB</v>
      </c>
      <c r="AM383" s="1" t="str">
        <f t="shared" si="534"/>
        <v>MORTALITY</v>
      </c>
      <c r="AN383" s="1" t="str">
        <f t="shared" si="535"/>
        <v>MORTALITY</v>
      </c>
      <c r="AO383" s="1" t="str">
        <f t="shared" si="536"/>
        <v>MORTALITY</v>
      </c>
      <c r="AP383" s="1" t="str">
        <f t="shared" si="537"/>
        <v>MORTALITY</v>
      </c>
      <c r="AQ383" s="1" t="str">
        <f t="shared" si="538"/>
        <v>MORTALITY</v>
      </c>
      <c r="AR383" s="1" t="str">
        <f t="shared" si="539"/>
        <v>MORTALITY</v>
      </c>
      <c r="AS383" s="1" t="str">
        <f t="shared" si="540"/>
        <v>MORTALITY</v>
      </c>
      <c r="AT383" s="1" t="str">
        <f t="shared" si="541"/>
        <v>MORTALITY</v>
      </c>
      <c r="AU383" s="1" t="str">
        <f t="shared" si="542"/>
        <v>MORTALITY</v>
      </c>
      <c r="AV383" s="1" t="str">
        <f t="shared" si="543"/>
        <v>MORTALITY</v>
      </c>
      <c r="AW383" s="1" t="str">
        <f t="shared" si="544"/>
        <v>MORTALITY</v>
      </c>
      <c r="AX383" s="1" t="str">
        <f t="shared" si="545"/>
        <v>MORTALITY</v>
      </c>
      <c r="AY383" s="1" t="str">
        <f t="shared" si="546"/>
        <v>MORTALITY</v>
      </c>
      <c r="AZ383" s="1" t="str">
        <f t="shared" si="546"/>
        <v>MORTALITY</v>
      </c>
    </row>
    <row r="384" spans="1:52" x14ac:dyDescent="0.2">
      <c r="A384" s="27">
        <f>SABI_RAW_DATA!A384</f>
        <v>383</v>
      </c>
      <c r="B384" s="1" t="str">
        <f>UPPER(SABI_RAW_DATA!C384)</f>
        <v>NA</v>
      </c>
      <c r="C384" s="28">
        <f>SABI_RAW_DATA!D384</f>
        <v>37043</v>
      </c>
      <c r="D384" s="28">
        <f>SABI_RAW_DATA!D384</f>
        <v>37043</v>
      </c>
      <c r="E384" s="1">
        <f t="shared" si="472"/>
        <v>2001</v>
      </c>
      <c r="F384" s="28">
        <f>SABI_RAW_DATA!E384</f>
        <v>37135</v>
      </c>
      <c r="G384" s="1">
        <f t="shared" si="473"/>
        <v>2001</v>
      </c>
      <c r="H384" s="67">
        <f>(YEAR(SABI_SUMMARY!D384)-YEAR(SABI_SUMMARY!C384))*12+MONTH(SABI_SUMMARY!D384)-MONTH(SABI_SUMMARY!C384)</f>
        <v>0</v>
      </c>
      <c r="I384" s="1" t="str">
        <f t="shared" si="474"/>
        <v>CUB</v>
      </c>
      <c r="J384" s="1" t="str">
        <f t="shared" si="475"/>
        <v>NA_CUB</v>
      </c>
      <c r="K384" s="29">
        <f>(YEAR(SABI_SUMMARY!F384)-YEAR(SABI_SUMMARY!C384))*12+MONTH(SABI_SUMMARY!F384)-MONTH(SABI_SUMMARY!C384)</f>
        <v>3</v>
      </c>
      <c r="L384" s="1" t="str">
        <f t="shared" si="476"/>
        <v>CUB</v>
      </c>
      <c r="M384" s="1" t="str">
        <f t="shared" si="477"/>
        <v>NA_CUB</v>
      </c>
      <c r="N384" s="1" t="str">
        <f>UPPER(SABI_RAW_DATA!G384)</f>
        <v>MORTALITY</v>
      </c>
      <c r="O384" s="1">
        <f>IF(SABI_SUMMARY!N384="MORTALITY",1,0)</f>
        <v>1</v>
      </c>
      <c r="P384" s="1" t="str">
        <f t="shared" si="519"/>
        <v>NA</v>
      </c>
      <c r="Q384" s="1" t="str">
        <f t="shared" si="520"/>
        <v>NA</v>
      </c>
      <c r="R384" s="1" t="str">
        <f t="shared" ref="R384:Z384" si="566">IF($E384=R$1,$J384,IF(R$1&gt;$G384,$N384,IF($E384&gt;R$1,"NA",(IF($E384=R$1,L384,(IF(Q384="NA",L384,IF(Q384="FEMALE_CUB","FEMALE_JUVENILE",IF(Q384="FEMALE_JUVENILE","FEMALE_SUBADULT",IF(Q384="FEMALE_SUBADULT","FEMALE_ADULT_36_48",IF(Q384="FEMALE_ADULT_36_48","FEMALE_ADULT_48_60",IF(Q384="FEMALE_ADULT_48_60","FEMALE_ADULT_60_72",IF(Q384="FEMALE_ADULT_60_72","FEMALE_ADULT_72_84",IF(Q384="FEMALE_ADULT_72_84","FEMALE_ADULT_84",IF(Q384="FEMALE_ADULT_84","FEMALE_ADULT_84",IF(Q384="MALE_CUB","MALE_JUVENILE",IF(Q384="MALE_JUVENILE","MALE_SUBADULT",IF(Q384="MALE_SUBADULT","MALE_ADULT_36_48",IF(Q384="MALE_ADULT_36_48","MALE_ADULT_48_60",IF(Q384="MALE_ADULT_48_60","MALE_ADULT_60_72",IF(Q384="MALE_ADULT_60_72","MALE_ADULT_72_84",IF(Q384="MALE_ADULT_72_84","MALE_ADULT_84",IF(Q384="MALE_ADULT_84","MALE_ADULT_84",IF(Q384="NA_CUB","NA_JUVENILE",IF(Q384="NA_JUVENILE","NA_ADULT",IF(Q384="NA_ADULT","NA_ADULT","NA"))))))))))))))))))))))))))</f>
        <v>NA</v>
      </c>
      <c r="S384" s="1" t="str">
        <f t="shared" si="566"/>
        <v>NA</v>
      </c>
      <c r="T384" s="1" t="str">
        <f t="shared" si="566"/>
        <v>NA</v>
      </c>
      <c r="U384" s="1" t="str">
        <f t="shared" si="566"/>
        <v>NA</v>
      </c>
      <c r="V384" s="1" t="str">
        <f t="shared" si="566"/>
        <v>NA</v>
      </c>
      <c r="W384" s="1" t="str">
        <f t="shared" si="566"/>
        <v>NA</v>
      </c>
      <c r="X384" s="1" t="str">
        <f t="shared" si="566"/>
        <v>NA</v>
      </c>
      <c r="Y384" s="1" t="str">
        <f t="shared" si="566"/>
        <v>NA</v>
      </c>
      <c r="Z384" s="1" t="str">
        <f t="shared" si="566"/>
        <v>NA</v>
      </c>
      <c r="AA384" s="1" t="str">
        <f t="shared" si="522"/>
        <v>NA</v>
      </c>
      <c r="AB384" s="1" t="str">
        <f t="shared" si="523"/>
        <v>NA</v>
      </c>
      <c r="AC384" s="1" t="str">
        <f t="shared" si="524"/>
        <v>NA</v>
      </c>
      <c r="AD384" s="1" t="str">
        <f t="shared" si="525"/>
        <v>NA</v>
      </c>
      <c r="AE384" s="1" t="str">
        <f t="shared" si="526"/>
        <v>NA</v>
      </c>
      <c r="AF384" s="1" t="str">
        <f t="shared" si="527"/>
        <v>NA</v>
      </c>
      <c r="AG384" s="1" t="str">
        <f t="shared" si="528"/>
        <v>NA</v>
      </c>
      <c r="AH384" s="1" t="str">
        <f t="shared" si="529"/>
        <v>NA</v>
      </c>
      <c r="AI384" s="1" t="str">
        <f t="shared" si="530"/>
        <v>NA</v>
      </c>
      <c r="AJ384" s="1" t="str">
        <f t="shared" si="531"/>
        <v>NA</v>
      </c>
      <c r="AK384" s="1" t="str">
        <f t="shared" si="532"/>
        <v>NA</v>
      </c>
      <c r="AL384" s="1" t="str">
        <f t="shared" si="533"/>
        <v>NA_CUB</v>
      </c>
      <c r="AM384" s="1" t="str">
        <f t="shared" si="534"/>
        <v>MORTALITY</v>
      </c>
      <c r="AN384" s="1" t="str">
        <f t="shared" si="535"/>
        <v>MORTALITY</v>
      </c>
      <c r="AO384" s="1" t="str">
        <f t="shared" si="536"/>
        <v>MORTALITY</v>
      </c>
      <c r="AP384" s="1" t="str">
        <f t="shared" si="537"/>
        <v>MORTALITY</v>
      </c>
      <c r="AQ384" s="1" t="str">
        <f t="shared" si="538"/>
        <v>MORTALITY</v>
      </c>
      <c r="AR384" s="1" t="str">
        <f t="shared" si="539"/>
        <v>MORTALITY</v>
      </c>
      <c r="AS384" s="1" t="str">
        <f t="shared" si="540"/>
        <v>MORTALITY</v>
      </c>
      <c r="AT384" s="1" t="str">
        <f t="shared" si="541"/>
        <v>MORTALITY</v>
      </c>
      <c r="AU384" s="1" t="str">
        <f t="shared" si="542"/>
        <v>MORTALITY</v>
      </c>
      <c r="AV384" s="1" t="str">
        <f t="shared" si="543"/>
        <v>MORTALITY</v>
      </c>
      <c r="AW384" s="1" t="str">
        <f t="shared" si="544"/>
        <v>MORTALITY</v>
      </c>
      <c r="AX384" s="1" t="str">
        <f t="shared" si="545"/>
        <v>MORTALITY</v>
      </c>
      <c r="AY384" s="1" t="str">
        <f t="shared" si="546"/>
        <v>MORTALITY</v>
      </c>
      <c r="AZ384" s="1" t="str">
        <f t="shared" si="546"/>
        <v>MORTALITY</v>
      </c>
    </row>
    <row r="385" spans="1:52" x14ac:dyDescent="0.2">
      <c r="A385" s="27">
        <f>SABI_RAW_DATA!A385</f>
        <v>384</v>
      </c>
      <c r="B385" s="1" t="str">
        <f>UPPER(SABI_RAW_DATA!C385)</f>
        <v>NA</v>
      </c>
      <c r="C385" s="28">
        <f>SABI_RAW_DATA!D385</f>
        <v>37288</v>
      </c>
      <c r="D385" s="28">
        <f>SABI_RAW_DATA!D385</f>
        <v>37288</v>
      </c>
      <c r="E385" s="1">
        <f t="shared" si="472"/>
        <v>2002</v>
      </c>
      <c r="F385" s="28">
        <f>SABI_RAW_DATA!E385</f>
        <v>37347</v>
      </c>
      <c r="G385" s="1">
        <f t="shared" si="473"/>
        <v>2002</v>
      </c>
      <c r="H385" s="67">
        <f>(YEAR(SABI_SUMMARY!D385)-YEAR(SABI_SUMMARY!C385))*12+MONTH(SABI_SUMMARY!D385)-MONTH(SABI_SUMMARY!C385)</f>
        <v>0</v>
      </c>
      <c r="I385" s="1" t="str">
        <f t="shared" si="474"/>
        <v>CUB</v>
      </c>
      <c r="J385" s="1" t="str">
        <f t="shared" si="475"/>
        <v>NA_CUB</v>
      </c>
      <c r="K385" s="29">
        <f>(YEAR(SABI_SUMMARY!F385)-YEAR(SABI_SUMMARY!C385))*12+MONTH(SABI_SUMMARY!F385)-MONTH(SABI_SUMMARY!C385)</f>
        <v>2</v>
      </c>
      <c r="L385" s="1" t="str">
        <f t="shared" si="476"/>
        <v>CUB</v>
      </c>
      <c r="M385" s="1" t="str">
        <f t="shared" si="477"/>
        <v>NA_CUB</v>
      </c>
      <c r="N385" s="1" t="str">
        <f>UPPER(SABI_RAW_DATA!G385)</f>
        <v>MORTALITY</v>
      </c>
      <c r="O385" s="1">
        <f>IF(SABI_SUMMARY!N385="MORTALITY",1,0)</f>
        <v>1</v>
      </c>
      <c r="P385" s="1" t="str">
        <f t="shared" si="519"/>
        <v>NA</v>
      </c>
      <c r="Q385" s="1" t="str">
        <f t="shared" si="520"/>
        <v>NA</v>
      </c>
      <c r="R385" s="1" t="str">
        <f t="shared" ref="R385:Z385" si="567">IF($E385=R$1,$J385,IF(R$1&gt;$G385,$N385,IF($E385&gt;R$1,"NA",(IF($E385=R$1,L385,(IF(Q385="NA",L385,IF(Q385="FEMALE_CUB","FEMALE_JUVENILE",IF(Q385="FEMALE_JUVENILE","FEMALE_SUBADULT",IF(Q385="FEMALE_SUBADULT","FEMALE_ADULT_36_48",IF(Q385="FEMALE_ADULT_36_48","FEMALE_ADULT_48_60",IF(Q385="FEMALE_ADULT_48_60","FEMALE_ADULT_60_72",IF(Q385="FEMALE_ADULT_60_72","FEMALE_ADULT_72_84",IF(Q385="FEMALE_ADULT_72_84","FEMALE_ADULT_84",IF(Q385="FEMALE_ADULT_84","FEMALE_ADULT_84",IF(Q385="MALE_CUB","MALE_JUVENILE",IF(Q385="MALE_JUVENILE","MALE_SUBADULT",IF(Q385="MALE_SUBADULT","MALE_ADULT_36_48",IF(Q385="MALE_ADULT_36_48","MALE_ADULT_48_60",IF(Q385="MALE_ADULT_48_60","MALE_ADULT_60_72",IF(Q385="MALE_ADULT_60_72","MALE_ADULT_72_84",IF(Q385="MALE_ADULT_72_84","MALE_ADULT_84",IF(Q385="MALE_ADULT_84","MALE_ADULT_84",IF(Q385="NA_CUB","NA_JUVENILE",IF(Q385="NA_JUVENILE","NA_ADULT",IF(Q385="NA_ADULT","NA_ADULT","NA"))))))))))))))))))))))))))</f>
        <v>NA</v>
      </c>
      <c r="S385" s="1" t="str">
        <f t="shared" si="567"/>
        <v>NA</v>
      </c>
      <c r="T385" s="1" t="str">
        <f t="shared" si="567"/>
        <v>NA</v>
      </c>
      <c r="U385" s="1" t="str">
        <f t="shared" si="567"/>
        <v>NA</v>
      </c>
      <c r="V385" s="1" t="str">
        <f t="shared" si="567"/>
        <v>NA</v>
      </c>
      <c r="W385" s="1" t="str">
        <f t="shared" si="567"/>
        <v>NA</v>
      </c>
      <c r="X385" s="1" t="str">
        <f t="shared" si="567"/>
        <v>NA</v>
      </c>
      <c r="Y385" s="1" t="str">
        <f t="shared" si="567"/>
        <v>NA</v>
      </c>
      <c r="Z385" s="1" t="str">
        <f t="shared" si="567"/>
        <v>NA</v>
      </c>
      <c r="AA385" s="1" t="str">
        <f t="shared" si="522"/>
        <v>NA</v>
      </c>
      <c r="AB385" s="1" t="str">
        <f t="shared" si="523"/>
        <v>NA</v>
      </c>
      <c r="AC385" s="1" t="str">
        <f t="shared" si="524"/>
        <v>NA</v>
      </c>
      <c r="AD385" s="1" t="str">
        <f t="shared" si="525"/>
        <v>NA</v>
      </c>
      <c r="AE385" s="1" t="str">
        <f t="shared" si="526"/>
        <v>NA</v>
      </c>
      <c r="AF385" s="1" t="str">
        <f t="shared" si="527"/>
        <v>NA</v>
      </c>
      <c r="AG385" s="1" t="str">
        <f t="shared" si="528"/>
        <v>NA</v>
      </c>
      <c r="AH385" s="1" t="str">
        <f t="shared" si="529"/>
        <v>NA</v>
      </c>
      <c r="AI385" s="1" t="str">
        <f t="shared" si="530"/>
        <v>NA</v>
      </c>
      <c r="AJ385" s="1" t="str">
        <f t="shared" si="531"/>
        <v>NA</v>
      </c>
      <c r="AK385" s="1" t="str">
        <f t="shared" si="532"/>
        <v>NA</v>
      </c>
      <c r="AL385" s="1" t="str">
        <f t="shared" si="533"/>
        <v>NA</v>
      </c>
      <c r="AM385" s="1" t="str">
        <f t="shared" si="534"/>
        <v>NA_CUB</v>
      </c>
      <c r="AN385" s="1" t="str">
        <f t="shared" si="535"/>
        <v>MORTALITY</v>
      </c>
      <c r="AO385" s="1" t="str">
        <f t="shared" si="536"/>
        <v>MORTALITY</v>
      </c>
      <c r="AP385" s="1" t="str">
        <f t="shared" si="537"/>
        <v>MORTALITY</v>
      </c>
      <c r="AQ385" s="1" t="str">
        <f t="shared" si="538"/>
        <v>MORTALITY</v>
      </c>
      <c r="AR385" s="1" t="str">
        <f t="shared" si="539"/>
        <v>MORTALITY</v>
      </c>
      <c r="AS385" s="1" t="str">
        <f t="shared" si="540"/>
        <v>MORTALITY</v>
      </c>
      <c r="AT385" s="1" t="str">
        <f t="shared" si="541"/>
        <v>MORTALITY</v>
      </c>
      <c r="AU385" s="1" t="str">
        <f t="shared" si="542"/>
        <v>MORTALITY</v>
      </c>
      <c r="AV385" s="1" t="str">
        <f t="shared" si="543"/>
        <v>MORTALITY</v>
      </c>
      <c r="AW385" s="1" t="str">
        <f t="shared" si="544"/>
        <v>MORTALITY</v>
      </c>
      <c r="AX385" s="1" t="str">
        <f t="shared" si="545"/>
        <v>MORTALITY</v>
      </c>
      <c r="AY385" s="1" t="str">
        <f t="shared" si="546"/>
        <v>MORTALITY</v>
      </c>
      <c r="AZ385" s="1" t="str">
        <f t="shared" si="546"/>
        <v>MORTALITY</v>
      </c>
    </row>
    <row r="386" spans="1:52" x14ac:dyDescent="0.2">
      <c r="A386" s="27">
        <f>SABI_RAW_DATA!A386</f>
        <v>385</v>
      </c>
      <c r="B386" s="1" t="str">
        <f>UPPER(SABI_RAW_DATA!C386)</f>
        <v>NA</v>
      </c>
      <c r="C386" s="28">
        <f>SABI_RAW_DATA!D386</f>
        <v>37288</v>
      </c>
      <c r="D386" s="28">
        <f>SABI_RAW_DATA!D386</f>
        <v>37288</v>
      </c>
      <c r="E386" s="1">
        <f t="shared" si="472"/>
        <v>2002</v>
      </c>
      <c r="F386" s="28">
        <f>SABI_RAW_DATA!E386</f>
        <v>37347</v>
      </c>
      <c r="G386" s="1">
        <f t="shared" si="473"/>
        <v>2002</v>
      </c>
      <c r="H386" s="67">
        <f>(YEAR(SABI_SUMMARY!D386)-YEAR(SABI_SUMMARY!C386))*12+MONTH(SABI_SUMMARY!D386)-MONTH(SABI_SUMMARY!C386)</f>
        <v>0</v>
      </c>
      <c r="I386" s="1" t="str">
        <f t="shared" si="474"/>
        <v>CUB</v>
      </c>
      <c r="J386" s="1" t="str">
        <f t="shared" si="475"/>
        <v>NA_CUB</v>
      </c>
      <c r="K386" s="29">
        <f>(YEAR(SABI_SUMMARY!F386)-YEAR(SABI_SUMMARY!C386))*12+MONTH(SABI_SUMMARY!F386)-MONTH(SABI_SUMMARY!C386)</f>
        <v>2</v>
      </c>
      <c r="L386" s="1" t="str">
        <f t="shared" si="476"/>
        <v>CUB</v>
      </c>
      <c r="M386" s="1" t="str">
        <f t="shared" si="477"/>
        <v>NA_CUB</v>
      </c>
      <c r="N386" s="1" t="str">
        <f>UPPER(SABI_RAW_DATA!G386)</f>
        <v>MORTALITY</v>
      </c>
      <c r="O386" s="1">
        <f>IF(SABI_SUMMARY!N386="MORTALITY",1,0)</f>
        <v>1</v>
      </c>
      <c r="P386" s="1" t="str">
        <f t="shared" si="519"/>
        <v>NA</v>
      </c>
      <c r="Q386" s="1" t="str">
        <f t="shared" si="520"/>
        <v>NA</v>
      </c>
      <c r="R386" s="1" t="str">
        <f t="shared" ref="R386:Z386" si="568">IF($E386=R$1,$J386,IF(R$1&gt;$G386,$N386,IF($E386&gt;R$1,"NA",(IF($E386=R$1,L386,(IF(Q386="NA",L386,IF(Q386="FEMALE_CUB","FEMALE_JUVENILE",IF(Q386="FEMALE_JUVENILE","FEMALE_SUBADULT",IF(Q386="FEMALE_SUBADULT","FEMALE_ADULT_36_48",IF(Q386="FEMALE_ADULT_36_48","FEMALE_ADULT_48_60",IF(Q386="FEMALE_ADULT_48_60","FEMALE_ADULT_60_72",IF(Q386="FEMALE_ADULT_60_72","FEMALE_ADULT_72_84",IF(Q386="FEMALE_ADULT_72_84","FEMALE_ADULT_84",IF(Q386="FEMALE_ADULT_84","FEMALE_ADULT_84",IF(Q386="MALE_CUB","MALE_JUVENILE",IF(Q386="MALE_JUVENILE","MALE_SUBADULT",IF(Q386="MALE_SUBADULT","MALE_ADULT_36_48",IF(Q386="MALE_ADULT_36_48","MALE_ADULT_48_60",IF(Q386="MALE_ADULT_48_60","MALE_ADULT_60_72",IF(Q386="MALE_ADULT_60_72","MALE_ADULT_72_84",IF(Q386="MALE_ADULT_72_84","MALE_ADULT_84",IF(Q386="MALE_ADULT_84","MALE_ADULT_84",IF(Q386="NA_CUB","NA_JUVENILE",IF(Q386="NA_JUVENILE","NA_ADULT",IF(Q386="NA_ADULT","NA_ADULT","NA"))))))))))))))))))))))))))</f>
        <v>NA</v>
      </c>
      <c r="S386" s="1" t="str">
        <f t="shared" si="568"/>
        <v>NA</v>
      </c>
      <c r="T386" s="1" t="str">
        <f t="shared" si="568"/>
        <v>NA</v>
      </c>
      <c r="U386" s="1" t="str">
        <f t="shared" si="568"/>
        <v>NA</v>
      </c>
      <c r="V386" s="1" t="str">
        <f t="shared" si="568"/>
        <v>NA</v>
      </c>
      <c r="W386" s="1" t="str">
        <f t="shared" si="568"/>
        <v>NA</v>
      </c>
      <c r="X386" s="1" t="str">
        <f t="shared" si="568"/>
        <v>NA</v>
      </c>
      <c r="Y386" s="1" t="str">
        <f t="shared" si="568"/>
        <v>NA</v>
      </c>
      <c r="Z386" s="1" t="str">
        <f t="shared" si="568"/>
        <v>NA</v>
      </c>
      <c r="AA386" s="1" t="str">
        <f t="shared" si="522"/>
        <v>NA</v>
      </c>
      <c r="AB386" s="1" t="str">
        <f t="shared" si="523"/>
        <v>NA</v>
      </c>
      <c r="AC386" s="1" t="str">
        <f t="shared" si="524"/>
        <v>NA</v>
      </c>
      <c r="AD386" s="1" t="str">
        <f t="shared" si="525"/>
        <v>NA</v>
      </c>
      <c r="AE386" s="1" t="str">
        <f t="shared" si="526"/>
        <v>NA</v>
      </c>
      <c r="AF386" s="1" t="str">
        <f t="shared" si="527"/>
        <v>NA</v>
      </c>
      <c r="AG386" s="1" t="str">
        <f t="shared" si="528"/>
        <v>NA</v>
      </c>
      <c r="AH386" s="1" t="str">
        <f t="shared" si="529"/>
        <v>NA</v>
      </c>
      <c r="AI386" s="1" t="str">
        <f t="shared" si="530"/>
        <v>NA</v>
      </c>
      <c r="AJ386" s="1" t="str">
        <f t="shared" si="531"/>
        <v>NA</v>
      </c>
      <c r="AK386" s="1" t="str">
        <f t="shared" si="532"/>
        <v>NA</v>
      </c>
      <c r="AL386" s="1" t="str">
        <f t="shared" si="533"/>
        <v>NA</v>
      </c>
      <c r="AM386" s="1" t="str">
        <f t="shared" si="534"/>
        <v>NA_CUB</v>
      </c>
      <c r="AN386" s="1" t="str">
        <f t="shared" si="535"/>
        <v>MORTALITY</v>
      </c>
      <c r="AO386" s="1" t="str">
        <f t="shared" si="536"/>
        <v>MORTALITY</v>
      </c>
      <c r="AP386" s="1" t="str">
        <f t="shared" si="537"/>
        <v>MORTALITY</v>
      </c>
      <c r="AQ386" s="1" t="str">
        <f t="shared" si="538"/>
        <v>MORTALITY</v>
      </c>
      <c r="AR386" s="1" t="str">
        <f t="shared" si="539"/>
        <v>MORTALITY</v>
      </c>
      <c r="AS386" s="1" t="str">
        <f t="shared" si="540"/>
        <v>MORTALITY</v>
      </c>
      <c r="AT386" s="1" t="str">
        <f t="shared" si="541"/>
        <v>MORTALITY</v>
      </c>
      <c r="AU386" s="1" t="str">
        <f t="shared" si="542"/>
        <v>MORTALITY</v>
      </c>
      <c r="AV386" s="1" t="str">
        <f t="shared" si="543"/>
        <v>MORTALITY</v>
      </c>
      <c r="AW386" s="1" t="str">
        <f t="shared" si="544"/>
        <v>MORTALITY</v>
      </c>
      <c r="AX386" s="1" t="str">
        <f t="shared" si="545"/>
        <v>MORTALITY</v>
      </c>
      <c r="AY386" s="1" t="str">
        <f t="shared" si="546"/>
        <v>MORTALITY</v>
      </c>
      <c r="AZ386" s="1" t="str">
        <f t="shared" si="546"/>
        <v>MORTALITY</v>
      </c>
    </row>
    <row r="387" spans="1:52" x14ac:dyDescent="0.2">
      <c r="A387" s="27">
        <f>SABI_RAW_DATA!A387</f>
        <v>386</v>
      </c>
      <c r="B387" s="1" t="str">
        <f>UPPER(SABI_RAW_DATA!C387)</f>
        <v>NA</v>
      </c>
      <c r="C387" s="28">
        <f>SABI_RAW_DATA!D387</f>
        <v>37561</v>
      </c>
      <c r="D387" s="28">
        <f>SABI_RAW_DATA!D387</f>
        <v>37561</v>
      </c>
      <c r="E387" s="1">
        <f t="shared" ref="E387:E450" si="569">YEAR(D387)</f>
        <v>2002</v>
      </c>
      <c r="F387" s="28">
        <f>SABI_RAW_DATA!E387</f>
        <v>37712</v>
      </c>
      <c r="G387" s="1">
        <f t="shared" ref="G387:G450" si="570">YEAR(F387)</f>
        <v>2003</v>
      </c>
      <c r="H387" s="67">
        <f>(YEAR(SABI_SUMMARY!D387)-YEAR(SABI_SUMMARY!C387))*12+MONTH(SABI_SUMMARY!D387)-MONTH(SABI_SUMMARY!C387)</f>
        <v>0</v>
      </c>
      <c r="I387" s="1" t="str">
        <f t="shared" ref="I387:I450" si="571">IF(H387&lt;=12,"CUB",IF(H387&lt;=24,"JUVENILE",IF(H387&lt;=36,"SUBADULT",IF(H387&lt;=48,"ADULT_36_48",IF(H387&lt;=60,"ADULT_48_60",IF(H387&lt;=72,"ADULT_60_72",IF(H387&lt;=84,"ADULT_72_84",IF(H387&gt;84,"ADULT_84","NA"))))))))</f>
        <v>CUB</v>
      </c>
      <c r="J387" s="1" t="str">
        <f t="shared" ref="J387:J450" si="572">B387&amp;"_"&amp;I387</f>
        <v>NA_CUB</v>
      </c>
      <c r="K387" s="29">
        <f>(YEAR(SABI_SUMMARY!F387)-YEAR(SABI_SUMMARY!C387))*12+MONTH(SABI_SUMMARY!F387)-MONTH(SABI_SUMMARY!C387)</f>
        <v>5</v>
      </c>
      <c r="L387" s="1" t="str">
        <f t="shared" ref="L387:L450" si="573">IF(K387&lt;=12,"CUB",IF(K387&lt;=24,"JUVENILE",IF(K387&lt;=36,"SUBADULT",IF(K387&lt;=48,"ADULT_36_48",IF(K387&lt;=60,"ADULT_48_60",IF(K387&lt;=72,"ADULT_60_72",IF(K387&lt;=84,"ADULT_72_84",IF(K387&gt;84,"ADULT_84","NA"))))))))</f>
        <v>CUB</v>
      </c>
      <c r="M387" s="1" t="str">
        <f t="shared" ref="M387:M450" si="574">B387&amp;"_"&amp;L387</f>
        <v>NA_CUB</v>
      </c>
      <c r="N387" s="1" t="str">
        <f>UPPER(SABI_RAW_DATA!G387)</f>
        <v>MORTALITY</v>
      </c>
      <c r="O387" s="1">
        <f>IF(SABI_SUMMARY!N387="MORTALITY",1,0)</f>
        <v>1</v>
      </c>
      <c r="P387" s="1" t="str">
        <f t="shared" si="519"/>
        <v>NA</v>
      </c>
      <c r="Q387" s="1" t="str">
        <f t="shared" si="520"/>
        <v>NA</v>
      </c>
      <c r="R387" s="1" t="str">
        <f t="shared" ref="R387:Z387" si="575">IF($E387=R$1,$J387,IF(R$1&gt;$G387,$N387,IF($E387&gt;R$1,"NA",(IF($E387=R$1,L387,(IF(Q387="NA",L387,IF(Q387="FEMALE_CUB","FEMALE_JUVENILE",IF(Q387="FEMALE_JUVENILE","FEMALE_SUBADULT",IF(Q387="FEMALE_SUBADULT","FEMALE_ADULT_36_48",IF(Q387="FEMALE_ADULT_36_48","FEMALE_ADULT_48_60",IF(Q387="FEMALE_ADULT_48_60","FEMALE_ADULT_60_72",IF(Q387="FEMALE_ADULT_60_72","FEMALE_ADULT_72_84",IF(Q387="FEMALE_ADULT_72_84","FEMALE_ADULT_84",IF(Q387="FEMALE_ADULT_84","FEMALE_ADULT_84",IF(Q387="MALE_CUB","MALE_JUVENILE",IF(Q387="MALE_JUVENILE","MALE_SUBADULT",IF(Q387="MALE_SUBADULT","MALE_ADULT_36_48",IF(Q387="MALE_ADULT_36_48","MALE_ADULT_48_60",IF(Q387="MALE_ADULT_48_60","MALE_ADULT_60_72",IF(Q387="MALE_ADULT_60_72","MALE_ADULT_72_84",IF(Q387="MALE_ADULT_72_84","MALE_ADULT_84",IF(Q387="MALE_ADULT_84","MALE_ADULT_84",IF(Q387="NA_CUB","NA_JUVENILE",IF(Q387="NA_JUVENILE","NA_ADULT",IF(Q387="NA_ADULT","NA_ADULT","NA"))))))))))))))))))))))))))</f>
        <v>NA</v>
      </c>
      <c r="S387" s="1" t="str">
        <f t="shared" si="575"/>
        <v>NA</v>
      </c>
      <c r="T387" s="1" t="str">
        <f t="shared" si="575"/>
        <v>NA</v>
      </c>
      <c r="U387" s="1" t="str">
        <f t="shared" si="575"/>
        <v>NA</v>
      </c>
      <c r="V387" s="1" t="str">
        <f t="shared" si="575"/>
        <v>NA</v>
      </c>
      <c r="W387" s="1" t="str">
        <f t="shared" si="575"/>
        <v>NA</v>
      </c>
      <c r="X387" s="1" t="str">
        <f t="shared" si="575"/>
        <v>NA</v>
      </c>
      <c r="Y387" s="1" t="str">
        <f t="shared" si="575"/>
        <v>NA</v>
      </c>
      <c r="Z387" s="1" t="str">
        <f t="shared" si="575"/>
        <v>NA</v>
      </c>
      <c r="AA387" s="1" t="str">
        <f t="shared" si="522"/>
        <v>NA</v>
      </c>
      <c r="AB387" s="1" t="str">
        <f t="shared" si="523"/>
        <v>NA</v>
      </c>
      <c r="AC387" s="1" t="str">
        <f t="shared" si="524"/>
        <v>NA</v>
      </c>
      <c r="AD387" s="1" t="str">
        <f t="shared" si="525"/>
        <v>NA</v>
      </c>
      <c r="AE387" s="1" t="str">
        <f t="shared" si="526"/>
        <v>NA</v>
      </c>
      <c r="AF387" s="1" t="str">
        <f t="shared" si="527"/>
        <v>NA</v>
      </c>
      <c r="AG387" s="1" t="str">
        <f t="shared" si="528"/>
        <v>NA</v>
      </c>
      <c r="AH387" s="1" t="str">
        <f t="shared" si="529"/>
        <v>NA</v>
      </c>
      <c r="AI387" s="1" t="str">
        <f t="shared" si="530"/>
        <v>NA</v>
      </c>
      <c r="AJ387" s="1" t="str">
        <f t="shared" si="531"/>
        <v>NA</v>
      </c>
      <c r="AK387" s="1" t="str">
        <f t="shared" si="532"/>
        <v>NA</v>
      </c>
      <c r="AL387" s="1" t="str">
        <f t="shared" si="533"/>
        <v>NA</v>
      </c>
      <c r="AM387" s="1" t="str">
        <f t="shared" si="534"/>
        <v>NA_CUB</v>
      </c>
      <c r="AN387" s="1" t="str">
        <f t="shared" si="535"/>
        <v>NA_JUVENILE</v>
      </c>
      <c r="AO387" s="1" t="str">
        <f t="shared" si="536"/>
        <v>MORTALITY</v>
      </c>
      <c r="AP387" s="1" t="str">
        <f t="shared" si="537"/>
        <v>MORTALITY</v>
      </c>
      <c r="AQ387" s="1" t="str">
        <f t="shared" si="538"/>
        <v>MORTALITY</v>
      </c>
      <c r="AR387" s="1" t="str">
        <f t="shared" si="539"/>
        <v>MORTALITY</v>
      </c>
      <c r="AS387" s="1" t="str">
        <f t="shared" si="540"/>
        <v>MORTALITY</v>
      </c>
      <c r="AT387" s="1" t="str">
        <f t="shared" si="541"/>
        <v>MORTALITY</v>
      </c>
      <c r="AU387" s="1" t="str">
        <f t="shared" si="542"/>
        <v>MORTALITY</v>
      </c>
      <c r="AV387" s="1" t="str">
        <f t="shared" si="543"/>
        <v>MORTALITY</v>
      </c>
      <c r="AW387" s="1" t="str">
        <f t="shared" si="544"/>
        <v>MORTALITY</v>
      </c>
      <c r="AX387" s="1" t="str">
        <f t="shared" si="545"/>
        <v>MORTALITY</v>
      </c>
      <c r="AY387" s="1" t="str">
        <f t="shared" si="546"/>
        <v>MORTALITY</v>
      </c>
      <c r="AZ387" s="1" t="str">
        <f t="shared" si="546"/>
        <v>MORTALITY</v>
      </c>
    </row>
    <row r="388" spans="1:52" x14ac:dyDescent="0.2">
      <c r="A388" s="27">
        <f>SABI_RAW_DATA!A388</f>
        <v>387</v>
      </c>
      <c r="B388" s="1" t="str">
        <f>UPPER(SABI_RAW_DATA!C388)</f>
        <v>MALE</v>
      </c>
      <c r="C388" s="28">
        <f>SABI_RAW_DATA!D388</f>
        <v>37561</v>
      </c>
      <c r="D388" s="28">
        <f>SABI_RAW_DATA!D388</f>
        <v>37561</v>
      </c>
      <c r="E388" s="1">
        <f t="shared" si="569"/>
        <v>2002</v>
      </c>
      <c r="F388" s="28">
        <f>SABI_RAW_DATA!E388</f>
        <v>38384</v>
      </c>
      <c r="G388" s="1">
        <f t="shared" si="570"/>
        <v>2005</v>
      </c>
      <c r="H388" s="67">
        <f>(YEAR(SABI_SUMMARY!D388)-YEAR(SABI_SUMMARY!C388))*12+MONTH(SABI_SUMMARY!D388)-MONTH(SABI_SUMMARY!C388)</f>
        <v>0</v>
      </c>
      <c r="I388" s="1" t="str">
        <f t="shared" si="571"/>
        <v>CUB</v>
      </c>
      <c r="J388" s="1" t="str">
        <f t="shared" si="572"/>
        <v>MALE_CUB</v>
      </c>
      <c r="K388" s="29">
        <f>(YEAR(SABI_SUMMARY!F388)-YEAR(SABI_SUMMARY!C388))*12+MONTH(SABI_SUMMARY!F388)-MONTH(SABI_SUMMARY!C388)</f>
        <v>27</v>
      </c>
      <c r="L388" s="1" t="str">
        <f t="shared" si="573"/>
        <v>SUBADULT</v>
      </c>
      <c r="M388" s="1" t="str">
        <f t="shared" si="574"/>
        <v>MALE_SUBADULT</v>
      </c>
      <c r="N388" s="1" t="str">
        <f>UPPER(SABI_RAW_DATA!G388)</f>
        <v>CENSORED</v>
      </c>
      <c r="O388" s="1">
        <f>IF(SABI_SUMMARY!N388="MORTALITY",1,0)</f>
        <v>0</v>
      </c>
      <c r="P388" s="1" t="str">
        <f t="shared" si="519"/>
        <v>NA</v>
      </c>
      <c r="Q388" s="1" t="str">
        <f t="shared" si="520"/>
        <v>NA</v>
      </c>
      <c r="R388" s="1" t="str">
        <f t="shared" ref="R388:Z388" si="576">IF($E388=R$1,$J388,IF(R$1&gt;$G388,$N388,IF($E388&gt;R$1,"NA",(IF($E388=R$1,L388,(IF(Q388="NA",L388,IF(Q388="FEMALE_CUB","FEMALE_JUVENILE",IF(Q388="FEMALE_JUVENILE","FEMALE_SUBADULT",IF(Q388="FEMALE_SUBADULT","FEMALE_ADULT_36_48",IF(Q388="FEMALE_ADULT_36_48","FEMALE_ADULT_48_60",IF(Q388="FEMALE_ADULT_48_60","FEMALE_ADULT_60_72",IF(Q388="FEMALE_ADULT_60_72","FEMALE_ADULT_72_84",IF(Q388="FEMALE_ADULT_72_84","FEMALE_ADULT_84",IF(Q388="FEMALE_ADULT_84","FEMALE_ADULT_84",IF(Q388="MALE_CUB","MALE_JUVENILE",IF(Q388="MALE_JUVENILE","MALE_SUBADULT",IF(Q388="MALE_SUBADULT","MALE_ADULT_36_48",IF(Q388="MALE_ADULT_36_48","MALE_ADULT_48_60",IF(Q388="MALE_ADULT_48_60","MALE_ADULT_60_72",IF(Q388="MALE_ADULT_60_72","MALE_ADULT_72_84",IF(Q388="MALE_ADULT_72_84","MALE_ADULT_84",IF(Q388="MALE_ADULT_84","MALE_ADULT_84",IF(Q388="NA_CUB","NA_JUVENILE",IF(Q388="NA_JUVENILE","NA_ADULT",IF(Q388="NA_ADULT","NA_ADULT","NA"))))))))))))))))))))))))))</f>
        <v>NA</v>
      </c>
      <c r="S388" s="1" t="str">
        <f t="shared" si="576"/>
        <v>NA</v>
      </c>
      <c r="T388" s="1" t="str">
        <f t="shared" si="576"/>
        <v>NA</v>
      </c>
      <c r="U388" s="1" t="str">
        <f t="shared" si="576"/>
        <v>NA</v>
      </c>
      <c r="V388" s="1" t="str">
        <f t="shared" si="576"/>
        <v>NA</v>
      </c>
      <c r="W388" s="1" t="str">
        <f t="shared" si="576"/>
        <v>NA</v>
      </c>
      <c r="X388" s="1" t="str">
        <f t="shared" si="576"/>
        <v>NA</v>
      </c>
      <c r="Y388" s="1" t="str">
        <f t="shared" si="576"/>
        <v>NA</v>
      </c>
      <c r="Z388" s="1" t="str">
        <f t="shared" si="576"/>
        <v>NA</v>
      </c>
      <c r="AA388" s="1" t="str">
        <f t="shared" si="522"/>
        <v>NA</v>
      </c>
      <c r="AB388" s="1" t="str">
        <f t="shared" si="523"/>
        <v>NA</v>
      </c>
      <c r="AC388" s="1" t="str">
        <f t="shared" si="524"/>
        <v>NA</v>
      </c>
      <c r="AD388" s="1" t="str">
        <f t="shared" si="525"/>
        <v>NA</v>
      </c>
      <c r="AE388" s="1" t="str">
        <f t="shared" si="526"/>
        <v>NA</v>
      </c>
      <c r="AF388" s="1" t="str">
        <f t="shared" si="527"/>
        <v>NA</v>
      </c>
      <c r="AG388" s="1" t="str">
        <f t="shared" si="528"/>
        <v>NA</v>
      </c>
      <c r="AH388" s="1" t="str">
        <f t="shared" si="529"/>
        <v>NA</v>
      </c>
      <c r="AI388" s="1" t="str">
        <f t="shared" si="530"/>
        <v>NA</v>
      </c>
      <c r="AJ388" s="1" t="str">
        <f t="shared" si="531"/>
        <v>NA</v>
      </c>
      <c r="AK388" s="1" t="str">
        <f t="shared" si="532"/>
        <v>NA</v>
      </c>
      <c r="AL388" s="1" t="str">
        <f t="shared" si="533"/>
        <v>NA</v>
      </c>
      <c r="AM388" s="1" t="str">
        <f t="shared" si="534"/>
        <v>MALE_CUB</v>
      </c>
      <c r="AN388" s="1" t="str">
        <f t="shared" si="535"/>
        <v>MALE_JUVENILE</v>
      </c>
      <c r="AO388" s="1" t="str">
        <f t="shared" si="536"/>
        <v>MALE_SUBADULT</v>
      </c>
      <c r="AP388" s="1" t="str">
        <f t="shared" si="537"/>
        <v>MALE_ADULT_36_48</v>
      </c>
      <c r="AQ388" s="1" t="str">
        <f t="shared" si="538"/>
        <v>CENSORED</v>
      </c>
      <c r="AR388" s="1" t="str">
        <f t="shared" si="539"/>
        <v>CENSORED</v>
      </c>
      <c r="AS388" s="1" t="str">
        <f t="shared" si="540"/>
        <v>CENSORED</v>
      </c>
      <c r="AT388" s="1" t="str">
        <f t="shared" si="541"/>
        <v>CENSORED</v>
      </c>
      <c r="AU388" s="1" t="str">
        <f t="shared" si="542"/>
        <v>CENSORED</v>
      </c>
      <c r="AV388" s="1" t="str">
        <f t="shared" si="543"/>
        <v>CENSORED</v>
      </c>
      <c r="AW388" s="1" t="str">
        <f t="shared" si="544"/>
        <v>CENSORED</v>
      </c>
      <c r="AX388" s="1" t="str">
        <f t="shared" si="545"/>
        <v>CENSORED</v>
      </c>
      <c r="AY388" s="1" t="str">
        <f t="shared" si="546"/>
        <v>CENSORED</v>
      </c>
      <c r="AZ388" s="1" t="str">
        <f t="shared" si="546"/>
        <v>CENSORED</v>
      </c>
    </row>
    <row r="389" spans="1:52" x14ac:dyDescent="0.2">
      <c r="A389" s="27">
        <f>SABI_RAW_DATA!A389</f>
        <v>388</v>
      </c>
      <c r="B389" s="1" t="str">
        <f>UPPER(SABI_RAW_DATA!C389)</f>
        <v>NA</v>
      </c>
      <c r="C389" s="28">
        <f>SABI_RAW_DATA!D389</f>
        <v>38384</v>
      </c>
      <c r="D389" s="28">
        <f>SABI_RAW_DATA!D389</f>
        <v>38384</v>
      </c>
      <c r="E389" s="1">
        <f t="shared" si="569"/>
        <v>2005</v>
      </c>
      <c r="F389" s="28">
        <f>SABI_RAW_DATA!E389</f>
        <v>38412</v>
      </c>
      <c r="G389" s="1">
        <f t="shared" si="570"/>
        <v>2005</v>
      </c>
      <c r="H389" s="67">
        <f>(YEAR(SABI_SUMMARY!D389)-YEAR(SABI_SUMMARY!C389))*12+MONTH(SABI_SUMMARY!D389)-MONTH(SABI_SUMMARY!C389)</f>
        <v>0</v>
      </c>
      <c r="I389" s="1" t="str">
        <f t="shared" si="571"/>
        <v>CUB</v>
      </c>
      <c r="J389" s="1" t="str">
        <f t="shared" si="572"/>
        <v>NA_CUB</v>
      </c>
      <c r="K389" s="29">
        <f>(YEAR(SABI_SUMMARY!F389)-YEAR(SABI_SUMMARY!C389))*12+MONTH(SABI_SUMMARY!F389)-MONTH(SABI_SUMMARY!C389)</f>
        <v>1</v>
      </c>
      <c r="L389" s="1" t="str">
        <f t="shared" si="573"/>
        <v>CUB</v>
      </c>
      <c r="M389" s="1" t="str">
        <f t="shared" si="574"/>
        <v>NA_CUB</v>
      </c>
      <c r="N389" s="1" t="str">
        <f>UPPER(SABI_RAW_DATA!G389)</f>
        <v>MORTALITY</v>
      </c>
      <c r="O389" s="1">
        <f>IF(SABI_SUMMARY!N389="MORTALITY",1,0)</f>
        <v>1</v>
      </c>
      <c r="P389" s="1" t="str">
        <f t="shared" si="519"/>
        <v>NA</v>
      </c>
      <c r="Q389" s="1" t="str">
        <f t="shared" si="520"/>
        <v>NA</v>
      </c>
      <c r="R389" s="1" t="str">
        <f t="shared" ref="R389:Z389" si="577">IF($E389=R$1,$J389,IF(R$1&gt;$G389,$N389,IF($E389&gt;R$1,"NA",(IF($E389=R$1,L389,(IF(Q389="NA",L389,IF(Q389="FEMALE_CUB","FEMALE_JUVENILE",IF(Q389="FEMALE_JUVENILE","FEMALE_SUBADULT",IF(Q389="FEMALE_SUBADULT","FEMALE_ADULT_36_48",IF(Q389="FEMALE_ADULT_36_48","FEMALE_ADULT_48_60",IF(Q389="FEMALE_ADULT_48_60","FEMALE_ADULT_60_72",IF(Q389="FEMALE_ADULT_60_72","FEMALE_ADULT_72_84",IF(Q389="FEMALE_ADULT_72_84","FEMALE_ADULT_84",IF(Q389="FEMALE_ADULT_84","FEMALE_ADULT_84",IF(Q389="MALE_CUB","MALE_JUVENILE",IF(Q389="MALE_JUVENILE","MALE_SUBADULT",IF(Q389="MALE_SUBADULT","MALE_ADULT_36_48",IF(Q389="MALE_ADULT_36_48","MALE_ADULT_48_60",IF(Q389="MALE_ADULT_48_60","MALE_ADULT_60_72",IF(Q389="MALE_ADULT_60_72","MALE_ADULT_72_84",IF(Q389="MALE_ADULT_72_84","MALE_ADULT_84",IF(Q389="MALE_ADULT_84","MALE_ADULT_84",IF(Q389="NA_CUB","NA_JUVENILE",IF(Q389="NA_JUVENILE","NA_ADULT",IF(Q389="NA_ADULT","NA_ADULT","NA"))))))))))))))))))))))))))</f>
        <v>NA</v>
      </c>
      <c r="S389" s="1" t="str">
        <f t="shared" si="577"/>
        <v>NA</v>
      </c>
      <c r="T389" s="1" t="str">
        <f t="shared" si="577"/>
        <v>NA</v>
      </c>
      <c r="U389" s="1" t="str">
        <f t="shared" si="577"/>
        <v>NA</v>
      </c>
      <c r="V389" s="1" t="str">
        <f t="shared" si="577"/>
        <v>NA</v>
      </c>
      <c r="W389" s="1" t="str">
        <f t="shared" si="577"/>
        <v>NA</v>
      </c>
      <c r="X389" s="1" t="str">
        <f t="shared" si="577"/>
        <v>NA</v>
      </c>
      <c r="Y389" s="1" t="str">
        <f t="shared" si="577"/>
        <v>NA</v>
      </c>
      <c r="Z389" s="1" t="str">
        <f t="shared" si="577"/>
        <v>NA</v>
      </c>
      <c r="AA389" s="1" t="str">
        <f t="shared" si="522"/>
        <v>NA</v>
      </c>
      <c r="AB389" s="1" t="str">
        <f t="shared" si="523"/>
        <v>NA</v>
      </c>
      <c r="AC389" s="1" t="str">
        <f t="shared" si="524"/>
        <v>NA</v>
      </c>
      <c r="AD389" s="1" t="str">
        <f t="shared" si="525"/>
        <v>NA</v>
      </c>
      <c r="AE389" s="1" t="str">
        <f t="shared" si="526"/>
        <v>NA</v>
      </c>
      <c r="AF389" s="1" t="str">
        <f t="shared" si="527"/>
        <v>NA</v>
      </c>
      <c r="AG389" s="1" t="str">
        <f t="shared" si="528"/>
        <v>NA</v>
      </c>
      <c r="AH389" s="1" t="str">
        <f t="shared" si="529"/>
        <v>NA</v>
      </c>
      <c r="AI389" s="1" t="str">
        <f t="shared" si="530"/>
        <v>NA</v>
      </c>
      <c r="AJ389" s="1" t="str">
        <f t="shared" si="531"/>
        <v>NA</v>
      </c>
      <c r="AK389" s="1" t="str">
        <f t="shared" si="532"/>
        <v>NA</v>
      </c>
      <c r="AL389" s="1" t="str">
        <f t="shared" si="533"/>
        <v>NA</v>
      </c>
      <c r="AM389" s="1" t="str">
        <f t="shared" si="534"/>
        <v>NA</v>
      </c>
      <c r="AN389" s="1" t="str">
        <f t="shared" si="535"/>
        <v>NA</v>
      </c>
      <c r="AO389" s="1" t="str">
        <f t="shared" si="536"/>
        <v>NA</v>
      </c>
      <c r="AP389" s="1" t="str">
        <f t="shared" si="537"/>
        <v>NA_CUB</v>
      </c>
      <c r="AQ389" s="1" t="str">
        <f t="shared" si="538"/>
        <v>MORTALITY</v>
      </c>
      <c r="AR389" s="1" t="str">
        <f t="shared" si="539"/>
        <v>MORTALITY</v>
      </c>
      <c r="AS389" s="1" t="str">
        <f t="shared" si="540"/>
        <v>MORTALITY</v>
      </c>
      <c r="AT389" s="1" t="str">
        <f t="shared" si="541"/>
        <v>MORTALITY</v>
      </c>
      <c r="AU389" s="1" t="str">
        <f t="shared" si="542"/>
        <v>MORTALITY</v>
      </c>
      <c r="AV389" s="1" t="str">
        <f t="shared" si="543"/>
        <v>MORTALITY</v>
      </c>
      <c r="AW389" s="1" t="str">
        <f t="shared" si="544"/>
        <v>MORTALITY</v>
      </c>
      <c r="AX389" s="1" t="str">
        <f t="shared" si="545"/>
        <v>MORTALITY</v>
      </c>
      <c r="AY389" s="1" t="str">
        <f t="shared" si="546"/>
        <v>MORTALITY</v>
      </c>
      <c r="AZ389" s="1" t="str">
        <f t="shared" si="546"/>
        <v>MORTALITY</v>
      </c>
    </row>
    <row r="390" spans="1:52" x14ac:dyDescent="0.2">
      <c r="A390" s="27">
        <f>SABI_RAW_DATA!A390</f>
        <v>389</v>
      </c>
      <c r="B390" s="1" t="str">
        <f>UPPER(SABI_RAW_DATA!C390)</f>
        <v>NA</v>
      </c>
      <c r="C390" s="28">
        <f>SABI_RAW_DATA!D390</f>
        <v>38384</v>
      </c>
      <c r="D390" s="28">
        <f>SABI_RAW_DATA!D390</f>
        <v>38384</v>
      </c>
      <c r="E390" s="1">
        <f t="shared" si="569"/>
        <v>2005</v>
      </c>
      <c r="F390" s="28">
        <f>SABI_RAW_DATA!E390</f>
        <v>38412</v>
      </c>
      <c r="G390" s="1">
        <f t="shared" si="570"/>
        <v>2005</v>
      </c>
      <c r="H390" s="67">
        <f>(YEAR(SABI_SUMMARY!D390)-YEAR(SABI_SUMMARY!C390))*12+MONTH(SABI_SUMMARY!D390)-MONTH(SABI_SUMMARY!C390)</f>
        <v>0</v>
      </c>
      <c r="I390" s="1" t="str">
        <f t="shared" si="571"/>
        <v>CUB</v>
      </c>
      <c r="J390" s="1" t="str">
        <f t="shared" si="572"/>
        <v>NA_CUB</v>
      </c>
      <c r="K390" s="29">
        <f>(YEAR(SABI_SUMMARY!F390)-YEAR(SABI_SUMMARY!C390))*12+MONTH(SABI_SUMMARY!F390)-MONTH(SABI_SUMMARY!C390)</f>
        <v>1</v>
      </c>
      <c r="L390" s="1" t="str">
        <f t="shared" si="573"/>
        <v>CUB</v>
      </c>
      <c r="M390" s="1" t="str">
        <f t="shared" si="574"/>
        <v>NA_CUB</v>
      </c>
      <c r="N390" s="1" t="str">
        <f>UPPER(SABI_RAW_DATA!G390)</f>
        <v>MORTALITY</v>
      </c>
      <c r="O390" s="1">
        <f>IF(SABI_SUMMARY!N390="MORTALITY",1,0)</f>
        <v>1</v>
      </c>
      <c r="P390" s="1" t="str">
        <f t="shared" si="519"/>
        <v>NA</v>
      </c>
      <c r="Q390" s="1" t="str">
        <f t="shared" si="520"/>
        <v>NA</v>
      </c>
      <c r="R390" s="1" t="str">
        <f t="shared" ref="R390:Z390" si="578">IF($E390=R$1,$J390,IF(R$1&gt;$G390,$N390,IF($E390&gt;R$1,"NA",(IF($E390=R$1,L390,(IF(Q390="NA",L390,IF(Q390="FEMALE_CUB","FEMALE_JUVENILE",IF(Q390="FEMALE_JUVENILE","FEMALE_SUBADULT",IF(Q390="FEMALE_SUBADULT","FEMALE_ADULT_36_48",IF(Q390="FEMALE_ADULT_36_48","FEMALE_ADULT_48_60",IF(Q390="FEMALE_ADULT_48_60","FEMALE_ADULT_60_72",IF(Q390="FEMALE_ADULT_60_72","FEMALE_ADULT_72_84",IF(Q390="FEMALE_ADULT_72_84","FEMALE_ADULT_84",IF(Q390="FEMALE_ADULT_84","FEMALE_ADULT_84",IF(Q390="MALE_CUB","MALE_JUVENILE",IF(Q390="MALE_JUVENILE","MALE_SUBADULT",IF(Q390="MALE_SUBADULT","MALE_ADULT_36_48",IF(Q390="MALE_ADULT_36_48","MALE_ADULT_48_60",IF(Q390="MALE_ADULT_48_60","MALE_ADULT_60_72",IF(Q390="MALE_ADULT_60_72","MALE_ADULT_72_84",IF(Q390="MALE_ADULT_72_84","MALE_ADULT_84",IF(Q390="MALE_ADULT_84","MALE_ADULT_84",IF(Q390="NA_CUB","NA_JUVENILE",IF(Q390="NA_JUVENILE","NA_ADULT",IF(Q390="NA_ADULT","NA_ADULT","NA"))))))))))))))))))))))))))</f>
        <v>NA</v>
      </c>
      <c r="S390" s="1" t="str">
        <f t="shared" si="578"/>
        <v>NA</v>
      </c>
      <c r="T390" s="1" t="str">
        <f t="shared" si="578"/>
        <v>NA</v>
      </c>
      <c r="U390" s="1" t="str">
        <f t="shared" si="578"/>
        <v>NA</v>
      </c>
      <c r="V390" s="1" t="str">
        <f t="shared" si="578"/>
        <v>NA</v>
      </c>
      <c r="W390" s="1" t="str">
        <f t="shared" si="578"/>
        <v>NA</v>
      </c>
      <c r="X390" s="1" t="str">
        <f t="shared" si="578"/>
        <v>NA</v>
      </c>
      <c r="Y390" s="1" t="str">
        <f t="shared" si="578"/>
        <v>NA</v>
      </c>
      <c r="Z390" s="1" t="str">
        <f t="shared" si="578"/>
        <v>NA</v>
      </c>
      <c r="AA390" s="1" t="str">
        <f t="shared" si="522"/>
        <v>NA</v>
      </c>
      <c r="AB390" s="1" t="str">
        <f t="shared" si="523"/>
        <v>NA</v>
      </c>
      <c r="AC390" s="1" t="str">
        <f t="shared" si="524"/>
        <v>NA</v>
      </c>
      <c r="AD390" s="1" t="str">
        <f t="shared" si="525"/>
        <v>NA</v>
      </c>
      <c r="AE390" s="1" t="str">
        <f t="shared" si="526"/>
        <v>NA</v>
      </c>
      <c r="AF390" s="1" t="str">
        <f t="shared" si="527"/>
        <v>NA</v>
      </c>
      <c r="AG390" s="1" t="str">
        <f t="shared" si="528"/>
        <v>NA</v>
      </c>
      <c r="AH390" s="1" t="str">
        <f t="shared" si="529"/>
        <v>NA</v>
      </c>
      <c r="AI390" s="1" t="str">
        <f t="shared" si="530"/>
        <v>NA</v>
      </c>
      <c r="AJ390" s="1" t="str">
        <f t="shared" si="531"/>
        <v>NA</v>
      </c>
      <c r="AK390" s="1" t="str">
        <f t="shared" si="532"/>
        <v>NA</v>
      </c>
      <c r="AL390" s="1" t="str">
        <f t="shared" si="533"/>
        <v>NA</v>
      </c>
      <c r="AM390" s="1" t="str">
        <f t="shared" si="534"/>
        <v>NA</v>
      </c>
      <c r="AN390" s="1" t="str">
        <f t="shared" si="535"/>
        <v>NA</v>
      </c>
      <c r="AO390" s="1" t="str">
        <f t="shared" si="536"/>
        <v>NA</v>
      </c>
      <c r="AP390" s="1" t="str">
        <f t="shared" si="537"/>
        <v>NA_CUB</v>
      </c>
      <c r="AQ390" s="1" t="str">
        <f t="shared" si="538"/>
        <v>MORTALITY</v>
      </c>
      <c r="AR390" s="1" t="str">
        <f t="shared" si="539"/>
        <v>MORTALITY</v>
      </c>
      <c r="AS390" s="1" t="str">
        <f t="shared" si="540"/>
        <v>MORTALITY</v>
      </c>
      <c r="AT390" s="1" t="str">
        <f t="shared" si="541"/>
        <v>MORTALITY</v>
      </c>
      <c r="AU390" s="1" t="str">
        <f t="shared" si="542"/>
        <v>MORTALITY</v>
      </c>
      <c r="AV390" s="1" t="str">
        <f t="shared" si="543"/>
        <v>MORTALITY</v>
      </c>
      <c r="AW390" s="1" t="str">
        <f t="shared" si="544"/>
        <v>MORTALITY</v>
      </c>
      <c r="AX390" s="1" t="str">
        <f t="shared" si="545"/>
        <v>MORTALITY</v>
      </c>
      <c r="AY390" s="1" t="str">
        <f t="shared" si="546"/>
        <v>MORTALITY</v>
      </c>
      <c r="AZ390" s="1" t="str">
        <f t="shared" si="546"/>
        <v>MORTALITY</v>
      </c>
    </row>
    <row r="391" spans="1:52" x14ac:dyDescent="0.2">
      <c r="A391" s="27">
        <f>SABI_RAW_DATA!A391</f>
        <v>390</v>
      </c>
      <c r="B391" s="1" t="str">
        <f>UPPER(SABI_RAW_DATA!C391)</f>
        <v>NA</v>
      </c>
      <c r="C391" s="28">
        <f>SABI_RAW_DATA!D391</f>
        <v>38504</v>
      </c>
      <c r="D391" s="28">
        <f>SABI_RAW_DATA!D391</f>
        <v>38504</v>
      </c>
      <c r="E391" s="1">
        <f t="shared" si="569"/>
        <v>2005</v>
      </c>
      <c r="F391" s="28">
        <f>SABI_RAW_DATA!E391</f>
        <v>38687</v>
      </c>
      <c r="G391" s="1">
        <f t="shared" si="570"/>
        <v>2005</v>
      </c>
      <c r="H391" s="67">
        <f>(YEAR(SABI_SUMMARY!D391)-YEAR(SABI_SUMMARY!C391))*12+MONTH(SABI_SUMMARY!D391)-MONTH(SABI_SUMMARY!C391)</f>
        <v>0</v>
      </c>
      <c r="I391" s="1" t="str">
        <f t="shared" si="571"/>
        <v>CUB</v>
      </c>
      <c r="J391" s="1" t="str">
        <f t="shared" si="572"/>
        <v>NA_CUB</v>
      </c>
      <c r="K391" s="29">
        <f>(YEAR(SABI_SUMMARY!F391)-YEAR(SABI_SUMMARY!C391))*12+MONTH(SABI_SUMMARY!F391)-MONTH(SABI_SUMMARY!C391)</f>
        <v>6</v>
      </c>
      <c r="L391" s="1" t="str">
        <f t="shared" si="573"/>
        <v>CUB</v>
      </c>
      <c r="M391" s="1" t="str">
        <f t="shared" si="574"/>
        <v>NA_CUB</v>
      </c>
      <c r="N391" s="1" t="str">
        <f>UPPER(SABI_RAW_DATA!G391)</f>
        <v>MORTALITY</v>
      </c>
      <c r="O391" s="1">
        <f>IF(SABI_SUMMARY!N391="MORTALITY",1,0)</f>
        <v>1</v>
      </c>
      <c r="P391" s="1" t="str">
        <f t="shared" si="519"/>
        <v>NA</v>
      </c>
      <c r="Q391" s="1" t="str">
        <f t="shared" si="520"/>
        <v>NA</v>
      </c>
      <c r="R391" s="1" t="str">
        <f t="shared" ref="R391:Z391" si="579">IF($E391=R$1,$J391,IF(R$1&gt;$G391,$N391,IF($E391&gt;R$1,"NA",(IF($E391=R$1,L391,(IF(Q391="NA",L391,IF(Q391="FEMALE_CUB","FEMALE_JUVENILE",IF(Q391="FEMALE_JUVENILE","FEMALE_SUBADULT",IF(Q391="FEMALE_SUBADULT","FEMALE_ADULT_36_48",IF(Q391="FEMALE_ADULT_36_48","FEMALE_ADULT_48_60",IF(Q391="FEMALE_ADULT_48_60","FEMALE_ADULT_60_72",IF(Q391="FEMALE_ADULT_60_72","FEMALE_ADULT_72_84",IF(Q391="FEMALE_ADULT_72_84","FEMALE_ADULT_84",IF(Q391="FEMALE_ADULT_84","FEMALE_ADULT_84",IF(Q391="MALE_CUB","MALE_JUVENILE",IF(Q391="MALE_JUVENILE","MALE_SUBADULT",IF(Q391="MALE_SUBADULT","MALE_ADULT_36_48",IF(Q391="MALE_ADULT_36_48","MALE_ADULT_48_60",IF(Q391="MALE_ADULT_48_60","MALE_ADULT_60_72",IF(Q391="MALE_ADULT_60_72","MALE_ADULT_72_84",IF(Q391="MALE_ADULT_72_84","MALE_ADULT_84",IF(Q391="MALE_ADULT_84","MALE_ADULT_84",IF(Q391="NA_CUB","NA_JUVENILE",IF(Q391="NA_JUVENILE","NA_ADULT",IF(Q391="NA_ADULT","NA_ADULT","NA"))))))))))))))))))))))))))</f>
        <v>NA</v>
      </c>
      <c r="S391" s="1" t="str">
        <f t="shared" si="579"/>
        <v>NA</v>
      </c>
      <c r="T391" s="1" t="str">
        <f t="shared" si="579"/>
        <v>NA</v>
      </c>
      <c r="U391" s="1" t="str">
        <f t="shared" si="579"/>
        <v>NA</v>
      </c>
      <c r="V391" s="1" t="str">
        <f t="shared" si="579"/>
        <v>NA</v>
      </c>
      <c r="W391" s="1" t="str">
        <f t="shared" si="579"/>
        <v>NA</v>
      </c>
      <c r="X391" s="1" t="str">
        <f t="shared" si="579"/>
        <v>NA</v>
      </c>
      <c r="Y391" s="1" t="str">
        <f t="shared" si="579"/>
        <v>NA</v>
      </c>
      <c r="Z391" s="1" t="str">
        <f t="shared" si="579"/>
        <v>NA</v>
      </c>
      <c r="AA391" s="1" t="str">
        <f t="shared" si="522"/>
        <v>NA</v>
      </c>
      <c r="AB391" s="1" t="str">
        <f t="shared" si="523"/>
        <v>NA</v>
      </c>
      <c r="AC391" s="1" t="str">
        <f t="shared" si="524"/>
        <v>NA</v>
      </c>
      <c r="AD391" s="1" t="str">
        <f t="shared" si="525"/>
        <v>NA</v>
      </c>
      <c r="AE391" s="1" t="str">
        <f t="shared" si="526"/>
        <v>NA</v>
      </c>
      <c r="AF391" s="1" t="str">
        <f t="shared" si="527"/>
        <v>NA</v>
      </c>
      <c r="AG391" s="1" t="str">
        <f t="shared" si="528"/>
        <v>NA</v>
      </c>
      <c r="AH391" s="1" t="str">
        <f t="shared" si="529"/>
        <v>NA</v>
      </c>
      <c r="AI391" s="1" t="str">
        <f t="shared" si="530"/>
        <v>NA</v>
      </c>
      <c r="AJ391" s="1" t="str">
        <f t="shared" si="531"/>
        <v>NA</v>
      </c>
      <c r="AK391" s="1" t="str">
        <f t="shared" si="532"/>
        <v>NA</v>
      </c>
      <c r="AL391" s="1" t="str">
        <f t="shared" si="533"/>
        <v>NA</v>
      </c>
      <c r="AM391" s="1" t="str">
        <f t="shared" si="534"/>
        <v>NA</v>
      </c>
      <c r="AN391" s="1" t="str">
        <f t="shared" si="535"/>
        <v>NA</v>
      </c>
      <c r="AO391" s="1" t="str">
        <f t="shared" si="536"/>
        <v>NA</v>
      </c>
      <c r="AP391" s="1" t="str">
        <f t="shared" si="537"/>
        <v>NA_CUB</v>
      </c>
      <c r="AQ391" s="1" t="str">
        <f t="shared" si="538"/>
        <v>MORTALITY</v>
      </c>
      <c r="AR391" s="1" t="str">
        <f t="shared" si="539"/>
        <v>MORTALITY</v>
      </c>
      <c r="AS391" s="1" t="str">
        <f t="shared" si="540"/>
        <v>MORTALITY</v>
      </c>
      <c r="AT391" s="1" t="str">
        <f t="shared" si="541"/>
        <v>MORTALITY</v>
      </c>
      <c r="AU391" s="1" t="str">
        <f t="shared" si="542"/>
        <v>MORTALITY</v>
      </c>
      <c r="AV391" s="1" t="str">
        <f t="shared" si="543"/>
        <v>MORTALITY</v>
      </c>
      <c r="AW391" s="1" t="str">
        <f t="shared" si="544"/>
        <v>MORTALITY</v>
      </c>
      <c r="AX391" s="1" t="str">
        <f t="shared" si="545"/>
        <v>MORTALITY</v>
      </c>
      <c r="AY391" s="1" t="str">
        <f t="shared" si="546"/>
        <v>MORTALITY</v>
      </c>
      <c r="AZ391" s="1" t="str">
        <f t="shared" si="546"/>
        <v>MORTALITY</v>
      </c>
    </row>
    <row r="392" spans="1:52" x14ac:dyDescent="0.2">
      <c r="A392" s="27">
        <f>SABI_RAW_DATA!A392</f>
        <v>391</v>
      </c>
      <c r="B392" s="1" t="str">
        <f>UPPER(SABI_RAW_DATA!C392)</f>
        <v>MALE</v>
      </c>
      <c r="C392" s="28">
        <f>SABI_RAW_DATA!D392</f>
        <v>38504</v>
      </c>
      <c r="D392" s="28">
        <f>SABI_RAW_DATA!D392</f>
        <v>38504</v>
      </c>
      <c r="E392" s="1">
        <f t="shared" si="569"/>
        <v>2005</v>
      </c>
      <c r="F392" s="28">
        <f>SABI_RAW_DATA!E392</f>
        <v>38961</v>
      </c>
      <c r="G392" s="1">
        <f t="shared" si="570"/>
        <v>2006</v>
      </c>
      <c r="H392" s="67">
        <f>(YEAR(SABI_SUMMARY!D392)-YEAR(SABI_SUMMARY!C392))*12+MONTH(SABI_SUMMARY!D392)-MONTH(SABI_SUMMARY!C392)</f>
        <v>0</v>
      </c>
      <c r="I392" s="1" t="str">
        <f t="shared" si="571"/>
        <v>CUB</v>
      </c>
      <c r="J392" s="1" t="str">
        <f t="shared" si="572"/>
        <v>MALE_CUB</v>
      </c>
      <c r="K392" s="29">
        <f>(YEAR(SABI_SUMMARY!F392)-YEAR(SABI_SUMMARY!C392))*12+MONTH(SABI_SUMMARY!F392)-MONTH(SABI_SUMMARY!C392)</f>
        <v>15</v>
      </c>
      <c r="L392" s="1" t="str">
        <f t="shared" si="573"/>
        <v>JUVENILE</v>
      </c>
      <c r="M392" s="1" t="str">
        <f t="shared" si="574"/>
        <v>MALE_JUVENILE</v>
      </c>
      <c r="N392" s="1" t="str">
        <f>UPPER(SABI_RAW_DATA!G392)</f>
        <v>CENSORED</v>
      </c>
      <c r="O392" s="1">
        <f>IF(SABI_SUMMARY!N392="MORTALITY",1,0)</f>
        <v>0</v>
      </c>
      <c r="P392" s="1" t="str">
        <f t="shared" si="519"/>
        <v>NA</v>
      </c>
      <c r="Q392" s="1" t="str">
        <f t="shared" si="520"/>
        <v>NA</v>
      </c>
      <c r="R392" s="1" t="str">
        <f t="shared" ref="R392:Z392" si="580">IF($E392=R$1,$J392,IF(R$1&gt;$G392,$N392,IF($E392&gt;R$1,"NA",(IF($E392=R$1,L392,(IF(Q392="NA",L392,IF(Q392="FEMALE_CUB","FEMALE_JUVENILE",IF(Q392="FEMALE_JUVENILE","FEMALE_SUBADULT",IF(Q392="FEMALE_SUBADULT","FEMALE_ADULT_36_48",IF(Q392="FEMALE_ADULT_36_48","FEMALE_ADULT_48_60",IF(Q392="FEMALE_ADULT_48_60","FEMALE_ADULT_60_72",IF(Q392="FEMALE_ADULT_60_72","FEMALE_ADULT_72_84",IF(Q392="FEMALE_ADULT_72_84","FEMALE_ADULT_84",IF(Q392="FEMALE_ADULT_84","FEMALE_ADULT_84",IF(Q392="MALE_CUB","MALE_JUVENILE",IF(Q392="MALE_JUVENILE","MALE_SUBADULT",IF(Q392="MALE_SUBADULT","MALE_ADULT_36_48",IF(Q392="MALE_ADULT_36_48","MALE_ADULT_48_60",IF(Q392="MALE_ADULT_48_60","MALE_ADULT_60_72",IF(Q392="MALE_ADULT_60_72","MALE_ADULT_72_84",IF(Q392="MALE_ADULT_72_84","MALE_ADULT_84",IF(Q392="MALE_ADULT_84","MALE_ADULT_84",IF(Q392="NA_CUB","NA_JUVENILE",IF(Q392="NA_JUVENILE","NA_ADULT",IF(Q392="NA_ADULT","NA_ADULT","NA"))))))))))))))))))))))))))</f>
        <v>NA</v>
      </c>
      <c r="S392" s="1" t="str">
        <f t="shared" si="580"/>
        <v>NA</v>
      </c>
      <c r="T392" s="1" t="str">
        <f t="shared" si="580"/>
        <v>NA</v>
      </c>
      <c r="U392" s="1" t="str">
        <f t="shared" si="580"/>
        <v>NA</v>
      </c>
      <c r="V392" s="1" t="str">
        <f t="shared" si="580"/>
        <v>NA</v>
      </c>
      <c r="W392" s="1" t="str">
        <f t="shared" si="580"/>
        <v>NA</v>
      </c>
      <c r="X392" s="1" t="str">
        <f t="shared" si="580"/>
        <v>NA</v>
      </c>
      <c r="Y392" s="1" t="str">
        <f t="shared" si="580"/>
        <v>NA</v>
      </c>
      <c r="Z392" s="1" t="str">
        <f t="shared" si="580"/>
        <v>NA</v>
      </c>
      <c r="AA392" s="1" t="str">
        <f t="shared" si="522"/>
        <v>NA</v>
      </c>
      <c r="AB392" s="1" t="str">
        <f t="shared" si="523"/>
        <v>NA</v>
      </c>
      <c r="AC392" s="1" t="str">
        <f t="shared" si="524"/>
        <v>NA</v>
      </c>
      <c r="AD392" s="1" t="str">
        <f t="shared" si="525"/>
        <v>NA</v>
      </c>
      <c r="AE392" s="1" t="str">
        <f t="shared" si="526"/>
        <v>NA</v>
      </c>
      <c r="AF392" s="1" t="str">
        <f t="shared" si="527"/>
        <v>NA</v>
      </c>
      <c r="AG392" s="1" t="str">
        <f t="shared" si="528"/>
        <v>NA</v>
      </c>
      <c r="AH392" s="1" t="str">
        <f t="shared" si="529"/>
        <v>NA</v>
      </c>
      <c r="AI392" s="1" t="str">
        <f t="shared" si="530"/>
        <v>NA</v>
      </c>
      <c r="AJ392" s="1" t="str">
        <f t="shared" si="531"/>
        <v>NA</v>
      </c>
      <c r="AK392" s="1" t="str">
        <f t="shared" si="532"/>
        <v>NA</v>
      </c>
      <c r="AL392" s="1" t="str">
        <f t="shared" si="533"/>
        <v>NA</v>
      </c>
      <c r="AM392" s="1" t="str">
        <f t="shared" si="534"/>
        <v>NA</v>
      </c>
      <c r="AN392" s="1" t="str">
        <f t="shared" si="535"/>
        <v>NA</v>
      </c>
      <c r="AO392" s="1" t="str">
        <f t="shared" si="536"/>
        <v>NA</v>
      </c>
      <c r="AP392" s="1" t="str">
        <f t="shared" si="537"/>
        <v>MALE_CUB</v>
      </c>
      <c r="AQ392" s="1" t="str">
        <f t="shared" si="538"/>
        <v>MALE_JUVENILE</v>
      </c>
      <c r="AR392" s="1" t="str">
        <f t="shared" si="539"/>
        <v>CENSORED</v>
      </c>
      <c r="AS392" s="1" t="str">
        <f t="shared" si="540"/>
        <v>CENSORED</v>
      </c>
      <c r="AT392" s="1" t="str">
        <f t="shared" si="541"/>
        <v>CENSORED</v>
      </c>
      <c r="AU392" s="1" t="str">
        <f t="shared" si="542"/>
        <v>CENSORED</v>
      </c>
      <c r="AV392" s="1" t="str">
        <f t="shared" si="543"/>
        <v>CENSORED</v>
      </c>
      <c r="AW392" s="1" t="str">
        <f t="shared" si="544"/>
        <v>CENSORED</v>
      </c>
      <c r="AX392" s="1" t="str">
        <f t="shared" si="545"/>
        <v>CENSORED</v>
      </c>
      <c r="AY392" s="1" t="str">
        <f t="shared" si="546"/>
        <v>CENSORED</v>
      </c>
      <c r="AZ392" s="1" t="str">
        <f t="shared" si="546"/>
        <v>CENSORED</v>
      </c>
    </row>
    <row r="393" spans="1:52" x14ac:dyDescent="0.2">
      <c r="A393" s="27">
        <f>SABI_RAW_DATA!A393</f>
        <v>392</v>
      </c>
      <c r="B393" s="1" t="str">
        <f>UPPER(SABI_RAW_DATA!C393)</f>
        <v>NA</v>
      </c>
      <c r="C393" s="28">
        <f>SABI_RAW_DATA!D393</f>
        <v>36923</v>
      </c>
      <c r="D393" s="28">
        <f>SABI_RAW_DATA!D393</f>
        <v>36923</v>
      </c>
      <c r="E393" s="1">
        <f t="shared" si="569"/>
        <v>2001</v>
      </c>
      <c r="F393" s="28">
        <f>SABI_RAW_DATA!E393</f>
        <v>37073</v>
      </c>
      <c r="G393" s="1">
        <f t="shared" si="570"/>
        <v>2001</v>
      </c>
      <c r="H393" s="67">
        <f>(YEAR(SABI_SUMMARY!D393)-YEAR(SABI_SUMMARY!C393))*12+MONTH(SABI_SUMMARY!D393)-MONTH(SABI_SUMMARY!C393)</f>
        <v>0</v>
      </c>
      <c r="I393" s="1" t="str">
        <f t="shared" si="571"/>
        <v>CUB</v>
      </c>
      <c r="J393" s="1" t="str">
        <f t="shared" si="572"/>
        <v>NA_CUB</v>
      </c>
      <c r="K393" s="29">
        <f>(YEAR(SABI_SUMMARY!F393)-YEAR(SABI_SUMMARY!C393))*12+MONTH(SABI_SUMMARY!F393)-MONTH(SABI_SUMMARY!C393)</f>
        <v>5</v>
      </c>
      <c r="L393" s="1" t="str">
        <f t="shared" si="573"/>
        <v>CUB</v>
      </c>
      <c r="M393" s="1" t="str">
        <f t="shared" si="574"/>
        <v>NA_CUB</v>
      </c>
      <c r="N393" s="1" t="str">
        <f>UPPER(SABI_RAW_DATA!G393)</f>
        <v>MORTALITY</v>
      </c>
      <c r="O393" s="1">
        <f>IF(SABI_SUMMARY!N393="MORTALITY",1,0)</f>
        <v>1</v>
      </c>
      <c r="P393" s="1" t="str">
        <f t="shared" si="519"/>
        <v>NA</v>
      </c>
      <c r="Q393" s="1" t="str">
        <f t="shared" si="520"/>
        <v>NA</v>
      </c>
      <c r="R393" s="1" t="str">
        <f t="shared" ref="R393:Z393" si="581">IF($E393=R$1,$J393,IF(R$1&gt;$G393,$N393,IF($E393&gt;R$1,"NA",(IF($E393=R$1,L393,(IF(Q393="NA",L393,IF(Q393="FEMALE_CUB","FEMALE_JUVENILE",IF(Q393="FEMALE_JUVENILE","FEMALE_SUBADULT",IF(Q393="FEMALE_SUBADULT","FEMALE_ADULT_36_48",IF(Q393="FEMALE_ADULT_36_48","FEMALE_ADULT_48_60",IF(Q393="FEMALE_ADULT_48_60","FEMALE_ADULT_60_72",IF(Q393="FEMALE_ADULT_60_72","FEMALE_ADULT_72_84",IF(Q393="FEMALE_ADULT_72_84","FEMALE_ADULT_84",IF(Q393="FEMALE_ADULT_84","FEMALE_ADULT_84",IF(Q393="MALE_CUB","MALE_JUVENILE",IF(Q393="MALE_JUVENILE","MALE_SUBADULT",IF(Q393="MALE_SUBADULT","MALE_ADULT_36_48",IF(Q393="MALE_ADULT_36_48","MALE_ADULT_48_60",IF(Q393="MALE_ADULT_48_60","MALE_ADULT_60_72",IF(Q393="MALE_ADULT_60_72","MALE_ADULT_72_84",IF(Q393="MALE_ADULT_72_84","MALE_ADULT_84",IF(Q393="MALE_ADULT_84","MALE_ADULT_84",IF(Q393="NA_CUB","NA_JUVENILE",IF(Q393="NA_JUVENILE","NA_ADULT",IF(Q393="NA_ADULT","NA_ADULT","NA"))))))))))))))))))))))))))</f>
        <v>NA</v>
      </c>
      <c r="S393" s="1" t="str">
        <f t="shared" si="581"/>
        <v>NA</v>
      </c>
      <c r="T393" s="1" t="str">
        <f t="shared" si="581"/>
        <v>NA</v>
      </c>
      <c r="U393" s="1" t="str">
        <f t="shared" si="581"/>
        <v>NA</v>
      </c>
      <c r="V393" s="1" t="str">
        <f t="shared" si="581"/>
        <v>NA</v>
      </c>
      <c r="W393" s="1" t="str">
        <f t="shared" si="581"/>
        <v>NA</v>
      </c>
      <c r="X393" s="1" t="str">
        <f t="shared" si="581"/>
        <v>NA</v>
      </c>
      <c r="Y393" s="1" t="str">
        <f t="shared" si="581"/>
        <v>NA</v>
      </c>
      <c r="Z393" s="1" t="str">
        <f t="shared" si="581"/>
        <v>NA</v>
      </c>
      <c r="AA393" s="1" t="str">
        <f t="shared" si="522"/>
        <v>NA</v>
      </c>
      <c r="AB393" s="1" t="str">
        <f t="shared" si="523"/>
        <v>NA</v>
      </c>
      <c r="AC393" s="1" t="str">
        <f t="shared" si="524"/>
        <v>NA</v>
      </c>
      <c r="AD393" s="1" t="str">
        <f t="shared" si="525"/>
        <v>NA</v>
      </c>
      <c r="AE393" s="1" t="str">
        <f t="shared" si="526"/>
        <v>NA</v>
      </c>
      <c r="AF393" s="1" t="str">
        <f t="shared" si="527"/>
        <v>NA</v>
      </c>
      <c r="AG393" s="1" t="str">
        <f t="shared" si="528"/>
        <v>NA</v>
      </c>
      <c r="AH393" s="1" t="str">
        <f t="shared" si="529"/>
        <v>NA</v>
      </c>
      <c r="AI393" s="1" t="str">
        <f t="shared" si="530"/>
        <v>NA</v>
      </c>
      <c r="AJ393" s="1" t="str">
        <f t="shared" si="531"/>
        <v>NA</v>
      </c>
      <c r="AK393" s="1" t="str">
        <f t="shared" si="532"/>
        <v>NA</v>
      </c>
      <c r="AL393" s="1" t="str">
        <f t="shared" si="533"/>
        <v>NA_CUB</v>
      </c>
      <c r="AM393" s="1" t="str">
        <f t="shared" si="534"/>
        <v>MORTALITY</v>
      </c>
      <c r="AN393" s="1" t="str">
        <f t="shared" si="535"/>
        <v>MORTALITY</v>
      </c>
      <c r="AO393" s="1" t="str">
        <f t="shared" si="536"/>
        <v>MORTALITY</v>
      </c>
      <c r="AP393" s="1" t="str">
        <f t="shared" si="537"/>
        <v>MORTALITY</v>
      </c>
      <c r="AQ393" s="1" t="str">
        <f t="shared" si="538"/>
        <v>MORTALITY</v>
      </c>
      <c r="AR393" s="1" t="str">
        <f t="shared" si="539"/>
        <v>MORTALITY</v>
      </c>
      <c r="AS393" s="1" t="str">
        <f t="shared" si="540"/>
        <v>MORTALITY</v>
      </c>
      <c r="AT393" s="1" t="str">
        <f t="shared" si="541"/>
        <v>MORTALITY</v>
      </c>
      <c r="AU393" s="1" t="str">
        <f t="shared" si="542"/>
        <v>MORTALITY</v>
      </c>
      <c r="AV393" s="1" t="str">
        <f t="shared" si="543"/>
        <v>MORTALITY</v>
      </c>
      <c r="AW393" s="1" t="str">
        <f t="shared" si="544"/>
        <v>MORTALITY</v>
      </c>
      <c r="AX393" s="1" t="str">
        <f t="shared" si="545"/>
        <v>MORTALITY</v>
      </c>
      <c r="AY393" s="1" t="str">
        <f t="shared" si="546"/>
        <v>MORTALITY</v>
      </c>
      <c r="AZ393" s="1" t="str">
        <f t="shared" si="546"/>
        <v>MORTALITY</v>
      </c>
    </row>
    <row r="394" spans="1:52" x14ac:dyDescent="0.2">
      <c r="A394" s="27">
        <f>SABI_RAW_DATA!A394</f>
        <v>393</v>
      </c>
      <c r="B394" s="1" t="str">
        <f>UPPER(SABI_RAW_DATA!C394)</f>
        <v>NA</v>
      </c>
      <c r="C394" s="28">
        <f>SABI_RAW_DATA!D394</f>
        <v>36923</v>
      </c>
      <c r="D394" s="28">
        <f>SABI_RAW_DATA!D394</f>
        <v>36923</v>
      </c>
      <c r="E394" s="1">
        <f t="shared" si="569"/>
        <v>2001</v>
      </c>
      <c r="F394" s="28">
        <f>SABI_RAW_DATA!E394</f>
        <v>37073</v>
      </c>
      <c r="G394" s="1">
        <f t="shared" si="570"/>
        <v>2001</v>
      </c>
      <c r="H394" s="67">
        <f>(YEAR(SABI_SUMMARY!D394)-YEAR(SABI_SUMMARY!C394))*12+MONTH(SABI_SUMMARY!D394)-MONTH(SABI_SUMMARY!C394)</f>
        <v>0</v>
      </c>
      <c r="I394" s="1" t="str">
        <f t="shared" si="571"/>
        <v>CUB</v>
      </c>
      <c r="J394" s="1" t="str">
        <f t="shared" si="572"/>
        <v>NA_CUB</v>
      </c>
      <c r="K394" s="29">
        <f>(YEAR(SABI_SUMMARY!F394)-YEAR(SABI_SUMMARY!C394))*12+MONTH(SABI_SUMMARY!F394)-MONTH(SABI_SUMMARY!C394)</f>
        <v>5</v>
      </c>
      <c r="L394" s="1" t="str">
        <f t="shared" si="573"/>
        <v>CUB</v>
      </c>
      <c r="M394" s="1" t="str">
        <f t="shared" si="574"/>
        <v>NA_CUB</v>
      </c>
      <c r="N394" s="1" t="str">
        <f>UPPER(SABI_RAW_DATA!G394)</f>
        <v>MORTALITY</v>
      </c>
      <c r="O394" s="1">
        <f>IF(SABI_SUMMARY!N394="MORTALITY",1,0)</f>
        <v>1</v>
      </c>
      <c r="P394" s="1" t="str">
        <f t="shared" si="519"/>
        <v>NA</v>
      </c>
      <c r="Q394" s="1" t="str">
        <f t="shared" si="520"/>
        <v>NA</v>
      </c>
      <c r="R394" s="1" t="str">
        <f t="shared" ref="R394:Z394" si="582">IF($E394=R$1,$J394,IF(R$1&gt;$G394,$N394,IF($E394&gt;R$1,"NA",(IF($E394=R$1,L394,(IF(Q394="NA",L394,IF(Q394="FEMALE_CUB","FEMALE_JUVENILE",IF(Q394="FEMALE_JUVENILE","FEMALE_SUBADULT",IF(Q394="FEMALE_SUBADULT","FEMALE_ADULT_36_48",IF(Q394="FEMALE_ADULT_36_48","FEMALE_ADULT_48_60",IF(Q394="FEMALE_ADULT_48_60","FEMALE_ADULT_60_72",IF(Q394="FEMALE_ADULT_60_72","FEMALE_ADULT_72_84",IF(Q394="FEMALE_ADULT_72_84","FEMALE_ADULT_84",IF(Q394="FEMALE_ADULT_84","FEMALE_ADULT_84",IF(Q394="MALE_CUB","MALE_JUVENILE",IF(Q394="MALE_JUVENILE","MALE_SUBADULT",IF(Q394="MALE_SUBADULT","MALE_ADULT_36_48",IF(Q394="MALE_ADULT_36_48","MALE_ADULT_48_60",IF(Q394="MALE_ADULT_48_60","MALE_ADULT_60_72",IF(Q394="MALE_ADULT_60_72","MALE_ADULT_72_84",IF(Q394="MALE_ADULT_72_84","MALE_ADULT_84",IF(Q394="MALE_ADULT_84","MALE_ADULT_84",IF(Q394="NA_CUB","NA_JUVENILE",IF(Q394="NA_JUVENILE","NA_ADULT",IF(Q394="NA_ADULT","NA_ADULT","NA"))))))))))))))))))))))))))</f>
        <v>NA</v>
      </c>
      <c r="S394" s="1" t="str">
        <f t="shared" si="582"/>
        <v>NA</v>
      </c>
      <c r="T394" s="1" t="str">
        <f t="shared" si="582"/>
        <v>NA</v>
      </c>
      <c r="U394" s="1" t="str">
        <f t="shared" si="582"/>
        <v>NA</v>
      </c>
      <c r="V394" s="1" t="str">
        <f t="shared" si="582"/>
        <v>NA</v>
      </c>
      <c r="W394" s="1" t="str">
        <f t="shared" si="582"/>
        <v>NA</v>
      </c>
      <c r="X394" s="1" t="str">
        <f t="shared" si="582"/>
        <v>NA</v>
      </c>
      <c r="Y394" s="1" t="str">
        <f t="shared" si="582"/>
        <v>NA</v>
      </c>
      <c r="Z394" s="1" t="str">
        <f t="shared" si="582"/>
        <v>NA</v>
      </c>
      <c r="AA394" s="1" t="str">
        <f t="shared" si="522"/>
        <v>NA</v>
      </c>
      <c r="AB394" s="1" t="str">
        <f t="shared" si="523"/>
        <v>NA</v>
      </c>
      <c r="AC394" s="1" t="str">
        <f t="shared" si="524"/>
        <v>NA</v>
      </c>
      <c r="AD394" s="1" t="str">
        <f t="shared" si="525"/>
        <v>NA</v>
      </c>
      <c r="AE394" s="1" t="str">
        <f t="shared" si="526"/>
        <v>NA</v>
      </c>
      <c r="AF394" s="1" t="str">
        <f t="shared" si="527"/>
        <v>NA</v>
      </c>
      <c r="AG394" s="1" t="str">
        <f t="shared" si="528"/>
        <v>NA</v>
      </c>
      <c r="AH394" s="1" t="str">
        <f t="shared" si="529"/>
        <v>NA</v>
      </c>
      <c r="AI394" s="1" t="str">
        <f t="shared" si="530"/>
        <v>NA</v>
      </c>
      <c r="AJ394" s="1" t="str">
        <f t="shared" si="531"/>
        <v>NA</v>
      </c>
      <c r="AK394" s="1" t="str">
        <f t="shared" si="532"/>
        <v>NA</v>
      </c>
      <c r="AL394" s="1" t="str">
        <f t="shared" si="533"/>
        <v>NA_CUB</v>
      </c>
      <c r="AM394" s="1" t="str">
        <f t="shared" si="534"/>
        <v>MORTALITY</v>
      </c>
      <c r="AN394" s="1" t="str">
        <f t="shared" si="535"/>
        <v>MORTALITY</v>
      </c>
      <c r="AO394" s="1" t="str">
        <f t="shared" si="536"/>
        <v>MORTALITY</v>
      </c>
      <c r="AP394" s="1" t="str">
        <f t="shared" si="537"/>
        <v>MORTALITY</v>
      </c>
      <c r="AQ394" s="1" t="str">
        <f t="shared" si="538"/>
        <v>MORTALITY</v>
      </c>
      <c r="AR394" s="1" t="str">
        <f t="shared" si="539"/>
        <v>MORTALITY</v>
      </c>
      <c r="AS394" s="1" t="str">
        <f t="shared" si="540"/>
        <v>MORTALITY</v>
      </c>
      <c r="AT394" s="1" t="str">
        <f t="shared" si="541"/>
        <v>MORTALITY</v>
      </c>
      <c r="AU394" s="1" t="str">
        <f t="shared" si="542"/>
        <v>MORTALITY</v>
      </c>
      <c r="AV394" s="1" t="str">
        <f t="shared" si="543"/>
        <v>MORTALITY</v>
      </c>
      <c r="AW394" s="1" t="str">
        <f t="shared" si="544"/>
        <v>MORTALITY</v>
      </c>
      <c r="AX394" s="1" t="str">
        <f t="shared" si="545"/>
        <v>MORTALITY</v>
      </c>
      <c r="AY394" s="1" t="str">
        <f t="shared" si="546"/>
        <v>MORTALITY</v>
      </c>
      <c r="AZ394" s="1" t="str">
        <f t="shared" si="546"/>
        <v>MORTALITY</v>
      </c>
    </row>
    <row r="395" spans="1:52" x14ac:dyDescent="0.2">
      <c r="A395" s="27">
        <f>SABI_RAW_DATA!A395</f>
        <v>394</v>
      </c>
      <c r="B395" s="1" t="str">
        <f>UPPER(SABI_RAW_DATA!C395)</f>
        <v>NA</v>
      </c>
      <c r="C395" s="28">
        <f>SABI_RAW_DATA!D395</f>
        <v>40391</v>
      </c>
      <c r="D395" s="28">
        <f>SABI_RAW_DATA!D395</f>
        <v>40391</v>
      </c>
      <c r="E395" s="1">
        <f t="shared" si="569"/>
        <v>2010</v>
      </c>
      <c r="F395" s="28">
        <f>SABI_RAW_DATA!E395</f>
        <v>40513</v>
      </c>
      <c r="G395" s="1">
        <f t="shared" si="570"/>
        <v>2010</v>
      </c>
      <c r="H395" s="67">
        <f>(YEAR(SABI_SUMMARY!D395)-YEAR(SABI_SUMMARY!C395))*12+MONTH(SABI_SUMMARY!D395)-MONTH(SABI_SUMMARY!C395)</f>
        <v>0</v>
      </c>
      <c r="I395" s="1" t="str">
        <f t="shared" si="571"/>
        <v>CUB</v>
      </c>
      <c r="J395" s="1" t="str">
        <f t="shared" si="572"/>
        <v>NA_CUB</v>
      </c>
      <c r="K395" s="29">
        <f>(YEAR(SABI_SUMMARY!F395)-YEAR(SABI_SUMMARY!C395))*12+MONTH(SABI_SUMMARY!F395)-MONTH(SABI_SUMMARY!C395)</f>
        <v>4</v>
      </c>
      <c r="L395" s="1" t="str">
        <f t="shared" si="573"/>
        <v>CUB</v>
      </c>
      <c r="M395" s="1" t="str">
        <f t="shared" si="574"/>
        <v>NA_CUB</v>
      </c>
      <c r="N395" s="1" t="str">
        <f>UPPER(SABI_RAW_DATA!G395)</f>
        <v>MORTALITY</v>
      </c>
      <c r="O395" s="1">
        <f>IF(SABI_SUMMARY!N395="MORTALITY",1,0)</f>
        <v>1</v>
      </c>
      <c r="P395" s="1" t="str">
        <f t="shared" si="519"/>
        <v>NA</v>
      </c>
      <c r="Q395" s="1" t="str">
        <f t="shared" si="520"/>
        <v>NA</v>
      </c>
      <c r="R395" s="1" t="str">
        <f t="shared" ref="R395:Z395" si="583">IF($E395=R$1,$J395,IF(R$1&gt;$G395,$N395,IF($E395&gt;R$1,"NA",(IF($E395=R$1,L395,(IF(Q395="NA",L395,IF(Q395="FEMALE_CUB","FEMALE_JUVENILE",IF(Q395="FEMALE_JUVENILE","FEMALE_SUBADULT",IF(Q395="FEMALE_SUBADULT","FEMALE_ADULT_36_48",IF(Q395="FEMALE_ADULT_36_48","FEMALE_ADULT_48_60",IF(Q395="FEMALE_ADULT_48_60","FEMALE_ADULT_60_72",IF(Q395="FEMALE_ADULT_60_72","FEMALE_ADULT_72_84",IF(Q395="FEMALE_ADULT_72_84","FEMALE_ADULT_84",IF(Q395="FEMALE_ADULT_84","FEMALE_ADULT_84",IF(Q395="MALE_CUB","MALE_JUVENILE",IF(Q395="MALE_JUVENILE","MALE_SUBADULT",IF(Q395="MALE_SUBADULT","MALE_ADULT_36_48",IF(Q395="MALE_ADULT_36_48","MALE_ADULT_48_60",IF(Q395="MALE_ADULT_48_60","MALE_ADULT_60_72",IF(Q395="MALE_ADULT_60_72","MALE_ADULT_72_84",IF(Q395="MALE_ADULT_72_84","MALE_ADULT_84",IF(Q395="MALE_ADULT_84","MALE_ADULT_84",IF(Q395="NA_CUB","NA_JUVENILE",IF(Q395="NA_JUVENILE","NA_ADULT",IF(Q395="NA_ADULT","NA_ADULT","NA"))))))))))))))))))))))))))</f>
        <v>NA</v>
      </c>
      <c r="S395" s="1" t="str">
        <f t="shared" si="583"/>
        <v>NA</v>
      </c>
      <c r="T395" s="1" t="str">
        <f t="shared" si="583"/>
        <v>NA</v>
      </c>
      <c r="U395" s="1" t="str">
        <f t="shared" si="583"/>
        <v>NA</v>
      </c>
      <c r="V395" s="1" t="str">
        <f t="shared" si="583"/>
        <v>NA</v>
      </c>
      <c r="W395" s="1" t="str">
        <f t="shared" si="583"/>
        <v>NA</v>
      </c>
      <c r="X395" s="1" t="str">
        <f t="shared" si="583"/>
        <v>NA</v>
      </c>
      <c r="Y395" s="1" t="str">
        <f t="shared" si="583"/>
        <v>NA</v>
      </c>
      <c r="Z395" s="1" t="str">
        <f t="shared" si="583"/>
        <v>NA</v>
      </c>
      <c r="AA395" s="1" t="str">
        <f t="shared" si="522"/>
        <v>NA</v>
      </c>
      <c r="AB395" s="1" t="str">
        <f t="shared" si="523"/>
        <v>NA</v>
      </c>
      <c r="AC395" s="1" t="str">
        <f t="shared" si="524"/>
        <v>NA</v>
      </c>
      <c r="AD395" s="1" t="str">
        <f t="shared" si="525"/>
        <v>NA</v>
      </c>
      <c r="AE395" s="1" t="str">
        <f t="shared" si="526"/>
        <v>NA</v>
      </c>
      <c r="AF395" s="1" t="str">
        <f t="shared" si="527"/>
        <v>NA</v>
      </c>
      <c r="AG395" s="1" t="str">
        <f t="shared" si="528"/>
        <v>NA</v>
      </c>
      <c r="AH395" s="1" t="str">
        <f t="shared" si="529"/>
        <v>NA</v>
      </c>
      <c r="AI395" s="1" t="str">
        <f t="shared" si="530"/>
        <v>NA</v>
      </c>
      <c r="AJ395" s="1" t="str">
        <f t="shared" si="531"/>
        <v>NA</v>
      </c>
      <c r="AK395" s="1" t="str">
        <f t="shared" si="532"/>
        <v>NA</v>
      </c>
      <c r="AL395" s="1" t="str">
        <f t="shared" si="533"/>
        <v>NA</v>
      </c>
      <c r="AM395" s="1" t="str">
        <f t="shared" si="534"/>
        <v>NA</v>
      </c>
      <c r="AN395" s="1" t="str">
        <f t="shared" si="535"/>
        <v>NA</v>
      </c>
      <c r="AO395" s="1" t="str">
        <f t="shared" si="536"/>
        <v>NA</v>
      </c>
      <c r="AP395" s="1" t="str">
        <f t="shared" si="537"/>
        <v>NA</v>
      </c>
      <c r="AQ395" s="1" t="str">
        <f t="shared" si="538"/>
        <v>NA</v>
      </c>
      <c r="AR395" s="1" t="str">
        <f t="shared" si="539"/>
        <v>NA</v>
      </c>
      <c r="AS395" s="1" t="str">
        <f t="shared" si="540"/>
        <v>NA</v>
      </c>
      <c r="AT395" s="1" t="str">
        <f t="shared" si="541"/>
        <v>NA</v>
      </c>
      <c r="AU395" s="1" t="str">
        <f t="shared" si="542"/>
        <v>NA_CUB</v>
      </c>
      <c r="AV395" s="1" t="str">
        <f t="shared" si="543"/>
        <v>MORTALITY</v>
      </c>
      <c r="AW395" s="1" t="str">
        <f t="shared" si="544"/>
        <v>MORTALITY</v>
      </c>
      <c r="AX395" s="1" t="str">
        <f t="shared" si="545"/>
        <v>MORTALITY</v>
      </c>
      <c r="AY395" s="1" t="str">
        <f t="shared" si="546"/>
        <v>MORTALITY</v>
      </c>
      <c r="AZ395" s="1" t="str">
        <f t="shared" si="546"/>
        <v>MORTALITY</v>
      </c>
    </row>
    <row r="396" spans="1:52" x14ac:dyDescent="0.2">
      <c r="A396" s="27">
        <f>SABI_RAW_DATA!A396</f>
        <v>395</v>
      </c>
      <c r="B396" s="1" t="str">
        <f>UPPER(SABI_RAW_DATA!C396)</f>
        <v>FEMALE</v>
      </c>
      <c r="C396" s="28">
        <f>SABI_RAW_DATA!D396</f>
        <v>40695</v>
      </c>
      <c r="D396" s="28">
        <f>SABI_RAW_DATA!D396</f>
        <v>40695</v>
      </c>
      <c r="E396" s="1">
        <f t="shared" si="569"/>
        <v>2011</v>
      </c>
      <c r="F396" s="28">
        <f>SABI_RAW_DATA!E396</f>
        <v>42005</v>
      </c>
      <c r="G396" s="1">
        <f t="shared" si="570"/>
        <v>2015</v>
      </c>
      <c r="H396" s="67">
        <f>(YEAR(SABI_SUMMARY!D396)-YEAR(SABI_SUMMARY!C396))*12+MONTH(SABI_SUMMARY!D396)-MONTH(SABI_SUMMARY!C396)</f>
        <v>0</v>
      </c>
      <c r="I396" s="1" t="str">
        <f t="shared" si="571"/>
        <v>CUB</v>
      </c>
      <c r="J396" s="1" t="str">
        <f t="shared" si="572"/>
        <v>FEMALE_CUB</v>
      </c>
      <c r="K396" s="29">
        <f>(YEAR(SABI_SUMMARY!F396)-YEAR(SABI_SUMMARY!C396))*12+MONTH(SABI_SUMMARY!F396)-MONTH(SABI_SUMMARY!C396)</f>
        <v>43</v>
      </c>
      <c r="L396" s="1" t="str">
        <f t="shared" si="573"/>
        <v>ADULT_36_48</v>
      </c>
      <c r="M396" s="1" t="str">
        <f t="shared" si="574"/>
        <v>FEMALE_ADULT_36_48</v>
      </c>
      <c r="N396" s="1" t="str">
        <f>UPPER(SABI_RAW_DATA!G396)</f>
        <v>CENSORED</v>
      </c>
      <c r="O396" s="1">
        <f>IF(SABI_SUMMARY!N396="MORTALITY",1,0)</f>
        <v>0</v>
      </c>
      <c r="P396" s="1" t="str">
        <f t="shared" si="519"/>
        <v>NA</v>
      </c>
      <c r="Q396" s="1" t="str">
        <f t="shared" si="520"/>
        <v>NA</v>
      </c>
      <c r="R396" s="1" t="str">
        <f t="shared" ref="R396:Z396" si="584">IF($E396=R$1,$J396,IF(R$1&gt;$G396,$N396,IF($E396&gt;R$1,"NA",(IF($E396=R$1,L396,(IF(Q396="NA",L396,IF(Q396="FEMALE_CUB","FEMALE_JUVENILE",IF(Q396="FEMALE_JUVENILE","FEMALE_SUBADULT",IF(Q396="FEMALE_SUBADULT","FEMALE_ADULT_36_48",IF(Q396="FEMALE_ADULT_36_48","FEMALE_ADULT_48_60",IF(Q396="FEMALE_ADULT_48_60","FEMALE_ADULT_60_72",IF(Q396="FEMALE_ADULT_60_72","FEMALE_ADULT_72_84",IF(Q396="FEMALE_ADULT_72_84","FEMALE_ADULT_84",IF(Q396="FEMALE_ADULT_84","FEMALE_ADULT_84",IF(Q396="MALE_CUB","MALE_JUVENILE",IF(Q396="MALE_JUVENILE","MALE_SUBADULT",IF(Q396="MALE_SUBADULT","MALE_ADULT_36_48",IF(Q396="MALE_ADULT_36_48","MALE_ADULT_48_60",IF(Q396="MALE_ADULT_48_60","MALE_ADULT_60_72",IF(Q396="MALE_ADULT_60_72","MALE_ADULT_72_84",IF(Q396="MALE_ADULT_72_84","MALE_ADULT_84",IF(Q396="MALE_ADULT_84","MALE_ADULT_84",IF(Q396="NA_CUB","NA_JUVENILE",IF(Q396="NA_JUVENILE","NA_ADULT",IF(Q396="NA_ADULT","NA_ADULT","NA"))))))))))))))))))))))))))</f>
        <v>NA</v>
      </c>
      <c r="S396" s="1" t="str">
        <f t="shared" si="584"/>
        <v>NA</v>
      </c>
      <c r="T396" s="1" t="str">
        <f t="shared" si="584"/>
        <v>NA</v>
      </c>
      <c r="U396" s="1" t="str">
        <f t="shared" si="584"/>
        <v>NA</v>
      </c>
      <c r="V396" s="1" t="str">
        <f t="shared" si="584"/>
        <v>NA</v>
      </c>
      <c r="W396" s="1" t="str">
        <f t="shared" si="584"/>
        <v>NA</v>
      </c>
      <c r="X396" s="1" t="str">
        <f t="shared" si="584"/>
        <v>NA</v>
      </c>
      <c r="Y396" s="1" t="str">
        <f t="shared" si="584"/>
        <v>NA</v>
      </c>
      <c r="Z396" s="1" t="str">
        <f t="shared" si="584"/>
        <v>NA</v>
      </c>
      <c r="AA396" s="1" t="str">
        <f t="shared" si="522"/>
        <v>NA</v>
      </c>
      <c r="AB396" s="1" t="str">
        <f t="shared" si="523"/>
        <v>NA</v>
      </c>
      <c r="AC396" s="1" t="str">
        <f t="shared" si="524"/>
        <v>NA</v>
      </c>
      <c r="AD396" s="1" t="str">
        <f t="shared" si="525"/>
        <v>NA</v>
      </c>
      <c r="AE396" s="1" t="str">
        <f t="shared" si="526"/>
        <v>NA</v>
      </c>
      <c r="AF396" s="1" t="str">
        <f t="shared" si="527"/>
        <v>NA</v>
      </c>
      <c r="AG396" s="1" t="str">
        <f t="shared" si="528"/>
        <v>NA</v>
      </c>
      <c r="AH396" s="1" t="str">
        <f t="shared" si="529"/>
        <v>NA</v>
      </c>
      <c r="AI396" s="1" t="str">
        <f t="shared" si="530"/>
        <v>NA</v>
      </c>
      <c r="AJ396" s="1" t="str">
        <f t="shared" si="531"/>
        <v>NA</v>
      </c>
      <c r="AK396" s="1" t="str">
        <f t="shared" si="532"/>
        <v>NA</v>
      </c>
      <c r="AL396" s="1" t="str">
        <f t="shared" si="533"/>
        <v>NA</v>
      </c>
      <c r="AM396" s="1" t="str">
        <f t="shared" si="534"/>
        <v>NA</v>
      </c>
      <c r="AN396" s="1" t="str">
        <f t="shared" si="535"/>
        <v>NA</v>
      </c>
      <c r="AO396" s="1" t="str">
        <f t="shared" si="536"/>
        <v>NA</v>
      </c>
      <c r="AP396" s="1" t="str">
        <f t="shared" si="537"/>
        <v>NA</v>
      </c>
      <c r="AQ396" s="1" t="str">
        <f t="shared" si="538"/>
        <v>NA</v>
      </c>
      <c r="AR396" s="1" t="str">
        <f t="shared" si="539"/>
        <v>NA</v>
      </c>
      <c r="AS396" s="1" t="str">
        <f t="shared" si="540"/>
        <v>NA</v>
      </c>
      <c r="AT396" s="1" t="str">
        <f t="shared" si="541"/>
        <v>NA</v>
      </c>
      <c r="AU396" s="1" t="str">
        <f t="shared" si="542"/>
        <v>NA</v>
      </c>
      <c r="AV396" s="1" t="str">
        <f t="shared" si="543"/>
        <v>FEMALE_CUB</v>
      </c>
      <c r="AW396" s="1" t="str">
        <f t="shared" si="544"/>
        <v>FEMALE_JUVENILE</v>
      </c>
      <c r="AX396" s="1" t="str">
        <f t="shared" si="545"/>
        <v>FEMALE_SUBADULT</v>
      </c>
      <c r="AY396" s="1" t="str">
        <f t="shared" si="546"/>
        <v>FEMALE_ADULT_36_48</v>
      </c>
      <c r="AZ396" s="1" t="str">
        <f t="shared" si="546"/>
        <v>FEMALE_ADULT_48_60</v>
      </c>
    </row>
    <row r="397" spans="1:52" x14ac:dyDescent="0.2">
      <c r="A397" s="27">
        <f>SABI_RAW_DATA!A397</f>
        <v>396</v>
      </c>
      <c r="B397" s="1" t="str">
        <f>UPPER(SABI_RAW_DATA!C397)</f>
        <v>MALE</v>
      </c>
      <c r="C397" s="28">
        <f>SABI_RAW_DATA!D397</f>
        <v>40695</v>
      </c>
      <c r="D397" s="28">
        <f>SABI_RAW_DATA!D397</f>
        <v>40695</v>
      </c>
      <c r="E397" s="1">
        <f t="shared" si="569"/>
        <v>2011</v>
      </c>
      <c r="F397" s="28">
        <f>SABI_RAW_DATA!E397</f>
        <v>42005</v>
      </c>
      <c r="G397" s="1">
        <f t="shared" si="570"/>
        <v>2015</v>
      </c>
      <c r="H397" s="67">
        <f>(YEAR(SABI_SUMMARY!D397)-YEAR(SABI_SUMMARY!C397))*12+MONTH(SABI_SUMMARY!D397)-MONTH(SABI_SUMMARY!C397)</f>
        <v>0</v>
      </c>
      <c r="I397" s="1" t="str">
        <f t="shared" si="571"/>
        <v>CUB</v>
      </c>
      <c r="J397" s="1" t="str">
        <f t="shared" si="572"/>
        <v>MALE_CUB</v>
      </c>
      <c r="K397" s="29">
        <f>(YEAR(SABI_SUMMARY!F397)-YEAR(SABI_SUMMARY!C397))*12+MONTH(SABI_SUMMARY!F397)-MONTH(SABI_SUMMARY!C397)</f>
        <v>43</v>
      </c>
      <c r="L397" s="1" t="str">
        <f t="shared" si="573"/>
        <v>ADULT_36_48</v>
      </c>
      <c r="M397" s="1" t="str">
        <f t="shared" si="574"/>
        <v>MALE_ADULT_36_48</v>
      </c>
      <c r="N397" s="1" t="str">
        <f>UPPER(SABI_RAW_DATA!G397)</f>
        <v>CENSORED</v>
      </c>
      <c r="O397" s="1">
        <f>IF(SABI_SUMMARY!N397="MORTALITY",1,0)</f>
        <v>0</v>
      </c>
      <c r="P397" s="1" t="str">
        <f t="shared" si="519"/>
        <v>NA</v>
      </c>
      <c r="Q397" s="1" t="str">
        <f t="shared" si="520"/>
        <v>NA</v>
      </c>
      <c r="R397" s="1" t="str">
        <f t="shared" ref="R397:Z397" si="585">IF($E397=R$1,$J397,IF(R$1&gt;$G397,$N397,IF($E397&gt;R$1,"NA",(IF($E397=R$1,L397,(IF(Q397="NA",L397,IF(Q397="FEMALE_CUB","FEMALE_JUVENILE",IF(Q397="FEMALE_JUVENILE","FEMALE_SUBADULT",IF(Q397="FEMALE_SUBADULT","FEMALE_ADULT_36_48",IF(Q397="FEMALE_ADULT_36_48","FEMALE_ADULT_48_60",IF(Q397="FEMALE_ADULT_48_60","FEMALE_ADULT_60_72",IF(Q397="FEMALE_ADULT_60_72","FEMALE_ADULT_72_84",IF(Q397="FEMALE_ADULT_72_84","FEMALE_ADULT_84",IF(Q397="FEMALE_ADULT_84","FEMALE_ADULT_84",IF(Q397="MALE_CUB","MALE_JUVENILE",IF(Q397="MALE_JUVENILE","MALE_SUBADULT",IF(Q397="MALE_SUBADULT","MALE_ADULT_36_48",IF(Q397="MALE_ADULT_36_48","MALE_ADULT_48_60",IF(Q397="MALE_ADULT_48_60","MALE_ADULT_60_72",IF(Q397="MALE_ADULT_60_72","MALE_ADULT_72_84",IF(Q397="MALE_ADULT_72_84","MALE_ADULT_84",IF(Q397="MALE_ADULT_84","MALE_ADULT_84",IF(Q397="NA_CUB","NA_JUVENILE",IF(Q397="NA_JUVENILE","NA_ADULT",IF(Q397="NA_ADULT","NA_ADULT","NA"))))))))))))))))))))))))))</f>
        <v>NA</v>
      </c>
      <c r="S397" s="1" t="str">
        <f t="shared" si="585"/>
        <v>NA</v>
      </c>
      <c r="T397" s="1" t="str">
        <f t="shared" si="585"/>
        <v>NA</v>
      </c>
      <c r="U397" s="1" t="str">
        <f t="shared" si="585"/>
        <v>NA</v>
      </c>
      <c r="V397" s="1" t="str">
        <f t="shared" si="585"/>
        <v>NA</v>
      </c>
      <c r="W397" s="1" t="str">
        <f t="shared" si="585"/>
        <v>NA</v>
      </c>
      <c r="X397" s="1" t="str">
        <f t="shared" si="585"/>
        <v>NA</v>
      </c>
      <c r="Y397" s="1" t="str">
        <f t="shared" si="585"/>
        <v>NA</v>
      </c>
      <c r="Z397" s="1" t="str">
        <f t="shared" si="585"/>
        <v>NA</v>
      </c>
      <c r="AA397" s="1" t="str">
        <f t="shared" si="522"/>
        <v>NA</v>
      </c>
      <c r="AB397" s="1" t="str">
        <f t="shared" si="523"/>
        <v>NA</v>
      </c>
      <c r="AC397" s="1" t="str">
        <f t="shared" si="524"/>
        <v>NA</v>
      </c>
      <c r="AD397" s="1" t="str">
        <f t="shared" si="525"/>
        <v>NA</v>
      </c>
      <c r="AE397" s="1" t="str">
        <f t="shared" si="526"/>
        <v>NA</v>
      </c>
      <c r="AF397" s="1" t="str">
        <f t="shared" si="527"/>
        <v>NA</v>
      </c>
      <c r="AG397" s="1" t="str">
        <f t="shared" si="528"/>
        <v>NA</v>
      </c>
      <c r="AH397" s="1" t="str">
        <f t="shared" si="529"/>
        <v>NA</v>
      </c>
      <c r="AI397" s="1" t="str">
        <f t="shared" si="530"/>
        <v>NA</v>
      </c>
      <c r="AJ397" s="1" t="str">
        <f t="shared" si="531"/>
        <v>NA</v>
      </c>
      <c r="AK397" s="1" t="str">
        <f t="shared" si="532"/>
        <v>NA</v>
      </c>
      <c r="AL397" s="1" t="str">
        <f t="shared" si="533"/>
        <v>NA</v>
      </c>
      <c r="AM397" s="1" t="str">
        <f t="shared" si="534"/>
        <v>NA</v>
      </c>
      <c r="AN397" s="1" t="str">
        <f t="shared" si="535"/>
        <v>NA</v>
      </c>
      <c r="AO397" s="1" t="str">
        <f t="shared" si="536"/>
        <v>NA</v>
      </c>
      <c r="AP397" s="1" t="str">
        <f t="shared" si="537"/>
        <v>NA</v>
      </c>
      <c r="AQ397" s="1" t="str">
        <f t="shared" si="538"/>
        <v>NA</v>
      </c>
      <c r="AR397" s="1" t="str">
        <f t="shared" si="539"/>
        <v>NA</v>
      </c>
      <c r="AS397" s="1" t="str">
        <f t="shared" si="540"/>
        <v>NA</v>
      </c>
      <c r="AT397" s="1" t="str">
        <f t="shared" si="541"/>
        <v>NA</v>
      </c>
      <c r="AU397" s="1" t="str">
        <f t="shared" si="542"/>
        <v>NA</v>
      </c>
      <c r="AV397" s="1" t="str">
        <f t="shared" si="543"/>
        <v>MALE_CUB</v>
      </c>
      <c r="AW397" s="1" t="str">
        <f t="shared" si="544"/>
        <v>MALE_JUVENILE</v>
      </c>
      <c r="AX397" s="1" t="str">
        <f t="shared" si="545"/>
        <v>MALE_SUBADULT</v>
      </c>
      <c r="AY397" s="1" t="str">
        <f t="shared" si="546"/>
        <v>MALE_ADULT_36_48</v>
      </c>
      <c r="AZ397" s="1" t="str">
        <f t="shared" si="546"/>
        <v>MALE_ADULT_48_60</v>
      </c>
    </row>
    <row r="398" spans="1:52" x14ac:dyDescent="0.2">
      <c r="A398" s="27">
        <f>SABI_RAW_DATA!A398</f>
        <v>397</v>
      </c>
      <c r="B398" s="1" t="str">
        <f>UPPER(SABI_RAW_DATA!C398)</f>
        <v>NA</v>
      </c>
      <c r="C398" s="28">
        <f>SABI_RAW_DATA!D398</f>
        <v>41275</v>
      </c>
      <c r="D398" s="28">
        <f>SABI_RAW_DATA!D398</f>
        <v>41275</v>
      </c>
      <c r="E398" s="1">
        <f t="shared" si="569"/>
        <v>2013</v>
      </c>
      <c r="F398" s="28">
        <f>SABI_RAW_DATA!E398</f>
        <v>41306</v>
      </c>
      <c r="G398" s="1">
        <f t="shared" si="570"/>
        <v>2013</v>
      </c>
      <c r="H398" s="67">
        <f>(YEAR(SABI_SUMMARY!D398)-YEAR(SABI_SUMMARY!C398))*12+MONTH(SABI_SUMMARY!D398)-MONTH(SABI_SUMMARY!C398)</f>
        <v>0</v>
      </c>
      <c r="I398" s="1" t="str">
        <f t="shared" si="571"/>
        <v>CUB</v>
      </c>
      <c r="J398" s="1" t="str">
        <f t="shared" si="572"/>
        <v>NA_CUB</v>
      </c>
      <c r="K398" s="29">
        <f>(YEAR(SABI_SUMMARY!F398)-YEAR(SABI_SUMMARY!C398))*12+MONTH(SABI_SUMMARY!F398)-MONTH(SABI_SUMMARY!C398)</f>
        <v>1</v>
      </c>
      <c r="L398" s="1" t="str">
        <f t="shared" si="573"/>
        <v>CUB</v>
      </c>
      <c r="M398" s="1" t="str">
        <f t="shared" si="574"/>
        <v>NA_CUB</v>
      </c>
      <c r="N398" s="1" t="str">
        <f>UPPER(SABI_RAW_DATA!G398)</f>
        <v>MORTALITY</v>
      </c>
      <c r="O398" s="1">
        <f>IF(SABI_SUMMARY!N398="MORTALITY",1,0)</f>
        <v>1</v>
      </c>
      <c r="P398" s="1" t="str">
        <f t="shared" si="519"/>
        <v>NA</v>
      </c>
      <c r="Q398" s="1" t="str">
        <f t="shared" si="520"/>
        <v>NA</v>
      </c>
      <c r="R398" s="1" t="str">
        <f t="shared" ref="R398:Z398" si="586">IF($E398=R$1,$J398,IF(R$1&gt;$G398,$N398,IF($E398&gt;R$1,"NA",(IF($E398=R$1,L398,(IF(Q398="NA",L398,IF(Q398="FEMALE_CUB","FEMALE_JUVENILE",IF(Q398="FEMALE_JUVENILE","FEMALE_SUBADULT",IF(Q398="FEMALE_SUBADULT","FEMALE_ADULT_36_48",IF(Q398="FEMALE_ADULT_36_48","FEMALE_ADULT_48_60",IF(Q398="FEMALE_ADULT_48_60","FEMALE_ADULT_60_72",IF(Q398="FEMALE_ADULT_60_72","FEMALE_ADULT_72_84",IF(Q398="FEMALE_ADULT_72_84","FEMALE_ADULT_84",IF(Q398="FEMALE_ADULT_84","FEMALE_ADULT_84",IF(Q398="MALE_CUB","MALE_JUVENILE",IF(Q398="MALE_JUVENILE","MALE_SUBADULT",IF(Q398="MALE_SUBADULT","MALE_ADULT_36_48",IF(Q398="MALE_ADULT_36_48","MALE_ADULT_48_60",IF(Q398="MALE_ADULT_48_60","MALE_ADULT_60_72",IF(Q398="MALE_ADULT_60_72","MALE_ADULT_72_84",IF(Q398="MALE_ADULT_72_84","MALE_ADULT_84",IF(Q398="MALE_ADULT_84","MALE_ADULT_84",IF(Q398="NA_CUB","NA_JUVENILE",IF(Q398="NA_JUVENILE","NA_ADULT",IF(Q398="NA_ADULT","NA_ADULT","NA"))))))))))))))))))))))))))</f>
        <v>NA</v>
      </c>
      <c r="S398" s="1" t="str">
        <f t="shared" si="586"/>
        <v>NA</v>
      </c>
      <c r="T398" s="1" t="str">
        <f t="shared" si="586"/>
        <v>NA</v>
      </c>
      <c r="U398" s="1" t="str">
        <f t="shared" si="586"/>
        <v>NA</v>
      </c>
      <c r="V398" s="1" t="str">
        <f t="shared" si="586"/>
        <v>NA</v>
      </c>
      <c r="W398" s="1" t="str">
        <f t="shared" si="586"/>
        <v>NA</v>
      </c>
      <c r="X398" s="1" t="str">
        <f t="shared" si="586"/>
        <v>NA</v>
      </c>
      <c r="Y398" s="1" t="str">
        <f t="shared" si="586"/>
        <v>NA</v>
      </c>
      <c r="Z398" s="1" t="str">
        <f t="shared" si="586"/>
        <v>NA</v>
      </c>
      <c r="AA398" s="1" t="str">
        <f t="shared" si="522"/>
        <v>NA</v>
      </c>
      <c r="AB398" s="1" t="str">
        <f t="shared" si="523"/>
        <v>NA</v>
      </c>
      <c r="AC398" s="1" t="str">
        <f t="shared" si="524"/>
        <v>NA</v>
      </c>
      <c r="AD398" s="1" t="str">
        <f t="shared" si="525"/>
        <v>NA</v>
      </c>
      <c r="AE398" s="1" t="str">
        <f t="shared" si="526"/>
        <v>NA</v>
      </c>
      <c r="AF398" s="1" t="str">
        <f t="shared" si="527"/>
        <v>NA</v>
      </c>
      <c r="AG398" s="1" t="str">
        <f t="shared" si="528"/>
        <v>NA</v>
      </c>
      <c r="AH398" s="1" t="str">
        <f t="shared" si="529"/>
        <v>NA</v>
      </c>
      <c r="AI398" s="1" t="str">
        <f t="shared" si="530"/>
        <v>NA</v>
      </c>
      <c r="AJ398" s="1" t="str">
        <f t="shared" si="531"/>
        <v>NA</v>
      </c>
      <c r="AK398" s="1" t="str">
        <f t="shared" si="532"/>
        <v>NA</v>
      </c>
      <c r="AL398" s="1" t="str">
        <f t="shared" si="533"/>
        <v>NA</v>
      </c>
      <c r="AM398" s="1" t="str">
        <f t="shared" si="534"/>
        <v>NA</v>
      </c>
      <c r="AN398" s="1" t="str">
        <f t="shared" si="535"/>
        <v>NA</v>
      </c>
      <c r="AO398" s="1" t="str">
        <f t="shared" si="536"/>
        <v>NA</v>
      </c>
      <c r="AP398" s="1" t="str">
        <f t="shared" si="537"/>
        <v>NA</v>
      </c>
      <c r="AQ398" s="1" t="str">
        <f t="shared" si="538"/>
        <v>NA</v>
      </c>
      <c r="AR398" s="1" t="str">
        <f t="shared" si="539"/>
        <v>NA</v>
      </c>
      <c r="AS398" s="1" t="str">
        <f t="shared" si="540"/>
        <v>NA</v>
      </c>
      <c r="AT398" s="1" t="str">
        <f t="shared" si="541"/>
        <v>NA</v>
      </c>
      <c r="AU398" s="1" t="str">
        <f t="shared" si="542"/>
        <v>NA</v>
      </c>
      <c r="AV398" s="1" t="str">
        <f t="shared" si="543"/>
        <v>NA</v>
      </c>
      <c r="AW398" s="1" t="str">
        <f t="shared" si="544"/>
        <v>NA</v>
      </c>
      <c r="AX398" s="1" t="str">
        <f t="shared" si="545"/>
        <v>NA_CUB</v>
      </c>
      <c r="AY398" s="1" t="str">
        <f t="shared" si="546"/>
        <v>MORTALITY</v>
      </c>
      <c r="AZ398" s="1" t="str">
        <f t="shared" si="546"/>
        <v>MORTALITY</v>
      </c>
    </row>
    <row r="399" spans="1:52" x14ac:dyDescent="0.2">
      <c r="A399" s="27">
        <f>SABI_RAW_DATA!A399</f>
        <v>398</v>
      </c>
      <c r="B399" s="1" t="str">
        <f>UPPER(SABI_RAW_DATA!C399)</f>
        <v>NA</v>
      </c>
      <c r="C399" s="28">
        <f>SABI_RAW_DATA!D399</f>
        <v>41275</v>
      </c>
      <c r="D399" s="28">
        <f>SABI_RAW_DATA!D399</f>
        <v>41275</v>
      </c>
      <c r="E399" s="1">
        <f t="shared" si="569"/>
        <v>2013</v>
      </c>
      <c r="F399" s="28">
        <f>SABI_RAW_DATA!E399</f>
        <v>41306</v>
      </c>
      <c r="G399" s="1">
        <f t="shared" si="570"/>
        <v>2013</v>
      </c>
      <c r="H399" s="67">
        <f>(YEAR(SABI_SUMMARY!D399)-YEAR(SABI_SUMMARY!C399))*12+MONTH(SABI_SUMMARY!D399)-MONTH(SABI_SUMMARY!C399)</f>
        <v>0</v>
      </c>
      <c r="I399" s="1" t="str">
        <f t="shared" si="571"/>
        <v>CUB</v>
      </c>
      <c r="J399" s="1" t="str">
        <f t="shared" si="572"/>
        <v>NA_CUB</v>
      </c>
      <c r="K399" s="29">
        <f>(YEAR(SABI_SUMMARY!F399)-YEAR(SABI_SUMMARY!C399))*12+MONTH(SABI_SUMMARY!F399)-MONTH(SABI_SUMMARY!C399)</f>
        <v>1</v>
      </c>
      <c r="L399" s="1" t="str">
        <f t="shared" si="573"/>
        <v>CUB</v>
      </c>
      <c r="M399" s="1" t="str">
        <f t="shared" si="574"/>
        <v>NA_CUB</v>
      </c>
      <c r="N399" s="1" t="str">
        <f>UPPER(SABI_RAW_DATA!G399)</f>
        <v>MORTALITY</v>
      </c>
      <c r="O399" s="1">
        <f>IF(SABI_SUMMARY!N399="MORTALITY",1,0)</f>
        <v>1</v>
      </c>
      <c r="P399" s="1" t="str">
        <f t="shared" si="519"/>
        <v>NA</v>
      </c>
      <c r="Q399" s="1" t="str">
        <f t="shared" si="520"/>
        <v>NA</v>
      </c>
      <c r="R399" s="1" t="str">
        <f t="shared" ref="R399:Z399" si="587">IF($E399=R$1,$J399,IF(R$1&gt;$G399,$N399,IF($E399&gt;R$1,"NA",(IF($E399=R$1,L399,(IF(Q399="NA",L399,IF(Q399="FEMALE_CUB","FEMALE_JUVENILE",IF(Q399="FEMALE_JUVENILE","FEMALE_SUBADULT",IF(Q399="FEMALE_SUBADULT","FEMALE_ADULT_36_48",IF(Q399="FEMALE_ADULT_36_48","FEMALE_ADULT_48_60",IF(Q399="FEMALE_ADULT_48_60","FEMALE_ADULT_60_72",IF(Q399="FEMALE_ADULT_60_72","FEMALE_ADULT_72_84",IF(Q399="FEMALE_ADULT_72_84","FEMALE_ADULT_84",IF(Q399="FEMALE_ADULT_84","FEMALE_ADULT_84",IF(Q399="MALE_CUB","MALE_JUVENILE",IF(Q399="MALE_JUVENILE","MALE_SUBADULT",IF(Q399="MALE_SUBADULT","MALE_ADULT_36_48",IF(Q399="MALE_ADULT_36_48","MALE_ADULT_48_60",IF(Q399="MALE_ADULT_48_60","MALE_ADULT_60_72",IF(Q399="MALE_ADULT_60_72","MALE_ADULT_72_84",IF(Q399="MALE_ADULT_72_84","MALE_ADULT_84",IF(Q399="MALE_ADULT_84","MALE_ADULT_84",IF(Q399="NA_CUB","NA_JUVENILE",IF(Q399="NA_JUVENILE","NA_ADULT",IF(Q399="NA_ADULT","NA_ADULT","NA"))))))))))))))))))))))))))</f>
        <v>NA</v>
      </c>
      <c r="S399" s="1" t="str">
        <f t="shared" si="587"/>
        <v>NA</v>
      </c>
      <c r="T399" s="1" t="str">
        <f t="shared" si="587"/>
        <v>NA</v>
      </c>
      <c r="U399" s="1" t="str">
        <f t="shared" si="587"/>
        <v>NA</v>
      </c>
      <c r="V399" s="1" t="str">
        <f t="shared" si="587"/>
        <v>NA</v>
      </c>
      <c r="W399" s="1" t="str">
        <f t="shared" si="587"/>
        <v>NA</v>
      </c>
      <c r="X399" s="1" t="str">
        <f t="shared" si="587"/>
        <v>NA</v>
      </c>
      <c r="Y399" s="1" t="str">
        <f t="shared" si="587"/>
        <v>NA</v>
      </c>
      <c r="Z399" s="1" t="str">
        <f t="shared" si="587"/>
        <v>NA</v>
      </c>
      <c r="AA399" s="1" t="str">
        <f t="shared" si="522"/>
        <v>NA</v>
      </c>
      <c r="AB399" s="1" t="str">
        <f t="shared" si="523"/>
        <v>NA</v>
      </c>
      <c r="AC399" s="1" t="str">
        <f t="shared" si="524"/>
        <v>NA</v>
      </c>
      <c r="AD399" s="1" t="str">
        <f t="shared" si="525"/>
        <v>NA</v>
      </c>
      <c r="AE399" s="1" t="str">
        <f t="shared" si="526"/>
        <v>NA</v>
      </c>
      <c r="AF399" s="1" t="str">
        <f t="shared" si="527"/>
        <v>NA</v>
      </c>
      <c r="AG399" s="1" t="str">
        <f t="shared" si="528"/>
        <v>NA</v>
      </c>
      <c r="AH399" s="1" t="str">
        <f t="shared" si="529"/>
        <v>NA</v>
      </c>
      <c r="AI399" s="1" t="str">
        <f t="shared" si="530"/>
        <v>NA</v>
      </c>
      <c r="AJ399" s="1" t="str">
        <f t="shared" si="531"/>
        <v>NA</v>
      </c>
      <c r="AK399" s="1" t="str">
        <f t="shared" si="532"/>
        <v>NA</v>
      </c>
      <c r="AL399" s="1" t="str">
        <f t="shared" si="533"/>
        <v>NA</v>
      </c>
      <c r="AM399" s="1" t="str">
        <f t="shared" si="534"/>
        <v>NA</v>
      </c>
      <c r="AN399" s="1" t="str">
        <f t="shared" si="535"/>
        <v>NA</v>
      </c>
      <c r="AO399" s="1" t="str">
        <f t="shared" si="536"/>
        <v>NA</v>
      </c>
      <c r="AP399" s="1" t="str">
        <f t="shared" si="537"/>
        <v>NA</v>
      </c>
      <c r="AQ399" s="1" t="str">
        <f t="shared" si="538"/>
        <v>NA</v>
      </c>
      <c r="AR399" s="1" t="str">
        <f t="shared" si="539"/>
        <v>NA</v>
      </c>
      <c r="AS399" s="1" t="str">
        <f t="shared" si="540"/>
        <v>NA</v>
      </c>
      <c r="AT399" s="1" t="str">
        <f t="shared" si="541"/>
        <v>NA</v>
      </c>
      <c r="AU399" s="1" t="str">
        <f t="shared" si="542"/>
        <v>NA</v>
      </c>
      <c r="AV399" s="1" t="str">
        <f t="shared" si="543"/>
        <v>NA</v>
      </c>
      <c r="AW399" s="1" t="str">
        <f t="shared" si="544"/>
        <v>NA</v>
      </c>
      <c r="AX399" s="1" t="str">
        <f t="shared" si="545"/>
        <v>NA_CUB</v>
      </c>
      <c r="AY399" s="1" t="str">
        <f t="shared" si="546"/>
        <v>MORTALITY</v>
      </c>
      <c r="AZ399" s="1" t="str">
        <f t="shared" si="546"/>
        <v>MORTALITY</v>
      </c>
    </row>
    <row r="400" spans="1:52" x14ac:dyDescent="0.2">
      <c r="A400" s="27">
        <f>SABI_RAW_DATA!A400</f>
        <v>399</v>
      </c>
      <c r="B400" s="1" t="str">
        <f>UPPER(SABI_RAW_DATA!C400)</f>
        <v>NA</v>
      </c>
      <c r="C400" s="28">
        <f>SABI_RAW_DATA!D400</f>
        <v>41275</v>
      </c>
      <c r="D400" s="28">
        <f>SABI_RAW_DATA!D400</f>
        <v>41275</v>
      </c>
      <c r="E400" s="1">
        <f t="shared" si="569"/>
        <v>2013</v>
      </c>
      <c r="F400" s="28">
        <f>SABI_RAW_DATA!E400</f>
        <v>41306</v>
      </c>
      <c r="G400" s="1">
        <f t="shared" si="570"/>
        <v>2013</v>
      </c>
      <c r="H400" s="67">
        <f>(YEAR(SABI_SUMMARY!D400)-YEAR(SABI_SUMMARY!C400))*12+MONTH(SABI_SUMMARY!D400)-MONTH(SABI_SUMMARY!C400)</f>
        <v>0</v>
      </c>
      <c r="I400" s="1" t="str">
        <f t="shared" si="571"/>
        <v>CUB</v>
      </c>
      <c r="J400" s="1" t="str">
        <f t="shared" si="572"/>
        <v>NA_CUB</v>
      </c>
      <c r="K400" s="29">
        <f>(YEAR(SABI_SUMMARY!F400)-YEAR(SABI_SUMMARY!C400))*12+MONTH(SABI_SUMMARY!F400)-MONTH(SABI_SUMMARY!C400)</f>
        <v>1</v>
      </c>
      <c r="L400" s="1" t="str">
        <f t="shared" si="573"/>
        <v>CUB</v>
      </c>
      <c r="M400" s="1" t="str">
        <f t="shared" si="574"/>
        <v>NA_CUB</v>
      </c>
      <c r="N400" s="1" t="str">
        <f>UPPER(SABI_RAW_DATA!G400)</f>
        <v>MORTALITY</v>
      </c>
      <c r="O400" s="1">
        <f>IF(SABI_SUMMARY!N400="MORTALITY",1,0)</f>
        <v>1</v>
      </c>
      <c r="P400" s="1" t="str">
        <f t="shared" si="519"/>
        <v>NA</v>
      </c>
      <c r="Q400" s="1" t="str">
        <f t="shared" si="520"/>
        <v>NA</v>
      </c>
      <c r="R400" s="1" t="str">
        <f t="shared" ref="R400:Z400" si="588">IF($E400=R$1,$J400,IF(R$1&gt;$G400,$N400,IF($E400&gt;R$1,"NA",(IF($E400=R$1,L400,(IF(Q400="NA",L400,IF(Q400="FEMALE_CUB","FEMALE_JUVENILE",IF(Q400="FEMALE_JUVENILE","FEMALE_SUBADULT",IF(Q400="FEMALE_SUBADULT","FEMALE_ADULT_36_48",IF(Q400="FEMALE_ADULT_36_48","FEMALE_ADULT_48_60",IF(Q400="FEMALE_ADULT_48_60","FEMALE_ADULT_60_72",IF(Q400="FEMALE_ADULT_60_72","FEMALE_ADULT_72_84",IF(Q400="FEMALE_ADULT_72_84","FEMALE_ADULT_84",IF(Q400="FEMALE_ADULT_84","FEMALE_ADULT_84",IF(Q400="MALE_CUB","MALE_JUVENILE",IF(Q400="MALE_JUVENILE","MALE_SUBADULT",IF(Q400="MALE_SUBADULT","MALE_ADULT_36_48",IF(Q400="MALE_ADULT_36_48","MALE_ADULT_48_60",IF(Q400="MALE_ADULT_48_60","MALE_ADULT_60_72",IF(Q400="MALE_ADULT_60_72","MALE_ADULT_72_84",IF(Q400="MALE_ADULT_72_84","MALE_ADULT_84",IF(Q400="MALE_ADULT_84","MALE_ADULT_84",IF(Q400="NA_CUB","NA_JUVENILE",IF(Q400="NA_JUVENILE","NA_ADULT",IF(Q400="NA_ADULT","NA_ADULT","NA"))))))))))))))))))))))))))</f>
        <v>NA</v>
      </c>
      <c r="S400" s="1" t="str">
        <f t="shared" si="588"/>
        <v>NA</v>
      </c>
      <c r="T400" s="1" t="str">
        <f t="shared" si="588"/>
        <v>NA</v>
      </c>
      <c r="U400" s="1" t="str">
        <f t="shared" si="588"/>
        <v>NA</v>
      </c>
      <c r="V400" s="1" t="str">
        <f t="shared" si="588"/>
        <v>NA</v>
      </c>
      <c r="W400" s="1" t="str">
        <f t="shared" si="588"/>
        <v>NA</v>
      </c>
      <c r="X400" s="1" t="str">
        <f t="shared" si="588"/>
        <v>NA</v>
      </c>
      <c r="Y400" s="1" t="str">
        <f t="shared" si="588"/>
        <v>NA</v>
      </c>
      <c r="Z400" s="1" t="str">
        <f t="shared" si="588"/>
        <v>NA</v>
      </c>
      <c r="AA400" s="1" t="str">
        <f t="shared" si="522"/>
        <v>NA</v>
      </c>
      <c r="AB400" s="1" t="str">
        <f t="shared" si="523"/>
        <v>NA</v>
      </c>
      <c r="AC400" s="1" t="str">
        <f t="shared" si="524"/>
        <v>NA</v>
      </c>
      <c r="AD400" s="1" t="str">
        <f t="shared" si="525"/>
        <v>NA</v>
      </c>
      <c r="AE400" s="1" t="str">
        <f t="shared" si="526"/>
        <v>NA</v>
      </c>
      <c r="AF400" s="1" t="str">
        <f t="shared" si="527"/>
        <v>NA</v>
      </c>
      <c r="AG400" s="1" t="str">
        <f t="shared" si="528"/>
        <v>NA</v>
      </c>
      <c r="AH400" s="1" t="str">
        <f t="shared" si="529"/>
        <v>NA</v>
      </c>
      <c r="AI400" s="1" t="str">
        <f t="shared" si="530"/>
        <v>NA</v>
      </c>
      <c r="AJ400" s="1" t="str">
        <f t="shared" si="531"/>
        <v>NA</v>
      </c>
      <c r="AK400" s="1" t="str">
        <f t="shared" si="532"/>
        <v>NA</v>
      </c>
      <c r="AL400" s="1" t="str">
        <f t="shared" si="533"/>
        <v>NA</v>
      </c>
      <c r="AM400" s="1" t="str">
        <f t="shared" si="534"/>
        <v>NA</v>
      </c>
      <c r="AN400" s="1" t="str">
        <f t="shared" si="535"/>
        <v>NA</v>
      </c>
      <c r="AO400" s="1" t="str">
        <f t="shared" si="536"/>
        <v>NA</v>
      </c>
      <c r="AP400" s="1" t="str">
        <f t="shared" si="537"/>
        <v>NA</v>
      </c>
      <c r="AQ400" s="1" t="str">
        <f t="shared" si="538"/>
        <v>NA</v>
      </c>
      <c r="AR400" s="1" t="str">
        <f t="shared" si="539"/>
        <v>NA</v>
      </c>
      <c r="AS400" s="1" t="str">
        <f t="shared" si="540"/>
        <v>NA</v>
      </c>
      <c r="AT400" s="1" t="str">
        <f t="shared" si="541"/>
        <v>NA</v>
      </c>
      <c r="AU400" s="1" t="str">
        <f t="shared" si="542"/>
        <v>NA</v>
      </c>
      <c r="AV400" s="1" t="str">
        <f t="shared" si="543"/>
        <v>NA</v>
      </c>
      <c r="AW400" s="1" t="str">
        <f t="shared" si="544"/>
        <v>NA</v>
      </c>
      <c r="AX400" s="1" t="str">
        <f t="shared" si="545"/>
        <v>NA_CUB</v>
      </c>
      <c r="AY400" s="1" t="str">
        <f t="shared" si="546"/>
        <v>MORTALITY</v>
      </c>
      <c r="AZ400" s="1" t="str">
        <f t="shared" si="546"/>
        <v>MORTALITY</v>
      </c>
    </row>
    <row r="401" spans="1:52" x14ac:dyDescent="0.2">
      <c r="A401" s="27">
        <f>SABI_RAW_DATA!A401</f>
        <v>400</v>
      </c>
      <c r="B401" s="1" t="str">
        <f>UPPER(SABI_RAW_DATA!C401)</f>
        <v>FEMALE</v>
      </c>
      <c r="C401" s="28">
        <f>SABI_RAW_DATA!D401</f>
        <v>41456</v>
      </c>
      <c r="D401" s="28">
        <f>SABI_RAW_DATA!D401</f>
        <v>41456</v>
      </c>
      <c r="E401" s="1">
        <f t="shared" si="569"/>
        <v>2013</v>
      </c>
      <c r="F401" s="28">
        <f>SABI_RAW_DATA!E401</f>
        <v>41821</v>
      </c>
      <c r="G401" s="1">
        <f t="shared" si="570"/>
        <v>2014</v>
      </c>
      <c r="H401" s="67">
        <f>(YEAR(SABI_SUMMARY!D401)-YEAR(SABI_SUMMARY!C401))*12+MONTH(SABI_SUMMARY!D401)-MONTH(SABI_SUMMARY!C401)</f>
        <v>0</v>
      </c>
      <c r="I401" s="1" t="str">
        <f t="shared" si="571"/>
        <v>CUB</v>
      </c>
      <c r="J401" s="1" t="str">
        <f t="shared" si="572"/>
        <v>FEMALE_CUB</v>
      </c>
      <c r="K401" s="29">
        <f>(YEAR(SABI_SUMMARY!F401)-YEAR(SABI_SUMMARY!C401))*12+MONTH(SABI_SUMMARY!F401)-MONTH(SABI_SUMMARY!C401)</f>
        <v>12</v>
      </c>
      <c r="L401" s="1" t="str">
        <f t="shared" si="573"/>
        <v>CUB</v>
      </c>
      <c r="M401" s="1" t="str">
        <f t="shared" si="574"/>
        <v>FEMALE_CUB</v>
      </c>
      <c r="N401" s="1" t="str">
        <f>UPPER(SABI_RAW_DATA!G401)</f>
        <v>MORTALITY</v>
      </c>
      <c r="O401" s="1">
        <f>IF(SABI_SUMMARY!N401="MORTALITY",1,0)</f>
        <v>1</v>
      </c>
      <c r="P401" s="1" t="str">
        <f t="shared" si="519"/>
        <v>NA</v>
      </c>
      <c r="Q401" s="1" t="str">
        <f t="shared" si="520"/>
        <v>NA</v>
      </c>
      <c r="R401" s="1" t="str">
        <f t="shared" ref="R401:Z401" si="589">IF($E401=R$1,$J401,IF(R$1&gt;$G401,$N401,IF($E401&gt;R$1,"NA",(IF($E401=R$1,L401,(IF(Q401="NA",L401,IF(Q401="FEMALE_CUB","FEMALE_JUVENILE",IF(Q401="FEMALE_JUVENILE","FEMALE_SUBADULT",IF(Q401="FEMALE_SUBADULT","FEMALE_ADULT_36_48",IF(Q401="FEMALE_ADULT_36_48","FEMALE_ADULT_48_60",IF(Q401="FEMALE_ADULT_48_60","FEMALE_ADULT_60_72",IF(Q401="FEMALE_ADULT_60_72","FEMALE_ADULT_72_84",IF(Q401="FEMALE_ADULT_72_84","FEMALE_ADULT_84",IF(Q401="FEMALE_ADULT_84","FEMALE_ADULT_84",IF(Q401="MALE_CUB","MALE_JUVENILE",IF(Q401="MALE_JUVENILE","MALE_SUBADULT",IF(Q401="MALE_SUBADULT","MALE_ADULT_36_48",IF(Q401="MALE_ADULT_36_48","MALE_ADULT_48_60",IF(Q401="MALE_ADULT_48_60","MALE_ADULT_60_72",IF(Q401="MALE_ADULT_60_72","MALE_ADULT_72_84",IF(Q401="MALE_ADULT_72_84","MALE_ADULT_84",IF(Q401="MALE_ADULT_84","MALE_ADULT_84",IF(Q401="NA_CUB","NA_JUVENILE",IF(Q401="NA_JUVENILE","NA_ADULT",IF(Q401="NA_ADULT","NA_ADULT","NA"))))))))))))))))))))))))))</f>
        <v>NA</v>
      </c>
      <c r="S401" s="1" t="str">
        <f t="shared" si="589"/>
        <v>NA</v>
      </c>
      <c r="T401" s="1" t="str">
        <f t="shared" si="589"/>
        <v>NA</v>
      </c>
      <c r="U401" s="1" t="str">
        <f t="shared" si="589"/>
        <v>NA</v>
      </c>
      <c r="V401" s="1" t="str">
        <f t="shared" si="589"/>
        <v>NA</v>
      </c>
      <c r="W401" s="1" t="str">
        <f t="shared" si="589"/>
        <v>NA</v>
      </c>
      <c r="X401" s="1" t="str">
        <f t="shared" si="589"/>
        <v>NA</v>
      </c>
      <c r="Y401" s="1" t="str">
        <f t="shared" si="589"/>
        <v>NA</v>
      </c>
      <c r="Z401" s="1" t="str">
        <f t="shared" si="589"/>
        <v>NA</v>
      </c>
      <c r="AA401" s="1" t="str">
        <f t="shared" si="522"/>
        <v>NA</v>
      </c>
      <c r="AB401" s="1" t="str">
        <f t="shared" si="523"/>
        <v>NA</v>
      </c>
      <c r="AC401" s="1" t="str">
        <f t="shared" si="524"/>
        <v>NA</v>
      </c>
      <c r="AD401" s="1" t="str">
        <f t="shared" si="525"/>
        <v>NA</v>
      </c>
      <c r="AE401" s="1" t="str">
        <f t="shared" si="526"/>
        <v>NA</v>
      </c>
      <c r="AF401" s="1" t="str">
        <f t="shared" si="527"/>
        <v>NA</v>
      </c>
      <c r="AG401" s="1" t="str">
        <f t="shared" si="528"/>
        <v>NA</v>
      </c>
      <c r="AH401" s="1" t="str">
        <f t="shared" si="529"/>
        <v>NA</v>
      </c>
      <c r="AI401" s="1" t="str">
        <f t="shared" si="530"/>
        <v>NA</v>
      </c>
      <c r="AJ401" s="1" t="str">
        <f t="shared" si="531"/>
        <v>NA</v>
      </c>
      <c r="AK401" s="1" t="str">
        <f t="shared" si="532"/>
        <v>NA</v>
      </c>
      <c r="AL401" s="1" t="str">
        <f t="shared" si="533"/>
        <v>NA</v>
      </c>
      <c r="AM401" s="1" t="str">
        <f t="shared" si="534"/>
        <v>NA</v>
      </c>
      <c r="AN401" s="1" t="str">
        <f t="shared" si="535"/>
        <v>NA</v>
      </c>
      <c r="AO401" s="1" t="str">
        <f t="shared" si="536"/>
        <v>NA</v>
      </c>
      <c r="AP401" s="1" t="str">
        <f t="shared" si="537"/>
        <v>NA</v>
      </c>
      <c r="AQ401" s="1" t="str">
        <f t="shared" si="538"/>
        <v>NA</v>
      </c>
      <c r="AR401" s="1" t="str">
        <f t="shared" si="539"/>
        <v>NA</v>
      </c>
      <c r="AS401" s="1" t="str">
        <f t="shared" si="540"/>
        <v>NA</v>
      </c>
      <c r="AT401" s="1" t="str">
        <f t="shared" si="541"/>
        <v>NA</v>
      </c>
      <c r="AU401" s="1" t="str">
        <f t="shared" si="542"/>
        <v>NA</v>
      </c>
      <c r="AV401" s="1" t="str">
        <f t="shared" si="543"/>
        <v>NA</v>
      </c>
      <c r="AW401" s="1" t="str">
        <f t="shared" si="544"/>
        <v>NA</v>
      </c>
      <c r="AX401" s="1" t="str">
        <f t="shared" si="545"/>
        <v>FEMALE_CUB</v>
      </c>
      <c r="AY401" s="1" t="str">
        <f t="shared" si="546"/>
        <v>FEMALE_JUVENILE</v>
      </c>
      <c r="AZ401" s="1" t="str">
        <f t="shared" si="546"/>
        <v>MORTALITY</v>
      </c>
    </row>
    <row r="402" spans="1:52" x14ac:dyDescent="0.2">
      <c r="A402" s="27">
        <f>SABI_RAW_DATA!A402</f>
        <v>401</v>
      </c>
      <c r="B402" s="1" t="str">
        <f>UPPER(SABI_RAW_DATA!C402)</f>
        <v>MALE</v>
      </c>
      <c r="C402" s="28">
        <f>SABI_RAW_DATA!D402</f>
        <v>41456</v>
      </c>
      <c r="D402" s="28">
        <f>SABI_RAW_DATA!D402</f>
        <v>41456</v>
      </c>
      <c r="E402" s="1">
        <f t="shared" si="569"/>
        <v>2013</v>
      </c>
      <c r="F402" s="28">
        <f>SABI_RAW_DATA!E402</f>
        <v>42005</v>
      </c>
      <c r="G402" s="1">
        <f t="shared" si="570"/>
        <v>2015</v>
      </c>
      <c r="H402" s="67">
        <f>(YEAR(SABI_SUMMARY!D402)-YEAR(SABI_SUMMARY!C402))*12+MONTH(SABI_SUMMARY!D402)-MONTH(SABI_SUMMARY!C402)</f>
        <v>0</v>
      </c>
      <c r="I402" s="1" t="str">
        <f t="shared" si="571"/>
        <v>CUB</v>
      </c>
      <c r="J402" s="1" t="str">
        <f t="shared" si="572"/>
        <v>MALE_CUB</v>
      </c>
      <c r="K402" s="29">
        <f>(YEAR(SABI_SUMMARY!F402)-YEAR(SABI_SUMMARY!C402))*12+MONTH(SABI_SUMMARY!F402)-MONTH(SABI_SUMMARY!C402)</f>
        <v>18</v>
      </c>
      <c r="L402" s="1" t="str">
        <f t="shared" si="573"/>
        <v>JUVENILE</v>
      </c>
      <c r="M402" s="1" t="str">
        <f t="shared" si="574"/>
        <v>MALE_JUVENILE</v>
      </c>
      <c r="N402" s="1" t="str">
        <f>UPPER(SABI_RAW_DATA!G402)</f>
        <v>CENSORED</v>
      </c>
      <c r="O402" s="1">
        <f>IF(SABI_SUMMARY!N402="MORTALITY",1,0)</f>
        <v>0</v>
      </c>
      <c r="P402" s="1" t="str">
        <f t="shared" si="519"/>
        <v>NA</v>
      </c>
      <c r="Q402" s="1" t="str">
        <f t="shared" si="520"/>
        <v>NA</v>
      </c>
      <c r="R402" s="1" t="str">
        <f t="shared" ref="R402:Z402" si="590">IF($E402=R$1,$J402,IF(R$1&gt;$G402,$N402,IF($E402&gt;R$1,"NA",(IF($E402=R$1,L402,(IF(Q402="NA",L402,IF(Q402="FEMALE_CUB","FEMALE_JUVENILE",IF(Q402="FEMALE_JUVENILE","FEMALE_SUBADULT",IF(Q402="FEMALE_SUBADULT","FEMALE_ADULT_36_48",IF(Q402="FEMALE_ADULT_36_48","FEMALE_ADULT_48_60",IF(Q402="FEMALE_ADULT_48_60","FEMALE_ADULT_60_72",IF(Q402="FEMALE_ADULT_60_72","FEMALE_ADULT_72_84",IF(Q402="FEMALE_ADULT_72_84","FEMALE_ADULT_84",IF(Q402="FEMALE_ADULT_84","FEMALE_ADULT_84",IF(Q402="MALE_CUB","MALE_JUVENILE",IF(Q402="MALE_JUVENILE","MALE_SUBADULT",IF(Q402="MALE_SUBADULT","MALE_ADULT_36_48",IF(Q402="MALE_ADULT_36_48","MALE_ADULT_48_60",IF(Q402="MALE_ADULT_48_60","MALE_ADULT_60_72",IF(Q402="MALE_ADULT_60_72","MALE_ADULT_72_84",IF(Q402="MALE_ADULT_72_84","MALE_ADULT_84",IF(Q402="MALE_ADULT_84","MALE_ADULT_84",IF(Q402="NA_CUB","NA_JUVENILE",IF(Q402="NA_JUVENILE","NA_ADULT",IF(Q402="NA_ADULT","NA_ADULT","NA"))))))))))))))))))))))))))</f>
        <v>NA</v>
      </c>
      <c r="S402" s="1" t="str">
        <f t="shared" si="590"/>
        <v>NA</v>
      </c>
      <c r="T402" s="1" t="str">
        <f t="shared" si="590"/>
        <v>NA</v>
      </c>
      <c r="U402" s="1" t="str">
        <f t="shared" si="590"/>
        <v>NA</v>
      </c>
      <c r="V402" s="1" t="str">
        <f t="shared" si="590"/>
        <v>NA</v>
      </c>
      <c r="W402" s="1" t="str">
        <f t="shared" si="590"/>
        <v>NA</v>
      </c>
      <c r="X402" s="1" t="str">
        <f t="shared" si="590"/>
        <v>NA</v>
      </c>
      <c r="Y402" s="1" t="str">
        <f t="shared" si="590"/>
        <v>NA</v>
      </c>
      <c r="Z402" s="1" t="str">
        <f t="shared" si="590"/>
        <v>NA</v>
      </c>
      <c r="AA402" s="1" t="str">
        <f t="shared" si="522"/>
        <v>NA</v>
      </c>
      <c r="AB402" s="1" t="str">
        <f t="shared" si="523"/>
        <v>NA</v>
      </c>
      <c r="AC402" s="1" t="str">
        <f t="shared" si="524"/>
        <v>NA</v>
      </c>
      <c r="AD402" s="1" t="str">
        <f t="shared" si="525"/>
        <v>NA</v>
      </c>
      <c r="AE402" s="1" t="str">
        <f t="shared" si="526"/>
        <v>NA</v>
      </c>
      <c r="AF402" s="1" t="str">
        <f t="shared" si="527"/>
        <v>NA</v>
      </c>
      <c r="AG402" s="1" t="str">
        <f t="shared" si="528"/>
        <v>NA</v>
      </c>
      <c r="AH402" s="1" t="str">
        <f t="shared" si="529"/>
        <v>NA</v>
      </c>
      <c r="AI402" s="1" t="str">
        <f t="shared" si="530"/>
        <v>NA</v>
      </c>
      <c r="AJ402" s="1" t="str">
        <f t="shared" si="531"/>
        <v>NA</v>
      </c>
      <c r="AK402" s="1" t="str">
        <f t="shared" si="532"/>
        <v>NA</v>
      </c>
      <c r="AL402" s="1" t="str">
        <f t="shared" si="533"/>
        <v>NA</v>
      </c>
      <c r="AM402" s="1" t="str">
        <f t="shared" si="534"/>
        <v>NA</v>
      </c>
      <c r="AN402" s="1" t="str">
        <f t="shared" si="535"/>
        <v>NA</v>
      </c>
      <c r="AO402" s="1" t="str">
        <f t="shared" si="536"/>
        <v>NA</v>
      </c>
      <c r="AP402" s="1" t="str">
        <f t="shared" si="537"/>
        <v>NA</v>
      </c>
      <c r="AQ402" s="1" t="str">
        <f t="shared" si="538"/>
        <v>NA</v>
      </c>
      <c r="AR402" s="1" t="str">
        <f t="shared" si="539"/>
        <v>NA</v>
      </c>
      <c r="AS402" s="1" t="str">
        <f t="shared" si="540"/>
        <v>NA</v>
      </c>
      <c r="AT402" s="1" t="str">
        <f t="shared" si="541"/>
        <v>NA</v>
      </c>
      <c r="AU402" s="1" t="str">
        <f t="shared" si="542"/>
        <v>NA</v>
      </c>
      <c r="AV402" s="1" t="str">
        <f t="shared" si="543"/>
        <v>NA</v>
      </c>
      <c r="AW402" s="1" t="str">
        <f t="shared" si="544"/>
        <v>NA</v>
      </c>
      <c r="AX402" s="1" t="str">
        <f t="shared" si="545"/>
        <v>MALE_CUB</v>
      </c>
      <c r="AY402" s="1" t="str">
        <f t="shared" si="546"/>
        <v>MALE_JUVENILE</v>
      </c>
      <c r="AZ402" s="1" t="str">
        <f t="shared" si="546"/>
        <v>MALE_SUBADULT</v>
      </c>
    </row>
    <row r="403" spans="1:52" x14ac:dyDescent="0.2">
      <c r="A403" s="27">
        <f>SABI_RAW_DATA!A403</f>
        <v>402</v>
      </c>
      <c r="B403" s="1" t="str">
        <f>UPPER(SABI_RAW_DATA!C403)</f>
        <v>NA</v>
      </c>
      <c r="C403" s="28">
        <f>SABI_RAW_DATA!D403</f>
        <v>37135</v>
      </c>
      <c r="D403" s="28">
        <f>SABI_RAW_DATA!D403</f>
        <v>37135</v>
      </c>
      <c r="E403" s="1">
        <f t="shared" si="569"/>
        <v>2001</v>
      </c>
      <c r="F403" s="28">
        <f>SABI_RAW_DATA!E403</f>
        <v>37165</v>
      </c>
      <c r="G403" s="1">
        <f t="shared" si="570"/>
        <v>2001</v>
      </c>
      <c r="H403" s="67">
        <f>(YEAR(SABI_SUMMARY!D403)-YEAR(SABI_SUMMARY!C403))*12+MONTH(SABI_SUMMARY!D403)-MONTH(SABI_SUMMARY!C403)</f>
        <v>0</v>
      </c>
      <c r="I403" s="1" t="str">
        <f t="shared" si="571"/>
        <v>CUB</v>
      </c>
      <c r="J403" s="1" t="str">
        <f t="shared" si="572"/>
        <v>NA_CUB</v>
      </c>
      <c r="K403" s="29">
        <f>(YEAR(SABI_SUMMARY!F403)-YEAR(SABI_SUMMARY!C403))*12+MONTH(SABI_SUMMARY!F403)-MONTH(SABI_SUMMARY!C403)</f>
        <v>1</v>
      </c>
      <c r="L403" s="1" t="str">
        <f t="shared" si="573"/>
        <v>CUB</v>
      </c>
      <c r="M403" s="1" t="str">
        <f t="shared" si="574"/>
        <v>NA_CUB</v>
      </c>
      <c r="N403" s="1" t="str">
        <f>UPPER(SABI_RAW_DATA!G403)</f>
        <v>MORTALITY</v>
      </c>
      <c r="O403" s="1">
        <f>IF(SABI_SUMMARY!N403="MORTALITY",1,0)</f>
        <v>1</v>
      </c>
      <c r="P403" s="1" t="str">
        <f t="shared" si="519"/>
        <v>NA</v>
      </c>
      <c r="Q403" s="1" t="str">
        <f t="shared" si="520"/>
        <v>NA</v>
      </c>
      <c r="R403" s="1" t="str">
        <f t="shared" ref="R403:Z403" si="591">IF($E403=R$1,$J403,IF(R$1&gt;$G403,$N403,IF($E403&gt;R$1,"NA",(IF($E403=R$1,L403,(IF(Q403="NA",L403,IF(Q403="FEMALE_CUB","FEMALE_JUVENILE",IF(Q403="FEMALE_JUVENILE","FEMALE_SUBADULT",IF(Q403="FEMALE_SUBADULT","FEMALE_ADULT_36_48",IF(Q403="FEMALE_ADULT_36_48","FEMALE_ADULT_48_60",IF(Q403="FEMALE_ADULT_48_60","FEMALE_ADULT_60_72",IF(Q403="FEMALE_ADULT_60_72","FEMALE_ADULT_72_84",IF(Q403="FEMALE_ADULT_72_84","FEMALE_ADULT_84",IF(Q403="FEMALE_ADULT_84","FEMALE_ADULT_84",IF(Q403="MALE_CUB","MALE_JUVENILE",IF(Q403="MALE_JUVENILE","MALE_SUBADULT",IF(Q403="MALE_SUBADULT","MALE_ADULT_36_48",IF(Q403="MALE_ADULT_36_48","MALE_ADULT_48_60",IF(Q403="MALE_ADULT_48_60","MALE_ADULT_60_72",IF(Q403="MALE_ADULT_60_72","MALE_ADULT_72_84",IF(Q403="MALE_ADULT_72_84","MALE_ADULT_84",IF(Q403="MALE_ADULT_84","MALE_ADULT_84",IF(Q403="NA_CUB","NA_JUVENILE",IF(Q403="NA_JUVENILE","NA_ADULT",IF(Q403="NA_ADULT","NA_ADULT","NA"))))))))))))))))))))))))))</f>
        <v>NA</v>
      </c>
      <c r="S403" s="1" t="str">
        <f t="shared" si="591"/>
        <v>NA</v>
      </c>
      <c r="T403" s="1" t="str">
        <f t="shared" si="591"/>
        <v>NA</v>
      </c>
      <c r="U403" s="1" t="str">
        <f t="shared" si="591"/>
        <v>NA</v>
      </c>
      <c r="V403" s="1" t="str">
        <f t="shared" si="591"/>
        <v>NA</v>
      </c>
      <c r="W403" s="1" t="str">
        <f t="shared" si="591"/>
        <v>NA</v>
      </c>
      <c r="X403" s="1" t="str">
        <f t="shared" si="591"/>
        <v>NA</v>
      </c>
      <c r="Y403" s="1" t="str">
        <f t="shared" si="591"/>
        <v>NA</v>
      </c>
      <c r="Z403" s="1" t="str">
        <f t="shared" si="591"/>
        <v>NA</v>
      </c>
      <c r="AA403" s="1" t="str">
        <f t="shared" si="522"/>
        <v>NA</v>
      </c>
      <c r="AB403" s="1" t="str">
        <f t="shared" si="523"/>
        <v>NA</v>
      </c>
      <c r="AC403" s="1" t="str">
        <f t="shared" si="524"/>
        <v>NA</v>
      </c>
      <c r="AD403" s="1" t="str">
        <f t="shared" si="525"/>
        <v>NA</v>
      </c>
      <c r="AE403" s="1" t="str">
        <f t="shared" si="526"/>
        <v>NA</v>
      </c>
      <c r="AF403" s="1" t="str">
        <f t="shared" si="527"/>
        <v>NA</v>
      </c>
      <c r="AG403" s="1" t="str">
        <f t="shared" si="528"/>
        <v>NA</v>
      </c>
      <c r="AH403" s="1" t="str">
        <f t="shared" si="529"/>
        <v>NA</v>
      </c>
      <c r="AI403" s="1" t="str">
        <f t="shared" si="530"/>
        <v>NA</v>
      </c>
      <c r="AJ403" s="1" t="str">
        <f t="shared" si="531"/>
        <v>NA</v>
      </c>
      <c r="AK403" s="1" t="str">
        <f t="shared" si="532"/>
        <v>NA</v>
      </c>
      <c r="AL403" s="1" t="str">
        <f t="shared" si="533"/>
        <v>NA_CUB</v>
      </c>
      <c r="AM403" s="1" t="str">
        <f t="shared" si="534"/>
        <v>MORTALITY</v>
      </c>
      <c r="AN403" s="1" t="str">
        <f t="shared" si="535"/>
        <v>MORTALITY</v>
      </c>
      <c r="AO403" s="1" t="str">
        <f t="shared" si="536"/>
        <v>MORTALITY</v>
      </c>
      <c r="AP403" s="1" t="str">
        <f t="shared" si="537"/>
        <v>MORTALITY</v>
      </c>
      <c r="AQ403" s="1" t="str">
        <f t="shared" si="538"/>
        <v>MORTALITY</v>
      </c>
      <c r="AR403" s="1" t="str">
        <f t="shared" si="539"/>
        <v>MORTALITY</v>
      </c>
      <c r="AS403" s="1" t="str">
        <f t="shared" si="540"/>
        <v>MORTALITY</v>
      </c>
      <c r="AT403" s="1" t="str">
        <f t="shared" si="541"/>
        <v>MORTALITY</v>
      </c>
      <c r="AU403" s="1" t="str">
        <f t="shared" si="542"/>
        <v>MORTALITY</v>
      </c>
      <c r="AV403" s="1" t="str">
        <f t="shared" si="543"/>
        <v>MORTALITY</v>
      </c>
      <c r="AW403" s="1" t="str">
        <f t="shared" si="544"/>
        <v>MORTALITY</v>
      </c>
      <c r="AX403" s="1" t="str">
        <f t="shared" si="545"/>
        <v>MORTALITY</v>
      </c>
      <c r="AY403" s="1" t="str">
        <f t="shared" si="546"/>
        <v>MORTALITY</v>
      </c>
      <c r="AZ403" s="1" t="str">
        <f t="shared" si="546"/>
        <v>MORTALITY</v>
      </c>
    </row>
    <row r="404" spans="1:52" x14ac:dyDescent="0.2">
      <c r="A404" s="27">
        <f>SABI_RAW_DATA!A404</f>
        <v>403</v>
      </c>
      <c r="B404" s="1" t="str">
        <f>UPPER(SABI_RAW_DATA!C404)</f>
        <v>NA</v>
      </c>
      <c r="C404" s="28">
        <f>SABI_RAW_DATA!D404</f>
        <v>37135</v>
      </c>
      <c r="D404" s="28">
        <f>SABI_RAW_DATA!D404</f>
        <v>37135</v>
      </c>
      <c r="E404" s="1">
        <f t="shared" si="569"/>
        <v>2001</v>
      </c>
      <c r="F404" s="28">
        <f>SABI_RAW_DATA!E404</f>
        <v>37165</v>
      </c>
      <c r="G404" s="1">
        <f t="shared" si="570"/>
        <v>2001</v>
      </c>
      <c r="H404" s="67">
        <f>(YEAR(SABI_SUMMARY!D404)-YEAR(SABI_SUMMARY!C404))*12+MONTH(SABI_SUMMARY!D404)-MONTH(SABI_SUMMARY!C404)</f>
        <v>0</v>
      </c>
      <c r="I404" s="1" t="str">
        <f t="shared" si="571"/>
        <v>CUB</v>
      </c>
      <c r="J404" s="1" t="str">
        <f t="shared" si="572"/>
        <v>NA_CUB</v>
      </c>
      <c r="K404" s="29">
        <f>(YEAR(SABI_SUMMARY!F404)-YEAR(SABI_SUMMARY!C404))*12+MONTH(SABI_SUMMARY!F404)-MONTH(SABI_SUMMARY!C404)</f>
        <v>1</v>
      </c>
      <c r="L404" s="1" t="str">
        <f t="shared" si="573"/>
        <v>CUB</v>
      </c>
      <c r="M404" s="1" t="str">
        <f t="shared" si="574"/>
        <v>NA_CUB</v>
      </c>
      <c r="N404" s="1" t="str">
        <f>UPPER(SABI_RAW_DATA!G404)</f>
        <v>MORTALITY</v>
      </c>
      <c r="O404" s="1">
        <f>IF(SABI_SUMMARY!N404="MORTALITY",1,0)</f>
        <v>1</v>
      </c>
      <c r="P404" s="1" t="str">
        <f t="shared" si="519"/>
        <v>NA</v>
      </c>
      <c r="Q404" s="1" t="str">
        <f t="shared" si="520"/>
        <v>NA</v>
      </c>
      <c r="R404" s="1" t="str">
        <f t="shared" ref="R404:Z404" si="592">IF($E404=R$1,$J404,IF(R$1&gt;$G404,$N404,IF($E404&gt;R$1,"NA",(IF($E404=R$1,L404,(IF(Q404="NA",L404,IF(Q404="FEMALE_CUB","FEMALE_JUVENILE",IF(Q404="FEMALE_JUVENILE","FEMALE_SUBADULT",IF(Q404="FEMALE_SUBADULT","FEMALE_ADULT_36_48",IF(Q404="FEMALE_ADULT_36_48","FEMALE_ADULT_48_60",IF(Q404="FEMALE_ADULT_48_60","FEMALE_ADULT_60_72",IF(Q404="FEMALE_ADULT_60_72","FEMALE_ADULT_72_84",IF(Q404="FEMALE_ADULT_72_84","FEMALE_ADULT_84",IF(Q404="FEMALE_ADULT_84","FEMALE_ADULT_84",IF(Q404="MALE_CUB","MALE_JUVENILE",IF(Q404="MALE_JUVENILE","MALE_SUBADULT",IF(Q404="MALE_SUBADULT","MALE_ADULT_36_48",IF(Q404="MALE_ADULT_36_48","MALE_ADULT_48_60",IF(Q404="MALE_ADULT_48_60","MALE_ADULT_60_72",IF(Q404="MALE_ADULT_60_72","MALE_ADULT_72_84",IF(Q404="MALE_ADULT_72_84","MALE_ADULT_84",IF(Q404="MALE_ADULT_84","MALE_ADULT_84",IF(Q404="NA_CUB","NA_JUVENILE",IF(Q404="NA_JUVENILE","NA_ADULT",IF(Q404="NA_ADULT","NA_ADULT","NA"))))))))))))))))))))))))))</f>
        <v>NA</v>
      </c>
      <c r="S404" s="1" t="str">
        <f t="shared" si="592"/>
        <v>NA</v>
      </c>
      <c r="T404" s="1" t="str">
        <f t="shared" si="592"/>
        <v>NA</v>
      </c>
      <c r="U404" s="1" t="str">
        <f t="shared" si="592"/>
        <v>NA</v>
      </c>
      <c r="V404" s="1" t="str">
        <f t="shared" si="592"/>
        <v>NA</v>
      </c>
      <c r="W404" s="1" t="str">
        <f t="shared" si="592"/>
        <v>NA</v>
      </c>
      <c r="X404" s="1" t="str">
        <f t="shared" si="592"/>
        <v>NA</v>
      </c>
      <c r="Y404" s="1" t="str">
        <f t="shared" si="592"/>
        <v>NA</v>
      </c>
      <c r="Z404" s="1" t="str">
        <f t="shared" si="592"/>
        <v>NA</v>
      </c>
      <c r="AA404" s="1" t="str">
        <f t="shared" si="522"/>
        <v>NA</v>
      </c>
      <c r="AB404" s="1" t="str">
        <f t="shared" si="523"/>
        <v>NA</v>
      </c>
      <c r="AC404" s="1" t="str">
        <f t="shared" si="524"/>
        <v>NA</v>
      </c>
      <c r="AD404" s="1" t="str">
        <f t="shared" si="525"/>
        <v>NA</v>
      </c>
      <c r="AE404" s="1" t="str">
        <f t="shared" si="526"/>
        <v>NA</v>
      </c>
      <c r="AF404" s="1" t="str">
        <f t="shared" si="527"/>
        <v>NA</v>
      </c>
      <c r="AG404" s="1" t="str">
        <f t="shared" si="528"/>
        <v>NA</v>
      </c>
      <c r="AH404" s="1" t="str">
        <f t="shared" si="529"/>
        <v>NA</v>
      </c>
      <c r="AI404" s="1" t="str">
        <f t="shared" si="530"/>
        <v>NA</v>
      </c>
      <c r="AJ404" s="1" t="str">
        <f t="shared" si="531"/>
        <v>NA</v>
      </c>
      <c r="AK404" s="1" t="str">
        <f t="shared" si="532"/>
        <v>NA</v>
      </c>
      <c r="AL404" s="1" t="str">
        <f t="shared" si="533"/>
        <v>NA_CUB</v>
      </c>
      <c r="AM404" s="1" t="str">
        <f t="shared" si="534"/>
        <v>MORTALITY</v>
      </c>
      <c r="AN404" s="1" t="str">
        <f t="shared" si="535"/>
        <v>MORTALITY</v>
      </c>
      <c r="AO404" s="1" t="str">
        <f t="shared" si="536"/>
        <v>MORTALITY</v>
      </c>
      <c r="AP404" s="1" t="str">
        <f t="shared" si="537"/>
        <v>MORTALITY</v>
      </c>
      <c r="AQ404" s="1" t="str">
        <f t="shared" si="538"/>
        <v>MORTALITY</v>
      </c>
      <c r="AR404" s="1" t="str">
        <f t="shared" si="539"/>
        <v>MORTALITY</v>
      </c>
      <c r="AS404" s="1" t="str">
        <f t="shared" si="540"/>
        <v>MORTALITY</v>
      </c>
      <c r="AT404" s="1" t="str">
        <f t="shared" si="541"/>
        <v>MORTALITY</v>
      </c>
      <c r="AU404" s="1" t="str">
        <f t="shared" si="542"/>
        <v>MORTALITY</v>
      </c>
      <c r="AV404" s="1" t="str">
        <f t="shared" si="543"/>
        <v>MORTALITY</v>
      </c>
      <c r="AW404" s="1" t="str">
        <f t="shared" si="544"/>
        <v>MORTALITY</v>
      </c>
      <c r="AX404" s="1" t="str">
        <f t="shared" si="545"/>
        <v>MORTALITY</v>
      </c>
      <c r="AY404" s="1" t="str">
        <f t="shared" si="546"/>
        <v>MORTALITY</v>
      </c>
      <c r="AZ404" s="1" t="str">
        <f t="shared" si="546"/>
        <v>MORTALITY</v>
      </c>
    </row>
    <row r="405" spans="1:52" x14ac:dyDescent="0.2">
      <c r="A405" s="27">
        <f>SABI_RAW_DATA!A405</f>
        <v>404</v>
      </c>
      <c r="B405" s="1" t="str">
        <f>UPPER(SABI_RAW_DATA!C405)</f>
        <v>NA</v>
      </c>
      <c r="C405" s="28">
        <f>SABI_RAW_DATA!D405</f>
        <v>37530</v>
      </c>
      <c r="D405" s="28">
        <f>SABI_RAW_DATA!D405</f>
        <v>37530</v>
      </c>
      <c r="E405" s="1">
        <f t="shared" si="569"/>
        <v>2002</v>
      </c>
      <c r="F405" s="28">
        <f>SABI_RAW_DATA!E405</f>
        <v>37561</v>
      </c>
      <c r="G405" s="1">
        <f t="shared" si="570"/>
        <v>2002</v>
      </c>
      <c r="H405" s="67">
        <f>(YEAR(SABI_SUMMARY!D405)-YEAR(SABI_SUMMARY!C405))*12+MONTH(SABI_SUMMARY!D405)-MONTH(SABI_SUMMARY!C405)</f>
        <v>0</v>
      </c>
      <c r="I405" s="1" t="str">
        <f t="shared" si="571"/>
        <v>CUB</v>
      </c>
      <c r="J405" s="1" t="str">
        <f t="shared" si="572"/>
        <v>NA_CUB</v>
      </c>
      <c r="K405" s="29">
        <f>(YEAR(SABI_SUMMARY!F405)-YEAR(SABI_SUMMARY!C405))*12+MONTH(SABI_SUMMARY!F405)-MONTH(SABI_SUMMARY!C405)</f>
        <v>1</v>
      </c>
      <c r="L405" s="1" t="str">
        <f t="shared" si="573"/>
        <v>CUB</v>
      </c>
      <c r="M405" s="1" t="str">
        <f t="shared" si="574"/>
        <v>NA_CUB</v>
      </c>
      <c r="N405" s="1" t="str">
        <f>UPPER(SABI_RAW_DATA!G405)</f>
        <v>MORTALITY</v>
      </c>
      <c r="O405" s="1">
        <f>IF(SABI_SUMMARY!N405="MORTALITY",1,0)</f>
        <v>1</v>
      </c>
      <c r="P405" s="1" t="str">
        <f t="shared" si="519"/>
        <v>NA</v>
      </c>
      <c r="Q405" s="1" t="str">
        <f t="shared" si="520"/>
        <v>NA</v>
      </c>
      <c r="R405" s="1" t="str">
        <f t="shared" ref="R405:Z405" si="593">IF($E405=R$1,$J405,IF(R$1&gt;$G405,$N405,IF($E405&gt;R$1,"NA",(IF($E405=R$1,L405,(IF(Q405="NA",L405,IF(Q405="FEMALE_CUB","FEMALE_JUVENILE",IF(Q405="FEMALE_JUVENILE","FEMALE_SUBADULT",IF(Q405="FEMALE_SUBADULT","FEMALE_ADULT_36_48",IF(Q405="FEMALE_ADULT_36_48","FEMALE_ADULT_48_60",IF(Q405="FEMALE_ADULT_48_60","FEMALE_ADULT_60_72",IF(Q405="FEMALE_ADULT_60_72","FEMALE_ADULT_72_84",IF(Q405="FEMALE_ADULT_72_84","FEMALE_ADULT_84",IF(Q405="FEMALE_ADULT_84","FEMALE_ADULT_84",IF(Q405="MALE_CUB","MALE_JUVENILE",IF(Q405="MALE_JUVENILE","MALE_SUBADULT",IF(Q405="MALE_SUBADULT","MALE_ADULT_36_48",IF(Q405="MALE_ADULT_36_48","MALE_ADULT_48_60",IF(Q405="MALE_ADULT_48_60","MALE_ADULT_60_72",IF(Q405="MALE_ADULT_60_72","MALE_ADULT_72_84",IF(Q405="MALE_ADULT_72_84","MALE_ADULT_84",IF(Q405="MALE_ADULT_84","MALE_ADULT_84",IF(Q405="NA_CUB","NA_JUVENILE",IF(Q405="NA_JUVENILE","NA_ADULT",IF(Q405="NA_ADULT","NA_ADULT","NA"))))))))))))))))))))))))))</f>
        <v>NA</v>
      </c>
      <c r="S405" s="1" t="str">
        <f t="shared" si="593"/>
        <v>NA</v>
      </c>
      <c r="T405" s="1" t="str">
        <f t="shared" si="593"/>
        <v>NA</v>
      </c>
      <c r="U405" s="1" t="str">
        <f t="shared" si="593"/>
        <v>NA</v>
      </c>
      <c r="V405" s="1" t="str">
        <f t="shared" si="593"/>
        <v>NA</v>
      </c>
      <c r="W405" s="1" t="str">
        <f t="shared" si="593"/>
        <v>NA</v>
      </c>
      <c r="X405" s="1" t="str">
        <f t="shared" si="593"/>
        <v>NA</v>
      </c>
      <c r="Y405" s="1" t="str">
        <f t="shared" si="593"/>
        <v>NA</v>
      </c>
      <c r="Z405" s="1" t="str">
        <f t="shared" si="593"/>
        <v>NA</v>
      </c>
      <c r="AA405" s="1" t="str">
        <f t="shared" si="522"/>
        <v>NA</v>
      </c>
      <c r="AB405" s="1" t="str">
        <f t="shared" si="523"/>
        <v>NA</v>
      </c>
      <c r="AC405" s="1" t="str">
        <f t="shared" si="524"/>
        <v>NA</v>
      </c>
      <c r="AD405" s="1" t="str">
        <f t="shared" si="525"/>
        <v>NA</v>
      </c>
      <c r="AE405" s="1" t="str">
        <f t="shared" si="526"/>
        <v>NA</v>
      </c>
      <c r="AF405" s="1" t="str">
        <f t="shared" si="527"/>
        <v>NA</v>
      </c>
      <c r="AG405" s="1" t="str">
        <f t="shared" si="528"/>
        <v>NA</v>
      </c>
      <c r="AH405" s="1" t="str">
        <f t="shared" si="529"/>
        <v>NA</v>
      </c>
      <c r="AI405" s="1" t="str">
        <f t="shared" si="530"/>
        <v>NA</v>
      </c>
      <c r="AJ405" s="1" t="str">
        <f t="shared" si="531"/>
        <v>NA</v>
      </c>
      <c r="AK405" s="1" t="str">
        <f t="shared" si="532"/>
        <v>NA</v>
      </c>
      <c r="AL405" s="1" t="str">
        <f t="shared" si="533"/>
        <v>NA</v>
      </c>
      <c r="AM405" s="1" t="str">
        <f t="shared" si="534"/>
        <v>NA_CUB</v>
      </c>
      <c r="AN405" s="1" t="str">
        <f t="shared" si="535"/>
        <v>MORTALITY</v>
      </c>
      <c r="AO405" s="1" t="str">
        <f t="shared" si="536"/>
        <v>MORTALITY</v>
      </c>
      <c r="AP405" s="1" t="str">
        <f t="shared" si="537"/>
        <v>MORTALITY</v>
      </c>
      <c r="AQ405" s="1" t="str">
        <f t="shared" si="538"/>
        <v>MORTALITY</v>
      </c>
      <c r="AR405" s="1" t="str">
        <f t="shared" si="539"/>
        <v>MORTALITY</v>
      </c>
      <c r="AS405" s="1" t="str">
        <f t="shared" si="540"/>
        <v>MORTALITY</v>
      </c>
      <c r="AT405" s="1" t="str">
        <f t="shared" si="541"/>
        <v>MORTALITY</v>
      </c>
      <c r="AU405" s="1" t="str">
        <f t="shared" si="542"/>
        <v>MORTALITY</v>
      </c>
      <c r="AV405" s="1" t="str">
        <f t="shared" si="543"/>
        <v>MORTALITY</v>
      </c>
      <c r="AW405" s="1" t="str">
        <f t="shared" si="544"/>
        <v>MORTALITY</v>
      </c>
      <c r="AX405" s="1" t="str">
        <f t="shared" si="545"/>
        <v>MORTALITY</v>
      </c>
      <c r="AY405" s="1" t="str">
        <f t="shared" si="546"/>
        <v>MORTALITY</v>
      </c>
      <c r="AZ405" s="1" t="str">
        <f t="shared" si="546"/>
        <v>MORTALITY</v>
      </c>
    </row>
    <row r="406" spans="1:52" x14ac:dyDescent="0.2">
      <c r="A406" s="27">
        <f>SABI_RAW_DATA!A406</f>
        <v>405</v>
      </c>
      <c r="B406" s="1" t="str">
        <f>UPPER(SABI_RAW_DATA!C406)</f>
        <v>NA</v>
      </c>
      <c r="C406" s="28">
        <f>SABI_RAW_DATA!D406</f>
        <v>37530</v>
      </c>
      <c r="D406" s="28">
        <f>SABI_RAW_DATA!D406</f>
        <v>37530</v>
      </c>
      <c r="E406" s="1">
        <f t="shared" si="569"/>
        <v>2002</v>
      </c>
      <c r="F406" s="28">
        <f>SABI_RAW_DATA!E406</f>
        <v>37561</v>
      </c>
      <c r="G406" s="1">
        <f t="shared" si="570"/>
        <v>2002</v>
      </c>
      <c r="H406" s="67">
        <f>(YEAR(SABI_SUMMARY!D406)-YEAR(SABI_SUMMARY!C406))*12+MONTH(SABI_SUMMARY!D406)-MONTH(SABI_SUMMARY!C406)</f>
        <v>0</v>
      </c>
      <c r="I406" s="1" t="str">
        <f t="shared" si="571"/>
        <v>CUB</v>
      </c>
      <c r="J406" s="1" t="str">
        <f t="shared" si="572"/>
        <v>NA_CUB</v>
      </c>
      <c r="K406" s="29">
        <f>(YEAR(SABI_SUMMARY!F406)-YEAR(SABI_SUMMARY!C406))*12+MONTH(SABI_SUMMARY!F406)-MONTH(SABI_SUMMARY!C406)</f>
        <v>1</v>
      </c>
      <c r="L406" s="1" t="str">
        <f t="shared" si="573"/>
        <v>CUB</v>
      </c>
      <c r="M406" s="1" t="str">
        <f t="shared" si="574"/>
        <v>NA_CUB</v>
      </c>
      <c r="N406" s="1" t="str">
        <f>UPPER(SABI_RAW_DATA!G406)</f>
        <v>MORTALITY</v>
      </c>
      <c r="O406" s="1">
        <f>IF(SABI_SUMMARY!N406="MORTALITY",1,0)</f>
        <v>1</v>
      </c>
      <c r="P406" s="1" t="str">
        <f t="shared" si="519"/>
        <v>NA</v>
      </c>
      <c r="Q406" s="1" t="str">
        <f t="shared" si="520"/>
        <v>NA</v>
      </c>
      <c r="R406" s="1" t="str">
        <f t="shared" ref="R406:Z406" si="594">IF($E406=R$1,$J406,IF(R$1&gt;$G406,$N406,IF($E406&gt;R$1,"NA",(IF($E406=R$1,L406,(IF(Q406="NA",L406,IF(Q406="FEMALE_CUB","FEMALE_JUVENILE",IF(Q406="FEMALE_JUVENILE","FEMALE_SUBADULT",IF(Q406="FEMALE_SUBADULT","FEMALE_ADULT_36_48",IF(Q406="FEMALE_ADULT_36_48","FEMALE_ADULT_48_60",IF(Q406="FEMALE_ADULT_48_60","FEMALE_ADULT_60_72",IF(Q406="FEMALE_ADULT_60_72","FEMALE_ADULT_72_84",IF(Q406="FEMALE_ADULT_72_84","FEMALE_ADULT_84",IF(Q406="FEMALE_ADULT_84","FEMALE_ADULT_84",IF(Q406="MALE_CUB","MALE_JUVENILE",IF(Q406="MALE_JUVENILE","MALE_SUBADULT",IF(Q406="MALE_SUBADULT","MALE_ADULT_36_48",IF(Q406="MALE_ADULT_36_48","MALE_ADULT_48_60",IF(Q406="MALE_ADULT_48_60","MALE_ADULT_60_72",IF(Q406="MALE_ADULT_60_72","MALE_ADULT_72_84",IF(Q406="MALE_ADULT_72_84","MALE_ADULT_84",IF(Q406="MALE_ADULT_84","MALE_ADULT_84",IF(Q406="NA_CUB","NA_JUVENILE",IF(Q406="NA_JUVENILE","NA_ADULT",IF(Q406="NA_ADULT","NA_ADULT","NA"))))))))))))))))))))))))))</f>
        <v>NA</v>
      </c>
      <c r="S406" s="1" t="str">
        <f t="shared" si="594"/>
        <v>NA</v>
      </c>
      <c r="T406" s="1" t="str">
        <f t="shared" si="594"/>
        <v>NA</v>
      </c>
      <c r="U406" s="1" t="str">
        <f t="shared" si="594"/>
        <v>NA</v>
      </c>
      <c r="V406" s="1" t="str">
        <f t="shared" si="594"/>
        <v>NA</v>
      </c>
      <c r="W406" s="1" t="str">
        <f t="shared" si="594"/>
        <v>NA</v>
      </c>
      <c r="X406" s="1" t="str">
        <f t="shared" si="594"/>
        <v>NA</v>
      </c>
      <c r="Y406" s="1" t="str">
        <f t="shared" si="594"/>
        <v>NA</v>
      </c>
      <c r="Z406" s="1" t="str">
        <f t="shared" si="594"/>
        <v>NA</v>
      </c>
      <c r="AA406" s="1" t="str">
        <f t="shared" si="522"/>
        <v>NA</v>
      </c>
      <c r="AB406" s="1" t="str">
        <f t="shared" si="523"/>
        <v>NA</v>
      </c>
      <c r="AC406" s="1" t="str">
        <f t="shared" si="524"/>
        <v>NA</v>
      </c>
      <c r="AD406" s="1" t="str">
        <f t="shared" si="525"/>
        <v>NA</v>
      </c>
      <c r="AE406" s="1" t="str">
        <f t="shared" si="526"/>
        <v>NA</v>
      </c>
      <c r="AF406" s="1" t="str">
        <f t="shared" si="527"/>
        <v>NA</v>
      </c>
      <c r="AG406" s="1" t="str">
        <f t="shared" si="528"/>
        <v>NA</v>
      </c>
      <c r="AH406" s="1" t="str">
        <f t="shared" si="529"/>
        <v>NA</v>
      </c>
      <c r="AI406" s="1" t="str">
        <f t="shared" si="530"/>
        <v>NA</v>
      </c>
      <c r="AJ406" s="1" t="str">
        <f t="shared" si="531"/>
        <v>NA</v>
      </c>
      <c r="AK406" s="1" t="str">
        <f t="shared" si="532"/>
        <v>NA</v>
      </c>
      <c r="AL406" s="1" t="str">
        <f t="shared" si="533"/>
        <v>NA</v>
      </c>
      <c r="AM406" s="1" t="str">
        <f t="shared" si="534"/>
        <v>NA_CUB</v>
      </c>
      <c r="AN406" s="1" t="str">
        <f t="shared" si="535"/>
        <v>MORTALITY</v>
      </c>
      <c r="AO406" s="1" t="str">
        <f t="shared" si="536"/>
        <v>MORTALITY</v>
      </c>
      <c r="AP406" s="1" t="str">
        <f t="shared" si="537"/>
        <v>MORTALITY</v>
      </c>
      <c r="AQ406" s="1" t="str">
        <f t="shared" si="538"/>
        <v>MORTALITY</v>
      </c>
      <c r="AR406" s="1" t="str">
        <f t="shared" si="539"/>
        <v>MORTALITY</v>
      </c>
      <c r="AS406" s="1" t="str">
        <f t="shared" si="540"/>
        <v>MORTALITY</v>
      </c>
      <c r="AT406" s="1" t="str">
        <f t="shared" si="541"/>
        <v>MORTALITY</v>
      </c>
      <c r="AU406" s="1" t="str">
        <f t="shared" si="542"/>
        <v>MORTALITY</v>
      </c>
      <c r="AV406" s="1" t="str">
        <f t="shared" si="543"/>
        <v>MORTALITY</v>
      </c>
      <c r="AW406" s="1" t="str">
        <f t="shared" si="544"/>
        <v>MORTALITY</v>
      </c>
      <c r="AX406" s="1" t="str">
        <f t="shared" si="545"/>
        <v>MORTALITY</v>
      </c>
      <c r="AY406" s="1" t="str">
        <f t="shared" si="546"/>
        <v>MORTALITY</v>
      </c>
      <c r="AZ406" s="1" t="str">
        <f t="shared" si="546"/>
        <v>MORTALITY</v>
      </c>
    </row>
    <row r="407" spans="1:52" x14ac:dyDescent="0.2">
      <c r="A407" s="27">
        <f>SABI_RAW_DATA!A407</f>
        <v>406</v>
      </c>
      <c r="B407" s="1" t="str">
        <f>UPPER(SABI_RAW_DATA!C407)</f>
        <v>NA</v>
      </c>
      <c r="C407" s="28">
        <f>SABI_RAW_DATA!D407</f>
        <v>37773</v>
      </c>
      <c r="D407" s="28">
        <f>SABI_RAW_DATA!D407</f>
        <v>37773</v>
      </c>
      <c r="E407" s="1">
        <f t="shared" si="569"/>
        <v>2003</v>
      </c>
      <c r="F407" s="28">
        <f>SABI_RAW_DATA!E407</f>
        <v>37865</v>
      </c>
      <c r="G407" s="1">
        <f t="shared" si="570"/>
        <v>2003</v>
      </c>
      <c r="H407" s="67">
        <f>(YEAR(SABI_SUMMARY!D407)-YEAR(SABI_SUMMARY!C407))*12+MONTH(SABI_SUMMARY!D407)-MONTH(SABI_SUMMARY!C407)</f>
        <v>0</v>
      </c>
      <c r="I407" s="1" t="str">
        <f t="shared" si="571"/>
        <v>CUB</v>
      </c>
      <c r="J407" s="1" t="str">
        <f t="shared" si="572"/>
        <v>NA_CUB</v>
      </c>
      <c r="K407" s="29">
        <f>(YEAR(SABI_SUMMARY!F407)-YEAR(SABI_SUMMARY!C407))*12+MONTH(SABI_SUMMARY!F407)-MONTH(SABI_SUMMARY!C407)</f>
        <v>3</v>
      </c>
      <c r="L407" s="1" t="str">
        <f t="shared" si="573"/>
        <v>CUB</v>
      </c>
      <c r="M407" s="1" t="str">
        <f t="shared" si="574"/>
        <v>NA_CUB</v>
      </c>
      <c r="N407" s="1" t="str">
        <f>UPPER(SABI_RAW_DATA!G407)</f>
        <v>MORTALITY</v>
      </c>
      <c r="O407" s="1">
        <f>IF(SABI_SUMMARY!N407="MORTALITY",1,0)</f>
        <v>1</v>
      </c>
      <c r="P407" s="1" t="str">
        <f t="shared" si="519"/>
        <v>NA</v>
      </c>
      <c r="Q407" s="1" t="str">
        <f t="shared" si="520"/>
        <v>NA</v>
      </c>
      <c r="R407" s="1" t="str">
        <f t="shared" ref="R407:Z407" si="595">IF($E407=R$1,$J407,IF(R$1&gt;$G407,$N407,IF($E407&gt;R$1,"NA",(IF($E407=R$1,L407,(IF(Q407="NA",L407,IF(Q407="FEMALE_CUB","FEMALE_JUVENILE",IF(Q407="FEMALE_JUVENILE","FEMALE_SUBADULT",IF(Q407="FEMALE_SUBADULT","FEMALE_ADULT_36_48",IF(Q407="FEMALE_ADULT_36_48","FEMALE_ADULT_48_60",IF(Q407="FEMALE_ADULT_48_60","FEMALE_ADULT_60_72",IF(Q407="FEMALE_ADULT_60_72","FEMALE_ADULT_72_84",IF(Q407="FEMALE_ADULT_72_84","FEMALE_ADULT_84",IF(Q407="FEMALE_ADULT_84","FEMALE_ADULT_84",IF(Q407="MALE_CUB","MALE_JUVENILE",IF(Q407="MALE_JUVENILE","MALE_SUBADULT",IF(Q407="MALE_SUBADULT","MALE_ADULT_36_48",IF(Q407="MALE_ADULT_36_48","MALE_ADULT_48_60",IF(Q407="MALE_ADULT_48_60","MALE_ADULT_60_72",IF(Q407="MALE_ADULT_60_72","MALE_ADULT_72_84",IF(Q407="MALE_ADULT_72_84","MALE_ADULT_84",IF(Q407="MALE_ADULT_84","MALE_ADULT_84",IF(Q407="NA_CUB","NA_JUVENILE",IF(Q407="NA_JUVENILE","NA_ADULT",IF(Q407="NA_ADULT","NA_ADULT","NA"))))))))))))))))))))))))))</f>
        <v>NA</v>
      </c>
      <c r="S407" s="1" t="str">
        <f t="shared" si="595"/>
        <v>NA</v>
      </c>
      <c r="T407" s="1" t="str">
        <f t="shared" si="595"/>
        <v>NA</v>
      </c>
      <c r="U407" s="1" t="str">
        <f t="shared" si="595"/>
        <v>NA</v>
      </c>
      <c r="V407" s="1" t="str">
        <f t="shared" si="595"/>
        <v>NA</v>
      </c>
      <c r="W407" s="1" t="str">
        <f t="shared" si="595"/>
        <v>NA</v>
      </c>
      <c r="X407" s="1" t="str">
        <f t="shared" si="595"/>
        <v>NA</v>
      </c>
      <c r="Y407" s="1" t="str">
        <f t="shared" si="595"/>
        <v>NA</v>
      </c>
      <c r="Z407" s="1" t="str">
        <f t="shared" si="595"/>
        <v>NA</v>
      </c>
      <c r="AA407" s="1" t="str">
        <f t="shared" si="522"/>
        <v>NA</v>
      </c>
      <c r="AB407" s="1" t="str">
        <f t="shared" si="523"/>
        <v>NA</v>
      </c>
      <c r="AC407" s="1" t="str">
        <f t="shared" si="524"/>
        <v>NA</v>
      </c>
      <c r="AD407" s="1" t="str">
        <f t="shared" si="525"/>
        <v>NA</v>
      </c>
      <c r="AE407" s="1" t="str">
        <f t="shared" si="526"/>
        <v>NA</v>
      </c>
      <c r="AF407" s="1" t="str">
        <f t="shared" si="527"/>
        <v>NA</v>
      </c>
      <c r="AG407" s="1" t="str">
        <f t="shared" si="528"/>
        <v>NA</v>
      </c>
      <c r="AH407" s="1" t="str">
        <f t="shared" si="529"/>
        <v>NA</v>
      </c>
      <c r="AI407" s="1" t="str">
        <f t="shared" si="530"/>
        <v>NA</v>
      </c>
      <c r="AJ407" s="1" t="str">
        <f t="shared" si="531"/>
        <v>NA</v>
      </c>
      <c r="AK407" s="1" t="str">
        <f t="shared" si="532"/>
        <v>NA</v>
      </c>
      <c r="AL407" s="1" t="str">
        <f t="shared" si="533"/>
        <v>NA</v>
      </c>
      <c r="AM407" s="1" t="str">
        <f t="shared" si="534"/>
        <v>NA</v>
      </c>
      <c r="AN407" s="1" t="str">
        <f t="shared" si="535"/>
        <v>NA_CUB</v>
      </c>
      <c r="AO407" s="1" t="str">
        <f t="shared" si="536"/>
        <v>MORTALITY</v>
      </c>
      <c r="AP407" s="1" t="str">
        <f t="shared" si="537"/>
        <v>MORTALITY</v>
      </c>
      <c r="AQ407" s="1" t="str">
        <f t="shared" si="538"/>
        <v>MORTALITY</v>
      </c>
      <c r="AR407" s="1" t="str">
        <f t="shared" si="539"/>
        <v>MORTALITY</v>
      </c>
      <c r="AS407" s="1" t="str">
        <f t="shared" si="540"/>
        <v>MORTALITY</v>
      </c>
      <c r="AT407" s="1" t="str">
        <f t="shared" si="541"/>
        <v>MORTALITY</v>
      </c>
      <c r="AU407" s="1" t="str">
        <f t="shared" si="542"/>
        <v>MORTALITY</v>
      </c>
      <c r="AV407" s="1" t="str">
        <f t="shared" si="543"/>
        <v>MORTALITY</v>
      </c>
      <c r="AW407" s="1" t="str">
        <f t="shared" si="544"/>
        <v>MORTALITY</v>
      </c>
      <c r="AX407" s="1" t="str">
        <f t="shared" si="545"/>
        <v>MORTALITY</v>
      </c>
      <c r="AY407" s="1" t="str">
        <f t="shared" si="546"/>
        <v>MORTALITY</v>
      </c>
      <c r="AZ407" s="1" t="str">
        <f t="shared" si="546"/>
        <v>MORTALITY</v>
      </c>
    </row>
    <row r="408" spans="1:52" x14ac:dyDescent="0.2">
      <c r="A408" s="27">
        <f>SABI_RAW_DATA!A408</f>
        <v>407</v>
      </c>
      <c r="B408" s="1" t="str">
        <f>UPPER(SABI_RAW_DATA!C408)</f>
        <v>FEMALE</v>
      </c>
      <c r="C408" s="28">
        <f>SABI_RAW_DATA!D408</f>
        <v>37773</v>
      </c>
      <c r="D408" s="28">
        <f>SABI_RAW_DATA!D408</f>
        <v>37773</v>
      </c>
      <c r="E408" s="1">
        <f t="shared" si="569"/>
        <v>2003</v>
      </c>
      <c r="F408" s="28">
        <f>SABI_RAW_DATA!E408</f>
        <v>39234</v>
      </c>
      <c r="G408" s="1">
        <f t="shared" si="570"/>
        <v>2007</v>
      </c>
      <c r="H408" s="67">
        <f>(YEAR(SABI_SUMMARY!D408)-YEAR(SABI_SUMMARY!C408))*12+MONTH(SABI_SUMMARY!D408)-MONTH(SABI_SUMMARY!C408)</f>
        <v>0</v>
      </c>
      <c r="I408" s="1" t="str">
        <f t="shared" si="571"/>
        <v>CUB</v>
      </c>
      <c r="J408" s="1" t="str">
        <f t="shared" si="572"/>
        <v>FEMALE_CUB</v>
      </c>
      <c r="K408" s="29">
        <f>(YEAR(SABI_SUMMARY!F408)-YEAR(SABI_SUMMARY!C408))*12+MONTH(SABI_SUMMARY!F408)-MONTH(SABI_SUMMARY!C408)</f>
        <v>48</v>
      </c>
      <c r="L408" s="1" t="str">
        <f t="shared" si="573"/>
        <v>ADULT_36_48</v>
      </c>
      <c r="M408" s="1" t="str">
        <f t="shared" si="574"/>
        <v>FEMALE_ADULT_36_48</v>
      </c>
      <c r="N408" s="1" t="str">
        <f>UPPER(SABI_RAW_DATA!G408)</f>
        <v>MORTALITY</v>
      </c>
      <c r="O408" s="1">
        <f>IF(SABI_SUMMARY!N408="MORTALITY",1,0)</f>
        <v>1</v>
      </c>
      <c r="P408" s="1" t="str">
        <f t="shared" si="519"/>
        <v>NA</v>
      </c>
      <c r="Q408" s="1" t="str">
        <f t="shared" si="520"/>
        <v>NA</v>
      </c>
      <c r="R408" s="1" t="str">
        <f t="shared" ref="R408:Z408" si="596">IF($E408=R$1,$J408,IF(R$1&gt;$G408,$N408,IF($E408&gt;R$1,"NA",(IF($E408=R$1,L408,(IF(Q408="NA",L408,IF(Q408="FEMALE_CUB","FEMALE_JUVENILE",IF(Q408="FEMALE_JUVENILE","FEMALE_SUBADULT",IF(Q408="FEMALE_SUBADULT","FEMALE_ADULT_36_48",IF(Q408="FEMALE_ADULT_36_48","FEMALE_ADULT_48_60",IF(Q408="FEMALE_ADULT_48_60","FEMALE_ADULT_60_72",IF(Q408="FEMALE_ADULT_60_72","FEMALE_ADULT_72_84",IF(Q408="FEMALE_ADULT_72_84","FEMALE_ADULT_84",IF(Q408="FEMALE_ADULT_84","FEMALE_ADULT_84",IF(Q408="MALE_CUB","MALE_JUVENILE",IF(Q408="MALE_JUVENILE","MALE_SUBADULT",IF(Q408="MALE_SUBADULT","MALE_ADULT_36_48",IF(Q408="MALE_ADULT_36_48","MALE_ADULT_48_60",IF(Q408="MALE_ADULT_48_60","MALE_ADULT_60_72",IF(Q408="MALE_ADULT_60_72","MALE_ADULT_72_84",IF(Q408="MALE_ADULT_72_84","MALE_ADULT_84",IF(Q408="MALE_ADULT_84","MALE_ADULT_84",IF(Q408="NA_CUB","NA_JUVENILE",IF(Q408="NA_JUVENILE","NA_ADULT",IF(Q408="NA_ADULT","NA_ADULT","NA"))))))))))))))))))))))))))</f>
        <v>NA</v>
      </c>
      <c r="S408" s="1" t="str">
        <f t="shared" si="596"/>
        <v>NA</v>
      </c>
      <c r="T408" s="1" t="str">
        <f t="shared" si="596"/>
        <v>NA</v>
      </c>
      <c r="U408" s="1" t="str">
        <f t="shared" si="596"/>
        <v>NA</v>
      </c>
      <c r="V408" s="1" t="str">
        <f t="shared" si="596"/>
        <v>NA</v>
      </c>
      <c r="W408" s="1" t="str">
        <f t="shared" si="596"/>
        <v>NA</v>
      </c>
      <c r="X408" s="1" t="str">
        <f t="shared" si="596"/>
        <v>NA</v>
      </c>
      <c r="Y408" s="1" t="str">
        <f t="shared" si="596"/>
        <v>NA</v>
      </c>
      <c r="Z408" s="1" t="str">
        <f t="shared" si="596"/>
        <v>NA</v>
      </c>
      <c r="AA408" s="1" t="str">
        <f t="shared" si="522"/>
        <v>NA</v>
      </c>
      <c r="AB408" s="1" t="str">
        <f t="shared" si="523"/>
        <v>NA</v>
      </c>
      <c r="AC408" s="1" t="str">
        <f t="shared" si="524"/>
        <v>NA</v>
      </c>
      <c r="AD408" s="1" t="str">
        <f t="shared" si="525"/>
        <v>NA</v>
      </c>
      <c r="AE408" s="1" t="str">
        <f t="shared" si="526"/>
        <v>NA</v>
      </c>
      <c r="AF408" s="1" t="str">
        <f t="shared" si="527"/>
        <v>NA</v>
      </c>
      <c r="AG408" s="1" t="str">
        <f t="shared" si="528"/>
        <v>NA</v>
      </c>
      <c r="AH408" s="1" t="str">
        <f t="shared" si="529"/>
        <v>NA</v>
      </c>
      <c r="AI408" s="1" t="str">
        <f t="shared" si="530"/>
        <v>NA</v>
      </c>
      <c r="AJ408" s="1" t="str">
        <f t="shared" si="531"/>
        <v>NA</v>
      </c>
      <c r="AK408" s="1" t="str">
        <f t="shared" si="532"/>
        <v>NA</v>
      </c>
      <c r="AL408" s="1" t="str">
        <f t="shared" si="533"/>
        <v>NA</v>
      </c>
      <c r="AM408" s="1" t="str">
        <f t="shared" si="534"/>
        <v>NA</v>
      </c>
      <c r="AN408" s="1" t="str">
        <f t="shared" si="535"/>
        <v>FEMALE_CUB</v>
      </c>
      <c r="AO408" s="1" t="str">
        <f t="shared" si="536"/>
        <v>FEMALE_JUVENILE</v>
      </c>
      <c r="AP408" s="1" t="str">
        <f t="shared" si="537"/>
        <v>FEMALE_SUBADULT</v>
      </c>
      <c r="AQ408" s="1" t="str">
        <f t="shared" si="538"/>
        <v>FEMALE_ADULT_36_48</v>
      </c>
      <c r="AR408" s="1" t="str">
        <f t="shared" si="539"/>
        <v>FEMALE_ADULT_48_60</v>
      </c>
      <c r="AS408" s="1" t="str">
        <f t="shared" si="540"/>
        <v>MORTALITY</v>
      </c>
      <c r="AT408" s="1" t="str">
        <f t="shared" si="541"/>
        <v>MORTALITY</v>
      </c>
      <c r="AU408" s="1" t="str">
        <f t="shared" si="542"/>
        <v>MORTALITY</v>
      </c>
      <c r="AV408" s="1" t="str">
        <f t="shared" si="543"/>
        <v>MORTALITY</v>
      </c>
      <c r="AW408" s="1" t="str">
        <f t="shared" si="544"/>
        <v>MORTALITY</v>
      </c>
      <c r="AX408" s="1" t="str">
        <f t="shared" si="545"/>
        <v>MORTALITY</v>
      </c>
      <c r="AY408" s="1" t="str">
        <f t="shared" si="546"/>
        <v>MORTALITY</v>
      </c>
      <c r="AZ408" s="1" t="str">
        <f t="shared" si="546"/>
        <v>MORTALITY</v>
      </c>
    </row>
    <row r="409" spans="1:52" x14ac:dyDescent="0.2">
      <c r="A409" s="27">
        <f>SABI_RAW_DATA!A409</f>
        <v>408</v>
      </c>
      <c r="B409" s="1" t="str">
        <f>UPPER(SABI_RAW_DATA!C409)</f>
        <v>NA</v>
      </c>
      <c r="C409" s="28">
        <f>SABI_RAW_DATA!D409</f>
        <v>38292</v>
      </c>
      <c r="D409" s="28">
        <f>SABI_RAW_DATA!D409</f>
        <v>38292</v>
      </c>
      <c r="E409" s="1">
        <f t="shared" si="569"/>
        <v>2004</v>
      </c>
      <c r="F409" s="28">
        <f>SABI_RAW_DATA!E409</f>
        <v>38384</v>
      </c>
      <c r="G409" s="1">
        <f t="shared" si="570"/>
        <v>2005</v>
      </c>
      <c r="H409" s="67">
        <f>(YEAR(SABI_SUMMARY!D409)-YEAR(SABI_SUMMARY!C409))*12+MONTH(SABI_SUMMARY!D409)-MONTH(SABI_SUMMARY!C409)</f>
        <v>0</v>
      </c>
      <c r="I409" s="1" t="str">
        <f t="shared" si="571"/>
        <v>CUB</v>
      </c>
      <c r="J409" s="1" t="str">
        <f t="shared" si="572"/>
        <v>NA_CUB</v>
      </c>
      <c r="K409" s="29">
        <f>(YEAR(SABI_SUMMARY!F409)-YEAR(SABI_SUMMARY!C409))*12+MONTH(SABI_SUMMARY!F409)-MONTH(SABI_SUMMARY!C409)</f>
        <v>3</v>
      </c>
      <c r="L409" s="1" t="str">
        <f t="shared" si="573"/>
        <v>CUB</v>
      </c>
      <c r="M409" s="1" t="str">
        <f t="shared" si="574"/>
        <v>NA_CUB</v>
      </c>
      <c r="N409" s="1" t="str">
        <f>UPPER(SABI_RAW_DATA!G409)</f>
        <v>MORTALITY</v>
      </c>
      <c r="O409" s="1">
        <f>IF(SABI_SUMMARY!N409="MORTALITY",1,0)</f>
        <v>1</v>
      </c>
      <c r="P409" s="1" t="str">
        <f t="shared" si="519"/>
        <v>NA</v>
      </c>
      <c r="Q409" s="1" t="str">
        <f t="shared" si="520"/>
        <v>NA</v>
      </c>
      <c r="R409" s="1" t="str">
        <f t="shared" ref="R409:Z409" si="597">IF($E409=R$1,$J409,IF(R$1&gt;$G409,$N409,IF($E409&gt;R$1,"NA",(IF($E409=R$1,L409,(IF(Q409="NA",L409,IF(Q409="FEMALE_CUB","FEMALE_JUVENILE",IF(Q409="FEMALE_JUVENILE","FEMALE_SUBADULT",IF(Q409="FEMALE_SUBADULT","FEMALE_ADULT_36_48",IF(Q409="FEMALE_ADULT_36_48","FEMALE_ADULT_48_60",IF(Q409="FEMALE_ADULT_48_60","FEMALE_ADULT_60_72",IF(Q409="FEMALE_ADULT_60_72","FEMALE_ADULT_72_84",IF(Q409="FEMALE_ADULT_72_84","FEMALE_ADULT_84",IF(Q409="FEMALE_ADULT_84","FEMALE_ADULT_84",IF(Q409="MALE_CUB","MALE_JUVENILE",IF(Q409="MALE_JUVENILE","MALE_SUBADULT",IF(Q409="MALE_SUBADULT","MALE_ADULT_36_48",IF(Q409="MALE_ADULT_36_48","MALE_ADULT_48_60",IF(Q409="MALE_ADULT_48_60","MALE_ADULT_60_72",IF(Q409="MALE_ADULT_60_72","MALE_ADULT_72_84",IF(Q409="MALE_ADULT_72_84","MALE_ADULT_84",IF(Q409="MALE_ADULT_84","MALE_ADULT_84",IF(Q409="NA_CUB","NA_JUVENILE",IF(Q409="NA_JUVENILE","NA_ADULT",IF(Q409="NA_ADULT","NA_ADULT","NA"))))))))))))))))))))))))))</f>
        <v>NA</v>
      </c>
      <c r="S409" s="1" t="str">
        <f t="shared" si="597"/>
        <v>NA</v>
      </c>
      <c r="T409" s="1" t="str">
        <f t="shared" si="597"/>
        <v>NA</v>
      </c>
      <c r="U409" s="1" t="str">
        <f t="shared" si="597"/>
        <v>NA</v>
      </c>
      <c r="V409" s="1" t="str">
        <f t="shared" si="597"/>
        <v>NA</v>
      </c>
      <c r="W409" s="1" t="str">
        <f t="shared" si="597"/>
        <v>NA</v>
      </c>
      <c r="X409" s="1" t="str">
        <f t="shared" si="597"/>
        <v>NA</v>
      </c>
      <c r="Y409" s="1" t="str">
        <f t="shared" si="597"/>
        <v>NA</v>
      </c>
      <c r="Z409" s="1" t="str">
        <f t="shared" si="597"/>
        <v>NA</v>
      </c>
      <c r="AA409" s="1" t="str">
        <f t="shared" si="522"/>
        <v>NA</v>
      </c>
      <c r="AB409" s="1" t="str">
        <f t="shared" si="523"/>
        <v>NA</v>
      </c>
      <c r="AC409" s="1" t="str">
        <f t="shared" si="524"/>
        <v>NA</v>
      </c>
      <c r="AD409" s="1" t="str">
        <f t="shared" si="525"/>
        <v>NA</v>
      </c>
      <c r="AE409" s="1" t="str">
        <f t="shared" si="526"/>
        <v>NA</v>
      </c>
      <c r="AF409" s="1" t="str">
        <f t="shared" si="527"/>
        <v>NA</v>
      </c>
      <c r="AG409" s="1" t="str">
        <f t="shared" si="528"/>
        <v>NA</v>
      </c>
      <c r="AH409" s="1" t="str">
        <f t="shared" si="529"/>
        <v>NA</v>
      </c>
      <c r="AI409" s="1" t="str">
        <f t="shared" si="530"/>
        <v>NA</v>
      </c>
      <c r="AJ409" s="1" t="str">
        <f t="shared" si="531"/>
        <v>NA</v>
      </c>
      <c r="AK409" s="1" t="str">
        <f t="shared" si="532"/>
        <v>NA</v>
      </c>
      <c r="AL409" s="1" t="str">
        <f t="shared" si="533"/>
        <v>NA</v>
      </c>
      <c r="AM409" s="1" t="str">
        <f t="shared" si="534"/>
        <v>NA</v>
      </c>
      <c r="AN409" s="1" t="str">
        <f t="shared" si="535"/>
        <v>NA</v>
      </c>
      <c r="AO409" s="1" t="str">
        <f t="shared" si="536"/>
        <v>NA_CUB</v>
      </c>
      <c r="AP409" s="1" t="str">
        <f t="shared" si="537"/>
        <v>NA_JUVENILE</v>
      </c>
      <c r="AQ409" s="1" t="str">
        <f t="shared" si="538"/>
        <v>MORTALITY</v>
      </c>
      <c r="AR409" s="1" t="str">
        <f t="shared" si="539"/>
        <v>MORTALITY</v>
      </c>
      <c r="AS409" s="1" t="str">
        <f t="shared" si="540"/>
        <v>MORTALITY</v>
      </c>
      <c r="AT409" s="1" t="str">
        <f t="shared" si="541"/>
        <v>MORTALITY</v>
      </c>
      <c r="AU409" s="1" t="str">
        <f t="shared" si="542"/>
        <v>MORTALITY</v>
      </c>
      <c r="AV409" s="1" t="str">
        <f t="shared" si="543"/>
        <v>MORTALITY</v>
      </c>
      <c r="AW409" s="1" t="str">
        <f t="shared" si="544"/>
        <v>MORTALITY</v>
      </c>
      <c r="AX409" s="1" t="str">
        <f t="shared" si="545"/>
        <v>MORTALITY</v>
      </c>
      <c r="AY409" s="1" t="str">
        <f t="shared" si="546"/>
        <v>MORTALITY</v>
      </c>
      <c r="AZ409" s="1" t="str">
        <f t="shared" si="546"/>
        <v>MORTALITY</v>
      </c>
    </row>
    <row r="410" spans="1:52" x14ac:dyDescent="0.2">
      <c r="A410" s="27">
        <f>SABI_RAW_DATA!A410</f>
        <v>409</v>
      </c>
      <c r="B410" s="1" t="str">
        <f>UPPER(SABI_RAW_DATA!C410)</f>
        <v>NA</v>
      </c>
      <c r="C410" s="28">
        <f>SABI_RAW_DATA!D410</f>
        <v>38292</v>
      </c>
      <c r="D410" s="28">
        <f>SABI_RAW_DATA!D410</f>
        <v>38292</v>
      </c>
      <c r="E410" s="1">
        <f t="shared" si="569"/>
        <v>2004</v>
      </c>
      <c r="F410" s="28">
        <f>SABI_RAW_DATA!E410</f>
        <v>38384</v>
      </c>
      <c r="G410" s="1">
        <f t="shared" si="570"/>
        <v>2005</v>
      </c>
      <c r="H410" s="67">
        <f>(YEAR(SABI_SUMMARY!D410)-YEAR(SABI_SUMMARY!C410))*12+MONTH(SABI_SUMMARY!D410)-MONTH(SABI_SUMMARY!C410)</f>
        <v>0</v>
      </c>
      <c r="I410" s="1" t="str">
        <f t="shared" si="571"/>
        <v>CUB</v>
      </c>
      <c r="J410" s="1" t="str">
        <f t="shared" si="572"/>
        <v>NA_CUB</v>
      </c>
      <c r="K410" s="29">
        <f>(YEAR(SABI_SUMMARY!F410)-YEAR(SABI_SUMMARY!C410))*12+MONTH(SABI_SUMMARY!F410)-MONTH(SABI_SUMMARY!C410)</f>
        <v>3</v>
      </c>
      <c r="L410" s="1" t="str">
        <f t="shared" si="573"/>
        <v>CUB</v>
      </c>
      <c r="M410" s="1" t="str">
        <f t="shared" si="574"/>
        <v>NA_CUB</v>
      </c>
      <c r="N410" s="1" t="str">
        <f>UPPER(SABI_RAW_DATA!G410)</f>
        <v>MORTALITY</v>
      </c>
      <c r="O410" s="1">
        <f>IF(SABI_SUMMARY!N410="MORTALITY",1,0)</f>
        <v>1</v>
      </c>
      <c r="P410" s="1" t="str">
        <f t="shared" si="519"/>
        <v>NA</v>
      </c>
      <c r="Q410" s="1" t="str">
        <f t="shared" si="520"/>
        <v>NA</v>
      </c>
      <c r="R410" s="1" t="str">
        <f t="shared" ref="R410:Z410" si="598">IF($E410=R$1,$J410,IF(R$1&gt;$G410,$N410,IF($E410&gt;R$1,"NA",(IF($E410=R$1,L410,(IF(Q410="NA",L410,IF(Q410="FEMALE_CUB","FEMALE_JUVENILE",IF(Q410="FEMALE_JUVENILE","FEMALE_SUBADULT",IF(Q410="FEMALE_SUBADULT","FEMALE_ADULT_36_48",IF(Q410="FEMALE_ADULT_36_48","FEMALE_ADULT_48_60",IF(Q410="FEMALE_ADULT_48_60","FEMALE_ADULT_60_72",IF(Q410="FEMALE_ADULT_60_72","FEMALE_ADULT_72_84",IF(Q410="FEMALE_ADULT_72_84","FEMALE_ADULT_84",IF(Q410="FEMALE_ADULT_84","FEMALE_ADULT_84",IF(Q410="MALE_CUB","MALE_JUVENILE",IF(Q410="MALE_JUVENILE","MALE_SUBADULT",IF(Q410="MALE_SUBADULT","MALE_ADULT_36_48",IF(Q410="MALE_ADULT_36_48","MALE_ADULT_48_60",IF(Q410="MALE_ADULT_48_60","MALE_ADULT_60_72",IF(Q410="MALE_ADULT_60_72","MALE_ADULT_72_84",IF(Q410="MALE_ADULT_72_84","MALE_ADULT_84",IF(Q410="MALE_ADULT_84","MALE_ADULT_84",IF(Q410="NA_CUB","NA_JUVENILE",IF(Q410="NA_JUVENILE","NA_ADULT",IF(Q410="NA_ADULT","NA_ADULT","NA"))))))))))))))))))))))))))</f>
        <v>NA</v>
      </c>
      <c r="S410" s="1" t="str">
        <f t="shared" si="598"/>
        <v>NA</v>
      </c>
      <c r="T410" s="1" t="str">
        <f t="shared" si="598"/>
        <v>NA</v>
      </c>
      <c r="U410" s="1" t="str">
        <f t="shared" si="598"/>
        <v>NA</v>
      </c>
      <c r="V410" s="1" t="str">
        <f t="shared" si="598"/>
        <v>NA</v>
      </c>
      <c r="W410" s="1" t="str">
        <f t="shared" si="598"/>
        <v>NA</v>
      </c>
      <c r="X410" s="1" t="str">
        <f t="shared" si="598"/>
        <v>NA</v>
      </c>
      <c r="Y410" s="1" t="str">
        <f t="shared" si="598"/>
        <v>NA</v>
      </c>
      <c r="Z410" s="1" t="str">
        <f t="shared" si="598"/>
        <v>NA</v>
      </c>
      <c r="AA410" s="1" t="str">
        <f t="shared" si="522"/>
        <v>NA</v>
      </c>
      <c r="AB410" s="1" t="str">
        <f t="shared" si="523"/>
        <v>NA</v>
      </c>
      <c r="AC410" s="1" t="str">
        <f t="shared" si="524"/>
        <v>NA</v>
      </c>
      <c r="AD410" s="1" t="str">
        <f t="shared" si="525"/>
        <v>NA</v>
      </c>
      <c r="AE410" s="1" t="str">
        <f t="shared" si="526"/>
        <v>NA</v>
      </c>
      <c r="AF410" s="1" t="str">
        <f t="shared" si="527"/>
        <v>NA</v>
      </c>
      <c r="AG410" s="1" t="str">
        <f t="shared" si="528"/>
        <v>NA</v>
      </c>
      <c r="AH410" s="1" t="str">
        <f t="shared" si="529"/>
        <v>NA</v>
      </c>
      <c r="AI410" s="1" t="str">
        <f t="shared" si="530"/>
        <v>NA</v>
      </c>
      <c r="AJ410" s="1" t="str">
        <f t="shared" si="531"/>
        <v>NA</v>
      </c>
      <c r="AK410" s="1" t="str">
        <f t="shared" si="532"/>
        <v>NA</v>
      </c>
      <c r="AL410" s="1" t="str">
        <f t="shared" si="533"/>
        <v>NA</v>
      </c>
      <c r="AM410" s="1" t="str">
        <f t="shared" si="534"/>
        <v>NA</v>
      </c>
      <c r="AN410" s="1" t="str">
        <f t="shared" si="535"/>
        <v>NA</v>
      </c>
      <c r="AO410" s="1" t="str">
        <f t="shared" si="536"/>
        <v>NA_CUB</v>
      </c>
      <c r="AP410" s="1" t="str">
        <f t="shared" si="537"/>
        <v>NA_JUVENILE</v>
      </c>
      <c r="AQ410" s="1" t="str">
        <f t="shared" si="538"/>
        <v>MORTALITY</v>
      </c>
      <c r="AR410" s="1" t="str">
        <f t="shared" si="539"/>
        <v>MORTALITY</v>
      </c>
      <c r="AS410" s="1" t="str">
        <f t="shared" si="540"/>
        <v>MORTALITY</v>
      </c>
      <c r="AT410" s="1" t="str">
        <f t="shared" si="541"/>
        <v>MORTALITY</v>
      </c>
      <c r="AU410" s="1" t="str">
        <f t="shared" si="542"/>
        <v>MORTALITY</v>
      </c>
      <c r="AV410" s="1" t="str">
        <f t="shared" si="543"/>
        <v>MORTALITY</v>
      </c>
      <c r="AW410" s="1" t="str">
        <f t="shared" si="544"/>
        <v>MORTALITY</v>
      </c>
      <c r="AX410" s="1" t="str">
        <f t="shared" si="545"/>
        <v>MORTALITY</v>
      </c>
      <c r="AY410" s="1" t="str">
        <f t="shared" si="546"/>
        <v>MORTALITY</v>
      </c>
      <c r="AZ410" s="1" t="str">
        <f t="shared" si="546"/>
        <v>MORTALITY</v>
      </c>
    </row>
    <row r="411" spans="1:52" x14ac:dyDescent="0.2">
      <c r="A411" s="27">
        <f>SABI_RAW_DATA!A411</f>
        <v>410</v>
      </c>
      <c r="B411" s="1" t="str">
        <f>UPPER(SABI_RAW_DATA!C411)</f>
        <v>NA</v>
      </c>
      <c r="C411" s="28">
        <f>SABI_RAW_DATA!D411</f>
        <v>38657</v>
      </c>
      <c r="D411" s="28">
        <f>SABI_RAW_DATA!D411</f>
        <v>38657</v>
      </c>
      <c r="E411" s="1">
        <f t="shared" si="569"/>
        <v>2005</v>
      </c>
      <c r="F411" s="28">
        <f>SABI_RAW_DATA!E411</f>
        <v>38687</v>
      </c>
      <c r="G411" s="1">
        <f t="shared" si="570"/>
        <v>2005</v>
      </c>
      <c r="H411" s="67">
        <f>(YEAR(SABI_SUMMARY!D411)-YEAR(SABI_SUMMARY!C411))*12+MONTH(SABI_SUMMARY!D411)-MONTH(SABI_SUMMARY!C411)</f>
        <v>0</v>
      </c>
      <c r="I411" s="1" t="str">
        <f t="shared" si="571"/>
        <v>CUB</v>
      </c>
      <c r="J411" s="1" t="str">
        <f t="shared" si="572"/>
        <v>NA_CUB</v>
      </c>
      <c r="K411" s="29">
        <f>(YEAR(SABI_SUMMARY!F411)-YEAR(SABI_SUMMARY!C411))*12+MONTH(SABI_SUMMARY!F411)-MONTH(SABI_SUMMARY!C411)</f>
        <v>1</v>
      </c>
      <c r="L411" s="1" t="str">
        <f t="shared" si="573"/>
        <v>CUB</v>
      </c>
      <c r="M411" s="1" t="str">
        <f t="shared" si="574"/>
        <v>NA_CUB</v>
      </c>
      <c r="N411" s="1" t="str">
        <f>UPPER(SABI_RAW_DATA!G411)</f>
        <v>MORTALITY</v>
      </c>
      <c r="O411" s="1">
        <f>IF(SABI_SUMMARY!N411="MORTALITY",1,0)</f>
        <v>1</v>
      </c>
      <c r="P411" s="1" t="str">
        <f t="shared" si="519"/>
        <v>NA</v>
      </c>
      <c r="Q411" s="1" t="str">
        <f t="shared" si="520"/>
        <v>NA</v>
      </c>
      <c r="R411" s="1" t="str">
        <f t="shared" ref="R411:Z411" si="599">IF($E411=R$1,$J411,IF(R$1&gt;$G411,$N411,IF($E411&gt;R$1,"NA",(IF($E411=R$1,L411,(IF(Q411="NA",L411,IF(Q411="FEMALE_CUB","FEMALE_JUVENILE",IF(Q411="FEMALE_JUVENILE","FEMALE_SUBADULT",IF(Q411="FEMALE_SUBADULT","FEMALE_ADULT_36_48",IF(Q411="FEMALE_ADULT_36_48","FEMALE_ADULT_48_60",IF(Q411="FEMALE_ADULT_48_60","FEMALE_ADULT_60_72",IF(Q411="FEMALE_ADULT_60_72","FEMALE_ADULT_72_84",IF(Q411="FEMALE_ADULT_72_84","FEMALE_ADULT_84",IF(Q411="FEMALE_ADULT_84","FEMALE_ADULT_84",IF(Q411="MALE_CUB","MALE_JUVENILE",IF(Q411="MALE_JUVENILE","MALE_SUBADULT",IF(Q411="MALE_SUBADULT","MALE_ADULT_36_48",IF(Q411="MALE_ADULT_36_48","MALE_ADULT_48_60",IF(Q411="MALE_ADULT_48_60","MALE_ADULT_60_72",IF(Q411="MALE_ADULT_60_72","MALE_ADULT_72_84",IF(Q411="MALE_ADULT_72_84","MALE_ADULT_84",IF(Q411="MALE_ADULT_84","MALE_ADULT_84",IF(Q411="NA_CUB","NA_JUVENILE",IF(Q411="NA_JUVENILE","NA_ADULT",IF(Q411="NA_ADULT","NA_ADULT","NA"))))))))))))))))))))))))))</f>
        <v>NA</v>
      </c>
      <c r="S411" s="1" t="str">
        <f t="shared" si="599"/>
        <v>NA</v>
      </c>
      <c r="T411" s="1" t="str">
        <f t="shared" si="599"/>
        <v>NA</v>
      </c>
      <c r="U411" s="1" t="str">
        <f t="shared" si="599"/>
        <v>NA</v>
      </c>
      <c r="V411" s="1" t="str">
        <f t="shared" si="599"/>
        <v>NA</v>
      </c>
      <c r="W411" s="1" t="str">
        <f t="shared" si="599"/>
        <v>NA</v>
      </c>
      <c r="X411" s="1" t="str">
        <f t="shared" si="599"/>
        <v>NA</v>
      </c>
      <c r="Y411" s="1" t="str">
        <f t="shared" si="599"/>
        <v>NA</v>
      </c>
      <c r="Z411" s="1" t="str">
        <f t="shared" si="599"/>
        <v>NA</v>
      </c>
      <c r="AA411" s="1" t="str">
        <f t="shared" si="522"/>
        <v>NA</v>
      </c>
      <c r="AB411" s="1" t="str">
        <f t="shared" si="523"/>
        <v>NA</v>
      </c>
      <c r="AC411" s="1" t="str">
        <f t="shared" si="524"/>
        <v>NA</v>
      </c>
      <c r="AD411" s="1" t="str">
        <f t="shared" si="525"/>
        <v>NA</v>
      </c>
      <c r="AE411" s="1" t="str">
        <f t="shared" si="526"/>
        <v>NA</v>
      </c>
      <c r="AF411" s="1" t="str">
        <f t="shared" si="527"/>
        <v>NA</v>
      </c>
      <c r="AG411" s="1" t="str">
        <f t="shared" si="528"/>
        <v>NA</v>
      </c>
      <c r="AH411" s="1" t="str">
        <f t="shared" si="529"/>
        <v>NA</v>
      </c>
      <c r="AI411" s="1" t="str">
        <f t="shared" si="530"/>
        <v>NA</v>
      </c>
      <c r="AJ411" s="1" t="str">
        <f t="shared" si="531"/>
        <v>NA</v>
      </c>
      <c r="AK411" s="1" t="str">
        <f t="shared" si="532"/>
        <v>NA</v>
      </c>
      <c r="AL411" s="1" t="str">
        <f t="shared" si="533"/>
        <v>NA</v>
      </c>
      <c r="AM411" s="1" t="str">
        <f t="shared" si="534"/>
        <v>NA</v>
      </c>
      <c r="AN411" s="1" t="str">
        <f t="shared" si="535"/>
        <v>NA</v>
      </c>
      <c r="AO411" s="1" t="str">
        <f t="shared" si="536"/>
        <v>NA</v>
      </c>
      <c r="AP411" s="1" t="str">
        <f t="shared" si="537"/>
        <v>NA_CUB</v>
      </c>
      <c r="AQ411" s="1" t="str">
        <f t="shared" si="538"/>
        <v>MORTALITY</v>
      </c>
      <c r="AR411" s="1" t="str">
        <f t="shared" si="539"/>
        <v>MORTALITY</v>
      </c>
      <c r="AS411" s="1" t="str">
        <f t="shared" si="540"/>
        <v>MORTALITY</v>
      </c>
      <c r="AT411" s="1" t="str">
        <f t="shared" si="541"/>
        <v>MORTALITY</v>
      </c>
      <c r="AU411" s="1" t="str">
        <f t="shared" si="542"/>
        <v>MORTALITY</v>
      </c>
      <c r="AV411" s="1" t="str">
        <f t="shared" si="543"/>
        <v>MORTALITY</v>
      </c>
      <c r="AW411" s="1" t="str">
        <f t="shared" si="544"/>
        <v>MORTALITY</v>
      </c>
      <c r="AX411" s="1" t="str">
        <f t="shared" si="545"/>
        <v>MORTALITY</v>
      </c>
      <c r="AY411" s="1" t="str">
        <f t="shared" si="546"/>
        <v>MORTALITY</v>
      </c>
      <c r="AZ411" s="1" t="str">
        <f t="shared" si="546"/>
        <v>MORTALITY</v>
      </c>
    </row>
    <row r="412" spans="1:52" x14ac:dyDescent="0.2">
      <c r="A412" s="27">
        <f>SABI_RAW_DATA!A412</f>
        <v>411</v>
      </c>
      <c r="B412" s="1" t="str">
        <f>UPPER(SABI_RAW_DATA!C412)</f>
        <v>NA</v>
      </c>
      <c r="C412" s="28">
        <f>SABI_RAW_DATA!D412</f>
        <v>38657</v>
      </c>
      <c r="D412" s="28">
        <f>SABI_RAW_DATA!D412</f>
        <v>38657</v>
      </c>
      <c r="E412" s="1">
        <f t="shared" si="569"/>
        <v>2005</v>
      </c>
      <c r="F412" s="28">
        <f>SABI_RAW_DATA!E412</f>
        <v>38687</v>
      </c>
      <c r="G412" s="1">
        <f t="shared" si="570"/>
        <v>2005</v>
      </c>
      <c r="H412" s="67">
        <f>(YEAR(SABI_SUMMARY!D412)-YEAR(SABI_SUMMARY!C412))*12+MONTH(SABI_SUMMARY!D412)-MONTH(SABI_SUMMARY!C412)</f>
        <v>0</v>
      </c>
      <c r="I412" s="1" t="str">
        <f t="shared" si="571"/>
        <v>CUB</v>
      </c>
      <c r="J412" s="1" t="str">
        <f t="shared" si="572"/>
        <v>NA_CUB</v>
      </c>
      <c r="K412" s="29">
        <f>(YEAR(SABI_SUMMARY!F412)-YEAR(SABI_SUMMARY!C412))*12+MONTH(SABI_SUMMARY!F412)-MONTH(SABI_SUMMARY!C412)</f>
        <v>1</v>
      </c>
      <c r="L412" s="1" t="str">
        <f t="shared" si="573"/>
        <v>CUB</v>
      </c>
      <c r="M412" s="1" t="str">
        <f t="shared" si="574"/>
        <v>NA_CUB</v>
      </c>
      <c r="N412" s="1" t="str">
        <f>UPPER(SABI_RAW_DATA!G412)</f>
        <v>MORTALITY</v>
      </c>
      <c r="O412" s="1">
        <f>IF(SABI_SUMMARY!N412="MORTALITY",1,0)</f>
        <v>1</v>
      </c>
      <c r="P412" s="1" t="str">
        <f t="shared" si="519"/>
        <v>NA</v>
      </c>
      <c r="Q412" s="1" t="str">
        <f t="shared" si="520"/>
        <v>NA</v>
      </c>
      <c r="R412" s="1" t="str">
        <f t="shared" ref="R412:Z412" si="600">IF($E412=R$1,$J412,IF(R$1&gt;$G412,$N412,IF($E412&gt;R$1,"NA",(IF($E412=R$1,L412,(IF(Q412="NA",L412,IF(Q412="FEMALE_CUB","FEMALE_JUVENILE",IF(Q412="FEMALE_JUVENILE","FEMALE_SUBADULT",IF(Q412="FEMALE_SUBADULT","FEMALE_ADULT_36_48",IF(Q412="FEMALE_ADULT_36_48","FEMALE_ADULT_48_60",IF(Q412="FEMALE_ADULT_48_60","FEMALE_ADULT_60_72",IF(Q412="FEMALE_ADULT_60_72","FEMALE_ADULT_72_84",IF(Q412="FEMALE_ADULT_72_84","FEMALE_ADULT_84",IF(Q412="FEMALE_ADULT_84","FEMALE_ADULT_84",IF(Q412="MALE_CUB","MALE_JUVENILE",IF(Q412="MALE_JUVENILE","MALE_SUBADULT",IF(Q412="MALE_SUBADULT","MALE_ADULT_36_48",IF(Q412="MALE_ADULT_36_48","MALE_ADULT_48_60",IF(Q412="MALE_ADULT_48_60","MALE_ADULT_60_72",IF(Q412="MALE_ADULT_60_72","MALE_ADULT_72_84",IF(Q412="MALE_ADULT_72_84","MALE_ADULT_84",IF(Q412="MALE_ADULT_84","MALE_ADULT_84",IF(Q412="NA_CUB","NA_JUVENILE",IF(Q412="NA_JUVENILE","NA_ADULT",IF(Q412="NA_ADULT","NA_ADULT","NA"))))))))))))))))))))))))))</f>
        <v>NA</v>
      </c>
      <c r="S412" s="1" t="str">
        <f t="shared" si="600"/>
        <v>NA</v>
      </c>
      <c r="T412" s="1" t="str">
        <f t="shared" si="600"/>
        <v>NA</v>
      </c>
      <c r="U412" s="1" t="str">
        <f t="shared" si="600"/>
        <v>NA</v>
      </c>
      <c r="V412" s="1" t="str">
        <f t="shared" si="600"/>
        <v>NA</v>
      </c>
      <c r="W412" s="1" t="str">
        <f t="shared" si="600"/>
        <v>NA</v>
      </c>
      <c r="X412" s="1" t="str">
        <f t="shared" si="600"/>
        <v>NA</v>
      </c>
      <c r="Y412" s="1" t="str">
        <f t="shared" si="600"/>
        <v>NA</v>
      </c>
      <c r="Z412" s="1" t="str">
        <f t="shared" si="600"/>
        <v>NA</v>
      </c>
      <c r="AA412" s="1" t="str">
        <f t="shared" si="522"/>
        <v>NA</v>
      </c>
      <c r="AB412" s="1" t="str">
        <f t="shared" si="523"/>
        <v>NA</v>
      </c>
      <c r="AC412" s="1" t="str">
        <f t="shared" si="524"/>
        <v>NA</v>
      </c>
      <c r="AD412" s="1" t="str">
        <f t="shared" si="525"/>
        <v>NA</v>
      </c>
      <c r="AE412" s="1" t="str">
        <f t="shared" si="526"/>
        <v>NA</v>
      </c>
      <c r="AF412" s="1" t="str">
        <f t="shared" si="527"/>
        <v>NA</v>
      </c>
      <c r="AG412" s="1" t="str">
        <f t="shared" si="528"/>
        <v>NA</v>
      </c>
      <c r="AH412" s="1" t="str">
        <f t="shared" si="529"/>
        <v>NA</v>
      </c>
      <c r="AI412" s="1" t="str">
        <f t="shared" si="530"/>
        <v>NA</v>
      </c>
      <c r="AJ412" s="1" t="str">
        <f t="shared" si="531"/>
        <v>NA</v>
      </c>
      <c r="AK412" s="1" t="str">
        <f t="shared" si="532"/>
        <v>NA</v>
      </c>
      <c r="AL412" s="1" t="str">
        <f t="shared" si="533"/>
        <v>NA</v>
      </c>
      <c r="AM412" s="1" t="str">
        <f t="shared" si="534"/>
        <v>NA</v>
      </c>
      <c r="AN412" s="1" t="str">
        <f t="shared" si="535"/>
        <v>NA</v>
      </c>
      <c r="AO412" s="1" t="str">
        <f t="shared" si="536"/>
        <v>NA</v>
      </c>
      <c r="AP412" s="1" t="str">
        <f t="shared" si="537"/>
        <v>NA_CUB</v>
      </c>
      <c r="AQ412" s="1" t="str">
        <f t="shared" si="538"/>
        <v>MORTALITY</v>
      </c>
      <c r="AR412" s="1" t="str">
        <f t="shared" si="539"/>
        <v>MORTALITY</v>
      </c>
      <c r="AS412" s="1" t="str">
        <f t="shared" si="540"/>
        <v>MORTALITY</v>
      </c>
      <c r="AT412" s="1" t="str">
        <f t="shared" si="541"/>
        <v>MORTALITY</v>
      </c>
      <c r="AU412" s="1" t="str">
        <f t="shared" si="542"/>
        <v>MORTALITY</v>
      </c>
      <c r="AV412" s="1" t="str">
        <f t="shared" si="543"/>
        <v>MORTALITY</v>
      </c>
      <c r="AW412" s="1" t="str">
        <f t="shared" si="544"/>
        <v>MORTALITY</v>
      </c>
      <c r="AX412" s="1" t="str">
        <f t="shared" si="545"/>
        <v>MORTALITY</v>
      </c>
      <c r="AY412" s="1" t="str">
        <f t="shared" si="546"/>
        <v>MORTALITY</v>
      </c>
      <c r="AZ412" s="1" t="str">
        <f t="shared" si="546"/>
        <v>MORTALITY</v>
      </c>
    </row>
    <row r="413" spans="1:52" x14ac:dyDescent="0.2">
      <c r="A413" s="27">
        <f>SABI_RAW_DATA!A413</f>
        <v>412</v>
      </c>
      <c r="B413" s="1" t="str">
        <f>UPPER(SABI_RAW_DATA!C413)</f>
        <v>MALE</v>
      </c>
      <c r="C413" s="28">
        <f>SABI_RAW_DATA!D413</f>
        <v>38777</v>
      </c>
      <c r="D413" s="28">
        <f>SABI_RAW_DATA!D413</f>
        <v>38777</v>
      </c>
      <c r="E413" s="1">
        <f t="shared" si="569"/>
        <v>2006</v>
      </c>
      <c r="F413" s="28">
        <f>SABI_RAW_DATA!E413</f>
        <v>39995</v>
      </c>
      <c r="G413" s="1">
        <f t="shared" si="570"/>
        <v>2009</v>
      </c>
      <c r="H413" s="67">
        <f>(YEAR(SABI_SUMMARY!D413)-YEAR(SABI_SUMMARY!C413))*12+MONTH(SABI_SUMMARY!D413)-MONTH(SABI_SUMMARY!C413)</f>
        <v>0</v>
      </c>
      <c r="I413" s="1" t="str">
        <f t="shared" si="571"/>
        <v>CUB</v>
      </c>
      <c r="J413" s="1" t="str">
        <f t="shared" si="572"/>
        <v>MALE_CUB</v>
      </c>
      <c r="K413" s="29">
        <f>(YEAR(SABI_SUMMARY!F413)-YEAR(SABI_SUMMARY!C413))*12+MONTH(SABI_SUMMARY!F413)-MONTH(SABI_SUMMARY!C413)</f>
        <v>40</v>
      </c>
      <c r="L413" s="1" t="str">
        <f t="shared" si="573"/>
        <v>ADULT_36_48</v>
      </c>
      <c r="M413" s="1" t="str">
        <f t="shared" si="574"/>
        <v>MALE_ADULT_36_48</v>
      </c>
      <c r="N413" s="1" t="str">
        <f>UPPER(SABI_RAW_DATA!G413)</f>
        <v>CENSORED</v>
      </c>
      <c r="O413" s="1">
        <f>IF(SABI_SUMMARY!N413="MORTALITY",1,0)</f>
        <v>0</v>
      </c>
      <c r="P413" s="1" t="str">
        <f t="shared" si="519"/>
        <v>NA</v>
      </c>
      <c r="Q413" s="1" t="str">
        <f t="shared" si="520"/>
        <v>NA</v>
      </c>
      <c r="R413" s="1" t="str">
        <f t="shared" ref="R413:Z413" si="601">IF($E413=R$1,$J413,IF(R$1&gt;$G413,$N413,IF($E413&gt;R$1,"NA",(IF($E413=R$1,L413,(IF(Q413="NA",L413,IF(Q413="FEMALE_CUB","FEMALE_JUVENILE",IF(Q413="FEMALE_JUVENILE","FEMALE_SUBADULT",IF(Q413="FEMALE_SUBADULT","FEMALE_ADULT_36_48",IF(Q413="FEMALE_ADULT_36_48","FEMALE_ADULT_48_60",IF(Q413="FEMALE_ADULT_48_60","FEMALE_ADULT_60_72",IF(Q413="FEMALE_ADULT_60_72","FEMALE_ADULT_72_84",IF(Q413="FEMALE_ADULT_72_84","FEMALE_ADULT_84",IF(Q413="FEMALE_ADULT_84","FEMALE_ADULT_84",IF(Q413="MALE_CUB","MALE_JUVENILE",IF(Q413="MALE_JUVENILE","MALE_SUBADULT",IF(Q413="MALE_SUBADULT","MALE_ADULT_36_48",IF(Q413="MALE_ADULT_36_48","MALE_ADULT_48_60",IF(Q413="MALE_ADULT_48_60","MALE_ADULT_60_72",IF(Q413="MALE_ADULT_60_72","MALE_ADULT_72_84",IF(Q413="MALE_ADULT_72_84","MALE_ADULT_84",IF(Q413="MALE_ADULT_84","MALE_ADULT_84",IF(Q413="NA_CUB","NA_JUVENILE",IF(Q413="NA_JUVENILE","NA_ADULT",IF(Q413="NA_ADULT","NA_ADULT","NA"))))))))))))))))))))))))))</f>
        <v>NA</v>
      </c>
      <c r="S413" s="1" t="str">
        <f t="shared" si="601"/>
        <v>NA</v>
      </c>
      <c r="T413" s="1" t="str">
        <f t="shared" si="601"/>
        <v>NA</v>
      </c>
      <c r="U413" s="1" t="str">
        <f t="shared" si="601"/>
        <v>NA</v>
      </c>
      <c r="V413" s="1" t="str">
        <f t="shared" si="601"/>
        <v>NA</v>
      </c>
      <c r="W413" s="1" t="str">
        <f t="shared" si="601"/>
        <v>NA</v>
      </c>
      <c r="X413" s="1" t="str">
        <f t="shared" si="601"/>
        <v>NA</v>
      </c>
      <c r="Y413" s="1" t="str">
        <f t="shared" si="601"/>
        <v>NA</v>
      </c>
      <c r="Z413" s="1" t="str">
        <f t="shared" si="601"/>
        <v>NA</v>
      </c>
      <c r="AA413" s="1" t="str">
        <f t="shared" si="522"/>
        <v>NA</v>
      </c>
      <c r="AB413" s="1" t="str">
        <f t="shared" si="523"/>
        <v>NA</v>
      </c>
      <c r="AC413" s="1" t="str">
        <f t="shared" si="524"/>
        <v>NA</v>
      </c>
      <c r="AD413" s="1" t="str">
        <f t="shared" si="525"/>
        <v>NA</v>
      </c>
      <c r="AE413" s="1" t="str">
        <f t="shared" si="526"/>
        <v>NA</v>
      </c>
      <c r="AF413" s="1" t="str">
        <f t="shared" si="527"/>
        <v>NA</v>
      </c>
      <c r="AG413" s="1" t="str">
        <f t="shared" si="528"/>
        <v>NA</v>
      </c>
      <c r="AH413" s="1" t="str">
        <f t="shared" si="529"/>
        <v>NA</v>
      </c>
      <c r="AI413" s="1" t="str">
        <f t="shared" si="530"/>
        <v>NA</v>
      </c>
      <c r="AJ413" s="1" t="str">
        <f t="shared" si="531"/>
        <v>NA</v>
      </c>
      <c r="AK413" s="1" t="str">
        <f t="shared" si="532"/>
        <v>NA</v>
      </c>
      <c r="AL413" s="1" t="str">
        <f t="shared" si="533"/>
        <v>NA</v>
      </c>
      <c r="AM413" s="1" t="str">
        <f t="shared" si="534"/>
        <v>NA</v>
      </c>
      <c r="AN413" s="1" t="str">
        <f t="shared" si="535"/>
        <v>NA</v>
      </c>
      <c r="AO413" s="1" t="str">
        <f t="shared" si="536"/>
        <v>NA</v>
      </c>
      <c r="AP413" s="1" t="str">
        <f t="shared" si="537"/>
        <v>NA</v>
      </c>
      <c r="AQ413" s="1" t="str">
        <f t="shared" si="538"/>
        <v>MALE_CUB</v>
      </c>
      <c r="AR413" s="1" t="str">
        <f t="shared" si="539"/>
        <v>MALE_JUVENILE</v>
      </c>
      <c r="AS413" s="1" t="str">
        <f t="shared" si="540"/>
        <v>MALE_SUBADULT</v>
      </c>
      <c r="AT413" s="1" t="str">
        <f t="shared" si="541"/>
        <v>MALE_ADULT_36_48</v>
      </c>
      <c r="AU413" s="1" t="str">
        <f t="shared" si="542"/>
        <v>CENSORED</v>
      </c>
      <c r="AV413" s="1" t="str">
        <f t="shared" si="543"/>
        <v>CENSORED</v>
      </c>
      <c r="AW413" s="1" t="str">
        <f t="shared" si="544"/>
        <v>CENSORED</v>
      </c>
      <c r="AX413" s="1" t="str">
        <f t="shared" si="545"/>
        <v>CENSORED</v>
      </c>
      <c r="AY413" s="1" t="str">
        <f t="shared" si="546"/>
        <v>CENSORED</v>
      </c>
      <c r="AZ413" s="1" t="str">
        <f t="shared" si="546"/>
        <v>CENSORED</v>
      </c>
    </row>
    <row r="414" spans="1:52" x14ac:dyDescent="0.2">
      <c r="A414" s="27">
        <f>SABI_RAW_DATA!A414</f>
        <v>413</v>
      </c>
      <c r="B414" s="1" t="str">
        <f>UPPER(SABI_RAW_DATA!C414)</f>
        <v>FEMALE</v>
      </c>
      <c r="C414" s="28">
        <f>SABI_RAW_DATA!D414</f>
        <v>38777</v>
      </c>
      <c r="D414" s="28">
        <f>SABI_RAW_DATA!D414</f>
        <v>38777</v>
      </c>
      <c r="E414" s="1">
        <f t="shared" si="569"/>
        <v>2006</v>
      </c>
      <c r="F414" s="28">
        <f>SABI_RAW_DATA!E414</f>
        <v>42005</v>
      </c>
      <c r="G414" s="1">
        <f t="shared" si="570"/>
        <v>2015</v>
      </c>
      <c r="H414" s="67">
        <f>(YEAR(SABI_SUMMARY!D414)-YEAR(SABI_SUMMARY!C414))*12+MONTH(SABI_SUMMARY!D414)-MONTH(SABI_SUMMARY!C414)</f>
        <v>0</v>
      </c>
      <c r="I414" s="1" t="str">
        <f t="shared" si="571"/>
        <v>CUB</v>
      </c>
      <c r="J414" s="1" t="str">
        <f t="shared" si="572"/>
        <v>FEMALE_CUB</v>
      </c>
      <c r="K414" s="29">
        <f>(YEAR(SABI_SUMMARY!F414)-YEAR(SABI_SUMMARY!C414))*12+MONTH(SABI_SUMMARY!F414)-MONTH(SABI_SUMMARY!C414)</f>
        <v>106</v>
      </c>
      <c r="L414" s="1" t="str">
        <f t="shared" si="573"/>
        <v>ADULT_84</v>
      </c>
      <c r="M414" s="1" t="str">
        <f t="shared" si="574"/>
        <v>FEMALE_ADULT_84</v>
      </c>
      <c r="N414" s="1" t="str">
        <f>UPPER(SABI_RAW_DATA!G414)</f>
        <v>CENSORED</v>
      </c>
      <c r="O414" s="1">
        <f>IF(SABI_SUMMARY!N414="MORTALITY",1,0)</f>
        <v>0</v>
      </c>
      <c r="P414" s="1" t="str">
        <f t="shared" si="519"/>
        <v>NA</v>
      </c>
      <c r="Q414" s="1" t="str">
        <f t="shared" si="520"/>
        <v>NA</v>
      </c>
      <c r="R414" s="1" t="str">
        <f t="shared" ref="R414:Z414" si="602">IF($E414=R$1,$J414,IF(R$1&gt;$G414,$N414,IF($E414&gt;R$1,"NA",(IF($E414=R$1,L414,(IF(Q414="NA",L414,IF(Q414="FEMALE_CUB","FEMALE_JUVENILE",IF(Q414="FEMALE_JUVENILE","FEMALE_SUBADULT",IF(Q414="FEMALE_SUBADULT","FEMALE_ADULT_36_48",IF(Q414="FEMALE_ADULT_36_48","FEMALE_ADULT_48_60",IF(Q414="FEMALE_ADULT_48_60","FEMALE_ADULT_60_72",IF(Q414="FEMALE_ADULT_60_72","FEMALE_ADULT_72_84",IF(Q414="FEMALE_ADULT_72_84","FEMALE_ADULT_84",IF(Q414="FEMALE_ADULT_84","FEMALE_ADULT_84",IF(Q414="MALE_CUB","MALE_JUVENILE",IF(Q414="MALE_JUVENILE","MALE_SUBADULT",IF(Q414="MALE_SUBADULT","MALE_ADULT_36_48",IF(Q414="MALE_ADULT_36_48","MALE_ADULT_48_60",IF(Q414="MALE_ADULT_48_60","MALE_ADULT_60_72",IF(Q414="MALE_ADULT_60_72","MALE_ADULT_72_84",IF(Q414="MALE_ADULT_72_84","MALE_ADULT_84",IF(Q414="MALE_ADULT_84","MALE_ADULT_84",IF(Q414="NA_CUB","NA_JUVENILE",IF(Q414="NA_JUVENILE","NA_ADULT",IF(Q414="NA_ADULT","NA_ADULT","NA"))))))))))))))))))))))))))</f>
        <v>NA</v>
      </c>
      <c r="S414" s="1" t="str">
        <f t="shared" si="602"/>
        <v>NA</v>
      </c>
      <c r="T414" s="1" t="str">
        <f t="shared" si="602"/>
        <v>NA</v>
      </c>
      <c r="U414" s="1" t="str">
        <f t="shared" si="602"/>
        <v>NA</v>
      </c>
      <c r="V414" s="1" t="str">
        <f t="shared" si="602"/>
        <v>NA</v>
      </c>
      <c r="W414" s="1" t="str">
        <f t="shared" si="602"/>
        <v>NA</v>
      </c>
      <c r="X414" s="1" t="str">
        <f t="shared" si="602"/>
        <v>NA</v>
      </c>
      <c r="Y414" s="1" t="str">
        <f t="shared" si="602"/>
        <v>NA</v>
      </c>
      <c r="Z414" s="1" t="str">
        <f t="shared" si="602"/>
        <v>NA</v>
      </c>
      <c r="AA414" s="1" t="str">
        <f t="shared" si="522"/>
        <v>NA</v>
      </c>
      <c r="AB414" s="1" t="str">
        <f t="shared" si="523"/>
        <v>NA</v>
      </c>
      <c r="AC414" s="1" t="str">
        <f t="shared" si="524"/>
        <v>NA</v>
      </c>
      <c r="AD414" s="1" t="str">
        <f t="shared" si="525"/>
        <v>NA</v>
      </c>
      <c r="AE414" s="1" t="str">
        <f t="shared" si="526"/>
        <v>NA</v>
      </c>
      <c r="AF414" s="1" t="str">
        <f t="shared" si="527"/>
        <v>NA</v>
      </c>
      <c r="AG414" s="1" t="str">
        <f t="shared" si="528"/>
        <v>NA</v>
      </c>
      <c r="AH414" s="1" t="str">
        <f t="shared" si="529"/>
        <v>NA</v>
      </c>
      <c r="AI414" s="1" t="str">
        <f t="shared" si="530"/>
        <v>NA</v>
      </c>
      <c r="AJ414" s="1" t="str">
        <f t="shared" si="531"/>
        <v>NA</v>
      </c>
      <c r="AK414" s="1" t="str">
        <f t="shared" si="532"/>
        <v>NA</v>
      </c>
      <c r="AL414" s="1" t="str">
        <f t="shared" si="533"/>
        <v>NA</v>
      </c>
      <c r="AM414" s="1" t="str">
        <f t="shared" si="534"/>
        <v>NA</v>
      </c>
      <c r="AN414" s="1" t="str">
        <f t="shared" si="535"/>
        <v>NA</v>
      </c>
      <c r="AO414" s="1" t="str">
        <f t="shared" si="536"/>
        <v>NA</v>
      </c>
      <c r="AP414" s="1" t="str">
        <f t="shared" si="537"/>
        <v>NA</v>
      </c>
      <c r="AQ414" s="1" t="str">
        <f t="shared" si="538"/>
        <v>FEMALE_CUB</v>
      </c>
      <c r="AR414" s="1" t="str">
        <f t="shared" si="539"/>
        <v>FEMALE_JUVENILE</v>
      </c>
      <c r="AS414" s="1" t="str">
        <f t="shared" si="540"/>
        <v>FEMALE_SUBADULT</v>
      </c>
      <c r="AT414" s="1" t="str">
        <f t="shared" si="541"/>
        <v>FEMALE_ADULT_36_48</v>
      </c>
      <c r="AU414" s="1" t="str">
        <f t="shared" si="542"/>
        <v>FEMALE_ADULT_48_60</v>
      </c>
      <c r="AV414" s="1" t="str">
        <f t="shared" si="543"/>
        <v>FEMALE_ADULT_60_72</v>
      </c>
      <c r="AW414" s="1" t="str">
        <f t="shared" si="544"/>
        <v>FEMALE_ADULT_72_84</v>
      </c>
      <c r="AX414" s="1" t="str">
        <f t="shared" si="545"/>
        <v>FEMALE_ADULT_84</v>
      </c>
      <c r="AY414" s="1" t="str">
        <f t="shared" si="546"/>
        <v>FEMALE_ADULT_84</v>
      </c>
      <c r="AZ414" s="1" t="str">
        <f t="shared" si="546"/>
        <v>FEMALE_ADULT_84</v>
      </c>
    </row>
    <row r="415" spans="1:52" x14ac:dyDescent="0.2">
      <c r="A415" s="27">
        <f>SABI_RAW_DATA!A415</f>
        <v>414</v>
      </c>
      <c r="B415" s="1" t="str">
        <f>UPPER(SABI_RAW_DATA!C415)</f>
        <v>FEMALE</v>
      </c>
      <c r="C415" s="28">
        <f>SABI_RAW_DATA!D415</f>
        <v>39692</v>
      </c>
      <c r="D415" s="28">
        <f>SABI_RAW_DATA!D415</f>
        <v>39692</v>
      </c>
      <c r="E415" s="1">
        <f t="shared" si="569"/>
        <v>2008</v>
      </c>
      <c r="F415" s="28">
        <f>SABI_RAW_DATA!E415</f>
        <v>42005</v>
      </c>
      <c r="G415" s="1">
        <f t="shared" si="570"/>
        <v>2015</v>
      </c>
      <c r="H415" s="67">
        <f>(YEAR(SABI_SUMMARY!D415)-YEAR(SABI_SUMMARY!C415))*12+MONTH(SABI_SUMMARY!D415)-MONTH(SABI_SUMMARY!C415)</f>
        <v>0</v>
      </c>
      <c r="I415" s="1" t="str">
        <f t="shared" si="571"/>
        <v>CUB</v>
      </c>
      <c r="J415" s="1" t="str">
        <f t="shared" si="572"/>
        <v>FEMALE_CUB</v>
      </c>
      <c r="K415" s="29">
        <f>(YEAR(SABI_SUMMARY!F415)-YEAR(SABI_SUMMARY!C415))*12+MONTH(SABI_SUMMARY!F415)-MONTH(SABI_SUMMARY!C415)</f>
        <v>76</v>
      </c>
      <c r="L415" s="1" t="str">
        <f t="shared" si="573"/>
        <v>ADULT_72_84</v>
      </c>
      <c r="M415" s="1" t="str">
        <f t="shared" si="574"/>
        <v>FEMALE_ADULT_72_84</v>
      </c>
      <c r="N415" s="1" t="str">
        <f>UPPER(SABI_RAW_DATA!G415)</f>
        <v>CENSORED</v>
      </c>
      <c r="O415" s="1">
        <f>IF(SABI_SUMMARY!N415="MORTALITY",1,0)</f>
        <v>0</v>
      </c>
      <c r="P415" s="1" t="str">
        <f t="shared" si="519"/>
        <v>NA</v>
      </c>
      <c r="Q415" s="1" t="str">
        <f t="shared" si="520"/>
        <v>NA</v>
      </c>
      <c r="R415" s="1" t="str">
        <f t="shared" ref="R415:Z415" si="603">IF($E415=R$1,$J415,IF(R$1&gt;$G415,$N415,IF($E415&gt;R$1,"NA",(IF($E415=R$1,L415,(IF(Q415="NA",L415,IF(Q415="FEMALE_CUB","FEMALE_JUVENILE",IF(Q415="FEMALE_JUVENILE","FEMALE_SUBADULT",IF(Q415="FEMALE_SUBADULT","FEMALE_ADULT_36_48",IF(Q415="FEMALE_ADULT_36_48","FEMALE_ADULT_48_60",IF(Q415="FEMALE_ADULT_48_60","FEMALE_ADULT_60_72",IF(Q415="FEMALE_ADULT_60_72","FEMALE_ADULT_72_84",IF(Q415="FEMALE_ADULT_72_84","FEMALE_ADULT_84",IF(Q415="FEMALE_ADULT_84","FEMALE_ADULT_84",IF(Q415="MALE_CUB","MALE_JUVENILE",IF(Q415="MALE_JUVENILE","MALE_SUBADULT",IF(Q415="MALE_SUBADULT","MALE_ADULT_36_48",IF(Q415="MALE_ADULT_36_48","MALE_ADULT_48_60",IF(Q415="MALE_ADULT_48_60","MALE_ADULT_60_72",IF(Q415="MALE_ADULT_60_72","MALE_ADULT_72_84",IF(Q415="MALE_ADULT_72_84","MALE_ADULT_84",IF(Q415="MALE_ADULT_84","MALE_ADULT_84",IF(Q415="NA_CUB","NA_JUVENILE",IF(Q415="NA_JUVENILE","NA_ADULT",IF(Q415="NA_ADULT","NA_ADULT","NA"))))))))))))))))))))))))))</f>
        <v>NA</v>
      </c>
      <c r="S415" s="1" t="str">
        <f t="shared" si="603"/>
        <v>NA</v>
      </c>
      <c r="T415" s="1" t="str">
        <f t="shared" si="603"/>
        <v>NA</v>
      </c>
      <c r="U415" s="1" t="str">
        <f t="shared" si="603"/>
        <v>NA</v>
      </c>
      <c r="V415" s="1" t="str">
        <f t="shared" si="603"/>
        <v>NA</v>
      </c>
      <c r="W415" s="1" t="str">
        <f t="shared" si="603"/>
        <v>NA</v>
      </c>
      <c r="X415" s="1" t="str">
        <f t="shared" si="603"/>
        <v>NA</v>
      </c>
      <c r="Y415" s="1" t="str">
        <f t="shared" si="603"/>
        <v>NA</v>
      </c>
      <c r="Z415" s="1" t="str">
        <f t="shared" si="603"/>
        <v>NA</v>
      </c>
      <c r="AA415" s="1" t="str">
        <f t="shared" si="522"/>
        <v>NA</v>
      </c>
      <c r="AB415" s="1" t="str">
        <f t="shared" si="523"/>
        <v>NA</v>
      </c>
      <c r="AC415" s="1" t="str">
        <f t="shared" si="524"/>
        <v>NA</v>
      </c>
      <c r="AD415" s="1" t="str">
        <f t="shared" si="525"/>
        <v>NA</v>
      </c>
      <c r="AE415" s="1" t="str">
        <f t="shared" si="526"/>
        <v>NA</v>
      </c>
      <c r="AF415" s="1" t="str">
        <f t="shared" si="527"/>
        <v>NA</v>
      </c>
      <c r="AG415" s="1" t="str">
        <f t="shared" si="528"/>
        <v>NA</v>
      </c>
      <c r="AH415" s="1" t="str">
        <f t="shared" si="529"/>
        <v>NA</v>
      </c>
      <c r="AI415" s="1" t="str">
        <f t="shared" si="530"/>
        <v>NA</v>
      </c>
      <c r="AJ415" s="1" t="str">
        <f t="shared" si="531"/>
        <v>NA</v>
      </c>
      <c r="AK415" s="1" t="str">
        <f t="shared" si="532"/>
        <v>NA</v>
      </c>
      <c r="AL415" s="1" t="str">
        <f t="shared" si="533"/>
        <v>NA</v>
      </c>
      <c r="AM415" s="1" t="str">
        <f t="shared" si="534"/>
        <v>NA</v>
      </c>
      <c r="AN415" s="1" t="str">
        <f t="shared" si="535"/>
        <v>NA</v>
      </c>
      <c r="AO415" s="1" t="str">
        <f t="shared" si="536"/>
        <v>NA</v>
      </c>
      <c r="AP415" s="1" t="str">
        <f t="shared" si="537"/>
        <v>NA</v>
      </c>
      <c r="AQ415" s="1" t="str">
        <f t="shared" si="538"/>
        <v>NA</v>
      </c>
      <c r="AR415" s="1" t="str">
        <f t="shared" si="539"/>
        <v>NA</v>
      </c>
      <c r="AS415" s="1" t="str">
        <f t="shared" si="540"/>
        <v>FEMALE_CUB</v>
      </c>
      <c r="AT415" s="1" t="str">
        <f t="shared" si="541"/>
        <v>FEMALE_JUVENILE</v>
      </c>
      <c r="AU415" s="1" t="str">
        <f t="shared" si="542"/>
        <v>FEMALE_SUBADULT</v>
      </c>
      <c r="AV415" s="1" t="str">
        <f t="shared" si="543"/>
        <v>FEMALE_ADULT_36_48</v>
      </c>
      <c r="AW415" s="1" t="str">
        <f t="shared" si="544"/>
        <v>FEMALE_ADULT_48_60</v>
      </c>
      <c r="AX415" s="1" t="str">
        <f t="shared" si="545"/>
        <v>FEMALE_ADULT_60_72</v>
      </c>
      <c r="AY415" s="1" t="str">
        <f t="shared" si="546"/>
        <v>FEMALE_ADULT_72_84</v>
      </c>
      <c r="AZ415" s="1" t="str">
        <f t="shared" si="546"/>
        <v>FEMALE_ADULT_84</v>
      </c>
    </row>
    <row r="416" spans="1:52" x14ac:dyDescent="0.2">
      <c r="A416" s="27">
        <f>SABI_RAW_DATA!A416</f>
        <v>415</v>
      </c>
      <c r="B416" s="1" t="str">
        <f>UPPER(SABI_RAW_DATA!C416)</f>
        <v>NA</v>
      </c>
      <c r="C416" s="28">
        <f>SABI_RAW_DATA!D416</f>
        <v>40148</v>
      </c>
      <c r="D416" s="28">
        <f>SABI_RAW_DATA!D416</f>
        <v>40148</v>
      </c>
      <c r="E416" s="1">
        <f t="shared" si="569"/>
        <v>2009</v>
      </c>
      <c r="F416" s="28">
        <f>SABI_RAW_DATA!E416</f>
        <v>40179</v>
      </c>
      <c r="G416" s="1">
        <f t="shared" si="570"/>
        <v>2010</v>
      </c>
      <c r="H416" s="67">
        <f>(YEAR(SABI_SUMMARY!D416)-YEAR(SABI_SUMMARY!C416))*12+MONTH(SABI_SUMMARY!D416)-MONTH(SABI_SUMMARY!C416)</f>
        <v>0</v>
      </c>
      <c r="I416" s="1" t="str">
        <f t="shared" si="571"/>
        <v>CUB</v>
      </c>
      <c r="J416" s="1" t="str">
        <f t="shared" si="572"/>
        <v>NA_CUB</v>
      </c>
      <c r="K416" s="29">
        <f>(YEAR(SABI_SUMMARY!F416)-YEAR(SABI_SUMMARY!C416))*12+MONTH(SABI_SUMMARY!F416)-MONTH(SABI_SUMMARY!C416)</f>
        <v>1</v>
      </c>
      <c r="L416" s="1" t="str">
        <f t="shared" si="573"/>
        <v>CUB</v>
      </c>
      <c r="M416" s="1" t="str">
        <f t="shared" si="574"/>
        <v>NA_CUB</v>
      </c>
      <c r="N416" s="1" t="str">
        <f>UPPER(SABI_RAW_DATA!G416)</f>
        <v>MORTALITY</v>
      </c>
      <c r="O416" s="1">
        <f>IF(SABI_SUMMARY!N416="MORTALITY",1,0)</f>
        <v>1</v>
      </c>
      <c r="P416" s="1" t="str">
        <f t="shared" si="519"/>
        <v>NA</v>
      </c>
      <c r="Q416" s="1" t="str">
        <f t="shared" si="520"/>
        <v>NA</v>
      </c>
      <c r="R416" s="1" t="str">
        <f t="shared" ref="R416:Z416" si="604">IF($E416=R$1,$J416,IF(R$1&gt;$G416,$N416,IF($E416&gt;R$1,"NA",(IF($E416=R$1,L416,(IF(Q416="NA",L416,IF(Q416="FEMALE_CUB","FEMALE_JUVENILE",IF(Q416="FEMALE_JUVENILE","FEMALE_SUBADULT",IF(Q416="FEMALE_SUBADULT","FEMALE_ADULT_36_48",IF(Q416="FEMALE_ADULT_36_48","FEMALE_ADULT_48_60",IF(Q416="FEMALE_ADULT_48_60","FEMALE_ADULT_60_72",IF(Q416="FEMALE_ADULT_60_72","FEMALE_ADULT_72_84",IF(Q416="FEMALE_ADULT_72_84","FEMALE_ADULT_84",IF(Q416="FEMALE_ADULT_84","FEMALE_ADULT_84",IF(Q416="MALE_CUB","MALE_JUVENILE",IF(Q416="MALE_JUVENILE","MALE_SUBADULT",IF(Q416="MALE_SUBADULT","MALE_ADULT_36_48",IF(Q416="MALE_ADULT_36_48","MALE_ADULT_48_60",IF(Q416="MALE_ADULT_48_60","MALE_ADULT_60_72",IF(Q416="MALE_ADULT_60_72","MALE_ADULT_72_84",IF(Q416="MALE_ADULT_72_84","MALE_ADULT_84",IF(Q416="MALE_ADULT_84","MALE_ADULT_84",IF(Q416="NA_CUB","NA_JUVENILE",IF(Q416="NA_JUVENILE","NA_ADULT",IF(Q416="NA_ADULT","NA_ADULT","NA"))))))))))))))))))))))))))</f>
        <v>NA</v>
      </c>
      <c r="S416" s="1" t="str">
        <f t="shared" si="604"/>
        <v>NA</v>
      </c>
      <c r="T416" s="1" t="str">
        <f t="shared" si="604"/>
        <v>NA</v>
      </c>
      <c r="U416" s="1" t="str">
        <f t="shared" si="604"/>
        <v>NA</v>
      </c>
      <c r="V416" s="1" t="str">
        <f t="shared" si="604"/>
        <v>NA</v>
      </c>
      <c r="W416" s="1" t="str">
        <f t="shared" si="604"/>
        <v>NA</v>
      </c>
      <c r="X416" s="1" t="str">
        <f t="shared" si="604"/>
        <v>NA</v>
      </c>
      <c r="Y416" s="1" t="str">
        <f t="shared" si="604"/>
        <v>NA</v>
      </c>
      <c r="Z416" s="1" t="str">
        <f t="shared" si="604"/>
        <v>NA</v>
      </c>
      <c r="AA416" s="1" t="str">
        <f t="shared" si="522"/>
        <v>NA</v>
      </c>
      <c r="AB416" s="1" t="str">
        <f t="shared" si="523"/>
        <v>NA</v>
      </c>
      <c r="AC416" s="1" t="str">
        <f t="shared" si="524"/>
        <v>NA</v>
      </c>
      <c r="AD416" s="1" t="str">
        <f t="shared" si="525"/>
        <v>NA</v>
      </c>
      <c r="AE416" s="1" t="str">
        <f t="shared" si="526"/>
        <v>NA</v>
      </c>
      <c r="AF416" s="1" t="str">
        <f t="shared" si="527"/>
        <v>NA</v>
      </c>
      <c r="AG416" s="1" t="str">
        <f t="shared" si="528"/>
        <v>NA</v>
      </c>
      <c r="AH416" s="1" t="str">
        <f t="shared" si="529"/>
        <v>NA</v>
      </c>
      <c r="AI416" s="1" t="str">
        <f t="shared" si="530"/>
        <v>NA</v>
      </c>
      <c r="AJ416" s="1" t="str">
        <f t="shared" si="531"/>
        <v>NA</v>
      </c>
      <c r="AK416" s="1" t="str">
        <f t="shared" si="532"/>
        <v>NA</v>
      </c>
      <c r="AL416" s="1" t="str">
        <f t="shared" si="533"/>
        <v>NA</v>
      </c>
      <c r="AM416" s="1" t="str">
        <f t="shared" si="534"/>
        <v>NA</v>
      </c>
      <c r="AN416" s="1" t="str">
        <f t="shared" si="535"/>
        <v>NA</v>
      </c>
      <c r="AO416" s="1" t="str">
        <f t="shared" si="536"/>
        <v>NA</v>
      </c>
      <c r="AP416" s="1" t="str">
        <f t="shared" si="537"/>
        <v>NA</v>
      </c>
      <c r="AQ416" s="1" t="str">
        <f t="shared" si="538"/>
        <v>NA</v>
      </c>
      <c r="AR416" s="1" t="str">
        <f t="shared" si="539"/>
        <v>NA</v>
      </c>
      <c r="AS416" s="1" t="str">
        <f t="shared" si="540"/>
        <v>NA</v>
      </c>
      <c r="AT416" s="1" t="str">
        <f t="shared" si="541"/>
        <v>NA_CUB</v>
      </c>
      <c r="AU416" s="1" t="str">
        <f t="shared" si="542"/>
        <v>NA_JUVENILE</v>
      </c>
      <c r="AV416" s="1" t="str">
        <f t="shared" si="543"/>
        <v>MORTALITY</v>
      </c>
      <c r="AW416" s="1" t="str">
        <f t="shared" si="544"/>
        <v>MORTALITY</v>
      </c>
      <c r="AX416" s="1" t="str">
        <f t="shared" si="545"/>
        <v>MORTALITY</v>
      </c>
      <c r="AY416" s="1" t="str">
        <f t="shared" si="546"/>
        <v>MORTALITY</v>
      </c>
      <c r="AZ416" s="1" t="str">
        <f t="shared" si="546"/>
        <v>MORTALITY</v>
      </c>
    </row>
    <row r="417" spans="1:52" x14ac:dyDescent="0.2">
      <c r="A417" s="27">
        <f>SABI_RAW_DATA!A417</f>
        <v>416</v>
      </c>
      <c r="B417" s="1" t="str">
        <f>UPPER(SABI_RAW_DATA!C417)</f>
        <v>NA</v>
      </c>
      <c r="C417" s="28">
        <f>SABI_RAW_DATA!D417</f>
        <v>40148</v>
      </c>
      <c r="D417" s="28">
        <f>SABI_RAW_DATA!D417</f>
        <v>40148</v>
      </c>
      <c r="E417" s="1">
        <f t="shared" si="569"/>
        <v>2009</v>
      </c>
      <c r="F417" s="28">
        <f>SABI_RAW_DATA!E417</f>
        <v>40179</v>
      </c>
      <c r="G417" s="1">
        <f t="shared" si="570"/>
        <v>2010</v>
      </c>
      <c r="H417" s="67">
        <f>(YEAR(SABI_SUMMARY!D417)-YEAR(SABI_SUMMARY!C417))*12+MONTH(SABI_SUMMARY!D417)-MONTH(SABI_SUMMARY!C417)</f>
        <v>0</v>
      </c>
      <c r="I417" s="1" t="str">
        <f t="shared" si="571"/>
        <v>CUB</v>
      </c>
      <c r="J417" s="1" t="str">
        <f t="shared" si="572"/>
        <v>NA_CUB</v>
      </c>
      <c r="K417" s="29">
        <f>(YEAR(SABI_SUMMARY!F417)-YEAR(SABI_SUMMARY!C417))*12+MONTH(SABI_SUMMARY!F417)-MONTH(SABI_SUMMARY!C417)</f>
        <v>1</v>
      </c>
      <c r="L417" s="1" t="str">
        <f t="shared" si="573"/>
        <v>CUB</v>
      </c>
      <c r="M417" s="1" t="str">
        <f t="shared" si="574"/>
        <v>NA_CUB</v>
      </c>
      <c r="N417" s="1" t="str">
        <f>UPPER(SABI_RAW_DATA!G417)</f>
        <v>MORTALITY</v>
      </c>
      <c r="O417" s="1">
        <f>IF(SABI_SUMMARY!N417="MORTALITY",1,0)</f>
        <v>1</v>
      </c>
      <c r="P417" s="1" t="str">
        <f t="shared" si="519"/>
        <v>NA</v>
      </c>
      <c r="Q417" s="1" t="str">
        <f t="shared" si="520"/>
        <v>NA</v>
      </c>
      <c r="R417" s="1" t="str">
        <f t="shared" ref="R417:Z417" si="605">IF($E417=R$1,$J417,IF(R$1&gt;$G417,$N417,IF($E417&gt;R$1,"NA",(IF($E417=R$1,L417,(IF(Q417="NA",L417,IF(Q417="FEMALE_CUB","FEMALE_JUVENILE",IF(Q417="FEMALE_JUVENILE","FEMALE_SUBADULT",IF(Q417="FEMALE_SUBADULT","FEMALE_ADULT_36_48",IF(Q417="FEMALE_ADULT_36_48","FEMALE_ADULT_48_60",IF(Q417="FEMALE_ADULT_48_60","FEMALE_ADULT_60_72",IF(Q417="FEMALE_ADULT_60_72","FEMALE_ADULT_72_84",IF(Q417="FEMALE_ADULT_72_84","FEMALE_ADULT_84",IF(Q417="FEMALE_ADULT_84","FEMALE_ADULT_84",IF(Q417="MALE_CUB","MALE_JUVENILE",IF(Q417="MALE_JUVENILE","MALE_SUBADULT",IF(Q417="MALE_SUBADULT","MALE_ADULT_36_48",IF(Q417="MALE_ADULT_36_48","MALE_ADULT_48_60",IF(Q417="MALE_ADULT_48_60","MALE_ADULT_60_72",IF(Q417="MALE_ADULT_60_72","MALE_ADULT_72_84",IF(Q417="MALE_ADULT_72_84","MALE_ADULT_84",IF(Q417="MALE_ADULT_84","MALE_ADULT_84",IF(Q417="NA_CUB","NA_JUVENILE",IF(Q417="NA_JUVENILE","NA_ADULT",IF(Q417="NA_ADULT","NA_ADULT","NA"))))))))))))))))))))))))))</f>
        <v>NA</v>
      </c>
      <c r="S417" s="1" t="str">
        <f t="shared" si="605"/>
        <v>NA</v>
      </c>
      <c r="T417" s="1" t="str">
        <f t="shared" si="605"/>
        <v>NA</v>
      </c>
      <c r="U417" s="1" t="str">
        <f t="shared" si="605"/>
        <v>NA</v>
      </c>
      <c r="V417" s="1" t="str">
        <f t="shared" si="605"/>
        <v>NA</v>
      </c>
      <c r="W417" s="1" t="str">
        <f t="shared" si="605"/>
        <v>NA</v>
      </c>
      <c r="X417" s="1" t="str">
        <f t="shared" si="605"/>
        <v>NA</v>
      </c>
      <c r="Y417" s="1" t="str">
        <f t="shared" si="605"/>
        <v>NA</v>
      </c>
      <c r="Z417" s="1" t="str">
        <f t="shared" si="605"/>
        <v>NA</v>
      </c>
      <c r="AA417" s="1" t="str">
        <f t="shared" si="522"/>
        <v>NA</v>
      </c>
      <c r="AB417" s="1" t="str">
        <f t="shared" si="523"/>
        <v>NA</v>
      </c>
      <c r="AC417" s="1" t="str">
        <f t="shared" si="524"/>
        <v>NA</v>
      </c>
      <c r="AD417" s="1" t="str">
        <f t="shared" si="525"/>
        <v>NA</v>
      </c>
      <c r="AE417" s="1" t="str">
        <f t="shared" si="526"/>
        <v>NA</v>
      </c>
      <c r="AF417" s="1" t="str">
        <f t="shared" si="527"/>
        <v>NA</v>
      </c>
      <c r="AG417" s="1" t="str">
        <f t="shared" si="528"/>
        <v>NA</v>
      </c>
      <c r="AH417" s="1" t="str">
        <f t="shared" si="529"/>
        <v>NA</v>
      </c>
      <c r="AI417" s="1" t="str">
        <f t="shared" si="530"/>
        <v>NA</v>
      </c>
      <c r="AJ417" s="1" t="str">
        <f t="shared" si="531"/>
        <v>NA</v>
      </c>
      <c r="AK417" s="1" t="str">
        <f t="shared" si="532"/>
        <v>NA</v>
      </c>
      <c r="AL417" s="1" t="str">
        <f t="shared" si="533"/>
        <v>NA</v>
      </c>
      <c r="AM417" s="1" t="str">
        <f t="shared" si="534"/>
        <v>NA</v>
      </c>
      <c r="AN417" s="1" t="str">
        <f t="shared" si="535"/>
        <v>NA</v>
      </c>
      <c r="AO417" s="1" t="str">
        <f t="shared" si="536"/>
        <v>NA</v>
      </c>
      <c r="AP417" s="1" t="str">
        <f t="shared" si="537"/>
        <v>NA</v>
      </c>
      <c r="AQ417" s="1" t="str">
        <f t="shared" si="538"/>
        <v>NA</v>
      </c>
      <c r="AR417" s="1" t="str">
        <f t="shared" si="539"/>
        <v>NA</v>
      </c>
      <c r="AS417" s="1" t="str">
        <f t="shared" si="540"/>
        <v>NA</v>
      </c>
      <c r="AT417" s="1" t="str">
        <f t="shared" si="541"/>
        <v>NA_CUB</v>
      </c>
      <c r="AU417" s="1" t="str">
        <f t="shared" si="542"/>
        <v>NA_JUVENILE</v>
      </c>
      <c r="AV417" s="1" t="str">
        <f t="shared" si="543"/>
        <v>MORTALITY</v>
      </c>
      <c r="AW417" s="1" t="str">
        <f t="shared" si="544"/>
        <v>MORTALITY</v>
      </c>
      <c r="AX417" s="1" t="str">
        <f t="shared" si="545"/>
        <v>MORTALITY</v>
      </c>
      <c r="AY417" s="1" t="str">
        <f t="shared" si="546"/>
        <v>MORTALITY</v>
      </c>
      <c r="AZ417" s="1" t="str">
        <f t="shared" si="546"/>
        <v>MORTALITY</v>
      </c>
    </row>
    <row r="418" spans="1:52" x14ac:dyDescent="0.2">
      <c r="A418" s="27">
        <f>SABI_RAW_DATA!A418</f>
        <v>417</v>
      </c>
      <c r="B418" s="1" t="str">
        <f>UPPER(SABI_RAW_DATA!C418)</f>
        <v>NA</v>
      </c>
      <c r="C418" s="28">
        <f>SABI_RAW_DATA!D418</f>
        <v>40544</v>
      </c>
      <c r="D418" s="28">
        <f>SABI_RAW_DATA!D418</f>
        <v>40544</v>
      </c>
      <c r="E418" s="1">
        <f t="shared" si="569"/>
        <v>2011</v>
      </c>
      <c r="F418" s="28">
        <f>SABI_RAW_DATA!E418</f>
        <v>40603</v>
      </c>
      <c r="G418" s="1">
        <f t="shared" si="570"/>
        <v>2011</v>
      </c>
      <c r="H418" s="67">
        <f>(YEAR(SABI_SUMMARY!D418)-YEAR(SABI_SUMMARY!C418))*12+MONTH(SABI_SUMMARY!D418)-MONTH(SABI_SUMMARY!C418)</f>
        <v>0</v>
      </c>
      <c r="I418" s="1" t="str">
        <f t="shared" si="571"/>
        <v>CUB</v>
      </c>
      <c r="J418" s="1" t="str">
        <f t="shared" si="572"/>
        <v>NA_CUB</v>
      </c>
      <c r="K418" s="29">
        <f>(YEAR(SABI_SUMMARY!F418)-YEAR(SABI_SUMMARY!C418))*12+MONTH(SABI_SUMMARY!F418)-MONTH(SABI_SUMMARY!C418)</f>
        <v>2</v>
      </c>
      <c r="L418" s="1" t="str">
        <f t="shared" si="573"/>
        <v>CUB</v>
      </c>
      <c r="M418" s="1" t="str">
        <f t="shared" si="574"/>
        <v>NA_CUB</v>
      </c>
      <c r="N418" s="1" t="str">
        <f>UPPER(SABI_RAW_DATA!G418)</f>
        <v>MORTALITY</v>
      </c>
      <c r="O418" s="1">
        <f>IF(SABI_SUMMARY!N418="MORTALITY",1,0)</f>
        <v>1</v>
      </c>
      <c r="P418" s="1" t="str">
        <f t="shared" si="519"/>
        <v>NA</v>
      </c>
      <c r="Q418" s="1" t="str">
        <f t="shared" si="520"/>
        <v>NA</v>
      </c>
      <c r="R418" s="1" t="str">
        <f t="shared" ref="R418:Z418" si="606">IF($E418=R$1,$J418,IF(R$1&gt;$G418,$N418,IF($E418&gt;R$1,"NA",(IF($E418=R$1,L418,(IF(Q418="NA",L418,IF(Q418="FEMALE_CUB","FEMALE_JUVENILE",IF(Q418="FEMALE_JUVENILE","FEMALE_SUBADULT",IF(Q418="FEMALE_SUBADULT","FEMALE_ADULT_36_48",IF(Q418="FEMALE_ADULT_36_48","FEMALE_ADULT_48_60",IF(Q418="FEMALE_ADULT_48_60","FEMALE_ADULT_60_72",IF(Q418="FEMALE_ADULT_60_72","FEMALE_ADULT_72_84",IF(Q418="FEMALE_ADULT_72_84","FEMALE_ADULT_84",IF(Q418="FEMALE_ADULT_84","FEMALE_ADULT_84",IF(Q418="MALE_CUB","MALE_JUVENILE",IF(Q418="MALE_JUVENILE","MALE_SUBADULT",IF(Q418="MALE_SUBADULT","MALE_ADULT_36_48",IF(Q418="MALE_ADULT_36_48","MALE_ADULT_48_60",IF(Q418="MALE_ADULT_48_60","MALE_ADULT_60_72",IF(Q418="MALE_ADULT_60_72","MALE_ADULT_72_84",IF(Q418="MALE_ADULT_72_84","MALE_ADULT_84",IF(Q418="MALE_ADULT_84","MALE_ADULT_84",IF(Q418="NA_CUB","NA_JUVENILE",IF(Q418="NA_JUVENILE","NA_ADULT",IF(Q418="NA_ADULT","NA_ADULT","NA"))))))))))))))))))))))))))</f>
        <v>NA</v>
      </c>
      <c r="S418" s="1" t="str">
        <f t="shared" si="606"/>
        <v>NA</v>
      </c>
      <c r="T418" s="1" t="str">
        <f t="shared" si="606"/>
        <v>NA</v>
      </c>
      <c r="U418" s="1" t="str">
        <f t="shared" si="606"/>
        <v>NA</v>
      </c>
      <c r="V418" s="1" t="str">
        <f t="shared" si="606"/>
        <v>NA</v>
      </c>
      <c r="W418" s="1" t="str">
        <f t="shared" si="606"/>
        <v>NA</v>
      </c>
      <c r="X418" s="1" t="str">
        <f t="shared" si="606"/>
        <v>NA</v>
      </c>
      <c r="Y418" s="1" t="str">
        <f t="shared" si="606"/>
        <v>NA</v>
      </c>
      <c r="Z418" s="1" t="str">
        <f t="shared" si="606"/>
        <v>NA</v>
      </c>
      <c r="AA418" s="1" t="str">
        <f t="shared" si="522"/>
        <v>NA</v>
      </c>
      <c r="AB418" s="1" t="str">
        <f t="shared" si="523"/>
        <v>NA</v>
      </c>
      <c r="AC418" s="1" t="str">
        <f t="shared" si="524"/>
        <v>NA</v>
      </c>
      <c r="AD418" s="1" t="str">
        <f t="shared" si="525"/>
        <v>NA</v>
      </c>
      <c r="AE418" s="1" t="str">
        <f t="shared" si="526"/>
        <v>NA</v>
      </c>
      <c r="AF418" s="1" t="str">
        <f t="shared" si="527"/>
        <v>NA</v>
      </c>
      <c r="AG418" s="1" t="str">
        <f t="shared" si="528"/>
        <v>NA</v>
      </c>
      <c r="AH418" s="1" t="str">
        <f t="shared" si="529"/>
        <v>NA</v>
      </c>
      <c r="AI418" s="1" t="str">
        <f t="shared" si="530"/>
        <v>NA</v>
      </c>
      <c r="AJ418" s="1" t="str">
        <f t="shared" si="531"/>
        <v>NA</v>
      </c>
      <c r="AK418" s="1" t="str">
        <f t="shared" si="532"/>
        <v>NA</v>
      </c>
      <c r="AL418" s="1" t="str">
        <f t="shared" si="533"/>
        <v>NA</v>
      </c>
      <c r="AM418" s="1" t="str">
        <f t="shared" si="534"/>
        <v>NA</v>
      </c>
      <c r="AN418" s="1" t="str">
        <f t="shared" si="535"/>
        <v>NA</v>
      </c>
      <c r="AO418" s="1" t="str">
        <f t="shared" si="536"/>
        <v>NA</v>
      </c>
      <c r="AP418" s="1" t="str">
        <f t="shared" si="537"/>
        <v>NA</v>
      </c>
      <c r="AQ418" s="1" t="str">
        <f t="shared" si="538"/>
        <v>NA</v>
      </c>
      <c r="AR418" s="1" t="str">
        <f t="shared" si="539"/>
        <v>NA</v>
      </c>
      <c r="AS418" s="1" t="str">
        <f t="shared" si="540"/>
        <v>NA</v>
      </c>
      <c r="AT418" s="1" t="str">
        <f t="shared" si="541"/>
        <v>NA</v>
      </c>
      <c r="AU418" s="1" t="str">
        <f t="shared" si="542"/>
        <v>NA</v>
      </c>
      <c r="AV418" s="1" t="str">
        <f t="shared" si="543"/>
        <v>NA_CUB</v>
      </c>
      <c r="AW418" s="1" t="str">
        <f t="shared" si="544"/>
        <v>MORTALITY</v>
      </c>
      <c r="AX418" s="1" t="str">
        <f t="shared" si="545"/>
        <v>MORTALITY</v>
      </c>
      <c r="AY418" s="1" t="str">
        <f t="shared" si="546"/>
        <v>MORTALITY</v>
      </c>
      <c r="AZ418" s="1" t="str">
        <f t="shared" si="546"/>
        <v>MORTALITY</v>
      </c>
    </row>
    <row r="419" spans="1:52" x14ac:dyDescent="0.2">
      <c r="A419" s="27">
        <f>SABI_RAW_DATA!A419</f>
        <v>418</v>
      </c>
      <c r="B419" s="1" t="str">
        <f>UPPER(SABI_RAW_DATA!C419)</f>
        <v>NA</v>
      </c>
      <c r="C419" s="28">
        <f>SABI_RAW_DATA!D419</f>
        <v>40544</v>
      </c>
      <c r="D419" s="28">
        <f>SABI_RAW_DATA!D419</f>
        <v>40544</v>
      </c>
      <c r="E419" s="1">
        <f t="shared" si="569"/>
        <v>2011</v>
      </c>
      <c r="F419" s="28">
        <f>SABI_RAW_DATA!E419</f>
        <v>40603</v>
      </c>
      <c r="G419" s="1">
        <f t="shared" si="570"/>
        <v>2011</v>
      </c>
      <c r="H419" s="67">
        <f>(YEAR(SABI_SUMMARY!D419)-YEAR(SABI_SUMMARY!C419))*12+MONTH(SABI_SUMMARY!D419)-MONTH(SABI_SUMMARY!C419)</f>
        <v>0</v>
      </c>
      <c r="I419" s="1" t="str">
        <f t="shared" si="571"/>
        <v>CUB</v>
      </c>
      <c r="J419" s="1" t="str">
        <f t="shared" si="572"/>
        <v>NA_CUB</v>
      </c>
      <c r="K419" s="29">
        <f>(YEAR(SABI_SUMMARY!F419)-YEAR(SABI_SUMMARY!C419))*12+MONTH(SABI_SUMMARY!F419)-MONTH(SABI_SUMMARY!C419)</f>
        <v>2</v>
      </c>
      <c r="L419" s="1" t="str">
        <f t="shared" si="573"/>
        <v>CUB</v>
      </c>
      <c r="M419" s="1" t="str">
        <f t="shared" si="574"/>
        <v>NA_CUB</v>
      </c>
      <c r="N419" s="1" t="str">
        <f>UPPER(SABI_RAW_DATA!G419)</f>
        <v>MORTALITY</v>
      </c>
      <c r="O419" s="1">
        <f>IF(SABI_SUMMARY!N419="MORTALITY",1,0)</f>
        <v>1</v>
      </c>
      <c r="P419" s="1" t="str">
        <f t="shared" si="519"/>
        <v>NA</v>
      </c>
      <c r="Q419" s="1" t="str">
        <f t="shared" si="520"/>
        <v>NA</v>
      </c>
      <c r="R419" s="1" t="str">
        <f t="shared" ref="R419:Z419" si="607">IF($E419=R$1,$J419,IF(R$1&gt;$G419,$N419,IF($E419&gt;R$1,"NA",(IF($E419=R$1,L419,(IF(Q419="NA",L419,IF(Q419="FEMALE_CUB","FEMALE_JUVENILE",IF(Q419="FEMALE_JUVENILE","FEMALE_SUBADULT",IF(Q419="FEMALE_SUBADULT","FEMALE_ADULT_36_48",IF(Q419="FEMALE_ADULT_36_48","FEMALE_ADULT_48_60",IF(Q419="FEMALE_ADULT_48_60","FEMALE_ADULT_60_72",IF(Q419="FEMALE_ADULT_60_72","FEMALE_ADULT_72_84",IF(Q419="FEMALE_ADULT_72_84","FEMALE_ADULT_84",IF(Q419="FEMALE_ADULT_84","FEMALE_ADULT_84",IF(Q419="MALE_CUB","MALE_JUVENILE",IF(Q419="MALE_JUVENILE","MALE_SUBADULT",IF(Q419="MALE_SUBADULT","MALE_ADULT_36_48",IF(Q419="MALE_ADULT_36_48","MALE_ADULT_48_60",IF(Q419="MALE_ADULT_48_60","MALE_ADULT_60_72",IF(Q419="MALE_ADULT_60_72","MALE_ADULT_72_84",IF(Q419="MALE_ADULT_72_84","MALE_ADULT_84",IF(Q419="MALE_ADULT_84","MALE_ADULT_84",IF(Q419="NA_CUB","NA_JUVENILE",IF(Q419="NA_JUVENILE","NA_ADULT",IF(Q419="NA_ADULT","NA_ADULT","NA"))))))))))))))))))))))))))</f>
        <v>NA</v>
      </c>
      <c r="S419" s="1" t="str">
        <f t="shared" si="607"/>
        <v>NA</v>
      </c>
      <c r="T419" s="1" t="str">
        <f t="shared" si="607"/>
        <v>NA</v>
      </c>
      <c r="U419" s="1" t="str">
        <f t="shared" si="607"/>
        <v>NA</v>
      </c>
      <c r="V419" s="1" t="str">
        <f t="shared" si="607"/>
        <v>NA</v>
      </c>
      <c r="W419" s="1" t="str">
        <f t="shared" si="607"/>
        <v>NA</v>
      </c>
      <c r="X419" s="1" t="str">
        <f t="shared" si="607"/>
        <v>NA</v>
      </c>
      <c r="Y419" s="1" t="str">
        <f t="shared" si="607"/>
        <v>NA</v>
      </c>
      <c r="Z419" s="1" t="str">
        <f t="shared" si="607"/>
        <v>NA</v>
      </c>
      <c r="AA419" s="1" t="str">
        <f t="shared" si="522"/>
        <v>NA</v>
      </c>
      <c r="AB419" s="1" t="str">
        <f t="shared" si="523"/>
        <v>NA</v>
      </c>
      <c r="AC419" s="1" t="str">
        <f t="shared" si="524"/>
        <v>NA</v>
      </c>
      <c r="AD419" s="1" t="str">
        <f t="shared" si="525"/>
        <v>NA</v>
      </c>
      <c r="AE419" s="1" t="str">
        <f t="shared" si="526"/>
        <v>NA</v>
      </c>
      <c r="AF419" s="1" t="str">
        <f t="shared" si="527"/>
        <v>NA</v>
      </c>
      <c r="AG419" s="1" t="str">
        <f t="shared" si="528"/>
        <v>NA</v>
      </c>
      <c r="AH419" s="1" t="str">
        <f t="shared" si="529"/>
        <v>NA</v>
      </c>
      <c r="AI419" s="1" t="str">
        <f t="shared" si="530"/>
        <v>NA</v>
      </c>
      <c r="AJ419" s="1" t="str">
        <f t="shared" si="531"/>
        <v>NA</v>
      </c>
      <c r="AK419" s="1" t="str">
        <f t="shared" si="532"/>
        <v>NA</v>
      </c>
      <c r="AL419" s="1" t="str">
        <f t="shared" si="533"/>
        <v>NA</v>
      </c>
      <c r="AM419" s="1" t="str">
        <f t="shared" si="534"/>
        <v>NA</v>
      </c>
      <c r="AN419" s="1" t="str">
        <f t="shared" si="535"/>
        <v>NA</v>
      </c>
      <c r="AO419" s="1" t="str">
        <f t="shared" si="536"/>
        <v>NA</v>
      </c>
      <c r="AP419" s="1" t="str">
        <f t="shared" si="537"/>
        <v>NA</v>
      </c>
      <c r="AQ419" s="1" t="str">
        <f t="shared" si="538"/>
        <v>NA</v>
      </c>
      <c r="AR419" s="1" t="str">
        <f t="shared" si="539"/>
        <v>NA</v>
      </c>
      <c r="AS419" s="1" t="str">
        <f t="shared" si="540"/>
        <v>NA</v>
      </c>
      <c r="AT419" s="1" t="str">
        <f t="shared" si="541"/>
        <v>NA</v>
      </c>
      <c r="AU419" s="1" t="str">
        <f t="shared" si="542"/>
        <v>NA</v>
      </c>
      <c r="AV419" s="1" t="str">
        <f t="shared" si="543"/>
        <v>NA_CUB</v>
      </c>
      <c r="AW419" s="1" t="str">
        <f t="shared" si="544"/>
        <v>MORTALITY</v>
      </c>
      <c r="AX419" s="1" t="str">
        <f t="shared" si="545"/>
        <v>MORTALITY</v>
      </c>
      <c r="AY419" s="1" t="str">
        <f t="shared" si="546"/>
        <v>MORTALITY</v>
      </c>
      <c r="AZ419" s="1" t="str">
        <f t="shared" si="546"/>
        <v>MORTALITY</v>
      </c>
    </row>
    <row r="420" spans="1:52" x14ac:dyDescent="0.2">
      <c r="A420" s="27">
        <f>SABI_RAW_DATA!A420</f>
        <v>419</v>
      </c>
      <c r="B420" s="1" t="str">
        <f>UPPER(SABI_RAW_DATA!C420)</f>
        <v>MALE</v>
      </c>
      <c r="C420" s="28">
        <f>SABI_RAW_DATA!D420</f>
        <v>41061</v>
      </c>
      <c r="D420" s="28">
        <f>SABI_RAW_DATA!D420</f>
        <v>41061</v>
      </c>
      <c r="E420" s="1">
        <f t="shared" si="569"/>
        <v>2012</v>
      </c>
      <c r="F420" s="28">
        <f>SABI_RAW_DATA!E420</f>
        <v>41883</v>
      </c>
      <c r="G420" s="1">
        <f t="shared" si="570"/>
        <v>2014</v>
      </c>
      <c r="H420" s="67">
        <f>(YEAR(SABI_SUMMARY!D420)-YEAR(SABI_SUMMARY!C420))*12+MONTH(SABI_SUMMARY!D420)-MONTH(SABI_SUMMARY!C420)</f>
        <v>0</v>
      </c>
      <c r="I420" s="1" t="str">
        <f t="shared" si="571"/>
        <v>CUB</v>
      </c>
      <c r="J420" s="1" t="str">
        <f t="shared" si="572"/>
        <v>MALE_CUB</v>
      </c>
      <c r="K420" s="29">
        <f>(YEAR(SABI_SUMMARY!F420)-YEAR(SABI_SUMMARY!C420))*12+MONTH(SABI_SUMMARY!F420)-MONTH(SABI_SUMMARY!C420)</f>
        <v>27</v>
      </c>
      <c r="L420" s="1" t="str">
        <f t="shared" si="573"/>
        <v>SUBADULT</v>
      </c>
      <c r="M420" s="1" t="str">
        <f t="shared" si="574"/>
        <v>MALE_SUBADULT</v>
      </c>
      <c r="N420" s="1" t="str">
        <f>UPPER(SABI_RAW_DATA!G420)</f>
        <v>CENSORED</v>
      </c>
      <c r="O420" s="1">
        <f>IF(SABI_SUMMARY!N420="MORTALITY",1,0)</f>
        <v>0</v>
      </c>
      <c r="P420" s="1" t="str">
        <f t="shared" si="519"/>
        <v>NA</v>
      </c>
      <c r="Q420" s="1" t="str">
        <f t="shared" si="520"/>
        <v>NA</v>
      </c>
      <c r="R420" s="1" t="str">
        <f t="shared" ref="R420:Z420" si="608">IF($E420=R$1,$J420,IF(R$1&gt;$G420,$N420,IF($E420&gt;R$1,"NA",(IF($E420=R$1,L420,(IF(Q420="NA",L420,IF(Q420="FEMALE_CUB","FEMALE_JUVENILE",IF(Q420="FEMALE_JUVENILE","FEMALE_SUBADULT",IF(Q420="FEMALE_SUBADULT","FEMALE_ADULT_36_48",IF(Q420="FEMALE_ADULT_36_48","FEMALE_ADULT_48_60",IF(Q420="FEMALE_ADULT_48_60","FEMALE_ADULT_60_72",IF(Q420="FEMALE_ADULT_60_72","FEMALE_ADULT_72_84",IF(Q420="FEMALE_ADULT_72_84","FEMALE_ADULT_84",IF(Q420="FEMALE_ADULT_84","FEMALE_ADULT_84",IF(Q420="MALE_CUB","MALE_JUVENILE",IF(Q420="MALE_JUVENILE","MALE_SUBADULT",IF(Q420="MALE_SUBADULT","MALE_ADULT_36_48",IF(Q420="MALE_ADULT_36_48","MALE_ADULT_48_60",IF(Q420="MALE_ADULT_48_60","MALE_ADULT_60_72",IF(Q420="MALE_ADULT_60_72","MALE_ADULT_72_84",IF(Q420="MALE_ADULT_72_84","MALE_ADULT_84",IF(Q420="MALE_ADULT_84","MALE_ADULT_84",IF(Q420="NA_CUB","NA_JUVENILE",IF(Q420="NA_JUVENILE","NA_ADULT",IF(Q420="NA_ADULT","NA_ADULT","NA"))))))))))))))))))))))))))</f>
        <v>NA</v>
      </c>
      <c r="S420" s="1" t="str">
        <f t="shared" si="608"/>
        <v>NA</v>
      </c>
      <c r="T420" s="1" t="str">
        <f t="shared" si="608"/>
        <v>NA</v>
      </c>
      <c r="U420" s="1" t="str">
        <f t="shared" si="608"/>
        <v>NA</v>
      </c>
      <c r="V420" s="1" t="str">
        <f t="shared" si="608"/>
        <v>NA</v>
      </c>
      <c r="W420" s="1" t="str">
        <f t="shared" si="608"/>
        <v>NA</v>
      </c>
      <c r="X420" s="1" t="str">
        <f t="shared" si="608"/>
        <v>NA</v>
      </c>
      <c r="Y420" s="1" t="str">
        <f t="shared" si="608"/>
        <v>NA</v>
      </c>
      <c r="Z420" s="1" t="str">
        <f t="shared" si="608"/>
        <v>NA</v>
      </c>
      <c r="AA420" s="1" t="str">
        <f t="shared" si="522"/>
        <v>NA</v>
      </c>
      <c r="AB420" s="1" t="str">
        <f t="shared" si="523"/>
        <v>NA</v>
      </c>
      <c r="AC420" s="1" t="str">
        <f t="shared" si="524"/>
        <v>NA</v>
      </c>
      <c r="AD420" s="1" t="str">
        <f t="shared" si="525"/>
        <v>NA</v>
      </c>
      <c r="AE420" s="1" t="str">
        <f t="shared" si="526"/>
        <v>NA</v>
      </c>
      <c r="AF420" s="1" t="str">
        <f t="shared" si="527"/>
        <v>NA</v>
      </c>
      <c r="AG420" s="1" t="str">
        <f t="shared" si="528"/>
        <v>NA</v>
      </c>
      <c r="AH420" s="1" t="str">
        <f t="shared" si="529"/>
        <v>NA</v>
      </c>
      <c r="AI420" s="1" t="str">
        <f t="shared" si="530"/>
        <v>NA</v>
      </c>
      <c r="AJ420" s="1" t="str">
        <f t="shared" si="531"/>
        <v>NA</v>
      </c>
      <c r="AK420" s="1" t="str">
        <f t="shared" si="532"/>
        <v>NA</v>
      </c>
      <c r="AL420" s="1" t="str">
        <f t="shared" si="533"/>
        <v>NA</v>
      </c>
      <c r="AM420" s="1" t="str">
        <f t="shared" si="534"/>
        <v>NA</v>
      </c>
      <c r="AN420" s="1" t="str">
        <f t="shared" si="535"/>
        <v>NA</v>
      </c>
      <c r="AO420" s="1" t="str">
        <f t="shared" si="536"/>
        <v>NA</v>
      </c>
      <c r="AP420" s="1" t="str">
        <f t="shared" si="537"/>
        <v>NA</v>
      </c>
      <c r="AQ420" s="1" t="str">
        <f t="shared" si="538"/>
        <v>NA</v>
      </c>
      <c r="AR420" s="1" t="str">
        <f t="shared" si="539"/>
        <v>NA</v>
      </c>
      <c r="AS420" s="1" t="str">
        <f t="shared" si="540"/>
        <v>NA</v>
      </c>
      <c r="AT420" s="1" t="str">
        <f t="shared" si="541"/>
        <v>NA</v>
      </c>
      <c r="AU420" s="1" t="str">
        <f t="shared" si="542"/>
        <v>NA</v>
      </c>
      <c r="AV420" s="1" t="str">
        <f t="shared" si="543"/>
        <v>NA</v>
      </c>
      <c r="AW420" s="1" t="str">
        <f t="shared" si="544"/>
        <v>MALE_CUB</v>
      </c>
      <c r="AX420" s="1" t="str">
        <f t="shared" si="545"/>
        <v>MALE_JUVENILE</v>
      </c>
      <c r="AY420" s="1" t="str">
        <f t="shared" si="546"/>
        <v>MALE_SUBADULT</v>
      </c>
      <c r="AZ420" s="1" t="str">
        <f t="shared" si="546"/>
        <v>CENSORED</v>
      </c>
    </row>
    <row r="421" spans="1:52" x14ac:dyDescent="0.2">
      <c r="A421" s="27">
        <f>SABI_RAW_DATA!A421</f>
        <v>420</v>
      </c>
      <c r="B421" s="1" t="str">
        <f>UPPER(SABI_RAW_DATA!C421)</f>
        <v>MALE</v>
      </c>
      <c r="C421" s="28">
        <f>SABI_RAW_DATA!D421</f>
        <v>35612</v>
      </c>
      <c r="D421" s="28">
        <f>SABI_RAW_DATA!D421</f>
        <v>35612</v>
      </c>
      <c r="E421" s="1">
        <f t="shared" si="569"/>
        <v>1997</v>
      </c>
      <c r="F421" s="28">
        <f>SABI_RAW_DATA!E421</f>
        <v>36526</v>
      </c>
      <c r="G421" s="1">
        <f t="shared" si="570"/>
        <v>2000</v>
      </c>
      <c r="H421" s="67">
        <f>(YEAR(SABI_SUMMARY!D421)-YEAR(SABI_SUMMARY!C421))*12+MONTH(SABI_SUMMARY!D421)-MONTH(SABI_SUMMARY!C421)</f>
        <v>0</v>
      </c>
      <c r="I421" s="1" t="str">
        <f t="shared" si="571"/>
        <v>CUB</v>
      </c>
      <c r="J421" s="1" t="str">
        <f t="shared" si="572"/>
        <v>MALE_CUB</v>
      </c>
      <c r="K421" s="29">
        <f>(YEAR(SABI_SUMMARY!F421)-YEAR(SABI_SUMMARY!C421))*12+MONTH(SABI_SUMMARY!F421)-MONTH(SABI_SUMMARY!C421)</f>
        <v>30</v>
      </c>
      <c r="L421" s="1" t="str">
        <f t="shared" si="573"/>
        <v>SUBADULT</v>
      </c>
      <c r="M421" s="1" t="str">
        <f t="shared" si="574"/>
        <v>MALE_SUBADULT</v>
      </c>
      <c r="N421" s="1" t="str">
        <f>UPPER(SABI_RAW_DATA!G421)</f>
        <v>CENSORED</v>
      </c>
      <c r="O421" s="1">
        <f>IF(SABI_SUMMARY!N421="MORTALITY",1,0)</f>
        <v>0</v>
      </c>
      <c r="P421" s="1" t="str">
        <f t="shared" si="519"/>
        <v>NA</v>
      </c>
      <c r="Q421" s="1" t="str">
        <f t="shared" si="520"/>
        <v>NA</v>
      </c>
      <c r="R421" s="1" t="str">
        <f t="shared" ref="R421:Z421" si="609">IF($E421=R$1,$J421,IF(R$1&gt;$G421,$N421,IF($E421&gt;R$1,"NA",(IF($E421=R$1,L421,(IF(Q421="NA",L421,IF(Q421="FEMALE_CUB","FEMALE_JUVENILE",IF(Q421="FEMALE_JUVENILE","FEMALE_SUBADULT",IF(Q421="FEMALE_SUBADULT","FEMALE_ADULT_36_48",IF(Q421="FEMALE_ADULT_36_48","FEMALE_ADULT_48_60",IF(Q421="FEMALE_ADULT_48_60","FEMALE_ADULT_60_72",IF(Q421="FEMALE_ADULT_60_72","FEMALE_ADULT_72_84",IF(Q421="FEMALE_ADULT_72_84","FEMALE_ADULT_84",IF(Q421="FEMALE_ADULT_84","FEMALE_ADULT_84",IF(Q421="MALE_CUB","MALE_JUVENILE",IF(Q421="MALE_JUVENILE","MALE_SUBADULT",IF(Q421="MALE_SUBADULT","MALE_ADULT_36_48",IF(Q421="MALE_ADULT_36_48","MALE_ADULT_48_60",IF(Q421="MALE_ADULT_48_60","MALE_ADULT_60_72",IF(Q421="MALE_ADULT_60_72","MALE_ADULT_72_84",IF(Q421="MALE_ADULT_72_84","MALE_ADULT_84",IF(Q421="MALE_ADULT_84","MALE_ADULT_84",IF(Q421="NA_CUB","NA_JUVENILE",IF(Q421="NA_JUVENILE","NA_ADULT",IF(Q421="NA_ADULT","NA_ADULT","NA"))))))))))))))))))))))))))</f>
        <v>NA</v>
      </c>
      <c r="S421" s="1" t="str">
        <f t="shared" si="609"/>
        <v>NA</v>
      </c>
      <c r="T421" s="1" t="str">
        <f t="shared" si="609"/>
        <v>NA</v>
      </c>
      <c r="U421" s="1" t="str">
        <f t="shared" si="609"/>
        <v>NA</v>
      </c>
      <c r="V421" s="1" t="str">
        <f t="shared" si="609"/>
        <v>NA</v>
      </c>
      <c r="W421" s="1" t="str">
        <f t="shared" si="609"/>
        <v>NA</v>
      </c>
      <c r="X421" s="1" t="str">
        <f t="shared" si="609"/>
        <v>NA</v>
      </c>
      <c r="Y421" s="1" t="str">
        <f t="shared" si="609"/>
        <v>NA</v>
      </c>
      <c r="Z421" s="1" t="str">
        <f t="shared" si="609"/>
        <v>NA</v>
      </c>
      <c r="AA421" s="1" t="str">
        <f t="shared" si="522"/>
        <v>NA</v>
      </c>
      <c r="AB421" s="1" t="str">
        <f t="shared" si="523"/>
        <v>NA</v>
      </c>
      <c r="AC421" s="1" t="str">
        <f t="shared" si="524"/>
        <v>NA</v>
      </c>
      <c r="AD421" s="1" t="str">
        <f t="shared" si="525"/>
        <v>NA</v>
      </c>
      <c r="AE421" s="1" t="str">
        <f t="shared" si="526"/>
        <v>NA</v>
      </c>
      <c r="AF421" s="1" t="str">
        <f t="shared" si="527"/>
        <v>NA</v>
      </c>
      <c r="AG421" s="1" t="str">
        <f t="shared" si="528"/>
        <v>NA</v>
      </c>
      <c r="AH421" s="1" t="str">
        <f t="shared" si="529"/>
        <v>MALE_CUB</v>
      </c>
      <c r="AI421" s="1" t="str">
        <f t="shared" si="530"/>
        <v>MALE_JUVENILE</v>
      </c>
      <c r="AJ421" s="1" t="str">
        <f t="shared" si="531"/>
        <v>MALE_SUBADULT</v>
      </c>
      <c r="AK421" s="1" t="str">
        <f t="shared" si="532"/>
        <v>MALE_ADULT_36_48</v>
      </c>
      <c r="AL421" s="1" t="str">
        <f t="shared" si="533"/>
        <v>CENSORED</v>
      </c>
      <c r="AM421" s="1" t="str">
        <f t="shared" si="534"/>
        <v>CENSORED</v>
      </c>
      <c r="AN421" s="1" t="str">
        <f t="shared" si="535"/>
        <v>CENSORED</v>
      </c>
      <c r="AO421" s="1" t="str">
        <f t="shared" si="536"/>
        <v>CENSORED</v>
      </c>
      <c r="AP421" s="1" t="str">
        <f t="shared" si="537"/>
        <v>CENSORED</v>
      </c>
      <c r="AQ421" s="1" t="str">
        <f t="shared" si="538"/>
        <v>CENSORED</v>
      </c>
      <c r="AR421" s="1" t="str">
        <f t="shared" si="539"/>
        <v>CENSORED</v>
      </c>
      <c r="AS421" s="1" t="str">
        <f t="shared" si="540"/>
        <v>CENSORED</v>
      </c>
      <c r="AT421" s="1" t="str">
        <f t="shared" si="541"/>
        <v>CENSORED</v>
      </c>
      <c r="AU421" s="1" t="str">
        <f t="shared" si="542"/>
        <v>CENSORED</v>
      </c>
      <c r="AV421" s="1" t="str">
        <f t="shared" si="543"/>
        <v>CENSORED</v>
      </c>
      <c r="AW421" s="1" t="str">
        <f t="shared" si="544"/>
        <v>CENSORED</v>
      </c>
      <c r="AX421" s="1" t="str">
        <f t="shared" si="545"/>
        <v>CENSORED</v>
      </c>
      <c r="AY421" s="1" t="str">
        <f t="shared" si="546"/>
        <v>CENSORED</v>
      </c>
      <c r="AZ421" s="1" t="str">
        <f t="shared" si="546"/>
        <v>CENSORED</v>
      </c>
    </row>
    <row r="422" spans="1:52" x14ac:dyDescent="0.2">
      <c r="A422" s="27">
        <f>SABI_RAW_DATA!A422</f>
        <v>421</v>
      </c>
      <c r="B422" s="1" t="str">
        <f>UPPER(SABI_RAW_DATA!C422)</f>
        <v>MALE</v>
      </c>
      <c r="C422" s="28">
        <f>SABI_RAW_DATA!D422</f>
        <v>36800</v>
      </c>
      <c r="D422" s="28">
        <f>SABI_RAW_DATA!D422</f>
        <v>36800</v>
      </c>
      <c r="E422" s="1">
        <f t="shared" si="569"/>
        <v>2000</v>
      </c>
      <c r="F422" s="28">
        <f>SABI_RAW_DATA!E422</f>
        <v>37591</v>
      </c>
      <c r="G422" s="1">
        <f t="shared" si="570"/>
        <v>2002</v>
      </c>
      <c r="H422" s="67">
        <f>(YEAR(SABI_SUMMARY!D422)-YEAR(SABI_SUMMARY!C422))*12+MONTH(SABI_SUMMARY!D422)-MONTH(SABI_SUMMARY!C422)</f>
        <v>0</v>
      </c>
      <c r="I422" s="1" t="str">
        <f t="shared" si="571"/>
        <v>CUB</v>
      </c>
      <c r="J422" s="1" t="str">
        <f t="shared" si="572"/>
        <v>MALE_CUB</v>
      </c>
      <c r="K422" s="29">
        <f>(YEAR(SABI_SUMMARY!F422)-YEAR(SABI_SUMMARY!C422))*12+MONTH(SABI_SUMMARY!F422)-MONTH(SABI_SUMMARY!C422)</f>
        <v>26</v>
      </c>
      <c r="L422" s="1" t="str">
        <f t="shared" si="573"/>
        <v>SUBADULT</v>
      </c>
      <c r="M422" s="1" t="str">
        <f t="shared" si="574"/>
        <v>MALE_SUBADULT</v>
      </c>
      <c r="N422" s="1" t="str">
        <f>UPPER(SABI_RAW_DATA!G422)</f>
        <v>CENSORED</v>
      </c>
      <c r="O422" s="1">
        <f>IF(SABI_SUMMARY!N422="MORTALITY",1,0)</f>
        <v>0</v>
      </c>
      <c r="P422" s="1" t="str">
        <f t="shared" si="519"/>
        <v>NA</v>
      </c>
      <c r="Q422" s="1" t="str">
        <f t="shared" si="520"/>
        <v>NA</v>
      </c>
      <c r="R422" s="1" t="str">
        <f t="shared" ref="R422:Z422" si="610">IF($E422=R$1,$J422,IF(R$1&gt;$G422,$N422,IF($E422&gt;R$1,"NA",(IF($E422=R$1,L422,(IF(Q422="NA",L422,IF(Q422="FEMALE_CUB","FEMALE_JUVENILE",IF(Q422="FEMALE_JUVENILE","FEMALE_SUBADULT",IF(Q422="FEMALE_SUBADULT","FEMALE_ADULT_36_48",IF(Q422="FEMALE_ADULT_36_48","FEMALE_ADULT_48_60",IF(Q422="FEMALE_ADULT_48_60","FEMALE_ADULT_60_72",IF(Q422="FEMALE_ADULT_60_72","FEMALE_ADULT_72_84",IF(Q422="FEMALE_ADULT_72_84","FEMALE_ADULT_84",IF(Q422="FEMALE_ADULT_84","FEMALE_ADULT_84",IF(Q422="MALE_CUB","MALE_JUVENILE",IF(Q422="MALE_JUVENILE","MALE_SUBADULT",IF(Q422="MALE_SUBADULT","MALE_ADULT_36_48",IF(Q422="MALE_ADULT_36_48","MALE_ADULT_48_60",IF(Q422="MALE_ADULT_48_60","MALE_ADULT_60_72",IF(Q422="MALE_ADULT_60_72","MALE_ADULT_72_84",IF(Q422="MALE_ADULT_72_84","MALE_ADULT_84",IF(Q422="MALE_ADULT_84","MALE_ADULT_84",IF(Q422="NA_CUB","NA_JUVENILE",IF(Q422="NA_JUVENILE","NA_ADULT",IF(Q422="NA_ADULT","NA_ADULT","NA"))))))))))))))))))))))))))</f>
        <v>NA</v>
      </c>
      <c r="S422" s="1" t="str">
        <f t="shared" si="610"/>
        <v>NA</v>
      </c>
      <c r="T422" s="1" t="str">
        <f t="shared" si="610"/>
        <v>NA</v>
      </c>
      <c r="U422" s="1" t="str">
        <f t="shared" si="610"/>
        <v>NA</v>
      </c>
      <c r="V422" s="1" t="str">
        <f t="shared" si="610"/>
        <v>NA</v>
      </c>
      <c r="W422" s="1" t="str">
        <f t="shared" si="610"/>
        <v>NA</v>
      </c>
      <c r="X422" s="1" t="str">
        <f t="shared" si="610"/>
        <v>NA</v>
      </c>
      <c r="Y422" s="1" t="str">
        <f t="shared" si="610"/>
        <v>NA</v>
      </c>
      <c r="Z422" s="1" t="str">
        <f t="shared" si="610"/>
        <v>NA</v>
      </c>
      <c r="AA422" s="1" t="str">
        <f t="shared" si="522"/>
        <v>NA</v>
      </c>
      <c r="AB422" s="1" t="str">
        <f t="shared" si="523"/>
        <v>NA</v>
      </c>
      <c r="AC422" s="1" t="str">
        <f t="shared" si="524"/>
        <v>NA</v>
      </c>
      <c r="AD422" s="1" t="str">
        <f t="shared" si="525"/>
        <v>NA</v>
      </c>
      <c r="AE422" s="1" t="str">
        <f t="shared" si="526"/>
        <v>NA</v>
      </c>
      <c r="AF422" s="1" t="str">
        <f t="shared" si="527"/>
        <v>NA</v>
      </c>
      <c r="AG422" s="1" t="str">
        <f t="shared" si="528"/>
        <v>NA</v>
      </c>
      <c r="AH422" s="1" t="str">
        <f t="shared" si="529"/>
        <v>NA</v>
      </c>
      <c r="AI422" s="1" t="str">
        <f t="shared" si="530"/>
        <v>NA</v>
      </c>
      <c r="AJ422" s="1" t="str">
        <f t="shared" si="531"/>
        <v>NA</v>
      </c>
      <c r="AK422" s="1" t="str">
        <f t="shared" si="532"/>
        <v>MALE_CUB</v>
      </c>
      <c r="AL422" s="1" t="str">
        <f t="shared" si="533"/>
        <v>MALE_JUVENILE</v>
      </c>
      <c r="AM422" s="1" t="str">
        <f t="shared" si="534"/>
        <v>MALE_SUBADULT</v>
      </c>
      <c r="AN422" s="1" t="str">
        <f t="shared" si="535"/>
        <v>CENSORED</v>
      </c>
      <c r="AO422" s="1" t="str">
        <f t="shared" si="536"/>
        <v>CENSORED</v>
      </c>
      <c r="AP422" s="1" t="str">
        <f t="shared" si="537"/>
        <v>CENSORED</v>
      </c>
      <c r="AQ422" s="1" t="str">
        <f t="shared" si="538"/>
        <v>CENSORED</v>
      </c>
      <c r="AR422" s="1" t="str">
        <f t="shared" si="539"/>
        <v>CENSORED</v>
      </c>
      <c r="AS422" s="1" t="str">
        <f t="shared" si="540"/>
        <v>CENSORED</v>
      </c>
      <c r="AT422" s="1" t="str">
        <f t="shared" si="541"/>
        <v>CENSORED</v>
      </c>
      <c r="AU422" s="1" t="str">
        <f t="shared" si="542"/>
        <v>CENSORED</v>
      </c>
      <c r="AV422" s="1" t="str">
        <f t="shared" si="543"/>
        <v>CENSORED</v>
      </c>
      <c r="AW422" s="1" t="str">
        <f t="shared" si="544"/>
        <v>CENSORED</v>
      </c>
      <c r="AX422" s="1" t="str">
        <f t="shared" si="545"/>
        <v>CENSORED</v>
      </c>
      <c r="AY422" s="1" t="str">
        <f t="shared" si="546"/>
        <v>CENSORED</v>
      </c>
      <c r="AZ422" s="1" t="str">
        <f t="shared" si="546"/>
        <v>CENSORED</v>
      </c>
    </row>
    <row r="423" spans="1:52" x14ac:dyDescent="0.2">
      <c r="A423" s="27">
        <f>SABI_RAW_DATA!A423</f>
        <v>422</v>
      </c>
      <c r="B423" s="1" t="str">
        <f>UPPER(SABI_RAW_DATA!C423)</f>
        <v>FEMALE</v>
      </c>
      <c r="C423" s="28">
        <f>SABI_RAW_DATA!D423</f>
        <v>36800</v>
      </c>
      <c r="D423" s="28">
        <f>SABI_RAW_DATA!D423</f>
        <v>36800</v>
      </c>
      <c r="E423" s="1">
        <f t="shared" si="569"/>
        <v>2000</v>
      </c>
      <c r="F423" s="28">
        <f>SABI_RAW_DATA!E423</f>
        <v>42005</v>
      </c>
      <c r="G423" s="1">
        <f t="shared" si="570"/>
        <v>2015</v>
      </c>
      <c r="H423" s="67">
        <f>(YEAR(SABI_SUMMARY!D423)-YEAR(SABI_SUMMARY!C423))*12+MONTH(SABI_SUMMARY!D423)-MONTH(SABI_SUMMARY!C423)</f>
        <v>0</v>
      </c>
      <c r="I423" s="1" t="str">
        <f t="shared" si="571"/>
        <v>CUB</v>
      </c>
      <c r="J423" s="1" t="str">
        <f t="shared" si="572"/>
        <v>FEMALE_CUB</v>
      </c>
      <c r="K423" s="29">
        <f>(YEAR(SABI_SUMMARY!F423)-YEAR(SABI_SUMMARY!C423))*12+MONTH(SABI_SUMMARY!F423)-MONTH(SABI_SUMMARY!C423)</f>
        <v>171</v>
      </c>
      <c r="L423" s="1" t="str">
        <f t="shared" si="573"/>
        <v>ADULT_84</v>
      </c>
      <c r="M423" s="1" t="str">
        <f t="shared" si="574"/>
        <v>FEMALE_ADULT_84</v>
      </c>
      <c r="N423" s="1" t="str">
        <f>UPPER(SABI_RAW_DATA!G423)</f>
        <v>CENSORED</v>
      </c>
      <c r="O423" s="1">
        <f>IF(SABI_SUMMARY!N423="MORTALITY",1,0)</f>
        <v>0</v>
      </c>
      <c r="P423" s="1" t="str">
        <f t="shared" si="519"/>
        <v>NA</v>
      </c>
      <c r="Q423" s="1" t="str">
        <f t="shared" si="520"/>
        <v>NA</v>
      </c>
      <c r="R423" s="1" t="str">
        <f t="shared" ref="R423:Z423" si="611">IF($E423=R$1,$J423,IF(R$1&gt;$G423,$N423,IF($E423&gt;R$1,"NA",(IF($E423=R$1,L423,(IF(Q423="NA",L423,IF(Q423="FEMALE_CUB","FEMALE_JUVENILE",IF(Q423="FEMALE_JUVENILE","FEMALE_SUBADULT",IF(Q423="FEMALE_SUBADULT","FEMALE_ADULT_36_48",IF(Q423="FEMALE_ADULT_36_48","FEMALE_ADULT_48_60",IF(Q423="FEMALE_ADULT_48_60","FEMALE_ADULT_60_72",IF(Q423="FEMALE_ADULT_60_72","FEMALE_ADULT_72_84",IF(Q423="FEMALE_ADULT_72_84","FEMALE_ADULT_84",IF(Q423="FEMALE_ADULT_84","FEMALE_ADULT_84",IF(Q423="MALE_CUB","MALE_JUVENILE",IF(Q423="MALE_JUVENILE","MALE_SUBADULT",IF(Q423="MALE_SUBADULT","MALE_ADULT_36_48",IF(Q423="MALE_ADULT_36_48","MALE_ADULT_48_60",IF(Q423="MALE_ADULT_48_60","MALE_ADULT_60_72",IF(Q423="MALE_ADULT_60_72","MALE_ADULT_72_84",IF(Q423="MALE_ADULT_72_84","MALE_ADULT_84",IF(Q423="MALE_ADULT_84","MALE_ADULT_84",IF(Q423="NA_CUB","NA_JUVENILE",IF(Q423="NA_JUVENILE","NA_ADULT",IF(Q423="NA_ADULT","NA_ADULT","NA"))))))))))))))))))))))))))</f>
        <v>NA</v>
      </c>
      <c r="S423" s="1" t="str">
        <f t="shared" si="611"/>
        <v>NA</v>
      </c>
      <c r="T423" s="1" t="str">
        <f t="shared" si="611"/>
        <v>NA</v>
      </c>
      <c r="U423" s="1" t="str">
        <f t="shared" si="611"/>
        <v>NA</v>
      </c>
      <c r="V423" s="1" t="str">
        <f t="shared" si="611"/>
        <v>NA</v>
      </c>
      <c r="W423" s="1" t="str">
        <f t="shared" si="611"/>
        <v>NA</v>
      </c>
      <c r="X423" s="1" t="str">
        <f t="shared" si="611"/>
        <v>NA</v>
      </c>
      <c r="Y423" s="1" t="str">
        <f t="shared" si="611"/>
        <v>NA</v>
      </c>
      <c r="Z423" s="1" t="str">
        <f t="shared" si="611"/>
        <v>NA</v>
      </c>
      <c r="AA423" s="1" t="str">
        <f t="shared" si="522"/>
        <v>NA</v>
      </c>
      <c r="AB423" s="1" t="str">
        <f t="shared" si="523"/>
        <v>NA</v>
      </c>
      <c r="AC423" s="1" t="str">
        <f t="shared" si="524"/>
        <v>NA</v>
      </c>
      <c r="AD423" s="1" t="str">
        <f t="shared" si="525"/>
        <v>NA</v>
      </c>
      <c r="AE423" s="1" t="str">
        <f t="shared" si="526"/>
        <v>NA</v>
      </c>
      <c r="AF423" s="1" t="str">
        <f t="shared" si="527"/>
        <v>NA</v>
      </c>
      <c r="AG423" s="1" t="str">
        <f t="shared" si="528"/>
        <v>NA</v>
      </c>
      <c r="AH423" s="1" t="str">
        <f t="shared" si="529"/>
        <v>NA</v>
      </c>
      <c r="AI423" s="1" t="str">
        <f t="shared" si="530"/>
        <v>NA</v>
      </c>
      <c r="AJ423" s="1" t="str">
        <f t="shared" si="531"/>
        <v>NA</v>
      </c>
      <c r="AK423" s="1" t="str">
        <f t="shared" si="532"/>
        <v>FEMALE_CUB</v>
      </c>
      <c r="AL423" s="1" t="str">
        <f t="shared" si="533"/>
        <v>FEMALE_JUVENILE</v>
      </c>
      <c r="AM423" s="1" t="str">
        <f t="shared" si="534"/>
        <v>FEMALE_SUBADULT</v>
      </c>
      <c r="AN423" s="1" t="str">
        <f t="shared" si="535"/>
        <v>FEMALE_ADULT_36_48</v>
      </c>
      <c r="AO423" s="1" t="str">
        <f t="shared" si="536"/>
        <v>FEMALE_ADULT_48_60</v>
      </c>
      <c r="AP423" s="1" t="str">
        <f t="shared" si="537"/>
        <v>FEMALE_ADULT_60_72</v>
      </c>
      <c r="AQ423" s="1" t="str">
        <f t="shared" si="538"/>
        <v>FEMALE_ADULT_72_84</v>
      </c>
      <c r="AR423" s="1" t="str">
        <f t="shared" si="539"/>
        <v>FEMALE_ADULT_84</v>
      </c>
      <c r="AS423" s="1" t="str">
        <f t="shared" si="540"/>
        <v>FEMALE_ADULT_84</v>
      </c>
      <c r="AT423" s="1" t="str">
        <f t="shared" si="541"/>
        <v>FEMALE_ADULT_84</v>
      </c>
      <c r="AU423" s="1" t="str">
        <f t="shared" si="542"/>
        <v>FEMALE_ADULT_84</v>
      </c>
      <c r="AV423" s="1" t="str">
        <f t="shared" si="543"/>
        <v>FEMALE_ADULT_84</v>
      </c>
      <c r="AW423" s="1" t="str">
        <f t="shared" si="544"/>
        <v>FEMALE_ADULT_84</v>
      </c>
      <c r="AX423" s="1" t="str">
        <f t="shared" si="545"/>
        <v>FEMALE_ADULT_84</v>
      </c>
      <c r="AY423" s="1" t="str">
        <f t="shared" si="546"/>
        <v>FEMALE_ADULT_84</v>
      </c>
      <c r="AZ423" s="1" t="str">
        <f t="shared" si="546"/>
        <v>FEMALE_ADULT_84</v>
      </c>
    </row>
    <row r="424" spans="1:52" x14ac:dyDescent="0.2">
      <c r="A424" s="27">
        <f>SABI_RAW_DATA!A424</f>
        <v>423</v>
      </c>
      <c r="B424" s="1" t="str">
        <f>UPPER(SABI_RAW_DATA!C424)</f>
        <v>FEMALE</v>
      </c>
      <c r="C424" s="28">
        <f>SABI_RAW_DATA!D424</f>
        <v>37712</v>
      </c>
      <c r="D424" s="28">
        <f>SABI_RAW_DATA!D424</f>
        <v>37712</v>
      </c>
      <c r="E424" s="1">
        <f t="shared" si="569"/>
        <v>2003</v>
      </c>
      <c r="F424" s="28">
        <f>SABI_RAW_DATA!E424</f>
        <v>37895</v>
      </c>
      <c r="G424" s="1">
        <f t="shared" si="570"/>
        <v>2003</v>
      </c>
      <c r="H424" s="67">
        <f>(YEAR(SABI_SUMMARY!D424)-YEAR(SABI_SUMMARY!C424))*12+MONTH(SABI_SUMMARY!D424)-MONTH(SABI_SUMMARY!C424)</f>
        <v>0</v>
      </c>
      <c r="I424" s="1" t="str">
        <f t="shared" si="571"/>
        <v>CUB</v>
      </c>
      <c r="J424" s="1" t="str">
        <f t="shared" si="572"/>
        <v>FEMALE_CUB</v>
      </c>
      <c r="K424" s="29">
        <f>(YEAR(SABI_SUMMARY!F424)-YEAR(SABI_SUMMARY!C424))*12+MONTH(SABI_SUMMARY!F424)-MONTH(SABI_SUMMARY!C424)</f>
        <v>6</v>
      </c>
      <c r="L424" s="1" t="str">
        <f t="shared" si="573"/>
        <v>CUB</v>
      </c>
      <c r="M424" s="1" t="str">
        <f t="shared" si="574"/>
        <v>FEMALE_CUB</v>
      </c>
      <c r="N424" s="1" t="str">
        <f>UPPER(SABI_RAW_DATA!G424)</f>
        <v>MORTALITY</v>
      </c>
      <c r="O424" s="1">
        <f>IF(SABI_SUMMARY!N424="MORTALITY",1,0)</f>
        <v>1</v>
      </c>
      <c r="P424" s="1" t="str">
        <f t="shared" si="519"/>
        <v>NA</v>
      </c>
      <c r="Q424" s="1" t="str">
        <f t="shared" si="520"/>
        <v>NA</v>
      </c>
      <c r="R424" s="1" t="str">
        <f t="shared" ref="R424:Z424" si="612">IF($E424=R$1,$J424,IF(R$1&gt;$G424,$N424,IF($E424&gt;R$1,"NA",(IF($E424=R$1,L424,(IF(Q424="NA",L424,IF(Q424="FEMALE_CUB","FEMALE_JUVENILE",IF(Q424="FEMALE_JUVENILE","FEMALE_SUBADULT",IF(Q424="FEMALE_SUBADULT","FEMALE_ADULT_36_48",IF(Q424="FEMALE_ADULT_36_48","FEMALE_ADULT_48_60",IF(Q424="FEMALE_ADULT_48_60","FEMALE_ADULT_60_72",IF(Q424="FEMALE_ADULT_60_72","FEMALE_ADULT_72_84",IF(Q424="FEMALE_ADULT_72_84","FEMALE_ADULT_84",IF(Q424="FEMALE_ADULT_84","FEMALE_ADULT_84",IF(Q424="MALE_CUB","MALE_JUVENILE",IF(Q424="MALE_JUVENILE","MALE_SUBADULT",IF(Q424="MALE_SUBADULT","MALE_ADULT_36_48",IF(Q424="MALE_ADULT_36_48","MALE_ADULT_48_60",IF(Q424="MALE_ADULT_48_60","MALE_ADULT_60_72",IF(Q424="MALE_ADULT_60_72","MALE_ADULT_72_84",IF(Q424="MALE_ADULT_72_84","MALE_ADULT_84",IF(Q424="MALE_ADULT_84","MALE_ADULT_84",IF(Q424="NA_CUB","NA_JUVENILE",IF(Q424="NA_JUVENILE","NA_ADULT",IF(Q424="NA_ADULT","NA_ADULT","NA"))))))))))))))))))))))))))</f>
        <v>NA</v>
      </c>
      <c r="S424" s="1" t="str">
        <f t="shared" si="612"/>
        <v>NA</v>
      </c>
      <c r="T424" s="1" t="str">
        <f t="shared" si="612"/>
        <v>NA</v>
      </c>
      <c r="U424" s="1" t="str">
        <f t="shared" si="612"/>
        <v>NA</v>
      </c>
      <c r="V424" s="1" t="str">
        <f t="shared" si="612"/>
        <v>NA</v>
      </c>
      <c r="W424" s="1" t="str">
        <f t="shared" si="612"/>
        <v>NA</v>
      </c>
      <c r="X424" s="1" t="str">
        <f t="shared" si="612"/>
        <v>NA</v>
      </c>
      <c r="Y424" s="1" t="str">
        <f t="shared" si="612"/>
        <v>NA</v>
      </c>
      <c r="Z424" s="1" t="str">
        <f t="shared" si="612"/>
        <v>NA</v>
      </c>
      <c r="AA424" s="1" t="str">
        <f t="shared" si="522"/>
        <v>NA</v>
      </c>
      <c r="AB424" s="1" t="str">
        <f t="shared" si="523"/>
        <v>NA</v>
      </c>
      <c r="AC424" s="1" t="str">
        <f t="shared" si="524"/>
        <v>NA</v>
      </c>
      <c r="AD424" s="1" t="str">
        <f t="shared" si="525"/>
        <v>NA</v>
      </c>
      <c r="AE424" s="1" t="str">
        <f t="shared" si="526"/>
        <v>NA</v>
      </c>
      <c r="AF424" s="1" t="str">
        <f t="shared" si="527"/>
        <v>NA</v>
      </c>
      <c r="AG424" s="1" t="str">
        <f t="shared" si="528"/>
        <v>NA</v>
      </c>
      <c r="AH424" s="1" t="str">
        <f t="shared" si="529"/>
        <v>NA</v>
      </c>
      <c r="AI424" s="1" t="str">
        <f t="shared" si="530"/>
        <v>NA</v>
      </c>
      <c r="AJ424" s="1" t="str">
        <f t="shared" si="531"/>
        <v>NA</v>
      </c>
      <c r="AK424" s="1" t="str">
        <f t="shared" si="532"/>
        <v>NA</v>
      </c>
      <c r="AL424" s="1" t="str">
        <f t="shared" si="533"/>
        <v>NA</v>
      </c>
      <c r="AM424" s="1" t="str">
        <f t="shared" si="534"/>
        <v>NA</v>
      </c>
      <c r="AN424" s="1" t="str">
        <f t="shared" si="535"/>
        <v>FEMALE_CUB</v>
      </c>
      <c r="AO424" s="1" t="str">
        <f t="shared" si="536"/>
        <v>MORTALITY</v>
      </c>
      <c r="AP424" s="1" t="str">
        <f t="shared" si="537"/>
        <v>MORTALITY</v>
      </c>
      <c r="AQ424" s="1" t="str">
        <f t="shared" si="538"/>
        <v>MORTALITY</v>
      </c>
      <c r="AR424" s="1" t="str">
        <f t="shared" si="539"/>
        <v>MORTALITY</v>
      </c>
      <c r="AS424" s="1" t="str">
        <f t="shared" si="540"/>
        <v>MORTALITY</v>
      </c>
      <c r="AT424" s="1" t="str">
        <f t="shared" si="541"/>
        <v>MORTALITY</v>
      </c>
      <c r="AU424" s="1" t="str">
        <f t="shared" si="542"/>
        <v>MORTALITY</v>
      </c>
      <c r="AV424" s="1" t="str">
        <f t="shared" si="543"/>
        <v>MORTALITY</v>
      </c>
      <c r="AW424" s="1" t="str">
        <f t="shared" si="544"/>
        <v>MORTALITY</v>
      </c>
      <c r="AX424" s="1" t="str">
        <f t="shared" si="545"/>
        <v>MORTALITY</v>
      </c>
      <c r="AY424" s="1" t="str">
        <f t="shared" si="546"/>
        <v>MORTALITY</v>
      </c>
      <c r="AZ424" s="1" t="str">
        <f t="shared" si="546"/>
        <v>MORTALITY</v>
      </c>
    </row>
    <row r="425" spans="1:52" x14ac:dyDescent="0.2">
      <c r="A425" s="27">
        <f>SABI_RAW_DATA!A425</f>
        <v>424</v>
      </c>
      <c r="B425" s="1" t="str">
        <f>UPPER(SABI_RAW_DATA!C425)</f>
        <v>MALE</v>
      </c>
      <c r="C425" s="28">
        <f>SABI_RAW_DATA!D425</f>
        <v>37712</v>
      </c>
      <c r="D425" s="28">
        <f>SABI_RAW_DATA!D425</f>
        <v>37712</v>
      </c>
      <c r="E425" s="1">
        <f t="shared" si="569"/>
        <v>2003</v>
      </c>
      <c r="F425" s="28">
        <f>SABI_RAW_DATA!E425</f>
        <v>40878</v>
      </c>
      <c r="G425" s="1">
        <f t="shared" si="570"/>
        <v>2011</v>
      </c>
      <c r="H425" s="67">
        <f>(YEAR(SABI_SUMMARY!D425)-YEAR(SABI_SUMMARY!C425))*12+MONTH(SABI_SUMMARY!D425)-MONTH(SABI_SUMMARY!C425)</f>
        <v>0</v>
      </c>
      <c r="I425" s="1" t="str">
        <f t="shared" si="571"/>
        <v>CUB</v>
      </c>
      <c r="J425" s="1" t="str">
        <f t="shared" si="572"/>
        <v>MALE_CUB</v>
      </c>
      <c r="K425" s="29">
        <f>(YEAR(SABI_SUMMARY!F425)-YEAR(SABI_SUMMARY!C425))*12+MONTH(SABI_SUMMARY!F425)-MONTH(SABI_SUMMARY!C425)</f>
        <v>104</v>
      </c>
      <c r="L425" s="1" t="str">
        <f t="shared" si="573"/>
        <v>ADULT_84</v>
      </c>
      <c r="M425" s="1" t="str">
        <f t="shared" si="574"/>
        <v>MALE_ADULT_84</v>
      </c>
      <c r="N425" s="1" t="str">
        <f>UPPER(SABI_RAW_DATA!G425)</f>
        <v>CENSORED</v>
      </c>
      <c r="O425" s="1">
        <f>IF(SABI_SUMMARY!N425="MORTALITY",1,0)</f>
        <v>0</v>
      </c>
      <c r="P425" s="1" t="str">
        <f t="shared" si="519"/>
        <v>NA</v>
      </c>
      <c r="Q425" s="1" t="str">
        <f t="shared" si="520"/>
        <v>NA</v>
      </c>
      <c r="R425" s="1" t="str">
        <f t="shared" ref="R425:Z425" si="613">IF($E425=R$1,$J425,IF(R$1&gt;$G425,$N425,IF($E425&gt;R$1,"NA",(IF($E425=R$1,L425,(IF(Q425="NA",L425,IF(Q425="FEMALE_CUB","FEMALE_JUVENILE",IF(Q425="FEMALE_JUVENILE","FEMALE_SUBADULT",IF(Q425="FEMALE_SUBADULT","FEMALE_ADULT_36_48",IF(Q425="FEMALE_ADULT_36_48","FEMALE_ADULT_48_60",IF(Q425="FEMALE_ADULT_48_60","FEMALE_ADULT_60_72",IF(Q425="FEMALE_ADULT_60_72","FEMALE_ADULT_72_84",IF(Q425="FEMALE_ADULT_72_84","FEMALE_ADULT_84",IF(Q425="FEMALE_ADULT_84","FEMALE_ADULT_84",IF(Q425="MALE_CUB","MALE_JUVENILE",IF(Q425="MALE_JUVENILE","MALE_SUBADULT",IF(Q425="MALE_SUBADULT","MALE_ADULT_36_48",IF(Q425="MALE_ADULT_36_48","MALE_ADULT_48_60",IF(Q425="MALE_ADULT_48_60","MALE_ADULT_60_72",IF(Q425="MALE_ADULT_60_72","MALE_ADULT_72_84",IF(Q425="MALE_ADULT_72_84","MALE_ADULT_84",IF(Q425="MALE_ADULT_84","MALE_ADULT_84",IF(Q425="NA_CUB","NA_JUVENILE",IF(Q425="NA_JUVENILE","NA_ADULT",IF(Q425="NA_ADULT","NA_ADULT","NA"))))))))))))))))))))))))))</f>
        <v>NA</v>
      </c>
      <c r="S425" s="1" t="str">
        <f t="shared" si="613"/>
        <v>NA</v>
      </c>
      <c r="T425" s="1" t="str">
        <f t="shared" si="613"/>
        <v>NA</v>
      </c>
      <c r="U425" s="1" t="str">
        <f t="shared" si="613"/>
        <v>NA</v>
      </c>
      <c r="V425" s="1" t="str">
        <f t="shared" si="613"/>
        <v>NA</v>
      </c>
      <c r="W425" s="1" t="str">
        <f t="shared" si="613"/>
        <v>NA</v>
      </c>
      <c r="X425" s="1" t="str">
        <f t="shared" si="613"/>
        <v>NA</v>
      </c>
      <c r="Y425" s="1" t="str">
        <f t="shared" si="613"/>
        <v>NA</v>
      </c>
      <c r="Z425" s="1" t="str">
        <f t="shared" si="613"/>
        <v>NA</v>
      </c>
      <c r="AA425" s="1" t="str">
        <f t="shared" si="522"/>
        <v>NA</v>
      </c>
      <c r="AB425" s="1" t="str">
        <f t="shared" si="523"/>
        <v>NA</v>
      </c>
      <c r="AC425" s="1" t="str">
        <f t="shared" si="524"/>
        <v>NA</v>
      </c>
      <c r="AD425" s="1" t="str">
        <f t="shared" si="525"/>
        <v>NA</v>
      </c>
      <c r="AE425" s="1" t="str">
        <f t="shared" si="526"/>
        <v>NA</v>
      </c>
      <c r="AF425" s="1" t="str">
        <f t="shared" si="527"/>
        <v>NA</v>
      </c>
      <c r="AG425" s="1" t="str">
        <f t="shared" si="528"/>
        <v>NA</v>
      </c>
      <c r="AH425" s="1" t="str">
        <f t="shared" si="529"/>
        <v>NA</v>
      </c>
      <c r="AI425" s="1" t="str">
        <f t="shared" si="530"/>
        <v>NA</v>
      </c>
      <c r="AJ425" s="1" t="str">
        <f t="shared" si="531"/>
        <v>NA</v>
      </c>
      <c r="AK425" s="1" t="str">
        <f t="shared" si="532"/>
        <v>NA</v>
      </c>
      <c r="AL425" s="1" t="str">
        <f t="shared" si="533"/>
        <v>NA</v>
      </c>
      <c r="AM425" s="1" t="str">
        <f t="shared" si="534"/>
        <v>NA</v>
      </c>
      <c r="AN425" s="1" t="str">
        <f t="shared" si="535"/>
        <v>MALE_CUB</v>
      </c>
      <c r="AO425" s="1" t="str">
        <f t="shared" si="536"/>
        <v>MALE_JUVENILE</v>
      </c>
      <c r="AP425" s="1" t="str">
        <f t="shared" si="537"/>
        <v>MALE_SUBADULT</v>
      </c>
      <c r="AQ425" s="1" t="str">
        <f t="shared" si="538"/>
        <v>MALE_ADULT_36_48</v>
      </c>
      <c r="AR425" s="1" t="str">
        <f t="shared" si="539"/>
        <v>MALE_ADULT_48_60</v>
      </c>
      <c r="AS425" s="1" t="str">
        <f t="shared" si="540"/>
        <v>MALE_ADULT_60_72</v>
      </c>
      <c r="AT425" s="1" t="str">
        <f t="shared" si="541"/>
        <v>MALE_ADULT_72_84</v>
      </c>
      <c r="AU425" s="1" t="str">
        <f t="shared" si="542"/>
        <v>MALE_ADULT_84</v>
      </c>
      <c r="AV425" s="1" t="str">
        <f t="shared" si="543"/>
        <v>MALE_ADULT_84</v>
      </c>
      <c r="AW425" s="1" t="str">
        <f t="shared" si="544"/>
        <v>CENSORED</v>
      </c>
      <c r="AX425" s="1" t="str">
        <f t="shared" si="545"/>
        <v>CENSORED</v>
      </c>
      <c r="AY425" s="1" t="str">
        <f t="shared" si="546"/>
        <v>CENSORED</v>
      </c>
      <c r="AZ425" s="1" t="str">
        <f t="shared" si="546"/>
        <v>CENSORED</v>
      </c>
    </row>
    <row r="426" spans="1:52" x14ac:dyDescent="0.2">
      <c r="A426" s="27">
        <f>SABI_RAW_DATA!A426</f>
        <v>425</v>
      </c>
      <c r="B426" s="1" t="str">
        <f>UPPER(SABI_RAW_DATA!C426)</f>
        <v>FEMALE</v>
      </c>
      <c r="C426" s="28">
        <f>SABI_RAW_DATA!D426</f>
        <v>38687</v>
      </c>
      <c r="D426" s="28">
        <f>SABI_RAW_DATA!D426</f>
        <v>38687</v>
      </c>
      <c r="E426" s="1">
        <f t="shared" si="569"/>
        <v>2005</v>
      </c>
      <c r="F426" s="28">
        <f>SABI_RAW_DATA!E426</f>
        <v>38838</v>
      </c>
      <c r="G426" s="1">
        <f t="shared" si="570"/>
        <v>2006</v>
      </c>
      <c r="H426" s="67">
        <f>(YEAR(SABI_SUMMARY!D426)-YEAR(SABI_SUMMARY!C426))*12+MONTH(SABI_SUMMARY!D426)-MONTH(SABI_SUMMARY!C426)</f>
        <v>0</v>
      </c>
      <c r="I426" s="1" t="str">
        <f t="shared" si="571"/>
        <v>CUB</v>
      </c>
      <c r="J426" s="1" t="str">
        <f t="shared" si="572"/>
        <v>FEMALE_CUB</v>
      </c>
      <c r="K426" s="29">
        <f>(YEAR(SABI_SUMMARY!F426)-YEAR(SABI_SUMMARY!C426))*12+MONTH(SABI_SUMMARY!F426)-MONTH(SABI_SUMMARY!C426)</f>
        <v>5</v>
      </c>
      <c r="L426" s="1" t="str">
        <f t="shared" si="573"/>
        <v>CUB</v>
      </c>
      <c r="M426" s="1" t="str">
        <f t="shared" si="574"/>
        <v>FEMALE_CUB</v>
      </c>
      <c r="N426" s="1" t="str">
        <f>UPPER(SABI_RAW_DATA!G426)</f>
        <v>MORTALITY</v>
      </c>
      <c r="O426" s="1">
        <f>IF(SABI_SUMMARY!N426="MORTALITY",1,0)</f>
        <v>1</v>
      </c>
      <c r="P426" s="1" t="str">
        <f t="shared" si="519"/>
        <v>NA</v>
      </c>
      <c r="Q426" s="1" t="str">
        <f t="shared" si="520"/>
        <v>NA</v>
      </c>
      <c r="R426" s="1" t="str">
        <f t="shared" ref="R426:Z426" si="614">IF($E426=R$1,$J426,IF(R$1&gt;$G426,$N426,IF($E426&gt;R$1,"NA",(IF($E426=R$1,L426,(IF(Q426="NA",L426,IF(Q426="FEMALE_CUB","FEMALE_JUVENILE",IF(Q426="FEMALE_JUVENILE","FEMALE_SUBADULT",IF(Q426="FEMALE_SUBADULT","FEMALE_ADULT_36_48",IF(Q426="FEMALE_ADULT_36_48","FEMALE_ADULT_48_60",IF(Q426="FEMALE_ADULT_48_60","FEMALE_ADULT_60_72",IF(Q426="FEMALE_ADULT_60_72","FEMALE_ADULT_72_84",IF(Q426="FEMALE_ADULT_72_84","FEMALE_ADULT_84",IF(Q426="FEMALE_ADULT_84","FEMALE_ADULT_84",IF(Q426="MALE_CUB","MALE_JUVENILE",IF(Q426="MALE_JUVENILE","MALE_SUBADULT",IF(Q426="MALE_SUBADULT","MALE_ADULT_36_48",IF(Q426="MALE_ADULT_36_48","MALE_ADULT_48_60",IF(Q426="MALE_ADULT_48_60","MALE_ADULT_60_72",IF(Q426="MALE_ADULT_60_72","MALE_ADULT_72_84",IF(Q426="MALE_ADULT_72_84","MALE_ADULT_84",IF(Q426="MALE_ADULT_84","MALE_ADULT_84",IF(Q426="NA_CUB","NA_JUVENILE",IF(Q426="NA_JUVENILE","NA_ADULT",IF(Q426="NA_ADULT","NA_ADULT","NA"))))))))))))))))))))))))))</f>
        <v>NA</v>
      </c>
      <c r="S426" s="1" t="str">
        <f t="shared" si="614"/>
        <v>NA</v>
      </c>
      <c r="T426" s="1" t="str">
        <f t="shared" si="614"/>
        <v>NA</v>
      </c>
      <c r="U426" s="1" t="str">
        <f t="shared" si="614"/>
        <v>NA</v>
      </c>
      <c r="V426" s="1" t="str">
        <f t="shared" si="614"/>
        <v>NA</v>
      </c>
      <c r="W426" s="1" t="str">
        <f t="shared" si="614"/>
        <v>NA</v>
      </c>
      <c r="X426" s="1" t="str">
        <f t="shared" si="614"/>
        <v>NA</v>
      </c>
      <c r="Y426" s="1" t="str">
        <f t="shared" si="614"/>
        <v>NA</v>
      </c>
      <c r="Z426" s="1" t="str">
        <f t="shared" si="614"/>
        <v>NA</v>
      </c>
      <c r="AA426" s="1" t="str">
        <f t="shared" si="522"/>
        <v>NA</v>
      </c>
      <c r="AB426" s="1" t="str">
        <f t="shared" si="523"/>
        <v>NA</v>
      </c>
      <c r="AC426" s="1" t="str">
        <f t="shared" si="524"/>
        <v>NA</v>
      </c>
      <c r="AD426" s="1" t="str">
        <f t="shared" si="525"/>
        <v>NA</v>
      </c>
      <c r="AE426" s="1" t="str">
        <f t="shared" si="526"/>
        <v>NA</v>
      </c>
      <c r="AF426" s="1" t="str">
        <f t="shared" si="527"/>
        <v>NA</v>
      </c>
      <c r="AG426" s="1" t="str">
        <f t="shared" si="528"/>
        <v>NA</v>
      </c>
      <c r="AH426" s="1" t="str">
        <f t="shared" si="529"/>
        <v>NA</v>
      </c>
      <c r="AI426" s="1" t="str">
        <f t="shared" si="530"/>
        <v>NA</v>
      </c>
      <c r="AJ426" s="1" t="str">
        <f t="shared" si="531"/>
        <v>NA</v>
      </c>
      <c r="AK426" s="1" t="str">
        <f t="shared" si="532"/>
        <v>NA</v>
      </c>
      <c r="AL426" s="1" t="str">
        <f t="shared" si="533"/>
        <v>NA</v>
      </c>
      <c r="AM426" s="1" t="str">
        <f t="shared" si="534"/>
        <v>NA</v>
      </c>
      <c r="AN426" s="1" t="str">
        <f t="shared" si="535"/>
        <v>NA</v>
      </c>
      <c r="AO426" s="1" t="str">
        <f t="shared" si="536"/>
        <v>NA</v>
      </c>
      <c r="AP426" s="1" t="str">
        <f t="shared" si="537"/>
        <v>FEMALE_CUB</v>
      </c>
      <c r="AQ426" s="1" t="str">
        <f t="shared" si="538"/>
        <v>FEMALE_JUVENILE</v>
      </c>
      <c r="AR426" s="1" t="str">
        <f t="shared" si="539"/>
        <v>MORTALITY</v>
      </c>
      <c r="AS426" s="1" t="str">
        <f t="shared" si="540"/>
        <v>MORTALITY</v>
      </c>
      <c r="AT426" s="1" t="str">
        <f t="shared" si="541"/>
        <v>MORTALITY</v>
      </c>
      <c r="AU426" s="1" t="str">
        <f t="shared" si="542"/>
        <v>MORTALITY</v>
      </c>
      <c r="AV426" s="1" t="str">
        <f t="shared" si="543"/>
        <v>MORTALITY</v>
      </c>
      <c r="AW426" s="1" t="str">
        <f t="shared" si="544"/>
        <v>MORTALITY</v>
      </c>
      <c r="AX426" s="1" t="str">
        <f t="shared" si="545"/>
        <v>MORTALITY</v>
      </c>
      <c r="AY426" s="1" t="str">
        <f t="shared" si="546"/>
        <v>MORTALITY</v>
      </c>
      <c r="AZ426" s="1" t="str">
        <f t="shared" si="546"/>
        <v>MORTALITY</v>
      </c>
    </row>
    <row r="427" spans="1:52" x14ac:dyDescent="0.2">
      <c r="A427" s="27">
        <f>SABI_RAW_DATA!A427</f>
        <v>426</v>
      </c>
      <c r="B427" s="1" t="str">
        <f>UPPER(SABI_RAW_DATA!C427)</f>
        <v>MALE</v>
      </c>
      <c r="C427" s="28">
        <f>SABI_RAW_DATA!D427</f>
        <v>38687</v>
      </c>
      <c r="D427" s="28">
        <f>SABI_RAW_DATA!D427</f>
        <v>38687</v>
      </c>
      <c r="E427" s="1">
        <f t="shared" si="569"/>
        <v>2005</v>
      </c>
      <c r="F427" s="28">
        <f>SABI_RAW_DATA!E427</f>
        <v>39234</v>
      </c>
      <c r="G427" s="1">
        <f t="shared" si="570"/>
        <v>2007</v>
      </c>
      <c r="H427" s="67">
        <f>(YEAR(SABI_SUMMARY!D427)-YEAR(SABI_SUMMARY!C427))*12+MONTH(SABI_SUMMARY!D427)-MONTH(SABI_SUMMARY!C427)</f>
        <v>0</v>
      </c>
      <c r="I427" s="1" t="str">
        <f t="shared" si="571"/>
        <v>CUB</v>
      </c>
      <c r="J427" s="1" t="str">
        <f t="shared" si="572"/>
        <v>MALE_CUB</v>
      </c>
      <c r="K427" s="29">
        <f>(YEAR(SABI_SUMMARY!F427)-YEAR(SABI_SUMMARY!C427))*12+MONTH(SABI_SUMMARY!F427)-MONTH(SABI_SUMMARY!C427)</f>
        <v>18</v>
      </c>
      <c r="L427" s="1" t="str">
        <f t="shared" si="573"/>
        <v>JUVENILE</v>
      </c>
      <c r="M427" s="1" t="str">
        <f t="shared" si="574"/>
        <v>MALE_JUVENILE</v>
      </c>
      <c r="N427" s="1" t="str">
        <f>UPPER(SABI_RAW_DATA!G427)</f>
        <v>MORTALITY</v>
      </c>
      <c r="O427" s="1">
        <f>IF(SABI_SUMMARY!N427="MORTALITY",1,0)</f>
        <v>1</v>
      </c>
      <c r="P427" s="1" t="str">
        <f t="shared" si="519"/>
        <v>NA</v>
      </c>
      <c r="Q427" s="1" t="str">
        <f t="shared" si="520"/>
        <v>NA</v>
      </c>
      <c r="R427" s="1" t="str">
        <f t="shared" ref="R427:Z427" si="615">IF($E427=R$1,$J427,IF(R$1&gt;$G427,$N427,IF($E427&gt;R$1,"NA",(IF($E427=R$1,L427,(IF(Q427="NA",L427,IF(Q427="FEMALE_CUB","FEMALE_JUVENILE",IF(Q427="FEMALE_JUVENILE","FEMALE_SUBADULT",IF(Q427="FEMALE_SUBADULT","FEMALE_ADULT_36_48",IF(Q427="FEMALE_ADULT_36_48","FEMALE_ADULT_48_60",IF(Q427="FEMALE_ADULT_48_60","FEMALE_ADULT_60_72",IF(Q427="FEMALE_ADULT_60_72","FEMALE_ADULT_72_84",IF(Q427="FEMALE_ADULT_72_84","FEMALE_ADULT_84",IF(Q427="FEMALE_ADULT_84","FEMALE_ADULT_84",IF(Q427="MALE_CUB","MALE_JUVENILE",IF(Q427="MALE_JUVENILE","MALE_SUBADULT",IF(Q427="MALE_SUBADULT","MALE_ADULT_36_48",IF(Q427="MALE_ADULT_36_48","MALE_ADULT_48_60",IF(Q427="MALE_ADULT_48_60","MALE_ADULT_60_72",IF(Q427="MALE_ADULT_60_72","MALE_ADULT_72_84",IF(Q427="MALE_ADULT_72_84","MALE_ADULT_84",IF(Q427="MALE_ADULT_84","MALE_ADULT_84",IF(Q427="NA_CUB","NA_JUVENILE",IF(Q427="NA_JUVENILE","NA_ADULT",IF(Q427="NA_ADULT","NA_ADULT","NA"))))))))))))))))))))))))))</f>
        <v>NA</v>
      </c>
      <c r="S427" s="1" t="str">
        <f t="shared" si="615"/>
        <v>NA</v>
      </c>
      <c r="T427" s="1" t="str">
        <f t="shared" si="615"/>
        <v>NA</v>
      </c>
      <c r="U427" s="1" t="str">
        <f t="shared" si="615"/>
        <v>NA</v>
      </c>
      <c r="V427" s="1" t="str">
        <f t="shared" si="615"/>
        <v>NA</v>
      </c>
      <c r="W427" s="1" t="str">
        <f t="shared" si="615"/>
        <v>NA</v>
      </c>
      <c r="X427" s="1" t="str">
        <f t="shared" si="615"/>
        <v>NA</v>
      </c>
      <c r="Y427" s="1" t="str">
        <f t="shared" si="615"/>
        <v>NA</v>
      </c>
      <c r="Z427" s="1" t="str">
        <f t="shared" si="615"/>
        <v>NA</v>
      </c>
      <c r="AA427" s="1" t="str">
        <f t="shared" si="522"/>
        <v>NA</v>
      </c>
      <c r="AB427" s="1" t="str">
        <f t="shared" si="523"/>
        <v>NA</v>
      </c>
      <c r="AC427" s="1" t="str">
        <f t="shared" si="524"/>
        <v>NA</v>
      </c>
      <c r="AD427" s="1" t="str">
        <f t="shared" si="525"/>
        <v>NA</v>
      </c>
      <c r="AE427" s="1" t="str">
        <f t="shared" si="526"/>
        <v>NA</v>
      </c>
      <c r="AF427" s="1" t="str">
        <f t="shared" si="527"/>
        <v>NA</v>
      </c>
      <c r="AG427" s="1" t="str">
        <f t="shared" si="528"/>
        <v>NA</v>
      </c>
      <c r="AH427" s="1" t="str">
        <f t="shared" si="529"/>
        <v>NA</v>
      </c>
      <c r="AI427" s="1" t="str">
        <f t="shared" si="530"/>
        <v>NA</v>
      </c>
      <c r="AJ427" s="1" t="str">
        <f t="shared" si="531"/>
        <v>NA</v>
      </c>
      <c r="AK427" s="1" t="str">
        <f t="shared" si="532"/>
        <v>NA</v>
      </c>
      <c r="AL427" s="1" t="str">
        <f t="shared" si="533"/>
        <v>NA</v>
      </c>
      <c r="AM427" s="1" t="str">
        <f t="shared" si="534"/>
        <v>NA</v>
      </c>
      <c r="AN427" s="1" t="str">
        <f t="shared" si="535"/>
        <v>NA</v>
      </c>
      <c r="AO427" s="1" t="str">
        <f t="shared" si="536"/>
        <v>NA</v>
      </c>
      <c r="AP427" s="1" t="str">
        <f t="shared" si="537"/>
        <v>MALE_CUB</v>
      </c>
      <c r="AQ427" s="1" t="str">
        <f t="shared" si="538"/>
        <v>MALE_JUVENILE</v>
      </c>
      <c r="AR427" s="1" t="str">
        <f t="shared" si="539"/>
        <v>MALE_SUBADULT</v>
      </c>
      <c r="AS427" s="1" t="str">
        <f t="shared" si="540"/>
        <v>MORTALITY</v>
      </c>
      <c r="AT427" s="1" t="str">
        <f t="shared" si="541"/>
        <v>MORTALITY</v>
      </c>
      <c r="AU427" s="1" t="str">
        <f t="shared" si="542"/>
        <v>MORTALITY</v>
      </c>
      <c r="AV427" s="1" t="str">
        <f t="shared" si="543"/>
        <v>MORTALITY</v>
      </c>
      <c r="AW427" s="1" t="str">
        <f t="shared" si="544"/>
        <v>MORTALITY</v>
      </c>
      <c r="AX427" s="1" t="str">
        <f t="shared" si="545"/>
        <v>MORTALITY</v>
      </c>
      <c r="AY427" s="1" t="str">
        <f t="shared" si="546"/>
        <v>MORTALITY</v>
      </c>
      <c r="AZ427" s="1" t="str">
        <f t="shared" si="546"/>
        <v>MORTALITY</v>
      </c>
    </row>
    <row r="428" spans="1:52" x14ac:dyDescent="0.2">
      <c r="A428" s="27">
        <f>SABI_RAW_DATA!A428</f>
        <v>427</v>
      </c>
      <c r="B428" s="1" t="str">
        <f>UPPER(SABI_RAW_DATA!C428)</f>
        <v>MALE</v>
      </c>
      <c r="C428" s="28">
        <f>SABI_RAW_DATA!D428</f>
        <v>39783</v>
      </c>
      <c r="D428" s="28">
        <f>SABI_RAW_DATA!D428</f>
        <v>39783</v>
      </c>
      <c r="E428" s="1">
        <f t="shared" si="569"/>
        <v>2008</v>
      </c>
      <c r="F428" s="28">
        <f>SABI_RAW_DATA!E428</f>
        <v>40664</v>
      </c>
      <c r="G428" s="1">
        <f t="shared" si="570"/>
        <v>2011</v>
      </c>
      <c r="H428" s="67">
        <f>(YEAR(SABI_SUMMARY!D428)-YEAR(SABI_SUMMARY!C428))*12+MONTH(SABI_SUMMARY!D428)-MONTH(SABI_SUMMARY!C428)</f>
        <v>0</v>
      </c>
      <c r="I428" s="1" t="str">
        <f t="shared" si="571"/>
        <v>CUB</v>
      </c>
      <c r="J428" s="1" t="str">
        <f t="shared" si="572"/>
        <v>MALE_CUB</v>
      </c>
      <c r="K428" s="29">
        <f>(YEAR(SABI_SUMMARY!F428)-YEAR(SABI_SUMMARY!C428))*12+MONTH(SABI_SUMMARY!F428)-MONTH(SABI_SUMMARY!C428)</f>
        <v>29</v>
      </c>
      <c r="L428" s="1" t="str">
        <f t="shared" si="573"/>
        <v>SUBADULT</v>
      </c>
      <c r="M428" s="1" t="str">
        <f t="shared" si="574"/>
        <v>MALE_SUBADULT</v>
      </c>
      <c r="N428" s="1" t="str">
        <f>UPPER(SABI_RAW_DATA!G428)</f>
        <v>CENSORED</v>
      </c>
      <c r="O428" s="1">
        <f>IF(SABI_SUMMARY!N428="MORTALITY",1,0)</f>
        <v>0</v>
      </c>
      <c r="P428" s="1" t="str">
        <f t="shared" ref="P428:P481" si="616">IF(E428=$P$1,J428,IF(E428&gt;$P$1,"NA",(IF(E428=$P$1,J428,(IF(P428="NA",J428,IF(P428="FEMALE_CUB","FEMALE_JUVENILE",IF(P428="FEMALE_JUVENILE","FEMALE_SUBADULT",IF(P428="FEMALE_SUBADULT","FEMALE_ADULT_36_48",IF(P428="FEMALE_ADULT_36_48","FEMALE_ADULT_48_60",IF(P428="FEMALE_ADULT_48_60","FEMALE_ADULT_60_72",IF(P428="FEMALE_ADULT_60_72","FEMALE_ADULT_72_84",IF(P428="FEMALE_ADULT_72_84","FEMALE_ADULT_84",IF(P428="FEMALE_ADULT_84","FEMALE_ADULT_84",IF(P428="MALE_CUB","MALE_JUVENILE",IF(P428="MALE_JUVENILE","MALE_SUBADULT",IF(P428="MALE_SUBADULT","MALE_ADULT_36_48",IF(P428="MALE_ADULT_36_48","MALE_ADULT_48_60",IF(P428="MALE_ADULT_48_60","MALE_ADULT_60_72",IF(P428="MALE_ADULT_60_72","MALE_ADULT_72_84",IF(P428="MALE_ADULT_72_84","MALE_ADULT_84",IF(P428="MALE_ADULT_84","MALE_ADULT_84",IF(P428="NA_CUB","NA_JUVENILE",IF(P428="NA_JUVENILE","NA_ADULT",IF(P428="NA_ADULT","NA_ADULT","NA")))))))))))))))))))))))))</f>
        <v>NA</v>
      </c>
      <c r="Q428" s="1" t="str">
        <f t="shared" ref="Q428:Q481" si="617">IF($E428=Q$1,$J428,IF(Q$1&gt;$G428,$N428,IF($E428&gt;Q$1,"NA",(IF($E428=Q$1,J428,(IF(P428="NA",J428,IF(P428="FEMALE_CUB","FEMALE_JUVENILE",IF(P428="FEMALE_JUVENILE","FEMALE_SUBADULT",IF(P428="FEMALE_SUBADULT","FEMALE_ADULT_36_48",IF(P428="FEMALE_ADULT_36_48","FEMALE_ADULT_48_60",IF(P428="FEMALE_ADULT_48_60","FEMALE_ADULT_60_72",IF(P428="FEMALE_ADULT_60_72","FEMALE_ADULT_72_84",IF(P428="FEMALE_ADULT_72_84","FEMALE_ADULT_84",IF(P428="FEMALE_ADULT_84","FEMALE_ADULT_84",IF(P428="MALE_CUB","MALE_JUVENILE",IF(P428="MALE_JUVENILE","MALE_SUBADULT",IF(P428="MALE_SUBADULT","MALE_ADULT_36_48",IF(P428="MALE_ADULT_36_48","MALE_ADULT_48_60",IF(P428="MALE_ADULT_48_60","MALE_ADULT_60_72",IF(P428="MALE_ADULT_60_72","MALE_ADULT_72_84",IF(P428="MALE_ADULT_72_84","MALE_ADULT_84",IF(P428="MALE_ADULT_84","MALE_ADULT_84",IF(P428="NA_CUB","NA_JUVENILE",IF(P428="NA_JUVENILE","NA_ADULT",IF(P428="NA_ADULT","NA_ADULT","NA"))))))))))))))))))))))))))</f>
        <v>NA</v>
      </c>
      <c r="R428" s="1" t="str">
        <f t="shared" ref="R428:Z428" si="618">IF($E428=R$1,$J428,IF(R$1&gt;$G428,$N428,IF($E428&gt;R$1,"NA",(IF($E428=R$1,L428,(IF(Q428="NA",L428,IF(Q428="FEMALE_CUB","FEMALE_JUVENILE",IF(Q428="FEMALE_JUVENILE","FEMALE_SUBADULT",IF(Q428="FEMALE_SUBADULT","FEMALE_ADULT_36_48",IF(Q428="FEMALE_ADULT_36_48","FEMALE_ADULT_48_60",IF(Q428="FEMALE_ADULT_48_60","FEMALE_ADULT_60_72",IF(Q428="FEMALE_ADULT_60_72","FEMALE_ADULT_72_84",IF(Q428="FEMALE_ADULT_72_84","FEMALE_ADULT_84",IF(Q428="FEMALE_ADULT_84","FEMALE_ADULT_84",IF(Q428="MALE_CUB","MALE_JUVENILE",IF(Q428="MALE_JUVENILE","MALE_SUBADULT",IF(Q428="MALE_SUBADULT","MALE_ADULT_36_48",IF(Q428="MALE_ADULT_36_48","MALE_ADULT_48_60",IF(Q428="MALE_ADULT_48_60","MALE_ADULT_60_72",IF(Q428="MALE_ADULT_60_72","MALE_ADULT_72_84",IF(Q428="MALE_ADULT_72_84","MALE_ADULT_84",IF(Q428="MALE_ADULT_84","MALE_ADULT_84",IF(Q428="NA_CUB","NA_JUVENILE",IF(Q428="NA_JUVENILE","NA_ADULT",IF(Q428="NA_ADULT","NA_ADULT","NA"))))))))))))))))))))))))))</f>
        <v>NA</v>
      </c>
      <c r="S428" s="1" t="str">
        <f t="shared" si="618"/>
        <v>NA</v>
      </c>
      <c r="T428" s="1" t="str">
        <f t="shared" si="618"/>
        <v>NA</v>
      </c>
      <c r="U428" s="1" t="str">
        <f t="shared" si="618"/>
        <v>NA</v>
      </c>
      <c r="V428" s="1" t="str">
        <f t="shared" si="618"/>
        <v>NA</v>
      </c>
      <c r="W428" s="1" t="str">
        <f t="shared" si="618"/>
        <v>NA</v>
      </c>
      <c r="X428" s="1" t="str">
        <f t="shared" si="618"/>
        <v>NA</v>
      </c>
      <c r="Y428" s="1" t="str">
        <f t="shared" si="618"/>
        <v>NA</v>
      </c>
      <c r="Z428" s="1" t="str">
        <f t="shared" si="618"/>
        <v>NA</v>
      </c>
      <c r="AA428" s="1" t="str">
        <f t="shared" ref="AA428:AA481" si="619">IF($E428=AA$1,$J428,IF(AA$1&gt;$G428,$N428,IF($E428&gt;AA$1,"NA",(IF($E428=AA$1,U428,(IF(Z428="NA",U428,IF(Z428="FEMALE_CUB","FEMALE_JUVENILE",IF(Z428="FEMALE_JUVENILE","FEMALE_SUBADULT",IF(Z428="FEMALE_SUBADULT","FEMALE_ADULT_36_48",IF(Z428="FEMALE_ADULT_36_48","FEMALE_ADULT_48_60",IF(Z428="FEMALE_ADULT_48_60","FEMALE_ADULT_60_72",IF(Z428="FEMALE_ADULT_60_72","FEMALE_ADULT_72_84",IF(Z428="FEMALE_ADULT_72_84","FEMALE_ADULT_84",IF(Z428="FEMALE_ADULT_84","FEMALE_ADULT_84",IF(Z428="MALE_CUB","MALE_JUVENILE",IF(Z428="MALE_JUVENILE","MALE_SUBADULT",IF(Z428="MALE_SUBADULT","MALE_ADULT_36_48",IF(Z428="MALE_ADULT_36_48","MALE_ADULT_48_60",IF(Z428="MALE_ADULT_48_60","MALE_ADULT_60_72",IF(Z428="MALE_ADULT_60_72","MALE_ADULT_72_84",IF(Z428="MALE_ADULT_72_84","MALE_ADULT_84",IF(Z428="MALE_ADULT_84","MALE_ADULT_84",IF(Z428="NA_CUB","NA_JUVENILE",IF(Z428="NA_JUVENILE","NA_ADULT",IF(Z428="NA_ADULT","NA_ADULT","NA"))))))))))))))))))))))))))</f>
        <v>NA</v>
      </c>
      <c r="AB428" s="1" t="str">
        <f t="shared" ref="AB428:AB481" si="620">IF($E428=AB$1,$J428,IF(AB$1&gt;$G428,$N428,IF($E428&gt;AB$1,"NA",(IF($E428=AB$1,V428,(IF(AA428="NA",V428,IF(AA428="FEMALE_CUB","FEMALE_JUVENILE",IF(AA428="FEMALE_JUVENILE","FEMALE_SUBADULT",IF(AA428="FEMALE_SUBADULT","FEMALE_ADULT_36_48",IF(AA428="FEMALE_ADULT_36_48","FEMALE_ADULT_48_60",IF(AA428="FEMALE_ADULT_48_60","FEMALE_ADULT_60_72",IF(AA428="FEMALE_ADULT_60_72","FEMALE_ADULT_72_84",IF(AA428="FEMALE_ADULT_72_84","FEMALE_ADULT_84",IF(AA428="FEMALE_ADULT_84","FEMALE_ADULT_84",IF(AA428="MALE_CUB","MALE_JUVENILE",IF(AA428="MALE_JUVENILE","MALE_SUBADULT",IF(AA428="MALE_SUBADULT","MALE_ADULT_36_48",IF(AA428="MALE_ADULT_36_48","MALE_ADULT_48_60",IF(AA428="MALE_ADULT_48_60","MALE_ADULT_60_72",IF(AA428="MALE_ADULT_60_72","MALE_ADULT_72_84",IF(AA428="MALE_ADULT_72_84","MALE_ADULT_84",IF(AA428="MALE_ADULT_84","MALE_ADULT_84",IF(AA428="NA_CUB","NA_JUVENILE",IF(AA428="NA_JUVENILE","NA_ADULT",IF(AA428="NA_ADULT","NA_ADULT","NA"))))))))))))))))))))))))))</f>
        <v>NA</v>
      </c>
      <c r="AC428" s="1" t="str">
        <f t="shared" ref="AC428:AC481" si="621">IF($E428=AC$1,$J428,IF(AC$1&gt;$G428,$N428,IF($E428&gt;AC$1,"NA",(IF($E428=AC$1,W428,(IF(AB428="NA",W428,IF(AB428="FEMALE_CUB","FEMALE_JUVENILE",IF(AB428="FEMALE_JUVENILE","FEMALE_SUBADULT",IF(AB428="FEMALE_SUBADULT","FEMALE_ADULT_36_48",IF(AB428="FEMALE_ADULT_36_48","FEMALE_ADULT_48_60",IF(AB428="FEMALE_ADULT_48_60","FEMALE_ADULT_60_72",IF(AB428="FEMALE_ADULT_60_72","FEMALE_ADULT_72_84",IF(AB428="FEMALE_ADULT_72_84","FEMALE_ADULT_84",IF(AB428="FEMALE_ADULT_84","FEMALE_ADULT_84",IF(AB428="MALE_CUB","MALE_JUVENILE",IF(AB428="MALE_JUVENILE","MALE_SUBADULT",IF(AB428="MALE_SUBADULT","MALE_ADULT_36_48",IF(AB428="MALE_ADULT_36_48","MALE_ADULT_48_60",IF(AB428="MALE_ADULT_48_60","MALE_ADULT_60_72",IF(AB428="MALE_ADULT_60_72","MALE_ADULT_72_84",IF(AB428="MALE_ADULT_72_84","MALE_ADULT_84",IF(AB428="MALE_ADULT_84","MALE_ADULT_84",IF(AB428="NA_CUB","NA_JUVENILE",IF(AB428="NA_JUVENILE","NA_ADULT",IF(AB428="NA_ADULT","NA_ADULT","NA"))))))))))))))))))))))))))</f>
        <v>NA</v>
      </c>
      <c r="AD428" s="1" t="str">
        <f t="shared" ref="AD428:AD481" si="622">IF($E428=AD$1,$J428,IF(AD$1&gt;$G428,$N428,IF($E428&gt;AD$1,"NA",(IF($E428=AD$1,X428,(IF(AC428="NA",X428,IF(AC428="FEMALE_CUB","FEMALE_JUVENILE",IF(AC428="FEMALE_JUVENILE","FEMALE_SUBADULT",IF(AC428="FEMALE_SUBADULT","FEMALE_ADULT_36_48",IF(AC428="FEMALE_ADULT_36_48","FEMALE_ADULT_48_60",IF(AC428="FEMALE_ADULT_48_60","FEMALE_ADULT_60_72",IF(AC428="FEMALE_ADULT_60_72","FEMALE_ADULT_72_84",IF(AC428="FEMALE_ADULT_72_84","FEMALE_ADULT_84",IF(AC428="FEMALE_ADULT_84","FEMALE_ADULT_84",IF(AC428="MALE_CUB","MALE_JUVENILE",IF(AC428="MALE_JUVENILE","MALE_SUBADULT",IF(AC428="MALE_SUBADULT","MALE_ADULT_36_48",IF(AC428="MALE_ADULT_36_48","MALE_ADULT_48_60",IF(AC428="MALE_ADULT_48_60","MALE_ADULT_60_72",IF(AC428="MALE_ADULT_60_72","MALE_ADULT_72_84",IF(AC428="MALE_ADULT_72_84","MALE_ADULT_84",IF(AC428="MALE_ADULT_84","MALE_ADULT_84",IF(AC428="NA_CUB","NA_JUVENILE",IF(AC428="NA_JUVENILE","NA_ADULT",IF(AC428="NA_ADULT","NA_ADULT","NA"))))))))))))))))))))))))))</f>
        <v>NA</v>
      </c>
      <c r="AE428" s="1" t="str">
        <f t="shared" ref="AE428:AE481" si="623">IF($E428=AE$1,$J428,IF(AE$1&gt;$G428,$N428,IF($E428&gt;AE$1,"NA",(IF($E428=AE$1,Y428,(IF(AD428="NA",Y428,IF(AD428="FEMALE_CUB","FEMALE_JUVENILE",IF(AD428="FEMALE_JUVENILE","FEMALE_SUBADULT",IF(AD428="FEMALE_SUBADULT","FEMALE_ADULT_36_48",IF(AD428="FEMALE_ADULT_36_48","FEMALE_ADULT_48_60",IF(AD428="FEMALE_ADULT_48_60","FEMALE_ADULT_60_72",IF(AD428="FEMALE_ADULT_60_72","FEMALE_ADULT_72_84",IF(AD428="FEMALE_ADULT_72_84","FEMALE_ADULT_84",IF(AD428="FEMALE_ADULT_84","FEMALE_ADULT_84",IF(AD428="MALE_CUB","MALE_JUVENILE",IF(AD428="MALE_JUVENILE","MALE_SUBADULT",IF(AD428="MALE_SUBADULT","MALE_ADULT_36_48",IF(AD428="MALE_ADULT_36_48","MALE_ADULT_48_60",IF(AD428="MALE_ADULT_48_60","MALE_ADULT_60_72",IF(AD428="MALE_ADULT_60_72","MALE_ADULT_72_84",IF(AD428="MALE_ADULT_72_84","MALE_ADULT_84",IF(AD428="MALE_ADULT_84","MALE_ADULT_84",IF(AD428="NA_CUB","NA_JUVENILE",IF(AD428="NA_JUVENILE","NA_ADULT",IF(AD428="NA_ADULT","NA_ADULT","NA"))))))))))))))))))))))))))</f>
        <v>NA</v>
      </c>
      <c r="AF428" s="1" t="str">
        <f t="shared" ref="AF428:AF481" si="624">IF($E428=AF$1,$J428,IF(AF$1&gt;$G428,$N428,IF($E428&gt;AF$1,"NA",(IF($E428=AF$1,Z428,(IF(AE428="NA",Z428,IF(AE428="FEMALE_CUB","FEMALE_JUVENILE",IF(AE428="FEMALE_JUVENILE","FEMALE_SUBADULT",IF(AE428="FEMALE_SUBADULT","FEMALE_ADULT_36_48",IF(AE428="FEMALE_ADULT_36_48","FEMALE_ADULT_48_60",IF(AE428="FEMALE_ADULT_48_60","FEMALE_ADULT_60_72",IF(AE428="FEMALE_ADULT_60_72","FEMALE_ADULT_72_84",IF(AE428="FEMALE_ADULT_72_84","FEMALE_ADULT_84",IF(AE428="FEMALE_ADULT_84","FEMALE_ADULT_84",IF(AE428="MALE_CUB","MALE_JUVENILE",IF(AE428="MALE_JUVENILE","MALE_SUBADULT",IF(AE428="MALE_SUBADULT","MALE_ADULT_36_48",IF(AE428="MALE_ADULT_36_48","MALE_ADULT_48_60",IF(AE428="MALE_ADULT_48_60","MALE_ADULT_60_72",IF(AE428="MALE_ADULT_60_72","MALE_ADULT_72_84",IF(AE428="MALE_ADULT_72_84","MALE_ADULT_84",IF(AE428="MALE_ADULT_84","MALE_ADULT_84",IF(AE428="NA_CUB","NA_JUVENILE",IF(AE428="NA_JUVENILE","NA_ADULT",IF(AE428="NA_ADULT","NA_ADULT","NA"))))))))))))))))))))))))))</f>
        <v>NA</v>
      </c>
      <c r="AG428" s="1" t="str">
        <f t="shared" ref="AG428:AG481" si="625">IF($E428=AG$1,$J428,IF(AG$1&gt;$G428,$N428,IF($E428&gt;AG$1,"NA",(IF($E428=AG$1,AA428,(IF(AF428="NA",AA428,IF(AF428="FEMALE_CUB","FEMALE_JUVENILE",IF(AF428="FEMALE_JUVENILE","FEMALE_SUBADULT",IF(AF428="FEMALE_SUBADULT","FEMALE_ADULT_36_48",IF(AF428="FEMALE_ADULT_36_48","FEMALE_ADULT_48_60",IF(AF428="FEMALE_ADULT_48_60","FEMALE_ADULT_60_72",IF(AF428="FEMALE_ADULT_60_72","FEMALE_ADULT_72_84",IF(AF428="FEMALE_ADULT_72_84","FEMALE_ADULT_84",IF(AF428="FEMALE_ADULT_84","FEMALE_ADULT_84",IF(AF428="MALE_CUB","MALE_JUVENILE",IF(AF428="MALE_JUVENILE","MALE_SUBADULT",IF(AF428="MALE_SUBADULT","MALE_ADULT_36_48",IF(AF428="MALE_ADULT_36_48","MALE_ADULT_48_60",IF(AF428="MALE_ADULT_48_60","MALE_ADULT_60_72",IF(AF428="MALE_ADULT_60_72","MALE_ADULT_72_84",IF(AF428="MALE_ADULT_72_84","MALE_ADULT_84",IF(AF428="MALE_ADULT_84","MALE_ADULT_84",IF(AF428="NA_CUB","NA_JUVENILE",IF(AF428="NA_JUVENILE","NA_ADULT",IF(AF428="NA_ADULT","NA_ADULT","NA"))))))))))))))))))))))))))</f>
        <v>NA</v>
      </c>
      <c r="AH428" s="1" t="str">
        <f t="shared" ref="AH428:AH481" si="626">IF($E428=AH$1,$J428,IF(AH$1&gt;$G428,$N428,IF($E428&gt;AH$1,"NA",(IF($E428=AH$1,AB428,(IF(AG428="NA",AB428,IF(AG428="FEMALE_CUB","FEMALE_JUVENILE",IF(AG428="FEMALE_JUVENILE","FEMALE_SUBADULT",IF(AG428="FEMALE_SUBADULT","FEMALE_ADULT_36_48",IF(AG428="FEMALE_ADULT_36_48","FEMALE_ADULT_48_60",IF(AG428="FEMALE_ADULT_48_60","FEMALE_ADULT_60_72",IF(AG428="FEMALE_ADULT_60_72","FEMALE_ADULT_72_84",IF(AG428="FEMALE_ADULT_72_84","FEMALE_ADULT_84",IF(AG428="FEMALE_ADULT_84","FEMALE_ADULT_84",IF(AG428="MALE_CUB","MALE_JUVENILE",IF(AG428="MALE_JUVENILE","MALE_SUBADULT",IF(AG428="MALE_SUBADULT","MALE_ADULT_36_48",IF(AG428="MALE_ADULT_36_48","MALE_ADULT_48_60",IF(AG428="MALE_ADULT_48_60","MALE_ADULT_60_72",IF(AG428="MALE_ADULT_60_72","MALE_ADULT_72_84",IF(AG428="MALE_ADULT_72_84","MALE_ADULT_84",IF(AG428="MALE_ADULT_84","MALE_ADULT_84",IF(AG428="NA_CUB","NA_JUVENILE",IF(AG428="NA_JUVENILE","NA_ADULT",IF(AG428="NA_ADULT","NA_ADULT","NA"))))))))))))))))))))))))))</f>
        <v>NA</v>
      </c>
      <c r="AI428" s="1" t="str">
        <f t="shared" ref="AI428:AI481" si="627">IF($E428=AI$1,$J428,IF(AI$1&gt;$G428,$N428,IF($E428&gt;AI$1,"NA",(IF($E428=AI$1,AC428,(IF(AH428="NA",AC428,IF(AH428="FEMALE_CUB","FEMALE_JUVENILE",IF(AH428="FEMALE_JUVENILE","FEMALE_SUBADULT",IF(AH428="FEMALE_SUBADULT","FEMALE_ADULT_36_48",IF(AH428="FEMALE_ADULT_36_48","FEMALE_ADULT_48_60",IF(AH428="FEMALE_ADULT_48_60","FEMALE_ADULT_60_72",IF(AH428="FEMALE_ADULT_60_72","FEMALE_ADULT_72_84",IF(AH428="FEMALE_ADULT_72_84","FEMALE_ADULT_84",IF(AH428="FEMALE_ADULT_84","FEMALE_ADULT_84",IF(AH428="MALE_CUB","MALE_JUVENILE",IF(AH428="MALE_JUVENILE","MALE_SUBADULT",IF(AH428="MALE_SUBADULT","MALE_ADULT_36_48",IF(AH428="MALE_ADULT_36_48","MALE_ADULT_48_60",IF(AH428="MALE_ADULT_48_60","MALE_ADULT_60_72",IF(AH428="MALE_ADULT_60_72","MALE_ADULT_72_84",IF(AH428="MALE_ADULT_72_84","MALE_ADULT_84",IF(AH428="MALE_ADULT_84","MALE_ADULT_84",IF(AH428="NA_CUB","NA_JUVENILE",IF(AH428="NA_JUVENILE","NA_ADULT",IF(AH428="NA_ADULT","NA_ADULT","NA"))))))))))))))))))))))))))</f>
        <v>NA</v>
      </c>
      <c r="AJ428" s="1" t="str">
        <f t="shared" ref="AJ428:AJ481" si="628">IF($E428=AJ$1,$J428,IF(AJ$1&gt;$G428,$N428,IF($E428&gt;AJ$1,"NA",(IF($E428=AJ$1,AD428,(IF(AI428="NA",AD428,IF(AI428="FEMALE_CUB","FEMALE_JUVENILE",IF(AI428="FEMALE_JUVENILE","FEMALE_SUBADULT",IF(AI428="FEMALE_SUBADULT","FEMALE_ADULT_36_48",IF(AI428="FEMALE_ADULT_36_48","FEMALE_ADULT_48_60",IF(AI428="FEMALE_ADULT_48_60","FEMALE_ADULT_60_72",IF(AI428="FEMALE_ADULT_60_72","FEMALE_ADULT_72_84",IF(AI428="FEMALE_ADULT_72_84","FEMALE_ADULT_84",IF(AI428="FEMALE_ADULT_84","FEMALE_ADULT_84",IF(AI428="MALE_CUB","MALE_JUVENILE",IF(AI428="MALE_JUVENILE","MALE_SUBADULT",IF(AI428="MALE_SUBADULT","MALE_ADULT_36_48",IF(AI428="MALE_ADULT_36_48","MALE_ADULT_48_60",IF(AI428="MALE_ADULT_48_60","MALE_ADULT_60_72",IF(AI428="MALE_ADULT_60_72","MALE_ADULT_72_84",IF(AI428="MALE_ADULT_72_84","MALE_ADULT_84",IF(AI428="MALE_ADULT_84","MALE_ADULT_84",IF(AI428="NA_CUB","NA_JUVENILE",IF(AI428="NA_JUVENILE","NA_ADULT",IF(AI428="NA_ADULT","NA_ADULT","NA"))))))))))))))))))))))))))</f>
        <v>NA</v>
      </c>
      <c r="AK428" s="1" t="str">
        <f t="shared" ref="AK428:AK481" si="629">IF($E428=AK$1,$J428,IF(AK$1&gt;$G428,$N428,IF($E428&gt;AK$1,"NA",(IF($E428=AK$1,AE428,(IF(AJ428="NA",AE428,IF(AJ428="FEMALE_CUB","FEMALE_JUVENILE",IF(AJ428="FEMALE_JUVENILE","FEMALE_SUBADULT",IF(AJ428="FEMALE_SUBADULT","FEMALE_ADULT_36_48",IF(AJ428="FEMALE_ADULT_36_48","FEMALE_ADULT_48_60",IF(AJ428="FEMALE_ADULT_48_60","FEMALE_ADULT_60_72",IF(AJ428="FEMALE_ADULT_60_72","FEMALE_ADULT_72_84",IF(AJ428="FEMALE_ADULT_72_84","FEMALE_ADULT_84",IF(AJ428="FEMALE_ADULT_84","FEMALE_ADULT_84",IF(AJ428="MALE_CUB","MALE_JUVENILE",IF(AJ428="MALE_JUVENILE","MALE_SUBADULT",IF(AJ428="MALE_SUBADULT","MALE_ADULT_36_48",IF(AJ428="MALE_ADULT_36_48","MALE_ADULT_48_60",IF(AJ428="MALE_ADULT_48_60","MALE_ADULT_60_72",IF(AJ428="MALE_ADULT_60_72","MALE_ADULT_72_84",IF(AJ428="MALE_ADULT_72_84","MALE_ADULT_84",IF(AJ428="MALE_ADULT_84","MALE_ADULT_84",IF(AJ428="NA_CUB","NA_JUVENILE",IF(AJ428="NA_JUVENILE","NA_ADULT",IF(AJ428="NA_ADULT","NA_ADULT","NA"))))))))))))))))))))))))))</f>
        <v>NA</v>
      </c>
      <c r="AL428" s="1" t="str">
        <f t="shared" ref="AL428:AL481" si="630">IF($E428=AL$1,$J428,IF(AL$1&gt;$G428,$N428,IF($E428&gt;AL$1,"NA",(IF($E428=AL$1,AF428,(IF(AK428="NA",AF428,IF(AK428="FEMALE_CUB","FEMALE_JUVENILE",IF(AK428="FEMALE_JUVENILE","FEMALE_SUBADULT",IF(AK428="FEMALE_SUBADULT","FEMALE_ADULT_36_48",IF(AK428="FEMALE_ADULT_36_48","FEMALE_ADULT_48_60",IF(AK428="FEMALE_ADULT_48_60","FEMALE_ADULT_60_72",IF(AK428="FEMALE_ADULT_60_72","FEMALE_ADULT_72_84",IF(AK428="FEMALE_ADULT_72_84","FEMALE_ADULT_84",IF(AK428="FEMALE_ADULT_84","FEMALE_ADULT_84",IF(AK428="MALE_CUB","MALE_JUVENILE",IF(AK428="MALE_JUVENILE","MALE_SUBADULT",IF(AK428="MALE_SUBADULT","MALE_ADULT_36_48",IF(AK428="MALE_ADULT_36_48","MALE_ADULT_48_60",IF(AK428="MALE_ADULT_48_60","MALE_ADULT_60_72",IF(AK428="MALE_ADULT_60_72","MALE_ADULT_72_84",IF(AK428="MALE_ADULT_72_84","MALE_ADULT_84",IF(AK428="MALE_ADULT_84","MALE_ADULT_84",IF(AK428="NA_CUB","NA_JUVENILE",IF(AK428="NA_JUVENILE","NA_ADULT",IF(AK428="NA_ADULT","NA_ADULT","NA"))))))))))))))))))))))))))</f>
        <v>NA</v>
      </c>
      <c r="AM428" s="1" t="str">
        <f t="shared" ref="AM428:AM481" si="631">IF($E428=AM$1,$J428,IF(AM$1&gt;$G428,$N428,IF($E428&gt;AM$1,"NA",(IF($E428=AM$1,AG428,(IF(AL428="NA",AG428,IF(AL428="FEMALE_CUB","FEMALE_JUVENILE",IF(AL428="FEMALE_JUVENILE","FEMALE_SUBADULT",IF(AL428="FEMALE_SUBADULT","FEMALE_ADULT_36_48",IF(AL428="FEMALE_ADULT_36_48","FEMALE_ADULT_48_60",IF(AL428="FEMALE_ADULT_48_60","FEMALE_ADULT_60_72",IF(AL428="FEMALE_ADULT_60_72","FEMALE_ADULT_72_84",IF(AL428="FEMALE_ADULT_72_84","FEMALE_ADULT_84",IF(AL428="FEMALE_ADULT_84","FEMALE_ADULT_84",IF(AL428="MALE_CUB","MALE_JUVENILE",IF(AL428="MALE_JUVENILE","MALE_SUBADULT",IF(AL428="MALE_SUBADULT","MALE_ADULT_36_48",IF(AL428="MALE_ADULT_36_48","MALE_ADULT_48_60",IF(AL428="MALE_ADULT_48_60","MALE_ADULT_60_72",IF(AL428="MALE_ADULT_60_72","MALE_ADULT_72_84",IF(AL428="MALE_ADULT_72_84","MALE_ADULT_84",IF(AL428="MALE_ADULT_84","MALE_ADULT_84",IF(AL428="NA_CUB","NA_JUVENILE",IF(AL428="NA_JUVENILE","NA_ADULT",IF(AL428="NA_ADULT","NA_ADULT","NA"))))))))))))))))))))))))))</f>
        <v>NA</v>
      </c>
      <c r="AN428" s="1" t="str">
        <f t="shared" ref="AN428:AN481" si="632">IF($E428=AN$1,$J428,IF(AN$1&gt;$G428,$N428,IF($E428&gt;AN$1,"NA",(IF($E428=AN$1,AH428,(IF(AM428="NA",AH428,IF(AM428="FEMALE_CUB","FEMALE_JUVENILE",IF(AM428="FEMALE_JUVENILE","FEMALE_SUBADULT",IF(AM428="FEMALE_SUBADULT","FEMALE_ADULT_36_48",IF(AM428="FEMALE_ADULT_36_48","FEMALE_ADULT_48_60",IF(AM428="FEMALE_ADULT_48_60","FEMALE_ADULT_60_72",IF(AM428="FEMALE_ADULT_60_72","FEMALE_ADULT_72_84",IF(AM428="FEMALE_ADULT_72_84","FEMALE_ADULT_84",IF(AM428="FEMALE_ADULT_84","FEMALE_ADULT_84",IF(AM428="MALE_CUB","MALE_JUVENILE",IF(AM428="MALE_JUVENILE","MALE_SUBADULT",IF(AM428="MALE_SUBADULT","MALE_ADULT_36_48",IF(AM428="MALE_ADULT_36_48","MALE_ADULT_48_60",IF(AM428="MALE_ADULT_48_60","MALE_ADULT_60_72",IF(AM428="MALE_ADULT_60_72","MALE_ADULT_72_84",IF(AM428="MALE_ADULT_72_84","MALE_ADULT_84",IF(AM428="MALE_ADULT_84","MALE_ADULT_84",IF(AM428="NA_CUB","NA_JUVENILE",IF(AM428="NA_JUVENILE","NA_ADULT",IF(AM428="NA_ADULT","NA_ADULT","NA"))))))))))))))))))))))))))</f>
        <v>NA</v>
      </c>
      <c r="AO428" s="1" t="str">
        <f t="shared" ref="AO428:AO481" si="633">IF($E428=AO$1,$J428,IF(AO$1&gt;$G428,$N428,IF($E428&gt;AO$1,"NA",(IF($E428=AO$1,AI428,(IF(AN428="NA",AI428,IF(AN428="FEMALE_CUB","FEMALE_JUVENILE",IF(AN428="FEMALE_JUVENILE","FEMALE_SUBADULT",IF(AN428="FEMALE_SUBADULT","FEMALE_ADULT_36_48",IF(AN428="FEMALE_ADULT_36_48","FEMALE_ADULT_48_60",IF(AN428="FEMALE_ADULT_48_60","FEMALE_ADULT_60_72",IF(AN428="FEMALE_ADULT_60_72","FEMALE_ADULT_72_84",IF(AN428="FEMALE_ADULT_72_84","FEMALE_ADULT_84",IF(AN428="FEMALE_ADULT_84","FEMALE_ADULT_84",IF(AN428="MALE_CUB","MALE_JUVENILE",IF(AN428="MALE_JUVENILE","MALE_SUBADULT",IF(AN428="MALE_SUBADULT","MALE_ADULT_36_48",IF(AN428="MALE_ADULT_36_48","MALE_ADULT_48_60",IF(AN428="MALE_ADULT_48_60","MALE_ADULT_60_72",IF(AN428="MALE_ADULT_60_72","MALE_ADULT_72_84",IF(AN428="MALE_ADULT_72_84","MALE_ADULT_84",IF(AN428="MALE_ADULT_84","MALE_ADULT_84",IF(AN428="NA_CUB","NA_JUVENILE",IF(AN428="NA_JUVENILE","NA_ADULT",IF(AN428="NA_ADULT","NA_ADULT","NA"))))))))))))))))))))))))))</f>
        <v>NA</v>
      </c>
      <c r="AP428" s="1" t="str">
        <f t="shared" ref="AP428:AP481" si="634">IF($E428=AP$1,$J428,IF(AP$1&gt;$G428,$N428,IF($E428&gt;AP$1,"NA",(IF($E428=AP$1,AJ428,(IF(AO428="NA",AJ428,IF(AO428="FEMALE_CUB","FEMALE_JUVENILE",IF(AO428="FEMALE_JUVENILE","FEMALE_SUBADULT",IF(AO428="FEMALE_SUBADULT","FEMALE_ADULT_36_48",IF(AO428="FEMALE_ADULT_36_48","FEMALE_ADULT_48_60",IF(AO428="FEMALE_ADULT_48_60","FEMALE_ADULT_60_72",IF(AO428="FEMALE_ADULT_60_72","FEMALE_ADULT_72_84",IF(AO428="FEMALE_ADULT_72_84","FEMALE_ADULT_84",IF(AO428="FEMALE_ADULT_84","FEMALE_ADULT_84",IF(AO428="MALE_CUB","MALE_JUVENILE",IF(AO428="MALE_JUVENILE","MALE_SUBADULT",IF(AO428="MALE_SUBADULT","MALE_ADULT_36_48",IF(AO428="MALE_ADULT_36_48","MALE_ADULT_48_60",IF(AO428="MALE_ADULT_48_60","MALE_ADULT_60_72",IF(AO428="MALE_ADULT_60_72","MALE_ADULT_72_84",IF(AO428="MALE_ADULT_72_84","MALE_ADULT_84",IF(AO428="MALE_ADULT_84","MALE_ADULT_84",IF(AO428="NA_CUB","NA_JUVENILE",IF(AO428="NA_JUVENILE","NA_ADULT",IF(AO428="NA_ADULT","NA_ADULT","NA"))))))))))))))))))))))))))</f>
        <v>NA</v>
      </c>
      <c r="AQ428" s="1" t="str">
        <f t="shared" ref="AQ428:AQ481" si="635">IF($E428=AQ$1,$J428,IF(AQ$1&gt;$G428,$N428,IF($E428&gt;AQ$1,"NA",(IF($E428=AQ$1,AK428,(IF(AP428="NA",AK428,IF(AP428="FEMALE_CUB","FEMALE_JUVENILE",IF(AP428="FEMALE_JUVENILE","FEMALE_SUBADULT",IF(AP428="FEMALE_SUBADULT","FEMALE_ADULT_36_48",IF(AP428="FEMALE_ADULT_36_48","FEMALE_ADULT_48_60",IF(AP428="FEMALE_ADULT_48_60","FEMALE_ADULT_60_72",IF(AP428="FEMALE_ADULT_60_72","FEMALE_ADULT_72_84",IF(AP428="FEMALE_ADULT_72_84","FEMALE_ADULT_84",IF(AP428="FEMALE_ADULT_84","FEMALE_ADULT_84",IF(AP428="MALE_CUB","MALE_JUVENILE",IF(AP428="MALE_JUVENILE","MALE_SUBADULT",IF(AP428="MALE_SUBADULT","MALE_ADULT_36_48",IF(AP428="MALE_ADULT_36_48","MALE_ADULT_48_60",IF(AP428="MALE_ADULT_48_60","MALE_ADULT_60_72",IF(AP428="MALE_ADULT_60_72","MALE_ADULT_72_84",IF(AP428="MALE_ADULT_72_84","MALE_ADULT_84",IF(AP428="MALE_ADULT_84","MALE_ADULT_84",IF(AP428="NA_CUB","NA_JUVENILE",IF(AP428="NA_JUVENILE","NA_ADULT",IF(AP428="NA_ADULT","NA_ADULT","NA"))))))))))))))))))))))))))</f>
        <v>NA</v>
      </c>
      <c r="AR428" s="1" t="str">
        <f t="shared" ref="AR428:AR481" si="636">IF($E428=AR$1,$J428,IF(AR$1&gt;$G428,$N428,IF($E428&gt;AR$1,"NA",(IF($E428=AR$1,AL428,(IF(AQ428="NA",AL428,IF(AQ428="FEMALE_CUB","FEMALE_JUVENILE",IF(AQ428="FEMALE_JUVENILE","FEMALE_SUBADULT",IF(AQ428="FEMALE_SUBADULT","FEMALE_ADULT_36_48",IF(AQ428="FEMALE_ADULT_36_48","FEMALE_ADULT_48_60",IF(AQ428="FEMALE_ADULT_48_60","FEMALE_ADULT_60_72",IF(AQ428="FEMALE_ADULT_60_72","FEMALE_ADULT_72_84",IF(AQ428="FEMALE_ADULT_72_84","FEMALE_ADULT_84",IF(AQ428="FEMALE_ADULT_84","FEMALE_ADULT_84",IF(AQ428="MALE_CUB","MALE_JUVENILE",IF(AQ428="MALE_JUVENILE","MALE_SUBADULT",IF(AQ428="MALE_SUBADULT","MALE_ADULT_36_48",IF(AQ428="MALE_ADULT_36_48","MALE_ADULT_48_60",IF(AQ428="MALE_ADULT_48_60","MALE_ADULT_60_72",IF(AQ428="MALE_ADULT_60_72","MALE_ADULT_72_84",IF(AQ428="MALE_ADULT_72_84","MALE_ADULT_84",IF(AQ428="MALE_ADULT_84","MALE_ADULT_84",IF(AQ428="NA_CUB","NA_JUVENILE",IF(AQ428="NA_JUVENILE","NA_ADULT",IF(AQ428="NA_ADULT","NA_ADULT","NA"))))))))))))))))))))))))))</f>
        <v>NA</v>
      </c>
      <c r="AS428" s="1" t="str">
        <f t="shared" ref="AS428:AS481" si="637">IF($E428=AS$1,$J428,IF(AS$1&gt;$G428,$N428,IF($E428&gt;AS$1,"NA",(IF($E428=AS$1,AM428,(IF(AR428="NA",AM428,IF(AR428="FEMALE_CUB","FEMALE_JUVENILE",IF(AR428="FEMALE_JUVENILE","FEMALE_SUBADULT",IF(AR428="FEMALE_SUBADULT","FEMALE_ADULT_36_48",IF(AR428="FEMALE_ADULT_36_48","FEMALE_ADULT_48_60",IF(AR428="FEMALE_ADULT_48_60","FEMALE_ADULT_60_72",IF(AR428="FEMALE_ADULT_60_72","FEMALE_ADULT_72_84",IF(AR428="FEMALE_ADULT_72_84","FEMALE_ADULT_84",IF(AR428="FEMALE_ADULT_84","FEMALE_ADULT_84",IF(AR428="MALE_CUB","MALE_JUVENILE",IF(AR428="MALE_JUVENILE","MALE_SUBADULT",IF(AR428="MALE_SUBADULT","MALE_ADULT_36_48",IF(AR428="MALE_ADULT_36_48","MALE_ADULT_48_60",IF(AR428="MALE_ADULT_48_60","MALE_ADULT_60_72",IF(AR428="MALE_ADULT_60_72","MALE_ADULT_72_84",IF(AR428="MALE_ADULT_72_84","MALE_ADULT_84",IF(AR428="MALE_ADULT_84","MALE_ADULT_84",IF(AR428="NA_CUB","NA_JUVENILE",IF(AR428="NA_JUVENILE","NA_ADULT",IF(AR428="NA_ADULT","NA_ADULT","NA"))))))))))))))))))))))))))</f>
        <v>MALE_CUB</v>
      </c>
      <c r="AT428" s="1" t="str">
        <f t="shared" ref="AT428:AT481" si="638">IF($E428=AT$1,$J428,IF(AT$1&gt;$G428,$N428,IF($E428&gt;AT$1,"NA",(IF($E428=AT$1,AN428,(IF(AS428="NA",AN428,IF(AS428="FEMALE_CUB","FEMALE_JUVENILE",IF(AS428="FEMALE_JUVENILE","FEMALE_SUBADULT",IF(AS428="FEMALE_SUBADULT","FEMALE_ADULT_36_48",IF(AS428="FEMALE_ADULT_36_48","FEMALE_ADULT_48_60",IF(AS428="FEMALE_ADULT_48_60","FEMALE_ADULT_60_72",IF(AS428="FEMALE_ADULT_60_72","FEMALE_ADULT_72_84",IF(AS428="FEMALE_ADULT_72_84","FEMALE_ADULT_84",IF(AS428="FEMALE_ADULT_84","FEMALE_ADULT_84",IF(AS428="MALE_CUB","MALE_JUVENILE",IF(AS428="MALE_JUVENILE","MALE_SUBADULT",IF(AS428="MALE_SUBADULT","MALE_ADULT_36_48",IF(AS428="MALE_ADULT_36_48","MALE_ADULT_48_60",IF(AS428="MALE_ADULT_48_60","MALE_ADULT_60_72",IF(AS428="MALE_ADULT_60_72","MALE_ADULT_72_84",IF(AS428="MALE_ADULT_72_84","MALE_ADULT_84",IF(AS428="MALE_ADULT_84","MALE_ADULT_84",IF(AS428="NA_CUB","NA_JUVENILE",IF(AS428="NA_JUVENILE","NA_ADULT",IF(AS428="NA_ADULT","NA_ADULT","NA"))))))))))))))))))))))))))</f>
        <v>MALE_JUVENILE</v>
      </c>
      <c r="AU428" s="1" t="str">
        <f t="shared" ref="AU428:AU481" si="639">IF($E428=AU$1,$J428,IF(AU$1&gt;$G428,$N428,IF($E428&gt;AU$1,"NA",(IF($E428=AU$1,AO428,(IF(AT428="NA",AO428,IF(AT428="FEMALE_CUB","FEMALE_JUVENILE",IF(AT428="FEMALE_JUVENILE","FEMALE_SUBADULT",IF(AT428="FEMALE_SUBADULT","FEMALE_ADULT_36_48",IF(AT428="FEMALE_ADULT_36_48","FEMALE_ADULT_48_60",IF(AT428="FEMALE_ADULT_48_60","FEMALE_ADULT_60_72",IF(AT428="FEMALE_ADULT_60_72","FEMALE_ADULT_72_84",IF(AT428="FEMALE_ADULT_72_84","FEMALE_ADULT_84",IF(AT428="FEMALE_ADULT_84","FEMALE_ADULT_84",IF(AT428="MALE_CUB","MALE_JUVENILE",IF(AT428="MALE_JUVENILE","MALE_SUBADULT",IF(AT428="MALE_SUBADULT","MALE_ADULT_36_48",IF(AT428="MALE_ADULT_36_48","MALE_ADULT_48_60",IF(AT428="MALE_ADULT_48_60","MALE_ADULT_60_72",IF(AT428="MALE_ADULT_60_72","MALE_ADULT_72_84",IF(AT428="MALE_ADULT_72_84","MALE_ADULT_84",IF(AT428="MALE_ADULT_84","MALE_ADULT_84",IF(AT428="NA_CUB","NA_JUVENILE",IF(AT428="NA_JUVENILE","NA_ADULT",IF(AT428="NA_ADULT","NA_ADULT","NA"))))))))))))))))))))))))))</f>
        <v>MALE_SUBADULT</v>
      </c>
      <c r="AV428" s="1" t="str">
        <f t="shared" ref="AV428:AV481" si="640">IF($E428=AV$1,$J428,IF(AV$1&gt;$G428,$N428,IF($E428&gt;AV$1,"NA",(IF($E428=AV$1,AP428,(IF(AU428="NA",AP428,IF(AU428="FEMALE_CUB","FEMALE_JUVENILE",IF(AU428="FEMALE_JUVENILE","FEMALE_SUBADULT",IF(AU428="FEMALE_SUBADULT","FEMALE_ADULT_36_48",IF(AU428="FEMALE_ADULT_36_48","FEMALE_ADULT_48_60",IF(AU428="FEMALE_ADULT_48_60","FEMALE_ADULT_60_72",IF(AU428="FEMALE_ADULT_60_72","FEMALE_ADULT_72_84",IF(AU428="FEMALE_ADULT_72_84","FEMALE_ADULT_84",IF(AU428="FEMALE_ADULT_84","FEMALE_ADULT_84",IF(AU428="MALE_CUB","MALE_JUVENILE",IF(AU428="MALE_JUVENILE","MALE_SUBADULT",IF(AU428="MALE_SUBADULT","MALE_ADULT_36_48",IF(AU428="MALE_ADULT_36_48","MALE_ADULT_48_60",IF(AU428="MALE_ADULT_48_60","MALE_ADULT_60_72",IF(AU428="MALE_ADULT_60_72","MALE_ADULT_72_84",IF(AU428="MALE_ADULT_72_84","MALE_ADULT_84",IF(AU428="MALE_ADULT_84","MALE_ADULT_84",IF(AU428="NA_CUB","NA_JUVENILE",IF(AU428="NA_JUVENILE","NA_ADULT",IF(AU428="NA_ADULT","NA_ADULT","NA"))))))))))))))))))))))))))</f>
        <v>MALE_ADULT_36_48</v>
      </c>
      <c r="AW428" s="1" t="str">
        <f t="shared" ref="AW428:AW481" si="641">IF($E428=AW$1,$J428,IF(AW$1&gt;$G428,$N428,IF($E428&gt;AW$1,"NA",(IF($E428=AW$1,AQ428,(IF(AV428="NA",AQ428,IF(AV428="FEMALE_CUB","FEMALE_JUVENILE",IF(AV428="FEMALE_JUVENILE","FEMALE_SUBADULT",IF(AV428="FEMALE_SUBADULT","FEMALE_ADULT_36_48",IF(AV428="FEMALE_ADULT_36_48","FEMALE_ADULT_48_60",IF(AV428="FEMALE_ADULT_48_60","FEMALE_ADULT_60_72",IF(AV428="FEMALE_ADULT_60_72","FEMALE_ADULT_72_84",IF(AV428="FEMALE_ADULT_72_84","FEMALE_ADULT_84",IF(AV428="FEMALE_ADULT_84","FEMALE_ADULT_84",IF(AV428="MALE_CUB","MALE_JUVENILE",IF(AV428="MALE_JUVENILE","MALE_SUBADULT",IF(AV428="MALE_SUBADULT","MALE_ADULT_36_48",IF(AV428="MALE_ADULT_36_48","MALE_ADULT_48_60",IF(AV428="MALE_ADULT_48_60","MALE_ADULT_60_72",IF(AV428="MALE_ADULT_60_72","MALE_ADULT_72_84",IF(AV428="MALE_ADULT_72_84","MALE_ADULT_84",IF(AV428="MALE_ADULT_84","MALE_ADULT_84",IF(AV428="NA_CUB","NA_JUVENILE",IF(AV428="NA_JUVENILE","NA_ADULT",IF(AV428="NA_ADULT","NA_ADULT","NA"))))))))))))))))))))))))))</f>
        <v>CENSORED</v>
      </c>
      <c r="AX428" s="1" t="str">
        <f t="shared" ref="AX428:AX481" si="642">IF($E428=AX$1,$J428,IF(AX$1&gt;$G428,$N428,IF($E428&gt;AX$1,"NA",(IF($E428=AX$1,AR428,(IF(AW428="NA",AR428,IF(AW428="FEMALE_CUB","FEMALE_JUVENILE",IF(AW428="FEMALE_JUVENILE","FEMALE_SUBADULT",IF(AW428="FEMALE_SUBADULT","FEMALE_ADULT_36_48",IF(AW428="FEMALE_ADULT_36_48","FEMALE_ADULT_48_60",IF(AW428="FEMALE_ADULT_48_60","FEMALE_ADULT_60_72",IF(AW428="FEMALE_ADULT_60_72","FEMALE_ADULT_72_84",IF(AW428="FEMALE_ADULT_72_84","FEMALE_ADULT_84",IF(AW428="FEMALE_ADULT_84","FEMALE_ADULT_84",IF(AW428="MALE_CUB","MALE_JUVENILE",IF(AW428="MALE_JUVENILE","MALE_SUBADULT",IF(AW428="MALE_SUBADULT","MALE_ADULT_36_48",IF(AW428="MALE_ADULT_36_48","MALE_ADULT_48_60",IF(AW428="MALE_ADULT_48_60","MALE_ADULT_60_72",IF(AW428="MALE_ADULT_60_72","MALE_ADULT_72_84",IF(AW428="MALE_ADULT_72_84","MALE_ADULT_84",IF(AW428="MALE_ADULT_84","MALE_ADULT_84",IF(AW428="NA_CUB","NA_JUVENILE",IF(AW428="NA_JUVENILE","NA_ADULT",IF(AW428="NA_ADULT","NA_ADULT","NA"))))))))))))))))))))))))))</f>
        <v>CENSORED</v>
      </c>
      <c r="AY428" s="1" t="str">
        <f t="shared" ref="AY428:AZ481" si="643">IF($E428=AY$1,$J428,IF(AY$1&gt;$G428,$N428,IF($E428&gt;AY$1,"NA",(IF($E428=AY$1,AS428,(IF(AX428="NA",AS428,IF(AX428="FEMALE_CUB","FEMALE_JUVENILE",IF(AX428="FEMALE_JUVENILE","FEMALE_SUBADULT",IF(AX428="FEMALE_SUBADULT","FEMALE_ADULT_36_48",IF(AX428="FEMALE_ADULT_36_48","FEMALE_ADULT_48_60",IF(AX428="FEMALE_ADULT_48_60","FEMALE_ADULT_60_72",IF(AX428="FEMALE_ADULT_60_72","FEMALE_ADULT_72_84",IF(AX428="FEMALE_ADULT_72_84","FEMALE_ADULT_84",IF(AX428="FEMALE_ADULT_84","FEMALE_ADULT_84",IF(AX428="MALE_CUB","MALE_JUVENILE",IF(AX428="MALE_JUVENILE","MALE_SUBADULT",IF(AX428="MALE_SUBADULT","MALE_ADULT_36_48",IF(AX428="MALE_ADULT_36_48","MALE_ADULT_48_60",IF(AX428="MALE_ADULT_48_60","MALE_ADULT_60_72",IF(AX428="MALE_ADULT_60_72","MALE_ADULT_72_84",IF(AX428="MALE_ADULT_72_84","MALE_ADULT_84",IF(AX428="MALE_ADULT_84","MALE_ADULT_84",IF(AX428="NA_CUB","NA_JUVENILE",IF(AX428="NA_JUVENILE","NA_ADULT",IF(AX428="NA_ADULT","NA_ADULT","NA"))))))))))))))))))))))))))</f>
        <v>CENSORED</v>
      </c>
      <c r="AZ428" s="1" t="str">
        <f t="shared" si="643"/>
        <v>CENSORED</v>
      </c>
    </row>
    <row r="429" spans="1:52" x14ac:dyDescent="0.2">
      <c r="A429" s="27">
        <f>SABI_RAW_DATA!A429</f>
        <v>428</v>
      </c>
      <c r="B429" s="1" t="str">
        <f>UPPER(SABI_RAW_DATA!C429)</f>
        <v>NA</v>
      </c>
      <c r="C429" s="28">
        <f>SABI_RAW_DATA!D429</f>
        <v>41030</v>
      </c>
      <c r="D429" s="28">
        <f>SABI_RAW_DATA!D429</f>
        <v>41030</v>
      </c>
      <c r="E429" s="1">
        <f t="shared" si="569"/>
        <v>2012</v>
      </c>
      <c r="F429" s="28">
        <f>SABI_RAW_DATA!E429</f>
        <v>41122</v>
      </c>
      <c r="G429" s="1">
        <f t="shared" si="570"/>
        <v>2012</v>
      </c>
      <c r="H429" s="67">
        <f>(YEAR(SABI_SUMMARY!D429)-YEAR(SABI_SUMMARY!C429))*12+MONTH(SABI_SUMMARY!D429)-MONTH(SABI_SUMMARY!C429)</f>
        <v>0</v>
      </c>
      <c r="I429" s="1" t="str">
        <f t="shared" si="571"/>
        <v>CUB</v>
      </c>
      <c r="J429" s="1" t="str">
        <f t="shared" si="572"/>
        <v>NA_CUB</v>
      </c>
      <c r="K429" s="29">
        <f>(YEAR(SABI_SUMMARY!F429)-YEAR(SABI_SUMMARY!C429))*12+MONTH(SABI_SUMMARY!F429)-MONTH(SABI_SUMMARY!C429)</f>
        <v>3</v>
      </c>
      <c r="L429" s="1" t="str">
        <f t="shared" si="573"/>
        <v>CUB</v>
      </c>
      <c r="M429" s="1" t="str">
        <f t="shared" si="574"/>
        <v>NA_CUB</v>
      </c>
      <c r="N429" s="1" t="str">
        <f>UPPER(SABI_RAW_DATA!G429)</f>
        <v>MORTALITY</v>
      </c>
      <c r="O429" s="1">
        <f>IF(SABI_SUMMARY!N429="MORTALITY",1,0)</f>
        <v>1</v>
      </c>
      <c r="P429" s="1" t="str">
        <f t="shared" si="616"/>
        <v>NA</v>
      </c>
      <c r="Q429" s="1" t="str">
        <f t="shared" si="617"/>
        <v>NA</v>
      </c>
      <c r="R429" s="1" t="str">
        <f t="shared" ref="R429:Z429" si="644">IF($E429=R$1,$J429,IF(R$1&gt;$G429,$N429,IF($E429&gt;R$1,"NA",(IF($E429=R$1,L429,(IF(Q429="NA",L429,IF(Q429="FEMALE_CUB","FEMALE_JUVENILE",IF(Q429="FEMALE_JUVENILE","FEMALE_SUBADULT",IF(Q429="FEMALE_SUBADULT","FEMALE_ADULT_36_48",IF(Q429="FEMALE_ADULT_36_48","FEMALE_ADULT_48_60",IF(Q429="FEMALE_ADULT_48_60","FEMALE_ADULT_60_72",IF(Q429="FEMALE_ADULT_60_72","FEMALE_ADULT_72_84",IF(Q429="FEMALE_ADULT_72_84","FEMALE_ADULT_84",IF(Q429="FEMALE_ADULT_84","FEMALE_ADULT_84",IF(Q429="MALE_CUB","MALE_JUVENILE",IF(Q429="MALE_JUVENILE","MALE_SUBADULT",IF(Q429="MALE_SUBADULT","MALE_ADULT_36_48",IF(Q429="MALE_ADULT_36_48","MALE_ADULT_48_60",IF(Q429="MALE_ADULT_48_60","MALE_ADULT_60_72",IF(Q429="MALE_ADULT_60_72","MALE_ADULT_72_84",IF(Q429="MALE_ADULT_72_84","MALE_ADULT_84",IF(Q429="MALE_ADULT_84","MALE_ADULT_84",IF(Q429="NA_CUB","NA_JUVENILE",IF(Q429="NA_JUVENILE","NA_ADULT",IF(Q429="NA_ADULT","NA_ADULT","NA"))))))))))))))))))))))))))</f>
        <v>NA</v>
      </c>
      <c r="S429" s="1" t="str">
        <f t="shared" si="644"/>
        <v>NA</v>
      </c>
      <c r="T429" s="1" t="str">
        <f t="shared" si="644"/>
        <v>NA</v>
      </c>
      <c r="U429" s="1" t="str">
        <f t="shared" si="644"/>
        <v>NA</v>
      </c>
      <c r="V429" s="1" t="str">
        <f t="shared" si="644"/>
        <v>NA</v>
      </c>
      <c r="W429" s="1" t="str">
        <f t="shared" si="644"/>
        <v>NA</v>
      </c>
      <c r="X429" s="1" t="str">
        <f t="shared" si="644"/>
        <v>NA</v>
      </c>
      <c r="Y429" s="1" t="str">
        <f t="shared" si="644"/>
        <v>NA</v>
      </c>
      <c r="Z429" s="1" t="str">
        <f t="shared" si="644"/>
        <v>NA</v>
      </c>
      <c r="AA429" s="1" t="str">
        <f t="shared" si="619"/>
        <v>NA</v>
      </c>
      <c r="AB429" s="1" t="str">
        <f t="shared" si="620"/>
        <v>NA</v>
      </c>
      <c r="AC429" s="1" t="str">
        <f t="shared" si="621"/>
        <v>NA</v>
      </c>
      <c r="AD429" s="1" t="str">
        <f t="shared" si="622"/>
        <v>NA</v>
      </c>
      <c r="AE429" s="1" t="str">
        <f t="shared" si="623"/>
        <v>NA</v>
      </c>
      <c r="AF429" s="1" t="str">
        <f t="shared" si="624"/>
        <v>NA</v>
      </c>
      <c r="AG429" s="1" t="str">
        <f t="shared" si="625"/>
        <v>NA</v>
      </c>
      <c r="AH429" s="1" t="str">
        <f t="shared" si="626"/>
        <v>NA</v>
      </c>
      <c r="AI429" s="1" t="str">
        <f t="shared" si="627"/>
        <v>NA</v>
      </c>
      <c r="AJ429" s="1" t="str">
        <f t="shared" si="628"/>
        <v>NA</v>
      </c>
      <c r="AK429" s="1" t="str">
        <f t="shared" si="629"/>
        <v>NA</v>
      </c>
      <c r="AL429" s="1" t="str">
        <f t="shared" si="630"/>
        <v>NA</v>
      </c>
      <c r="AM429" s="1" t="str">
        <f t="shared" si="631"/>
        <v>NA</v>
      </c>
      <c r="AN429" s="1" t="str">
        <f t="shared" si="632"/>
        <v>NA</v>
      </c>
      <c r="AO429" s="1" t="str">
        <f t="shared" si="633"/>
        <v>NA</v>
      </c>
      <c r="AP429" s="1" t="str">
        <f t="shared" si="634"/>
        <v>NA</v>
      </c>
      <c r="AQ429" s="1" t="str">
        <f t="shared" si="635"/>
        <v>NA</v>
      </c>
      <c r="AR429" s="1" t="str">
        <f t="shared" si="636"/>
        <v>NA</v>
      </c>
      <c r="AS429" s="1" t="str">
        <f t="shared" si="637"/>
        <v>NA</v>
      </c>
      <c r="AT429" s="1" t="str">
        <f t="shared" si="638"/>
        <v>NA</v>
      </c>
      <c r="AU429" s="1" t="str">
        <f t="shared" si="639"/>
        <v>NA</v>
      </c>
      <c r="AV429" s="1" t="str">
        <f t="shared" si="640"/>
        <v>NA</v>
      </c>
      <c r="AW429" s="1" t="str">
        <f t="shared" si="641"/>
        <v>NA_CUB</v>
      </c>
      <c r="AX429" s="1" t="str">
        <f t="shared" si="642"/>
        <v>MORTALITY</v>
      </c>
      <c r="AY429" s="1" t="str">
        <f t="shared" si="643"/>
        <v>MORTALITY</v>
      </c>
      <c r="AZ429" s="1" t="str">
        <f t="shared" si="643"/>
        <v>MORTALITY</v>
      </c>
    </row>
    <row r="430" spans="1:52" x14ac:dyDescent="0.2">
      <c r="A430" s="27">
        <f>SABI_RAW_DATA!A430</f>
        <v>429</v>
      </c>
      <c r="B430" s="1" t="str">
        <f>UPPER(SABI_RAW_DATA!C430)</f>
        <v>NA</v>
      </c>
      <c r="C430" s="28">
        <f>SABI_RAW_DATA!D430</f>
        <v>41030</v>
      </c>
      <c r="D430" s="28">
        <f>SABI_RAW_DATA!D430</f>
        <v>41030</v>
      </c>
      <c r="E430" s="1">
        <f t="shared" si="569"/>
        <v>2012</v>
      </c>
      <c r="F430" s="28">
        <f>SABI_RAW_DATA!E430</f>
        <v>41183</v>
      </c>
      <c r="G430" s="1">
        <f t="shared" si="570"/>
        <v>2012</v>
      </c>
      <c r="H430" s="67">
        <f>(YEAR(SABI_SUMMARY!D430)-YEAR(SABI_SUMMARY!C430))*12+MONTH(SABI_SUMMARY!D430)-MONTH(SABI_SUMMARY!C430)</f>
        <v>0</v>
      </c>
      <c r="I430" s="1" t="str">
        <f t="shared" si="571"/>
        <v>CUB</v>
      </c>
      <c r="J430" s="1" t="str">
        <f t="shared" si="572"/>
        <v>NA_CUB</v>
      </c>
      <c r="K430" s="29">
        <f>(YEAR(SABI_SUMMARY!F430)-YEAR(SABI_SUMMARY!C430))*12+MONTH(SABI_SUMMARY!F430)-MONTH(SABI_SUMMARY!C430)</f>
        <v>5</v>
      </c>
      <c r="L430" s="1" t="str">
        <f t="shared" si="573"/>
        <v>CUB</v>
      </c>
      <c r="M430" s="1" t="str">
        <f t="shared" si="574"/>
        <v>NA_CUB</v>
      </c>
      <c r="N430" s="1" t="str">
        <f>UPPER(SABI_RAW_DATA!G430)</f>
        <v>MORTALITY</v>
      </c>
      <c r="O430" s="1">
        <f>IF(SABI_SUMMARY!N430="MORTALITY",1,0)</f>
        <v>1</v>
      </c>
      <c r="P430" s="1" t="str">
        <f t="shared" si="616"/>
        <v>NA</v>
      </c>
      <c r="Q430" s="1" t="str">
        <f t="shared" si="617"/>
        <v>NA</v>
      </c>
      <c r="R430" s="1" t="str">
        <f t="shared" ref="R430:Z430" si="645">IF($E430=R$1,$J430,IF(R$1&gt;$G430,$N430,IF($E430&gt;R$1,"NA",(IF($E430=R$1,L430,(IF(Q430="NA",L430,IF(Q430="FEMALE_CUB","FEMALE_JUVENILE",IF(Q430="FEMALE_JUVENILE","FEMALE_SUBADULT",IF(Q430="FEMALE_SUBADULT","FEMALE_ADULT_36_48",IF(Q430="FEMALE_ADULT_36_48","FEMALE_ADULT_48_60",IF(Q430="FEMALE_ADULT_48_60","FEMALE_ADULT_60_72",IF(Q430="FEMALE_ADULT_60_72","FEMALE_ADULT_72_84",IF(Q430="FEMALE_ADULT_72_84","FEMALE_ADULT_84",IF(Q430="FEMALE_ADULT_84","FEMALE_ADULT_84",IF(Q430="MALE_CUB","MALE_JUVENILE",IF(Q430="MALE_JUVENILE","MALE_SUBADULT",IF(Q430="MALE_SUBADULT","MALE_ADULT_36_48",IF(Q430="MALE_ADULT_36_48","MALE_ADULT_48_60",IF(Q430="MALE_ADULT_48_60","MALE_ADULT_60_72",IF(Q430="MALE_ADULT_60_72","MALE_ADULT_72_84",IF(Q430="MALE_ADULT_72_84","MALE_ADULT_84",IF(Q430="MALE_ADULT_84","MALE_ADULT_84",IF(Q430="NA_CUB","NA_JUVENILE",IF(Q430="NA_JUVENILE","NA_ADULT",IF(Q430="NA_ADULT","NA_ADULT","NA"))))))))))))))))))))))))))</f>
        <v>NA</v>
      </c>
      <c r="S430" s="1" t="str">
        <f t="shared" si="645"/>
        <v>NA</v>
      </c>
      <c r="T430" s="1" t="str">
        <f t="shared" si="645"/>
        <v>NA</v>
      </c>
      <c r="U430" s="1" t="str">
        <f t="shared" si="645"/>
        <v>NA</v>
      </c>
      <c r="V430" s="1" t="str">
        <f t="shared" si="645"/>
        <v>NA</v>
      </c>
      <c r="W430" s="1" t="str">
        <f t="shared" si="645"/>
        <v>NA</v>
      </c>
      <c r="X430" s="1" t="str">
        <f t="shared" si="645"/>
        <v>NA</v>
      </c>
      <c r="Y430" s="1" t="str">
        <f t="shared" si="645"/>
        <v>NA</v>
      </c>
      <c r="Z430" s="1" t="str">
        <f t="shared" si="645"/>
        <v>NA</v>
      </c>
      <c r="AA430" s="1" t="str">
        <f t="shared" si="619"/>
        <v>NA</v>
      </c>
      <c r="AB430" s="1" t="str">
        <f t="shared" si="620"/>
        <v>NA</v>
      </c>
      <c r="AC430" s="1" t="str">
        <f t="shared" si="621"/>
        <v>NA</v>
      </c>
      <c r="AD430" s="1" t="str">
        <f t="shared" si="622"/>
        <v>NA</v>
      </c>
      <c r="AE430" s="1" t="str">
        <f t="shared" si="623"/>
        <v>NA</v>
      </c>
      <c r="AF430" s="1" t="str">
        <f t="shared" si="624"/>
        <v>NA</v>
      </c>
      <c r="AG430" s="1" t="str">
        <f t="shared" si="625"/>
        <v>NA</v>
      </c>
      <c r="AH430" s="1" t="str">
        <f t="shared" si="626"/>
        <v>NA</v>
      </c>
      <c r="AI430" s="1" t="str">
        <f t="shared" si="627"/>
        <v>NA</v>
      </c>
      <c r="AJ430" s="1" t="str">
        <f t="shared" si="628"/>
        <v>NA</v>
      </c>
      <c r="AK430" s="1" t="str">
        <f t="shared" si="629"/>
        <v>NA</v>
      </c>
      <c r="AL430" s="1" t="str">
        <f t="shared" si="630"/>
        <v>NA</v>
      </c>
      <c r="AM430" s="1" t="str">
        <f t="shared" si="631"/>
        <v>NA</v>
      </c>
      <c r="AN430" s="1" t="str">
        <f t="shared" si="632"/>
        <v>NA</v>
      </c>
      <c r="AO430" s="1" t="str">
        <f t="shared" si="633"/>
        <v>NA</v>
      </c>
      <c r="AP430" s="1" t="str">
        <f t="shared" si="634"/>
        <v>NA</v>
      </c>
      <c r="AQ430" s="1" t="str">
        <f t="shared" si="635"/>
        <v>NA</v>
      </c>
      <c r="AR430" s="1" t="str">
        <f t="shared" si="636"/>
        <v>NA</v>
      </c>
      <c r="AS430" s="1" t="str">
        <f t="shared" si="637"/>
        <v>NA</v>
      </c>
      <c r="AT430" s="1" t="str">
        <f t="shared" si="638"/>
        <v>NA</v>
      </c>
      <c r="AU430" s="1" t="str">
        <f t="shared" si="639"/>
        <v>NA</v>
      </c>
      <c r="AV430" s="1" t="str">
        <f t="shared" si="640"/>
        <v>NA</v>
      </c>
      <c r="AW430" s="1" t="str">
        <f t="shared" si="641"/>
        <v>NA_CUB</v>
      </c>
      <c r="AX430" s="1" t="str">
        <f t="shared" si="642"/>
        <v>MORTALITY</v>
      </c>
      <c r="AY430" s="1" t="str">
        <f t="shared" si="643"/>
        <v>MORTALITY</v>
      </c>
      <c r="AZ430" s="1" t="str">
        <f t="shared" si="643"/>
        <v>MORTALITY</v>
      </c>
    </row>
    <row r="431" spans="1:52" x14ac:dyDescent="0.2">
      <c r="A431" s="27">
        <f>SABI_RAW_DATA!A431</f>
        <v>430</v>
      </c>
      <c r="B431" s="1" t="str">
        <f>UPPER(SABI_RAW_DATA!C431)</f>
        <v>NA</v>
      </c>
      <c r="C431" s="28">
        <f>SABI_RAW_DATA!D431</f>
        <v>41306</v>
      </c>
      <c r="D431" s="28">
        <f>SABI_RAW_DATA!D431</f>
        <v>41306</v>
      </c>
      <c r="E431" s="1">
        <f t="shared" si="569"/>
        <v>2013</v>
      </c>
      <c r="F431" s="28">
        <f>SABI_RAW_DATA!E431</f>
        <v>41365</v>
      </c>
      <c r="G431" s="1">
        <f t="shared" si="570"/>
        <v>2013</v>
      </c>
      <c r="H431" s="67">
        <f>(YEAR(SABI_SUMMARY!D431)-YEAR(SABI_SUMMARY!C431))*12+MONTH(SABI_SUMMARY!D431)-MONTH(SABI_SUMMARY!C431)</f>
        <v>0</v>
      </c>
      <c r="I431" s="1" t="str">
        <f t="shared" si="571"/>
        <v>CUB</v>
      </c>
      <c r="J431" s="1" t="str">
        <f t="shared" si="572"/>
        <v>NA_CUB</v>
      </c>
      <c r="K431" s="29">
        <f>(YEAR(SABI_SUMMARY!F431)-YEAR(SABI_SUMMARY!C431))*12+MONTH(SABI_SUMMARY!F431)-MONTH(SABI_SUMMARY!C431)</f>
        <v>2</v>
      </c>
      <c r="L431" s="1" t="str">
        <f t="shared" si="573"/>
        <v>CUB</v>
      </c>
      <c r="M431" s="1" t="str">
        <f t="shared" si="574"/>
        <v>NA_CUB</v>
      </c>
      <c r="N431" s="1" t="str">
        <f>UPPER(SABI_RAW_DATA!G431)</f>
        <v>MORTALITY</v>
      </c>
      <c r="O431" s="1">
        <f>IF(SABI_SUMMARY!N431="MORTALITY",1,0)</f>
        <v>1</v>
      </c>
      <c r="P431" s="1" t="str">
        <f t="shared" si="616"/>
        <v>NA</v>
      </c>
      <c r="Q431" s="1" t="str">
        <f t="shared" si="617"/>
        <v>NA</v>
      </c>
      <c r="R431" s="1" t="str">
        <f t="shared" ref="R431:Z431" si="646">IF($E431=R$1,$J431,IF(R$1&gt;$G431,$N431,IF($E431&gt;R$1,"NA",(IF($E431=R$1,L431,(IF(Q431="NA",L431,IF(Q431="FEMALE_CUB","FEMALE_JUVENILE",IF(Q431="FEMALE_JUVENILE","FEMALE_SUBADULT",IF(Q431="FEMALE_SUBADULT","FEMALE_ADULT_36_48",IF(Q431="FEMALE_ADULT_36_48","FEMALE_ADULT_48_60",IF(Q431="FEMALE_ADULT_48_60","FEMALE_ADULT_60_72",IF(Q431="FEMALE_ADULT_60_72","FEMALE_ADULT_72_84",IF(Q431="FEMALE_ADULT_72_84","FEMALE_ADULT_84",IF(Q431="FEMALE_ADULT_84","FEMALE_ADULT_84",IF(Q431="MALE_CUB","MALE_JUVENILE",IF(Q431="MALE_JUVENILE","MALE_SUBADULT",IF(Q431="MALE_SUBADULT","MALE_ADULT_36_48",IF(Q431="MALE_ADULT_36_48","MALE_ADULT_48_60",IF(Q431="MALE_ADULT_48_60","MALE_ADULT_60_72",IF(Q431="MALE_ADULT_60_72","MALE_ADULT_72_84",IF(Q431="MALE_ADULT_72_84","MALE_ADULT_84",IF(Q431="MALE_ADULT_84","MALE_ADULT_84",IF(Q431="NA_CUB","NA_JUVENILE",IF(Q431="NA_JUVENILE","NA_ADULT",IF(Q431="NA_ADULT","NA_ADULT","NA"))))))))))))))))))))))))))</f>
        <v>NA</v>
      </c>
      <c r="S431" s="1" t="str">
        <f t="shared" si="646"/>
        <v>NA</v>
      </c>
      <c r="T431" s="1" t="str">
        <f t="shared" si="646"/>
        <v>NA</v>
      </c>
      <c r="U431" s="1" t="str">
        <f t="shared" si="646"/>
        <v>NA</v>
      </c>
      <c r="V431" s="1" t="str">
        <f t="shared" si="646"/>
        <v>NA</v>
      </c>
      <c r="W431" s="1" t="str">
        <f t="shared" si="646"/>
        <v>NA</v>
      </c>
      <c r="X431" s="1" t="str">
        <f t="shared" si="646"/>
        <v>NA</v>
      </c>
      <c r="Y431" s="1" t="str">
        <f t="shared" si="646"/>
        <v>NA</v>
      </c>
      <c r="Z431" s="1" t="str">
        <f t="shared" si="646"/>
        <v>NA</v>
      </c>
      <c r="AA431" s="1" t="str">
        <f t="shared" si="619"/>
        <v>NA</v>
      </c>
      <c r="AB431" s="1" t="str">
        <f t="shared" si="620"/>
        <v>NA</v>
      </c>
      <c r="AC431" s="1" t="str">
        <f t="shared" si="621"/>
        <v>NA</v>
      </c>
      <c r="AD431" s="1" t="str">
        <f t="shared" si="622"/>
        <v>NA</v>
      </c>
      <c r="AE431" s="1" t="str">
        <f t="shared" si="623"/>
        <v>NA</v>
      </c>
      <c r="AF431" s="1" t="str">
        <f t="shared" si="624"/>
        <v>NA</v>
      </c>
      <c r="AG431" s="1" t="str">
        <f t="shared" si="625"/>
        <v>NA</v>
      </c>
      <c r="AH431" s="1" t="str">
        <f t="shared" si="626"/>
        <v>NA</v>
      </c>
      <c r="AI431" s="1" t="str">
        <f t="shared" si="627"/>
        <v>NA</v>
      </c>
      <c r="AJ431" s="1" t="str">
        <f t="shared" si="628"/>
        <v>NA</v>
      </c>
      <c r="AK431" s="1" t="str">
        <f t="shared" si="629"/>
        <v>NA</v>
      </c>
      <c r="AL431" s="1" t="str">
        <f t="shared" si="630"/>
        <v>NA</v>
      </c>
      <c r="AM431" s="1" t="str">
        <f t="shared" si="631"/>
        <v>NA</v>
      </c>
      <c r="AN431" s="1" t="str">
        <f t="shared" si="632"/>
        <v>NA</v>
      </c>
      <c r="AO431" s="1" t="str">
        <f t="shared" si="633"/>
        <v>NA</v>
      </c>
      <c r="AP431" s="1" t="str">
        <f t="shared" si="634"/>
        <v>NA</v>
      </c>
      <c r="AQ431" s="1" t="str">
        <f t="shared" si="635"/>
        <v>NA</v>
      </c>
      <c r="AR431" s="1" t="str">
        <f t="shared" si="636"/>
        <v>NA</v>
      </c>
      <c r="AS431" s="1" t="str">
        <f t="shared" si="637"/>
        <v>NA</v>
      </c>
      <c r="AT431" s="1" t="str">
        <f t="shared" si="638"/>
        <v>NA</v>
      </c>
      <c r="AU431" s="1" t="str">
        <f t="shared" si="639"/>
        <v>NA</v>
      </c>
      <c r="AV431" s="1" t="str">
        <f t="shared" si="640"/>
        <v>NA</v>
      </c>
      <c r="AW431" s="1" t="str">
        <f t="shared" si="641"/>
        <v>NA</v>
      </c>
      <c r="AX431" s="1" t="str">
        <f t="shared" si="642"/>
        <v>NA_CUB</v>
      </c>
      <c r="AY431" s="1" t="str">
        <f t="shared" si="643"/>
        <v>MORTALITY</v>
      </c>
      <c r="AZ431" s="1" t="str">
        <f t="shared" si="643"/>
        <v>MORTALITY</v>
      </c>
    </row>
    <row r="432" spans="1:52" x14ac:dyDescent="0.2">
      <c r="A432" s="27">
        <f>SABI_RAW_DATA!A432</f>
        <v>431</v>
      </c>
      <c r="B432" s="1" t="str">
        <f>UPPER(SABI_RAW_DATA!C432)</f>
        <v>NA</v>
      </c>
      <c r="C432" s="28">
        <f>SABI_RAW_DATA!D432</f>
        <v>41640</v>
      </c>
      <c r="D432" s="28">
        <f>SABI_RAW_DATA!D432</f>
        <v>41640</v>
      </c>
      <c r="E432" s="1">
        <f t="shared" si="569"/>
        <v>2014</v>
      </c>
      <c r="F432" s="28">
        <f>SABI_RAW_DATA!E432</f>
        <v>41730</v>
      </c>
      <c r="G432" s="1">
        <f t="shared" si="570"/>
        <v>2014</v>
      </c>
      <c r="H432" s="67">
        <f>(YEAR(SABI_SUMMARY!D432)-YEAR(SABI_SUMMARY!C432))*12+MONTH(SABI_SUMMARY!D432)-MONTH(SABI_SUMMARY!C432)</f>
        <v>0</v>
      </c>
      <c r="I432" s="1" t="str">
        <f t="shared" si="571"/>
        <v>CUB</v>
      </c>
      <c r="J432" s="1" t="str">
        <f t="shared" si="572"/>
        <v>NA_CUB</v>
      </c>
      <c r="K432" s="29">
        <f>(YEAR(SABI_SUMMARY!F432)-YEAR(SABI_SUMMARY!C432))*12+MONTH(SABI_SUMMARY!F432)-MONTH(SABI_SUMMARY!C432)</f>
        <v>3</v>
      </c>
      <c r="L432" s="1" t="str">
        <f t="shared" si="573"/>
        <v>CUB</v>
      </c>
      <c r="M432" s="1" t="str">
        <f t="shared" si="574"/>
        <v>NA_CUB</v>
      </c>
      <c r="N432" s="1" t="str">
        <f>UPPER(SABI_RAW_DATA!G432)</f>
        <v>MORTALITY</v>
      </c>
      <c r="O432" s="1">
        <f>IF(SABI_SUMMARY!N432="MORTALITY",1,0)</f>
        <v>1</v>
      </c>
      <c r="P432" s="1" t="str">
        <f t="shared" si="616"/>
        <v>NA</v>
      </c>
      <c r="Q432" s="1" t="str">
        <f t="shared" si="617"/>
        <v>NA</v>
      </c>
      <c r="R432" s="1" t="str">
        <f t="shared" ref="R432:Z432" si="647">IF($E432=R$1,$J432,IF(R$1&gt;$G432,$N432,IF($E432&gt;R$1,"NA",(IF($E432=R$1,L432,(IF(Q432="NA",L432,IF(Q432="FEMALE_CUB","FEMALE_JUVENILE",IF(Q432="FEMALE_JUVENILE","FEMALE_SUBADULT",IF(Q432="FEMALE_SUBADULT","FEMALE_ADULT_36_48",IF(Q432="FEMALE_ADULT_36_48","FEMALE_ADULT_48_60",IF(Q432="FEMALE_ADULT_48_60","FEMALE_ADULT_60_72",IF(Q432="FEMALE_ADULT_60_72","FEMALE_ADULT_72_84",IF(Q432="FEMALE_ADULT_72_84","FEMALE_ADULT_84",IF(Q432="FEMALE_ADULT_84","FEMALE_ADULT_84",IF(Q432="MALE_CUB","MALE_JUVENILE",IF(Q432="MALE_JUVENILE","MALE_SUBADULT",IF(Q432="MALE_SUBADULT","MALE_ADULT_36_48",IF(Q432="MALE_ADULT_36_48","MALE_ADULT_48_60",IF(Q432="MALE_ADULT_48_60","MALE_ADULT_60_72",IF(Q432="MALE_ADULT_60_72","MALE_ADULT_72_84",IF(Q432="MALE_ADULT_72_84","MALE_ADULT_84",IF(Q432="MALE_ADULT_84","MALE_ADULT_84",IF(Q432="NA_CUB","NA_JUVENILE",IF(Q432="NA_JUVENILE","NA_ADULT",IF(Q432="NA_ADULT","NA_ADULT","NA"))))))))))))))))))))))))))</f>
        <v>NA</v>
      </c>
      <c r="S432" s="1" t="str">
        <f t="shared" si="647"/>
        <v>NA</v>
      </c>
      <c r="T432" s="1" t="str">
        <f t="shared" si="647"/>
        <v>NA</v>
      </c>
      <c r="U432" s="1" t="str">
        <f t="shared" si="647"/>
        <v>NA</v>
      </c>
      <c r="V432" s="1" t="str">
        <f t="shared" si="647"/>
        <v>NA</v>
      </c>
      <c r="W432" s="1" t="str">
        <f t="shared" si="647"/>
        <v>NA</v>
      </c>
      <c r="X432" s="1" t="str">
        <f t="shared" si="647"/>
        <v>NA</v>
      </c>
      <c r="Y432" s="1" t="str">
        <f t="shared" si="647"/>
        <v>NA</v>
      </c>
      <c r="Z432" s="1" t="str">
        <f t="shared" si="647"/>
        <v>NA</v>
      </c>
      <c r="AA432" s="1" t="str">
        <f t="shared" si="619"/>
        <v>NA</v>
      </c>
      <c r="AB432" s="1" t="str">
        <f t="shared" si="620"/>
        <v>NA</v>
      </c>
      <c r="AC432" s="1" t="str">
        <f t="shared" si="621"/>
        <v>NA</v>
      </c>
      <c r="AD432" s="1" t="str">
        <f t="shared" si="622"/>
        <v>NA</v>
      </c>
      <c r="AE432" s="1" t="str">
        <f t="shared" si="623"/>
        <v>NA</v>
      </c>
      <c r="AF432" s="1" t="str">
        <f t="shared" si="624"/>
        <v>NA</v>
      </c>
      <c r="AG432" s="1" t="str">
        <f t="shared" si="625"/>
        <v>NA</v>
      </c>
      <c r="AH432" s="1" t="str">
        <f t="shared" si="626"/>
        <v>NA</v>
      </c>
      <c r="AI432" s="1" t="str">
        <f t="shared" si="627"/>
        <v>NA</v>
      </c>
      <c r="AJ432" s="1" t="str">
        <f t="shared" si="628"/>
        <v>NA</v>
      </c>
      <c r="AK432" s="1" t="str">
        <f t="shared" si="629"/>
        <v>NA</v>
      </c>
      <c r="AL432" s="1" t="str">
        <f t="shared" si="630"/>
        <v>NA</v>
      </c>
      <c r="AM432" s="1" t="str">
        <f t="shared" si="631"/>
        <v>NA</v>
      </c>
      <c r="AN432" s="1" t="str">
        <f t="shared" si="632"/>
        <v>NA</v>
      </c>
      <c r="AO432" s="1" t="str">
        <f t="shared" si="633"/>
        <v>NA</v>
      </c>
      <c r="AP432" s="1" t="str">
        <f t="shared" si="634"/>
        <v>NA</v>
      </c>
      <c r="AQ432" s="1" t="str">
        <f t="shared" si="635"/>
        <v>NA</v>
      </c>
      <c r="AR432" s="1" t="str">
        <f t="shared" si="636"/>
        <v>NA</v>
      </c>
      <c r="AS432" s="1" t="str">
        <f t="shared" si="637"/>
        <v>NA</v>
      </c>
      <c r="AT432" s="1" t="str">
        <f t="shared" si="638"/>
        <v>NA</v>
      </c>
      <c r="AU432" s="1" t="str">
        <f t="shared" si="639"/>
        <v>NA</v>
      </c>
      <c r="AV432" s="1" t="str">
        <f t="shared" si="640"/>
        <v>NA</v>
      </c>
      <c r="AW432" s="1" t="str">
        <f t="shared" si="641"/>
        <v>NA</v>
      </c>
      <c r="AX432" s="1" t="str">
        <f t="shared" si="642"/>
        <v>NA</v>
      </c>
      <c r="AY432" s="1" t="str">
        <f t="shared" si="643"/>
        <v>NA_CUB</v>
      </c>
      <c r="AZ432" s="1" t="str">
        <f t="shared" si="643"/>
        <v>MORTALITY</v>
      </c>
    </row>
    <row r="433" spans="1:52" x14ac:dyDescent="0.2">
      <c r="A433" s="27">
        <f>SABI_RAW_DATA!A433</f>
        <v>432</v>
      </c>
      <c r="B433" s="1" t="str">
        <f>UPPER(SABI_RAW_DATA!C433)</f>
        <v>NA</v>
      </c>
      <c r="C433" s="28">
        <f>SABI_RAW_DATA!D433</f>
        <v>41640</v>
      </c>
      <c r="D433" s="28">
        <f>SABI_RAW_DATA!D433</f>
        <v>41640</v>
      </c>
      <c r="E433" s="1">
        <f t="shared" si="569"/>
        <v>2014</v>
      </c>
      <c r="F433" s="28">
        <f>SABI_RAW_DATA!E433</f>
        <v>41730</v>
      </c>
      <c r="G433" s="1">
        <f t="shared" si="570"/>
        <v>2014</v>
      </c>
      <c r="H433" s="67">
        <f>(YEAR(SABI_SUMMARY!D433)-YEAR(SABI_SUMMARY!C433))*12+MONTH(SABI_SUMMARY!D433)-MONTH(SABI_SUMMARY!C433)</f>
        <v>0</v>
      </c>
      <c r="I433" s="1" t="str">
        <f t="shared" si="571"/>
        <v>CUB</v>
      </c>
      <c r="J433" s="1" t="str">
        <f t="shared" si="572"/>
        <v>NA_CUB</v>
      </c>
      <c r="K433" s="29">
        <f>(YEAR(SABI_SUMMARY!F433)-YEAR(SABI_SUMMARY!C433))*12+MONTH(SABI_SUMMARY!F433)-MONTH(SABI_SUMMARY!C433)</f>
        <v>3</v>
      </c>
      <c r="L433" s="1" t="str">
        <f t="shared" si="573"/>
        <v>CUB</v>
      </c>
      <c r="M433" s="1" t="str">
        <f t="shared" si="574"/>
        <v>NA_CUB</v>
      </c>
      <c r="N433" s="1" t="str">
        <f>UPPER(SABI_RAW_DATA!G433)</f>
        <v>MORTALITY</v>
      </c>
      <c r="O433" s="1">
        <f>IF(SABI_SUMMARY!N433="MORTALITY",1,0)</f>
        <v>1</v>
      </c>
      <c r="P433" s="1" t="str">
        <f t="shared" si="616"/>
        <v>NA</v>
      </c>
      <c r="Q433" s="1" t="str">
        <f t="shared" si="617"/>
        <v>NA</v>
      </c>
      <c r="R433" s="1" t="str">
        <f t="shared" ref="R433:Z433" si="648">IF($E433=R$1,$J433,IF(R$1&gt;$G433,$N433,IF($E433&gt;R$1,"NA",(IF($E433=R$1,L433,(IF(Q433="NA",L433,IF(Q433="FEMALE_CUB","FEMALE_JUVENILE",IF(Q433="FEMALE_JUVENILE","FEMALE_SUBADULT",IF(Q433="FEMALE_SUBADULT","FEMALE_ADULT_36_48",IF(Q433="FEMALE_ADULT_36_48","FEMALE_ADULT_48_60",IF(Q433="FEMALE_ADULT_48_60","FEMALE_ADULT_60_72",IF(Q433="FEMALE_ADULT_60_72","FEMALE_ADULT_72_84",IF(Q433="FEMALE_ADULT_72_84","FEMALE_ADULT_84",IF(Q433="FEMALE_ADULT_84","FEMALE_ADULT_84",IF(Q433="MALE_CUB","MALE_JUVENILE",IF(Q433="MALE_JUVENILE","MALE_SUBADULT",IF(Q433="MALE_SUBADULT","MALE_ADULT_36_48",IF(Q433="MALE_ADULT_36_48","MALE_ADULT_48_60",IF(Q433="MALE_ADULT_48_60","MALE_ADULT_60_72",IF(Q433="MALE_ADULT_60_72","MALE_ADULT_72_84",IF(Q433="MALE_ADULT_72_84","MALE_ADULT_84",IF(Q433="MALE_ADULT_84","MALE_ADULT_84",IF(Q433="NA_CUB","NA_JUVENILE",IF(Q433="NA_JUVENILE","NA_ADULT",IF(Q433="NA_ADULT","NA_ADULT","NA"))))))))))))))))))))))))))</f>
        <v>NA</v>
      </c>
      <c r="S433" s="1" t="str">
        <f t="shared" si="648"/>
        <v>NA</v>
      </c>
      <c r="T433" s="1" t="str">
        <f t="shared" si="648"/>
        <v>NA</v>
      </c>
      <c r="U433" s="1" t="str">
        <f t="shared" si="648"/>
        <v>NA</v>
      </c>
      <c r="V433" s="1" t="str">
        <f t="shared" si="648"/>
        <v>NA</v>
      </c>
      <c r="W433" s="1" t="str">
        <f t="shared" si="648"/>
        <v>NA</v>
      </c>
      <c r="X433" s="1" t="str">
        <f t="shared" si="648"/>
        <v>NA</v>
      </c>
      <c r="Y433" s="1" t="str">
        <f t="shared" si="648"/>
        <v>NA</v>
      </c>
      <c r="Z433" s="1" t="str">
        <f t="shared" si="648"/>
        <v>NA</v>
      </c>
      <c r="AA433" s="1" t="str">
        <f t="shared" si="619"/>
        <v>NA</v>
      </c>
      <c r="AB433" s="1" t="str">
        <f t="shared" si="620"/>
        <v>NA</v>
      </c>
      <c r="AC433" s="1" t="str">
        <f t="shared" si="621"/>
        <v>NA</v>
      </c>
      <c r="AD433" s="1" t="str">
        <f t="shared" si="622"/>
        <v>NA</v>
      </c>
      <c r="AE433" s="1" t="str">
        <f t="shared" si="623"/>
        <v>NA</v>
      </c>
      <c r="AF433" s="1" t="str">
        <f t="shared" si="624"/>
        <v>NA</v>
      </c>
      <c r="AG433" s="1" t="str">
        <f t="shared" si="625"/>
        <v>NA</v>
      </c>
      <c r="AH433" s="1" t="str">
        <f t="shared" si="626"/>
        <v>NA</v>
      </c>
      <c r="AI433" s="1" t="str">
        <f t="shared" si="627"/>
        <v>NA</v>
      </c>
      <c r="AJ433" s="1" t="str">
        <f t="shared" si="628"/>
        <v>NA</v>
      </c>
      <c r="AK433" s="1" t="str">
        <f t="shared" si="629"/>
        <v>NA</v>
      </c>
      <c r="AL433" s="1" t="str">
        <f t="shared" si="630"/>
        <v>NA</v>
      </c>
      <c r="AM433" s="1" t="str">
        <f t="shared" si="631"/>
        <v>NA</v>
      </c>
      <c r="AN433" s="1" t="str">
        <f t="shared" si="632"/>
        <v>NA</v>
      </c>
      <c r="AO433" s="1" t="str">
        <f t="shared" si="633"/>
        <v>NA</v>
      </c>
      <c r="AP433" s="1" t="str">
        <f t="shared" si="634"/>
        <v>NA</v>
      </c>
      <c r="AQ433" s="1" t="str">
        <f t="shared" si="635"/>
        <v>NA</v>
      </c>
      <c r="AR433" s="1" t="str">
        <f t="shared" si="636"/>
        <v>NA</v>
      </c>
      <c r="AS433" s="1" t="str">
        <f t="shared" si="637"/>
        <v>NA</v>
      </c>
      <c r="AT433" s="1" t="str">
        <f t="shared" si="638"/>
        <v>NA</v>
      </c>
      <c r="AU433" s="1" t="str">
        <f t="shared" si="639"/>
        <v>NA</v>
      </c>
      <c r="AV433" s="1" t="str">
        <f t="shared" si="640"/>
        <v>NA</v>
      </c>
      <c r="AW433" s="1" t="str">
        <f t="shared" si="641"/>
        <v>NA</v>
      </c>
      <c r="AX433" s="1" t="str">
        <f t="shared" si="642"/>
        <v>NA</v>
      </c>
      <c r="AY433" s="1" t="str">
        <f t="shared" si="643"/>
        <v>NA_CUB</v>
      </c>
      <c r="AZ433" s="1" t="str">
        <f t="shared" si="643"/>
        <v>MORTALITY</v>
      </c>
    </row>
    <row r="434" spans="1:52" x14ac:dyDescent="0.2">
      <c r="A434" s="27">
        <f>SABI_RAW_DATA!A434</f>
        <v>433</v>
      </c>
      <c r="B434" s="1" t="str">
        <f>UPPER(SABI_RAW_DATA!C434)</f>
        <v>NA</v>
      </c>
      <c r="C434" s="28">
        <f>SABI_RAW_DATA!D434</f>
        <v>41974</v>
      </c>
      <c r="D434" s="28">
        <f>SABI_RAW_DATA!D434</f>
        <v>41974</v>
      </c>
      <c r="E434" s="1">
        <f t="shared" si="569"/>
        <v>2014</v>
      </c>
      <c r="F434" s="28">
        <f>SABI_RAW_DATA!E434</f>
        <v>42005</v>
      </c>
      <c r="G434" s="1">
        <f t="shared" si="570"/>
        <v>2015</v>
      </c>
      <c r="H434" s="67">
        <f>(YEAR(SABI_SUMMARY!D434)-YEAR(SABI_SUMMARY!C434))*12+MONTH(SABI_SUMMARY!D434)-MONTH(SABI_SUMMARY!C434)</f>
        <v>0</v>
      </c>
      <c r="I434" s="1" t="str">
        <f t="shared" si="571"/>
        <v>CUB</v>
      </c>
      <c r="J434" s="1" t="str">
        <f t="shared" si="572"/>
        <v>NA_CUB</v>
      </c>
      <c r="K434" s="29">
        <f>(YEAR(SABI_SUMMARY!F434)-YEAR(SABI_SUMMARY!C434))*12+MONTH(SABI_SUMMARY!F434)-MONTH(SABI_SUMMARY!C434)</f>
        <v>1</v>
      </c>
      <c r="L434" s="1" t="str">
        <f t="shared" si="573"/>
        <v>CUB</v>
      </c>
      <c r="M434" s="1" t="str">
        <f t="shared" si="574"/>
        <v>NA_CUB</v>
      </c>
      <c r="N434" s="1" t="str">
        <f>UPPER(SABI_RAW_DATA!G434)</f>
        <v>CENSORED</v>
      </c>
      <c r="O434" s="1">
        <f>IF(SABI_SUMMARY!N434="MORTALITY",1,0)</f>
        <v>0</v>
      </c>
      <c r="P434" s="1" t="str">
        <f t="shared" si="616"/>
        <v>NA</v>
      </c>
      <c r="Q434" s="1" t="str">
        <f t="shared" si="617"/>
        <v>NA</v>
      </c>
      <c r="R434" s="1" t="str">
        <f t="shared" ref="R434:Z434" si="649">IF($E434=R$1,$J434,IF(R$1&gt;$G434,$N434,IF($E434&gt;R$1,"NA",(IF($E434=R$1,L434,(IF(Q434="NA",L434,IF(Q434="FEMALE_CUB","FEMALE_JUVENILE",IF(Q434="FEMALE_JUVENILE","FEMALE_SUBADULT",IF(Q434="FEMALE_SUBADULT","FEMALE_ADULT_36_48",IF(Q434="FEMALE_ADULT_36_48","FEMALE_ADULT_48_60",IF(Q434="FEMALE_ADULT_48_60","FEMALE_ADULT_60_72",IF(Q434="FEMALE_ADULT_60_72","FEMALE_ADULT_72_84",IF(Q434="FEMALE_ADULT_72_84","FEMALE_ADULT_84",IF(Q434="FEMALE_ADULT_84","FEMALE_ADULT_84",IF(Q434="MALE_CUB","MALE_JUVENILE",IF(Q434="MALE_JUVENILE","MALE_SUBADULT",IF(Q434="MALE_SUBADULT","MALE_ADULT_36_48",IF(Q434="MALE_ADULT_36_48","MALE_ADULT_48_60",IF(Q434="MALE_ADULT_48_60","MALE_ADULT_60_72",IF(Q434="MALE_ADULT_60_72","MALE_ADULT_72_84",IF(Q434="MALE_ADULT_72_84","MALE_ADULT_84",IF(Q434="MALE_ADULT_84","MALE_ADULT_84",IF(Q434="NA_CUB","NA_JUVENILE",IF(Q434="NA_JUVENILE","NA_ADULT",IF(Q434="NA_ADULT","NA_ADULT","NA"))))))))))))))))))))))))))</f>
        <v>NA</v>
      </c>
      <c r="S434" s="1" t="str">
        <f t="shared" si="649"/>
        <v>NA</v>
      </c>
      <c r="T434" s="1" t="str">
        <f t="shared" si="649"/>
        <v>NA</v>
      </c>
      <c r="U434" s="1" t="str">
        <f t="shared" si="649"/>
        <v>NA</v>
      </c>
      <c r="V434" s="1" t="str">
        <f t="shared" si="649"/>
        <v>NA</v>
      </c>
      <c r="W434" s="1" t="str">
        <f t="shared" si="649"/>
        <v>NA</v>
      </c>
      <c r="X434" s="1" t="str">
        <f t="shared" si="649"/>
        <v>NA</v>
      </c>
      <c r="Y434" s="1" t="str">
        <f t="shared" si="649"/>
        <v>NA</v>
      </c>
      <c r="Z434" s="1" t="str">
        <f t="shared" si="649"/>
        <v>NA</v>
      </c>
      <c r="AA434" s="1" t="str">
        <f t="shared" si="619"/>
        <v>NA</v>
      </c>
      <c r="AB434" s="1" t="str">
        <f t="shared" si="620"/>
        <v>NA</v>
      </c>
      <c r="AC434" s="1" t="str">
        <f t="shared" si="621"/>
        <v>NA</v>
      </c>
      <c r="AD434" s="1" t="str">
        <f t="shared" si="622"/>
        <v>NA</v>
      </c>
      <c r="AE434" s="1" t="str">
        <f t="shared" si="623"/>
        <v>NA</v>
      </c>
      <c r="AF434" s="1" t="str">
        <f t="shared" si="624"/>
        <v>NA</v>
      </c>
      <c r="AG434" s="1" t="str">
        <f t="shared" si="625"/>
        <v>NA</v>
      </c>
      <c r="AH434" s="1" t="str">
        <f t="shared" si="626"/>
        <v>NA</v>
      </c>
      <c r="AI434" s="1" t="str">
        <f t="shared" si="627"/>
        <v>NA</v>
      </c>
      <c r="AJ434" s="1" t="str">
        <f t="shared" si="628"/>
        <v>NA</v>
      </c>
      <c r="AK434" s="1" t="str">
        <f t="shared" si="629"/>
        <v>NA</v>
      </c>
      <c r="AL434" s="1" t="str">
        <f t="shared" si="630"/>
        <v>NA</v>
      </c>
      <c r="AM434" s="1" t="str">
        <f t="shared" si="631"/>
        <v>NA</v>
      </c>
      <c r="AN434" s="1" t="str">
        <f t="shared" si="632"/>
        <v>NA</v>
      </c>
      <c r="AO434" s="1" t="str">
        <f t="shared" si="633"/>
        <v>NA</v>
      </c>
      <c r="AP434" s="1" t="str">
        <f t="shared" si="634"/>
        <v>NA</v>
      </c>
      <c r="AQ434" s="1" t="str">
        <f t="shared" si="635"/>
        <v>NA</v>
      </c>
      <c r="AR434" s="1" t="str">
        <f t="shared" si="636"/>
        <v>NA</v>
      </c>
      <c r="AS434" s="1" t="str">
        <f t="shared" si="637"/>
        <v>NA</v>
      </c>
      <c r="AT434" s="1" t="str">
        <f t="shared" si="638"/>
        <v>NA</v>
      </c>
      <c r="AU434" s="1" t="str">
        <f t="shared" si="639"/>
        <v>NA</v>
      </c>
      <c r="AV434" s="1" t="str">
        <f t="shared" si="640"/>
        <v>NA</v>
      </c>
      <c r="AW434" s="1" t="str">
        <f t="shared" si="641"/>
        <v>NA</v>
      </c>
      <c r="AX434" s="1" t="str">
        <f t="shared" si="642"/>
        <v>NA</v>
      </c>
      <c r="AY434" s="1" t="str">
        <f t="shared" si="643"/>
        <v>NA_CUB</v>
      </c>
      <c r="AZ434" s="1" t="str">
        <f t="shared" si="643"/>
        <v>NA_JUVENILE</v>
      </c>
    </row>
    <row r="435" spans="1:52" x14ac:dyDescent="0.2">
      <c r="A435" s="27">
        <f>SABI_RAW_DATA!A435</f>
        <v>434</v>
      </c>
      <c r="B435" s="1" t="str">
        <f>UPPER(SABI_RAW_DATA!C435)</f>
        <v>NA</v>
      </c>
      <c r="C435" s="28">
        <f>SABI_RAW_DATA!D435</f>
        <v>41974</v>
      </c>
      <c r="D435" s="28">
        <f>SABI_RAW_DATA!D435</f>
        <v>41974</v>
      </c>
      <c r="E435" s="1">
        <f t="shared" si="569"/>
        <v>2014</v>
      </c>
      <c r="F435" s="28">
        <f>SABI_RAW_DATA!E435</f>
        <v>42005</v>
      </c>
      <c r="G435" s="1">
        <f t="shared" si="570"/>
        <v>2015</v>
      </c>
      <c r="H435" s="67">
        <f>(YEAR(SABI_SUMMARY!D435)-YEAR(SABI_SUMMARY!C435))*12+MONTH(SABI_SUMMARY!D435)-MONTH(SABI_SUMMARY!C435)</f>
        <v>0</v>
      </c>
      <c r="I435" s="1" t="str">
        <f t="shared" si="571"/>
        <v>CUB</v>
      </c>
      <c r="J435" s="1" t="str">
        <f t="shared" si="572"/>
        <v>NA_CUB</v>
      </c>
      <c r="K435" s="29">
        <f>(YEAR(SABI_SUMMARY!F435)-YEAR(SABI_SUMMARY!C435))*12+MONTH(SABI_SUMMARY!F435)-MONTH(SABI_SUMMARY!C435)</f>
        <v>1</v>
      </c>
      <c r="L435" s="1" t="str">
        <f t="shared" si="573"/>
        <v>CUB</v>
      </c>
      <c r="M435" s="1" t="str">
        <f t="shared" si="574"/>
        <v>NA_CUB</v>
      </c>
      <c r="N435" s="1" t="str">
        <f>UPPER(SABI_RAW_DATA!G435)</f>
        <v>CENSORED</v>
      </c>
      <c r="O435" s="1">
        <f>IF(SABI_SUMMARY!N435="MORTALITY",1,0)</f>
        <v>0</v>
      </c>
      <c r="P435" s="1" t="str">
        <f t="shared" si="616"/>
        <v>NA</v>
      </c>
      <c r="Q435" s="1" t="str">
        <f t="shared" si="617"/>
        <v>NA</v>
      </c>
      <c r="R435" s="1" t="str">
        <f t="shared" ref="R435:Z435" si="650">IF($E435=R$1,$J435,IF(R$1&gt;$G435,$N435,IF($E435&gt;R$1,"NA",(IF($E435=R$1,L435,(IF(Q435="NA",L435,IF(Q435="FEMALE_CUB","FEMALE_JUVENILE",IF(Q435="FEMALE_JUVENILE","FEMALE_SUBADULT",IF(Q435="FEMALE_SUBADULT","FEMALE_ADULT_36_48",IF(Q435="FEMALE_ADULT_36_48","FEMALE_ADULT_48_60",IF(Q435="FEMALE_ADULT_48_60","FEMALE_ADULT_60_72",IF(Q435="FEMALE_ADULT_60_72","FEMALE_ADULT_72_84",IF(Q435="FEMALE_ADULT_72_84","FEMALE_ADULT_84",IF(Q435="FEMALE_ADULT_84","FEMALE_ADULT_84",IF(Q435="MALE_CUB","MALE_JUVENILE",IF(Q435="MALE_JUVENILE","MALE_SUBADULT",IF(Q435="MALE_SUBADULT","MALE_ADULT_36_48",IF(Q435="MALE_ADULT_36_48","MALE_ADULT_48_60",IF(Q435="MALE_ADULT_48_60","MALE_ADULT_60_72",IF(Q435="MALE_ADULT_60_72","MALE_ADULT_72_84",IF(Q435="MALE_ADULT_72_84","MALE_ADULT_84",IF(Q435="MALE_ADULT_84","MALE_ADULT_84",IF(Q435="NA_CUB","NA_JUVENILE",IF(Q435="NA_JUVENILE","NA_ADULT",IF(Q435="NA_ADULT","NA_ADULT","NA"))))))))))))))))))))))))))</f>
        <v>NA</v>
      </c>
      <c r="S435" s="1" t="str">
        <f t="shared" si="650"/>
        <v>NA</v>
      </c>
      <c r="T435" s="1" t="str">
        <f t="shared" si="650"/>
        <v>NA</v>
      </c>
      <c r="U435" s="1" t="str">
        <f t="shared" si="650"/>
        <v>NA</v>
      </c>
      <c r="V435" s="1" t="str">
        <f t="shared" si="650"/>
        <v>NA</v>
      </c>
      <c r="W435" s="1" t="str">
        <f t="shared" si="650"/>
        <v>NA</v>
      </c>
      <c r="X435" s="1" t="str">
        <f t="shared" si="650"/>
        <v>NA</v>
      </c>
      <c r="Y435" s="1" t="str">
        <f t="shared" si="650"/>
        <v>NA</v>
      </c>
      <c r="Z435" s="1" t="str">
        <f t="shared" si="650"/>
        <v>NA</v>
      </c>
      <c r="AA435" s="1" t="str">
        <f t="shared" si="619"/>
        <v>NA</v>
      </c>
      <c r="AB435" s="1" t="str">
        <f t="shared" si="620"/>
        <v>NA</v>
      </c>
      <c r="AC435" s="1" t="str">
        <f t="shared" si="621"/>
        <v>NA</v>
      </c>
      <c r="AD435" s="1" t="str">
        <f t="shared" si="622"/>
        <v>NA</v>
      </c>
      <c r="AE435" s="1" t="str">
        <f t="shared" si="623"/>
        <v>NA</v>
      </c>
      <c r="AF435" s="1" t="str">
        <f t="shared" si="624"/>
        <v>NA</v>
      </c>
      <c r="AG435" s="1" t="str">
        <f t="shared" si="625"/>
        <v>NA</v>
      </c>
      <c r="AH435" s="1" t="str">
        <f t="shared" si="626"/>
        <v>NA</v>
      </c>
      <c r="AI435" s="1" t="str">
        <f t="shared" si="627"/>
        <v>NA</v>
      </c>
      <c r="AJ435" s="1" t="str">
        <f t="shared" si="628"/>
        <v>NA</v>
      </c>
      <c r="AK435" s="1" t="str">
        <f t="shared" si="629"/>
        <v>NA</v>
      </c>
      <c r="AL435" s="1" t="str">
        <f t="shared" si="630"/>
        <v>NA</v>
      </c>
      <c r="AM435" s="1" t="str">
        <f t="shared" si="631"/>
        <v>NA</v>
      </c>
      <c r="AN435" s="1" t="str">
        <f t="shared" si="632"/>
        <v>NA</v>
      </c>
      <c r="AO435" s="1" t="str">
        <f t="shared" si="633"/>
        <v>NA</v>
      </c>
      <c r="AP435" s="1" t="str">
        <f t="shared" si="634"/>
        <v>NA</v>
      </c>
      <c r="AQ435" s="1" t="str">
        <f t="shared" si="635"/>
        <v>NA</v>
      </c>
      <c r="AR435" s="1" t="str">
        <f t="shared" si="636"/>
        <v>NA</v>
      </c>
      <c r="AS435" s="1" t="str">
        <f t="shared" si="637"/>
        <v>NA</v>
      </c>
      <c r="AT435" s="1" t="str">
        <f t="shared" si="638"/>
        <v>NA</v>
      </c>
      <c r="AU435" s="1" t="str">
        <f t="shared" si="639"/>
        <v>NA</v>
      </c>
      <c r="AV435" s="1" t="str">
        <f t="shared" si="640"/>
        <v>NA</v>
      </c>
      <c r="AW435" s="1" t="str">
        <f t="shared" si="641"/>
        <v>NA</v>
      </c>
      <c r="AX435" s="1" t="str">
        <f t="shared" si="642"/>
        <v>NA</v>
      </c>
      <c r="AY435" s="1" t="str">
        <f t="shared" si="643"/>
        <v>NA_CUB</v>
      </c>
      <c r="AZ435" s="1" t="str">
        <f t="shared" si="643"/>
        <v>NA_JUVENILE</v>
      </c>
    </row>
    <row r="436" spans="1:52" x14ac:dyDescent="0.2">
      <c r="A436" s="27">
        <f>SABI_RAW_DATA!A436</f>
        <v>435</v>
      </c>
      <c r="B436" s="1" t="str">
        <f>UPPER(SABI_RAW_DATA!C436)</f>
        <v>FEMALE</v>
      </c>
      <c r="C436" s="28">
        <f>SABI_RAW_DATA!D436</f>
        <v>38869</v>
      </c>
      <c r="D436" s="28">
        <f>SABI_RAW_DATA!D436</f>
        <v>38869</v>
      </c>
      <c r="E436" s="1">
        <f t="shared" si="569"/>
        <v>2006</v>
      </c>
      <c r="F436" s="28">
        <f>SABI_RAW_DATA!E436</f>
        <v>39234</v>
      </c>
      <c r="G436" s="1">
        <f t="shared" si="570"/>
        <v>2007</v>
      </c>
      <c r="H436" s="67">
        <f>(YEAR(SABI_SUMMARY!D436)-YEAR(SABI_SUMMARY!C436))*12+MONTH(SABI_SUMMARY!D436)-MONTH(SABI_SUMMARY!C436)</f>
        <v>0</v>
      </c>
      <c r="I436" s="1" t="str">
        <f t="shared" si="571"/>
        <v>CUB</v>
      </c>
      <c r="J436" s="1" t="str">
        <f t="shared" si="572"/>
        <v>FEMALE_CUB</v>
      </c>
      <c r="K436" s="29">
        <f>(YEAR(SABI_SUMMARY!F436)-YEAR(SABI_SUMMARY!C436))*12+MONTH(SABI_SUMMARY!F436)-MONTH(SABI_SUMMARY!C436)</f>
        <v>12</v>
      </c>
      <c r="L436" s="1" t="str">
        <f t="shared" si="573"/>
        <v>CUB</v>
      </c>
      <c r="M436" s="1" t="str">
        <f t="shared" si="574"/>
        <v>FEMALE_CUB</v>
      </c>
      <c r="N436" s="1" t="str">
        <f>UPPER(SABI_RAW_DATA!G436)</f>
        <v>CENSORED</v>
      </c>
      <c r="O436" s="1">
        <f>IF(SABI_SUMMARY!N436="MORTALITY",1,0)</f>
        <v>0</v>
      </c>
      <c r="P436" s="1" t="str">
        <f t="shared" si="616"/>
        <v>NA</v>
      </c>
      <c r="Q436" s="1" t="str">
        <f t="shared" si="617"/>
        <v>NA</v>
      </c>
      <c r="R436" s="1" t="str">
        <f t="shared" ref="R436:Z436" si="651">IF($E436=R$1,$J436,IF(R$1&gt;$G436,$N436,IF($E436&gt;R$1,"NA",(IF($E436=R$1,L436,(IF(Q436="NA",L436,IF(Q436="FEMALE_CUB","FEMALE_JUVENILE",IF(Q436="FEMALE_JUVENILE","FEMALE_SUBADULT",IF(Q436="FEMALE_SUBADULT","FEMALE_ADULT_36_48",IF(Q436="FEMALE_ADULT_36_48","FEMALE_ADULT_48_60",IF(Q436="FEMALE_ADULT_48_60","FEMALE_ADULT_60_72",IF(Q436="FEMALE_ADULT_60_72","FEMALE_ADULT_72_84",IF(Q436="FEMALE_ADULT_72_84","FEMALE_ADULT_84",IF(Q436="FEMALE_ADULT_84","FEMALE_ADULT_84",IF(Q436="MALE_CUB","MALE_JUVENILE",IF(Q436="MALE_JUVENILE","MALE_SUBADULT",IF(Q436="MALE_SUBADULT","MALE_ADULT_36_48",IF(Q436="MALE_ADULT_36_48","MALE_ADULT_48_60",IF(Q436="MALE_ADULT_48_60","MALE_ADULT_60_72",IF(Q436="MALE_ADULT_60_72","MALE_ADULT_72_84",IF(Q436="MALE_ADULT_72_84","MALE_ADULT_84",IF(Q436="MALE_ADULT_84","MALE_ADULT_84",IF(Q436="NA_CUB","NA_JUVENILE",IF(Q436="NA_JUVENILE","NA_ADULT",IF(Q436="NA_ADULT","NA_ADULT","NA"))))))))))))))))))))))))))</f>
        <v>NA</v>
      </c>
      <c r="S436" s="1" t="str">
        <f t="shared" si="651"/>
        <v>NA</v>
      </c>
      <c r="T436" s="1" t="str">
        <f t="shared" si="651"/>
        <v>NA</v>
      </c>
      <c r="U436" s="1" t="str">
        <f t="shared" si="651"/>
        <v>NA</v>
      </c>
      <c r="V436" s="1" t="str">
        <f t="shared" si="651"/>
        <v>NA</v>
      </c>
      <c r="W436" s="1" t="str">
        <f t="shared" si="651"/>
        <v>NA</v>
      </c>
      <c r="X436" s="1" t="str">
        <f t="shared" si="651"/>
        <v>NA</v>
      </c>
      <c r="Y436" s="1" t="str">
        <f t="shared" si="651"/>
        <v>NA</v>
      </c>
      <c r="Z436" s="1" t="str">
        <f t="shared" si="651"/>
        <v>NA</v>
      </c>
      <c r="AA436" s="1" t="str">
        <f t="shared" si="619"/>
        <v>NA</v>
      </c>
      <c r="AB436" s="1" t="str">
        <f t="shared" si="620"/>
        <v>NA</v>
      </c>
      <c r="AC436" s="1" t="str">
        <f t="shared" si="621"/>
        <v>NA</v>
      </c>
      <c r="AD436" s="1" t="str">
        <f t="shared" si="622"/>
        <v>NA</v>
      </c>
      <c r="AE436" s="1" t="str">
        <f t="shared" si="623"/>
        <v>NA</v>
      </c>
      <c r="AF436" s="1" t="str">
        <f t="shared" si="624"/>
        <v>NA</v>
      </c>
      <c r="AG436" s="1" t="str">
        <f t="shared" si="625"/>
        <v>NA</v>
      </c>
      <c r="AH436" s="1" t="str">
        <f t="shared" si="626"/>
        <v>NA</v>
      </c>
      <c r="AI436" s="1" t="str">
        <f t="shared" si="627"/>
        <v>NA</v>
      </c>
      <c r="AJ436" s="1" t="str">
        <f t="shared" si="628"/>
        <v>NA</v>
      </c>
      <c r="AK436" s="1" t="str">
        <f t="shared" si="629"/>
        <v>NA</v>
      </c>
      <c r="AL436" s="1" t="str">
        <f t="shared" si="630"/>
        <v>NA</v>
      </c>
      <c r="AM436" s="1" t="str">
        <f t="shared" si="631"/>
        <v>NA</v>
      </c>
      <c r="AN436" s="1" t="str">
        <f t="shared" si="632"/>
        <v>NA</v>
      </c>
      <c r="AO436" s="1" t="str">
        <f t="shared" si="633"/>
        <v>NA</v>
      </c>
      <c r="AP436" s="1" t="str">
        <f t="shared" si="634"/>
        <v>NA</v>
      </c>
      <c r="AQ436" s="1" t="str">
        <f t="shared" si="635"/>
        <v>FEMALE_CUB</v>
      </c>
      <c r="AR436" s="1" t="str">
        <f t="shared" si="636"/>
        <v>FEMALE_JUVENILE</v>
      </c>
      <c r="AS436" s="1" t="str">
        <f t="shared" si="637"/>
        <v>CENSORED</v>
      </c>
      <c r="AT436" s="1" t="str">
        <f t="shared" si="638"/>
        <v>CENSORED</v>
      </c>
      <c r="AU436" s="1" t="str">
        <f t="shared" si="639"/>
        <v>CENSORED</v>
      </c>
      <c r="AV436" s="1" t="str">
        <f t="shared" si="640"/>
        <v>CENSORED</v>
      </c>
      <c r="AW436" s="1" t="str">
        <f t="shared" si="641"/>
        <v>CENSORED</v>
      </c>
      <c r="AX436" s="1" t="str">
        <f t="shared" si="642"/>
        <v>CENSORED</v>
      </c>
      <c r="AY436" s="1" t="str">
        <f t="shared" si="643"/>
        <v>CENSORED</v>
      </c>
      <c r="AZ436" s="1" t="str">
        <f t="shared" si="643"/>
        <v>CENSORED</v>
      </c>
    </row>
    <row r="437" spans="1:52" x14ac:dyDescent="0.2">
      <c r="A437" s="27">
        <f>SABI_RAW_DATA!A437</f>
        <v>436</v>
      </c>
      <c r="B437" s="1" t="str">
        <f>UPPER(SABI_RAW_DATA!C437)</f>
        <v>NA</v>
      </c>
      <c r="C437" s="28">
        <f>SABI_RAW_DATA!D437</f>
        <v>39600</v>
      </c>
      <c r="D437" s="28">
        <f>SABI_RAW_DATA!D437</f>
        <v>39600</v>
      </c>
      <c r="E437" s="1">
        <f t="shared" si="569"/>
        <v>2008</v>
      </c>
      <c r="F437" s="28">
        <f>SABI_RAW_DATA!E437</f>
        <v>39662</v>
      </c>
      <c r="G437" s="1">
        <f t="shared" si="570"/>
        <v>2008</v>
      </c>
      <c r="H437" s="67">
        <f>(YEAR(SABI_SUMMARY!D437)-YEAR(SABI_SUMMARY!C437))*12+MONTH(SABI_SUMMARY!D437)-MONTH(SABI_SUMMARY!C437)</f>
        <v>0</v>
      </c>
      <c r="I437" s="1" t="str">
        <f t="shared" si="571"/>
        <v>CUB</v>
      </c>
      <c r="J437" s="1" t="str">
        <f t="shared" si="572"/>
        <v>NA_CUB</v>
      </c>
      <c r="K437" s="29">
        <f>(YEAR(SABI_SUMMARY!F437)-YEAR(SABI_SUMMARY!C437))*12+MONTH(SABI_SUMMARY!F437)-MONTH(SABI_SUMMARY!C437)</f>
        <v>2</v>
      </c>
      <c r="L437" s="1" t="str">
        <f t="shared" si="573"/>
        <v>CUB</v>
      </c>
      <c r="M437" s="1" t="str">
        <f t="shared" si="574"/>
        <v>NA_CUB</v>
      </c>
      <c r="N437" s="1" t="str">
        <f>UPPER(SABI_RAW_DATA!G437)</f>
        <v>MORTALITY</v>
      </c>
      <c r="O437" s="1">
        <f>IF(SABI_SUMMARY!N437="MORTALITY",1,0)</f>
        <v>1</v>
      </c>
      <c r="P437" s="1" t="str">
        <f t="shared" si="616"/>
        <v>NA</v>
      </c>
      <c r="Q437" s="1" t="str">
        <f t="shared" si="617"/>
        <v>NA</v>
      </c>
      <c r="R437" s="1" t="str">
        <f t="shared" ref="R437:Z437" si="652">IF($E437=R$1,$J437,IF(R$1&gt;$G437,$N437,IF($E437&gt;R$1,"NA",(IF($E437=R$1,L437,(IF(Q437="NA",L437,IF(Q437="FEMALE_CUB","FEMALE_JUVENILE",IF(Q437="FEMALE_JUVENILE","FEMALE_SUBADULT",IF(Q437="FEMALE_SUBADULT","FEMALE_ADULT_36_48",IF(Q437="FEMALE_ADULT_36_48","FEMALE_ADULT_48_60",IF(Q437="FEMALE_ADULT_48_60","FEMALE_ADULT_60_72",IF(Q437="FEMALE_ADULT_60_72","FEMALE_ADULT_72_84",IF(Q437="FEMALE_ADULT_72_84","FEMALE_ADULT_84",IF(Q437="FEMALE_ADULT_84","FEMALE_ADULT_84",IF(Q437="MALE_CUB","MALE_JUVENILE",IF(Q437="MALE_JUVENILE","MALE_SUBADULT",IF(Q437="MALE_SUBADULT","MALE_ADULT_36_48",IF(Q437="MALE_ADULT_36_48","MALE_ADULT_48_60",IF(Q437="MALE_ADULT_48_60","MALE_ADULT_60_72",IF(Q437="MALE_ADULT_60_72","MALE_ADULT_72_84",IF(Q437="MALE_ADULT_72_84","MALE_ADULT_84",IF(Q437="MALE_ADULT_84","MALE_ADULT_84",IF(Q437="NA_CUB","NA_JUVENILE",IF(Q437="NA_JUVENILE","NA_ADULT",IF(Q437="NA_ADULT","NA_ADULT","NA"))))))))))))))))))))))))))</f>
        <v>NA</v>
      </c>
      <c r="S437" s="1" t="str">
        <f t="shared" si="652"/>
        <v>NA</v>
      </c>
      <c r="T437" s="1" t="str">
        <f t="shared" si="652"/>
        <v>NA</v>
      </c>
      <c r="U437" s="1" t="str">
        <f t="shared" si="652"/>
        <v>NA</v>
      </c>
      <c r="V437" s="1" t="str">
        <f t="shared" si="652"/>
        <v>NA</v>
      </c>
      <c r="W437" s="1" t="str">
        <f t="shared" si="652"/>
        <v>NA</v>
      </c>
      <c r="X437" s="1" t="str">
        <f t="shared" si="652"/>
        <v>NA</v>
      </c>
      <c r="Y437" s="1" t="str">
        <f t="shared" si="652"/>
        <v>NA</v>
      </c>
      <c r="Z437" s="1" t="str">
        <f t="shared" si="652"/>
        <v>NA</v>
      </c>
      <c r="AA437" s="1" t="str">
        <f t="shared" si="619"/>
        <v>NA</v>
      </c>
      <c r="AB437" s="1" t="str">
        <f t="shared" si="620"/>
        <v>NA</v>
      </c>
      <c r="AC437" s="1" t="str">
        <f t="shared" si="621"/>
        <v>NA</v>
      </c>
      <c r="AD437" s="1" t="str">
        <f t="shared" si="622"/>
        <v>NA</v>
      </c>
      <c r="AE437" s="1" t="str">
        <f t="shared" si="623"/>
        <v>NA</v>
      </c>
      <c r="AF437" s="1" t="str">
        <f t="shared" si="624"/>
        <v>NA</v>
      </c>
      <c r="AG437" s="1" t="str">
        <f t="shared" si="625"/>
        <v>NA</v>
      </c>
      <c r="AH437" s="1" t="str">
        <f t="shared" si="626"/>
        <v>NA</v>
      </c>
      <c r="AI437" s="1" t="str">
        <f t="shared" si="627"/>
        <v>NA</v>
      </c>
      <c r="AJ437" s="1" t="str">
        <f t="shared" si="628"/>
        <v>NA</v>
      </c>
      <c r="AK437" s="1" t="str">
        <f t="shared" si="629"/>
        <v>NA</v>
      </c>
      <c r="AL437" s="1" t="str">
        <f t="shared" si="630"/>
        <v>NA</v>
      </c>
      <c r="AM437" s="1" t="str">
        <f t="shared" si="631"/>
        <v>NA</v>
      </c>
      <c r="AN437" s="1" t="str">
        <f t="shared" si="632"/>
        <v>NA</v>
      </c>
      <c r="AO437" s="1" t="str">
        <f t="shared" si="633"/>
        <v>NA</v>
      </c>
      <c r="AP437" s="1" t="str">
        <f t="shared" si="634"/>
        <v>NA</v>
      </c>
      <c r="AQ437" s="1" t="str">
        <f t="shared" si="635"/>
        <v>NA</v>
      </c>
      <c r="AR437" s="1" t="str">
        <f t="shared" si="636"/>
        <v>NA</v>
      </c>
      <c r="AS437" s="1" t="str">
        <f t="shared" si="637"/>
        <v>NA_CUB</v>
      </c>
      <c r="AT437" s="1" t="str">
        <f t="shared" si="638"/>
        <v>MORTALITY</v>
      </c>
      <c r="AU437" s="1" t="str">
        <f t="shared" si="639"/>
        <v>MORTALITY</v>
      </c>
      <c r="AV437" s="1" t="str">
        <f t="shared" si="640"/>
        <v>MORTALITY</v>
      </c>
      <c r="AW437" s="1" t="str">
        <f t="shared" si="641"/>
        <v>MORTALITY</v>
      </c>
      <c r="AX437" s="1" t="str">
        <f t="shared" si="642"/>
        <v>MORTALITY</v>
      </c>
      <c r="AY437" s="1" t="str">
        <f t="shared" si="643"/>
        <v>MORTALITY</v>
      </c>
      <c r="AZ437" s="1" t="str">
        <f t="shared" si="643"/>
        <v>MORTALITY</v>
      </c>
    </row>
    <row r="438" spans="1:52" x14ac:dyDescent="0.2">
      <c r="A438" s="27">
        <f>SABI_RAW_DATA!A438</f>
        <v>437</v>
      </c>
      <c r="B438" s="1" t="str">
        <f>UPPER(SABI_RAW_DATA!C438)</f>
        <v>NA</v>
      </c>
      <c r="C438" s="28">
        <f>SABI_RAW_DATA!D438</f>
        <v>39600</v>
      </c>
      <c r="D438" s="28">
        <f>SABI_RAW_DATA!D438</f>
        <v>39600</v>
      </c>
      <c r="E438" s="1">
        <f t="shared" si="569"/>
        <v>2008</v>
      </c>
      <c r="F438" s="28">
        <f>SABI_RAW_DATA!E438</f>
        <v>39662</v>
      </c>
      <c r="G438" s="1">
        <f t="shared" si="570"/>
        <v>2008</v>
      </c>
      <c r="H438" s="67">
        <f>(YEAR(SABI_SUMMARY!D438)-YEAR(SABI_SUMMARY!C438))*12+MONTH(SABI_SUMMARY!D438)-MONTH(SABI_SUMMARY!C438)</f>
        <v>0</v>
      </c>
      <c r="I438" s="1" t="str">
        <f t="shared" si="571"/>
        <v>CUB</v>
      </c>
      <c r="J438" s="1" t="str">
        <f t="shared" si="572"/>
        <v>NA_CUB</v>
      </c>
      <c r="K438" s="29">
        <f>(YEAR(SABI_SUMMARY!F438)-YEAR(SABI_SUMMARY!C438))*12+MONTH(SABI_SUMMARY!F438)-MONTH(SABI_SUMMARY!C438)</f>
        <v>2</v>
      </c>
      <c r="L438" s="1" t="str">
        <f t="shared" si="573"/>
        <v>CUB</v>
      </c>
      <c r="M438" s="1" t="str">
        <f t="shared" si="574"/>
        <v>NA_CUB</v>
      </c>
      <c r="N438" s="1" t="str">
        <f>UPPER(SABI_RAW_DATA!G438)</f>
        <v>MORTALITY</v>
      </c>
      <c r="O438" s="1">
        <f>IF(SABI_SUMMARY!N438="MORTALITY",1,0)</f>
        <v>1</v>
      </c>
      <c r="P438" s="1" t="str">
        <f t="shared" si="616"/>
        <v>NA</v>
      </c>
      <c r="Q438" s="1" t="str">
        <f t="shared" si="617"/>
        <v>NA</v>
      </c>
      <c r="R438" s="1" t="str">
        <f t="shared" ref="R438:Z438" si="653">IF($E438=R$1,$J438,IF(R$1&gt;$G438,$N438,IF($E438&gt;R$1,"NA",(IF($E438=R$1,L438,(IF(Q438="NA",L438,IF(Q438="FEMALE_CUB","FEMALE_JUVENILE",IF(Q438="FEMALE_JUVENILE","FEMALE_SUBADULT",IF(Q438="FEMALE_SUBADULT","FEMALE_ADULT_36_48",IF(Q438="FEMALE_ADULT_36_48","FEMALE_ADULT_48_60",IF(Q438="FEMALE_ADULT_48_60","FEMALE_ADULT_60_72",IF(Q438="FEMALE_ADULT_60_72","FEMALE_ADULT_72_84",IF(Q438="FEMALE_ADULT_72_84","FEMALE_ADULT_84",IF(Q438="FEMALE_ADULT_84","FEMALE_ADULT_84",IF(Q438="MALE_CUB","MALE_JUVENILE",IF(Q438="MALE_JUVENILE","MALE_SUBADULT",IF(Q438="MALE_SUBADULT","MALE_ADULT_36_48",IF(Q438="MALE_ADULT_36_48","MALE_ADULT_48_60",IF(Q438="MALE_ADULT_48_60","MALE_ADULT_60_72",IF(Q438="MALE_ADULT_60_72","MALE_ADULT_72_84",IF(Q438="MALE_ADULT_72_84","MALE_ADULT_84",IF(Q438="MALE_ADULT_84","MALE_ADULT_84",IF(Q438="NA_CUB","NA_JUVENILE",IF(Q438="NA_JUVENILE","NA_ADULT",IF(Q438="NA_ADULT","NA_ADULT","NA"))))))))))))))))))))))))))</f>
        <v>NA</v>
      </c>
      <c r="S438" s="1" t="str">
        <f t="shared" si="653"/>
        <v>NA</v>
      </c>
      <c r="T438" s="1" t="str">
        <f t="shared" si="653"/>
        <v>NA</v>
      </c>
      <c r="U438" s="1" t="str">
        <f t="shared" si="653"/>
        <v>NA</v>
      </c>
      <c r="V438" s="1" t="str">
        <f t="shared" si="653"/>
        <v>NA</v>
      </c>
      <c r="W438" s="1" t="str">
        <f t="shared" si="653"/>
        <v>NA</v>
      </c>
      <c r="X438" s="1" t="str">
        <f t="shared" si="653"/>
        <v>NA</v>
      </c>
      <c r="Y438" s="1" t="str">
        <f t="shared" si="653"/>
        <v>NA</v>
      </c>
      <c r="Z438" s="1" t="str">
        <f t="shared" si="653"/>
        <v>NA</v>
      </c>
      <c r="AA438" s="1" t="str">
        <f t="shared" si="619"/>
        <v>NA</v>
      </c>
      <c r="AB438" s="1" t="str">
        <f t="shared" si="620"/>
        <v>NA</v>
      </c>
      <c r="AC438" s="1" t="str">
        <f t="shared" si="621"/>
        <v>NA</v>
      </c>
      <c r="AD438" s="1" t="str">
        <f t="shared" si="622"/>
        <v>NA</v>
      </c>
      <c r="AE438" s="1" t="str">
        <f t="shared" si="623"/>
        <v>NA</v>
      </c>
      <c r="AF438" s="1" t="str">
        <f t="shared" si="624"/>
        <v>NA</v>
      </c>
      <c r="AG438" s="1" t="str">
        <f t="shared" si="625"/>
        <v>NA</v>
      </c>
      <c r="AH438" s="1" t="str">
        <f t="shared" si="626"/>
        <v>NA</v>
      </c>
      <c r="AI438" s="1" t="str">
        <f t="shared" si="627"/>
        <v>NA</v>
      </c>
      <c r="AJ438" s="1" t="str">
        <f t="shared" si="628"/>
        <v>NA</v>
      </c>
      <c r="AK438" s="1" t="str">
        <f t="shared" si="629"/>
        <v>NA</v>
      </c>
      <c r="AL438" s="1" t="str">
        <f t="shared" si="630"/>
        <v>NA</v>
      </c>
      <c r="AM438" s="1" t="str">
        <f t="shared" si="631"/>
        <v>NA</v>
      </c>
      <c r="AN438" s="1" t="str">
        <f t="shared" si="632"/>
        <v>NA</v>
      </c>
      <c r="AO438" s="1" t="str">
        <f t="shared" si="633"/>
        <v>NA</v>
      </c>
      <c r="AP438" s="1" t="str">
        <f t="shared" si="634"/>
        <v>NA</v>
      </c>
      <c r="AQ438" s="1" t="str">
        <f t="shared" si="635"/>
        <v>NA</v>
      </c>
      <c r="AR438" s="1" t="str">
        <f t="shared" si="636"/>
        <v>NA</v>
      </c>
      <c r="AS438" s="1" t="str">
        <f t="shared" si="637"/>
        <v>NA_CUB</v>
      </c>
      <c r="AT438" s="1" t="str">
        <f t="shared" si="638"/>
        <v>MORTALITY</v>
      </c>
      <c r="AU438" s="1" t="str">
        <f t="shared" si="639"/>
        <v>MORTALITY</v>
      </c>
      <c r="AV438" s="1" t="str">
        <f t="shared" si="640"/>
        <v>MORTALITY</v>
      </c>
      <c r="AW438" s="1" t="str">
        <f t="shared" si="641"/>
        <v>MORTALITY</v>
      </c>
      <c r="AX438" s="1" t="str">
        <f t="shared" si="642"/>
        <v>MORTALITY</v>
      </c>
      <c r="AY438" s="1" t="str">
        <f t="shared" si="643"/>
        <v>MORTALITY</v>
      </c>
      <c r="AZ438" s="1" t="str">
        <f t="shared" si="643"/>
        <v>MORTALITY</v>
      </c>
    </row>
    <row r="439" spans="1:52" x14ac:dyDescent="0.2">
      <c r="A439" s="27">
        <f>SABI_RAW_DATA!A439</f>
        <v>438</v>
      </c>
      <c r="B439" s="1" t="str">
        <f>UPPER(SABI_RAW_DATA!C439)</f>
        <v>FEMALE</v>
      </c>
      <c r="C439" s="28">
        <f>SABI_RAW_DATA!D439</f>
        <v>39814</v>
      </c>
      <c r="D439" s="28">
        <f>SABI_RAW_DATA!D439</f>
        <v>39814</v>
      </c>
      <c r="E439" s="1">
        <f t="shared" si="569"/>
        <v>2009</v>
      </c>
      <c r="F439" s="28">
        <f>SABI_RAW_DATA!E439</f>
        <v>41609</v>
      </c>
      <c r="G439" s="1">
        <f t="shared" si="570"/>
        <v>2013</v>
      </c>
      <c r="H439" s="67">
        <f>(YEAR(SABI_SUMMARY!D439)-YEAR(SABI_SUMMARY!C439))*12+MONTH(SABI_SUMMARY!D439)-MONTH(SABI_SUMMARY!C439)</f>
        <v>0</v>
      </c>
      <c r="I439" s="1" t="str">
        <f t="shared" si="571"/>
        <v>CUB</v>
      </c>
      <c r="J439" s="1" t="str">
        <f t="shared" si="572"/>
        <v>FEMALE_CUB</v>
      </c>
      <c r="K439" s="29">
        <f>(YEAR(SABI_SUMMARY!F439)-YEAR(SABI_SUMMARY!C439))*12+MONTH(SABI_SUMMARY!F439)-MONTH(SABI_SUMMARY!C439)</f>
        <v>59</v>
      </c>
      <c r="L439" s="1" t="str">
        <f t="shared" si="573"/>
        <v>ADULT_48_60</v>
      </c>
      <c r="M439" s="1" t="str">
        <f t="shared" si="574"/>
        <v>FEMALE_ADULT_48_60</v>
      </c>
      <c r="N439" s="1" t="str">
        <f>UPPER(SABI_RAW_DATA!G439)</f>
        <v>CENSORED</v>
      </c>
      <c r="O439" s="1">
        <f>IF(SABI_SUMMARY!N439="MORTALITY",1,0)</f>
        <v>0</v>
      </c>
      <c r="P439" s="1" t="str">
        <f t="shared" si="616"/>
        <v>NA</v>
      </c>
      <c r="Q439" s="1" t="str">
        <f t="shared" si="617"/>
        <v>NA</v>
      </c>
      <c r="R439" s="1" t="str">
        <f t="shared" ref="R439:Z439" si="654">IF($E439=R$1,$J439,IF(R$1&gt;$G439,$N439,IF($E439&gt;R$1,"NA",(IF($E439=R$1,L439,(IF(Q439="NA",L439,IF(Q439="FEMALE_CUB","FEMALE_JUVENILE",IF(Q439="FEMALE_JUVENILE","FEMALE_SUBADULT",IF(Q439="FEMALE_SUBADULT","FEMALE_ADULT_36_48",IF(Q439="FEMALE_ADULT_36_48","FEMALE_ADULT_48_60",IF(Q439="FEMALE_ADULT_48_60","FEMALE_ADULT_60_72",IF(Q439="FEMALE_ADULT_60_72","FEMALE_ADULT_72_84",IF(Q439="FEMALE_ADULT_72_84","FEMALE_ADULT_84",IF(Q439="FEMALE_ADULT_84","FEMALE_ADULT_84",IF(Q439="MALE_CUB","MALE_JUVENILE",IF(Q439="MALE_JUVENILE","MALE_SUBADULT",IF(Q439="MALE_SUBADULT","MALE_ADULT_36_48",IF(Q439="MALE_ADULT_36_48","MALE_ADULT_48_60",IF(Q439="MALE_ADULT_48_60","MALE_ADULT_60_72",IF(Q439="MALE_ADULT_60_72","MALE_ADULT_72_84",IF(Q439="MALE_ADULT_72_84","MALE_ADULT_84",IF(Q439="MALE_ADULT_84","MALE_ADULT_84",IF(Q439="NA_CUB","NA_JUVENILE",IF(Q439="NA_JUVENILE","NA_ADULT",IF(Q439="NA_ADULT","NA_ADULT","NA"))))))))))))))))))))))))))</f>
        <v>NA</v>
      </c>
      <c r="S439" s="1" t="str">
        <f t="shared" si="654"/>
        <v>NA</v>
      </c>
      <c r="T439" s="1" t="str">
        <f t="shared" si="654"/>
        <v>NA</v>
      </c>
      <c r="U439" s="1" t="str">
        <f t="shared" si="654"/>
        <v>NA</v>
      </c>
      <c r="V439" s="1" t="str">
        <f t="shared" si="654"/>
        <v>NA</v>
      </c>
      <c r="W439" s="1" t="str">
        <f t="shared" si="654"/>
        <v>NA</v>
      </c>
      <c r="X439" s="1" t="str">
        <f t="shared" si="654"/>
        <v>NA</v>
      </c>
      <c r="Y439" s="1" t="str">
        <f t="shared" si="654"/>
        <v>NA</v>
      </c>
      <c r="Z439" s="1" t="str">
        <f t="shared" si="654"/>
        <v>NA</v>
      </c>
      <c r="AA439" s="1" t="str">
        <f t="shared" si="619"/>
        <v>NA</v>
      </c>
      <c r="AB439" s="1" t="str">
        <f t="shared" si="620"/>
        <v>NA</v>
      </c>
      <c r="AC439" s="1" t="str">
        <f t="shared" si="621"/>
        <v>NA</v>
      </c>
      <c r="AD439" s="1" t="str">
        <f t="shared" si="622"/>
        <v>NA</v>
      </c>
      <c r="AE439" s="1" t="str">
        <f t="shared" si="623"/>
        <v>NA</v>
      </c>
      <c r="AF439" s="1" t="str">
        <f t="shared" si="624"/>
        <v>NA</v>
      </c>
      <c r="AG439" s="1" t="str">
        <f t="shared" si="625"/>
        <v>NA</v>
      </c>
      <c r="AH439" s="1" t="str">
        <f t="shared" si="626"/>
        <v>NA</v>
      </c>
      <c r="AI439" s="1" t="str">
        <f t="shared" si="627"/>
        <v>NA</v>
      </c>
      <c r="AJ439" s="1" t="str">
        <f t="shared" si="628"/>
        <v>NA</v>
      </c>
      <c r="AK439" s="1" t="str">
        <f t="shared" si="629"/>
        <v>NA</v>
      </c>
      <c r="AL439" s="1" t="str">
        <f t="shared" si="630"/>
        <v>NA</v>
      </c>
      <c r="AM439" s="1" t="str">
        <f t="shared" si="631"/>
        <v>NA</v>
      </c>
      <c r="AN439" s="1" t="str">
        <f t="shared" si="632"/>
        <v>NA</v>
      </c>
      <c r="AO439" s="1" t="str">
        <f t="shared" si="633"/>
        <v>NA</v>
      </c>
      <c r="AP439" s="1" t="str">
        <f t="shared" si="634"/>
        <v>NA</v>
      </c>
      <c r="AQ439" s="1" t="str">
        <f t="shared" si="635"/>
        <v>NA</v>
      </c>
      <c r="AR439" s="1" t="str">
        <f t="shared" si="636"/>
        <v>NA</v>
      </c>
      <c r="AS439" s="1" t="str">
        <f t="shared" si="637"/>
        <v>NA</v>
      </c>
      <c r="AT439" s="1" t="str">
        <f t="shared" si="638"/>
        <v>FEMALE_CUB</v>
      </c>
      <c r="AU439" s="1" t="str">
        <f t="shared" si="639"/>
        <v>FEMALE_JUVENILE</v>
      </c>
      <c r="AV439" s="1" t="str">
        <f t="shared" si="640"/>
        <v>FEMALE_SUBADULT</v>
      </c>
      <c r="AW439" s="1" t="str">
        <f t="shared" si="641"/>
        <v>FEMALE_ADULT_36_48</v>
      </c>
      <c r="AX439" s="1" t="str">
        <f t="shared" si="642"/>
        <v>FEMALE_ADULT_48_60</v>
      </c>
      <c r="AY439" s="1" t="str">
        <f t="shared" si="643"/>
        <v>CENSORED</v>
      </c>
      <c r="AZ439" s="1" t="str">
        <f t="shared" si="643"/>
        <v>CENSORED</v>
      </c>
    </row>
    <row r="440" spans="1:52" x14ac:dyDescent="0.2">
      <c r="A440" s="27">
        <f>SABI_RAW_DATA!A440</f>
        <v>439</v>
      </c>
      <c r="B440" s="1" t="str">
        <f>UPPER(SABI_RAW_DATA!C440)</f>
        <v>FEMALE</v>
      </c>
      <c r="C440" s="28">
        <f>SABI_RAW_DATA!D440</f>
        <v>39814</v>
      </c>
      <c r="D440" s="28">
        <f>SABI_RAW_DATA!D440</f>
        <v>39814</v>
      </c>
      <c r="E440" s="1">
        <f t="shared" si="569"/>
        <v>2009</v>
      </c>
      <c r="F440" s="28">
        <f>SABI_RAW_DATA!E440</f>
        <v>42005</v>
      </c>
      <c r="G440" s="1">
        <f t="shared" si="570"/>
        <v>2015</v>
      </c>
      <c r="H440" s="67">
        <f>(YEAR(SABI_SUMMARY!D440)-YEAR(SABI_SUMMARY!C440))*12+MONTH(SABI_SUMMARY!D440)-MONTH(SABI_SUMMARY!C440)</f>
        <v>0</v>
      </c>
      <c r="I440" s="1" t="str">
        <f t="shared" si="571"/>
        <v>CUB</v>
      </c>
      <c r="J440" s="1" t="str">
        <f t="shared" si="572"/>
        <v>FEMALE_CUB</v>
      </c>
      <c r="K440" s="29">
        <f>(YEAR(SABI_SUMMARY!F440)-YEAR(SABI_SUMMARY!C440))*12+MONTH(SABI_SUMMARY!F440)-MONTH(SABI_SUMMARY!C440)</f>
        <v>72</v>
      </c>
      <c r="L440" s="1" t="str">
        <f t="shared" si="573"/>
        <v>ADULT_60_72</v>
      </c>
      <c r="M440" s="1" t="str">
        <f t="shared" si="574"/>
        <v>FEMALE_ADULT_60_72</v>
      </c>
      <c r="N440" s="1" t="str">
        <f>UPPER(SABI_RAW_DATA!G440)</f>
        <v>CENSORED</v>
      </c>
      <c r="O440" s="1">
        <f>IF(SABI_SUMMARY!N440="MORTALITY",1,0)</f>
        <v>0</v>
      </c>
      <c r="P440" s="1" t="str">
        <f t="shared" si="616"/>
        <v>NA</v>
      </c>
      <c r="Q440" s="1" t="str">
        <f t="shared" si="617"/>
        <v>NA</v>
      </c>
      <c r="R440" s="1" t="str">
        <f t="shared" ref="R440:Z440" si="655">IF($E440=R$1,$J440,IF(R$1&gt;$G440,$N440,IF($E440&gt;R$1,"NA",(IF($E440=R$1,L440,(IF(Q440="NA",L440,IF(Q440="FEMALE_CUB","FEMALE_JUVENILE",IF(Q440="FEMALE_JUVENILE","FEMALE_SUBADULT",IF(Q440="FEMALE_SUBADULT","FEMALE_ADULT_36_48",IF(Q440="FEMALE_ADULT_36_48","FEMALE_ADULT_48_60",IF(Q440="FEMALE_ADULT_48_60","FEMALE_ADULT_60_72",IF(Q440="FEMALE_ADULT_60_72","FEMALE_ADULT_72_84",IF(Q440="FEMALE_ADULT_72_84","FEMALE_ADULT_84",IF(Q440="FEMALE_ADULT_84","FEMALE_ADULT_84",IF(Q440="MALE_CUB","MALE_JUVENILE",IF(Q440="MALE_JUVENILE","MALE_SUBADULT",IF(Q440="MALE_SUBADULT","MALE_ADULT_36_48",IF(Q440="MALE_ADULT_36_48","MALE_ADULT_48_60",IF(Q440="MALE_ADULT_48_60","MALE_ADULT_60_72",IF(Q440="MALE_ADULT_60_72","MALE_ADULT_72_84",IF(Q440="MALE_ADULT_72_84","MALE_ADULT_84",IF(Q440="MALE_ADULT_84","MALE_ADULT_84",IF(Q440="NA_CUB","NA_JUVENILE",IF(Q440="NA_JUVENILE","NA_ADULT",IF(Q440="NA_ADULT","NA_ADULT","NA"))))))))))))))))))))))))))</f>
        <v>NA</v>
      </c>
      <c r="S440" s="1" t="str">
        <f t="shared" si="655"/>
        <v>NA</v>
      </c>
      <c r="T440" s="1" t="str">
        <f t="shared" si="655"/>
        <v>NA</v>
      </c>
      <c r="U440" s="1" t="str">
        <f t="shared" si="655"/>
        <v>NA</v>
      </c>
      <c r="V440" s="1" t="str">
        <f t="shared" si="655"/>
        <v>NA</v>
      </c>
      <c r="W440" s="1" t="str">
        <f t="shared" si="655"/>
        <v>NA</v>
      </c>
      <c r="X440" s="1" t="str">
        <f t="shared" si="655"/>
        <v>NA</v>
      </c>
      <c r="Y440" s="1" t="str">
        <f t="shared" si="655"/>
        <v>NA</v>
      </c>
      <c r="Z440" s="1" t="str">
        <f t="shared" si="655"/>
        <v>NA</v>
      </c>
      <c r="AA440" s="1" t="str">
        <f t="shared" si="619"/>
        <v>NA</v>
      </c>
      <c r="AB440" s="1" t="str">
        <f t="shared" si="620"/>
        <v>NA</v>
      </c>
      <c r="AC440" s="1" t="str">
        <f t="shared" si="621"/>
        <v>NA</v>
      </c>
      <c r="AD440" s="1" t="str">
        <f t="shared" si="622"/>
        <v>NA</v>
      </c>
      <c r="AE440" s="1" t="str">
        <f t="shared" si="623"/>
        <v>NA</v>
      </c>
      <c r="AF440" s="1" t="str">
        <f t="shared" si="624"/>
        <v>NA</v>
      </c>
      <c r="AG440" s="1" t="str">
        <f t="shared" si="625"/>
        <v>NA</v>
      </c>
      <c r="AH440" s="1" t="str">
        <f t="shared" si="626"/>
        <v>NA</v>
      </c>
      <c r="AI440" s="1" t="str">
        <f t="shared" si="627"/>
        <v>NA</v>
      </c>
      <c r="AJ440" s="1" t="str">
        <f t="shared" si="628"/>
        <v>NA</v>
      </c>
      <c r="AK440" s="1" t="str">
        <f t="shared" si="629"/>
        <v>NA</v>
      </c>
      <c r="AL440" s="1" t="str">
        <f t="shared" si="630"/>
        <v>NA</v>
      </c>
      <c r="AM440" s="1" t="str">
        <f t="shared" si="631"/>
        <v>NA</v>
      </c>
      <c r="AN440" s="1" t="str">
        <f t="shared" si="632"/>
        <v>NA</v>
      </c>
      <c r="AO440" s="1" t="str">
        <f t="shared" si="633"/>
        <v>NA</v>
      </c>
      <c r="AP440" s="1" t="str">
        <f t="shared" si="634"/>
        <v>NA</v>
      </c>
      <c r="AQ440" s="1" t="str">
        <f t="shared" si="635"/>
        <v>NA</v>
      </c>
      <c r="AR440" s="1" t="str">
        <f t="shared" si="636"/>
        <v>NA</v>
      </c>
      <c r="AS440" s="1" t="str">
        <f t="shared" si="637"/>
        <v>NA</v>
      </c>
      <c r="AT440" s="1" t="str">
        <f t="shared" si="638"/>
        <v>FEMALE_CUB</v>
      </c>
      <c r="AU440" s="1" t="str">
        <f t="shared" si="639"/>
        <v>FEMALE_JUVENILE</v>
      </c>
      <c r="AV440" s="1" t="str">
        <f t="shared" si="640"/>
        <v>FEMALE_SUBADULT</v>
      </c>
      <c r="AW440" s="1" t="str">
        <f t="shared" si="641"/>
        <v>FEMALE_ADULT_36_48</v>
      </c>
      <c r="AX440" s="1" t="str">
        <f t="shared" si="642"/>
        <v>FEMALE_ADULT_48_60</v>
      </c>
      <c r="AY440" s="1" t="str">
        <f t="shared" si="643"/>
        <v>FEMALE_ADULT_60_72</v>
      </c>
      <c r="AZ440" s="1" t="str">
        <f t="shared" si="643"/>
        <v>FEMALE_ADULT_72_84</v>
      </c>
    </row>
    <row r="441" spans="1:52" x14ac:dyDescent="0.2">
      <c r="A441" s="27">
        <f>SABI_RAW_DATA!A441</f>
        <v>440</v>
      </c>
      <c r="B441" s="1" t="str">
        <f>UPPER(SABI_RAW_DATA!C441)</f>
        <v>MALE</v>
      </c>
      <c r="C441" s="28">
        <f>SABI_RAW_DATA!D441</f>
        <v>40330</v>
      </c>
      <c r="D441" s="28">
        <f>SABI_RAW_DATA!D441</f>
        <v>40330</v>
      </c>
      <c r="E441" s="1">
        <f t="shared" si="569"/>
        <v>2010</v>
      </c>
      <c r="F441" s="28">
        <f>SABI_RAW_DATA!E441</f>
        <v>42005</v>
      </c>
      <c r="G441" s="1">
        <f t="shared" si="570"/>
        <v>2015</v>
      </c>
      <c r="H441" s="67">
        <f>(YEAR(SABI_SUMMARY!D441)-YEAR(SABI_SUMMARY!C441))*12+MONTH(SABI_SUMMARY!D441)-MONTH(SABI_SUMMARY!C441)</f>
        <v>0</v>
      </c>
      <c r="I441" s="1" t="str">
        <f t="shared" si="571"/>
        <v>CUB</v>
      </c>
      <c r="J441" s="1" t="str">
        <f t="shared" si="572"/>
        <v>MALE_CUB</v>
      </c>
      <c r="K441" s="29">
        <f>(YEAR(SABI_SUMMARY!F441)-YEAR(SABI_SUMMARY!C441))*12+MONTH(SABI_SUMMARY!F441)-MONTH(SABI_SUMMARY!C441)</f>
        <v>55</v>
      </c>
      <c r="L441" s="1" t="str">
        <f t="shared" si="573"/>
        <v>ADULT_48_60</v>
      </c>
      <c r="M441" s="1" t="str">
        <f t="shared" si="574"/>
        <v>MALE_ADULT_48_60</v>
      </c>
      <c r="N441" s="1" t="str">
        <f>UPPER(SABI_RAW_DATA!G441)</f>
        <v>CENSORED</v>
      </c>
      <c r="O441" s="1">
        <f>IF(SABI_SUMMARY!N441="MORTALITY",1,0)</f>
        <v>0</v>
      </c>
      <c r="P441" s="1" t="str">
        <f t="shared" si="616"/>
        <v>NA</v>
      </c>
      <c r="Q441" s="1" t="str">
        <f t="shared" si="617"/>
        <v>NA</v>
      </c>
      <c r="R441" s="1" t="str">
        <f t="shared" ref="R441:Z441" si="656">IF($E441=R$1,$J441,IF(R$1&gt;$G441,$N441,IF($E441&gt;R$1,"NA",(IF($E441=R$1,L441,(IF(Q441="NA",L441,IF(Q441="FEMALE_CUB","FEMALE_JUVENILE",IF(Q441="FEMALE_JUVENILE","FEMALE_SUBADULT",IF(Q441="FEMALE_SUBADULT","FEMALE_ADULT_36_48",IF(Q441="FEMALE_ADULT_36_48","FEMALE_ADULT_48_60",IF(Q441="FEMALE_ADULT_48_60","FEMALE_ADULT_60_72",IF(Q441="FEMALE_ADULT_60_72","FEMALE_ADULT_72_84",IF(Q441="FEMALE_ADULT_72_84","FEMALE_ADULT_84",IF(Q441="FEMALE_ADULT_84","FEMALE_ADULT_84",IF(Q441="MALE_CUB","MALE_JUVENILE",IF(Q441="MALE_JUVENILE","MALE_SUBADULT",IF(Q441="MALE_SUBADULT","MALE_ADULT_36_48",IF(Q441="MALE_ADULT_36_48","MALE_ADULT_48_60",IF(Q441="MALE_ADULT_48_60","MALE_ADULT_60_72",IF(Q441="MALE_ADULT_60_72","MALE_ADULT_72_84",IF(Q441="MALE_ADULT_72_84","MALE_ADULT_84",IF(Q441="MALE_ADULT_84","MALE_ADULT_84",IF(Q441="NA_CUB","NA_JUVENILE",IF(Q441="NA_JUVENILE","NA_ADULT",IF(Q441="NA_ADULT","NA_ADULT","NA"))))))))))))))))))))))))))</f>
        <v>NA</v>
      </c>
      <c r="S441" s="1" t="str">
        <f t="shared" si="656"/>
        <v>NA</v>
      </c>
      <c r="T441" s="1" t="str">
        <f t="shared" si="656"/>
        <v>NA</v>
      </c>
      <c r="U441" s="1" t="str">
        <f t="shared" si="656"/>
        <v>NA</v>
      </c>
      <c r="V441" s="1" t="str">
        <f t="shared" si="656"/>
        <v>NA</v>
      </c>
      <c r="W441" s="1" t="str">
        <f t="shared" si="656"/>
        <v>NA</v>
      </c>
      <c r="X441" s="1" t="str">
        <f t="shared" si="656"/>
        <v>NA</v>
      </c>
      <c r="Y441" s="1" t="str">
        <f t="shared" si="656"/>
        <v>NA</v>
      </c>
      <c r="Z441" s="1" t="str">
        <f t="shared" si="656"/>
        <v>NA</v>
      </c>
      <c r="AA441" s="1" t="str">
        <f t="shared" si="619"/>
        <v>NA</v>
      </c>
      <c r="AB441" s="1" t="str">
        <f t="shared" si="620"/>
        <v>NA</v>
      </c>
      <c r="AC441" s="1" t="str">
        <f t="shared" si="621"/>
        <v>NA</v>
      </c>
      <c r="AD441" s="1" t="str">
        <f t="shared" si="622"/>
        <v>NA</v>
      </c>
      <c r="AE441" s="1" t="str">
        <f t="shared" si="623"/>
        <v>NA</v>
      </c>
      <c r="AF441" s="1" t="str">
        <f t="shared" si="624"/>
        <v>NA</v>
      </c>
      <c r="AG441" s="1" t="str">
        <f t="shared" si="625"/>
        <v>NA</v>
      </c>
      <c r="AH441" s="1" t="str">
        <f t="shared" si="626"/>
        <v>NA</v>
      </c>
      <c r="AI441" s="1" t="str">
        <f t="shared" si="627"/>
        <v>NA</v>
      </c>
      <c r="AJ441" s="1" t="str">
        <f t="shared" si="628"/>
        <v>NA</v>
      </c>
      <c r="AK441" s="1" t="str">
        <f t="shared" si="629"/>
        <v>NA</v>
      </c>
      <c r="AL441" s="1" t="str">
        <f t="shared" si="630"/>
        <v>NA</v>
      </c>
      <c r="AM441" s="1" t="str">
        <f t="shared" si="631"/>
        <v>NA</v>
      </c>
      <c r="AN441" s="1" t="str">
        <f t="shared" si="632"/>
        <v>NA</v>
      </c>
      <c r="AO441" s="1" t="str">
        <f t="shared" si="633"/>
        <v>NA</v>
      </c>
      <c r="AP441" s="1" t="str">
        <f t="shared" si="634"/>
        <v>NA</v>
      </c>
      <c r="AQ441" s="1" t="str">
        <f t="shared" si="635"/>
        <v>NA</v>
      </c>
      <c r="AR441" s="1" t="str">
        <f t="shared" si="636"/>
        <v>NA</v>
      </c>
      <c r="AS441" s="1" t="str">
        <f t="shared" si="637"/>
        <v>NA</v>
      </c>
      <c r="AT441" s="1" t="str">
        <f t="shared" si="638"/>
        <v>NA</v>
      </c>
      <c r="AU441" s="1" t="str">
        <f t="shared" si="639"/>
        <v>MALE_CUB</v>
      </c>
      <c r="AV441" s="1" t="str">
        <f t="shared" si="640"/>
        <v>MALE_JUVENILE</v>
      </c>
      <c r="AW441" s="1" t="str">
        <f t="shared" si="641"/>
        <v>MALE_SUBADULT</v>
      </c>
      <c r="AX441" s="1" t="str">
        <f t="shared" si="642"/>
        <v>MALE_ADULT_36_48</v>
      </c>
      <c r="AY441" s="1" t="str">
        <f t="shared" si="643"/>
        <v>MALE_ADULT_48_60</v>
      </c>
      <c r="AZ441" s="1" t="str">
        <f t="shared" si="643"/>
        <v>MALE_ADULT_60_72</v>
      </c>
    </row>
    <row r="442" spans="1:52" x14ac:dyDescent="0.2">
      <c r="A442" s="27">
        <f>SABI_RAW_DATA!A442</f>
        <v>441</v>
      </c>
      <c r="B442" s="1" t="str">
        <f>UPPER(SABI_RAW_DATA!C442)</f>
        <v>FEMALE</v>
      </c>
      <c r="C442" s="28">
        <f>SABI_RAW_DATA!D442</f>
        <v>40940</v>
      </c>
      <c r="D442" s="28">
        <f>SABI_RAW_DATA!D442</f>
        <v>40940</v>
      </c>
      <c r="E442" s="1">
        <f t="shared" si="569"/>
        <v>2012</v>
      </c>
      <c r="F442" s="28">
        <f>SABI_RAW_DATA!E442</f>
        <v>41730</v>
      </c>
      <c r="G442" s="1">
        <f t="shared" si="570"/>
        <v>2014</v>
      </c>
      <c r="H442" s="67">
        <f>(YEAR(SABI_SUMMARY!D442)-YEAR(SABI_SUMMARY!C442))*12+MONTH(SABI_SUMMARY!D442)-MONTH(SABI_SUMMARY!C442)</f>
        <v>0</v>
      </c>
      <c r="I442" s="1" t="str">
        <f t="shared" si="571"/>
        <v>CUB</v>
      </c>
      <c r="J442" s="1" t="str">
        <f t="shared" si="572"/>
        <v>FEMALE_CUB</v>
      </c>
      <c r="K442" s="29">
        <f>(YEAR(SABI_SUMMARY!F442)-YEAR(SABI_SUMMARY!C442))*12+MONTH(SABI_SUMMARY!F442)-MONTH(SABI_SUMMARY!C442)</f>
        <v>26</v>
      </c>
      <c r="L442" s="1" t="str">
        <f t="shared" si="573"/>
        <v>SUBADULT</v>
      </c>
      <c r="M442" s="1" t="str">
        <f t="shared" si="574"/>
        <v>FEMALE_SUBADULT</v>
      </c>
      <c r="N442" s="1" t="str">
        <f>UPPER(SABI_RAW_DATA!G442)</f>
        <v>CENSORED</v>
      </c>
      <c r="O442" s="1">
        <f>IF(SABI_SUMMARY!N442="MORTALITY",1,0)</f>
        <v>0</v>
      </c>
      <c r="P442" s="1" t="str">
        <f t="shared" si="616"/>
        <v>NA</v>
      </c>
      <c r="Q442" s="1" t="str">
        <f t="shared" si="617"/>
        <v>NA</v>
      </c>
      <c r="R442" s="1" t="str">
        <f t="shared" ref="R442:Z442" si="657">IF($E442=R$1,$J442,IF(R$1&gt;$G442,$N442,IF($E442&gt;R$1,"NA",(IF($E442=R$1,L442,(IF(Q442="NA",L442,IF(Q442="FEMALE_CUB","FEMALE_JUVENILE",IF(Q442="FEMALE_JUVENILE","FEMALE_SUBADULT",IF(Q442="FEMALE_SUBADULT","FEMALE_ADULT_36_48",IF(Q442="FEMALE_ADULT_36_48","FEMALE_ADULT_48_60",IF(Q442="FEMALE_ADULT_48_60","FEMALE_ADULT_60_72",IF(Q442="FEMALE_ADULT_60_72","FEMALE_ADULT_72_84",IF(Q442="FEMALE_ADULT_72_84","FEMALE_ADULT_84",IF(Q442="FEMALE_ADULT_84","FEMALE_ADULT_84",IF(Q442="MALE_CUB","MALE_JUVENILE",IF(Q442="MALE_JUVENILE","MALE_SUBADULT",IF(Q442="MALE_SUBADULT","MALE_ADULT_36_48",IF(Q442="MALE_ADULT_36_48","MALE_ADULT_48_60",IF(Q442="MALE_ADULT_48_60","MALE_ADULT_60_72",IF(Q442="MALE_ADULT_60_72","MALE_ADULT_72_84",IF(Q442="MALE_ADULT_72_84","MALE_ADULT_84",IF(Q442="MALE_ADULT_84","MALE_ADULT_84",IF(Q442="NA_CUB","NA_JUVENILE",IF(Q442="NA_JUVENILE","NA_ADULT",IF(Q442="NA_ADULT","NA_ADULT","NA"))))))))))))))))))))))))))</f>
        <v>NA</v>
      </c>
      <c r="S442" s="1" t="str">
        <f t="shared" si="657"/>
        <v>NA</v>
      </c>
      <c r="T442" s="1" t="str">
        <f t="shared" si="657"/>
        <v>NA</v>
      </c>
      <c r="U442" s="1" t="str">
        <f t="shared" si="657"/>
        <v>NA</v>
      </c>
      <c r="V442" s="1" t="str">
        <f t="shared" si="657"/>
        <v>NA</v>
      </c>
      <c r="W442" s="1" t="str">
        <f t="shared" si="657"/>
        <v>NA</v>
      </c>
      <c r="X442" s="1" t="str">
        <f t="shared" si="657"/>
        <v>NA</v>
      </c>
      <c r="Y442" s="1" t="str">
        <f t="shared" si="657"/>
        <v>NA</v>
      </c>
      <c r="Z442" s="1" t="str">
        <f t="shared" si="657"/>
        <v>NA</v>
      </c>
      <c r="AA442" s="1" t="str">
        <f t="shared" si="619"/>
        <v>NA</v>
      </c>
      <c r="AB442" s="1" t="str">
        <f t="shared" si="620"/>
        <v>NA</v>
      </c>
      <c r="AC442" s="1" t="str">
        <f t="shared" si="621"/>
        <v>NA</v>
      </c>
      <c r="AD442" s="1" t="str">
        <f t="shared" si="622"/>
        <v>NA</v>
      </c>
      <c r="AE442" s="1" t="str">
        <f t="shared" si="623"/>
        <v>NA</v>
      </c>
      <c r="AF442" s="1" t="str">
        <f t="shared" si="624"/>
        <v>NA</v>
      </c>
      <c r="AG442" s="1" t="str">
        <f t="shared" si="625"/>
        <v>NA</v>
      </c>
      <c r="AH442" s="1" t="str">
        <f t="shared" si="626"/>
        <v>NA</v>
      </c>
      <c r="AI442" s="1" t="str">
        <f t="shared" si="627"/>
        <v>NA</v>
      </c>
      <c r="AJ442" s="1" t="str">
        <f t="shared" si="628"/>
        <v>NA</v>
      </c>
      <c r="AK442" s="1" t="str">
        <f t="shared" si="629"/>
        <v>NA</v>
      </c>
      <c r="AL442" s="1" t="str">
        <f t="shared" si="630"/>
        <v>NA</v>
      </c>
      <c r="AM442" s="1" t="str">
        <f t="shared" si="631"/>
        <v>NA</v>
      </c>
      <c r="AN442" s="1" t="str">
        <f t="shared" si="632"/>
        <v>NA</v>
      </c>
      <c r="AO442" s="1" t="str">
        <f t="shared" si="633"/>
        <v>NA</v>
      </c>
      <c r="AP442" s="1" t="str">
        <f t="shared" si="634"/>
        <v>NA</v>
      </c>
      <c r="AQ442" s="1" t="str">
        <f t="shared" si="635"/>
        <v>NA</v>
      </c>
      <c r="AR442" s="1" t="str">
        <f t="shared" si="636"/>
        <v>NA</v>
      </c>
      <c r="AS442" s="1" t="str">
        <f t="shared" si="637"/>
        <v>NA</v>
      </c>
      <c r="AT442" s="1" t="str">
        <f t="shared" si="638"/>
        <v>NA</v>
      </c>
      <c r="AU442" s="1" t="str">
        <f t="shared" si="639"/>
        <v>NA</v>
      </c>
      <c r="AV442" s="1" t="str">
        <f t="shared" si="640"/>
        <v>NA</v>
      </c>
      <c r="AW442" s="1" t="str">
        <f t="shared" si="641"/>
        <v>FEMALE_CUB</v>
      </c>
      <c r="AX442" s="1" t="str">
        <f t="shared" si="642"/>
        <v>FEMALE_JUVENILE</v>
      </c>
      <c r="AY442" s="1" t="str">
        <f t="shared" si="643"/>
        <v>FEMALE_SUBADULT</v>
      </c>
      <c r="AZ442" s="1" t="str">
        <f t="shared" si="643"/>
        <v>CENSORED</v>
      </c>
    </row>
    <row r="443" spans="1:52" x14ac:dyDescent="0.2">
      <c r="A443" s="27">
        <f>SABI_RAW_DATA!A443</f>
        <v>442</v>
      </c>
      <c r="B443" s="1" t="str">
        <f>UPPER(SABI_RAW_DATA!C443)</f>
        <v>MALE</v>
      </c>
      <c r="C443" s="28">
        <f>SABI_RAW_DATA!D443</f>
        <v>40940</v>
      </c>
      <c r="D443" s="28">
        <f>SABI_RAW_DATA!D443</f>
        <v>40940</v>
      </c>
      <c r="E443" s="1">
        <f t="shared" si="569"/>
        <v>2012</v>
      </c>
      <c r="F443" s="28">
        <f>SABI_RAW_DATA!E443</f>
        <v>41821</v>
      </c>
      <c r="G443" s="1">
        <f t="shared" si="570"/>
        <v>2014</v>
      </c>
      <c r="H443" s="67">
        <f>(YEAR(SABI_SUMMARY!D443)-YEAR(SABI_SUMMARY!C443))*12+MONTH(SABI_SUMMARY!D443)-MONTH(SABI_SUMMARY!C443)</f>
        <v>0</v>
      </c>
      <c r="I443" s="1" t="str">
        <f t="shared" si="571"/>
        <v>CUB</v>
      </c>
      <c r="J443" s="1" t="str">
        <f t="shared" si="572"/>
        <v>MALE_CUB</v>
      </c>
      <c r="K443" s="29">
        <f>(YEAR(SABI_SUMMARY!F443)-YEAR(SABI_SUMMARY!C443))*12+MONTH(SABI_SUMMARY!F443)-MONTH(SABI_SUMMARY!C443)</f>
        <v>29</v>
      </c>
      <c r="L443" s="1" t="str">
        <f t="shared" si="573"/>
        <v>SUBADULT</v>
      </c>
      <c r="M443" s="1" t="str">
        <f t="shared" si="574"/>
        <v>MALE_SUBADULT</v>
      </c>
      <c r="N443" s="1" t="str">
        <f>UPPER(SABI_RAW_DATA!G443)</f>
        <v>CENSORED</v>
      </c>
      <c r="O443" s="1">
        <f>IF(SABI_SUMMARY!N443="MORTALITY",1,0)</f>
        <v>0</v>
      </c>
      <c r="P443" s="1" t="str">
        <f t="shared" si="616"/>
        <v>NA</v>
      </c>
      <c r="Q443" s="1" t="str">
        <f t="shared" si="617"/>
        <v>NA</v>
      </c>
      <c r="R443" s="1" t="str">
        <f t="shared" ref="R443:Z443" si="658">IF($E443=R$1,$J443,IF(R$1&gt;$G443,$N443,IF($E443&gt;R$1,"NA",(IF($E443=R$1,L443,(IF(Q443="NA",L443,IF(Q443="FEMALE_CUB","FEMALE_JUVENILE",IF(Q443="FEMALE_JUVENILE","FEMALE_SUBADULT",IF(Q443="FEMALE_SUBADULT","FEMALE_ADULT_36_48",IF(Q443="FEMALE_ADULT_36_48","FEMALE_ADULT_48_60",IF(Q443="FEMALE_ADULT_48_60","FEMALE_ADULT_60_72",IF(Q443="FEMALE_ADULT_60_72","FEMALE_ADULT_72_84",IF(Q443="FEMALE_ADULT_72_84","FEMALE_ADULT_84",IF(Q443="FEMALE_ADULT_84","FEMALE_ADULT_84",IF(Q443="MALE_CUB","MALE_JUVENILE",IF(Q443="MALE_JUVENILE","MALE_SUBADULT",IF(Q443="MALE_SUBADULT","MALE_ADULT_36_48",IF(Q443="MALE_ADULT_36_48","MALE_ADULT_48_60",IF(Q443="MALE_ADULT_48_60","MALE_ADULT_60_72",IF(Q443="MALE_ADULT_60_72","MALE_ADULT_72_84",IF(Q443="MALE_ADULT_72_84","MALE_ADULT_84",IF(Q443="MALE_ADULT_84","MALE_ADULT_84",IF(Q443="NA_CUB","NA_JUVENILE",IF(Q443="NA_JUVENILE","NA_ADULT",IF(Q443="NA_ADULT","NA_ADULT","NA"))))))))))))))))))))))))))</f>
        <v>NA</v>
      </c>
      <c r="S443" s="1" t="str">
        <f t="shared" si="658"/>
        <v>NA</v>
      </c>
      <c r="T443" s="1" t="str">
        <f t="shared" si="658"/>
        <v>NA</v>
      </c>
      <c r="U443" s="1" t="str">
        <f t="shared" si="658"/>
        <v>NA</v>
      </c>
      <c r="V443" s="1" t="str">
        <f t="shared" si="658"/>
        <v>NA</v>
      </c>
      <c r="W443" s="1" t="str">
        <f t="shared" si="658"/>
        <v>NA</v>
      </c>
      <c r="X443" s="1" t="str">
        <f t="shared" si="658"/>
        <v>NA</v>
      </c>
      <c r="Y443" s="1" t="str">
        <f t="shared" si="658"/>
        <v>NA</v>
      </c>
      <c r="Z443" s="1" t="str">
        <f t="shared" si="658"/>
        <v>NA</v>
      </c>
      <c r="AA443" s="1" t="str">
        <f t="shared" si="619"/>
        <v>NA</v>
      </c>
      <c r="AB443" s="1" t="str">
        <f t="shared" si="620"/>
        <v>NA</v>
      </c>
      <c r="AC443" s="1" t="str">
        <f t="shared" si="621"/>
        <v>NA</v>
      </c>
      <c r="AD443" s="1" t="str">
        <f t="shared" si="622"/>
        <v>NA</v>
      </c>
      <c r="AE443" s="1" t="str">
        <f t="shared" si="623"/>
        <v>NA</v>
      </c>
      <c r="AF443" s="1" t="str">
        <f t="shared" si="624"/>
        <v>NA</v>
      </c>
      <c r="AG443" s="1" t="str">
        <f t="shared" si="625"/>
        <v>NA</v>
      </c>
      <c r="AH443" s="1" t="str">
        <f t="shared" si="626"/>
        <v>NA</v>
      </c>
      <c r="AI443" s="1" t="str">
        <f t="shared" si="627"/>
        <v>NA</v>
      </c>
      <c r="AJ443" s="1" t="str">
        <f t="shared" si="628"/>
        <v>NA</v>
      </c>
      <c r="AK443" s="1" t="str">
        <f t="shared" si="629"/>
        <v>NA</v>
      </c>
      <c r="AL443" s="1" t="str">
        <f t="shared" si="630"/>
        <v>NA</v>
      </c>
      <c r="AM443" s="1" t="str">
        <f t="shared" si="631"/>
        <v>NA</v>
      </c>
      <c r="AN443" s="1" t="str">
        <f t="shared" si="632"/>
        <v>NA</v>
      </c>
      <c r="AO443" s="1" t="str">
        <f t="shared" si="633"/>
        <v>NA</v>
      </c>
      <c r="AP443" s="1" t="str">
        <f t="shared" si="634"/>
        <v>NA</v>
      </c>
      <c r="AQ443" s="1" t="str">
        <f t="shared" si="635"/>
        <v>NA</v>
      </c>
      <c r="AR443" s="1" t="str">
        <f t="shared" si="636"/>
        <v>NA</v>
      </c>
      <c r="AS443" s="1" t="str">
        <f t="shared" si="637"/>
        <v>NA</v>
      </c>
      <c r="AT443" s="1" t="str">
        <f t="shared" si="638"/>
        <v>NA</v>
      </c>
      <c r="AU443" s="1" t="str">
        <f t="shared" si="639"/>
        <v>NA</v>
      </c>
      <c r="AV443" s="1" t="str">
        <f t="shared" si="640"/>
        <v>NA</v>
      </c>
      <c r="AW443" s="1" t="str">
        <f t="shared" si="641"/>
        <v>MALE_CUB</v>
      </c>
      <c r="AX443" s="1" t="str">
        <f t="shared" si="642"/>
        <v>MALE_JUVENILE</v>
      </c>
      <c r="AY443" s="1" t="str">
        <f t="shared" si="643"/>
        <v>MALE_SUBADULT</v>
      </c>
      <c r="AZ443" s="1" t="str">
        <f t="shared" si="643"/>
        <v>CENSORED</v>
      </c>
    </row>
    <row r="444" spans="1:52" x14ac:dyDescent="0.2">
      <c r="A444" s="27">
        <f>SABI_RAW_DATA!A444</f>
        <v>443</v>
      </c>
      <c r="B444" s="1" t="str">
        <f>UPPER(SABI_RAW_DATA!C444)</f>
        <v>NA</v>
      </c>
      <c r="C444" s="28">
        <f>SABI_RAW_DATA!D444</f>
        <v>41609</v>
      </c>
      <c r="D444" s="28">
        <f>SABI_RAW_DATA!D444</f>
        <v>41609</v>
      </c>
      <c r="E444" s="1">
        <f t="shared" si="569"/>
        <v>2013</v>
      </c>
      <c r="F444" s="28">
        <f>SABI_RAW_DATA!E444</f>
        <v>41671</v>
      </c>
      <c r="G444" s="1">
        <f t="shared" si="570"/>
        <v>2014</v>
      </c>
      <c r="H444" s="67">
        <f>(YEAR(SABI_SUMMARY!D444)-YEAR(SABI_SUMMARY!C444))*12+MONTH(SABI_SUMMARY!D444)-MONTH(SABI_SUMMARY!C444)</f>
        <v>0</v>
      </c>
      <c r="I444" s="1" t="str">
        <f t="shared" si="571"/>
        <v>CUB</v>
      </c>
      <c r="J444" s="1" t="str">
        <f t="shared" si="572"/>
        <v>NA_CUB</v>
      </c>
      <c r="K444" s="29">
        <f>(YEAR(SABI_SUMMARY!F444)-YEAR(SABI_SUMMARY!C444))*12+MONTH(SABI_SUMMARY!F444)-MONTH(SABI_SUMMARY!C444)</f>
        <v>2</v>
      </c>
      <c r="L444" s="1" t="str">
        <f t="shared" si="573"/>
        <v>CUB</v>
      </c>
      <c r="M444" s="1" t="str">
        <f t="shared" si="574"/>
        <v>NA_CUB</v>
      </c>
      <c r="N444" s="1" t="str">
        <f>UPPER(SABI_RAW_DATA!G444)</f>
        <v>MORTALITY</v>
      </c>
      <c r="O444" s="1">
        <f>IF(SABI_SUMMARY!N444="MORTALITY",1,0)</f>
        <v>1</v>
      </c>
      <c r="P444" s="1" t="str">
        <f t="shared" si="616"/>
        <v>NA</v>
      </c>
      <c r="Q444" s="1" t="str">
        <f t="shared" si="617"/>
        <v>NA</v>
      </c>
      <c r="R444" s="1" t="str">
        <f t="shared" ref="R444:Z444" si="659">IF($E444=R$1,$J444,IF(R$1&gt;$G444,$N444,IF($E444&gt;R$1,"NA",(IF($E444=R$1,L444,(IF(Q444="NA",L444,IF(Q444="FEMALE_CUB","FEMALE_JUVENILE",IF(Q444="FEMALE_JUVENILE","FEMALE_SUBADULT",IF(Q444="FEMALE_SUBADULT","FEMALE_ADULT_36_48",IF(Q444="FEMALE_ADULT_36_48","FEMALE_ADULT_48_60",IF(Q444="FEMALE_ADULT_48_60","FEMALE_ADULT_60_72",IF(Q444="FEMALE_ADULT_60_72","FEMALE_ADULT_72_84",IF(Q444="FEMALE_ADULT_72_84","FEMALE_ADULT_84",IF(Q444="FEMALE_ADULT_84","FEMALE_ADULT_84",IF(Q444="MALE_CUB","MALE_JUVENILE",IF(Q444="MALE_JUVENILE","MALE_SUBADULT",IF(Q444="MALE_SUBADULT","MALE_ADULT_36_48",IF(Q444="MALE_ADULT_36_48","MALE_ADULT_48_60",IF(Q444="MALE_ADULT_48_60","MALE_ADULT_60_72",IF(Q444="MALE_ADULT_60_72","MALE_ADULT_72_84",IF(Q444="MALE_ADULT_72_84","MALE_ADULT_84",IF(Q444="MALE_ADULT_84","MALE_ADULT_84",IF(Q444="NA_CUB","NA_JUVENILE",IF(Q444="NA_JUVENILE","NA_ADULT",IF(Q444="NA_ADULT","NA_ADULT","NA"))))))))))))))))))))))))))</f>
        <v>NA</v>
      </c>
      <c r="S444" s="1" t="str">
        <f t="shared" si="659"/>
        <v>NA</v>
      </c>
      <c r="T444" s="1" t="str">
        <f t="shared" si="659"/>
        <v>NA</v>
      </c>
      <c r="U444" s="1" t="str">
        <f t="shared" si="659"/>
        <v>NA</v>
      </c>
      <c r="V444" s="1" t="str">
        <f t="shared" si="659"/>
        <v>NA</v>
      </c>
      <c r="W444" s="1" t="str">
        <f t="shared" si="659"/>
        <v>NA</v>
      </c>
      <c r="X444" s="1" t="str">
        <f t="shared" si="659"/>
        <v>NA</v>
      </c>
      <c r="Y444" s="1" t="str">
        <f t="shared" si="659"/>
        <v>NA</v>
      </c>
      <c r="Z444" s="1" t="str">
        <f t="shared" si="659"/>
        <v>NA</v>
      </c>
      <c r="AA444" s="1" t="str">
        <f t="shared" si="619"/>
        <v>NA</v>
      </c>
      <c r="AB444" s="1" t="str">
        <f t="shared" si="620"/>
        <v>NA</v>
      </c>
      <c r="AC444" s="1" t="str">
        <f t="shared" si="621"/>
        <v>NA</v>
      </c>
      <c r="AD444" s="1" t="str">
        <f t="shared" si="622"/>
        <v>NA</v>
      </c>
      <c r="AE444" s="1" t="str">
        <f t="shared" si="623"/>
        <v>NA</v>
      </c>
      <c r="AF444" s="1" t="str">
        <f t="shared" si="624"/>
        <v>NA</v>
      </c>
      <c r="AG444" s="1" t="str">
        <f t="shared" si="625"/>
        <v>NA</v>
      </c>
      <c r="AH444" s="1" t="str">
        <f t="shared" si="626"/>
        <v>NA</v>
      </c>
      <c r="AI444" s="1" t="str">
        <f t="shared" si="627"/>
        <v>NA</v>
      </c>
      <c r="AJ444" s="1" t="str">
        <f t="shared" si="628"/>
        <v>NA</v>
      </c>
      <c r="AK444" s="1" t="str">
        <f t="shared" si="629"/>
        <v>NA</v>
      </c>
      <c r="AL444" s="1" t="str">
        <f t="shared" si="630"/>
        <v>NA</v>
      </c>
      <c r="AM444" s="1" t="str">
        <f t="shared" si="631"/>
        <v>NA</v>
      </c>
      <c r="AN444" s="1" t="str">
        <f t="shared" si="632"/>
        <v>NA</v>
      </c>
      <c r="AO444" s="1" t="str">
        <f t="shared" si="633"/>
        <v>NA</v>
      </c>
      <c r="AP444" s="1" t="str">
        <f t="shared" si="634"/>
        <v>NA</v>
      </c>
      <c r="AQ444" s="1" t="str">
        <f t="shared" si="635"/>
        <v>NA</v>
      </c>
      <c r="AR444" s="1" t="str">
        <f t="shared" si="636"/>
        <v>NA</v>
      </c>
      <c r="AS444" s="1" t="str">
        <f t="shared" si="637"/>
        <v>NA</v>
      </c>
      <c r="AT444" s="1" t="str">
        <f t="shared" si="638"/>
        <v>NA</v>
      </c>
      <c r="AU444" s="1" t="str">
        <f t="shared" si="639"/>
        <v>NA</v>
      </c>
      <c r="AV444" s="1" t="str">
        <f t="shared" si="640"/>
        <v>NA</v>
      </c>
      <c r="AW444" s="1" t="str">
        <f t="shared" si="641"/>
        <v>NA</v>
      </c>
      <c r="AX444" s="1" t="str">
        <f t="shared" si="642"/>
        <v>NA_CUB</v>
      </c>
      <c r="AY444" s="1" t="str">
        <f t="shared" si="643"/>
        <v>NA_JUVENILE</v>
      </c>
      <c r="AZ444" s="1" t="str">
        <f t="shared" si="643"/>
        <v>MORTALITY</v>
      </c>
    </row>
    <row r="445" spans="1:52" x14ac:dyDescent="0.2">
      <c r="A445" s="27">
        <f>SABI_RAW_DATA!A445</f>
        <v>444</v>
      </c>
      <c r="B445" s="1" t="str">
        <f>UPPER(SABI_RAW_DATA!C445)</f>
        <v>NA</v>
      </c>
      <c r="C445" s="28">
        <f>SABI_RAW_DATA!D445</f>
        <v>41609</v>
      </c>
      <c r="D445" s="28">
        <f>SABI_RAW_DATA!D445</f>
        <v>41609</v>
      </c>
      <c r="E445" s="1">
        <f t="shared" si="569"/>
        <v>2013</v>
      </c>
      <c r="F445" s="28">
        <f>SABI_RAW_DATA!E445</f>
        <v>41671</v>
      </c>
      <c r="G445" s="1">
        <f t="shared" si="570"/>
        <v>2014</v>
      </c>
      <c r="H445" s="67">
        <f>(YEAR(SABI_SUMMARY!D445)-YEAR(SABI_SUMMARY!C445))*12+MONTH(SABI_SUMMARY!D445)-MONTH(SABI_SUMMARY!C445)</f>
        <v>0</v>
      </c>
      <c r="I445" s="1" t="str">
        <f t="shared" si="571"/>
        <v>CUB</v>
      </c>
      <c r="J445" s="1" t="str">
        <f t="shared" si="572"/>
        <v>NA_CUB</v>
      </c>
      <c r="K445" s="29">
        <f>(YEAR(SABI_SUMMARY!F445)-YEAR(SABI_SUMMARY!C445))*12+MONTH(SABI_SUMMARY!F445)-MONTH(SABI_SUMMARY!C445)</f>
        <v>2</v>
      </c>
      <c r="L445" s="1" t="str">
        <f t="shared" si="573"/>
        <v>CUB</v>
      </c>
      <c r="M445" s="1" t="str">
        <f t="shared" si="574"/>
        <v>NA_CUB</v>
      </c>
      <c r="N445" s="1" t="str">
        <f>UPPER(SABI_RAW_DATA!G445)</f>
        <v>MORTALITY</v>
      </c>
      <c r="O445" s="1">
        <f>IF(SABI_SUMMARY!N445="MORTALITY",1,0)</f>
        <v>1</v>
      </c>
      <c r="P445" s="1" t="str">
        <f t="shared" si="616"/>
        <v>NA</v>
      </c>
      <c r="Q445" s="1" t="str">
        <f t="shared" si="617"/>
        <v>NA</v>
      </c>
      <c r="R445" s="1" t="str">
        <f t="shared" ref="R445:Z445" si="660">IF($E445=R$1,$J445,IF(R$1&gt;$G445,$N445,IF($E445&gt;R$1,"NA",(IF($E445=R$1,L445,(IF(Q445="NA",L445,IF(Q445="FEMALE_CUB","FEMALE_JUVENILE",IF(Q445="FEMALE_JUVENILE","FEMALE_SUBADULT",IF(Q445="FEMALE_SUBADULT","FEMALE_ADULT_36_48",IF(Q445="FEMALE_ADULT_36_48","FEMALE_ADULT_48_60",IF(Q445="FEMALE_ADULT_48_60","FEMALE_ADULT_60_72",IF(Q445="FEMALE_ADULT_60_72","FEMALE_ADULT_72_84",IF(Q445="FEMALE_ADULT_72_84","FEMALE_ADULT_84",IF(Q445="FEMALE_ADULT_84","FEMALE_ADULT_84",IF(Q445="MALE_CUB","MALE_JUVENILE",IF(Q445="MALE_JUVENILE","MALE_SUBADULT",IF(Q445="MALE_SUBADULT","MALE_ADULT_36_48",IF(Q445="MALE_ADULT_36_48","MALE_ADULT_48_60",IF(Q445="MALE_ADULT_48_60","MALE_ADULT_60_72",IF(Q445="MALE_ADULT_60_72","MALE_ADULT_72_84",IF(Q445="MALE_ADULT_72_84","MALE_ADULT_84",IF(Q445="MALE_ADULT_84","MALE_ADULT_84",IF(Q445="NA_CUB","NA_JUVENILE",IF(Q445="NA_JUVENILE","NA_ADULT",IF(Q445="NA_ADULT","NA_ADULT","NA"))))))))))))))))))))))))))</f>
        <v>NA</v>
      </c>
      <c r="S445" s="1" t="str">
        <f t="shared" si="660"/>
        <v>NA</v>
      </c>
      <c r="T445" s="1" t="str">
        <f t="shared" si="660"/>
        <v>NA</v>
      </c>
      <c r="U445" s="1" t="str">
        <f t="shared" si="660"/>
        <v>NA</v>
      </c>
      <c r="V445" s="1" t="str">
        <f t="shared" si="660"/>
        <v>NA</v>
      </c>
      <c r="W445" s="1" t="str">
        <f t="shared" si="660"/>
        <v>NA</v>
      </c>
      <c r="X445" s="1" t="str">
        <f t="shared" si="660"/>
        <v>NA</v>
      </c>
      <c r="Y445" s="1" t="str">
        <f t="shared" si="660"/>
        <v>NA</v>
      </c>
      <c r="Z445" s="1" t="str">
        <f t="shared" si="660"/>
        <v>NA</v>
      </c>
      <c r="AA445" s="1" t="str">
        <f t="shared" si="619"/>
        <v>NA</v>
      </c>
      <c r="AB445" s="1" t="str">
        <f t="shared" si="620"/>
        <v>NA</v>
      </c>
      <c r="AC445" s="1" t="str">
        <f t="shared" si="621"/>
        <v>NA</v>
      </c>
      <c r="AD445" s="1" t="str">
        <f t="shared" si="622"/>
        <v>NA</v>
      </c>
      <c r="AE445" s="1" t="str">
        <f t="shared" si="623"/>
        <v>NA</v>
      </c>
      <c r="AF445" s="1" t="str">
        <f t="shared" si="624"/>
        <v>NA</v>
      </c>
      <c r="AG445" s="1" t="str">
        <f t="shared" si="625"/>
        <v>NA</v>
      </c>
      <c r="AH445" s="1" t="str">
        <f t="shared" si="626"/>
        <v>NA</v>
      </c>
      <c r="AI445" s="1" t="str">
        <f t="shared" si="627"/>
        <v>NA</v>
      </c>
      <c r="AJ445" s="1" t="str">
        <f t="shared" si="628"/>
        <v>NA</v>
      </c>
      <c r="AK445" s="1" t="str">
        <f t="shared" si="629"/>
        <v>NA</v>
      </c>
      <c r="AL445" s="1" t="str">
        <f t="shared" si="630"/>
        <v>NA</v>
      </c>
      <c r="AM445" s="1" t="str">
        <f t="shared" si="631"/>
        <v>NA</v>
      </c>
      <c r="AN445" s="1" t="str">
        <f t="shared" si="632"/>
        <v>NA</v>
      </c>
      <c r="AO445" s="1" t="str">
        <f t="shared" si="633"/>
        <v>NA</v>
      </c>
      <c r="AP445" s="1" t="str">
        <f t="shared" si="634"/>
        <v>NA</v>
      </c>
      <c r="AQ445" s="1" t="str">
        <f t="shared" si="635"/>
        <v>NA</v>
      </c>
      <c r="AR445" s="1" t="str">
        <f t="shared" si="636"/>
        <v>NA</v>
      </c>
      <c r="AS445" s="1" t="str">
        <f t="shared" si="637"/>
        <v>NA</v>
      </c>
      <c r="AT445" s="1" t="str">
        <f t="shared" si="638"/>
        <v>NA</v>
      </c>
      <c r="AU445" s="1" t="str">
        <f t="shared" si="639"/>
        <v>NA</v>
      </c>
      <c r="AV445" s="1" t="str">
        <f t="shared" si="640"/>
        <v>NA</v>
      </c>
      <c r="AW445" s="1" t="str">
        <f t="shared" si="641"/>
        <v>NA</v>
      </c>
      <c r="AX445" s="1" t="str">
        <f t="shared" si="642"/>
        <v>NA_CUB</v>
      </c>
      <c r="AY445" s="1" t="str">
        <f t="shared" si="643"/>
        <v>NA_JUVENILE</v>
      </c>
      <c r="AZ445" s="1" t="str">
        <f t="shared" si="643"/>
        <v>MORTALITY</v>
      </c>
    </row>
    <row r="446" spans="1:52" x14ac:dyDescent="0.2">
      <c r="A446" s="27">
        <f>SABI_RAW_DATA!A446</f>
        <v>445</v>
      </c>
      <c r="B446" s="1" t="str">
        <f>UPPER(SABI_RAW_DATA!C446)</f>
        <v>NA</v>
      </c>
      <c r="C446" s="28">
        <f>SABI_RAW_DATA!D446</f>
        <v>40238</v>
      </c>
      <c r="D446" s="28">
        <f>SABI_RAW_DATA!D446</f>
        <v>40238</v>
      </c>
      <c r="E446" s="1">
        <f t="shared" si="569"/>
        <v>2010</v>
      </c>
      <c r="F446" s="28">
        <f>SABI_RAW_DATA!E446</f>
        <v>40299</v>
      </c>
      <c r="G446" s="1">
        <f t="shared" si="570"/>
        <v>2010</v>
      </c>
      <c r="H446" s="67">
        <f>(YEAR(SABI_SUMMARY!D446)-YEAR(SABI_SUMMARY!C446))*12+MONTH(SABI_SUMMARY!D446)-MONTH(SABI_SUMMARY!C446)</f>
        <v>0</v>
      </c>
      <c r="I446" s="1" t="str">
        <f t="shared" si="571"/>
        <v>CUB</v>
      </c>
      <c r="J446" s="1" t="str">
        <f t="shared" si="572"/>
        <v>NA_CUB</v>
      </c>
      <c r="K446" s="29">
        <f>(YEAR(SABI_SUMMARY!F446)-YEAR(SABI_SUMMARY!C446))*12+MONTH(SABI_SUMMARY!F446)-MONTH(SABI_SUMMARY!C446)</f>
        <v>2</v>
      </c>
      <c r="L446" s="1" t="str">
        <f t="shared" si="573"/>
        <v>CUB</v>
      </c>
      <c r="M446" s="1" t="str">
        <f t="shared" si="574"/>
        <v>NA_CUB</v>
      </c>
      <c r="N446" s="1" t="str">
        <f>UPPER(SABI_RAW_DATA!G446)</f>
        <v>MORTALITY</v>
      </c>
      <c r="O446" s="1">
        <f>IF(SABI_SUMMARY!N446="MORTALITY",1,0)</f>
        <v>1</v>
      </c>
      <c r="P446" s="1" t="str">
        <f t="shared" si="616"/>
        <v>NA</v>
      </c>
      <c r="Q446" s="1" t="str">
        <f t="shared" si="617"/>
        <v>NA</v>
      </c>
      <c r="R446" s="1" t="str">
        <f t="shared" ref="R446:Z446" si="661">IF($E446=R$1,$J446,IF(R$1&gt;$G446,$N446,IF($E446&gt;R$1,"NA",(IF($E446=R$1,L446,(IF(Q446="NA",L446,IF(Q446="FEMALE_CUB","FEMALE_JUVENILE",IF(Q446="FEMALE_JUVENILE","FEMALE_SUBADULT",IF(Q446="FEMALE_SUBADULT","FEMALE_ADULT_36_48",IF(Q446="FEMALE_ADULT_36_48","FEMALE_ADULT_48_60",IF(Q446="FEMALE_ADULT_48_60","FEMALE_ADULT_60_72",IF(Q446="FEMALE_ADULT_60_72","FEMALE_ADULT_72_84",IF(Q446="FEMALE_ADULT_72_84","FEMALE_ADULT_84",IF(Q446="FEMALE_ADULT_84","FEMALE_ADULT_84",IF(Q446="MALE_CUB","MALE_JUVENILE",IF(Q446="MALE_JUVENILE","MALE_SUBADULT",IF(Q446="MALE_SUBADULT","MALE_ADULT_36_48",IF(Q446="MALE_ADULT_36_48","MALE_ADULT_48_60",IF(Q446="MALE_ADULT_48_60","MALE_ADULT_60_72",IF(Q446="MALE_ADULT_60_72","MALE_ADULT_72_84",IF(Q446="MALE_ADULT_72_84","MALE_ADULT_84",IF(Q446="MALE_ADULT_84","MALE_ADULT_84",IF(Q446="NA_CUB","NA_JUVENILE",IF(Q446="NA_JUVENILE","NA_ADULT",IF(Q446="NA_ADULT","NA_ADULT","NA"))))))))))))))))))))))))))</f>
        <v>NA</v>
      </c>
      <c r="S446" s="1" t="str">
        <f t="shared" si="661"/>
        <v>NA</v>
      </c>
      <c r="T446" s="1" t="str">
        <f t="shared" si="661"/>
        <v>NA</v>
      </c>
      <c r="U446" s="1" t="str">
        <f t="shared" si="661"/>
        <v>NA</v>
      </c>
      <c r="V446" s="1" t="str">
        <f t="shared" si="661"/>
        <v>NA</v>
      </c>
      <c r="W446" s="1" t="str">
        <f t="shared" si="661"/>
        <v>NA</v>
      </c>
      <c r="X446" s="1" t="str">
        <f t="shared" si="661"/>
        <v>NA</v>
      </c>
      <c r="Y446" s="1" t="str">
        <f t="shared" si="661"/>
        <v>NA</v>
      </c>
      <c r="Z446" s="1" t="str">
        <f t="shared" si="661"/>
        <v>NA</v>
      </c>
      <c r="AA446" s="1" t="str">
        <f t="shared" si="619"/>
        <v>NA</v>
      </c>
      <c r="AB446" s="1" t="str">
        <f t="shared" si="620"/>
        <v>NA</v>
      </c>
      <c r="AC446" s="1" t="str">
        <f t="shared" si="621"/>
        <v>NA</v>
      </c>
      <c r="AD446" s="1" t="str">
        <f t="shared" si="622"/>
        <v>NA</v>
      </c>
      <c r="AE446" s="1" t="str">
        <f t="shared" si="623"/>
        <v>NA</v>
      </c>
      <c r="AF446" s="1" t="str">
        <f t="shared" si="624"/>
        <v>NA</v>
      </c>
      <c r="AG446" s="1" t="str">
        <f t="shared" si="625"/>
        <v>NA</v>
      </c>
      <c r="AH446" s="1" t="str">
        <f t="shared" si="626"/>
        <v>NA</v>
      </c>
      <c r="AI446" s="1" t="str">
        <f t="shared" si="627"/>
        <v>NA</v>
      </c>
      <c r="AJ446" s="1" t="str">
        <f t="shared" si="628"/>
        <v>NA</v>
      </c>
      <c r="AK446" s="1" t="str">
        <f t="shared" si="629"/>
        <v>NA</v>
      </c>
      <c r="AL446" s="1" t="str">
        <f t="shared" si="630"/>
        <v>NA</v>
      </c>
      <c r="AM446" s="1" t="str">
        <f t="shared" si="631"/>
        <v>NA</v>
      </c>
      <c r="AN446" s="1" t="str">
        <f t="shared" si="632"/>
        <v>NA</v>
      </c>
      <c r="AO446" s="1" t="str">
        <f t="shared" si="633"/>
        <v>NA</v>
      </c>
      <c r="AP446" s="1" t="str">
        <f t="shared" si="634"/>
        <v>NA</v>
      </c>
      <c r="AQ446" s="1" t="str">
        <f t="shared" si="635"/>
        <v>NA</v>
      </c>
      <c r="AR446" s="1" t="str">
        <f t="shared" si="636"/>
        <v>NA</v>
      </c>
      <c r="AS446" s="1" t="str">
        <f t="shared" si="637"/>
        <v>NA</v>
      </c>
      <c r="AT446" s="1" t="str">
        <f t="shared" si="638"/>
        <v>NA</v>
      </c>
      <c r="AU446" s="1" t="str">
        <f t="shared" si="639"/>
        <v>NA_CUB</v>
      </c>
      <c r="AV446" s="1" t="str">
        <f t="shared" si="640"/>
        <v>MORTALITY</v>
      </c>
      <c r="AW446" s="1" t="str">
        <f t="shared" si="641"/>
        <v>MORTALITY</v>
      </c>
      <c r="AX446" s="1" t="str">
        <f t="shared" si="642"/>
        <v>MORTALITY</v>
      </c>
      <c r="AY446" s="1" t="str">
        <f t="shared" si="643"/>
        <v>MORTALITY</v>
      </c>
      <c r="AZ446" s="1" t="str">
        <f t="shared" si="643"/>
        <v>MORTALITY</v>
      </c>
    </row>
    <row r="447" spans="1:52" x14ac:dyDescent="0.2">
      <c r="A447" s="27">
        <f>SABI_RAW_DATA!A447</f>
        <v>446</v>
      </c>
      <c r="B447" s="1" t="str">
        <f>UPPER(SABI_RAW_DATA!C447)</f>
        <v>NA</v>
      </c>
      <c r="C447" s="28">
        <f>SABI_RAW_DATA!D447</f>
        <v>40238</v>
      </c>
      <c r="D447" s="28">
        <f>SABI_RAW_DATA!D447</f>
        <v>40238</v>
      </c>
      <c r="E447" s="1">
        <f t="shared" si="569"/>
        <v>2010</v>
      </c>
      <c r="F447" s="28">
        <f>SABI_RAW_DATA!E447</f>
        <v>40299</v>
      </c>
      <c r="G447" s="1">
        <f t="shared" si="570"/>
        <v>2010</v>
      </c>
      <c r="H447" s="67">
        <f>(YEAR(SABI_SUMMARY!D447)-YEAR(SABI_SUMMARY!C447))*12+MONTH(SABI_SUMMARY!D447)-MONTH(SABI_SUMMARY!C447)</f>
        <v>0</v>
      </c>
      <c r="I447" s="1" t="str">
        <f t="shared" si="571"/>
        <v>CUB</v>
      </c>
      <c r="J447" s="1" t="str">
        <f t="shared" si="572"/>
        <v>NA_CUB</v>
      </c>
      <c r="K447" s="29">
        <f>(YEAR(SABI_SUMMARY!F447)-YEAR(SABI_SUMMARY!C447))*12+MONTH(SABI_SUMMARY!F447)-MONTH(SABI_SUMMARY!C447)</f>
        <v>2</v>
      </c>
      <c r="L447" s="1" t="str">
        <f t="shared" si="573"/>
        <v>CUB</v>
      </c>
      <c r="M447" s="1" t="str">
        <f t="shared" si="574"/>
        <v>NA_CUB</v>
      </c>
      <c r="N447" s="1" t="str">
        <f>UPPER(SABI_RAW_DATA!G447)</f>
        <v>MORTALITY</v>
      </c>
      <c r="O447" s="1">
        <f>IF(SABI_SUMMARY!N447="MORTALITY",1,0)</f>
        <v>1</v>
      </c>
      <c r="P447" s="1" t="str">
        <f t="shared" si="616"/>
        <v>NA</v>
      </c>
      <c r="Q447" s="1" t="str">
        <f t="shared" si="617"/>
        <v>NA</v>
      </c>
      <c r="R447" s="1" t="str">
        <f t="shared" ref="R447:Z447" si="662">IF($E447=R$1,$J447,IF(R$1&gt;$G447,$N447,IF($E447&gt;R$1,"NA",(IF($E447=R$1,L447,(IF(Q447="NA",L447,IF(Q447="FEMALE_CUB","FEMALE_JUVENILE",IF(Q447="FEMALE_JUVENILE","FEMALE_SUBADULT",IF(Q447="FEMALE_SUBADULT","FEMALE_ADULT_36_48",IF(Q447="FEMALE_ADULT_36_48","FEMALE_ADULT_48_60",IF(Q447="FEMALE_ADULT_48_60","FEMALE_ADULT_60_72",IF(Q447="FEMALE_ADULT_60_72","FEMALE_ADULT_72_84",IF(Q447="FEMALE_ADULT_72_84","FEMALE_ADULT_84",IF(Q447="FEMALE_ADULT_84","FEMALE_ADULT_84",IF(Q447="MALE_CUB","MALE_JUVENILE",IF(Q447="MALE_JUVENILE","MALE_SUBADULT",IF(Q447="MALE_SUBADULT","MALE_ADULT_36_48",IF(Q447="MALE_ADULT_36_48","MALE_ADULT_48_60",IF(Q447="MALE_ADULT_48_60","MALE_ADULT_60_72",IF(Q447="MALE_ADULT_60_72","MALE_ADULT_72_84",IF(Q447="MALE_ADULT_72_84","MALE_ADULT_84",IF(Q447="MALE_ADULT_84","MALE_ADULT_84",IF(Q447="NA_CUB","NA_JUVENILE",IF(Q447="NA_JUVENILE","NA_ADULT",IF(Q447="NA_ADULT","NA_ADULT","NA"))))))))))))))))))))))))))</f>
        <v>NA</v>
      </c>
      <c r="S447" s="1" t="str">
        <f t="shared" si="662"/>
        <v>NA</v>
      </c>
      <c r="T447" s="1" t="str">
        <f t="shared" si="662"/>
        <v>NA</v>
      </c>
      <c r="U447" s="1" t="str">
        <f t="shared" si="662"/>
        <v>NA</v>
      </c>
      <c r="V447" s="1" t="str">
        <f t="shared" si="662"/>
        <v>NA</v>
      </c>
      <c r="W447" s="1" t="str">
        <f t="shared" si="662"/>
        <v>NA</v>
      </c>
      <c r="X447" s="1" t="str">
        <f t="shared" si="662"/>
        <v>NA</v>
      </c>
      <c r="Y447" s="1" t="str">
        <f t="shared" si="662"/>
        <v>NA</v>
      </c>
      <c r="Z447" s="1" t="str">
        <f t="shared" si="662"/>
        <v>NA</v>
      </c>
      <c r="AA447" s="1" t="str">
        <f t="shared" si="619"/>
        <v>NA</v>
      </c>
      <c r="AB447" s="1" t="str">
        <f t="shared" si="620"/>
        <v>NA</v>
      </c>
      <c r="AC447" s="1" t="str">
        <f t="shared" si="621"/>
        <v>NA</v>
      </c>
      <c r="AD447" s="1" t="str">
        <f t="shared" si="622"/>
        <v>NA</v>
      </c>
      <c r="AE447" s="1" t="str">
        <f t="shared" si="623"/>
        <v>NA</v>
      </c>
      <c r="AF447" s="1" t="str">
        <f t="shared" si="624"/>
        <v>NA</v>
      </c>
      <c r="AG447" s="1" t="str">
        <f t="shared" si="625"/>
        <v>NA</v>
      </c>
      <c r="AH447" s="1" t="str">
        <f t="shared" si="626"/>
        <v>NA</v>
      </c>
      <c r="AI447" s="1" t="str">
        <f t="shared" si="627"/>
        <v>NA</v>
      </c>
      <c r="AJ447" s="1" t="str">
        <f t="shared" si="628"/>
        <v>NA</v>
      </c>
      <c r="AK447" s="1" t="str">
        <f t="shared" si="629"/>
        <v>NA</v>
      </c>
      <c r="AL447" s="1" t="str">
        <f t="shared" si="630"/>
        <v>NA</v>
      </c>
      <c r="AM447" s="1" t="str">
        <f t="shared" si="631"/>
        <v>NA</v>
      </c>
      <c r="AN447" s="1" t="str">
        <f t="shared" si="632"/>
        <v>NA</v>
      </c>
      <c r="AO447" s="1" t="str">
        <f t="shared" si="633"/>
        <v>NA</v>
      </c>
      <c r="AP447" s="1" t="str">
        <f t="shared" si="634"/>
        <v>NA</v>
      </c>
      <c r="AQ447" s="1" t="str">
        <f t="shared" si="635"/>
        <v>NA</v>
      </c>
      <c r="AR447" s="1" t="str">
        <f t="shared" si="636"/>
        <v>NA</v>
      </c>
      <c r="AS447" s="1" t="str">
        <f t="shared" si="637"/>
        <v>NA</v>
      </c>
      <c r="AT447" s="1" t="str">
        <f t="shared" si="638"/>
        <v>NA</v>
      </c>
      <c r="AU447" s="1" t="str">
        <f t="shared" si="639"/>
        <v>NA_CUB</v>
      </c>
      <c r="AV447" s="1" t="str">
        <f t="shared" si="640"/>
        <v>MORTALITY</v>
      </c>
      <c r="AW447" s="1" t="str">
        <f t="shared" si="641"/>
        <v>MORTALITY</v>
      </c>
      <c r="AX447" s="1" t="str">
        <f t="shared" si="642"/>
        <v>MORTALITY</v>
      </c>
      <c r="AY447" s="1" t="str">
        <f t="shared" si="643"/>
        <v>MORTALITY</v>
      </c>
      <c r="AZ447" s="1" t="str">
        <f t="shared" si="643"/>
        <v>MORTALITY</v>
      </c>
    </row>
    <row r="448" spans="1:52" x14ac:dyDescent="0.2">
      <c r="A448" s="27">
        <f>SABI_RAW_DATA!A448</f>
        <v>447</v>
      </c>
      <c r="B448" s="1" t="str">
        <f>UPPER(SABI_RAW_DATA!C448)</f>
        <v>NA</v>
      </c>
      <c r="C448" s="28">
        <f>SABI_RAW_DATA!D448</f>
        <v>40664</v>
      </c>
      <c r="D448" s="28">
        <f>SABI_RAW_DATA!D448</f>
        <v>40664</v>
      </c>
      <c r="E448" s="1">
        <f t="shared" si="569"/>
        <v>2011</v>
      </c>
      <c r="F448" s="28">
        <f>SABI_RAW_DATA!E448</f>
        <v>40695</v>
      </c>
      <c r="G448" s="1">
        <f t="shared" si="570"/>
        <v>2011</v>
      </c>
      <c r="H448" s="67">
        <f>(YEAR(SABI_SUMMARY!D448)-YEAR(SABI_SUMMARY!C448))*12+MONTH(SABI_SUMMARY!D448)-MONTH(SABI_SUMMARY!C448)</f>
        <v>0</v>
      </c>
      <c r="I448" s="1" t="str">
        <f t="shared" si="571"/>
        <v>CUB</v>
      </c>
      <c r="J448" s="1" t="str">
        <f t="shared" si="572"/>
        <v>NA_CUB</v>
      </c>
      <c r="K448" s="29">
        <f>(YEAR(SABI_SUMMARY!F448)-YEAR(SABI_SUMMARY!C448))*12+MONTH(SABI_SUMMARY!F448)-MONTH(SABI_SUMMARY!C448)</f>
        <v>1</v>
      </c>
      <c r="L448" s="1" t="str">
        <f t="shared" si="573"/>
        <v>CUB</v>
      </c>
      <c r="M448" s="1" t="str">
        <f t="shared" si="574"/>
        <v>NA_CUB</v>
      </c>
      <c r="N448" s="1" t="str">
        <f>UPPER(SABI_RAW_DATA!G448)</f>
        <v>MORTALITY</v>
      </c>
      <c r="O448" s="1">
        <f>IF(SABI_SUMMARY!N448="MORTALITY",1,0)</f>
        <v>1</v>
      </c>
      <c r="P448" s="1" t="str">
        <f t="shared" si="616"/>
        <v>NA</v>
      </c>
      <c r="Q448" s="1" t="str">
        <f t="shared" si="617"/>
        <v>NA</v>
      </c>
      <c r="R448" s="1" t="str">
        <f t="shared" ref="R448:Z448" si="663">IF($E448=R$1,$J448,IF(R$1&gt;$G448,$N448,IF($E448&gt;R$1,"NA",(IF($E448=R$1,L448,(IF(Q448="NA",L448,IF(Q448="FEMALE_CUB","FEMALE_JUVENILE",IF(Q448="FEMALE_JUVENILE","FEMALE_SUBADULT",IF(Q448="FEMALE_SUBADULT","FEMALE_ADULT_36_48",IF(Q448="FEMALE_ADULT_36_48","FEMALE_ADULT_48_60",IF(Q448="FEMALE_ADULT_48_60","FEMALE_ADULT_60_72",IF(Q448="FEMALE_ADULT_60_72","FEMALE_ADULT_72_84",IF(Q448="FEMALE_ADULT_72_84","FEMALE_ADULT_84",IF(Q448="FEMALE_ADULT_84","FEMALE_ADULT_84",IF(Q448="MALE_CUB","MALE_JUVENILE",IF(Q448="MALE_JUVENILE","MALE_SUBADULT",IF(Q448="MALE_SUBADULT","MALE_ADULT_36_48",IF(Q448="MALE_ADULT_36_48","MALE_ADULT_48_60",IF(Q448="MALE_ADULT_48_60","MALE_ADULT_60_72",IF(Q448="MALE_ADULT_60_72","MALE_ADULT_72_84",IF(Q448="MALE_ADULT_72_84","MALE_ADULT_84",IF(Q448="MALE_ADULT_84","MALE_ADULT_84",IF(Q448="NA_CUB","NA_JUVENILE",IF(Q448="NA_JUVENILE","NA_ADULT",IF(Q448="NA_ADULT","NA_ADULT","NA"))))))))))))))))))))))))))</f>
        <v>NA</v>
      </c>
      <c r="S448" s="1" t="str">
        <f t="shared" si="663"/>
        <v>NA</v>
      </c>
      <c r="T448" s="1" t="str">
        <f t="shared" si="663"/>
        <v>NA</v>
      </c>
      <c r="U448" s="1" t="str">
        <f t="shared" si="663"/>
        <v>NA</v>
      </c>
      <c r="V448" s="1" t="str">
        <f t="shared" si="663"/>
        <v>NA</v>
      </c>
      <c r="W448" s="1" t="str">
        <f t="shared" si="663"/>
        <v>NA</v>
      </c>
      <c r="X448" s="1" t="str">
        <f t="shared" si="663"/>
        <v>NA</v>
      </c>
      <c r="Y448" s="1" t="str">
        <f t="shared" si="663"/>
        <v>NA</v>
      </c>
      <c r="Z448" s="1" t="str">
        <f t="shared" si="663"/>
        <v>NA</v>
      </c>
      <c r="AA448" s="1" t="str">
        <f t="shared" si="619"/>
        <v>NA</v>
      </c>
      <c r="AB448" s="1" t="str">
        <f t="shared" si="620"/>
        <v>NA</v>
      </c>
      <c r="AC448" s="1" t="str">
        <f t="shared" si="621"/>
        <v>NA</v>
      </c>
      <c r="AD448" s="1" t="str">
        <f t="shared" si="622"/>
        <v>NA</v>
      </c>
      <c r="AE448" s="1" t="str">
        <f t="shared" si="623"/>
        <v>NA</v>
      </c>
      <c r="AF448" s="1" t="str">
        <f t="shared" si="624"/>
        <v>NA</v>
      </c>
      <c r="AG448" s="1" t="str">
        <f t="shared" si="625"/>
        <v>NA</v>
      </c>
      <c r="AH448" s="1" t="str">
        <f t="shared" si="626"/>
        <v>NA</v>
      </c>
      <c r="AI448" s="1" t="str">
        <f t="shared" si="627"/>
        <v>NA</v>
      </c>
      <c r="AJ448" s="1" t="str">
        <f t="shared" si="628"/>
        <v>NA</v>
      </c>
      <c r="AK448" s="1" t="str">
        <f t="shared" si="629"/>
        <v>NA</v>
      </c>
      <c r="AL448" s="1" t="str">
        <f t="shared" si="630"/>
        <v>NA</v>
      </c>
      <c r="AM448" s="1" t="str">
        <f t="shared" si="631"/>
        <v>NA</v>
      </c>
      <c r="AN448" s="1" t="str">
        <f t="shared" si="632"/>
        <v>NA</v>
      </c>
      <c r="AO448" s="1" t="str">
        <f t="shared" si="633"/>
        <v>NA</v>
      </c>
      <c r="AP448" s="1" t="str">
        <f t="shared" si="634"/>
        <v>NA</v>
      </c>
      <c r="AQ448" s="1" t="str">
        <f t="shared" si="635"/>
        <v>NA</v>
      </c>
      <c r="AR448" s="1" t="str">
        <f t="shared" si="636"/>
        <v>NA</v>
      </c>
      <c r="AS448" s="1" t="str">
        <f t="shared" si="637"/>
        <v>NA</v>
      </c>
      <c r="AT448" s="1" t="str">
        <f t="shared" si="638"/>
        <v>NA</v>
      </c>
      <c r="AU448" s="1" t="str">
        <f t="shared" si="639"/>
        <v>NA</v>
      </c>
      <c r="AV448" s="1" t="str">
        <f t="shared" si="640"/>
        <v>NA_CUB</v>
      </c>
      <c r="AW448" s="1" t="str">
        <f t="shared" si="641"/>
        <v>MORTALITY</v>
      </c>
      <c r="AX448" s="1" t="str">
        <f t="shared" si="642"/>
        <v>MORTALITY</v>
      </c>
      <c r="AY448" s="1" t="str">
        <f t="shared" si="643"/>
        <v>MORTALITY</v>
      </c>
      <c r="AZ448" s="1" t="str">
        <f t="shared" si="643"/>
        <v>MORTALITY</v>
      </c>
    </row>
    <row r="449" spans="1:52" x14ac:dyDescent="0.2">
      <c r="A449" s="27">
        <f>SABI_RAW_DATA!A449</f>
        <v>448</v>
      </c>
      <c r="B449" s="1" t="str">
        <f>UPPER(SABI_RAW_DATA!C449)</f>
        <v>NA</v>
      </c>
      <c r="C449" s="28">
        <f>SABI_RAW_DATA!D449</f>
        <v>40909</v>
      </c>
      <c r="D449" s="28">
        <f>SABI_RAW_DATA!D449</f>
        <v>40909</v>
      </c>
      <c r="E449" s="1">
        <f t="shared" si="569"/>
        <v>2012</v>
      </c>
      <c r="F449" s="28">
        <f>SABI_RAW_DATA!E449</f>
        <v>40940</v>
      </c>
      <c r="G449" s="1">
        <f t="shared" si="570"/>
        <v>2012</v>
      </c>
      <c r="H449" s="67">
        <f>(YEAR(SABI_SUMMARY!D449)-YEAR(SABI_SUMMARY!C449))*12+MONTH(SABI_SUMMARY!D449)-MONTH(SABI_SUMMARY!C449)</f>
        <v>0</v>
      </c>
      <c r="I449" s="1" t="str">
        <f t="shared" si="571"/>
        <v>CUB</v>
      </c>
      <c r="J449" s="1" t="str">
        <f t="shared" si="572"/>
        <v>NA_CUB</v>
      </c>
      <c r="K449" s="29">
        <f>(YEAR(SABI_SUMMARY!F449)-YEAR(SABI_SUMMARY!C449))*12+MONTH(SABI_SUMMARY!F449)-MONTH(SABI_SUMMARY!C449)</f>
        <v>1</v>
      </c>
      <c r="L449" s="1" t="str">
        <f t="shared" si="573"/>
        <v>CUB</v>
      </c>
      <c r="M449" s="1" t="str">
        <f t="shared" si="574"/>
        <v>NA_CUB</v>
      </c>
      <c r="N449" s="1" t="str">
        <f>UPPER(SABI_RAW_DATA!G449)</f>
        <v>MORTALITY</v>
      </c>
      <c r="O449" s="1">
        <f>IF(SABI_SUMMARY!N449="MORTALITY",1,0)</f>
        <v>1</v>
      </c>
      <c r="P449" s="1" t="str">
        <f t="shared" si="616"/>
        <v>NA</v>
      </c>
      <c r="Q449" s="1" t="str">
        <f t="shared" si="617"/>
        <v>NA</v>
      </c>
      <c r="R449" s="1" t="str">
        <f t="shared" ref="R449:Z449" si="664">IF($E449=R$1,$J449,IF(R$1&gt;$G449,$N449,IF($E449&gt;R$1,"NA",(IF($E449=R$1,L449,(IF(Q449="NA",L449,IF(Q449="FEMALE_CUB","FEMALE_JUVENILE",IF(Q449="FEMALE_JUVENILE","FEMALE_SUBADULT",IF(Q449="FEMALE_SUBADULT","FEMALE_ADULT_36_48",IF(Q449="FEMALE_ADULT_36_48","FEMALE_ADULT_48_60",IF(Q449="FEMALE_ADULT_48_60","FEMALE_ADULT_60_72",IF(Q449="FEMALE_ADULT_60_72","FEMALE_ADULT_72_84",IF(Q449="FEMALE_ADULT_72_84","FEMALE_ADULT_84",IF(Q449="FEMALE_ADULT_84","FEMALE_ADULT_84",IF(Q449="MALE_CUB","MALE_JUVENILE",IF(Q449="MALE_JUVENILE","MALE_SUBADULT",IF(Q449="MALE_SUBADULT","MALE_ADULT_36_48",IF(Q449="MALE_ADULT_36_48","MALE_ADULT_48_60",IF(Q449="MALE_ADULT_48_60","MALE_ADULT_60_72",IF(Q449="MALE_ADULT_60_72","MALE_ADULT_72_84",IF(Q449="MALE_ADULT_72_84","MALE_ADULT_84",IF(Q449="MALE_ADULT_84","MALE_ADULT_84",IF(Q449="NA_CUB","NA_JUVENILE",IF(Q449="NA_JUVENILE","NA_ADULT",IF(Q449="NA_ADULT","NA_ADULT","NA"))))))))))))))))))))))))))</f>
        <v>NA</v>
      </c>
      <c r="S449" s="1" t="str">
        <f t="shared" si="664"/>
        <v>NA</v>
      </c>
      <c r="T449" s="1" t="str">
        <f t="shared" si="664"/>
        <v>NA</v>
      </c>
      <c r="U449" s="1" t="str">
        <f t="shared" si="664"/>
        <v>NA</v>
      </c>
      <c r="V449" s="1" t="str">
        <f t="shared" si="664"/>
        <v>NA</v>
      </c>
      <c r="W449" s="1" t="str">
        <f t="shared" si="664"/>
        <v>NA</v>
      </c>
      <c r="X449" s="1" t="str">
        <f t="shared" si="664"/>
        <v>NA</v>
      </c>
      <c r="Y449" s="1" t="str">
        <f t="shared" si="664"/>
        <v>NA</v>
      </c>
      <c r="Z449" s="1" t="str">
        <f t="shared" si="664"/>
        <v>NA</v>
      </c>
      <c r="AA449" s="1" t="str">
        <f t="shared" si="619"/>
        <v>NA</v>
      </c>
      <c r="AB449" s="1" t="str">
        <f t="shared" si="620"/>
        <v>NA</v>
      </c>
      <c r="AC449" s="1" t="str">
        <f t="shared" si="621"/>
        <v>NA</v>
      </c>
      <c r="AD449" s="1" t="str">
        <f t="shared" si="622"/>
        <v>NA</v>
      </c>
      <c r="AE449" s="1" t="str">
        <f t="shared" si="623"/>
        <v>NA</v>
      </c>
      <c r="AF449" s="1" t="str">
        <f t="shared" si="624"/>
        <v>NA</v>
      </c>
      <c r="AG449" s="1" t="str">
        <f t="shared" si="625"/>
        <v>NA</v>
      </c>
      <c r="AH449" s="1" t="str">
        <f t="shared" si="626"/>
        <v>NA</v>
      </c>
      <c r="AI449" s="1" t="str">
        <f t="shared" si="627"/>
        <v>NA</v>
      </c>
      <c r="AJ449" s="1" t="str">
        <f t="shared" si="628"/>
        <v>NA</v>
      </c>
      <c r="AK449" s="1" t="str">
        <f t="shared" si="629"/>
        <v>NA</v>
      </c>
      <c r="AL449" s="1" t="str">
        <f t="shared" si="630"/>
        <v>NA</v>
      </c>
      <c r="AM449" s="1" t="str">
        <f t="shared" si="631"/>
        <v>NA</v>
      </c>
      <c r="AN449" s="1" t="str">
        <f t="shared" si="632"/>
        <v>NA</v>
      </c>
      <c r="AO449" s="1" t="str">
        <f t="shared" si="633"/>
        <v>NA</v>
      </c>
      <c r="AP449" s="1" t="str">
        <f t="shared" si="634"/>
        <v>NA</v>
      </c>
      <c r="AQ449" s="1" t="str">
        <f t="shared" si="635"/>
        <v>NA</v>
      </c>
      <c r="AR449" s="1" t="str">
        <f t="shared" si="636"/>
        <v>NA</v>
      </c>
      <c r="AS449" s="1" t="str">
        <f t="shared" si="637"/>
        <v>NA</v>
      </c>
      <c r="AT449" s="1" t="str">
        <f t="shared" si="638"/>
        <v>NA</v>
      </c>
      <c r="AU449" s="1" t="str">
        <f t="shared" si="639"/>
        <v>NA</v>
      </c>
      <c r="AV449" s="1" t="str">
        <f t="shared" si="640"/>
        <v>NA</v>
      </c>
      <c r="AW449" s="1" t="str">
        <f t="shared" si="641"/>
        <v>NA_CUB</v>
      </c>
      <c r="AX449" s="1" t="str">
        <f t="shared" si="642"/>
        <v>MORTALITY</v>
      </c>
      <c r="AY449" s="1" t="str">
        <f t="shared" si="643"/>
        <v>MORTALITY</v>
      </c>
      <c r="AZ449" s="1" t="str">
        <f t="shared" si="643"/>
        <v>MORTALITY</v>
      </c>
    </row>
    <row r="450" spans="1:52" x14ac:dyDescent="0.2">
      <c r="A450" s="27">
        <f>SABI_RAW_DATA!A450</f>
        <v>449</v>
      </c>
      <c r="B450" s="1" t="str">
        <f>UPPER(SABI_RAW_DATA!C450)</f>
        <v>NA</v>
      </c>
      <c r="C450" s="28">
        <f>SABI_RAW_DATA!D450</f>
        <v>40909</v>
      </c>
      <c r="D450" s="28">
        <f>SABI_RAW_DATA!D450</f>
        <v>40909</v>
      </c>
      <c r="E450" s="1">
        <f t="shared" si="569"/>
        <v>2012</v>
      </c>
      <c r="F450" s="28">
        <f>SABI_RAW_DATA!E450</f>
        <v>40940</v>
      </c>
      <c r="G450" s="1">
        <f t="shared" si="570"/>
        <v>2012</v>
      </c>
      <c r="H450" s="67">
        <f>(YEAR(SABI_SUMMARY!D450)-YEAR(SABI_SUMMARY!C450))*12+MONTH(SABI_SUMMARY!D450)-MONTH(SABI_SUMMARY!C450)</f>
        <v>0</v>
      </c>
      <c r="I450" s="1" t="str">
        <f t="shared" si="571"/>
        <v>CUB</v>
      </c>
      <c r="J450" s="1" t="str">
        <f t="shared" si="572"/>
        <v>NA_CUB</v>
      </c>
      <c r="K450" s="29">
        <f>(YEAR(SABI_SUMMARY!F450)-YEAR(SABI_SUMMARY!C450))*12+MONTH(SABI_SUMMARY!F450)-MONTH(SABI_SUMMARY!C450)</f>
        <v>1</v>
      </c>
      <c r="L450" s="1" t="str">
        <f t="shared" si="573"/>
        <v>CUB</v>
      </c>
      <c r="M450" s="1" t="str">
        <f t="shared" si="574"/>
        <v>NA_CUB</v>
      </c>
      <c r="N450" s="1" t="str">
        <f>UPPER(SABI_RAW_DATA!G450)</f>
        <v>MORTALITY</v>
      </c>
      <c r="O450" s="1">
        <f>IF(SABI_SUMMARY!N450="MORTALITY",1,0)</f>
        <v>1</v>
      </c>
      <c r="P450" s="1" t="str">
        <f t="shared" si="616"/>
        <v>NA</v>
      </c>
      <c r="Q450" s="1" t="str">
        <f t="shared" si="617"/>
        <v>NA</v>
      </c>
      <c r="R450" s="1" t="str">
        <f t="shared" ref="R450:Z450" si="665">IF($E450=R$1,$J450,IF(R$1&gt;$G450,$N450,IF($E450&gt;R$1,"NA",(IF($E450=R$1,L450,(IF(Q450="NA",L450,IF(Q450="FEMALE_CUB","FEMALE_JUVENILE",IF(Q450="FEMALE_JUVENILE","FEMALE_SUBADULT",IF(Q450="FEMALE_SUBADULT","FEMALE_ADULT_36_48",IF(Q450="FEMALE_ADULT_36_48","FEMALE_ADULT_48_60",IF(Q450="FEMALE_ADULT_48_60","FEMALE_ADULT_60_72",IF(Q450="FEMALE_ADULT_60_72","FEMALE_ADULT_72_84",IF(Q450="FEMALE_ADULT_72_84","FEMALE_ADULT_84",IF(Q450="FEMALE_ADULT_84","FEMALE_ADULT_84",IF(Q450="MALE_CUB","MALE_JUVENILE",IF(Q450="MALE_JUVENILE","MALE_SUBADULT",IF(Q450="MALE_SUBADULT","MALE_ADULT_36_48",IF(Q450="MALE_ADULT_36_48","MALE_ADULT_48_60",IF(Q450="MALE_ADULT_48_60","MALE_ADULT_60_72",IF(Q450="MALE_ADULT_60_72","MALE_ADULT_72_84",IF(Q450="MALE_ADULT_72_84","MALE_ADULT_84",IF(Q450="MALE_ADULT_84","MALE_ADULT_84",IF(Q450="NA_CUB","NA_JUVENILE",IF(Q450="NA_JUVENILE","NA_ADULT",IF(Q450="NA_ADULT","NA_ADULT","NA"))))))))))))))))))))))))))</f>
        <v>NA</v>
      </c>
      <c r="S450" s="1" t="str">
        <f t="shared" si="665"/>
        <v>NA</v>
      </c>
      <c r="T450" s="1" t="str">
        <f t="shared" si="665"/>
        <v>NA</v>
      </c>
      <c r="U450" s="1" t="str">
        <f t="shared" si="665"/>
        <v>NA</v>
      </c>
      <c r="V450" s="1" t="str">
        <f t="shared" si="665"/>
        <v>NA</v>
      </c>
      <c r="W450" s="1" t="str">
        <f t="shared" si="665"/>
        <v>NA</v>
      </c>
      <c r="X450" s="1" t="str">
        <f t="shared" si="665"/>
        <v>NA</v>
      </c>
      <c r="Y450" s="1" t="str">
        <f t="shared" si="665"/>
        <v>NA</v>
      </c>
      <c r="Z450" s="1" t="str">
        <f t="shared" si="665"/>
        <v>NA</v>
      </c>
      <c r="AA450" s="1" t="str">
        <f t="shared" si="619"/>
        <v>NA</v>
      </c>
      <c r="AB450" s="1" t="str">
        <f t="shared" si="620"/>
        <v>NA</v>
      </c>
      <c r="AC450" s="1" t="str">
        <f t="shared" si="621"/>
        <v>NA</v>
      </c>
      <c r="AD450" s="1" t="str">
        <f t="shared" si="622"/>
        <v>NA</v>
      </c>
      <c r="AE450" s="1" t="str">
        <f t="shared" si="623"/>
        <v>NA</v>
      </c>
      <c r="AF450" s="1" t="str">
        <f t="shared" si="624"/>
        <v>NA</v>
      </c>
      <c r="AG450" s="1" t="str">
        <f t="shared" si="625"/>
        <v>NA</v>
      </c>
      <c r="AH450" s="1" t="str">
        <f t="shared" si="626"/>
        <v>NA</v>
      </c>
      <c r="AI450" s="1" t="str">
        <f t="shared" si="627"/>
        <v>NA</v>
      </c>
      <c r="AJ450" s="1" t="str">
        <f t="shared" si="628"/>
        <v>NA</v>
      </c>
      <c r="AK450" s="1" t="str">
        <f t="shared" si="629"/>
        <v>NA</v>
      </c>
      <c r="AL450" s="1" t="str">
        <f t="shared" si="630"/>
        <v>NA</v>
      </c>
      <c r="AM450" s="1" t="str">
        <f t="shared" si="631"/>
        <v>NA</v>
      </c>
      <c r="AN450" s="1" t="str">
        <f t="shared" si="632"/>
        <v>NA</v>
      </c>
      <c r="AO450" s="1" t="str">
        <f t="shared" si="633"/>
        <v>NA</v>
      </c>
      <c r="AP450" s="1" t="str">
        <f t="shared" si="634"/>
        <v>NA</v>
      </c>
      <c r="AQ450" s="1" t="str">
        <f t="shared" si="635"/>
        <v>NA</v>
      </c>
      <c r="AR450" s="1" t="str">
        <f t="shared" si="636"/>
        <v>NA</v>
      </c>
      <c r="AS450" s="1" t="str">
        <f t="shared" si="637"/>
        <v>NA</v>
      </c>
      <c r="AT450" s="1" t="str">
        <f t="shared" si="638"/>
        <v>NA</v>
      </c>
      <c r="AU450" s="1" t="str">
        <f t="shared" si="639"/>
        <v>NA</v>
      </c>
      <c r="AV450" s="1" t="str">
        <f t="shared" si="640"/>
        <v>NA</v>
      </c>
      <c r="AW450" s="1" t="str">
        <f t="shared" si="641"/>
        <v>NA_CUB</v>
      </c>
      <c r="AX450" s="1" t="str">
        <f t="shared" si="642"/>
        <v>MORTALITY</v>
      </c>
      <c r="AY450" s="1" t="str">
        <f t="shared" si="643"/>
        <v>MORTALITY</v>
      </c>
      <c r="AZ450" s="1" t="str">
        <f t="shared" si="643"/>
        <v>MORTALITY</v>
      </c>
    </row>
    <row r="451" spans="1:52" x14ac:dyDescent="0.2">
      <c r="A451" s="27">
        <f>SABI_RAW_DATA!A451</f>
        <v>450</v>
      </c>
      <c r="B451" s="1" t="str">
        <f>UPPER(SABI_RAW_DATA!C451)</f>
        <v>NA</v>
      </c>
      <c r="C451" s="28">
        <f>SABI_RAW_DATA!D451</f>
        <v>41518</v>
      </c>
      <c r="D451" s="28">
        <f>SABI_RAW_DATA!D451</f>
        <v>41518</v>
      </c>
      <c r="E451" s="1">
        <f t="shared" ref="E451:E481" si="666">YEAR(D451)</f>
        <v>2013</v>
      </c>
      <c r="F451" s="28">
        <f>SABI_RAW_DATA!E451</f>
        <v>41579</v>
      </c>
      <c r="G451" s="1">
        <f t="shared" ref="G451:G481" si="667">YEAR(F451)</f>
        <v>2013</v>
      </c>
      <c r="H451" s="67">
        <f>(YEAR(SABI_SUMMARY!D451)-YEAR(SABI_SUMMARY!C451))*12+MONTH(SABI_SUMMARY!D451)-MONTH(SABI_SUMMARY!C451)</f>
        <v>0</v>
      </c>
      <c r="I451" s="1" t="str">
        <f t="shared" ref="I451:I481" si="668">IF(H451&lt;=12,"CUB",IF(H451&lt;=24,"JUVENILE",IF(H451&lt;=36,"SUBADULT",IF(H451&lt;=48,"ADULT_36_48",IF(H451&lt;=60,"ADULT_48_60",IF(H451&lt;=72,"ADULT_60_72",IF(H451&lt;=84,"ADULT_72_84",IF(H451&gt;84,"ADULT_84","NA"))))))))</f>
        <v>CUB</v>
      </c>
      <c r="J451" s="1" t="str">
        <f t="shared" ref="J451:J480" si="669">B451&amp;"_"&amp;I451</f>
        <v>NA_CUB</v>
      </c>
      <c r="K451" s="29">
        <f>(YEAR(SABI_SUMMARY!F451)-YEAR(SABI_SUMMARY!C451))*12+MONTH(SABI_SUMMARY!F451)-MONTH(SABI_SUMMARY!C451)</f>
        <v>2</v>
      </c>
      <c r="L451" s="1" t="str">
        <f t="shared" ref="L451:L481" si="670">IF(K451&lt;=12,"CUB",IF(K451&lt;=24,"JUVENILE",IF(K451&lt;=36,"SUBADULT",IF(K451&lt;=48,"ADULT_36_48",IF(K451&lt;=60,"ADULT_48_60",IF(K451&lt;=72,"ADULT_60_72",IF(K451&lt;=84,"ADULT_72_84",IF(K451&gt;84,"ADULT_84","NA"))))))))</f>
        <v>CUB</v>
      </c>
      <c r="M451" s="1" t="str">
        <f t="shared" ref="M451:M481" si="671">B451&amp;"_"&amp;L451</f>
        <v>NA_CUB</v>
      </c>
      <c r="N451" s="1" t="str">
        <f>UPPER(SABI_RAW_DATA!G451)</f>
        <v>MORTALITY</v>
      </c>
      <c r="O451" s="1">
        <f>IF(SABI_SUMMARY!N451="MORTALITY",1,0)</f>
        <v>1</v>
      </c>
      <c r="P451" s="1" t="str">
        <f t="shared" si="616"/>
        <v>NA</v>
      </c>
      <c r="Q451" s="1" t="str">
        <f t="shared" si="617"/>
        <v>NA</v>
      </c>
      <c r="R451" s="1" t="str">
        <f t="shared" ref="R451:Z451" si="672">IF($E451=R$1,$J451,IF(R$1&gt;$G451,$N451,IF($E451&gt;R$1,"NA",(IF($E451=R$1,L451,(IF(Q451="NA",L451,IF(Q451="FEMALE_CUB","FEMALE_JUVENILE",IF(Q451="FEMALE_JUVENILE","FEMALE_SUBADULT",IF(Q451="FEMALE_SUBADULT","FEMALE_ADULT_36_48",IF(Q451="FEMALE_ADULT_36_48","FEMALE_ADULT_48_60",IF(Q451="FEMALE_ADULT_48_60","FEMALE_ADULT_60_72",IF(Q451="FEMALE_ADULT_60_72","FEMALE_ADULT_72_84",IF(Q451="FEMALE_ADULT_72_84","FEMALE_ADULT_84",IF(Q451="FEMALE_ADULT_84","FEMALE_ADULT_84",IF(Q451="MALE_CUB","MALE_JUVENILE",IF(Q451="MALE_JUVENILE","MALE_SUBADULT",IF(Q451="MALE_SUBADULT","MALE_ADULT_36_48",IF(Q451="MALE_ADULT_36_48","MALE_ADULT_48_60",IF(Q451="MALE_ADULT_48_60","MALE_ADULT_60_72",IF(Q451="MALE_ADULT_60_72","MALE_ADULT_72_84",IF(Q451="MALE_ADULT_72_84","MALE_ADULT_84",IF(Q451="MALE_ADULT_84","MALE_ADULT_84",IF(Q451="NA_CUB","NA_JUVENILE",IF(Q451="NA_JUVENILE","NA_ADULT",IF(Q451="NA_ADULT","NA_ADULT","NA"))))))))))))))))))))))))))</f>
        <v>NA</v>
      </c>
      <c r="S451" s="1" t="str">
        <f t="shared" si="672"/>
        <v>NA</v>
      </c>
      <c r="T451" s="1" t="str">
        <f t="shared" si="672"/>
        <v>NA</v>
      </c>
      <c r="U451" s="1" t="str">
        <f t="shared" si="672"/>
        <v>NA</v>
      </c>
      <c r="V451" s="1" t="str">
        <f t="shared" si="672"/>
        <v>NA</v>
      </c>
      <c r="W451" s="1" t="str">
        <f t="shared" si="672"/>
        <v>NA</v>
      </c>
      <c r="X451" s="1" t="str">
        <f t="shared" si="672"/>
        <v>NA</v>
      </c>
      <c r="Y451" s="1" t="str">
        <f t="shared" si="672"/>
        <v>NA</v>
      </c>
      <c r="Z451" s="1" t="str">
        <f t="shared" si="672"/>
        <v>NA</v>
      </c>
      <c r="AA451" s="1" t="str">
        <f t="shared" si="619"/>
        <v>NA</v>
      </c>
      <c r="AB451" s="1" t="str">
        <f t="shared" si="620"/>
        <v>NA</v>
      </c>
      <c r="AC451" s="1" t="str">
        <f t="shared" si="621"/>
        <v>NA</v>
      </c>
      <c r="AD451" s="1" t="str">
        <f t="shared" si="622"/>
        <v>NA</v>
      </c>
      <c r="AE451" s="1" t="str">
        <f t="shared" si="623"/>
        <v>NA</v>
      </c>
      <c r="AF451" s="1" t="str">
        <f t="shared" si="624"/>
        <v>NA</v>
      </c>
      <c r="AG451" s="1" t="str">
        <f t="shared" si="625"/>
        <v>NA</v>
      </c>
      <c r="AH451" s="1" t="str">
        <f t="shared" si="626"/>
        <v>NA</v>
      </c>
      <c r="AI451" s="1" t="str">
        <f t="shared" si="627"/>
        <v>NA</v>
      </c>
      <c r="AJ451" s="1" t="str">
        <f t="shared" si="628"/>
        <v>NA</v>
      </c>
      <c r="AK451" s="1" t="str">
        <f t="shared" si="629"/>
        <v>NA</v>
      </c>
      <c r="AL451" s="1" t="str">
        <f t="shared" si="630"/>
        <v>NA</v>
      </c>
      <c r="AM451" s="1" t="str">
        <f t="shared" si="631"/>
        <v>NA</v>
      </c>
      <c r="AN451" s="1" t="str">
        <f t="shared" si="632"/>
        <v>NA</v>
      </c>
      <c r="AO451" s="1" t="str">
        <f t="shared" si="633"/>
        <v>NA</v>
      </c>
      <c r="AP451" s="1" t="str">
        <f t="shared" si="634"/>
        <v>NA</v>
      </c>
      <c r="AQ451" s="1" t="str">
        <f t="shared" si="635"/>
        <v>NA</v>
      </c>
      <c r="AR451" s="1" t="str">
        <f t="shared" si="636"/>
        <v>NA</v>
      </c>
      <c r="AS451" s="1" t="str">
        <f t="shared" si="637"/>
        <v>NA</v>
      </c>
      <c r="AT451" s="1" t="str">
        <f t="shared" si="638"/>
        <v>NA</v>
      </c>
      <c r="AU451" s="1" t="str">
        <f t="shared" si="639"/>
        <v>NA</v>
      </c>
      <c r="AV451" s="1" t="str">
        <f t="shared" si="640"/>
        <v>NA</v>
      </c>
      <c r="AW451" s="1" t="str">
        <f t="shared" si="641"/>
        <v>NA</v>
      </c>
      <c r="AX451" s="1" t="str">
        <f t="shared" si="642"/>
        <v>NA_CUB</v>
      </c>
      <c r="AY451" s="1" t="str">
        <f t="shared" si="643"/>
        <v>MORTALITY</v>
      </c>
      <c r="AZ451" s="1" t="str">
        <f t="shared" si="643"/>
        <v>MORTALITY</v>
      </c>
    </row>
    <row r="452" spans="1:52" x14ac:dyDescent="0.2">
      <c r="A452" s="27">
        <f>SABI_RAW_DATA!A452</f>
        <v>451</v>
      </c>
      <c r="B452" s="1" t="str">
        <f>UPPER(SABI_RAW_DATA!C452)</f>
        <v>NA</v>
      </c>
      <c r="C452" s="28">
        <f>SABI_RAW_DATA!D452</f>
        <v>41518</v>
      </c>
      <c r="D452" s="28">
        <f>SABI_RAW_DATA!D452</f>
        <v>41518</v>
      </c>
      <c r="E452" s="1">
        <f t="shared" si="666"/>
        <v>2013</v>
      </c>
      <c r="F452" s="28">
        <f>SABI_RAW_DATA!E452</f>
        <v>41609</v>
      </c>
      <c r="G452" s="1">
        <f t="shared" si="667"/>
        <v>2013</v>
      </c>
      <c r="H452" s="67">
        <f>(YEAR(SABI_SUMMARY!D452)-YEAR(SABI_SUMMARY!C452))*12+MONTH(SABI_SUMMARY!D452)-MONTH(SABI_SUMMARY!C452)</f>
        <v>0</v>
      </c>
      <c r="I452" s="1" t="str">
        <f t="shared" si="668"/>
        <v>CUB</v>
      </c>
      <c r="J452" s="1" t="str">
        <f t="shared" si="669"/>
        <v>NA_CUB</v>
      </c>
      <c r="K452" s="29">
        <f>(YEAR(SABI_SUMMARY!F452)-YEAR(SABI_SUMMARY!C452))*12+MONTH(SABI_SUMMARY!F452)-MONTH(SABI_SUMMARY!C452)</f>
        <v>3</v>
      </c>
      <c r="L452" s="1" t="str">
        <f t="shared" si="670"/>
        <v>CUB</v>
      </c>
      <c r="M452" s="1" t="str">
        <f t="shared" si="671"/>
        <v>NA_CUB</v>
      </c>
      <c r="N452" s="1" t="str">
        <f>UPPER(SABI_RAW_DATA!G452)</f>
        <v>MORTALITY</v>
      </c>
      <c r="O452" s="1">
        <f>IF(SABI_SUMMARY!N452="MORTALITY",1,0)</f>
        <v>1</v>
      </c>
      <c r="P452" s="1" t="str">
        <f t="shared" si="616"/>
        <v>NA</v>
      </c>
      <c r="Q452" s="1" t="str">
        <f t="shared" si="617"/>
        <v>NA</v>
      </c>
      <c r="R452" s="1" t="str">
        <f t="shared" ref="R452:Z452" si="673">IF($E452=R$1,$J452,IF(R$1&gt;$G452,$N452,IF($E452&gt;R$1,"NA",(IF($E452=R$1,L452,(IF(Q452="NA",L452,IF(Q452="FEMALE_CUB","FEMALE_JUVENILE",IF(Q452="FEMALE_JUVENILE","FEMALE_SUBADULT",IF(Q452="FEMALE_SUBADULT","FEMALE_ADULT_36_48",IF(Q452="FEMALE_ADULT_36_48","FEMALE_ADULT_48_60",IF(Q452="FEMALE_ADULT_48_60","FEMALE_ADULT_60_72",IF(Q452="FEMALE_ADULT_60_72","FEMALE_ADULT_72_84",IF(Q452="FEMALE_ADULT_72_84","FEMALE_ADULT_84",IF(Q452="FEMALE_ADULT_84","FEMALE_ADULT_84",IF(Q452="MALE_CUB","MALE_JUVENILE",IF(Q452="MALE_JUVENILE","MALE_SUBADULT",IF(Q452="MALE_SUBADULT","MALE_ADULT_36_48",IF(Q452="MALE_ADULT_36_48","MALE_ADULT_48_60",IF(Q452="MALE_ADULT_48_60","MALE_ADULT_60_72",IF(Q452="MALE_ADULT_60_72","MALE_ADULT_72_84",IF(Q452="MALE_ADULT_72_84","MALE_ADULT_84",IF(Q452="MALE_ADULT_84","MALE_ADULT_84",IF(Q452="NA_CUB","NA_JUVENILE",IF(Q452="NA_JUVENILE","NA_ADULT",IF(Q452="NA_ADULT","NA_ADULT","NA"))))))))))))))))))))))))))</f>
        <v>NA</v>
      </c>
      <c r="S452" s="1" t="str">
        <f t="shared" si="673"/>
        <v>NA</v>
      </c>
      <c r="T452" s="1" t="str">
        <f t="shared" si="673"/>
        <v>NA</v>
      </c>
      <c r="U452" s="1" t="str">
        <f t="shared" si="673"/>
        <v>NA</v>
      </c>
      <c r="V452" s="1" t="str">
        <f t="shared" si="673"/>
        <v>NA</v>
      </c>
      <c r="W452" s="1" t="str">
        <f t="shared" si="673"/>
        <v>NA</v>
      </c>
      <c r="X452" s="1" t="str">
        <f t="shared" si="673"/>
        <v>NA</v>
      </c>
      <c r="Y452" s="1" t="str">
        <f t="shared" si="673"/>
        <v>NA</v>
      </c>
      <c r="Z452" s="1" t="str">
        <f t="shared" si="673"/>
        <v>NA</v>
      </c>
      <c r="AA452" s="1" t="str">
        <f t="shared" si="619"/>
        <v>NA</v>
      </c>
      <c r="AB452" s="1" t="str">
        <f t="shared" si="620"/>
        <v>NA</v>
      </c>
      <c r="AC452" s="1" t="str">
        <f t="shared" si="621"/>
        <v>NA</v>
      </c>
      <c r="AD452" s="1" t="str">
        <f t="shared" si="622"/>
        <v>NA</v>
      </c>
      <c r="AE452" s="1" t="str">
        <f t="shared" si="623"/>
        <v>NA</v>
      </c>
      <c r="AF452" s="1" t="str">
        <f t="shared" si="624"/>
        <v>NA</v>
      </c>
      <c r="AG452" s="1" t="str">
        <f t="shared" si="625"/>
        <v>NA</v>
      </c>
      <c r="AH452" s="1" t="str">
        <f t="shared" si="626"/>
        <v>NA</v>
      </c>
      <c r="AI452" s="1" t="str">
        <f t="shared" si="627"/>
        <v>NA</v>
      </c>
      <c r="AJ452" s="1" t="str">
        <f t="shared" si="628"/>
        <v>NA</v>
      </c>
      <c r="AK452" s="1" t="str">
        <f t="shared" si="629"/>
        <v>NA</v>
      </c>
      <c r="AL452" s="1" t="str">
        <f t="shared" si="630"/>
        <v>NA</v>
      </c>
      <c r="AM452" s="1" t="str">
        <f t="shared" si="631"/>
        <v>NA</v>
      </c>
      <c r="AN452" s="1" t="str">
        <f t="shared" si="632"/>
        <v>NA</v>
      </c>
      <c r="AO452" s="1" t="str">
        <f t="shared" si="633"/>
        <v>NA</v>
      </c>
      <c r="AP452" s="1" t="str">
        <f t="shared" si="634"/>
        <v>NA</v>
      </c>
      <c r="AQ452" s="1" t="str">
        <f t="shared" si="635"/>
        <v>NA</v>
      </c>
      <c r="AR452" s="1" t="str">
        <f t="shared" si="636"/>
        <v>NA</v>
      </c>
      <c r="AS452" s="1" t="str">
        <f t="shared" si="637"/>
        <v>NA</v>
      </c>
      <c r="AT452" s="1" t="str">
        <f t="shared" si="638"/>
        <v>NA</v>
      </c>
      <c r="AU452" s="1" t="str">
        <f t="shared" si="639"/>
        <v>NA</v>
      </c>
      <c r="AV452" s="1" t="str">
        <f t="shared" si="640"/>
        <v>NA</v>
      </c>
      <c r="AW452" s="1" t="str">
        <f t="shared" si="641"/>
        <v>NA</v>
      </c>
      <c r="AX452" s="1" t="str">
        <f t="shared" si="642"/>
        <v>NA_CUB</v>
      </c>
      <c r="AY452" s="1" t="str">
        <f t="shared" si="643"/>
        <v>MORTALITY</v>
      </c>
      <c r="AZ452" s="1" t="str">
        <f t="shared" si="643"/>
        <v>MORTALITY</v>
      </c>
    </row>
    <row r="453" spans="1:52" x14ac:dyDescent="0.2">
      <c r="A453" s="27">
        <f>SABI_RAW_DATA!A453</f>
        <v>452</v>
      </c>
      <c r="B453" s="1" t="str">
        <f>UPPER(SABI_RAW_DATA!C453)</f>
        <v>NA</v>
      </c>
      <c r="C453" s="28">
        <f>SABI_RAW_DATA!D453</f>
        <v>41760</v>
      </c>
      <c r="D453" s="28">
        <f>SABI_RAW_DATA!D453</f>
        <v>41760</v>
      </c>
      <c r="E453" s="1">
        <f t="shared" si="666"/>
        <v>2014</v>
      </c>
      <c r="F453" s="28">
        <f>SABI_RAW_DATA!E453</f>
        <v>41791</v>
      </c>
      <c r="G453" s="1">
        <f t="shared" si="667"/>
        <v>2014</v>
      </c>
      <c r="H453" s="67">
        <f>(YEAR(SABI_SUMMARY!D453)-YEAR(SABI_SUMMARY!C453))*12+MONTH(SABI_SUMMARY!D453)-MONTH(SABI_SUMMARY!C453)</f>
        <v>0</v>
      </c>
      <c r="I453" s="1" t="str">
        <f t="shared" si="668"/>
        <v>CUB</v>
      </c>
      <c r="J453" s="1" t="str">
        <f t="shared" si="669"/>
        <v>NA_CUB</v>
      </c>
      <c r="K453" s="29">
        <f>(YEAR(SABI_SUMMARY!F453)-YEAR(SABI_SUMMARY!C453))*12+MONTH(SABI_SUMMARY!F453)-MONTH(SABI_SUMMARY!C453)</f>
        <v>1</v>
      </c>
      <c r="L453" s="1" t="str">
        <f t="shared" si="670"/>
        <v>CUB</v>
      </c>
      <c r="M453" s="1" t="str">
        <f t="shared" si="671"/>
        <v>NA_CUB</v>
      </c>
      <c r="N453" s="1" t="str">
        <f>UPPER(SABI_RAW_DATA!G453)</f>
        <v>MORTALITY</v>
      </c>
      <c r="O453" s="1">
        <f>IF(SABI_SUMMARY!N453="MORTALITY",1,0)</f>
        <v>1</v>
      </c>
      <c r="P453" s="1" t="str">
        <f t="shared" si="616"/>
        <v>NA</v>
      </c>
      <c r="Q453" s="1" t="str">
        <f t="shared" si="617"/>
        <v>NA</v>
      </c>
      <c r="R453" s="1" t="str">
        <f t="shared" ref="R453:Z453" si="674">IF($E453=R$1,$J453,IF(R$1&gt;$G453,$N453,IF($E453&gt;R$1,"NA",(IF($E453=R$1,L453,(IF(Q453="NA",L453,IF(Q453="FEMALE_CUB","FEMALE_JUVENILE",IF(Q453="FEMALE_JUVENILE","FEMALE_SUBADULT",IF(Q453="FEMALE_SUBADULT","FEMALE_ADULT_36_48",IF(Q453="FEMALE_ADULT_36_48","FEMALE_ADULT_48_60",IF(Q453="FEMALE_ADULT_48_60","FEMALE_ADULT_60_72",IF(Q453="FEMALE_ADULT_60_72","FEMALE_ADULT_72_84",IF(Q453="FEMALE_ADULT_72_84","FEMALE_ADULT_84",IF(Q453="FEMALE_ADULT_84","FEMALE_ADULT_84",IF(Q453="MALE_CUB","MALE_JUVENILE",IF(Q453="MALE_JUVENILE","MALE_SUBADULT",IF(Q453="MALE_SUBADULT","MALE_ADULT_36_48",IF(Q453="MALE_ADULT_36_48","MALE_ADULT_48_60",IF(Q453="MALE_ADULT_48_60","MALE_ADULT_60_72",IF(Q453="MALE_ADULT_60_72","MALE_ADULT_72_84",IF(Q453="MALE_ADULT_72_84","MALE_ADULT_84",IF(Q453="MALE_ADULT_84","MALE_ADULT_84",IF(Q453="NA_CUB","NA_JUVENILE",IF(Q453="NA_JUVENILE","NA_ADULT",IF(Q453="NA_ADULT","NA_ADULT","NA"))))))))))))))))))))))))))</f>
        <v>NA</v>
      </c>
      <c r="S453" s="1" t="str">
        <f t="shared" si="674"/>
        <v>NA</v>
      </c>
      <c r="T453" s="1" t="str">
        <f t="shared" si="674"/>
        <v>NA</v>
      </c>
      <c r="U453" s="1" t="str">
        <f t="shared" si="674"/>
        <v>NA</v>
      </c>
      <c r="V453" s="1" t="str">
        <f t="shared" si="674"/>
        <v>NA</v>
      </c>
      <c r="W453" s="1" t="str">
        <f t="shared" si="674"/>
        <v>NA</v>
      </c>
      <c r="X453" s="1" t="str">
        <f t="shared" si="674"/>
        <v>NA</v>
      </c>
      <c r="Y453" s="1" t="str">
        <f t="shared" si="674"/>
        <v>NA</v>
      </c>
      <c r="Z453" s="1" t="str">
        <f t="shared" si="674"/>
        <v>NA</v>
      </c>
      <c r="AA453" s="1" t="str">
        <f t="shared" si="619"/>
        <v>NA</v>
      </c>
      <c r="AB453" s="1" t="str">
        <f t="shared" si="620"/>
        <v>NA</v>
      </c>
      <c r="AC453" s="1" t="str">
        <f t="shared" si="621"/>
        <v>NA</v>
      </c>
      <c r="AD453" s="1" t="str">
        <f t="shared" si="622"/>
        <v>NA</v>
      </c>
      <c r="AE453" s="1" t="str">
        <f t="shared" si="623"/>
        <v>NA</v>
      </c>
      <c r="AF453" s="1" t="str">
        <f t="shared" si="624"/>
        <v>NA</v>
      </c>
      <c r="AG453" s="1" t="str">
        <f t="shared" si="625"/>
        <v>NA</v>
      </c>
      <c r="AH453" s="1" t="str">
        <f t="shared" si="626"/>
        <v>NA</v>
      </c>
      <c r="AI453" s="1" t="str">
        <f t="shared" si="627"/>
        <v>NA</v>
      </c>
      <c r="AJ453" s="1" t="str">
        <f t="shared" si="628"/>
        <v>NA</v>
      </c>
      <c r="AK453" s="1" t="str">
        <f t="shared" si="629"/>
        <v>NA</v>
      </c>
      <c r="AL453" s="1" t="str">
        <f t="shared" si="630"/>
        <v>NA</v>
      </c>
      <c r="AM453" s="1" t="str">
        <f t="shared" si="631"/>
        <v>NA</v>
      </c>
      <c r="AN453" s="1" t="str">
        <f t="shared" si="632"/>
        <v>NA</v>
      </c>
      <c r="AO453" s="1" t="str">
        <f t="shared" si="633"/>
        <v>NA</v>
      </c>
      <c r="AP453" s="1" t="str">
        <f t="shared" si="634"/>
        <v>NA</v>
      </c>
      <c r="AQ453" s="1" t="str">
        <f t="shared" si="635"/>
        <v>NA</v>
      </c>
      <c r="AR453" s="1" t="str">
        <f t="shared" si="636"/>
        <v>NA</v>
      </c>
      <c r="AS453" s="1" t="str">
        <f t="shared" si="637"/>
        <v>NA</v>
      </c>
      <c r="AT453" s="1" t="str">
        <f t="shared" si="638"/>
        <v>NA</v>
      </c>
      <c r="AU453" s="1" t="str">
        <f t="shared" si="639"/>
        <v>NA</v>
      </c>
      <c r="AV453" s="1" t="str">
        <f t="shared" si="640"/>
        <v>NA</v>
      </c>
      <c r="AW453" s="1" t="str">
        <f t="shared" si="641"/>
        <v>NA</v>
      </c>
      <c r="AX453" s="1" t="str">
        <f t="shared" si="642"/>
        <v>NA</v>
      </c>
      <c r="AY453" s="1" t="str">
        <f t="shared" si="643"/>
        <v>NA_CUB</v>
      </c>
      <c r="AZ453" s="1" t="str">
        <f t="shared" si="643"/>
        <v>MORTALITY</v>
      </c>
    </row>
    <row r="454" spans="1:52" x14ac:dyDescent="0.2">
      <c r="A454" s="27">
        <f>SABI_RAW_DATA!A454</f>
        <v>453</v>
      </c>
      <c r="B454" s="1" t="str">
        <f>UPPER(SABI_RAW_DATA!C454)</f>
        <v>NA</v>
      </c>
      <c r="C454" s="28">
        <f>SABI_RAW_DATA!D454</f>
        <v>41760</v>
      </c>
      <c r="D454" s="28">
        <f>SABI_RAW_DATA!D454</f>
        <v>41760</v>
      </c>
      <c r="E454" s="1">
        <f t="shared" si="666"/>
        <v>2014</v>
      </c>
      <c r="F454" s="28">
        <f>SABI_RAW_DATA!E454</f>
        <v>41791</v>
      </c>
      <c r="G454" s="1">
        <f t="shared" si="667"/>
        <v>2014</v>
      </c>
      <c r="H454" s="67">
        <f>(YEAR(SABI_SUMMARY!D454)-YEAR(SABI_SUMMARY!C454))*12+MONTH(SABI_SUMMARY!D454)-MONTH(SABI_SUMMARY!C454)</f>
        <v>0</v>
      </c>
      <c r="I454" s="1" t="str">
        <f t="shared" si="668"/>
        <v>CUB</v>
      </c>
      <c r="J454" s="1" t="str">
        <f t="shared" si="669"/>
        <v>NA_CUB</v>
      </c>
      <c r="K454" s="29">
        <f>(YEAR(SABI_SUMMARY!F454)-YEAR(SABI_SUMMARY!C454))*12+MONTH(SABI_SUMMARY!F454)-MONTH(SABI_SUMMARY!C454)</f>
        <v>1</v>
      </c>
      <c r="L454" s="1" t="str">
        <f t="shared" si="670"/>
        <v>CUB</v>
      </c>
      <c r="M454" s="1" t="str">
        <f t="shared" si="671"/>
        <v>NA_CUB</v>
      </c>
      <c r="N454" s="1" t="str">
        <f>UPPER(SABI_RAW_DATA!G454)</f>
        <v>MORTALITY</v>
      </c>
      <c r="O454" s="1">
        <f>IF(SABI_SUMMARY!N454="MORTALITY",1,0)</f>
        <v>1</v>
      </c>
      <c r="P454" s="1" t="str">
        <f t="shared" si="616"/>
        <v>NA</v>
      </c>
      <c r="Q454" s="1" t="str">
        <f t="shared" si="617"/>
        <v>NA</v>
      </c>
      <c r="R454" s="1" t="str">
        <f t="shared" ref="R454:Z454" si="675">IF($E454=R$1,$J454,IF(R$1&gt;$G454,$N454,IF($E454&gt;R$1,"NA",(IF($E454=R$1,L454,(IF(Q454="NA",L454,IF(Q454="FEMALE_CUB","FEMALE_JUVENILE",IF(Q454="FEMALE_JUVENILE","FEMALE_SUBADULT",IF(Q454="FEMALE_SUBADULT","FEMALE_ADULT_36_48",IF(Q454="FEMALE_ADULT_36_48","FEMALE_ADULT_48_60",IF(Q454="FEMALE_ADULT_48_60","FEMALE_ADULT_60_72",IF(Q454="FEMALE_ADULT_60_72","FEMALE_ADULT_72_84",IF(Q454="FEMALE_ADULT_72_84","FEMALE_ADULT_84",IF(Q454="FEMALE_ADULT_84","FEMALE_ADULT_84",IF(Q454="MALE_CUB","MALE_JUVENILE",IF(Q454="MALE_JUVENILE","MALE_SUBADULT",IF(Q454="MALE_SUBADULT","MALE_ADULT_36_48",IF(Q454="MALE_ADULT_36_48","MALE_ADULT_48_60",IF(Q454="MALE_ADULT_48_60","MALE_ADULT_60_72",IF(Q454="MALE_ADULT_60_72","MALE_ADULT_72_84",IF(Q454="MALE_ADULT_72_84","MALE_ADULT_84",IF(Q454="MALE_ADULT_84","MALE_ADULT_84",IF(Q454="NA_CUB","NA_JUVENILE",IF(Q454="NA_JUVENILE","NA_ADULT",IF(Q454="NA_ADULT","NA_ADULT","NA"))))))))))))))))))))))))))</f>
        <v>NA</v>
      </c>
      <c r="S454" s="1" t="str">
        <f t="shared" si="675"/>
        <v>NA</v>
      </c>
      <c r="T454" s="1" t="str">
        <f t="shared" si="675"/>
        <v>NA</v>
      </c>
      <c r="U454" s="1" t="str">
        <f t="shared" si="675"/>
        <v>NA</v>
      </c>
      <c r="V454" s="1" t="str">
        <f t="shared" si="675"/>
        <v>NA</v>
      </c>
      <c r="W454" s="1" t="str">
        <f t="shared" si="675"/>
        <v>NA</v>
      </c>
      <c r="X454" s="1" t="str">
        <f t="shared" si="675"/>
        <v>NA</v>
      </c>
      <c r="Y454" s="1" t="str">
        <f t="shared" si="675"/>
        <v>NA</v>
      </c>
      <c r="Z454" s="1" t="str">
        <f t="shared" si="675"/>
        <v>NA</v>
      </c>
      <c r="AA454" s="1" t="str">
        <f t="shared" si="619"/>
        <v>NA</v>
      </c>
      <c r="AB454" s="1" t="str">
        <f t="shared" si="620"/>
        <v>NA</v>
      </c>
      <c r="AC454" s="1" t="str">
        <f t="shared" si="621"/>
        <v>NA</v>
      </c>
      <c r="AD454" s="1" t="str">
        <f t="shared" si="622"/>
        <v>NA</v>
      </c>
      <c r="AE454" s="1" t="str">
        <f t="shared" si="623"/>
        <v>NA</v>
      </c>
      <c r="AF454" s="1" t="str">
        <f t="shared" si="624"/>
        <v>NA</v>
      </c>
      <c r="AG454" s="1" t="str">
        <f t="shared" si="625"/>
        <v>NA</v>
      </c>
      <c r="AH454" s="1" t="str">
        <f t="shared" si="626"/>
        <v>NA</v>
      </c>
      <c r="AI454" s="1" t="str">
        <f t="shared" si="627"/>
        <v>NA</v>
      </c>
      <c r="AJ454" s="1" t="str">
        <f t="shared" si="628"/>
        <v>NA</v>
      </c>
      <c r="AK454" s="1" t="str">
        <f t="shared" si="629"/>
        <v>NA</v>
      </c>
      <c r="AL454" s="1" t="str">
        <f t="shared" si="630"/>
        <v>NA</v>
      </c>
      <c r="AM454" s="1" t="str">
        <f t="shared" si="631"/>
        <v>NA</v>
      </c>
      <c r="AN454" s="1" t="str">
        <f t="shared" si="632"/>
        <v>NA</v>
      </c>
      <c r="AO454" s="1" t="str">
        <f t="shared" si="633"/>
        <v>NA</v>
      </c>
      <c r="AP454" s="1" t="str">
        <f t="shared" si="634"/>
        <v>NA</v>
      </c>
      <c r="AQ454" s="1" t="str">
        <f t="shared" si="635"/>
        <v>NA</v>
      </c>
      <c r="AR454" s="1" t="str">
        <f t="shared" si="636"/>
        <v>NA</v>
      </c>
      <c r="AS454" s="1" t="str">
        <f t="shared" si="637"/>
        <v>NA</v>
      </c>
      <c r="AT454" s="1" t="str">
        <f t="shared" si="638"/>
        <v>NA</v>
      </c>
      <c r="AU454" s="1" t="str">
        <f t="shared" si="639"/>
        <v>NA</v>
      </c>
      <c r="AV454" s="1" t="str">
        <f t="shared" si="640"/>
        <v>NA</v>
      </c>
      <c r="AW454" s="1" t="str">
        <f t="shared" si="641"/>
        <v>NA</v>
      </c>
      <c r="AX454" s="1" t="str">
        <f t="shared" si="642"/>
        <v>NA</v>
      </c>
      <c r="AY454" s="1" t="str">
        <f t="shared" si="643"/>
        <v>NA_CUB</v>
      </c>
      <c r="AZ454" s="1" t="str">
        <f t="shared" si="643"/>
        <v>MORTALITY</v>
      </c>
    </row>
    <row r="455" spans="1:52" x14ac:dyDescent="0.2">
      <c r="A455" s="27">
        <f>SABI_RAW_DATA!A455</f>
        <v>454</v>
      </c>
      <c r="B455" s="1" t="str">
        <f>UPPER(SABI_RAW_DATA!C455)</f>
        <v>NA</v>
      </c>
      <c r="C455" s="28">
        <f>SABI_RAW_DATA!D455</f>
        <v>41913</v>
      </c>
      <c r="D455" s="28">
        <f>SABI_RAW_DATA!D455</f>
        <v>41913</v>
      </c>
      <c r="E455" s="1">
        <f t="shared" si="666"/>
        <v>2014</v>
      </c>
      <c r="F455" s="28">
        <f>SABI_RAW_DATA!E455</f>
        <v>41974</v>
      </c>
      <c r="G455" s="1">
        <f t="shared" si="667"/>
        <v>2014</v>
      </c>
      <c r="H455" s="67">
        <f>(YEAR(SABI_SUMMARY!D455)-YEAR(SABI_SUMMARY!C455))*12+MONTH(SABI_SUMMARY!D455)-MONTH(SABI_SUMMARY!C455)</f>
        <v>0</v>
      </c>
      <c r="I455" s="1" t="str">
        <f t="shared" si="668"/>
        <v>CUB</v>
      </c>
      <c r="J455" s="1" t="str">
        <f t="shared" si="669"/>
        <v>NA_CUB</v>
      </c>
      <c r="K455" s="29">
        <f>(YEAR(SABI_SUMMARY!F455)-YEAR(SABI_SUMMARY!C455))*12+MONTH(SABI_SUMMARY!F455)-MONTH(SABI_SUMMARY!C455)</f>
        <v>2</v>
      </c>
      <c r="L455" s="1" t="str">
        <f t="shared" si="670"/>
        <v>CUB</v>
      </c>
      <c r="M455" s="1" t="str">
        <f t="shared" si="671"/>
        <v>NA_CUB</v>
      </c>
      <c r="N455" s="1" t="str">
        <f>UPPER(SABI_RAW_DATA!G455)</f>
        <v>MORTALITY</v>
      </c>
      <c r="O455" s="1">
        <f>IF(SABI_SUMMARY!N455="MORTALITY",1,0)</f>
        <v>1</v>
      </c>
      <c r="P455" s="1" t="str">
        <f t="shared" si="616"/>
        <v>NA</v>
      </c>
      <c r="Q455" s="1" t="str">
        <f t="shared" si="617"/>
        <v>NA</v>
      </c>
      <c r="R455" s="1" t="str">
        <f t="shared" ref="R455:Z455" si="676">IF($E455=R$1,$J455,IF(R$1&gt;$G455,$N455,IF($E455&gt;R$1,"NA",(IF($E455=R$1,L455,(IF(Q455="NA",L455,IF(Q455="FEMALE_CUB","FEMALE_JUVENILE",IF(Q455="FEMALE_JUVENILE","FEMALE_SUBADULT",IF(Q455="FEMALE_SUBADULT","FEMALE_ADULT_36_48",IF(Q455="FEMALE_ADULT_36_48","FEMALE_ADULT_48_60",IF(Q455="FEMALE_ADULT_48_60","FEMALE_ADULT_60_72",IF(Q455="FEMALE_ADULT_60_72","FEMALE_ADULT_72_84",IF(Q455="FEMALE_ADULT_72_84","FEMALE_ADULT_84",IF(Q455="FEMALE_ADULT_84","FEMALE_ADULT_84",IF(Q455="MALE_CUB","MALE_JUVENILE",IF(Q455="MALE_JUVENILE","MALE_SUBADULT",IF(Q455="MALE_SUBADULT","MALE_ADULT_36_48",IF(Q455="MALE_ADULT_36_48","MALE_ADULT_48_60",IF(Q455="MALE_ADULT_48_60","MALE_ADULT_60_72",IF(Q455="MALE_ADULT_60_72","MALE_ADULT_72_84",IF(Q455="MALE_ADULT_72_84","MALE_ADULT_84",IF(Q455="MALE_ADULT_84","MALE_ADULT_84",IF(Q455="NA_CUB","NA_JUVENILE",IF(Q455="NA_JUVENILE","NA_ADULT",IF(Q455="NA_ADULT","NA_ADULT","NA"))))))))))))))))))))))))))</f>
        <v>NA</v>
      </c>
      <c r="S455" s="1" t="str">
        <f t="shared" si="676"/>
        <v>NA</v>
      </c>
      <c r="T455" s="1" t="str">
        <f t="shared" si="676"/>
        <v>NA</v>
      </c>
      <c r="U455" s="1" t="str">
        <f t="shared" si="676"/>
        <v>NA</v>
      </c>
      <c r="V455" s="1" t="str">
        <f t="shared" si="676"/>
        <v>NA</v>
      </c>
      <c r="W455" s="1" t="str">
        <f t="shared" si="676"/>
        <v>NA</v>
      </c>
      <c r="X455" s="1" t="str">
        <f t="shared" si="676"/>
        <v>NA</v>
      </c>
      <c r="Y455" s="1" t="str">
        <f t="shared" si="676"/>
        <v>NA</v>
      </c>
      <c r="Z455" s="1" t="str">
        <f t="shared" si="676"/>
        <v>NA</v>
      </c>
      <c r="AA455" s="1" t="str">
        <f t="shared" si="619"/>
        <v>NA</v>
      </c>
      <c r="AB455" s="1" t="str">
        <f t="shared" si="620"/>
        <v>NA</v>
      </c>
      <c r="AC455" s="1" t="str">
        <f t="shared" si="621"/>
        <v>NA</v>
      </c>
      <c r="AD455" s="1" t="str">
        <f t="shared" si="622"/>
        <v>NA</v>
      </c>
      <c r="AE455" s="1" t="str">
        <f t="shared" si="623"/>
        <v>NA</v>
      </c>
      <c r="AF455" s="1" t="str">
        <f t="shared" si="624"/>
        <v>NA</v>
      </c>
      <c r="AG455" s="1" t="str">
        <f t="shared" si="625"/>
        <v>NA</v>
      </c>
      <c r="AH455" s="1" t="str">
        <f t="shared" si="626"/>
        <v>NA</v>
      </c>
      <c r="AI455" s="1" t="str">
        <f t="shared" si="627"/>
        <v>NA</v>
      </c>
      <c r="AJ455" s="1" t="str">
        <f t="shared" si="628"/>
        <v>NA</v>
      </c>
      <c r="AK455" s="1" t="str">
        <f t="shared" si="629"/>
        <v>NA</v>
      </c>
      <c r="AL455" s="1" t="str">
        <f t="shared" si="630"/>
        <v>NA</v>
      </c>
      <c r="AM455" s="1" t="str">
        <f t="shared" si="631"/>
        <v>NA</v>
      </c>
      <c r="AN455" s="1" t="str">
        <f t="shared" si="632"/>
        <v>NA</v>
      </c>
      <c r="AO455" s="1" t="str">
        <f t="shared" si="633"/>
        <v>NA</v>
      </c>
      <c r="AP455" s="1" t="str">
        <f t="shared" si="634"/>
        <v>NA</v>
      </c>
      <c r="AQ455" s="1" t="str">
        <f t="shared" si="635"/>
        <v>NA</v>
      </c>
      <c r="AR455" s="1" t="str">
        <f t="shared" si="636"/>
        <v>NA</v>
      </c>
      <c r="AS455" s="1" t="str">
        <f t="shared" si="637"/>
        <v>NA</v>
      </c>
      <c r="AT455" s="1" t="str">
        <f t="shared" si="638"/>
        <v>NA</v>
      </c>
      <c r="AU455" s="1" t="str">
        <f t="shared" si="639"/>
        <v>NA</v>
      </c>
      <c r="AV455" s="1" t="str">
        <f t="shared" si="640"/>
        <v>NA</v>
      </c>
      <c r="AW455" s="1" t="str">
        <f t="shared" si="641"/>
        <v>NA</v>
      </c>
      <c r="AX455" s="1" t="str">
        <f t="shared" si="642"/>
        <v>NA</v>
      </c>
      <c r="AY455" s="1" t="str">
        <f t="shared" si="643"/>
        <v>NA_CUB</v>
      </c>
      <c r="AZ455" s="1" t="str">
        <f t="shared" si="643"/>
        <v>MORTALITY</v>
      </c>
    </row>
    <row r="456" spans="1:52" x14ac:dyDescent="0.2">
      <c r="A456" s="27">
        <f>SABI_RAW_DATA!A456</f>
        <v>455</v>
      </c>
      <c r="B456" s="1" t="str">
        <f>UPPER(SABI_RAW_DATA!C456)</f>
        <v>NA</v>
      </c>
      <c r="C456" s="28">
        <f>SABI_RAW_DATA!D456</f>
        <v>41913</v>
      </c>
      <c r="D456" s="28">
        <f>SABI_RAW_DATA!D456</f>
        <v>41913</v>
      </c>
      <c r="E456" s="1">
        <f t="shared" si="666"/>
        <v>2014</v>
      </c>
      <c r="F456" s="28">
        <f>SABI_RAW_DATA!E456</f>
        <v>41974</v>
      </c>
      <c r="G456" s="1">
        <f t="shared" si="667"/>
        <v>2014</v>
      </c>
      <c r="H456" s="67">
        <f>(YEAR(SABI_SUMMARY!D456)-YEAR(SABI_SUMMARY!C456))*12+MONTH(SABI_SUMMARY!D456)-MONTH(SABI_SUMMARY!C456)</f>
        <v>0</v>
      </c>
      <c r="I456" s="1" t="str">
        <f t="shared" si="668"/>
        <v>CUB</v>
      </c>
      <c r="J456" s="1" t="str">
        <f t="shared" si="669"/>
        <v>NA_CUB</v>
      </c>
      <c r="K456" s="29">
        <f>(YEAR(SABI_SUMMARY!F456)-YEAR(SABI_SUMMARY!C456))*12+MONTH(SABI_SUMMARY!F456)-MONTH(SABI_SUMMARY!C456)</f>
        <v>2</v>
      </c>
      <c r="L456" s="1" t="str">
        <f t="shared" si="670"/>
        <v>CUB</v>
      </c>
      <c r="M456" s="1" t="str">
        <f t="shared" si="671"/>
        <v>NA_CUB</v>
      </c>
      <c r="N456" s="1" t="str">
        <f>UPPER(SABI_RAW_DATA!G456)</f>
        <v>MORTALITY</v>
      </c>
      <c r="O456" s="1">
        <f>IF(SABI_SUMMARY!N456="MORTALITY",1,0)</f>
        <v>1</v>
      </c>
      <c r="P456" s="1" t="str">
        <f t="shared" si="616"/>
        <v>NA</v>
      </c>
      <c r="Q456" s="1" t="str">
        <f t="shared" si="617"/>
        <v>NA</v>
      </c>
      <c r="R456" s="1" t="str">
        <f t="shared" ref="R456:Z456" si="677">IF($E456=R$1,$J456,IF(R$1&gt;$G456,$N456,IF($E456&gt;R$1,"NA",(IF($E456=R$1,L456,(IF(Q456="NA",L456,IF(Q456="FEMALE_CUB","FEMALE_JUVENILE",IF(Q456="FEMALE_JUVENILE","FEMALE_SUBADULT",IF(Q456="FEMALE_SUBADULT","FEMALE_ADULT_36_48",IF(Q456="FEMALE_ADULT_36_48","FEMALE_ADULT_48_60",IF(Q456="FEMALE_ADULT_48_60","FEMALE_ADULT_60_72",IF(Q456="FEMALE_ADULT_60_72","FEMALE_ADULT_72_84",IF(Q456="FEMALE_ADULT_72_84","FEMALE_ADULT_84",IF(Q456="FEMALE_ADULT_84","FEMALE_ADULT_84",IF(Q456="MALE_CUB","MALE_JUVENILE",IF(Q456="MALE_JUVENILE","MALE_SUBADULT",IF(Q456="MALE_SUBADULT","MALE_ADULT_36_48",IF(Q456="MALE_ADULT_36_48","MALE_ADULT_48_60",IF(Q456="MALE_ADULT_48_60","MALE_ADULT_60_72",IF(Q456="MALE_ADULT_60_72","MALE_ADULT_72_84",IF(Q456="MALE_ADULT_72_84","MALE_ADULT_84",IF(Q456="MALE_ADULT_84","MALE_ADULT_84",IF(Q456="NA_CUB","NA_JUVENILE",IF(Q456="NA_JUVENILE","NA_ADULT",IF(Q456="NA_ADULT","NA_ADULT","NA"))))))))))))))))))))))))))</f>
        <v>NA</v>
      </c>
      <c r="S456" s="1" t="str">
        <f t="shared" si="677"/>
        <v>NA</v>
      </c>
      <c r="T456" s="1" t="str">
        <f t="shared" si="677"/>
        <v>NA</v>
      </c>
      <c r="U456" s="1" t="str">
        <f t="shared" si="677"/>
        <v>NA</v>
      </c>
      <c r="V456" s="1" t="str">
        <f t="shared" si="677"/>
        <v>NA</v>
      </c>
      <c r="W456" s="1" t="str">
        <f t="shared" si="677"/>
        <v>NA</v>
      </c>
      <c r="X456" s="1" t="str">
        <f t="shared" si="677"/>
        <v>NA</v>
      </c>
      <c r="Y456" s="1" t="str">
        <f t="shared" si="677"/>
        <v>NA</v>
      </c>
      <c r="Z456" s="1" t="str">
        <f t="shared" si="677"/>
        <v>NA</v>
      </c>
      <c r="AA456" s="1" t="str">
        <f t="shared" si="619"/>
        <v>NA</v>
      </c>
      <c r="AB456" s="1" t="str">
        <f t="shared" si="620"/>
        <v>NA</v>
      </c>
      <c r="AC456" s="1" t="str">
        <f t="shared" si="621"/>
        <v>NA</v>
      </c>
      <c r="AD456" s="1" t="str">
        <f t="shared" si="622"/>
        <v>NA</v>
      </c>
      <c r="AE456" s="1" t="str">
        <f t="shared" si="623"/>
        <v>NA</v>
      </c>
      <c r="AF456" s="1" t="str">
        <f t="shared" si="624"/>
        <v>NA</v>
      </c>
      <c r="AG456" s="1" t="str">
        <f t="shared" si="625"/>
        <v>NA</v>
      </c>
      <c r="AH456" s="1" t="str">
        <f t="shared" si="626"/>
        <v>NA</v>
      </c>
      <c r="AI456" s="1" t="str">
        <f t="shared" si="627"/>
        <v>NA</v>
      </c>
      <c r="AJ456" s="1" t="str">
        <f t="shared" si="628"/>
        <v>NA</v>
      </c>
      <c r="AK456" s="1" t="str">
        <f t="shared" si="629"/>
        <v>NA</v>
      </c>
      <c r="AL456" s="1" t="str">
        <f t="shared" si="630"/>
        <v>NA</v>
      </c>
      <c r="AM456" s="1" t="str">
        <f t="shared" si="631"/>
        <v>NA</v>
      </c>
      <c r="AN456" s="1" t="str">
        <f t="shared" si="632"/>
        <v>NA</v>
      </c>
      <c r="AO456" s="1" t="str">
        <f t="shared" si="633"/>
        <v>NA</v>
      </c>
      <c r="AP456" s="1" t="str">
        <f t="shared" si="634"/>
        <v>NA</v>
      </c>
      <c r="AQ456" s="1" t="str">
        <f t="shared" si="635"/>
        <v>NA</v>
      </c>
      <c r="AR456" s="1" t="str">
        <f t="shared" si="636"/>
        <v>NA</v>
      </c>
      <c r="AS456" s="1" t="str">
        <f t="shared" si="637"/>
        <v>NA</v>
      </c>
      <c r="AT456" s="1" t="str">
        <f t="shared" si="638"/>
        <v>NA</v>
      </c>
      <c r="AU456" s="1" t="str">
        <f t="shared" si="639"/>
        <v>NA</v>
      </c>
      <c r="AV456" s="1" t="str">
        <f t="shared" si="640"/>
        <v>NA</v>
      </c>
      <c r="AW456" s="1" t="str">
        <f t="shared" si="641"/>
        <v>NA</v>
      </c>
      <c r="AX456" s="1" t="str">
        <f t="shared" si="642"/>
        <v>NA</v>
      </c>
      <c r="AY456" s="1" t="str">
        <f t="shared" si="643"/>
        <v>NA_CUB</v>
      </c>
      <c r="AZ456" s="1" t="str">
        <f t="shared" si="643"/>
        <v>MORTALITY</v>
      </c>
    </row>
    <row r="457" spans="1:52" x14ac:dyDescent="0.2">
      <c r="A457" s="27">
        <f>SABI_RAW_DATA!A457</f>
        <v>456</v>
      </c>
      <c r="B457" s="1" t="str">
        <f>UPPER(SABI_RAW_DATA!C457)</f>
        <v>NA</v>
      </c>
      <c r="C457" s="28">
        <f>SABI_RAW_DATA!D457</f>
        <v>41913</v>
      </c>
      <c r="D457" s="28">
        <f>SABI_RAW_DATA!D457</f>
        <v>41913</v>
      </c>
      <c r="E457" s="1">
        <f t="shared" si="666"/>
        <v>2014</v>
      </c>
      <c r="F457" s="28">
        <f>SABI_RAW_DATA!E457</f>
        <v>41974</v>
      </c>
      <c r="G457" s="1">
        <f t="shared" si="667"/>
        <v>2014</v>
      </c>
      <c r="H457" s="67">
        <f>(YEAR(SABI_SUMMARY!D457)-YEAR(SABI_SUMMARY!C457))*12+MONTH(SABI_SUMMARY!D457)-MONTH(SABI_SUMMARY!C457)</f>
        <v>0</v>
      </c>
      <c r="I457" s="1" t="str">
        <f t="shared" si="668"/>
        <v>CUB</v>
      </c>
      <c r="J457" s="1" t="str">
        <f t="shared" si="669"/>
        <v>NA_CUB</v>
      </c>
      <c r="K457" s="29">
        <f>(YEAR(SABI_SUMMARY!F457)-YEAR(SABI_SUMMARY!C457))*12+MONTH(SABI_SUMMARY!F457)-MONTH(SABI_SUMMARY!C457)</f>
        <v>2</v>
      </c>
      <c r="L457" s="1" t="str">
        <f t="shared" si="670"/>
        <v>CUB</v>
      </c>
      <c r="M457" s="1" t="str">
        <f t="shared" si="671"/>
        <v>NA_CUB</v>
      </c>
      <c r="N457" s="1" t="str">
        <f>UPPER(SABI_RAW_DATA!G457)</f>
        <v>MORTALITY</v>
      </c>
      <c r="O457" s="1">
        <f>IF(SABI_SUMMARY!N457="MORTALITY",1,0)</f>
        <v>1</v>
      </c>
      <c r="P457" s="1" t="str">
        <f t="shared" si="616"/>
        <v>NA</v>
      </c>
      <c r="Q457" s="1" t="str">
        <f t="shared" si="617"/>
        <v>NA</v>
      </c>
      <c r="R457" s="1" t="str">
        <f t="shared" ref="R457:Z457" si="678">IF($E457=R$1,$J457,IF(R$1&gt;$G457,$N457,IF($E457&gt;R$1,"NA",(IF($E457=R$1,L457,(IF(Q457="NA",L457,IF(Q457="FEMALE_CUB","FEMALE_JUVENILE",IF(Q457="FEMALE_JUVENILE","FEMALE_SUBADULT",IF(Q457="FEMALE_SUBADULT","FEMALE_ADULT_36_48",IF(Q457="FEMALE_ADULT_36_48","FEMALE_ADULT_48_60",IF(Q457="FEMALE_ADULT_48_60","FEMALE_ADULT_60_72",IF(Q457="FEMALE_ADULT_60_72","FEMALE_ADULT_72_84",IF(Q457="FEMALE_ADULT_72_84","FEMALE_ADULT_84",IF(Q457="FEMALE_ADULT_84","FEMALE_ADULT_84",IF(Q457="MALE_CUB","MALE_JUVENILE",IF(Q457="MALE_JUVENILE","MALE_SUBADULT",IF(Q457="MALE_SUBADULT","MALE_ADULT_36_48",IF(Q457="MALE_ADULT_36_48","MALE_ADULT_48_60",IF(Q457="MALE_ADULT_48_60","MALE_ADULT_60_72",IF(Q457="MALE_ADULT_60_72","MALE_ADULT_72_84",IF(Q457="MALE_ADULT_72_84","MALE_ADULT_84",IF(Q457="MALE_ADULT_84","MALE_ADULT_84",IF(Q457="NA_CUB","NA_JUVENILE",IF(Q457="NA_JUVENILE","NA_ADULT",IF(Q457="NA_ADULT","NA_ADULT","NA"))))))))))))))))))))))))))</f>
        <v>NA</v>
      </c>
      <c r="S457" s="1" t="str">
        <f t="shared" si="678"/>
        <v>NA</v>
      </c>
      <c r="T457" s="1" t="str">
        <f t="shared" si="678"/>
        <v>NA</v>
      </c>
      <c r="U457" s="1" t="str">
        <f t="shared" si="678"/>
        <v>NA</v>
      </c>
      <c r="V457" s="1" t="str">
        <f t="shared" si="678"/>
        <v>NA</v>
      </c>
      <c r="W457" s="1" t="str">
        <f t="shared" si="678"/>
        <v>NA</v>
      </c>
      <c r="X457" s="1" t="str">
        <f t="shared" si="678"/>
        <v>NA</v>
      </c>
      <c r="Y457" s="1" t="str">
        <f t="shared" si="678"/>
        <v>NA</v>
      </c>
      <c r="Z457" s="1" t="str">
        <f t="shared" si="678"/>
        <v>NA</v>
      </c>
      <c r="AA457" s="1" t="str">
        <f t="shared" si="619"/>
        <v>NA</v>
      </c>
      <c r="AB457" s="1" t="str">
        <f t="shared" si="620"/>
        <v>NA</v>
      </c>
      <c r="AC457" s="1" t="str">
        <f t="shared" si="621"/>
        <v>NA</v>
      </c>
      <c r="AD457" s="1" t="str">
        <f t="shared" si="622"/>
        <v>NA</v>
      </c>
      <c r="AE457" s="1" t="str">
        <f t="shared" si="623"/>
        <v>NA</v>
      </c>
      <c r="AF457" s="1" t="str">
        <f t="shared" si="624"/>
        <v>NA</v>
      </c>
      <c r="AG457" s="1" t="str">
        <f t="shared" si="625"/>
        <v>NA</v>
      </c>
      <c r="AH457" s="1" t="str">
        <f t="shared" si="626"/>
        <v>NA</v>
      </c>
      <c r="AI457" s="1" t="str">
        <f t="shared" si="627"/>
        <v>NA</v>
      </c>
      <c r="AJ457" s="1" t="str">
        <f t="shared" si="628"/>
        <v>NA</v>
      </c>
      <c r="AK457" s="1" t="str">
        <f t="shared" si="629"/>
        <v>NA</v>
      </c>
      <c r="AL457" s="1" t="str">
        <f t="shared" si="630"/>
        <v>NA</v>
      </c>
      <c r="AM457" s="1" t="str">
        <f t="shared" si="631"/>
        <v>NA</v>
      </c>
      <c r="AN457" s="1" t="str">
        <f t="shared" si="632"/>
        <v>NA</v>
      </c>
      <c r="AO457" s="1" t="str">
        <f t="shared" si="633"/>
        <v>NA</v>
      </c>
      <c r="AP457" s="1" t="str">
        <f t="shared" si="634"/>
        <v>NA</v>
      </c>
      <c r="AQ457" s="1" t="str">
        <f t="shared" si="635"/>
        <v>NA</v>
      </c>
      <c r="AR457" s="1" t="str">
        <f t="shared" si="636"/>
        <v>NA</v>
      </c>
      <c r="AS457" s="1" t="str">
        <f t="shared" si="637"/>
        <v>NA</v>
      </c>
      <c r="AT457" s="1" t="str">
        <f t="shared" si="638"/>
        <v>NA</v>
      </c>
      <c r="AU457" s="1" t="str">
        <f t="shared" si="639"/>
        <v>NA</v>
      </c>
      <c r="AV457" s="1" t="str">
        <f t="shared" si="640"/>
        <v>NA</v>
      </c>
      <c r="AW457" s="1" t="str">
        <f t="shared" si="641"/>
        <v>NA</v>
      </c>
      <c r="AX457" s="1" t="str">
        <f t="shared" si="642"/>
        <v>NA</v>
      </c>
      <c r="AY457" s="1" t="str">
        <f t="shared" si="643"/>
        <v>NA_CUB</v>
      </c>
      <c r="AZ457" s="1" t="str">
        <f t="shared" si="643"/>
        <v>MORTALITY</v>
      </c>
    </row>
    <row r="458" spans="1:52" x14ac:dyDescent="0.2">
      <c r="A458" s="27">
        <f>SABI_RAW_DATA!A458</f>
        <v>457</v>
      </c>
      <c r="B458" s="1" t="str">
        <f>UPPER(SABI_RAW_DATA!C458)</f>
        <v>NA</v>
      </c>
      <c r="C458" s="28">
        <f>SABI_RAW_DATA!D458</f>
        <v>30864</v>
      </c>
      <c r="D458" s="28">
        <f>SABI_RAW_DATA!D458</f>
        <v>30864</v>
      </c>
      <c r="E458" s="1">
        <f t="shared" si="666"/>
        <v>1984</v>
      </c>
      <c r="F458" s="28">
        <f>SABI_RAW_DATA!E458</f>
        <v>30896</v>
      </c>
      <c r="G458" s="1">
        <f t="shared" si="667"/>
        <v>1984</v>
      </c>
      <c r="H458" s="67">
        <f>(YEAR(SABI_SUMMARY!D458)-YEAR(SABI_SUMMARY!C458))*12+MONTH(SABI_SUMMARY!D458)-MONTH(SABI_SUMMARY!C458)</f>
        <v>0</v>
      </c>
      <c r="I458" s="1" t="str">
        <f t="shared" si="668"/>
        <v>CUB</v>
      </c>
      <c r="J458" s="1" t="str">
        <f t="shared" si="669"/>
        <v>NA_CUB</v>
      </c>
      <c r="K458" s="29">
        <f>(YEAR(SABI_SUMMARY!F458)-YEAR(SABI_SUMMARY!C458))*12+MONTH(SABI_SUMMARY!F458)-MONTH(SABI_SUMMARY!C458)</f>
        <v>1</v>
      </c>
      <c r="L458" s="1" t="str">
        <f t="shared" si="670"/>
        <v>CUB</v>
      </c>
      <c r="M458" s="1" t="str">
        <f t="shared" si="671"/>
        <v>NA_CUB</v>
      </c>
      <c r="N458" s="1" t="str">
        <f>UPPER(SABI_RAW_DATA!G458)</f>
        <v>MORTALITY</v>
      </c>
      <c r="O458" s="1">
        <f>IF(SABI_SUMMARY!N458="MORTALITY",1,0)</f>
        <v>1</v>
      </c>
      <c r="P458" s="1" t="str">
        <f t="shared" si="616"/>
        <v>NA</v>
      </c>
      <c r="Q458" s="1" t="str">
        <f t="shared" si="617"/>
        <v>NA</v>
      </c>
      <c r="R458" s="1" t="str">
        <f t="shared" ref="R458:Z458" si="679">IF($E458=R$1,$J458,IF(R$1&gt;$G458,$N458,IF($E458&gt;R$1,"NA",(IF($E458=R$1,L458,(IF(Q458="NA",L458,IF(Q458="FEMALE_CUB","FEMALE_JUVENILE",IF(Q458="FEMALE_JUVENILE","FEMALE_SUBADULT",IF(Q458="FEMALE_SUBADULT","FEMALE_ADULT_36_48",IF(Q458="FEMALE_ADULT_36_48","FEMALE_ADULT_48_60",IF(Q458="FEMALE_ADULT_48_60","FEMALE_ADULT_60_72",IF(Q458="FEMALE_ADULT_60_72","FEMALE_ADULT_72_84",IF(Q458="FEMALE_ADULT_72_84","FEMALE_ADULT_84",IF(Q458="FEMALE_ADULT_84","FEMALE_ADULT_84",IF(Q458="MALE_CUB","MALE_JUVENILE",IF(Q458="MALE_JUVENILE","MALE_SUBADULT",IF(Q458="MALE_SUBADULT","MALE_ADULT_36_48",IF(Q458="MALE_ADULT_36_48","MALE_ADULT_48_60",IF(Q458="MALE_ADULT_48_60","MALE_ADULT_60_72",IF(Q458="MALE_ADULT_60_72","MALE_ADULT_72_84",IF(Q458="MALE_ADULT_72_84","MALE_ADULT_84",IF(Q458="MALE_ADULT_84","MALE_ADULT_84",IF(Q458="NA_CUB","NA_JUVENILE",IF(Q458="NA_JUVENILE","NA_ADULT",IF(Q458="NA_ADULT","NA_ADULT","NA"))))))))))))))))))))))))))</f>
        <v>NA</v>
      </c>
      <c r="S458" s="1" t="str">
        <f t="shared" si="679"/>
        <v>NA</v>
      </c>
      <c r="T458" s="1" t="str">
        <f t="shared" si="679"/>
        <v>NA</v>
      </c>
      <c r="U458" s="1" t="str">
        <f t="shared" si="679"/>
        <v>NA_CUB</v>
      </c>
      <c r="V458" s="1" t="str">
        <f t="shared" si="679"/>
        <v>MORTALITY</v>
      </c>
      <c r="W458" s="1" t="str">
        <f t="shared" si="679"/>
        <v>MORTALITY</v>
      </c>
      <c r="X458" s="1" t="str">
        <f t="shared" si="679"/>
        <v>MORTALITY</v>
      </c>
      <c r="Y458" s="1" t="str">
        <f t="shared" si="679"/>
        <v>MORTALITY</v>
      </c>
      <c r="Z458" s="1" t="str">
        <f t="shared" si="679"/>
        <v>MORTALITY</v>
      </c>
      <c r="AA458" s="1" t="str">
        <f t="shared" si="619"/>
        <v>MORTALITY</v>
      </c>
      <c r="AB458" s="1" t="str">
        <f t="shared" si="620"/>
        <v>MORTALITY</v>
      </c>
      <c r="AC458" s="1" t="str">
        <f t="shared" si="621"/>
        <v>MORTALITY</v>
      </c>
      <c r="AD458" s="1" t="str">
        <f t="shared" si="622"/>
        <v>MORTALITY</v>
      </c>
      <c r="AE458" s="1" t="str">
        <f t="shared" si="623"/>
        <v>MORTALITY</v>
      </c>
      <c r="AF458" s="1" t="str">
        <f t="shared" si="624"/>
        <v>MORTALITY</v>
      </c>
      <c r="AG458" s="1" t="str">
        <f t="shared" si="625"/>
        <v>MORTALITY</v>
      </c>
      <c r="AH458" s="1" t="str">
        <f t="shared" si="626"/>
        <v>MORTALITY</v>
      </c>
      <c r="AI458" s="1" t="str">
        <f t="shared" si="627"/>
        <v>MORTALITY</v>
      </c>
      <c r="AJ458" s="1" t="str">
        <f t="shared" si="628"/>
        <v>MORTALITY</v>
      </c>
      <c r="AK458" s="1" t="str">
        <f t="shared" si="629"/>
        <v>MORTALITY</v>
      </c>
      <c r="AL458" s="1" t="str">
        <f t="shared" si="630"/>
        <v>MORTALITY</v>
      </c>
      <c r="AM458" s="1" t="str">
        <f t="shared" si="631"/>
        <v>MORTALITY</v>
      </c>
      <c r="AN458" s="1" t="str">
        <f t="shared" si="632"/>
        <v>MORTALITY</v>
      </c>
      <c r="AO458" s="1" t="str">
        <f t="shared" si="633"/>
        <v>MORTALITY</v>
      </c>
      <c r="AP458" s="1" t="str">
        <f t="shared" si="634"/>
        <v>MORTALITY</v>
      </c>
      <c r="AQ458" s="1" t="str">
        <f t="shared" si="635"/>
        <v>MORTALITY</v>
      </c>
      <c r="AR458" s="1" t="str">
        <f t="shared" si="636"/>
        <v>MORTALITY</v>
      </c>
      <c r="AS458" s="1" t="str">
        <f t="shared" si="637"/>
        <v>MORTALITY</v>
      </c>
      <c r="AT458" s="1" t="str">
        <f t="shared" si="638"/>
        <v>MORTALITY</v>
      </c>
      <c r="AU458" s="1" t="str">
        <f t="shared" si="639"/>
        <v>MORTALITY</v>
      </c>
      <c r="AV458" s="1" t="str">
        <f t="shared" si="640"/>
        <v>MORTALITY</v>
      </c>
      <c r="AW458" s="1" t="str">
        <f t="shared" si="641"/>
        <v>MORTALITY</v>
      </c>
      <c r="AX458" s="1" t="str">
        <f t="shared" si="642"/>
        <v>MORTALITY</v>
      </c>
      <c r="AY458" s="1" t="str">
        <f t="shared" si="643"/>
        <v>MORTALITY</v>
      </c>
      <c r="AZ458" s="1" t="str">
        <f t="shared" si="643"/>
        <v>MORTALITY</v>
      </c>
    </row>
    <row r="459" spans="1:52" x14ac:dyDescent="0.2">
      <c r="A459" s="27">
        <f>SABI_RAW_DATA!A459</f>
        <v>458</v>
      </c>
      <c r="B459" s="1" t="str">
        <f>UPPER(SABI_RAW_DATA!C459)</f>
        <v>NA</v>
      </c>
      <c r="C459" s="28">
        <f>SABI_RAW_DATA!D459</f>
        <v>30864</v>
      </c>
      <c r="D459" s="28">
        <f>SABI_RAW_DATA!D459</f>
        <v>30864</v>
      </c>
      <c r="E459" s="1">
        <f t="shared" si="666"/>
        <v>1984</v>
      </c>
      <c r="F459" s="28">
        <f>SABI_RAW_DATA!E459</f>
        <v>30896</v>
      </c>
      <c r="G459" s="1">
        <f t="shared" si="667"/>
        <v>1984</v>
      </c>
      <c r="H459" s="67">
        <f>(YEAR(SABI_SUMMARY!D459)-YEAR(SABI_SUMMARY!C459))*12+MONTH(SABI_SUMMARY!D459)-MONTH(SABI_SUMMARY!C459)</f>
        <v>0</v>
      </c>
      <c r="I459" s="1" t="str">
        <f t="shared" si="668"/>
        <v>CUB</v>
      </c>
      <c r="J459" s="1" t="str">
        <f t="shared" si="669"/>
        <v>NA_CUB</v>
      </c>
      <c r="K459" s="29">
        <f>(YEAR(SABI_SUMMARY!F459)-YEAR(SABI_SUMMARY!C459))*12+MONTH(SABI_SUMMARY!F459)-MONTH(SABI_SUMMARY!C459)</f>
        <v>1</v>
      </c>
      <c r="L459" s="1" t="str">
        <f t="shared" si="670"/>
        <v>CUB</v>
      </c>
      <c r="M459" s="1" t="str">
        <f t="shared" si="671"/>
        <v>NA_CUB</v>
      </c>
      <c r="N459" s="1" t="str">
        <f>UPPER(SABI_RAW_DATA!G459)</f>
        <v>MORTALITY</v>
      </c>
      <c r="O459" s="1">
        <f>IF(SABI_SUMMARY!N459="MORTALITY",1,0)</f>
        <v>1</v>
      </c>
      <c r="P459" s="1" t="str">
        <f t="shared" si="616"/>
        <v>NA</v>
      </c>
      <c r="Q459" s="1" t="str">
        <f t="shared" si="617"/>
        <v>NA</v>
      </c>
      <c r="R459" s="1" t="str">
        <f t="shared" ref="R459:Z459" si="680">IF($E459=R$1,$J459,IF(R$1&gt;$G459,$N459,IF($E459&gt;R$1,"NA",(IF($E459=R$1,L459,(IF(Q459="NA",L459,IF(Q459="FEMALE_CUB","FEMALE_JUVENILE",IF(Q459="FEMALE_JUVENILE","FEMALE_SUBADULT",IF(Q459="FEMALE_SUBADULT","FEMALE_ADULT_36_48",IF(Q459="FEMALE_ADULT_36_48","FEMALE_ADULT_48_60",IF(Q459="FEMALE_ADULT_48_60","FEMALE_ADULT_60_72",IF(Q459="FEMALE_ADULT_60_72","FEMALE_ADULT_72_84",IF(Q459="FEMALE_ADULT_72_84","FEMALE_ADULT_84",IF(Q459="FEMALE_ADULT_84","FEMALE_ADULT_84",IF(Q459="MALE_CUB","MALE_JUVENILE",IF(Q459="MALE_JUVENILE","MALE_SUBADULT",IF(Q459="MALE_SUBADULT","MALE_ADULT_36_48",IF(Q459="MALE_ADULT_36_48","MALE_ADULT_48_60",IF(Q459="MALE_ADULT_48_60","MALE_ADULT_60_72",IF(Q459="MALE_ADULT_60_72","MALE_ADULT_72_84",IF(Q459="MALE_ADULT_72_84","MALE_ADULT_84",IF(Q459="MALE_ADULT_84","MALE_ADULT_84",IF(Q459="NA_CUB","NA_JUVENILE",IF(Q459="NA_JUVENILE","NA_ADULT",IF(Q459="NA_ADULT","NA_ADULT","NA"))))))))))))))))))))))))))</f>
        <v>NA</v>
      </c>
      <c r="S459" s="1" t="str">
        <f t="shared" si="680"/>
        <v>NA</v>
      </c>
      <c r="T459" s="1" t="str">
        <f t="shared" si="680"/>
        <v>NA</v>
      </c>
      <c r="U459" s="1" t="str">
        <f t="shared" si="680"/>
        <v>NA_CUB</v>
      </c>
      <c r="V459" s="1" t="str">
        <f t="shared" si="680"/>
        <v>MORTALITY</v>
      </c>
      <c r="W459" s="1" t="str">
        <f t="shared" si="680"/>
        <v>MORTALITY</v>
      </c>
      <c r="X459" s="1" t="str">
        <f t="shared" si="680"/>
        <v>MORTALITY</v>
      </c>
      <c r="Y459" s="1" t="str">
        <f t="shared" si="680"/>
        <v>MORTALITY</v>
      </c>
      <c r="Z459" s="1" t="str">
        <f t="shared" si="680"/>
        <v>MORTALITY</v>
      </c>
      <c r="AA459" s="1" t="str">
        <f t="shared" si="619"/>
        <v>MORTALITY</v>
      </c>
      <c r="AB459" s="1" t="str">
        <f t="shared" si="620"/>
        <v>MORTALITY</v>
      </c>
      <c r="AC459" s="1" t="str">
        <f t="shared" si="621"/>
        <v>MORTALITY</v>
      </c>
      <c r="AD459" s="1" t="str">
        <f t="shared" si="622"/>
        <v>MORTALITY</v>
      </c>
      <c r="AE459" s="1" t="str">
        <f t="shared" si="623"/>
        <v>MORTALITY</v>
      </c>
      <c r="AF459" s="1" t="str">
        <f t="shared" si="624"/>
        <v>MORTALITY</v>
      </c>
      <c r="AG459" s="1" t="str">
        <f t="shared" si="625"/>
        <v>MORTALITY</v>
      </c>
      <c r="AH459" s="1" t="str">
        <f t="shared" si="626"/>
        <v>MORTALITY</v>
      </c>
      <c r="AI459" s="1" t="str">
        <f t="shared" si="627"/>
        <v>MORTALITY</v>
      </c>
      <c r="AJ459" s="1" t="str">
        <f t="shared" si="628"/>
        <v>MORTALITY</v>
      </c>
      <c r="AK459" s="1" t="str">
        <f t="shared" si="629"/>
        <v>MORTALITY</v>
      </c>
      <c r="AL459" s="1" t="str">
        <f t="shared" si="630"/>
        <v>MORTALITY</v>
      </c>
      <c r="AM459" s="1" t="str">
        <f t="shared" si="631"/>
        <v>MORTALITY</v>
      </c>
      <c r="AN459" s="1" t="str">
        <f t="shared" si="632"/>
        <v>MORTALITY</v>
      </c>
      <c r="AO459" s="1" t="str">
        <f t="shared" si="633"/>
        <v>MORTALITY</v>
      </c>
      <c r="AP459" s="1" t="str">
        <f t="shared" si="634"/>
        <v>MORTALITY</v>
      </c>
      <c r="AQ459" s="1" t="str">
        <f t="shared" si="635"/>
        <v>MORTALITY</v>
      </c>
      <c r="AR459" s="1" t="str">
        <f t="shared" si="636"/>
        <v>MORTALITY</v>
      </c>
      <c r="AS459" s="1" t="str">
        <f t="shared" si="637"/>
        <v>MORTALITY</v>
      </c>
      <c r="AT459" s="1" t="str">
        <f t="shared" si="638"/>
        <v>MORTALITY</v>
      </c>
      <c r="AU459" s="1" t="str">
        <f t="shared" si="639"/>
        <v>MORTALITY</v>
      </c>
      <c r="AV459" s="1" t="str">
        <f t="shared" si="640"/>
        <v>MORTALITY</v>
      </c>
      <c r="AW459" s="1" t="str">
        <f t="shared" si="641"/>
        <v>MORTALITY</v>
      </c>
      <c r="AX459" s="1" t="str">
        <f t="shared" si="642"/>
        <v>MORTALITY</v>
      </c>
      <c r="AY459" s="1" t="str">
        <f t="shared" si="643"/>
        <v>MORTALITY</v>
      </c>
      <c r="AZ459" s="1" t="str">
        <f t="shared" si="643"/>
        <v>MORTALITY</v>
      </c>
    </row>
    <row r="460" spans="1:52" x14ac:dyDescent="0.2">
      <c r="A460" s="27">
        <f>SABI_RAW_DATA!A460</f>
        <v>459</v>
      </c>
      <c r="B460" s="1" t="str">
        <f>UPPER(SABI_RAW_DATA!C460)</f>
        <v>NA</v>
      </c>
      <c r="C460" s="28">
        <f>SABI_RAW_DATA!D460</f>
        <v>31291</v>
      </c>
      <c r="D460" s="28">
        <f>SABI_RAW_DATA!D460</f>
        <v>31291</v>
      </c>
      <c r="E460" s="1">
        <f t="shared" si="666"/>
        <v>1985</v>
      </c>
      <c r="F460" s="28">
        <f>SABI_RAW_DATA!E460</f>
        <v>31444</v>
      </c>
      <c r="G460" s="1">
        <f t="shared" si="667"/>
        <v>1986</v>
      </c>
      <c r="H460" s="67">
        <f>(YEAR(SABI_SUMMARY!D460)-YEAR(SABI_SUMMARY!C460))*12+MONTH(SABI_SUMMARY!D460)-MONTH(SABI_SUMMARY!C460)</f>
        <v>0</v>
      </c>
      <c r="I460" s="1" t="str">
        <f t="shared" si="668"/>
        <v>CUB</v>
      </c>
      <c r="J460" s="1" t="str">
        <f t="shared" si="669"/>
        <v>NA_CUB</v>
      </c>
      <c r="K460" s="29">
        <f>(YEAR(SABI_SUMMARY!F460)-YEAR(SABI_SUMMARY!C460))*12+MONTH(SABI_SUMMARY!F460)-MONTH(SABI_SUMMARY!C460)</f>
        <v>5</v>
      </c>
      <c r="L460" s="1" t="str">
        <f t="shared" si="670"/>
        <v>CUB</v>
      </c>
      <c r="M460" s="1" t="str">
        <f t="shared" si="671"/>
        <v>NA_CUB</v>
      </c>
      <c r="N460" s="1" t="str">
        <f>UPPER(SABI_RAW_DATA!G460)</f>
        <v>MORTALITY</v>
      </c>
      <c r="O460" s="1">
        <f>IF(SABI_SUMMARY!N460="MORTALITY",1,0)</f>
        <v>1</v>
      </c>
      <c r="P460" s="1" t="str">
        <f t="shared" si="616"/>
        <v>NA</v>
      </c>
      <c r="Q460" s="1" t="str">
        <f t="shared" si="617"/>
        <v>NA</v>
      </c>
      <c r="R460" s="1" t="str">
        <f t="shared" ref="R460:Z460" si="681">IF($E460=R$1,$J460,IF(R$1&gt;$G460,$N460,IF($E460&gt;R$1,"NA",(IF($E460=R$1,L460,(IF(Q460="NA",L460,IF(Q460="FEMALE_CUB","FEMALE_JUVENILE",IF(Q460="FEMALE_JUVENILE","FEMALE_SUBADULT",IF(Q460="FEMALE_SUBADULT","FEMALE_ADULT_36_48",IF(Q460="FEMALE_ADULT_36_48","FEMALE_ADULT_48_60",IF(Q460="FEMALE_ADULT_48_60","FEMALE_ADULT_60_72",IF(Q460="FEMALE_ADULT_60_72","FEMALE_ADULT_72_84",IF(Q460="FEMALE_ADULT_72_84","FEMALE_ADULT_84",IF(Q460="FEMALE_ADULT_84","FEMALE_ADULT_84",IF(Q460="MALE_CUB","MALE_JUVENILE",IF(Q460="MALE_JUVENILE","MALE_SUBADULT",IF(Q460="MALE_SUBADULT","MALE_ADULT_36_48",IF(Q460="MALE_ADULT_36_48","MALE_ADULT_48_60",IF(Q460="MALE_ADULT_48_60","MALE_ADULT_60_72",IF(Q460="MALE_ADULT_60_72","MALE_ADULT_72_84",IF(Q460="MALE_ADULT_72_84","MALE_ADULT_84",IF(Q460="MALE_ADULT_84","MALE_ADULT_84",IF(Q460="NA_CUB","NA_JUVENILE",IF(Q460="NA_JUVENILE","NA_ADULT",IF(Q460="NA_ADULT","NA_ADULT","NA"))))))))))))))))))))))))))</f>
        <v>NA</v>
      </c>
      <c r="S460" s="1" t="str">
        <f t="shared" si="681"/>
        <v>NA</v>
      </c>
      <c r="T460" s="1" t="str">
        <f t="shared" si="681"/>
        <v>NA</v>
      </c>
      <c r="U460" s="1" t="str">
        <f t="shared" si="681"/>
        <v>NA</v>
      </c>
      <c r="V460" s="1" t="str">
        <f t="shared" si="681"/>
        <v>NA_CUB</v>
      </c>
      <c r="W460" s="1" t="str">
        <f t="shared" si="681"/>
        <v>NA_JUVENILE</v>
      </c>
      <c r="X460" s="1" t="str">
        <f t="shared" si="681"/>
        <v>MORTALITY</v>
      </c>
      <c r="Y460" s="1" t="str">
        <f t="shared" si="681"/>
        <v>MORTALITY</v>
      </c>
      <c r="Z460" s="1" t="str">
        <f t="shared" si="681"/>
        <v>MORTALITY</v>
      </c>
      <c r="AA460" s="1" t="str">
        <f t="shared" si="619"/>
        <v>MORTALITY</v>
      </c>
      <c r="AB460" s="1" t="str">
        <f t="shared" si="620"/>
        <v>MORTALITY</v>
      </c>
      <c r="AC460" s="1" t="str">
        <f t="shared" si="621"/>
        <v>MORTALITY</v>
      </c>
      <c r="AD460" s="1" t="str">
        <f t="shared" si="622"/>
        <v>MORTALITY</v>
      </c>
      <c r="AE460" s="1" t="str">
        <f t="shared" si="623"/>
        <v>MORTALITY</v>
      </c>
      <c r="AF460" s="1" t="str">
        <f t="shared" si="624"/>
        <v>MORTALITY</v>
      </c>
      <c r="AG460" s="1" t="str">
        <f t="shared" si="625"/>
        <v>MORTALITY</v>
      </c>
      <c r="AH460" s="1" t="str">
        <f t="shared" si="626"/>
        <v>MORTALITY</v>
      </c>
      <c r="AI460" s="1" t="str">
        <f t="shared" si="627"/>
        <v>MORTALITY</v>
      </c>
      <c r="AJ460" s="1" t="str">
        <f t="shared" si="628"/>
        <v>MORTALITY</v>
      </c>
      <c r="AK460" s="1" t="str">
        <f t="shared" si="629"/>
        <v>MORTALITY</v>
      </c>
      <c r="AL460" s="1" t="str">
        <f t="shared" si="630"/>
        <v>MORTALITY</v>
      </c>
      <c r="AM460" s="1" t="str">
        <f t="shared" si="631"/>
        <v>MORTALITY</v>
      </c>
      <c r="AN460" s="1" t="str">
        <f t="shared" si="632"/>
        <v>MORTALITY</v>
      </c>
      <c r="AO460" s="1" t="str">
        <f t="shared" si="633"/>
        <v>MORTALITY</v>
      </c>
      <c r="AP460" s="1" t="str">
        <f t="shared" si="634"/>
        <v>MORTALITY</v>
      </c>
      <c r="AQ460" s="1" t="str">
        <f t="shared" si="635"/>
        <v>MORTALITY</v>
      </c>
      <c r="AR460" s="1" t="str">
        <f t="shared" si="636"/>
        <v>MORTALITY</v>
      </c>
      <c r="AS460" s="1" t="str">
        <f t="shared" si="637"/>
        <v>MORTALITY</v>
      </c>
      <c r="AT460" s="1" t="str">
        <f t="shared" si="638"/>
        <v>MORTALITY</v>
      </c>
      <c r="AU460" s="1" t="str">
        <f t="shared" si="639"/>
        <v>MORTALITY</v>
      </c>
      <c r="AV460" s="1" t="str">
        <f t="shared" si="640"/>
        <v>MORTALITY</v>
      </c>
      <c r="AW460" s="1" t="str">
        <f t="shared" si="641"/>
        <v>MORTALITY</v>
      </c>
      <c r="AX460" s="1" t="str">
        <f t="shared" si="642"/>
        <v>MORTALITY</v>
      </c>
      <c r="AY460" s="1" t="str">
        <f t="shared" si="643"/>
        <v>MORTALITY</v>
      </c>
      <c r="AZ460" s="1" t="str">
        <f t="shared" si="643"/>
        <v>MORTALITY</v>
      </c>
    </row>
    <row r="461" spans="1:52" x14ac:dyDescent="0.2">
      <c r="A461" s="27">
        <f>SABI_RAW_DATA!A461</f>
        <v>460</v>
      </c>
      <c r="B461" s="1" t="str">
        <f>UPPER(SABI_RAW_DATA!C461)</f>
        <v>MALE</v>
      </c>
      <c r="C461" s="28">
        <f>SABI_RAW_DATA!D461</f>
        <v>31594</v>
      </c>
      <c r="D461" s="28">
        <f>SABI_RAW_DATA!D461</f>
        <v>31594</v>
      </c>
      <c r="E461" s="1">
        <f t="shared" si="666"/>
        <v>1986</v>
      </c>
      <c r="F461" s="28">
        <f>SABI_RAW_DATA!E461</f>
        <v>35947</v>
      </c>
      <c r="G461" s="1">
        <f t="shared" si="667"/>
        <v>1998</v>
      </c>
      <c r="H461" s="67">
        <f>(YEAR(SABI_SUMMARY!D461)-YEAR(SABI_SUMMARY!C461))*12+MONTH(SABI_SUMMARY!D461)-MONTH(SABI_SUMMARY!C461)</f>
        <v>0</v>
      </c>
      <c r="I461" s="1" t="str">
        <f t="shared" si="668"/>
        <v>CUB</v>
      </c>
      <c r="J461" s="1" t="str">
        <f t="shared" si="669"/>
        <v>MALE_CUB</v>
      </c>
      <c r="K461" s="29">
        <f>(YEAR(SABI_SUMMARY!F461)-YEAR(SABI_SUMMARY!C461))*12+MONTH(SABI_SUMMARY!F461)-MONTH(SABI_SUMMARY!C461)</f>
        <v>143</v>
      </c>
      <c r="L461" s="1" t="str">
        <f t="shared" si="670"/>
        <v>ADULT_84</v>
      </c>
      <c r="M461" s="1" t="str">
        <f t="shared" si="671"/>
        <v>MALE_ADULT_84</v>
      </c>
      <c r="N461" s="1" t="str">
        <f>UPPER(SABI_RAW_DATA!G461)</f>
        <v>MORTALITY</v>
      </c>
      <c r="O461" s="1">
        <f>IF(SABI_SUMMARY!N461="MORTALITY",1,0)</f>
        <v>1</v>
      </c>
      <c r="P461" s="1" t="str">
        <f t="shared" si="616"/>
        <v>NA</v>
      </c>
      <c r="Q461" s="1" t="str">
        <f t="shared" si="617"/>
        <v>NA</v>
      </c>
      <c r="R461" s="1" t="str">
        <f t="shared" ref="R461:Z461" si="682">IF($E461=R$1,$J461,IF(R$1&gt;$G461,$N461,IF($E461&gt;R$1,"NA",(IF($E461=R$1,L461,(IF(Q461="NA",L461,IF(Q461="FEMALE_CUB","FEMALE_JUVENILE",IF(Q461="FEMALE_JUVENILE","FEMALE_SUBADULT",IF(Q461="FEMALE_SUBADULT","FEMALE_ADULT_36_48",IF(Q461="FEMALE_ADULT_36_48","FEMALE_ADULT_48_60",IF(Q461="FEMALE_ADULT_48_60","FEMALE_ADULT_60_72",IF(Q461="FEMALE_ADULT_60_72","FEMALE_ADULT_72_84",IF(Q461="FEMALE_ADULT_72_84","FEMALE_ADULT_84",IF(Q461="FEMALE_ADULT_84","FEMALE_ADULT_84",IF(Q461="MALE_CUB","MALE_JUVENILE",IF(Q461="MALE_JUVENILE","MALE_SUBADULT",IF(Q461="MALE_SUBADULT","MALE_ADULT_36_48",IF(Q461="MALE_ADULT_36_48","MALE_ADULT_48_60",IF(Q461="MALE_ADULT_48_60","MALE_ADULT_60_72",IF(Q461="MALE_ADULT_60_72","MALE_ADULT_72_84",IF(Q461="MALE_ADULT_72_84","MALE_ADULT_84",IF(Q461="MALE_ADULT_84","MALE_ADULT_84",IF(Q461="NA_CUB","NA_JUVENILE",IF(Q461="NA_JUVENILE","NA_ADULT",IF(Q461="NA_ADULT","NA_ADULT","NA"))))))))))))))))))))))))))</f>
        <v>NA</v>
      </c>
      <c r="S461" s="1" t="str">
        <f t="shared" si="682"/>
        <v>NA</v>
      </c>
      <c r="T461" s="1" t="str">
        <f t="shared" si="682"/>
        <v>NA</v>
      </c>
      <c r="U461" s="1" t="str">
        <f t="shared" si="682"/>
        <v>NA</v>
      </c>
      <c r="V461" s="1" t="str">
        <f t="shared" si="682"/>
        <v>NA</v>
      </c>
      <c r="W461" s="1" t="str">
        <f t="shared" si="682"/>
        <v>MALE_CUB</v>
      </c>
      <c r="X461" s="1" t="str">
        <f t="shared" si="682"/>
        <v>MALE_JUVENILE</v>
      </c>
      <c r="Y461" s="1" t="str">
        <f t="shared" si="682"/>
        <v>MALE_SUBADULT</v>
      </c>
      <c r="Z461" s="1" t="str">
        <f t="shared" si="682"/>
        <v>MALE_ADULT_36_48</v>
      </c>
      <c r="AA461" s="1" t="str">
        <f t="shared" si="619"/>
        <v>MALE_ADULT_48_60</v>
      </c>
      <c r="AB461" s="1" t="str">
        <f t="shared" si="620"/>
        <v>MALE_ADULT_60_72</v>
      </c>
      <c r="AC461" s="1" t="str">
        <f t="shared" si="621"/>
        <v>MALE_ADULT_72_84</v>
      </c>
      <c r="AD461" s="1" t="str">
        <f t="shared" si="622"/>
        <v>MALE_ADULT_84</v>
      </c>
      <c r="AE461" s="1" t="str">
        <f t="shared" si="623"/>
        <v>MALE_ADULT_84</v>
      </c>
      <c r="AF461" s="1" t="str">
        <f t="shared" si="624"/>
        <v>MALE_ADULT_84</v>
      </c>
      <c r="AG461" s="1" t="str">
        <f t="shared" si="625"/>
        <v>MALE_ADULT_84</v>
      </c>
      <c r="AH461" s="1" t="str">
        <f t="shared" si="626"/>
        <v>MALE_ADULT_84</v>
      </c>
      <c r="AI461" s="1" t="str">
        <f t="shared" si="627"/>
        <v>MALE_ADULT_84</v>
      </c>
      <c r="AJ461" s="1" t="str">
        <f t="shared" si="628"/>
        <v>MORTALITY</v>
      </c>
      <c r="AK461" s="1" t="str">
        <f t="shared" si="629"/>
        <v>MORTALITY</v>
      </c>
      <c r="AL461" s="1" t="str">
        <f t="shared" si="630"/>
        <v>MORTALITY</v>
      </c>
      <c r="AM461" s="1" t="str">
        <f t="shared" si="631"/>
        <v>MORTALITY</v>
      </c>
      <c r="AN461" s="1" t="str">
        <f t="shared" si="632"/>
        <v>MORTALITY</v>
      </c>
      <c r="AO461" s="1" t="str">
        <f t="shared" si="633"/>
        <v>MORTALITY</v>
      </c>
      <c r="AP461" s="1" t="str">
        <f t="shared" si="634"/>
        <v>MORTALITY</v>
      </c>
      <c r="AQ461" s="1" t="str">
        <f t="shared" si="635"/>
        <v>MORTALITY</v>
      </c>
      <c r="AR461" s="1" t="str">
        <f t="shared" si="636"/>
        <v>MORTALITY</v>
      </c>
      <c r="AS461" s="1" t="str">
        <f t="shared" si="637"/>
        <v>MORTALITY</v>
      </c>
      <c r="AT461" s="1" t="str">
        <f t="shared" si="638"/>
        <v>MORTALITY</v>
      </c>
      <c r="AU461" s="1" t="str">
        <f t="shared" si="639"/>
        <v>MORTALITY</v>
      </c>
      <c r="AV461" s="1" t="str">
        <f t="shared" si="640"/>
        <v>MORTALITY</v>
      </c>
      <c r="AW461" s="1" t="str">
        <f t="shared" si="641"/>
        <v>MORTALITY</v>
      </c>
      <c r="AX461" s="1" t="str">
        <f t="shared" si="642"/>
        <v>MORTALITY</v>
      </c>
      <c r="AY461" s="1" t="str">
        <f t="shared" si="643"/>
        <v>MORTALITY</v>
      </c>
      <c r="AZ461" s="1" t="str">
        <f t="shared" si="643"/>
        <v>MORTALITY</v>
      </c>
    </row>
    <row r="462" spans="1:52" x14ac:dyDescent="0.2">
      <c r="A462" s="27">
        <f>SABI_RAW_DATA!A462</f>
        <v>461</v>
      </c>
      <c r="B462" s="1" t="str">
        <f>UPPER(SABI_RAW_DATA!C462)</f>
        <v>FEMALE</v>
      </c>
      <c r="C462" s="28">
        <f>SABI_RAW_DATA!D462</f>
        <v>32112</v>
      </c>
      <c r="D462" s="28">
        <f>SABI_RAW_DATA!D462</f>
        <v>32112</v>
      </c>
      <c r="E462" s="1">
        <f t="shared" si="666"/>
        <v>1987</v>
      </c>
      <c r="F462" s="28">
        <f>SABI_RAW_DATA!E462</f>
        <v>32295</v>
      </c>
      <c r="G462" s="1">
        <f t="shared" si="667"/>
        <v>1988</v>
      </c>
      <c r="H462" s="67">
        <f>(YEAR(SABI_SUMMARY!D462)-YEAR(SABI_SUMMARY!C462))*12+MONTH(SABI_SUMMARY!D462)-MONTH(SABI_SUMMARY!C462)</f>
        <v>0</v>
      </c>
      <c r="I462" s="1" t="str">
        <f t="shared" si="668"/>
        <v>CUB</v>
      </c>
      <c r="J462" s="1" t="str">
        <f t="shared" si="669"/>
        <v>FEMALE_CUB</v>
      </c>
      <c r="K462" s="29">
        <f>(YEAR(SABI_SUMMARY!F462)-YEAR(SABI_SUMMARY!C462))*12+MONTH(SABI_SUMMARY!F462)-MONTH(SABI_SUMMARY!C462)</f>
        <v>6</v>
      </c>
      <c r="L462" s="1" t="str">
        <f t="shared" si="670"/>
        <v>CUB</v>
      </c>
      <c r="M462" s="1" t="str">
        <f t="shared" si="671"/>
        <v>FEMALE_CUB</v>
      </c>
      <c r="N462" s="1" t="str">
        <f>UPPER(SABI_RAW_DATA!G462)</f>
        <v>MORTALITY</v>
      </c>
      <c r="O462" s="1">
        <f>IF(SABI_SUMMARY!N462="MORTALITY",1,0)</f>
        <v>1</v>
      </c>
      <c r="P462" s="1" t="str">
        <f t="shared" si="616"/>
        <v>NA</v>
      </c>
      <c r="Q462" s="1" t="str">
        <f t="shared" si="617"/>
        <v>NA</v>
      </c>
      <c r="R462" s="1" t="str">
        <f t="shared" ref="R462:Z462" si="683">IF($E462=R$1,$J462,IF(R$1&gt;$G462,$N462,IF($E462&gt;R$1,"NA",(IF($E462=R$1,L462,(IF(Q462="NA",L462,IF(Q462="FEMALE_CUB","FEMALE_JUVENILE",IF(Q462="FEMALE_JUVENILE","FEMALE_SUBADULT",IF(Q462="FEMALE_SUBADULT","FEMALE_ADULT_36_48",IF(Q462="FEMALE_ADULT_36_48","FEMALE_ADULT_48_60",IF(Q462="FEMALE_ADULT_48_60","FEMALE_ADULT_60_72",IF(Q462="FEMALE_ADULT_60_72","FEMALE_ADULT_72_84",IF(Q462="FEMALE_ADULT_72_84","FEMALE_ADULT_84",IF(Q462="FEMALE_ADULT_84","FEMALE_ADULT_84",IF(Q462="MALE_CUB","MALE_JUVENILE",IF(Q462="MALE_JUVENILE","MALE_SUBADULT",IF(Q462="MALE_SUBADULT","MALE_ADULT_36_48",IF(Q462="MALE_ADULT_36_48","MALE_ADULT_48_60",IF(Q462="MALE_ADULT_48_60","MALE_ADULT_60_72",IF(Q462="MALE_ADULT_60_72","MALE_ADULT_72_84",IF(Q462="MALE_ADULT_72_84","MALE_ADULT_84",IF(Q462="MALE_ADULT_84","MALE_ADULT_84",IF(Q462="NA_CUB","NA_JUVENILE",IF(Q462="NA_JUVENILE","NA_ADULT",IF(Q462="NA_ADULT","NA_ADULT","NA"))))))))))))))))))))))))))</f>
        <v>NA</v>
      </c>
      <c r="S462" s="1" t="str">
        <f t="shared" si="683"/>
        <v>NA</v>
      </c>
      <c r="T462" s="1" t="str">
        <f t="shared" si="683"/>
        <v>NA</v>
      </c>
      <c r="U462" s="1" t="str">
        <f t="shared" si="683"/>
        <v>NA</v>
      </c>
      <c r="V462" s="1" t="str">
        <f t="shared" si="683"/>
        <v>NA</v>
      </c>
      <c r="W462" s="1" t="str">
        <f t="shared" si="683"/>
        <v>NA</v>
      </c>
      <c r="X462" s="1" t="str">
        <f t="shared" si="683"/>
        <v>FEMALE_CUB</v>
      </c>
      <c r="Y462" s="1" t="str">
        <f t="shared" si="683"/>
        <v>FEMALE_JUVENILE</v>
      </c>
      <c r="Z462" s="1" t="str">
        <f t="shared" si="683"/>
        <v>MORTALITY</v>
      </c>
      <c r="AA462" s="1" t="str">
        <f t="shared" si="619"/>
        <v>MORTALITY</v>
      </c>
      <c r="AB462" s="1" t="str">
        <f t="shared" si="620"/>
        <v>MORTALITY</v>
      </c>
      <c r="AC462" s="1" t="str">
        <f t="shared" si="621"/>
        <v>MORTALITY</v>
      </c>
      <c r="AD462" s="1" t="str">
        <f t="shared" si="622"/>
        <v>MORTALITY</v>
      </c>
      <c r="AE462" s="1" t="str">
        <f t="shared" si="623"/>
        <v>MORTALITY</v>
      </c>
      <c r="AF462" s="1" t="str">
        <f t="shared" si="624"/>
        <v>MORTALITY</v>
      </c>
      <c r="AG462" s="1" t="str">
        <f t="shared" si="625"/>
        <v>MORTALITY</v>
      </c>
      <c r="AH462" s="1" t="str">
        <f t="shared" si="626"/>
        <v>MORTALITY</v>
      </c>
      <c r="AI462" s="1" t="str">
        <f t="shared" si="627"/>
        <v>MORTALITY</v>
      </c>
      <c r="AJ462" s="1" t="str">
        <f t="shared" si="628"/>
        <v>MORTALITY</v>
      </c>
      <c r="AK462" s="1" t="str">
        <f t="shared" si="629"/>
        <v>MORTALITY</v>
      </c>
      <c r="AL462" s="1" t="str">
        <f t="shared" si="630"/>
        <v>MORTALITY</v>
      </c>
      <c r="AM462" s="1" t="str">
        <f t="shared" si="631"/>
        <v>MORTALITY</v>
      </c>
      <c r="AN462" s="1" t="str">
        <f t="shared" si="632"/>
        <v>MORTALITY</v>
      </c>
      <c r="AO462" s="1" t="str">
        <f t="shared" si="633"/>
        <v>MORTALITY</v>
      </c>
      <c r="AP462" s="1" t="str">
        <f t="shared" si="634"/>
        <v>MORTALITY</v>
      </c>
      <c r="AQ462" s="1" t="str">
        <f t="shared" si="635"/>
        <v>MORTALITY</v>
      </c>
      <c r="AR462" s="1" t="str">
        <f t="shared" si="636"/>
        <v>MORTALITY</v>
      </c>
      <c r="AS462" s="1" t="str">
        <f t="shared" si="637"/>
        <v>MORTALITY</v>
      </c>
      <c r="AT462" s="1" t="str">
        <f t="shared" si="638"/>
        <v>MORTALITY</v>
      </c>
      <c r="AU462" s="1" t="str">
        <f t="shared" si="639"/>
        <v>MORTALITY</v>
      </c>
      <c r="AV462" s="1" t="str">
        <f t="shared" si="640"/>
        <v>MORTALITY</v>
      </c>
      <c r="AW462" s="1" t="str">
        <f t="shared" si="641"/>
        <v>MORTALITY</v>
      </c>
      <c r="AX462" s="1" t="str">
        <f t="shared" si="642"/>
        <v>MORTALITY</v>
      </c>
      <c r="AY462" s="1" t="str">
        <f t="shared" si="643"/>
        <v>MORTALITY</v>
      </c>
      <c r="AZ462" s="1" t="str">
        <f t="shared" si="643"/>
        <v>MORTALITY</v>
      </c>
    </row>
    <row r="463" spans="1:52" x14ac:dyDescent="0.2">
      <c r="A463" s="27">
        <f>SABI_RAW_DATA!A463</f>
        <v>462</v>
      </c>
      <c r="B463" s="1" t="str">
        <f>UPPER(SABI_RAW_DATA!C463)</f>
        <v>MALE</v>
      </c>
      <c r="C463" s="28">
        <f>SABI_RAW_DATA!D463</f>
        <v>37196</v>
      </c>
      <c r="D463" s="28">
        <f>SABI_RAW_DATA!D463</f>
        <v>37196</v>
      </c>
      <c r="E463" s="1">
        <f t="shared" si="666"/>
        <v>2001</v>
      </c>
      <c r="F463" s="28">
        <f>SABI_RAW_DATA!E463</f>
        <v>37956</v>
      </c>
      <c r="G463" s="1">
        <f t="shared" si="667"/>
        <v>2003</v>
      </c>
      <c r="H463" s="67">
        <f>(YEAR(SABI_SUMMARY!D463)-YEAR(SABI_SUMMARY!C463))*12+MONTH(SABI_SUMMARY!D463)-MONTH(SABI_SUMMARY!C463)</f>
        <v>0</v>
      </c>
      <c r="I463" s="1" t="str">
        <f t="shared" si="668"/>
        <v>CUB</v>
      </c>
      <c r="J463" s="1" t="str">
        <f t="shared" si="669"/>
        <v>MALE_CUB</v>
      </c>
      <c r="K463" s="29">
        <f>(YEAR(SABI_SUMMARY!F463)-YEAR(SABI_SUMMARY!C463))*12+MONTH(SABI_SUMMARY!F463)-MONTH(SABI_SUMMARY!C463)</f>
        <v>25</v>
      </c>
      <c r="L463" s="1" t="str">
        <f t="shared" si="670"/>
        <v>SUBADULT</v>
      </c>
      <c r="M463" s="1" t="str">
        <f t="shared" si="671"/>
        <v>MALE_SUBADULT</v>
      </c>
      <c r="N463" s="1" t="str">
        <f>UPPER(SABI_RAW_DATA!G463)</f>
        <v>CENSORED</v>
      </c>
      <c r="O463" s="1">
        <f>IF(SABI_SUMMARY!N463="MORTALITY",1,0)</f>
        <v>0</v>
      </c>
      <c r="P463" s="1" t="str">
        <f t="shared" si="616"/>
        <v>NA</v>
      </c>
      <c r="Q463" s="1" t="str">
        <f t="shared" si="617"/>
        <v>NA</v>
      </c>
      <c r="R463" s="1" t="str">
        <f t="shared" ref="R463:Z463" si="684">IF($E463=R$1,$J463,IF(R$1&gt;$G463,$N463,IF($E463&gt;R$1,"NA",(IF($E463=R$1,L463,(IF(Q463="NA",L463,IF(Q463="FEMALE_CUB","FEMALE_JUVENILE",IF(Q463="FEMALE_JUVENILE","FEMALE_SUBADULT",IF(Q463="FEMALE_SUBADULT","FEMALE_ADULT_36_48",IF(Q463="FEMALE_ADULT_36_48","FEMALE_ADULT_48_60",IF(Q463="FEMALE_ADULT_48_60","FEMALE_ADULT_60_72",IF(Q463="FEMALE_ADULT_60_72","FEMALE_ADULT_72_84",IF(Q463="FEMALE_ADULT_72_84","FEMALE_ADULT_84",IF(Q463="FEMALE_ADULT_84","FEMALE_ADULT_84",IF(Q463="MALE_CUB","MALE_JUVENILE",IF(Q463="MALE_JUVENILE","MALE_SUBADULT",IF(Q463="MALE_SUBADULT","MALE_ADULT_36_48",IF(Q463="MALE_ADULT_36_48","MALE_ADULT_48_60",IF(Q463="MALE_ADULT_48_60","MALE_ADULT_60_72",IF(Q463="MALE_ADULT_60_72","MALE_ADULT_72_84",IF(Q463="MALE_ADULT_72_84","MALE_ADULT_84",IF(Q463="MALE_ADULT_84","MALE_ADULT_84",IF(Q463="NA_CUB","NA_JUVENILE",IF(Q463="NA_JUVENILE","NA_ADULT",IF(Q463="NA_ADULT","NA_ADULT","NA"))))))))))))))))))))))))))</f>
        <v>NA</v>
      </c>
      <c r="S463" s="1" t="str">
        <f t="shared" si="684"/>
        <v>NA</v>
      </c>
      <c r="T463" s="1" t="str">
        <f t="shared" si="684"/>
        <v>NA</v>
      </c>
      <c r="U463" s="1" t="str">
        <f t="shared" si="684"/>
        <v>NA</v>
      </c>
      <c r="V463" s="1" t="str">
        <f t="shared" si="684"/>
        <v>NA</v>
      </c>
      <c r="W463" s="1" t="str">
        <f t="shared" si="684"/>
        <v>NA</v>
      </c>
      <c r="X463" s="1" t="str">
        <f t="shared" si="684"/>
        <v>NA</v>
      </c>
      <c r="Y463" s="1" t="str">
        <f t="shared" si="684"/>
        <v>NA</v>
      </c>
      <c r="Z463" s="1" t="str">
        <f t="shared" si="684"/>
        <v>NA</v>
      </c>
      <c r="AA463" s="1" t="str">
        <f t="shared" si="619"/>
        <v>NA</v>
      </c>
      <c r="AB463" s="1" t="str">
        <f t="shared" si="620"/>
        <v>NA</v>
      </c>
      <c r="AC463" s="1" t="str">
        <f t="shared" si="621"/>
        <v>NA</v>
      </c>
      <c r="AD463" s="1" t="str">
        <f t="shared" si="622"/>
        <v>NA</v>
      </c>
      <c r="AE463" s="1" t="str">
        <f t="shared" si="623"/>
        <v>NA</v>
      </c>
      <c r="AF463" s="1" t="str">
        <f t="shared" si="624"/>
        <v>NA</v>
      </c>
      <c r="AG463" s="1" t="str">
        <f t="shared" si="625"/>
        <v>NA</v>
      </c>
      <c r="AH463" s="1" t="str">
        <f t="shared" si="626"/>
        <v>NA</v>
      </c>
      <c r="AI463" s="1" t="str">
        <f t="shared" si="627"/>
        <v>NA</v>
      </c>
      <c r="AJ463" s="1" t="str">
        <f t="shared" si="628"/>
        <v>NA</v>
      </c>
      <c r="AK463" s="1" t="str">
        <f t="shared" si="629"/>
        <v>NA</v>
      </c>
      <c r="AL463" s="1" t="str">
        <f t="shared" si="630"/>
        <v>MALE_CUB</v>
      </c>
      <c r="AM463" s="1" t="str">
        <f t="shared" si="631"/>
        <v>MALE_JUVENILE</v>
      </c>
      <c r="AN463" s="1" t="str">
        <f t="shared" si="632"/>
        <v>MALE_SUBADULT</v>
      </c>
      <c r="AO463" s="1" t="str">
        <f t="shared" si="633"/>
        <v>CENSORED</v>
      </c>
      <c r="AP463" s="1" t="str">
        <f t="shared" si="634"/>
        <v>CENSORED</v>
      </c>
      <c r="AQ463" s="1" t="str">
        <f t="shared" si="635"/>
        <v>CENSORED</v>
      </c>
      <c r="AR463" s="1" t="str">
        <f t="shared" si="636"/>
        <v>CENSORED</v>
      </c>
      <c r="AS463" s="1" t="str">
        <f t="shared" si="637"/>
        <v>CENSORED</v>
      </c>
      <c r="AT463" s="1" t="str">
        <f t="shared" si="638"/>
        <v>CENSORED</v>
      </c>
      <c r="AU463" s="1" t="str">
        <f t="shared" si="639"/>
        <v>CENSORED</v>
      </c>
      <c r="AV463" s="1" t="str">
        <f t="shared" si="640"/>
        <v>CENSORED</v>
      </c>
      <c r="AW463" s="1" t="str">
        <f t="shared" si="641"/>
        <v>CENSORED</v>
      </c>
      <c r="AX463" s="1" t="str">
        <f t="shared" si="642"/>
        <v>CENSORED</v>
      </c>
      <c r="AY463" s="1" t="str">
        <f t="shared" si="643"/>
        <v>CENSORED</v>
      </c>
      <c r="AZ463" s="1" t="str">
        <f t="shared" si="643"/>
        <v>CENSORED</v>
      </c>
    </row>
    <row r="464" spans="1:52" x14ac:dyDescent="0.2">
      <c r="A464" s="27">
        <f>SABI_RAW_DATA!A464</f>
        <v>463</v>
      </c>
      <c r="B464" s="1" t="str">
        <f>UPPER(SABI_RAW_DATA!C464)</f>
        <v>MALE</v>
      </c>
      <c r="C464" s="28">
        <f>SABI_RAW_DATA!D464</f>
        <v>37196</v>
      </c>
      <c r="D464" s="28">
        <f>SABI_RAW_DATA!D464</f>
        <v>37196</v>
      </c>
      <c r="E464" s="1">
        <f t="shared" si="666"/>
        <v>2001</v>
      </c>
      <c r="F464" s="28">
        <f>SABI_RAW_DATA!E464</f>
        <v>37956</v>
      </c>
      <c r="G464" s="1">
        <f t="shared" si="667"/>
        <v>2003</v>
      </c>
      <c r="H464" s="67">
        <f>(YEAR(SABI_SUMMARY!D464)-YEAR(SABI_SUMMARY!C464))*12+MONTH(SABI_SUMMARY!D464)-MONTH(SABI_SUMMARY!C464)</f>
        <v>0</v>
      </c>
      <c r="I464" s="1" t="str">
        <f t="shared" si="668"/>
        <v>CUB</v>
      </c>
      <c r="J464" s="1" t="str">
        <f t="shared" si="669"/>
        <v>MALE_CUB</v>
      </c>
      <c r="K464" s="29">
        <f>(YEAR(SABI_SUMMARY!F464)-YEAR(SABI_SUMMARY!C464))*12+MONTH(SABI_SUMMARY!F464)-MONTH(SABI_SUMMARY!C464)</f>
        <v>25</v>
      </c>
      <c r="L464" s="1" t="str">
        <f t="shared" si="670"/>
        <v>SUBADULT</v>
      </c>
      <c r="M464" s="1" t="str">
        <f t="shared" si="671"/>
        <v>MALE_SUBADULT</v>
      </c>
      <c r="N464" s="1" t="str">
        <f>UPPER(SABI_RAW_DATA!G464)</f>
        <v>CENSORED</v>
      </c>
      <c r="O464" s="1">
        <f>IF(SABI_SUMMARY!N464="MORTALITY",1,0)</f>
        <v>0</v>
      </c>
      <c r="P464" s="1" t="str">
        <f t="shared" si="616"/>
        <v>NA</v>
      </c>
      <c r="Q464" s="1" t="str">
        <f t="shared" si="617"/>
        <v>NA</v>
      </c>
      <c r="R464" s="1" t="str">
        <f t="shared" ref="R464:Z464" si="685">IF($E464=R$1,$J464,IF(R$1&gt;$G464,$N464,IF($E464&gt;R$1,"NA",(IF($E464=R$1,L464,(IF(Q464="NA",L464,IF(Q464="FEMALE_CUB","FEMALE_JUVENILE",IF(Q464="FEMALE_JUVENILE","FEMALE_SUBADULT",IF(Q464="FEMALE_SUBADULT","FEMALE_ADULT_36_48",IF(Q464="FEMALE_ADULT_36_48","FEMALE_ADULT_48_60",IF(Q464="FEMALE_ADULT_48_60","FEMALE_ADULT_60_72",IF(Q464="FEMALE_ADULT_60_72","FEMALE_ADULT_72_84",IF(Q464="FEMALE_ADULT_72_84","FEMALE_ADULT_84",IF(Q464="FEMALE_ADULT_84","FEMALE_ADULT_84",IF(Q464="MALE_CUB","MALE_JUVENILE",IF(Q464="MALE_JUVENILE","MALE_SUBADULT",IF(Q464="MALE_SUBADULT","MALE_ADULT_36_48",IF(Q464="MALE_ADULT_36_48","MALE_ADULT_48_60",IF(Q464="MALE_ADULT_48_60","MALE_ADULT_60_72",IF(Q464="MALE_ADULT_60_72","MALE_ADULT_72_84",IF(Q464="MALE_ADULT_72_84","MALE_ADULT_84",IF(Q464="MALE_ADULT_84","MALE_ADULT_84",IF(Q464="NA_CUB","NA_JUVENILE",IF(Q464="NA_JUVENILE","NA_ADULT",IF(Q464="NA_ADULT","NA_ADULT","NA"))))))))))))))))))))))))))</f>
        <v>NA</v>
      </c>
      <c r="S464" s="1" t="str">
        <f t="shared" si="685"/>
        <v>NA</v>
      </c>
      <c r="T464" s="1" t="str">
        <f t="shared" si="685"/>
        <v>NA</v>
      </c>
      <c r="U464" s="1" t="str">
        <f t="shared" si="685"/>
        <v>NA</v>
      </c>
      <c r="V464" s="1" t="str">
        <f t="shared" si="685"/>
        <v>NA</v>
      </c>
      <c r="W464" s="1" t="str">
        <f t="shared" si="685"/>
        <v>NA</v>
      </c>
      <c r="X464" s="1" t="str">
        <f t="shared" si="685"/>
        <v>NA</v>
      </c>
      <c r="Y464" s="1" t="str">
        <f t="shared" si="685"/>
        <v>NA</v>
      </c>
      <c r="Z464" s="1" t="str">
        <f t="shared" si="685"/>
        <v>NA</v>
      </c>
      <c r="AA464" s="1" t="str">
        <f t="shared" si="619"/>
        <v>NA</v>
      </c>
      <c r="AB464" s="1" t="str">
        <f t="shared" si="620"/>
        <v>NA</v>
      </c>
      <c r="AC464" s="1" t="str">
        <f t="shared" si="621"/>
        <v>NA</v>
      </c>
      <c r="AD464" s="1" t="str">
        <f t="shared" si="622"/>
        <v>NA</v>
      </c>
      <c r="AE464" s="1" t="str">
        <f t="shared" si="623"/>
        <v>NA</v>
      </c>
      <c r="AF464" s="1" t="str">
        <f t="shared" si="624"/>
        <v>NA</v>
      </c>
      <c r="AG464" s="1" t="str">
        <f t="shared" si="625"/>
        <v>NA</v>
      </c>
      <c r="AH464" s="1" t="str">
        <f t="shared" si="626"/>
        <v>NA</v>
      </c>
      <c r="AI464" s="1" t="str">
        <f t="shared" si="627"/>
        <v>NA</v>
      </c>
      <c r="AJ464" s="1" t="str">
        <f t="shared" si="628"/>
        <v>NA</v>
      </c>
      <c r="AK464" s="1" t="str">
        <f t="shared" si="629"/>
        <v>NA</v>
      </c>
      <c r="AL464" s="1" t="str">
        <f t="shared" si="630"/>
        <v>MALE_CUB</v>
      </c>
      <c r="AM464" s="1" t="str">
        <f t="shared" si="631"/>
        <v>MALE_JUVENILE</v>
      </c>
      <c r="AN464" s="1" t="str">
        <f t="shared" si="632"/>
        <v>MALE_SUBADULT</v>
      </c>
      <c r="AO464" s="1" t="str">
        <f t="shared" si="633"/>
        <v>CENSORED</v>
      </c>
      <c r="AP464" s="1" t="str">
        <f t="shared" si="634"/>
        <v>CENSORED</v>
      </c>
      <c r="AQ464" s="1" t="str">
        <f t="shared" si="635"/>
        <v>CENSORED</v>
      </c>
      <c r="AR464" s="1" t="str">
        <f t="shared" si="636"/>
        <v>CENSORED</v>
      </c>
      <c r="AS464" s="1" t="str">
        <f t="shared" si="637"/>
        <v>CENSORED</v>
      </c>
      <c r="AT464" s="1" t="str">
        <f t="shared" si="638"/>
        <v>CENSORED</v>
      </c>
      <c r="AU464" s="1" t="str">
        <f t="shared" si="639"/>
        <v>CENSORED</v>
      </c>
      <c r="AV464" s="1" t="str">
        <f t="shared" si="640"/>
        <v>CENSORED</v>
      </c>
      <c r="AW464" s="1" t="str">
        <f t="shared" si="641"/>
        <v>CENSORED</v>
      </c>
      <c r="AX464" s="1" t="str">
        <f t="shared" si="642"/>
        <v>CENSORED</v>
      </c>
      <c r="AY464" s="1" t="str">
        <f t="shared" si="643"/>
        <v>CENSORED</v>
      </c>
      <c r="AZ464" s="1" t="str">
        <f t="shared" si="643"/>
        <v>CENSORED</v>
      </c>
    </row>
    <row r="465" spans="1:52" x14ac:dyDescent="0.2">
      <c r="A465" s="27">
        <f>SABI_RAW_DATA!A465</f>
        <v>464</v>
      </c>
      <c r="B465" s="1" t="str">
        <f>UPPER(SABI_RAW_DATA!C465)</f>
        <v>NA</v>
      </c>
      <c r="C465" s="28">
        <f>SABI_RAW_DATA!D465</f>
        <v>38200</v>
      </c>
      <c r="D465" s="28">
        <f>SABI_RAW_DATA!D465</f>
        <v>38200</v>
      </c>
      <c r="E465" s="1">
        <f t="shared" si="666"/>
        <v>2004</v>
      </c>
      <c r="F465" s="28">
        <f>SABI_RAW_DATA!E465</f>
        <v>38261</v>
      </c>
      <c r="G465" s="1">
        <f t="shared" si="667"/>
        <v>2004</v>
      </c>
      <c r="H465" s="67">
        <f>(YEAR(SABI_SUMMARY!D465)-YEAR(SABI_SUMMARY!C465))*12+MONTH(SABI_SUMMARY!D465)-MONTH(SABI_SUMMARY!C465)</f>
        <v>0</v>
      </c>
      <c r="I465" s="1" t="str">
        <f t="shared" si="668"/>
        <v>CUB</v>
      </c>
      <c r="J465" s="1" t="str">
        <f t="shared" si="669"/>
        <v>NA_CUB</v>
      </c>
      <c r="K465" s="29">
        <f>(YEAR(SABI_SUMMARY!F465)-YEAR(SABI_SUMMARY!C465))*12+MONTH(SABI_SUMMARY!F465)-MONTH(SABI_SUMMARY!C465)</f>
        <v>2</v>
      </c>
      <c r="L465" s="1" t="str">
        <f t="shared" si="670"/>
        <v>CUB</v>
      </c>
      <c r="M465" s="1" t="str">
        <f t="shared" si="671"/>
        <v>NA_CUB</v>
      </c>
      <c r="N465" s="1" t="str">
        <f>UPPER(SABI_RAW_DATA!G465)</f>
        <v>MORTALITY</v>
      </c>
      <c r="O465" s="1">
        <f>IF(SABI_SUMMARY!N465="MORTALITY",1,0)</f>
        <v>1</v>
      </c>
      <c r="P465" s="1" t="str">
        <f t="shared" si="616"/>
        <v>NA</v>
      </c>
      <c r="Q465" s="1" t="str">
        <f t="shared" si="617"/>
        <v>NA</v>
      </c>
      <c r="R465" s="1" t="str">
        <f t="shared" ref="R465:Z465" si="686">IF($E465=R$1,$J465,IF(R$1&gt;$G465,$N465,IF($E465&gt;R$1,"NA",(IF($E465=R$1,L465,(IF(Q465="NA",L465,IF(Q465="FEMALE_CUB","FEMALE_JUVENILE",IF(Q465="FEMALE_JUVENILE","FEMALE_SUBADULT",IF(Q465="FEMALE_SUBADULT","FEMALE_ADULT_36_48",IF(Q465="FEMALE_ADULT_36_48","FEMALE_ADULT_48_60",IF(Q465="FEMALE_ADULT_48_60","FEMALE_ADULT_60_72",IF(Q465="FEMALE_ADULT_60_72","FEMALE_ADULT_72_84",IF(Q465="FEMALE_ADULT_72_84","FEMALE_ADULT_84",IF(Q465="FEMALE_ADULT_84","FEMALE_ADULT_84",IF(Q465="MALE_CUB","MALE_JUVENILE",IF(Q465="MALE_JUVENILE","MALE_SUBADULT",IF(Q465="MALE_SUBADULT","MALE_ADULT_36_48",IF(Q465="MALE_ADULT_36_48","MALE_ADULT_48_60",IF(Q465="MALE_ADULT_48_60","MALE_ADULT_60_72",IF(Q465="MALE_ADULT_60_72","MALE_ADULT_72_84",IF(Q465="MALE_ADULT_72_84","MALE_ADULT_84",IF(Q465="MALE_ADULT_84","MALE_ADULT_84",IF(Q465="NA_CUB","NA_JUVENILE",IF(Q465="NA_JUVENILE","NA_ADULT",IF(Q465="NA_ADULT","NA_ADULT","NA"))))))))))))))))))))))))))</f>
        <v>NA</v>
      </c>
      <c r="S465" s="1" t="str">
        <f t="shared" si="686"/>
        <v>NA</v>
      </c>
      <c r="T465" s="1" t="str">
        <f t="shared" si="686"/>
        <v>NA</v>
      </c>
      <c r="U465" s="1" t="str">
        <f t="shared" si="686"/>
        <v>NA</v>
      </c>
      <c r="V465" s="1" t="str">
        <f t="shared" si="686"/>
        <v>NA</v>
      </c>
      <c r="W465" s="1" t="str">
        <f t="shared" si="686"/>
        <v>NA</v>
      </c>
      <c r="X465" s="1" t="str">
        <f t="shared" si="686"/>
        <v>NA</v>
      </c>
      <c r="Y465" s="1" t="str">
        <f t="shared" si="686"/>
        <v>NA</v>
      </c>
      <c r="Z465" s="1" t="str">
        <f t="shared" si="686"/>
        <v>NA</v>
      </c>
      <c r="AA465" s="1" t="str">
        <f t="shared" si="619"/>
        <v>NA</v>
      </c>
      <c r="AB465" s="1" t="str">
        <f t="shared" si="620"/>
        <v>NA</v>
      </c>
      <c r="AC465" s="1" t="str">
        <f t="shared" si="621"/>
        <v>NA</v>
      </c>
      <c r="AD465" s="1" t="str">
        <f t="shared" si="622"/>
        <v>NA</v>
      </c>
      <c r="AE465" s="1" t="str">
        <f t="shared" si="623"/>
        <v>NA</v>
      </c>
      <c r="AF465" s="1" t="str">
        <f t="shared" si="624"/>
        <v>NA</v>
      </c>
      <c r="AG465" s="1" t="str">
        <f t="shared" si="625"/>
        <v>NA</v>
      </c>
      <c r="AH465" s="1" t="str">
        <f t="shared" si="626"/>
        <v>NA</v>
      </c>
      <c r="AI465" s="1" t="str">
        <f t="shared" si="627"/>
        <v>NA</v>
      </c>
      <c r="AJ465" s="1" t="str">
        <f t="shared" si="628"/>
        <v>NA</v>
      </c>
      <c r="AK465" s="1" t="str">
        <f t="shared" si="629"/>
        <v>NA</v>
      </c>
      <c r="AL465" s="1" t="str">
        <f t="shared" si="630"/>
        <v>NA</v>
      </c>
      <c r="AM465" s="1" t="str">
        <f t="shared" si="631"/>
        <v>NA</v>
      </c>
      <c r="AN465" s="1" t="str">
        <f t="shared" si="632"/>
        <v>NA</v>
      </c>
      <c r="AO465" s="1" t="str">
        <f t="shared" si="633"/>
        <v>NA_CUB</v>
      </c>
      <c r="AP465" s="1" t="str">
        <f t="shared" si="634"/>
        <v>MORTALITY</v>
      </c>
      <c r="AQ465" s="1" t="str">
        <f t="shared" si="635"/>
        <v>MORTALITY</v>
      </c>
      <c r="AR465" s="1" t="str">
        <f t="shared" si="636"/>
        <v>MORTALITY</v>
      </c>
      <c r="AS465" s="1" t="str">
        <f t="shared" si="637"/>
        <v>MORTALITY</v>
      </c>
      <c r="AT465" s="1" t="str">
        <f t="shared" si="638"/>
        <v>MORTALITY</v>
      </c>
      <c r="AU465" s="1" t="str">
        <f t="shared" si="639"/>
        <v>MORTALITY</v>
      </c>
      <c r="AV465" s="1" t="str">
        <f t="shared" si="640"/>
        <v>MORTALITY</v>
      </c>
      <c r="AW465" s="1" t="str">
        <f t="shared" si="641"/>
        <v>MORTALITY</v>
      </c>
      <c r="AX465" s="1" t="str">
        <f t="shared" si="642"/>
        <v>MORTALITY</v>
      </c>
      <c r="AY465" s="1" t="str">
        <f t="shared" si="643"/>
        <v>MORTALITY</v>
      </c>
      <c r="AZ465" s="1" t="str">
        <f t="shared" si="643"/>
        <v>MORTALITY</v>
      </c>
    </row>
    <row r="466" spans="1:52" x14ac:dyDescent="0.2">
      <c r="A466" s="27">
        <f>SABI_RAW_DATA!A466</f>
        <v>465</v>
      </c>
      <c r="B466" s="1" t="str">
        <f>UPPER(SABI_RAW_DATA!C466)</f>
        <v>NA</v>
      </c>
      <c r="C466" s="28">
        <f>SABI_RAW_DATA!D466</f>
        <v>38200</v>
      </c>
      <c r="D466" s="28">
        <f>SABI_RAW_DATA!D466</f>
        <v>38200</v>
      </c>
      <c r="E466" s="1">
        <f t="shared" si="666"/>
        <v>2004</v>
      </c>
      <c r="F466" s="28">
        <f>SABI_RAW_DATA!E466</f>
        <v>38261</v>
      </c>
      <c r="G466" s="1">
        <f t="shared" si="667"/>
        <v>2004</v>
      </c>
      <c r="H466" s="67">
        <f>(YEAR(SABI_SUMMARY!D466)-YEAR(SABI_SUMMARY!C466))*12+MONTH(SABI_SUMMARY!D466)-MONTH(SABI_SUMMARY!C466)</f>
        <v>0</v>
      </c>
      <c r="I466" s="1" t="str">
        <f t="shared" si="668"/>
        <v>CUB</v>
      </c>
      <c r="J466" s="1" t="str">
        <f t="shared" si="669"/>
        <v>NA_CUB</v>
      </c>
      <c r="K466" s="29">
        <f>(YEAR(SABI_SUMMARY!F466)-YEAR(SABI_SUMMARY!C466))*12+MONTH(SABI_SUMMARY!F466)-MONTH(SABI_SUMMARY!C466)</f>
        <v>2</v>
      </c>
      <c r="L466" s="1" t="str">
        <f t="shared" si="670"/>
        <v>CUB</v>
      </c>
      <c r="M466" s="1" t="str">
        <f t="shared" si="671"/>
        <v>NA_CUB</v>
      </c>
      <c r="N466" s="1" t="str">
        <f>UPPER(SABI_RAW_DATA!G466)</f>
        <v>MORTALITY</v>
      </c>
      <c r="O466" s="1">
        <f>IF(SABI_SUMMARY!N466="MORTALITY",1,0)</f>
        <v>1</v>
      </c>
      <c r="P466" s="1" t="str">
        <f t="shared" si="616"/>
        <v>NA</v>
      </c>
      <c r="Q466" s="1" t="str">
        <f t="shared" si="617"/>
        <v>NA</v>
      </c>
      <c r="R466" s="1" t="str">
        <f t="shared" ref="R466:Z466" si="687">IF($E466=R$1,$J466,IF(R$1&gt;$G466,$N466,IF($E466&gt;R$1,"NA",(IF($E466=R$1,L466,(IF(Q466="NA",L466,IF(Q466="FEMALE_CUB","FEMALE_JUVENILE",IF(Q466="FEMALE_JUVENILE","FEMALE_SUBADULT",IF(Q466="FEMALE_SUBADULT","FEMALE_ADULT_36_48",IF(Q466="FEMALE_ADULT_36_48","FEMALE_ADULT_48_60",IF(Q466="FEMALE_ADULT_48_60","FEMALE_ADULT_60_72",IF(Q466="FEMALE_ADULT_60_72","FEMALE_ADULT_72_84",IF(Q466="FEMALE_ADULT_72_84","FEMALE_ADULT_84",IF(Q466="FEMALE_ADULT_84","FEMALE_ADULT_84",IF(Q466="MALE_CUB","MALE_JUVENILE",IF(Q466="MALE_JUVENILE","MALE_SUBADULT",IF(Q466="MALE_SUBADULT","MALE_ADULT_36_48",IF(Q466="MALE_ADULT_36_48","MALE_ADULT_48_60",IF(Q466="MALE_ADULT_48_60","MALE_ADULT_60_72",IF(Q466="MALE_ADULT_60_72","MALE_ADULT_72_84",IF(Q466="MALE_ADULT_72_84","MALE_ADULT_84",IF(Q466="MALE_ADULT_84","MALE_ADULT_84",IF(Q466="NA_CUB","NA_JUVENILE",IF(Q466="NA_JUVENILE","NA_ADULT",IF(Q466="NA_ADULT","NA_ADULT","NA"))))))))))))))))))))))))))</f>
        <v>NA</v>
      </c>
      <c r="S466" s="1" t="str">
        <f t="shared" si="687"/>
        <v>NA</v>
      </c>
      <c r="T466" s="1" t="str">
        <f t="shared" si="687"/>
        <v>NA</v>
      </c>
      <c r="U466" s="1" t="str">
        <f t="shared" si="687"/>
        <v>NA</v>
      </c>
      <c r="V466" s="1" t="str">
        <f t="shared" si="687"/>
        <v>NA</v>
      </c>
      <c r="W466" s="1" t="str">
        <f t="shared" si="687"/>
        <v>NA</v>
      </c>
      <c r="X466" s="1" t="str">
        <f t="shared" si="687"/>
        <v>NA</v>
      </c>
      <c r="Y466" s="1" t="str">
        <f t="shared" si="687"/>
        <v>NA</v>
      </c>
      <c r="Z466" s="1" t="str">
        <f t="shared" si="687"/>
        <v>NA</v>
      </c>
      <c r="AA466" s="1" t="str">
        <f t="shared" si="619"/>
        <v>NA</v>
      </c>
      <c r="AB466" s="1" t="str">
        <f t="shared" si="620"/>
        <v>NA</v>
      </c>
      <c r="AC466" s="1" t="str">
        <f t="shared" si="621"/>
        <v>NA</v>
      </c>
      <c r="AD466" s="1" t="str">
        <f t="shared" si="622"/>
        <v>NA</v>
      </c>
      <c r="AE466" s="1" t="str">
        <f t="shared" si="623"/>
        <v>NA</v>
      </c>
      <c r="AF466" s="1" t="str">
        <f t="shared" si="624"/>
        <v>NA</v>
      </c>
      <c r="AG466" s="1" t="str">
        <f t="shared" si="625"/>
        <v>NA</v>
      </c>
      <c r="AH466" s="1" t="str">
        <f t="shared" si="626"/>
        <v>NA</v>
      </c>
      <c r="AI466" s="1" t="str">
        <f t="shared" si="627"/>
        <v>NA</v>
      </c>
      <c r="AJ466" s="1" t="str">
        <f t="shared" si="628"/>
        <v>NA</v>
      </c>
      <c r="AK466" s="1" t="str">
        <f t="shared" si="629"/>
        <v>NA</v>
      </c>
      <c r="AL466" s="1" t="str">
        <f t="shared" si="630"/>
        <v>NA</v>
      </c>
      <c r="AM466" s="1" t="str">
        <f t="shared" si="631"/>
        <v>NA</v>
      </c>
      <c r="AN466" s="1" t="str">
        <f t="shared" si="632"/>
        <v>NA</v>
      </c>
      <c r="AO466" s="1" t="str">
        <f t="shared" si="633"/>
        <v>NA_CUB</v>
      </c>
      <c r="AP466" s="1" t="str">
        <f t="shared" si="634"/>
        <v>MORTALITY</v>
      </c>
      <c r="AQ466" s="1" t="str">
        <f t="shared" si="635"/>
        <v>MORTALITY</v>
      </c>
      <c r="AR466" s="1" t="str">
        <f t="shared" si="636"/>
        <v>MORTALITY</v>
      </c>
      <c r="AS466" s="1" t="str">
        <f t="shared" si="637"/>
        <v>MORTALITY</v>
      </c>
      <c r="AT466" s="1" t="str">
        <f t="shared" si="638"/>
        <v>MORTALITY</v>
      </c>
      <c r="AU466" s="1" t="str">
        <f t="shared" si="639"/>
        <v>MORTALITY</v>
      </c>
      <c r="AV466" s="1" t="str">
        <f t="shared" si="640"/>
        <v>MORTALITY</v>
      </c>
      <c r="AW466" s="1" t="str">
        <f t="shared" si="641"/>
        <v>MORTALITY</v>
      </c>
      <c r="AX466" s="1" t="str">
        <f t="shared" si="642"/>
        <v>MORTALITY</v>
      </c>
      <c r="AY466" s="1" t="str">
        <f t="shared" si="643"/>
        <v>MORTALITY</v>
      </c>
      <c r="AZ466" s="1" t="str">
        <f t="shared" si="643"/>
        <v>MORTALITY</v>
      </c>
    </row>
    <row r="467" spans="1:52" x14ac:dyDescent="0.2">
      <c r="A467" s="27">
        <f>SABI_RAW_DATA!A467</f>
        <v>466</v>
      </c>
      <c r="B467" s="1" t="str">
        <f>UPPER(SABI_RAW_DATA!C467)</f>
        <v>NA</v>
      </c>
      <c r="C467" s="28">
        <f>SABI_RAW_DATA!D467</f>
        <v>38626</v>
      </c>
      <c r="D467" s="28">
        <f>SABI_RAW_DATA!D467</f>
        <v>38626</v>
      </c>
      <c r="E467" s="1">
        <f t="shared" si="666"/>
        <v>2005</v>
      </c>
      <c r="F467" s="28">
        <f>SABI_RAW_DATA!E467</f>
        <v>38687</v>
      </c>
      <c r="G467" s="1">
        <f t="shared" si="667"/>
        <v>2005</v>
      </c>
      <c r="H467" s="67">
        <f>(YEAR(SABI_SUMMARY!D467)-YEAR(SABI_SUMMARY!C467))*12+MONTH(SABI_SUMMARY!D467)-MONTH(SABI_SUMMARY!C467)</f>
        <v>0</v>
      </c>
      <c r="I467" s="1" t="str">
        <f t="shared" si="668"/>
        <v>CUB</v>
      </c>
      <c r="J467" s="1" t="str">
        <f t="shared" si="669"/>
        <v>NA_CUB</v>
      </c>
      <c r="K467" s="29">
        <f>(YEAR(SABI_SUMMARY!F467)-YEAR(SABI_SUMMARY!C467))*12+MONTH(SABI_SUMMARY!F467)-MONTH(SABI_SUMMARY!C467)</f>
        <v>2</v>
      </c>
      <c r="L467" s="1" t="str">
        <f t="shared" si="670"/>
        <v>CUB</v>
      </c>
      <c r="M467" s="1" t="str">
        <f t="shared" si="671"/>
        <v>NA_CUB</v>
      </c>
      <c r="N467" s="1" t="str">
        <f>UPPER(SABI_RAW_DATA!G467)</f>
        <v>MORTALITY</v>
      </c>
      <c r="O467" s="1">
        <f>IF(SABI_SUMMARY!N467="MORTALITY",1,0)</f>
        <v>1</v>
      </c>
      <c r="P467" s="1" t="str">
        <f t="shared" si="616"/>
        <v>NA</v>
      </c>
      <c r="Q467" s="1" t="str">
        <f t="shared" si="617"/>
        <v>NA</v>
      </c>
      <c r="R467" s="1" t="str">
        <f t="shared" ref="R467:Z467" si="688">IF($E467=R$1,$J467,IF(R$1&gt;$G467,$N467,IF($E467&gt;R$1,"NA",(IF($E467=R$1,L467,(IF(Q467="NA",L467,IF(Q467="FEMALE_CUB","FEMALE_JUVENILE",IF(Q467="FEMALE_JUVENILE","FEMALE_SUBADULT",IF(Q467="FEMALE_SUBADULT","FEMALE_ADULT_36_48",IF(Q467="FEMALE_ADULT_36_48","FEMALE_ADULT_48_60",IF(Q467="FEMALE_ADULT_48_60","FEMALE_ADULT_60_72",IF(Q467="FEMALE_ADULT_60_72","FEMALE_ADULT_72_84",IF(Q467="FEMALE_ADULT_72_84","FEMALE_ADULT_84",IF(Q467="FEMALE_ADULT_84","FEMALE_ADULT_84",IF(Q467="MALE_CUB","MALE_JUVENILE",IF(Q467="MALE_JUVENILE","MALE_SUBADULT",IF(Q467="MALE_SUBADULT","MALE_ADULT_36_48",IF(Q467="MALE_ADULT_36_48","MALE_ADULT_48_60",IF(Q467="MALE_ADULT_48_60","MALE_ADULT_60_72",IF(Q467="MALE_ADULT_60_72","MALE_ADULT_72_84",IF(Q467="MALE_ADULT_72_84","MALE_ADULT_84",IF(Q467="MALE_ADULT_84","MALE_ADULT_84",IF(Q467="NA_CUB","NA_JUVENILE",IF(Q467="NA_JUVENILE","NA_ADULT",IF(Q467="NA_ADULT","NA_ADULT","NA"))))))))))))))))))))))))))</f>
        <v>NA</v>
      </c>
      <c r="S467" s="1" t="str">
        <f t="shared" si="688"/>
        <v>NA</v>
      </c>
      <c r="T467" s="1" t="str">
        <f t="shared" si="688"/>
        <v>NA</v>
      </c>
      <c r="U467" s="1" t="str">
        <f t="shared" si="688"/>
        <v>NA</v>
      </c>
      <c r="V467" s="1" t="str">
        <f t="shared" si="688"/>
        <v>NA</v>
      </c>
      <c r="W467" s="1" t="str">
        <f t="shared" si="688"/>
        <v>NA</v>
      </c>
      <c r="X467" s="1" t="str">
        <f t="shared" si="688"/>
        <v>NA</v>
      </c>
      <c r="Y467" s="1" t="str">
        <f t="shared" si="688"/>
        <v>NA</v>
      </c>
      <c r="Z467" s="1" t="str">
        <f t="shared" si="688"/>
        <v>NA</v>
      </c>
      <c r="AA467" s="1" t="str">
        <f t="shared" si="619"/>
        <v>NA</v>
      </c>
      <c r="AB467" s="1" t="str">
        <f t="shared" si="620"/>
        <v>NA</v>
      </c>
      <c r="AC467" s="1" t="str">
        <f t="shared" si="621"/>
        <v>NA</v>
      </c>
      <c r="AD467" s="1" t="str">
        <f t="shared" si="622"/>
        <v>NA</v>
      </c>
      <c r="AE467" s="1" t="str">
        <f t="shared" si="623"/>
        <v>NA</v>
      </c>
      <c r="AF467" s="1" t="str">
        <f t="shared" si="624"/>
        <v>NA</v>
      </c>
      <c r="AG467" s="1" t="str">
        <f t="shared" si="625"/>
        <v>NA</v>
      </c>
      <c r="AH467" s="1" t="str">
        <f t="shared" si="626"/>
        <v>NA</v>
      </c>
      <c r="AI467" s="1" t="str">
        <f t="shared" si="627"/>
        <v>NA</v>
      </c>
      <c r="AJ467" s="1" t="str">
        <f t="shared" si="628"/>
        <v>NA</v>
      </c>
      <c r="AK467" s="1" t="str">
        <f t="shared" si="629"/>
        <v>NA</v>
      </c>
      <c r="AL467" s="1" t="str">
        <f t="shared" si="630"/>
        <v>NA</v>
      </c>
      <c r="AM467" s="1" t="str">
        <f t="shared" si="631"/>
        <v>NA</v>
      </c>
      <c r="AN467" s="1" t="str">
        <f t="shared" si="632"/>
        <v>NA</v>
      </c>
      <c r="AO467" s="1" t="str">
        <f t="shared" si="633"/>
        <v>NA</v>
      </c>
      <c r="AP467" s="1" t="str">
        <f t="shared" si="634"/>
        <v>NA_CUB</v>
      </c>
      <c r="AQ467" s="1" t="str">
        <f t="shared" si="635"/>
        <v>MORTALITY</v>
      </c>
      <c r="AR467" s="1" t="str">
        <f t="shared" si="636"/>
        <v>MORTALITY</v>
      </c>
      <c r="AS467" s="1" t="str">
        <f t="shared" si="637"/>
        <v>MORTALITY</v>
      </c>
      <c r="AT467" s="1" t="str">
        <f t="shared" si="638"/>
        <v>MORTALITY</v>
      </c>
      <c r="AU467" s="1" t="str">
        <f t="shared" si="639"/>
        <v>MORTALITY</v>
      </c>
      <c r="AV467" s="1" t="str">
        <f t="shared" si="640"/>
        <v>MORTALITY</v>
      </c>
      <c r="AW467" s="1" t="str">
        <f t="shared" si="641"/>
        <v>MORTALITY</v>
      </c>
      <c r="AX467" s="1" t="str">
        <f t="shared" si="642"/>
        <v>MORTALITY</v>
      </c>
      <c r="AY467" s="1" t="str">
        <f t="shared" si="643"/>
        <v>MORTALITY</v>
      </c>
      <c r="AZ467" s="1" t="str">
        <f t="shared" si="643"/>
        <v>MORTALITY</v>
      </c>
    </row>
    <row r="468" spans="1:52" x14ac:dyDescent="0.2">
      <c r="A468" s="27">
        <f>SABI_RAW_DATA!A468</f>
        <v>467</v>
      </c>
      <c r="B468" s="1" t="str">
        <f>UPPER(SABI_RAW_DATA!C468)</f>
        <v>NA</v>
      </c>
      <c r="C468" s="28">
        <f>SABI_RAW_DATA!D468</f>
        <v>38626</v>
      </c>
      <c r="D468" s="28">
        <f>SABI_RAW_DATA!D468</f>
        <v>38626</v>
      </c>
      <c r="E468" s="1">
        <f t="shared" si="666"/>
        <v>2005</v>
      </c>
      <c r="F468" s="28">
        <f>SABI_RAW_DATA!E468</f>
        <v>38687</v>
      </c>
      <c r="G468" s="1">
        <f t="shared" si="667"/>
        <v>2005</v>
      </c>
      <c r="H468" s="67">
        <f>(YEAR(SABI_SUMMARY!D468)-YEAR(SABI_SUMMARY!C468))*12+MONTH(SABI_SUMMARY!D468)-MONTH(SABI_SUMMARY!C468)</f>
        <v>0</v>
      </c>
      <c r="I468" s="1" t="str">
        <f t="shared" si="668"/>
        <v>CUB</v>
      </c>
      <c r="J468" s="1" t="str">
        <f t="shared" si="669"/>
        <v>NA_CUB</v>
      </c>
      <c r="K468" s="29">
        <f>(YEAR(SABI_SUMMARY!F468)-YEAR(SABI_SUMMARY!C468))*12+MONTH(SABI_SUMMARY!F468)-MONTH(SABI_SUMMARY!C468)</f>
        <v>2</v>
      </c>
      <c r="L468" s="1" t="str">
        <f t="shared" si="670"/>
        <v>CUB</v>
      </c>
      <c r="M468" s="1" t="str">
        <f t="shared" si="671"/>
        <v>NA_CUB</v>
      </c>
      <c r="N468" s="1" t="str">
        <f>UPPER(SABI_RAW_DATA!G468)</f>
        <v>MORTALITY</v>
      </c>
      <c r="O468" s="1">
        <f>IF(SABI_SUMMARY!N468="MORTALITY",1,0)</f>
        <v>1</v>
      </c>
      <c r="P468" s="1" t="str">
        <f t="shared" si="616"/>
        <v>NA</v>
      </c>
      <c r="Q468" s="1" t="str">
        <f t="shared" si="617"/>
        <v>NA</v>
      </c>
      <c r="R468" s="1" t="str">
        <f t="shared" ref="R468:Z468" si="689">IF($E468=R$1,$J468,IF(R$1&gt;$G468,$N468,IF($E468&gt;R$1,"NA",(IF($E468=R$1,L468,(IF(Q468="NA",L468,IF(Q468="FEMALE_CUB","FEMALE_JUVENILE",IF(Q468="FEMALE_JUVENILE","FEMALE_SUBADULT",IF(Q468="FEMALE_SUBADULT","FEMALE_ADULT_36_48",IF(Q468="FEMALE_ADULT_36_48","FEMALE_ADULT_48_60",IF(Q468="FEMALE_ADULT_48_60","FEMALE_ADULT_60_72",IF(Q468="FEMALE_ADULT_60_72","FEMALE_ADULT_72_84",IF(Q468="FEMALE_ADULT_72_84","FEMALE_ADULT_84",IF(Q468="FEMALE_ADULT_84","FEMALE_ADULT_84",IF(Q468="MALE_CUB","MALE_JUVENILE",IF(Q468="MALE_JUVENILE","MALE_SUBADULT",IF(Q468="MALE_SUBADULT","MALE_ADULT_36_48",IF(Q468="MALE_ADULT_36_48","MALE_ADULT_48_60",IF(Q468="MALE_ADULT_48_60","MALE_ADULT_60_72",IF(Q468="MALE_ADULT_60_72","MALE_ADULT_72_84",IF(Q468="MALE_ADULT_72_84","MALE_ADULT_84",IF(Q468="MALE_ADULT_84","MALE_ADULT_84",IF(Q468="NA_CUB","NA_JUVENILE",IF(Q468="NA_JUVENILE","NA_ADULT",IF(Q468="NA_ADULT","NA_ADULT","NA"))))))))))))))))))))))))))</f>
        <v>NA</v>
      </c>
      <c r="S468" s="1" t="str">
        <f t="shared" si="689"/>
        <v>NA</v>
      </c>
      <c r="T468" s="1" t="str">
        <f t="shared" si="689"/>
        <v>NA</v>
      </c>
      <c r="U468" s="1" t="str">
        <f t="shared" si="689"/>
        <v>NA</v>
      </c>
      <c r="V468" s="1" t="str">
        <f t="shared" si="689"/>
        <v>NA</v>
      </c>
      <c r="W468" s="1" t="str">
        <f t="shared" si="689"/>
        <v>NA</v>
      </c>
      <c r="X468" s="1" t="str">
        <f t="shared" si="689"/>
        <v>NA</v>
      </c>
      <c r="Y468" s="1" t="str">
        <f t="shared" si="689"/>
        <v>NA</v>
      </c>
      <c r="Z468" s="1" t="str">
        <f t="shared" si="689"/>
        <v>NA</v>
      </c>
      <c r="AA468" s="1" t="str">
        <f t="shared" si="619"/>
        <v>NA</v>
      </c>
      <c r="AB468" s="1" t="str">
        <f t="shared" si="620"/>
        <v>NA</v>
      </c>
      <c r="AC468" s="1" t="str">
        <f t="shared" si="621"/>
        <v>NA</v>
      </c>
      <c r="AD468" s="1" t="str">
        <f t="shared" si="622"/>
        <v>NA</v>
      </c>
      <c r="AE468" s="1" t="str">
        <f t="shared" si="623"/>
        <v>NA</v>
      </c>
      <c r="AF468" s="1" t="str">
        <f t="shared" si="624"/>
        <v>NA</v>
      </c>
      <c r="AG468" s="1" t="str">
        <f t="shared" si="625"/>
        <v>NA</v>
      </c>
      <c r="AH468" s="1" t="str">
        <f t="shared" si="626"/>
        <v>NA</v>
      </c>
      <c r="AI468" s="1" t="str">
        <f t="shared" si="627"/>
        <v>NA</v>
      </c>
      <c r="AJ468" s="1" t="str">
        <f t="shared" si="628"/>
        <v>NA</v>
      </c>
      <c r="AK468" s="1" t="str">
        <f t="shared" si="629"/>
        <v>NA</v>
      </c>
      <c r="AL468" s="1" t="str">
        <f t="shared" si="630"/>
        <v>NA</v>
      </c>
      <c r="AM468" s="1" t="str">
        <f t="shared" si="631"/>
        <v>NA</v>
      </c>
      <c r="AN468" s="1" t="str">
        <f t="shared" si="632"/>
        <v>NA</v>
      </c>
      <c r="AO468" s="1" t="str">
        <f t="shared" si="633"/>
        <v>NA</v>
      </c>
      <c r="AP468" s="1" t="str">
        <f t="shared" si="634"/>
        <v>NA_CUB</v>
      </c>
      <c r="AQ468" s="1" t="str">
        <f t="shared" si="635"/>
        <v>MORTALITY</v>
      </c>
      <c r="AR468" s="1" t="str">
        <f t="shared" si="636"/>
        <v>MORTALITY</v>
      </c>
      <c r="AS468" s="1" t="str">
        <f t="shared" si="637"/>
        <v>MORTALITY</v>
      </c>
      <c r="AT468" s="1" t="str">
        <f t="shared" si="638"/>
        <v>MORTALITY</v>
      </c>
      <c r="AU468" s="1" t="str">
        <f t="shared" si="639"/>
        <v>MORTALITY</v>
      </c>
      <c r="AV468" s="1" t="str">
        <f t="shared" si="640"/>
        <v>MORTALITY</v>
      </c>
      <c r="AW468" s="1" t="str">
        <f t="shared" si="641"/>
        <v>MORTALITY</v>
      </c>
      <c r="AX468" s="1" t="str">
        <f t="shared" si="642"/>
        <v>MORTALITY</v>
      </c>
      <c r="AY468" s="1" t="str">
        <f t="shared" si="643"/>
        <v>MORTALITY</v>
      </c>
      <c r="AZ468" s="1" t="str">
        <f t="shared" si="643"/>
        <v>MORTALITY</v>
      </c>
    </row>
    <row r="469" spans="1:52" x14ac:dyDescent="0.2">
      <c r="A469" s="27">
        <f>SABI_RAW_DATA!A469</f>
        <v>468</v>
      </c>
      <c r="B469" s="1" t="str">
        <f>UPPER(SABI_RAW_DATA!C469)</f>
        <v>NA</v>
      </c>
      <c r="C469" s="28">
        <f>SABI_RAW_DATA!D469</f>
        <v>39022</v>
      </c>
      <c r="D469" s="28">
        <f>SABI_RAW_DATA!D469</f>
        <v>39022</v>
      </c>
      <c r="E469" s="1">
        <f t="shared" si="666"/>
        <v>2006</v>
      </c>
      <c r="F469" s="28">
        <f>SABI_RAW_DATA!E469</f>
        <v>39114</v>
      </c>
      <c r="G469" s="1">
        <f t="shared" si="667"/>
        <v>2007</v>
      </c>
      <c r="H469" s="67">
        <f>(YEAR(SABI_SUMMARY!D469)-YEAR(SABI_SUMMARY!C469))*12+MONTH(SABI_SUMMARY!D469)-MONTH(SABI_SUMMARY!C469)</f>
        <v>0</v>
      </c>
      <c r="I469" s="1" t="str">
        <f t="shared" si="668"/>
        <v>CUB</v>
      </c>
      <c r="J469" s="1" t="str">
        <f t="shared" si="669"/>
        <v>NA_CUB</v>
      </c>
      <c r="K469" s="29">
        <f>(YEAR(SABI_SUMMARY!F469)-YEAR(SABI_SUMMARY!C469))*12+MONTH(SABI_SUMMARY!F469)-MONTH(SABI_SUMMARY!C469)</f>
        <v>3</v>
      </c>
      <c r="L469" s="1" t="str">
        <f t="shared" si="670"/>
        <v>CUB</v>
      </c>
      <c r="M469" s="1" t="str">
        <f t="shared" si="671"/>
        <v>NA_CUB</v>
      </c>
      <c r="N469" s="1" t="str">
        <f>UPPER(SABI_RAW_DATA!G469)</f>
        <v>MORTALITY</v>
      </c>
      <c r="O469" s="1">
        <f>IF(SABI_SUMMARY!N469="MORTALITY",1,0)</f>
        <v>1</v>
      </c>
      <c r="P469" s="1" t="str">
        <f t="shared" si="616"/>
        <v>NA</v>
      </c>
      <c r="Q469" s="1" t="str">
        <f t="shared" si="617"/>
        <v>NA</v>
      </c>
      <c r="R469" s="1" t="str">
        <f t="shared" ref="R469:Z469" si="690">IF($E469=R$1,$J469,IF(R$1&gt;$G469,$N469,IF($E469&gt;R$1,"NA",(IF($E469=R$1,L469,(IF(Q469="NA",L469,IF(Q469="FEMALE_CUB","FEMALE_JUVENILE",IF(Q469="FEMALE_JUVENILE","FEMALE_SUBADULT",IF(Q469="FEMALE_SUBADULT","FEMALE_ADULT_36_48",IF(Q469="FEMALE_ADULT_36_48","FEMALE_ADULT_48_60",IF(Q469="FEMALE_ADULT_48_60","FEMALE_ADULT_60_72",IF(Q469="FEMALE_ADULT_60_72","FEMALE_ADULT_72_84",IF(Q469="FEMALE_ADULT_72_84","FEMALE_ADULT_84",IF(Q469="FEMALE_ADULT_84","FEMALE_ADULT_84",IF(Q469="MALE_CUB","MALE_JUVENILE",IF(Q469="MALE_JUVENILE","MALE_SUBADULT",IF(Q469="MALE_SUBADULT","MALE_ADULT_36_48",IF(Q469="MALE_ADULT_36_48","MALE_ADULT_48_60",IF(Q469="MALE_ADULT_48_60","MALE_ADULT_60_72",IF(Q469="MALE_ADULT_60_72","MALE_ADULT_72_84",IF(Q469="MALE_ADULT_72_84","MALE_ADULT_84",IF(Q469="MALE_ADULT_84","MALE_ADULT_84",IF(Q469="NA_CUB","NA_JUVENILE",IF(Q469="NA_JUVENILE","NA_ADULT",IF(Q469="NA_ADULT","NA_ADULT","NA"))))))))))))))))))))))))))</f>
        <v>NA</v>
      </c>
      <c r="S469" s="1" t="str">
        <f t="shared" si="690"/>
        <v>NA</v>
      </c>
      <c r="T469" s="1" t="str">
        <f t="shared" si="690"/>
        <v>NA</v>
      </c>
      <c r="U469" s="1" t="str">
        <f t="shared" si="690"/>
        <v>NA</v>
      </c>
      <c r="V469" s="1" t="str">
        <f t="shared" si="690"/>
        <v>NA</v>
      </c>
      <c r="W469" s="1" t="str">
        <f t="shared" si="690"/>
        <v>NA</v>
      </c>
      <c r="X469" s="1" t="str">
        <f t="shared" si="690"/>
        <v>NA</v>
      </c>
      <c r="Y469" s="1" t="str">
        <f t="shared" si="690"/>
        <v>NA</v>
      </c>
      <c r="Z469" s="1" t="str">
        <f t="shared" si="690"/>
        <v>NA</v>
      </c>
      <c r="AA469" s="1" t="str">
        <f t="shared" si="619"/>
        <v>NA</v>
      </c>
      <c r="AB469" s="1" t="str">
        <f t="shared" si="620"/>
        <v>NA</v>
      </c>
      <c r="AC469" s="1" t="str">
        <f t="shared" si="621"/>
        <v>NA</v>
      </c>
      <c r="AD469" s="1" t="str">
        <f t="shared" si="622"/>
        <v>NA</v>
      </c>
      <c r="AE469" s="1" t="str">
        <f t="shared" si="623"/>
        <v>NA</v>
      </c>
      <c r="AF469" s="1" t="str">
        <f t="shared" si="624"/>
        <v>NA</v>
      </c>
      <c r="AG469" s="1" t="str">
        <f t="shared" si="625"/>
        <v>NA</v>
      </c>
      <c r="AH469" s="1" t="str">
        <f t="shared" si="626"/>
        <v>NA</v>
      </c>
      <c r="AI469" s="1" t="str">
        <f t="shared" si="627"/>
        <v>NA</v>
      </c>
      <c r="AJ469" s="1" t="str">
        <f t="shared" si="628"/>
        <v>NA</v>
      </c>
      <c r="AK469" s="1" t="str">
        <f t="shared" si="629"/>
        <v>NA</v>
      </c>
      <c r="AL469" s="1" t="str">
        <f t="shared" si="630"/>
        <v>NA</v>
      </c>
      <c r="AM469" s="1" t="str">
        <f t="shared" si="631"/>
        <v>NA</v>
      </c>
      <c r="AN469" s="1" t="str">
        <f t="shared" si="632"/>
        <v>NA</v>
      </c>
      <c r="AO469" s="1" t="str">
        <f t="shared" si="633"/>
        <v>NA</v>
      </c>
      <c r="AP469" s="1" t="str">
        <f t="shared" si="634"/>
        <v>NA</v>
      </c>
      <c r="AQ469" s="1" t="str">
        <f t="shared" si="635"/>
        <v>NA_CUB</v>
      </c>
      <c r="AR469" s="1" t="str">
        <f t="shared" si="636"/>
        <v>NA_JUVENILE</v>
      </c>
      <c r="AS469" s="1" t="str">
        <f t="shared" si="637"/>
        <v>MORTALITY</v>
      </c>
      <c r="AT469" s="1" t="str">
        <f t="shared" si="638"/>
        <v>MORTALITY</v>
      </c>
      <c r="AU469" s="1" t="str">
        <f t="shared" si="639"/>
        <v>MORTALITY</v>
      </c>
      <c r="AV469" s="1" t="str">
        <f t="shared" si="640"/>
        <v>MORTALITY</v>
      </c>
      <c r="AW469" s="1" t="str">
        <f t="shared" si="641"/>
        <v>MORTALITY</v>
      </c>
      <c r="AX469" s="1" t="str">
        <f t="shared" si="642"/>
        <v>MORTALITY</v>
      </c>
      <c r="AY469" s="1" t="str">
        <f t="shared" si="643"/>
        <v>MORTALITY</v>
      </c>
      <c r="AZ469" s="1" t="str">
        <f t="shared" si="643"/>
        <v>MORTALITY</v>
      </c>
    </row>
    <row r="470" spans="1:52" x14ac:dyDescent="0.2">
      <c r="A470" s="27">
        <f>SABI_RAW_DATA!A470</f>
        <v>469</v>
      </c>
      <c r="B470" s="1" t="str">
        <f>UPPER(SABI_RAW_DATA!C470)</f>
        <v>FEMALE</v>
      </c>
      <c r="C470" s="28">
        <f>SABI_RAW_DATA!D470</f>
        <v>39022</v>
      </c>
      <c r="D470" s="28">
        <f>SABI_RAW_DATA!D470</f>
        <v>39022</v>
      </c>
      <c r="E470" s="1">
        <f t="shared" si="666"/>
        <v>2006</v>
      </c>
      <c r="F470" s="28">
        <f>SABI_RAW_DATA!E470</f>
        <v>40725</v>
      </c>
      <c r="G470" s="1">
        <f t="shared" si="667"/>
        <v>2011</v>
      </c>
      <c r="H470" s="67">
        <f>(YEAR(SABI_SUMMARY!D470)-YEAR(SABI_SUMMARY!C470))*12+MONTH(SABI_SUMMARY!D470)-MONTH(SABI_SUMMARY!C470)</f>
        <v>0</v>
      </c>
      <c r="I470" s="1" t="str">
        <f t="shared" si="668"/>
        <v>CUB</v>
      </c>
      <c r="J470" s="1" t="str">
        <f t="shared" si="669"/>
        <v>FEMALE_CUB</v>
      </c>
      <c r="K470" s="29">
        <f>(YEAR(SABI_SUMMARY!F470)-YEAR(SABI_SUMMARY!C470))*12+MONTH(SABI_SUMMARY!F470)-MONTH(SABI_SUMMARY!C470)</f>
        <v>56</v>
      </c>
      <c r="L470" s="1" t="str">
        <f t="shared" si="670"/>
        <v>ADULT_48_60</v>
      </c>
      <c r="M470" s="1" t="str">
        <f t="shared" si="671"/>
        <v>FEMALE_ADULT_48_60</v>
      </c>
      <c r="N470" s="1" t="str">
        <f>UPPER(SABI_RAW_DATA!G470)</f>
        <v>CENSORED</v>
      </c>
      <c r="O470" s="1">
        <f>IF(SABI_SUMMARY!N470="MORTALITY",1,0)</f>
        <v>0</v>
      </c>
      <c r="P470" s="1" t="str">
        <f t="shared" si="616"/>
        <v>NA</v>
      </c>
      <c r="Q470" s="1" t="str">
        <f t="shared" si="617"/>
        <v>NA</v>
      </c>
      <c r="R470" s="1" t="str">
        <f t="shared" ref="R470:Z470" si="691">IF($E470=R$1,$J470,IF(R$1&gt;$G470,$N470,IF($E470&gt;R$1,"NA",(IF($E470=R$1,L470,(IF(Q470="NA",L470,IF(Q470="FEMALE_CUB","FEMALE_JUVENILE",IF(Q470="FEMALE_JUVENILE","FEMALE_SUBADULT",IF(Q470="FEMALE_SUBADULT","FEMALE_ADULT_36_48",IF(Q470="FEMALE_ADULT_36_48","FEMALE_ADULT_48_60",IF(Q470="FEMALE_ADULT_48_60","FEMALE_ADULT_60_72",IF(Q470="FEMALE_ADULT_60_72","FEMALE_ADULT_72_84",IF(Q470="FEMALE_ADULT_72_84","FEMALE_ADULT_84",IF(Q470="FEMALE_ADULT_84","FEMALE_ADULT_84",IF(Q470="MALE_CUB","MALE_JUVENILE",IF(Q470="MALE_JUVENILE","MALE_SUBADULT",IF(Q470="MALE_SUBADULT","MALE_ADULT_36_48",IF(Q470="MALE_ADULT_36_48","MALE_ADULT_48_60",IF(Q470="MALE_ADULT_48_60","MALE_ADULT_60_72",IF(Q470="MALE_ADULT_60_72","MALE_ADULT_72_84",IF(Q470="MALE_ADULT_72_84","MALE_ADULT_84",IF(Q470="MALE_ADULT_84","MALE_ADULT_84",IF(Q470="NA_CUB","NA_JUVENILE",IF(Q470="NA_JUVENILE","NA_ADULT",IF(Q470="NA_ADULT","NA_ADULT","NA"))))))))))))))))))))))))))</f>
        <v>NA</v>
      </c>
      <c r="S470" s="1" t="str">
        <f t="shared" si="691"/>
        <v>NA</v>
      </c>
      <c r="T470" s="1" t="str">
        <f t="shared" si="691"/>
        <v>NA</v>
      </c>
      <c r="U470" s="1" t="str">
        <f t="shared" si="691"/>
        <v>NA</v>
      </c>
      <c r="V470" s="1" t="str">
        <f t="shared" si="691"/>
        <v>NA</v>
      </c>
      <c r="W470" s="1" t="str">
        <f t="shared" si="691"/>
        <v>NA</v>
      </c>
      <c r="X470" s="1" t="str">
        <f t="shared" si="691"/>
        <v>NA</v>
      </c>
      <c r="Y470" s="1" t="str">
        <f t="shared" si="691"/>
        <v>NA</v>
      </c>
      <c r="Z470" s="1" t="str">
        <f t="shared" si="691"/>
        <v>NA</v>
      </c>
      <c r="AA470" s="1" t="str">
        <f t="shared" si="619"/>
        <v>NA</v>
      </c>
      <c r="AB470" s="1" t="str">
        <f t="shared" si="620"/>
        <v>NA</v>
      </c>
      <c r="AC470" s="1" t="str">
        <f t="shared" si="621"/>
        <v>NA</v>
      </c>
      <c r="AD470" s="1" t="str">
        <f t="shared" si="622"/>
        <v>NA</v>
      </c>
      <c r="AE470" s="1" t="str">
        <f t="shared" si="623"/>
        <v>NA</v>
      </c>
      <c r="AF470" s="1" t="str">
        <f t="shared" si="624"/>
        <v>NA</v>
      </c>
      <c r="AG470" s="1" t="str">
        <f t="shared" si="625"/>
        <v>NA</v>
      </c>
      <c r="AH470" s="1" t="str">
        <f t="shared" si="626"/>
        <v>NA</v>
      </c>
      <c r="AI470" s="1" t="str">
        <f t="shared" si="627"/>
        <v>NA</v>
      </c>
      <c r="AJ470" s="1" t="str">
        <f t="shared" si="628"/>
        <v>NA</v>
      </c>
      <c r="AK470" s="1" t="str">
        <f t="shared" si="629"/>
        <v>NA</v>
      </c>
      <c r="AL470" s="1" t="str">
        <f t="shared" si="630"/>
        <v>NA</v>
      </c>
      <c r="AM470" s="1" t="str">
        <f t="shared" si="631"/>
        <v>NA</v>
      </c>
      <c r="AN470" s="1" t="str">
        <f t="shared" si="632"/>
        <v>NA</v>
      </c>
      <c r="AO470" s="1" t="str">
        <f t="shared" si="633"/>
        <v>NA</v>
      </c>
      <c r="AP470" s="1" t="str">
        <f t="shared" si="634"/>
        <v>NA</v>
      </c>
      <c r="AQ470" s="1" t="str">
        <f t="shared" si="635"/>
        <v>FEMALE_CUB</v>
      </c>
      <c r="AR470" s="1" t="str">
        <f t="shared" si="636"/>
        <v>FEMALE_JUVENILE</v>
      </c>
      <c r="AS470" s="1" t="str">
        <f t="shared" si="637"/>
        <v>FEMALE_SUBADULT</v>
      </c>
      <c r="AT470" s="1" t="str">
        <f t="shared" si="638"/>
        <v>FEMALE_ADULT_36_48</v>
      </c>
      <c r="AU470" s="1" t="str">
        <f t="shared" si="639"/>
        <v>FEMALE_ADULT_48_60</v>
      </c>
      <c r="AV470" s="1" t="str">
        <f t="shared" si="640"/>
        <v>FEMALE_ADULT_60_72</v>
      </c>
      <c r="AW470" s="1" t="str">
        <f t="shared" si="641"/>
        <v>CENSORED</v>
      </c>
      <c r="AX470" s="1" t="str">
        <f t="shared" si="642"/>
        <v>CENSORED</v>
      </c>
      <c r="AY470" s="1" t="str">
        <f t="shared" si="643"/>
        <v>CENSORED</v>
      </c>
      <c r="AZ470" s="1" t="str">
        <f t="shared" si="643"/>
        <v>CENSORED</v>
      </c>
    </row>
    <row r="471" spans="1:52" x14ac:dyDescent="0.2">
      <c r="A471" s="27">
        <f>SABI_RAW_DATA!A471</f>
        <v>470</v>
      </c>
      <c r="B471" s="1" t="str">
        <f>UPPER(SABI_RAW_DATA!C471)</f>
        <v>NA</v>
      </c>
      <c r="C471" s="28">
        <f>SABI_RAW_DATA!D471</f>
        <v>39600</v>
      </c>
      <c r="D471" s="28">
        <f>SABI_RAW_DATA!D471</f>
        <v>39600</v>
      </c>
      <c r="E471" s="1">
        <f t="shared" si="666"/>
        <v>2008</v>
      </c>
      <c r="F471" s="28">
        <f>SABI_RAW_DATA!E471</f>
        <v>39630</v>
      </c>
      <c r="G471" s="1">
        <f t="shared" si="667"/>
        <v>2008</v>
      </c>
      <c r="H471" s="67">
        <f>(YEAR(SABI_SUMMARY!D471)-YEAR(SABI_SUMMARY!C471))*12+MONTH(SABI_SUMMARY!D471)-MONTH(SABI_SUMMARY!C471)</f>
        <v>0</v>
      </c>
      <c r="I471" s="1" t="str">
        <f t="shared" si="668"/>
        <v>CUB</v>
      </c>
      <c r="J471" s="1" t="str">
        <f t="shared" si="669"/>
        <v>NA_CUB</v>
      </c>
      <c r="K471" s="29">
        <f>(YEAR(SABI_SUMMARY!F471)-YEAR(SABI_SUMMARY!C471))*12+MONTH(SABI_SUMMARY!F471)-MONTH(SABI_SUMMARY!C471)</f>
        <v>1</v>
      </c>
      <c r="L471" s="1" t="str">
        <f t="shared" si="670"/>
        <v>CUB</v>
      </c>
      <c r="M471" s="1" t="str">
        <f t="shared" si="671"/>
        <v>NA_CUB</v>
      </c>
      <c r="N471" s="1" t="str">
        <f>UPPER(SABI_RAW_DATA!G471)</f>
        <v>MORTALITY</v>
      </c>
      <c r="O471" s="1">
        <f>IF(SABI_SUMMARY!N471="MORTALITY",1,0)</f>
        <v>1</v>
      </c>
      <c r="P471" s="1" t="str">
        <f t="shared" si="616"/>
        <v>NA</v>
      </c>
      <c r="Q471" s="1" t="str">
        <f t="shared" si="617"/>
        <v>NA</v>
      </c>
      <c r="R471" s="1" t="str">
        <f t="shared" ref="R471:Z471" si="692">IF($E471=R$1,$J471,IF(R$1&gt;$G471,$N471,IF($E471&gt;R$1,"NA",(IF($E471=R$1,L471,(IF(Q471="NA",L471,IF(Q471="FEMALE_CUB","FEMALE_JUVENILE",IF(Q471="FEMALE_JUVENILE","FEMALE_SUBADULT",IF(Q471="FEMALE_SUBADULT","FEMALE_ADULT_36_48",IF(Q471="FEMALE_ADULT_36_48","FEMALE_ADULT_48_60",IF(Q471="FEMALE_ADULT_48_60","FEMALE_ADULT_60_72",IF(Q471="FEMALE_ADULT_60_72","FEMALE_ADULT_72_84",IF(Q471="FEMALE_ADULT_72_84","FEMALE_ADULT_84",IF(Q471="FEMALE_ADULT_84","FEMALE_ADULT_84",IF(Q471="MALE_CUB","MALE_JUVENILE",IF(Q471="MALE_JUVENILE","MALE_SUBADULT",IF(Q471="MALE_SUBADULT","MALE_ADULT_36_48",IF(Q471="MALE_ADULT_36_48","MALE_ADULT_48_60",IF(Q471="MALE_ADULT_48_60","MALE_ADULT_60_72",IF(Q471="MALE_ADULT_60_72","MALE_ADULT_72_84",IF(Q471="MALE_ADULT_72_84","MALE_ADULT_84",IF(Q471="MALE_ADULT_84","MALE_ADULT_84",IF(Q471="NA_CUB","NA_JUVENILE",IF(Q471="NA_JUVENILE","NA_ADULT",IF(Q471="NA_ADULT","NA_ADULT","NA"))))))))))))))))))))))))))</f>
        <v>NA</v>
      </c>
      <c r="S471" s="1" t="str">
        <f t="shared" si="692"/>
        <v>NA</v>
      </c>
      <c r="T471" s="1" t="str">
        <f t="shared" si="692"/>
        <v>NA</v>
      </c>
      <c r="U471" s="1" t="str">
        <f t="shared" si="692"/>
        <v>NA</v>
      </c>
      <c r="V471" s="1" t="str">
        <f t="shared" si="692"/>
        <v>NA</v>
      </c>
      <c r="W471" s="1" t="str">
        <f t="shared" si="692"/>
        <v>NA</v>
      </c>
      <c r="X471" s="1" t="str">
        <f t="shared" si="692"/>
        <v>NA</v>
      </c>
      <c r="Y471" s="1" t="str">
        <f t="shared" si="692"/>
        <v>NA</v>
      </c>
      <c r="Z471" s="1" t="str">
        <f t="shared" si="692"/>
        <v>NA</v>
      </c>
      <c r="AA471" s="1" t="str">
        <f t="shared" si="619"/>
        <v>NA</v>
      </c>
      <c r="AB471" s="1" t="str">
        <f t="shared" si="620"/>
        <v>NA</v>
      </c>
      <c r="AC471" s="1" t="str">
        <f t="shared" si="621"/>
        <v>NA</v>
      </c>
      <c r="AD471" s="1" t="str">
        <f t="shared" si="622"/>
        <v>NA</v>
      </c>
      <c r="AE471" s="1" t="str">
        <f t="shared" si="623"/>
        <v>NA</v>
      </c>
      <c r="AF471" s="1" t="str">
        <f t="shared" si="624"/>
        <v>NA</v>
      </c>
      <c r="AG471" s="1" t="str">
        <f t="shared" si="625"/>
        <v>NA</v>
      </c>
      <c r="AH471" s="1" t="str">
        <f t="shared" si="626"/>
        <v>NA</v>
      </c>
      <c r="AI471" s="1" t="str">
        <f t="shared" si="627"/>
        <v>NA</v>
      </c>
      <c r="AJ471" s="1" t="str">
        <f t="shared" si="628"/>
        <v>NA</v>
      </c>
      <c r="AK471" s="1" t="str">
        <f t="shared" si="629"/>
        <v>NA</v>
      </c>
      <c r="AL471" s="1" t="str">
        <f t="shared" si="630"/>
        <v>NA</v>
      </c>
      <c r="AM471" s="1" t="str">
        <f t="shared" si="631"/>
        <v>NA</v>
      </c>
      <c r="AN471" s="1" t="str">
        <f t="shared" si="632"/>
        <v>NA</v>
      </c>
      <c r="AO471" s="1" t="str">
        <f t="shared" si="633"/>
        <v>NA</v>
      </c>
      <c r="AP471" s="1" t="str">
        <f t="shared" si="634"/>
        <v>NA</v>
      </c>
      <c r="AQ471" s="1" t="str">
        <f t="shared" si="635"/>
        <v>NA</v>
      </c>
      <c r="AR471" s="1" t="str">
        <f t="shared" si="636"/>
        <v>NA</v>
      </c>
      <c r="AS471" s="1" t="str">
        <f t="shared" si="637"/>
        <v>NA_CUB</v>
      </c>
      <c r="AT471" s="1" t="str">
        <f t="shared" si="638"/>
        <v>MORTALITY</v>
      </c>
      <c r="AU471" s="1" t="str">
        <f t="shared" si="639"/>
        <v>MORTALITY</v>
      </c>
      <c r="AV471" s="1" t="str">
        <f t="shared" si="640"/>
        <v>MORTALITY</v>
      </c>
      <c r="AW471" s="1" t="str">
        <f t="shared" si="641"/>
        <v>MORTALITY</v>
      </c>
      <c r="AX471" s="1" t="str">
        <f t="shared" si="642"/>
        <v>MORTALITY</v>
      </c>
      <c r="AY471" s="1" t="str">
        <f t="shared" si="643"/>
        <v>MORTALITY</v>
      </c>
      <c r="AZ471" s="1" t="str">
        <f t="shared" si="643"/>
        <v>MORTALITY</v>
      </c>
    </row>
    <row r="472" spans="1:52" x14ac:dyDescent="0.2">
      <c r="A472" s="27">
        <f>SABI_RAW_DATA!A472</f>
        <v>471</v>
      </c>
      <c r="B472" s="1" t="str">
        <f>UPPER(SABI_RAW_DATA!C472)</f>
        <v>NA</v>
      </c>
      <c r="C472" s="28">
        <f>SABI_RAW_DATA!D472</f>
        <v>39600</v>
      </c>
      <c r="D472" s="28">
        <f>SABI_RAW_DATA!D472</f>
        <v>39600</v>
      </c>
      <c r="E472" s="1">
        <f t="shared" si="666"/>
        <v>2008</v>
      </c>
      <c r="F472" s="28">
        <f>SABI_RAW_DATA!E472</f>
        <v>39630</v>
      </c>
      <c r="G472" s="1">
        <f t="shared" si="667"/>
        <v>2008</v>
      </c>
      <c r="H472" s="67">
        <f>(YEAR(SABI_SUMMARY!D472)-YEAR(SABI_SUMMARY!C472))*12+MONTH(SABI_SUMMARY!D472)-MONTH(SABI_SUMMARY!C472)</f>
        <v>0</v>
      </c>
      <c r="I472" s="1" t="str">
        <f t="shared" si="668"/>
        <v>CUB</v>
      </c>
      <c r="J472" s="1" t="str">
        <f t="shared" si="669"/>
        <v>NA_CUB</v>
      </c>
      <c r="K472" s="29">
        <f>(YEAR(SABI_SUMMARY!F472)-YEAR(SABI_SUMMARY!C472))*12+MONTH(SABI_SUMMARY!F472)-MONTH(SABI_SUMMARY!C472)</f>
        <v>1</v>
      </c>
      <c r="L472" s="1" t="str">
        <f t="shared" si="670"/>
        <v>CUB</v>
      </c>
      <c r="M472" s="1" t="str">
        <f t="shared" si="671"/>
        <v>NA_CUB</v>
      </c>
      <c r="N472" s="1" t="str">
        <f>UPPER(SABI_RAW_DATA!G472)</f>
        <v>MORTALITY</v>
      </c>
      <c r="O472" s="1">
        <f>IF(SABI_SUMMARY!N472="MORTALITY",1,0)</f>
        <v>1</v>
      </c>
      <c r="P472" s="1" t="str">
        <f t="shared" si="616"/>
        <v>NA</v>
      </c>
      <c r="Q472" s="1" t="str">
        <f t="shared" si="617"/>
        <v>NA</v>
      </c>
      <c r="R472" s="1" t="str">
        <f t="shared" ref="R472:Z472" si="693">IF($E472=R$1,$J472,IF(R$1&gt;$G472,$N472,IF($E472&gt;R$1,"NA",(IF($E472=R$1,L472,(IF(Q472="NA",L472,IF(Q472="FEMALE_CUB","FEMALE_JUVENILE",IF(Q472="FEMALE_JUVENILE","FEMALE_SUBADULT",IF(Q472="FEMALE_SUBADULT","FEMALE_ADULT_36_48",IF(Q472="FEMALE_ADULT_36_48","FEMALE_ADULT_48_60",IF(Q472="FEMALE_ADULT_48_60","FEMALE_ADULT_60_72",IF(Q472="FEMALE_ADULT_60_72","FEMALE_ADULT_72_84",IF(Q472="FEMALE_ADULT_72_84","FEMALE_ADULT_84",IF(Q472="FEMALE_ADULT_84","FEMALE_ADULT_84",IF(Q472="MALE_CUB","MALE_JUVENILE",IF(Q472="MALE_JUVENILE","MALE_SUBADULT",IF(Q472="MALE_SUBADULT","MALE_ADULT_36_48",IF(Q472="MALE_ADULT_36_48","MALE_ADULT_48_60",IF(Q472="MALE_ADULT_48_60","MALE_ADULT_60_72",IF(Q472="MALE_ADULT_60_72","MALE_ADULT_72_84",IF(Q472="MALE_ADULT_72_84","MALE_ADULT_84",IF(Q472="MALE_ADULT_84","MALE_ADULT_84",IF(Q472="NA_CUB","NA_JUVENILE",IF(Q472="NA_JUVENILE","NA_ADULT",IF(Q472="NA_ADULT","NA_ADULT","NA"))))))))))))))))))))))))))</f>
        <v>NA</v>
      </c>
      <c r="S472" s="1" t="str">
        <f t="shared" si="693"/>
        <v>NA</v>
      </c>
      <c r="T472" s="1" t="str">
        <f t="shared" si="693"/>
        <v>NA</v>
      </c>
      <c r="U472" s="1" t="str">
        <f t="shared" si="693"/>
        <v>NA</v>
      </c>
      <c r="V472" s="1" t="str">
        <f t="shared" si="693"/>
        <v>NA</v>
      </c>
      <c r="W472" s="1" t="str">
        <f t="shared" si="693"/>
        <v>NA</v>
      </c>
      <c r="X472" s="1" t="str">
        <f t="shared" si="693"/>
        <v>NA</v>
      </c>
      <c r="Y472" s="1" t="str">
        <f t="shared" si="693"/>
        <v>NA</v>
      </c>
      <c r="Z472" s="1" t="str">
        <f t="shared" si="693"/>
        <v>NA</v>
      </c>
      <c r="AA472" s="1" t="str">
        <f t="shared" si="619"/>
        <v>NA</v>
      </c>
      <c r="AB472" s="1" t="str">
        <f t="shared" si="620"/>
        <v>NA</v>
      </c>
      <c r="AC472" s="1" t="str">
        <f t="shared" si="621"/>
        <v>NA</v>
      </c>
      <c r="AD472" s="1" t="str">
        <f t="shared" si="622"/>
        <v>NA</v>
      </c>
      <c r="AE472" s="1" t="str">
        <f t="shared" si="623"/>
        <v>NA</v>
      </c>
      <c r="AF472" s="1" t="str">
        <f t="shared" si="624"/>
        <v>NA</v>
      </c>
      <c r="AG472" s="1" t="str">
        <f t="shared" si="625"/>
        <v>NA</v>
      </c>
      <c r="AH472" s="1" t="str">
        <f t="shared" si="626"/>
        <v>NA</v>
      </c>
      <c r="AI472" s="1" t="str">
        <f t="shared" si="627"/>
        <v>NA</v>
      </c>
      <c r="AJ472" s="1" t="str">
        <f t="shared" si="628"/>
        <v>NA</v>
      </c>
      <c r="AK472" s="1" t="str">
        <f t="shared" si="629"/>
        <v>NA</v>
      </c>
      <c r="AL472" s="1" t="str">
        <f t="shared" si="630"/>
        <v>NA</v>
      </c>
      <c r="AM472" s="1" t="str">
        <f t="shared" si="631"/>
        <v>NA</v>
      </c>
      <c r="AN472" s="1" t="str">
        <f t="shared" si="632"/>
        <v>NA</v>
      </c>
      <c r="AO472" s="1" t="str">
        <f t="shared" si="633"/>
        <v>NA</v>
      </c>
      <c r="AP472" s="1" t="str">
        <f t="shared" si="634"/>
        <v>NA</v>
      </c>
      <c r="AQ472" s="1" t="str">
        <f t="shared" si="635"/>
        <v>NA</v>
      </c>
      <c r="AR472" s="1" t="str">
        <f t="shared" si="636"/>
        <v>NA</v>
      </c>
      <c r="AS472" s="1" t="str">
        <f t="shared" si="637"/>
        <v>NA_CUB</v>
      </c>
      <c r="AT472" s="1" t="str">
        <f t="shared" si="638"/>
        <v>MORTALITY</v>
      </c>
      <c r="AU472" s="1" t="str">
        <f t="shared" si="639"/>
        <v>MORTALITY</v>
      </c>
      <c r="AV472" s="1" t="str">
        <f t="shared" si="640"/>
        <v>MORTALITY</v>
      </c>
      <c r="AW472" s="1" t="str">
        <f t="shared" si="641"/>
        <v>MORTALITY</v>
      </c>
      <c r="AX472" s="1" t="str">
        <f t="shared" si="642"/>
        <v>MORTALITY</v>
      </c>
      <c r="AY472" s="1" t="str">
        <f t="shared" si="643"/>
        <v>MORTALITY</v>
      </c>
      <c r="AZ472" s="1" t="str">
        <f t="shared" si="643"/>
        <v>MORTALITY</v>
      </c>
    </row>
    <row r="473" spans="1:52" x14ac:dyDescent="0.2">
      <c r="A473" s="27">
        <f>SABI_RAW_DATA!A473</f>
        <v>472</v>
      </c>
      <c r="B473" s="1" t="str">
        <f>UPPER(SABI_RAW_DATA!C473)</f>
        <v>NA</v>
      </c>
      <c r="C473" s="28">
        <f>SABI_RAW_DATA!D473</f>
        <v>39600</v>
      </c>
      <c r="D473" s="28">
        <f>SABI_RAW_DATA!D473</f>
        <v>39600</v>
      </c>
      <c r="E473" s="1">
        <f t="shared" si="666"/>
        <v>2008</v>
      </c>
      <c r="F473" s="28">
        <f>SABI_RAW_DATA!E473</f>
        <v>39753</v>
      </c>
      <c r="G473" s="1">
        <f t="shared" si="667"/>
        <v>2008</v>
      </c>
      <c r="H473" s="67">
        <f>(YEAR(SABI_SUMMARY!D473)-YEAR(SABI_SUMMARY!C473))*12+MONTH(SABI_SUMMARY!D473)-MONTH(SABI_SUMMARY!C473)</f>
        <v>0</v>
      </c>
      <c r="I473" s="1" t="str">
        <f t="shared" si="668"/>
        <v>CUB</v>
      </c>
      <c r="J473" s="1" t="str">
        <f t="shared" si="669"/>
        <v>NA_CUB</v>
      </c>
      <c r="K473" s="29">
        <f>(YEAR(SABI_SUMMARY!F473)-YEAR(SABI_SUMMARY!C473))*12+MONTH(SABI_SUMMARY!F473)-MONTH(SABI_SUMMARY!C473)</f>
        <v>5</v>
      </c>
      <c r="L473" s="1" t="str">
        <f t="shared" si="670"/>
        <v>CUB</v>
      </c>
      <c r="M473" s="1" t="str">
        <f t="shared" si="671"/>
        <v>NA_CUB</v>
      </c>
      <c r="N473" s="1" t="str">
        <f>UPPER(SABI_RAW_DATA!G473)</f>
        <v>MORTALITY</v>
      </c>
      <c r="O473" s="1">
        <f>IF(SABI_SUMMARY!N473="MORTALITY",1,0)</f>
        <v>1</v>
      </c>
      <c r="P473" s="1" t="str">
        <f t="shared" si="616"/>
        <v>NA</v>
      </c>
      <c r="Q473" s="1" t="str">
        <f t="shared" si="617"/>
        <v>NA</v>
      </c>
      <c r="R473" s="1" t="str">
        <f t="shared" ref="R473:Z473" si="694">IF($E473=R$1,$J473,IF(R$1&gt;$G473,$N473,IF($E473&gt;R$1,"NA",(IF($E473=R$1,L473,(IF(Q473="NA",L473,IF(Q473="FEMALE_CUB","FEMALE_JUVENILE",IF(Q473="FEMALE_JUVENILE","FEMALE_SUBADULT",IF(Q473="FEMALE_SUBADULT","FEMALE_ADULT_36_48",IF(Q473="FEMALE_ADULT_36_48","FEMALE_ADULT_48_60",IF(Q473="FEMALE_ADULT_48_60","FEMALE_ADULT_60_72",IF(Q473="FEMALE_ADULT_60_72","FEMALE_ADULT_72_84",IF(Q473="FEMALE_ADULT_72_84","FEMALE_ADULT_84",IF(Q473="FEMALE_ADULT_84","FEMALE_ADULT_84",IF(Q473="MALE_CUB","MALE_JUVENILE",IF(Q473="MALE_JUVENILE","MALE_SUBADULT",IF(Q473="MALE_SUBADULT","MALE_ADULT_36_48",IF(Q473="MALE_ADULT_36_48","MALE_ADULT_48_60",IF(Q473="MALE_ADULT_48_60","MALE_ADULT_60_72",IF(Q473="MALE_ADULT_60_72","MALE_ADULT_72_84",IF(Q473="MALE_ADULT_72_84","MALE_ADULT_84",IF(Q473="MALE_ADULT_84","MALE_ADULT_84",IF(Q473="NA_CUB","NA_JUVENILE",IF(Q473="NA_JUVENILE","NA_ADULT",IF(Q473="NA_ADULT","NA_ADULT","NA"))))))))))))))))))))))))))</f>
        <v>NA</v>
      </c>
      <c r="S473" s="1" t="str">
        <f t="shared" si="694"/>
        <v>NA</v>
      </c>
      <c r="T473" s="1" t="str">
        <f t="shared" si="694"/>
        <v>NA</v>
      </c>
      <c r="U473" s="1" t="str">
        <f t="shared" si="694"/>
        <v>NA</v>
      </c>
      <c r="V473" s="1" t="str">
        <f t="shared" si="694"/>
        <v>NA</v>
      </c>
      <c r="W473" s="1" t="str">
        <f t="shared" si="694"/>
        <v>NA</v>
      </c>
      <c r="X473" s="1" t="str">
        <f t="shared" si="694"/>
        <v>NA</v>
      </c>
      <c r="Y473" s="1" t="str">
        <f t="shared" si="694"/>
        <v>NA</v>
      </c>
      <c r="Z473" s="1" t="str">
        <f t="shared" si="694"/>
        <v>NA</v>
      </c>
      <c r="AA473" s="1" t="str">
        <f t="shared" si="619"/>
        <v>NA</v>
      </c>
      <c r="AB473" s="1" t="str">
        <f t="shared" si="620"/>
        <v>NA</v>
      </c>
      <c r="AC473" s="1" t="str">
        <f t="shared" si="621"/>
        <v>NA</v>
      </c>
      <c r="AD473" s="1" t="str">
        <f t="shared" si="622"/>
        <v>NA</v>
      </c>
      <c r="AE473" s="1" t="str">
        <f t="shared" si="623"/>
        <v>NA</v>
      </c>
      <c r="AF473" s="1" t="str">
        <f t="shared" si="624"/>
        <v>NA</v>
      </c>
      <c r="AG473" s="1" t="str">
        <f t="shared" si="625"/>
        <v>NA</v>
      </c>
      <c r="AH473" s="1" t="str">
        <f t="shared" si="626"/>
        <v>NA</v>
      </c>
      <c r="AI473" s="1" t="str">
        <f t="shared" si="627"/>
        <v>NA</v>
      </c>
      <c r="AJ473" s="1" t="str">
        <f t="shared" si="628"/>
        <v>NA</v>
      </c>
      <c r="AK473" s="1" t="str">
        <f t="shared" si="629"/>
        <v>NA</v>
      </c>
      <c r="AL473" s="1" t="str">
        <f t="shared" si="630"/>
        <v>NA</v>
      </c>
      <c r="AM473" s="1" t="str">
        <f t="shared" si="631"/>
        <v>NA</v>
      </c>
      <c r="AN473" s="1" t="str">
        <f t="shared" si="632"/>
        <v>NA</v>
      </c>
      <c r="AO473" s="1" t="str">
        <f t="shared" si="633"/>
        <v>NA</v>
      </c>
      <c r="AP473" s="1" t="str">
        <f t="shared" si="634"/>
        <v>NA</v>
      </c>
      <c r="AQ473" s="1" t="str">
        <f t="shared" si="635"/>
        <v>NA</v>
      </c>
      <c r="AR473" s="1" t="str">
        <f t="shared" si="636"/>
        <v>NA</v>
      </c>
      <c r="AS473" s="1" t="str">
        <f t="shared" si="637"/>
        <v>NA_CUB</v>
      </c>
      <c r="AT473" s="1" t="str">
        <f t="shared" si="638"/>
        <v>MORTALITY</v>
      </c>
      <c r="AU473" s="1" t="str">
        <f t="shared" si="639"/>
        <v>MORTALITY</v>
      </c>
      <c r="AV473" s="1" t="str">
        <f t="shared" si="640"/>
        <v>MORTALITY</v>
      </c>
      <c r="AW473" s="1" t="str">
        <f t="shared" si="641"/>
        <v>MORTALITY</v>
      </c>
      <c r="AX473" s="1" t="str">
        <f t="shared" si="642"/>
        <v>MORTALITY</v>
      </c>
      <c r="AY473" s="1" t="str">
        <f t="shared" si="643"/>
        <v>MORTALITY</v>
      </c>
      <c r="AZ473" s="1" t="str">
        <f t="shared" si="643"/>
        <v>MORTALITY</v>
      </c>
    </row>
    <row r="474" spans="1:52" x14ac:dyDescent="0.2">
      <c r="A474" s="27">
        <f>SABI_RAW_DATA!A474</f>
        <v>473</v>
      </c>
      <c r="B474" s="1" t="str">
        <f>UPPER(SABI_RAW_DATA!C474)</f>
        <v>NA</v>
      </c>
      <c r="C474" s="28">
        <f>SABI_RAW_DATA!D474</f>
        <v>39873</v>
      </c>
      <c r="D474" s="28">
        <f>SABI_RAW_DATA!D474</f>
        <v>39873</v>
      </c>
      <c r="E474" s="1">
        <f t="shared" si="666"/>
        <v>2009</v>
      </c>
      <c r="F474" s="28">
        <f>SABI_RAW_DATA!E474</f>
        <v>39934</v>
      </c>
      <c r="G474" s="1">
        <f t="shared" si="667"/>
        <v>2009</v>
      </c>
      <c r="H474" s="67">
        <f>(YEAR(SABI_SUMMARY!D474)-YEAR(SABI_SUMMARY!C474))*12+MONTH(SABI_SUMMARY!D474)-MONTH(SABI_SUMMARY!C474)</f>
        <v>0</v>
      </c>
      <c r="I474" s="1" t="str">
        <f t="shared" si="668"/>
        <v>CUB</v>
      </c>
      <c r="J474" s="1" t="str">
        <f t="shared" si="669"/>
        <v>NA_CUB</v>
      </c>
      <c r="K474" s="29">
        <f>(YEAR(SABI_SUMMARY!F474)-YEAR(SABI_SUMMARY!C474))*12+MONTH(SABI_SUMMARY!F474)-MONTH(SABI_SUMMARY!C474)</f>
        <v>2</v>
      </c>
      <c r="L474" s="1" t="str">
        <f t="shared" si="670"/>
        <v>CUB</v>
      </c>
      <c r="M474" s="1" t="str">
        <f t="shared" si="671"/>
        <v>NA_CUB</v>
      </c>
      <c r="N474" s="1" t="str">
        <f>UPPER(SABI_RAW_DATA!G474)</f>
        <v>MORTALITY</v>
      </c>
      <c r="O474" s="1">
        <f>IF(SABI_SUMMARY!N474="MORTALITY",1,0)</f>
        <v>1</v>
      </c>
      <c r="P474" s="1" t="str">
        <f t="shared" si="616"/>
        <v>NA</v>
      </c>
      <c r="Q474" s="1" t="str">
        <f t="shared" si="617"/>
        <v>NA</v>
      </c>
      <c r="R474" s="1" t="str">
        <f t="shared" ref="R474:Z474" si="695">IF($E474=R$1,$J474,IF(R$1&gt;$G474,$N474,IF($E474&gt;R$1,"NA",(IF($E474=R$1,L474,(IF(Q474="NA",L474,IF(Q474="FEMALE_CUB","FEMALE_JUVENILE",IF(Q474="FEMALE_JUVENILE","FEMALE_SUBADULT",IF(Q474="FEMALE_SUBADULT","FEMALE_ADULT_36_48",IF(Q474="FEMALE_ADULT_36_48","FEMALE_ADULT_48_60",IF(Q474="FEMALE_ADULT_48_60","FEMALE_ADULT_60_72",IF(Q474="FEMALE_ADULT_60_72","FEMALE_ADULT_72_84",IF(Q474="FEMALE_ADULT_72_84","FEMALE_ADULT_84",IF(Q474="FEMALE_ADULT_84","FEMALE_ADULT_84",IF(Q474="MALE_CUB","MALE_JUVENILE",IF(Q474="MALE_JUVENILE","MALE_SUBADULT",IF(Q474="MALE_SUBADULT","MALE_ADULT_36_48",IF(Q474="MALE_ADULT_36_48","MALE_ADULT_48_60",IF(Q474="MALE_ADULT_48_60","MALE_ADULT_60_72",IF(Q474="MALE_ADULT_60_72","MALE_ADULT_72_84",IF(Q474="MALE_ADULT_72_84","MALE_ADULT_84",IF(Q474="MALE_ADULT_84","MALE_ADULT_84",IF(Q474="NA_CUB","NA_JUVENILE",IF(Q474="NA_JUVENILE","NA_ADULT",IF(Q474="NA_ADULT","NA_ADULT","NA"))))))))))))))))))))))))))</f>
        <v>NA</v>
      </c>
      <c r="S474" s="1" t="str">
        <f t="shared" si="695"/>
        <v>NA</v>
      </c>
      <c r="T474" s="1" t="str">
        <f t="shared" si="695"/>
        <v>NA</v>
      </c>
      <c r="U474" s="1" t="str">
        <f t="shared" si="695"/>
        <v>NA</v>
      </c>
      <c r="V474" s="1" t="str">
        <f t="shared" si="695"/>
        <v>NA</v>
      </c>
      <c r="W474" s="1" t="str">
        <f t="shared" si="695"/>
        <v>NA</v>
      </c>
      <c r="X474" s="1" t="str">
        <f t="shared" si="695"/>
        <v>NA</v>
      </c>
      <c r="Y474" s="1" t="str">
        <f t="shared" si="695"/>
        <v>NA</v>
      </c>
      <c r="Z474" s="1" t="str">
        <f t="shared" si="695"/>
        <v>NA</v>
      </c>
      <c r="AA474" s="1" t="str">
        <f t="shared" si="619"/>
        <v>NA</v>
      </c>
      <c r="AB474" s="1" t="str">
        <f t="shared" si="620"/>
        <v>NA</v>
      </c>
      <c r="AC474" s="1" t="str">
        <f t="shared" si="621"/>
        <v>NA</v>
      </c>
      <c r="AD474" s="1" t="str">
        <f t="shared" si="622"/>
        <v>NA</v>
      </c>
      <c r="AE474" s="1" t="str">
        <f t="shared" si="623"/>
        <v>NA</v>
      </c>
      <c r="AF474" s="1" t="str">
        <f t="shared" si="624"/>
        <v>NA</v>
      </c>
      <c r="AG474" s="1" t="str">
        <f t="shared" si="625"/>
        <v>NA</v>
      </c>
      <c r="AH474" s="1" t="str">
        <f t="shared" si="626"/>
        <v>NA</v>
      </c>
      <c r="AI474" s="1" t="str">
        <f t="shared" si="627"/>
        <v>NA</v>
      </c>
      <c r="AJ474" s="1" t="str">
        <f t="shared" si="628"/>
        <v>NA</v>
      </c>
      <c r="AK474" s="1" t="str">
        <f t="shared" si="629"/>
        <v>NA</v>
      </c>
      <c r="AL474" s="1" t="str">
        <f t="shared" si="630"/>
        <v>NA</v>
      </c>
      <c r="AM474" s="1" t="str">
        <f t="shared" si="631"/>
        <v>NA</v>
      </c>
      <c r="AN474" s="1" t="str">
        <f t="shared" si="632"/>
        <v>NA</v>
      </c>
      <c r="AO474" s="1" t="str">
        <f t="shared" si="633"/>
        <v>NA</v>
      </c>
      <c r="AP474" s="1" t="str">
        <f t="shared" si="634"/>
        <v>NA</v>
      </c>
      <c r="AQ474" s="1" t="str">
        <f t="shared" si="635"/>
        <v>NA</v>
      </c>
      <c r="AR474" s="1" t="str">
        <f t="shared" si="636"/>
        <v>NA</v>
      </c>
      <c r="AS474" s="1" t="str">
        <f t="shared" si="637"/>
        <v>NA</v>
      </c>
      <c r="AT474" s="1" t="str">
        <f t="shared" si="638"/>
        <v>NA_CUB</v>
      </c>
      <c r="AU474" s="1" t="str">
        <f t="shared" si="639"/>
        <v>MORTALITY</v>
      </c>
      <c r="AV474" s="1" t="str">
        <f t="shared" si="640"/>
        <v>MORTALITY</v>
      </c>
      <c r="AW474" s="1" t="str">
        <f t="shared" si="641"/>
        <v>MORTALITY</v>
      </c>
      <c r="AX474" s="1" t="str">
        <f t="shared" si="642"/>
        <v>MORTALITY</v>
      </c>
      <c r="AY474" s="1" t="str">
        <f t="shared" si="643"/>
        <v>MORTALITY</v>
      </c>
      <c r="AZ474" s="1" t="str">
        <f t="shared" si="643"/>
        <v>MORTALITY</v>
      </c>
    </row>
    <row r="475" spans="1:52" x14ac:dyDescent="0.2">
      <c r="A475" s="27">
        <f>SABI_RAW_DATA!A475</f>
        <v>474</v>
      </c>
      <c r="B475" s="1" t="str">
        <f>UPPER(SABI_RAW_DATA!C475)</f>
        <v>NA</v>
      </c>
      <c r="C475" s="28">
        <f>SABI_RAW_DATA!D475</f>
        <v>39873</v>
      </c>
      <c r="D475" s="28">
        <f>SABI_RAW_DATA!D475</f>
        <v>39873</v>
      </c>
      <c r="E475" s="1">
        <f t="shared" si="666"/>
        <v>2009</v>
      </c>
      <c r="F475" s="28">
        <f>SABI_RAW_DATA!E475</f>
        <v>39934</v>
      </c>
      <c r="G475" s="1">
        <f t="shared" si="667"/>
        <v>2009</v>
      </c>
      <c r="H475" s="67">
        <f>(YEAR(SABI_SUMMARY!D475)-YEAR(SABI_SUMMARY!C475))*12+MONTH(SABI_SUMMARY!D475)-MONTH(SABI_SUMMARY!C475)</f>
        <v>0</v>
      </c>
      <c r="I475" s="1" t="str">
        <f t="shared" si="668"/>
        <v>CUB</v>
      </c>
      <c r="J475" s="1" t="str">
        <f t="shared" si="669"/>
        <v>NA_CUB</v>
      </c>
      <c r="K475" s="29">
        <f>(YEAR(SABI_SUMMARY!F475)-YEAR(SABI_SUMMARY!C475))*12+MONTH(SABI_SUMMARY!F475)-MONTH(SABI_SUMMARY!C475)</f>
        <v>2</v>
      </c>
      <c r="L475" s="1" t="str">
        <f t="shared" si="670"/>
        <v>CUB</v>
      </c>
      <c r="M475" s="1" t="str">
        <f t="shared" si="671"/>
        <v>NA_CUB</v>
      </c>
      <c r="N475" s="1" t="str">
        <f>UPPER(SABI_RAW_DATA!G475)</f>
        <v>MORTALITY</v>
      </c>
      <c r="O475" s="1">
        <f>IF(SABI_SUMMARY!N475="MORTALITY",1,0)</f>
        <v>1</v>
      </c>
      <c r="P475" s="1" t="str">
        <f t="shared" si="616"/>
        <v>NA</v>
      </c>
      <c r="Q475" s="1" t="str">
        <f t="shared" si="617"/>
        <v>NA</v>
      </c>
      <c r="R475" s="1" t="str">
        <f t="shared" ref="R475:Z475" si="696">IF($E475=R$1,$J475,IF(R$1&gt;$G475,$N475,IF($E475&gt;R$1,"NA",(IF($E475=R$1,L475,(IF(Q475="NA",L475,IF(Q475="FEMALE_CUB","FEMALE_JUVENILE",IF(Q475="FEMALE_JUVENILE","FEMALE_SUBADULT",IF(Q475="FEMALE_SUBADULT","FEMALE_ADULT_36_48",IF(Q475="FEMALE_ADULT_36_48","FEMALE_ADULT_48_60",IF(Q475="FEMALE_ADULT_48_60","FEMALE_ADULT_60_72",IF(Q475="FEMALE_ADULT_60_72","FEMALE_ADULT_72_84",IF(Q475="FEMALE_ADULT_72_84","FEMALE_ADULT_84",IF(Q475="FEMALE_ADULT_84","FEMALE_ADULT_84",IF(Q475="MALE_CUB","MALE_JUVENILE",IF(Q475="MALE_JUVENILE","MALE_SUBADULT",IF(Q475="MALE_SUBADULT","MALE_ADULT_36_48",IF(Q475="MALE_ADULT_36_48","MALE_ADULT_48_60",IF(Q475="MALE_ADULT_48_60","MALE_ADULT_60_72",IF(Q475="MALE_ADULT_60_72","MALE_ADULT_72_84",IF(Q475="MALE_ADULT_72_84","MALE_ADULT_84",IF(Q475="MALE_ADULT_84","MALE_ADULT_84",IF(Q475="NA_CUB","NA_JUVENILE",IF(Q475="NA_JUVENILE","NA_ADULT",IF(Q475="NA_ADULT","NA_ADULT","NA"))))))))))))))))))))))))))</f>
        <v>NA</v>
      </c>
      <c r="S475" s="1" t="str">
        <f t="shared" si="696"/>
        <v>NA</v>
      </c>
      <c r="T475" s="1" t="str">
        <f t="shared" si="696"/>
        <v>NA</v>
      </c>
      <c r="U475" s="1" t="str">
        <f t="shared" si="696"/>
        <v>NA</v>
      </c>
      <c r="V475" s="1" t="str">
        <f t="shared" si="696"/>
        <v>NA</v>
      </c>
      <c r="W475" s="1" t="str">
        <f t="shared" si="696"/>
        <v>NA</v>
      </c>
      <c r="X475" s="1" t="str">
        <f t="shared" si="696"/>
        <v>NA</v>
      </c>
      <c r="Y475" s="1" t="str">
        <f t="shared" si="696"/>
        <v>NA</v>
      </c>
      <c r="Z475" s="1" t="str">
        <f t="shared" si="696"/>
        <v>NA</v>
      </c>
      <c r="AA475" s="1" t="str">
        <f t="shared" si="619"/>
        <v>NA</v>
      </c>
      <c r="AB475" s="1" t="str">
        <f t="shared" si="620"/>
        <v>NA</v>
      </c>
      <c r="AC475" s="1" t="str">
        <f t="shared" si="621"/>
        <v>NA</v>
      </c>
      <c r="AD475" s="1" t="str">
        <f t="shared" si="622"/>
        <v>NA</v>
      </c>
      <c r="AE475" s="1" t="str">
        <f t="shared" si="623"/>
        <v>NA</v>
      </c>
      <c r="AF475" s="1" t="str">
        <f t="shared" si="624"/>
        <v>NA</v>
      </c>
      <c r="AG475" s="1" t="str">
        <f t="shared" si="625"/>
        <v>NA</v>
      </c>
      <c r="AH475" s="1" t="str">
        <f t="shared" si="626"/>
        <v>NA</v>
      </c>
      <c r="AI475" s="1" t="str">
        <f t="shared" si="627"/>
        <v>NA</v>
      </c>
      <c r="AJ475" s="1" t="str">
        <f t="shared" si="628"/>
        <v>NA</v>
      </c>
      <c r="AK475" s="1" t="str">
        <f t="shared" si="629"/>
        <v>NA</v>
      </c>
      <c r="AL475" s="1" t="str">
        <f t="shared" si="630"/>
        <v>NA</v>
      </c>
      <c r="AM475" s="1" t="str">
        <f t="shared" si="631"/>
        <v>NA</v>
      </c>
      <c r="AN475" s="1" t="str">
        <f t="shared" si="632"/>
        <v>NA</v>
      </c>
      <c r="AO475" s="1" t="str">
        <f t="shared" si="633"/>
        <v>NA</v>
      </c>
      <c r="AP475" s="1" t="str">
        <f t="shared" si="634"/>
        <v>NA</v>
      </c>
      <c r="AQ475" s="1" t="str">
        <f t="shared" si="635"/>
        <v>NA</v>
      </c>
      <c r="AR475" s="1" t="str">
        <f t="shared" si="636"/>
        <v>NA</v>
      </c>
      <c r="AS475" s="1" t="str">
        <f t="shared" si="637"/>
        <v>NA</v>
      </c>
      <c r="AT475" s="1" t="str">
        <f t="shared" si="638"/>
        <v>NA_CUB</v>
      </c>
      <c r="AU475" s="1" t="str">
        <f t="shared" si="639"/>
        <v>MORTALITY</v>
      </c>
      <c r="AV475" s="1" t="str">
        <f t="shared" si="640"/>
        <v>MORTALITY</v>
      </c>
      <c r="AW475" s="1" t="str">
        <f t="shared" si="641"/>
        <v>MORTALITY</v>
      </c>
      <c r="AX475" s="1" t="str">
        <f t="shared" si="642"/>
        <v>MORTALITY</v>
      </c>
      <c r="AY475" s="1" t="str">
        <f t="shared" si="643"/>
        <v>MORTALITY</v>
      </c>
      <c r="AZ475" s="1" t="str">
        <f t="shared" si="643"/>
        <v>MORTALITY</v>
      </c>
    </row>
    <row r="476" spans="1:52" x14ac:dyDescent="0.2">
      <c r="A476" s="27">
        <f>SABI_RAW_DATA!A476</f>
        <v>475</v>
      </c>
      <c r="B476" s="1" t="str">
        <f>UPPER(SABI_RAW_DATA!C476)</f>
        <v>MALE</v>
      </c>
      <c r="C476" s="28">
        <f>SABI_RAW_DATA!D476</f>
        <v>40179</v>
      </c>
      <c r="D476" s="28">
        <f>SABI_RAW_DATA!D476</f>
        <v>40179</v>
      </c>
      <c r="E476" s="1">
        <f t="shared" si="666"/>
        <v>2010</v>
      </c>
      <c r="F476" s="28">
        <f>SABI_RAW_DATA!E476</f>
        <v>42005</v>
      </c>
      <c r="G476" s="1">
        <f t="shared" si="667"/>
        <v>2015</v>
      </c>
      <c r="H476" s="67">
        <f>(YEAR(SABI_SUMMARY!D476)-YEAR(SABI_SUMMARY!C476))*12+MONTH(SABI_SUMMARY!D476)-MONTH(SABI_SUMMARY!C476)</f>
        <v>0</v>
      </c>
      <c r="I476" s="1" t="str">
        <f t="shared" si="668"/>
        <v>CUB</v>
      </c>
      <c r="J476" s="1" t="str">
        <f t="shared" si="669"/>
        <v>MALE_CUB</v>
      </c>
      <c r="K476" s="29">
        <f>(YEAR(SABI_SUMMARY!F476)-YEAR(SABI_SUMMARY!C476))*12+MONTH(SABI_SUMMARY!F476)-MONTH(SABI_SUMMARY!C476)</f>
        <v>60</v>
      </c>
      <c r="L476" s="1" t="str">
        <f t="shared" si="670"/>
        <v>ADULT_48_60</v>
      </c>
      <c r="M476" s="1" t="str">
        <f t="shared" si="671"/>
        <v>MALE_ADULT_48_60</v>
      </c>
      <c r="N476" s="1" t="str">
        <f>UPPER(SABI_RAW_DATA!G476)</f>
        <v>CENSORED</v>
      </c>
      <c r="O476" s="1">
        <f>IF(SABI_SUMMARY!N476="MORTALITY",1,0)</f>
        <v>0</v>
      </c>
      <c r="P476" s="1" t="str">
        <f t="shared" si="616"/>
        <v>NA</v>
      </c>
      <c r="Q476" s="1" t="str">
        <f t="shared" si="617"/>
        <v>NA</v>
      </c>
      <c r="R476" s="1" t="str">
        <f t="shared" ref="R476:Z476" si="697">IF($E476=R$1,$J476,IF(R$1&gt;$G476,$N476,IF($E476&gt;R$1,"NA",(IF($E476=R$1,L476,(IF(Q476="NA",L476,IF(Q476="FEMALE_CUB","FEMALE_JUVENILE",IF(Q476="FEMALE_JUVENILE","FEMALE_SUBADULT",IF(Q476="FEMALE_SUBADULT","FEMALE_ADULT_36_48",IF(Q476="FEMALE_ADULT_36_48","FEMALE_ADULT_48_60",IF(Q476="FEMALE_ADULT_48_60","FEMALE_ADULT_60_72",IF(Q476="FEMALE_ADULT_60_72","FEMALE_ADULT_72_84",IF(Q476="FEMALE_ADULT_72_84","FEMALE_ADULT_84",IF(Q476="FEMALE_ADULT_84","FEMALE_ADULT_84",IF(Q476="MALE_CUB","MALE_JUVENILE",IF(Q476="MALE_JUVENILE","MALE_SUBADULT",IF(Q476="MALE_SUBADULT","MALE_ADULT_36_48",IF(Q476="MALE_ADULT_36_48","MALE_ADULT_48_60",IF(Q476="MALE_ADULT_48_60","MALE_ADULT_60_72",IF(Q476="MALE_ADULT_60_72","MALE_ADULT_72_84",IF(Q476="MALE_ADULT_72_84","MALE_ADULT_84",IF(Q476="MALE_ADULT_84","MALE_ADULT_84",IF(Q476="NA_CUB","NA_JUVENILE",IF(Q476="NA_JUVENILE","NA_ADULT",IF(Q476="NA_ADULT","NA_ADULT","NA"))))))))))))))))))))))))))</f>
        <v>NA</v>
      </c>
      <c r="S476" s="1" t="str">
        <f t="shared" si="697"/>
        <v>NA</v>
      </c>
      <c r="T476" s="1" t="str">
        <f t="shared" si="697"/>
        <v>NA</v>
      </c>
      <c r="U476" s="1" t="str">
        <f t="shared" si="697"/>
        <v>NA</v>
      </c>
      <c r="V476" s="1" t="str">
        <f t="shared" si="697"/>
        <v>NA</v>
      </c>
      <c r="W476" s="1" t="str">
        <f t="shared" si="697"/>
        <v>NA</v>
      </c>
      <c r="X476" s="1" t="str">
        <f t="shared" si="697"/>
        <v>NA</v>
      </c>
      <c r="Y476" s="1" t="str">
        <f t="shared" si="697"/>
        <v>NA</v>
      </c>
      <c r="Z476" s="1" t="str">
        <f t="shared" si="697"/>
        <v>NA</v>
      </c>
      <c r="AA476" s="1" t="str">
        <f t="shared" si="619"/>
        <v>NA</v>
      </c>
      <c r="AB476" s="1" t="str">
        <f t="shared" si="620"/>
        <v>NA</v>
      </c>
      <c r="AC476" s="1" t="str">
        <f t="shared" si="621"/>
        <v>NA</v>
      </c>
      <c r="AD476" s="1" t="str">
        <f t="shared" si="622"/>
        <v>NA</v>
      </c>
      <c r="AE476" s="1" t="str">
        <f t="shared" si="623"/>
        <v>NA</v>
      </c>
      <c r="AF476" s="1" t="str">
        <f t="shared" si="624"/>
        <v>NA</v>
      </c>
      <c r="AG476" s="1" t="str">
        <f t="shared" si="625"/>
        <v>NA</v>
      </c>
      <c r="AH476" s="1" t="str">
        <f t="shared" si="626"/>
        <v>NA</v>
      </c>
      <c r="AI476" s="1" t="str">
        <f t="shared" si="627"/>
        <v>NA</v>
      </c>
      <c r="AJ476" s="1" t="str">
        <f t="shared" si="628"/>
        <v>NA</v>
      </c>
      <c r="AK476" s="1" t="str">
        <f t="shared" si="629"/>
        <v>NA</v>
      </c>
      <c r="AL476" s="1" t="str">
        <f t="shared" si="630"/>
        <v>NA</v>
      </c>
      <c r="AM476" s="1" t="str">
        <f t="shared" si="631"/>
        <v>NA</v>
      </c>
      <c r="AN476" s="1" t="str">
        <f t="shared" si="632"/>
        <v>NA</v>
      </c>
      <c r="AO476" s="1" t="str">
        <f t="shared" si="633"/>
        <v>NA</v>
      </c>
      <c r="AP476" s="1" t="str">
        <f t="shared" si="634"/>
        <v>NA</v>
      </c>
      <c r="AQ476" s="1" t="str">
        <f t="shared" si="635"/>
        <v>NA</v>
      </c>
      <c r="AR476" s="1" t="str">
        <f t="shared" si="636"/>
        <v>NA</v>
      </c>
      <c r="AS476" s="1" t="str">
        <f t="shared" si="637"/>
        <v>NA</v>
      </c>
      <c r="AT476" s="1" t="str">
        <f t="shared" si="638"/>
        <v>NA</v>
      </c>
      <c r="AU476" s="1" t="str">
        <f t="shared" si="639"/>
        <v>MALE_CUB</v>
      </c>
      <c r="AV476" s="1" t="str">
        <f t="shared" si="640"/>
        <v>MALE_JUVENILE</v>
      </c>
      <c r="AW476" s="1" t="str">
        <f t="shared" si="641"/>
        <v>MALE_SUBADULT</v>
      </c>
      <c r="AX476" s="1" t="str">
        <f t="shared" si="642"/>
        <v>MALE_ADULT_36_48</v>
      </c>
      <c r="AY476" s="1" t="str">
        <f t="shared" si="643"/>
        <v>MALE_ADULT_48_60</v>
      </c>
      <c r="AZ476" s="1" t="str">
        <f t="shared" si="643"/>
        <v>MALE_ADULT_60_72</v>
      </c>
    </row>
    <row r="477" spans="1:52" x14ac:dyDescent="0.2">
      <c r="A477" s="27">
        <f>SABI_RAW_DATA!A477</f>
        <v>476</v>
      </c>
      <c r="B477" s="1" t="str">
        <f>UPPER(SABI_RAW_DATA!C477)</f>
        <v>MALE</v>
      </c>
      <c r="C477" s="28">
        <f>SABI_RAW_DATA!D477</f>
        <v>40180</v>
      </c>
      <c r="D477" s="28">
        <f>SABI_RAW_DATA!D477</f>
        <v>40180</v>
      </c>
      <c r="E477" s="1">
        <f t="shared" si="666"/>
        <v>2010</v>
      </c>
      <c r="F477" s="28">
        <f>SABI_RAW_DATA!E477</f>
        <v>40483</v>
      </c>
      <c r="G477" s="1">
        <f t="shared" si="667"/>
        <v>2010</v>
      </c>
      <c r="H477" s="67">
        <f>(YEAR(SABI_SUMMARY!D477)-YEAR(SABI_SUMMARY!C477))*12+MONTH(SABI_SUMMARY!D477)-MONTH(SABI_SUMMARY!C477)</f>
        <v>0</v>
      </c>
      <c r="I477" s="1" t="str">
        <f t="shared" si="668"/>
        <v>CUB</v>
      </c>
      <c r="J477" s="1" t="str">
        <f t="shared" si="669"/>
        <v>MALE_CUB</v>
      </c>
      <c r="K477" s="29">
        <f>(YEAR(SABI_SUMMARY!F477)-YEAR(SABI_SUMMARY!C477))*12+MONTH(SABI_SUMMARY!F477)-MONTH(SABI_SUMMARY!C477)</f>
        <v>10</v>
      </c>
      <c r="L477" s="1" t="str">
        <f t="shared" si="670"/>
        <v>CUB</v>
      </c>
      <c r="M477" s="1" t="str">
        <f t="shared" si="671"/>
        <v>MALE_CUB</v>
      </c>
      <c r="N477" s="1" t="str">
        <f>UPPER(SABI_RAW_DATA!G477)</f>
        <v>MORTALITY</v>
      </c>
      <c r="O477" s="1">
        <f>IF(SABI_SUMMARY!N477="MORTALITY",1,0)</f>
        <v>1</v>
      </c>
      <c r="P477" s="1" t="str">
        <f t="shared" si="616"/>
        <v>NA</v>
      </c>
      <c r="Q477" s="1" t="str">
        <f t="shared" si="617"/>
        <v>NA</v>
      </c>
      <c r="R477" s="1" t="str">
        <f t="shared" ref="R477:Z477" si="698">IF($E477=R$1,$J477,IF(R$1&gt;$G477,$N477,IF($E477&gt;R$1,"NA",(IF($E477=R$1,L477,(IF(Q477="NA",L477,IF(Q477="FEMALE_CUB","FEMALE_JUVENILE",IF(Q477="FEMALE_JUVENILE","FEMALE_SUBADULT",IF(Q477="FEMALE_SUBADULT","FEMALE_ADULT_36_48",IF(Q477="FEMALE_ADULT_36_48","FEMALE_ADULT_48_60",IF(Q477="FEMALE_ADULT_48_60","FEMALE_ADULT_60_72",IF(Q477="FEMALE_ADULT_60_72","FEMALE_ADULT_72_84",IF(Q477="FEMALE_ADULT_72_84","FEMALE_ADULT_84",IF(Q477="FEMALE_ADULT_84","FEMALE_ADULT_84",IF(Q477="MALE_CUB","MALE_JUVENILE",IF(Q477="MALE_JUVENILE","MALE_SUBADULT",IF(Q477="MALE_SUBADULT","MALE_ADULT_36_48",IF(Q477="MALE_ADULT_36_48","MALE_ADULT_48_60",IF(Q477="MALE_ADULT_48_60","MALE_ADULT_60_72",IF(Q477="MALE_ADULT_60_72","MALE_ADULT_72_84",IF(Q477="MALE_ADULT_72_84","MALE_ADULT_84",IF(Q477="MALE_ADULT_84","MALE_ADULT_84",IF(Q477="NA_CUB","NA_JUVENILE",IF(Q477="NA_JUVENILE","NA_ADULT",IF(Q477="NA_ADULT","NA_ADULT","NA"))))))))))))))))))))))))))</f>
        <v>NA</v>
      </c>
      <c r="S477" s="1" t="str">
        <f t="shared" si="698"/>
        <v>NA</v>
      </c>
      <c r="T477" s="1" t="str">
        <f t="shared" si="698"/>
        <v>NA</v>
      </c>
      <c r="U477" s="1" t="str">
        <f t="shared" si="698"/>
        <v>NA</v>
      </c>
      <c r="V477" s="1" t="str">
        <f t="shared" si="698"/>
        <v>NA</v>
      </c>
      <c r="W477" s="1" t="str">
        <f t="shared" si="698"/>
        <v>NA</v>
      </c>
      <c r="X477" s="1" t="str">
        <f t="shared" si="698"/>
        <v>NA</v>
      </c>
      <c r="Y477" s="1" t="str">
        <f t="shared" si="698"/>
        <v>NA</v>
      </c>
      <c r="Z477" s="1" t="str">
        <f t="shared" si="698"/>
        <v>NA</v>
      </c>
      <c r="AA477" s="1" t="str">
        <f t="shared" si="619"/>
        <v>NA</v>
      </c>
      <c r="AB477" s="1" t="str">
        <f t="shared" si="620"/>
        <v>NA</v>
      </c>
      <c r="AC477" s="1" t="str">
        <f t="shared" si="621"/>
        <v>NA</v>
      </c>
      <c r="AD477" s="1" t="str">
        <f t="shared" si="622"/>
        <v>NA</v>
      </c>
      <c r="AE477" s="1" t="str">
        <f t="shared" si="623"/>
        <v>NA</v>
      </c>
      <c r="AF477" s="1" t="str">
        <f t="shared" si="624"/>
        <v>NA</v>
      </c>
      <c r="AG477" s="1" t="str">
        <f t="shared" si="625"/>
        <v>NA</v>
      </c>
      <c r="AH477" s="1" t="str">
        <f t="shared" si="626"/>
        <v>NA</v>
      </c>
      <c r="AI477" s="1" t="str">
        <f t="shared" si="627"/>
        <v>NA</v>
      </c>
      <c r="AJ477" s="1" t="str">
        <f t="shared" si="628"/>
        <v>NA</v>
      </c>
      <c r="AK477" s="1" t="str">
        <f t="shared" si="629"/>
        <v>NA</v>
      </c>
      <c r="AL477" s="1" t="str">
        <f t="shared" si="630"/>
        <v>NA</v>
      </c>
      <c r="AM477" s="1" t="str">
        <f t="shared" si="631"/>
        <v>NA</v>
      </c>
      <c r="AN477" s="1" t="str">
        <f t="shared" si="632"/>
        <v>NA</v>
      </c>
      <c r="AO477" s="1" t="str">
        <f t="shared" si="633"/>
        <v>NA</v>
      </c>
      <c r="AP477" s="1" t="str">
        <f t="shared" si="634"/>
        <v>NA</v>
      </c>
      <c r="AQ477" s="1" t="str">
        <f t="shared" si="635"/>
        <v>NA</v>
      </c>
      <c r="AR477" s="1" t="str">
        <f t="shared" si="636"/>
        <v>NA</v>
      </c>
      <c r="AS477" s="1" t="str">
        <f t="shared" si="637"/>
        <v>NA</v>
      </c>
      <c r="AT477" s="1" t="str">
        <f t="shared" si="638"/>
        <v>NA</v>
      </c>
      <c r="AU477" s="1" t="str">
        <f t="shared" si="639"/>
        <v>MALE_CUB</v>
      </c>
      <c r="AV477" s="1" t="str">
        <f t="shared" si="640"/>
        <v>MORTALITY</v>
      </c>
      <c r="AW477" s="1" t="str">
        <f t="shared" si="641"/>
        <v>MORTALITY</v>
      </c>
      <c r="AX477" s="1" t="str">
        <f t="shared" si="642"/>
        <v>MORTALITY</v>
      </c>
      <c r="AY477" s="1" t="str">
        <f t="shared" si="643"/>
        <v>MORTALITY</v>
      </c>
      <c r="AZ477" s="1" t="str">
        <f t="shared" si="643"/>
        <v>MORTALITY</v>
      </c>
    </row>
    <row r="478" spans="1:52" x14ac:dyDescent="0.2">
      <c r="A478" s="27">
        <f>SABI_RAW_DATA!A478</f>
        <v>477</v>
      </c>
      <c r="B478" s="1" t="str">
        <f>UPPER(SABI_RAW_DATA!C478)</f>
        <v>NA</v>
      </c>
      <c r="C478" s="28">
        <f>SABI_RAW_DATA!D478</f>
        <v>40969</v>
      </c>
      <c r="D478" s="28">
        <f>SABI_RAW_DATA!D478</f>
        <v>40969</v>
      </c>
      <c r="E478" s="1">
        <f t="shared" si="666"/>
        <v>2012</v>
      </c>
      <c r="F478" s="28">
        <f>SABI_RAW_DATA!E478</f>
        <v>41091</v>
      </c>
      <c r="G478" s="1">
        <f t="shared" si="667"/>
        <v>2012</v>
      </c>
      <c r="H478" s="67">
        <f>(YEAR(SABI_SUMMARY!D478)-YEAR(SABI_SUMMARY!C478))*12+MONTH(SABI_SUMMARY!D478)-MONTH(SABI_SUMMARY!C478)</f>
        <v>0</v>
      </c>
      <c r="I478" s="1" t="str">
        <f t="shared" si="668"/>
        <v>CUB</v>
      </c>
      <c r="J478" s="1" t="str">
        <f t="shared" si="669"/>
        <v>NA_CUB</v>
      </c>
      <c r="K478" s="29">
        <f>(YEAR(SABI_SUMMARY!F478)-YEAR(SABI_SUMMARY!C478))*12+MONTH(SABI_SUMMARY!F478)-MONTH(SABI_SUMMARY!C478)</f>
        <v>4</v>
      </c>
      <c r="L478" s="1" t="str">
        <f t="shared" si="670"/>
        <v>CUB</v>
      </c>
      <c r="M478" s="1" t="str">
        <f t="shared" si="671"/>
        <v>NA_CUB</v>
      </c>
      <c r="N478" s="1" t="str">
        <f>UPPER(SABI_RAW_DATA!G478)</f>
        <v>MORTALITY</v>
      </c>
      <c r="O478" s="1">
        <f>IF(SABI_SUMMARY!N478="MORTALITY",1,0)</f>
        <v>1</v>
      </c>
      <c r="P478" s="1" t="str">
        <f t="shared" si="616"/>
        <v>NA</v>
      </c>
      <c r="Q478" s="1" t="str">
        <f t="shared" si="617"/>
        <v>NA</v>
      </c>
      <c r="R478" s="1" t="str">
        <f t="shared" ref="R478:Z478" si="699">IF($E478=R$1,$J478,IF(R$1&gt;$G478,$N478,IF($E478&gt;R$1,"NA",(IF($E478=R$1,L478,(IF(Q478="NA",L478,IF(Q478="FEMALE_CUB","FEMALE_JUVENILE",IF(Q478="FEMALE_JUVENILE","FEMALE_SUBADULT",IF(Q478="FEMALE_SUBADULT","FEMALE_ADULT_36_48",IF(Q478="FEMALE_ADULT_36_48","FEMALE_ADULT_48_60",IF(Q478="FEMALE_ADULT_48_60","FEMALE_ADULT_60_72",IF(Q478="FEMALE_ADULT_60_72","FEMALE_ADULT_72_84",IF(Q478="FEMALE_ADULT_72_84","FEMALE_ADULT_84",IF(Q478="FEMALE_ADULT_84","FEMALE_ADULT_84",IF(Q478="MALE_CUB","MALE_JUVENILE",IF(Q478="MALE_JUVENILE","MALE_SUBADULT",IF(Q478="MALE_SUBADULT","MALE_ADULT_36_48",IF(Q478="MALE_ADULT_36_48","MALE_ADULT_48_60",IF(Q478="MALE_ADULT_48_60","MALE_ADULT_60_72",IF(Q478="MALE_ADULT_60_72","MALE_ADULT_72_84",IF(Q478="MALE_ADULT_72_84","MALE_ADULT_84",IF(Q478="MALE_ADULT_84","MALE_ADULT_84",IF(Q478="NA_CUB","NA_JUVENILE",IF(Q478="NA_JUVENILE","NA_ADULT",IF(Q478="NA_ADULT","NA_ADULT","NA"))))))))))))))))))))))))))</f>
        <v>NA</v>
      </c>
      <c r="S478" s="1" t="str">
        <f t="shared" si="699"/>
        <v>NA</v>
      </c>
      <c r="T478" s="1" t="str">
        <f t="shared" si="699"/>
        <v>NA</v>
      </c>
      <c r="U478" s="1" t="str">
        <f t="shared" si="699"/>
        <v>NA</v>
      </c>
      <c r="V478" s="1" t="str">
        <f t="shared" si="699"/>
        <v>NA</v>
      </c>
      <c r="W478" s="1" t="str">
        <f t="shared" si="699"/>
        <v>NA</v>
      </c>
      <c r="X478" s="1" t="str">
        <f t="shared" si="699"/>
        <v>NA</v>
      </c>
      <c r="Y478" s="1" t="str">
        <f t="shared" si="699"/>
        <v>NA</v>
      </c>
      <c r="Z478" s="1" t="str">
        <f t="shared" si="699"/>
        <v>NA</v>
      </c>
      <c r="AA478" s="1" t="str">
        <f t="shared" si="619"/>
        <v>NA</v>
      </c>
      <c r="AB478" s="1" t="str">
        <f t="shared" si="620"/>
        <v>NA</v>
      </c>
      <c r="AC478" s="1" t="str">
        <f t="shared" si="621"/>
        <v>NA</v>
      </c>
      <c r="AD478" s="1" t="str">
        <f t="shared" si="622"/>
        <v>NA</v>
      </c>
      <c r="AE478" s="1" t="str">
        <f t="shared" si="623"/>
        <v>NA</v>
      </c>
      <c r="AF478" s="1" t="str">
        <f t="shared" si="624"/>
        <v>NA</v>
      </c>
      <c r="AG478" s="1" t="str">
        <f t="shared" si="625"/>
        <v>NA</v>
      </c>
      <c r="AH478" s="1" t="str">
        <f t="shared" si="626"/>
        <v>NA</v>
      </c>
      <c r="AI478" s="1" t="str">
        <f t="shared" si="627"/>
        <v>NA</v>
      </c>
      <c r="AJ478" s="1" t="str">
        <f t="shared" si="628"/>
        <v>NA</v>
      </c>
      <c r="AK478" s="1" t="str">
        <f t="shared" si="629"/>
        <v>NA</v>
      </c>
      <c r="AL478" s="1" t="str">
        <f t="shared" si="630"/>
        <v>NA</v>
      </c>
      <c r="AM478" s="1" t="str">
        <f t="shared" si="631"/>
        <v>NA</v>
      </c>
      <c r="AN478" s="1" t="str">
        <f t="shared" si="632"/>
        <v>NA</v>
      </c>
      <c r="AO478" s="1" t="str">
        <f t="shared" si="633"/>
        <v>NA</v>
      </c>
      <c r="AP478" s="1" t="str">
        <f t="shared" si="634"/>
        <v>NA</v>
      </c>
      <c r="AQ478" s="1" t="str">
        <f t="shared" si="635"/>
        <v>NA</v>
      </c>
      <c r="AR478" s="1" t="str">
        <f t="shared" si="636"/>
        <v>NA</v>
      </c>
      <c r="AS478" s="1" t="str">
        <f t="shared" si="637"/>
        <v>NA</v>
      </c>
      <c r="AT478" s="1" t="str">
        <f t="shared" si="638"/>
        <v>NA</v>
      </c>
      <c r="AU478" s="1" t="str">
        <f t="shared" si="639"/>
        <v>NA</v>
      </c>
      <c r="AV478" s="1" t="str">
        <f t="shared" si="640"/>
        <v>NA</v>
      </c>
      <c r="AW478" s="1" t="str">
        <f t="shared" si="641"/>
        <v>NA_CUB</v>
      </c>
      <c r="AX478" s="1" t="str">
        <f t="shared" si="642"/>
        <v>MORTALITY</v>
      </c>
      <c r="AY478" s="1" t="str">
        <f t="shared" si="643"/>
        <v>MORTALITY</v>
      </c>
      <c r="AZ478" s="1" t="str">
        <f t="shared" si="643"/>
        <v>MORTALITY</v>
      </c>
    </row>
    <row r="479" spans="1:52" x14ac:dyDescent="0.2">
      <c r="A479" s="27">
        <f>SABI_RAW_DATA!A479</f>
        <v>478</v>
      </c>
      <c r="B479" s="1" t="str">
        <f>UPPER(SABI_RAW_DATA!C479)</f>
        <v>FEMALE</v>
      </c>
      <c r="C479" s="28">
        <f>SABI_RAW_DATA!D479</f>
        <v>40969</v>
      </c>
      <c r="D479" s="28">
        <f>SABI_RAW_DATA!D479</f>
        <v>40969</v>
      </c>
      <c r="E479" s="1">
        <f t="shared" si="666"/>
        <v>2012</v>
      </c>
      <c r="F479" s="28">
        <f>SABI_RAW_DATA!E479</f>
        <v>41244</v>
      </c>
      <c r="G479" s="1">
        <f t="shared" si="667"/>
        <v>2012</v>
      </c>
      <c r="H479" s="67">
        <f>(YEAR(SABI_SUMMARY!D479)-YEAR(SABI_SUMMARY!C479))*12+MONTH(SABI_SUMMARY!D479)-MONTH(SABI_SUMMARY!C479)</f>
        <v>0</v>
      </c>
      <c r="I479" s="1" t="str">
        <f t="shared" si="668"/>
        <v>CUB</v>
      </c>
      <c r="J479" s="1" t="str">
        <f t="shared" si="669"/>
        <v>FEMALE_CUB</v>
      </c>
      <c r="K479" s="29">
        <f>(YEAR(SABI_SUMMARY!F479)-YEAR(SABI_SUMMARY!C479))*12+MONTH(SABI_SUMMARY!F479)-MONTH(SABI_SUMMARY!C479)</f>
        <v>9</v>
      </c>
      <c r="L479" s="1" t="str">
        <f t="shared" si="670"/>
        <v>CUB</v>
      </c>
      <c r="M479" s="1" t="str">
        <f t="shared" si="671"/>
        <v>FEMALE_CUB</v>
      </c>
      <c r="N479" s="1" t="str">
        <f>UPPER(SABI_RAW_DATA!G479)</f>
        <v>MORTALITY</v>
      </c>
      <c r="O479" s="1">
        <f>IF(SABI_SUMMARY!N479="MORTALITY",1,0)</f>
        <v>1</v>
      </c>
      <c r="P479" s="1" t="str">
        <f t="shared" si="616"/>
        <v>NA</v>
      </c>
      <c r="Q479" s="1" t="str">
        <f t="shared" si="617"/>
        <v>NA</v>
      </c>
      <c r="R479" s="1" t="str">
        <f t="shared" ref="R479:Z479" si="700">IF($E479=R$1,$J479,IF(R$1&gt;$G479,$N479,IF($E479&gt;R$1,"NA",(IF($E479=R$1,L479,(IF(Q479="NA",L479,IF(Q479="FEMALE_CUB","FEMALE_JUVENILE",IF(Q479="FEMALE_JUVENILE","FEMALE_SUBADULT",IF(Q479="FEMALE_SUBADULT","FEMALE_ADULT_36_48",IF(Q479="FEMALE_ADULT_36_48","FEMALE_ADULT_48_60",IF(Q479="FEMALE_ADULT_48_60","FEMALE_ADULT_60_72",IF(Q479="FEMALE_ADULT_60_72","FEMALE_ADULT_72_84",IF(Q479="FEMALE_ADULT_72_84","FEMALE_ADULT_84",IF(Q479="FEMALE_ADULT_84","FEMALE_ADULT_84",IF(Q479="MALE_CUB","MALE_JUVENILE",IF(Q479="MALE_JUVENILE","MALE_SUBADULT",IF(Q479="MALE_SUBADULT","MALE_ADULT_36_48",IF(Q479="MALE_ADULT_36_48","MALE_ADULT_48_60",IF(Q479="MALE_ADULT_48_60","MALE_ADULT_60_72",IF(Q479="MALE_ADULT_60_72","MALE_ADULT_72_84",IF(Q479="MALE_ADULT_72_84","MALE_ADULT_84",IF(Q479="MALE_ADULT_84","MALE_ADULT_84",IF(Q479="NA_CUB","NA_JUVENILE",IF(Q479="NA_JUVENILE","NA_ADULT",IF(Q479="NA_ADULT","NA_ADULT","NA"))))))))))))))))))))))))))</f>
        <v>NA</v>
      </c>
      <c r="S479" s="1" t="str">
        <f t="shared" si="700"/>
        <v>NA</v>
      </c>
      <c r="T479" s="1" t="str">
        <f t="shared" si="700"/>
        <v>NA</v>
      </c>
      <c r="U479" s="1" t="str">
        <f t="shared" si="700"/>
        <v>NA</v>
      </c>
      <c r="V479" s="1" t="str">
        <f t="shared" si="700"/>
        <v>NA</v>
      </c>
      <c r="W479" s="1" t="str">
        <f t="shared" si="700"/>
        <v>NA</v>
      </c>
      <c r="X479" s="1" t="str">
        <f t="shared" si="700"/>
        <v>NA</v>
      </c>
      <c r="Y479" s="1" t="str">
        <f t="shared" si="700"/>
        <v>NA</v>
      </c>
      <c r="Z479" s="1" t="str">
        <f t="shared" si="700"/>
        <v>NA</v>
      </c>
      <c r="AA479" s="1" t="str">
        <f t="shared" si="619"/>
        <v>NA</v>
      </c>
      <c r="AB479" s="1" t="str">
        <f t="shared" si="620"/>
        <v>NA</v>
      </c>
      <c r="AC479" s="1" t="str">
        <f t="shared" si="621"/>
        <v>NA</v>
      </c>
      <c r="AD479" s="1" t="str">
        <f t="shared" si="622"/>
        <v>NA</v>
      </c>
      <c r="AE479" s="1" t="str">
        <f t="shared" si="623"/>
        <v>NA</v>
      </c>
      <c r="AF479" s="1" t="str">
        <f t="shared" si="624"/>
        <v>NA</v>
      </c>
      <c r="AG479" s="1" t="str">
        <f t="shared" si="625"/>
        <v>NA</v>
      </c>
      <c r="AH479" s="1" t="str">
        <f t="shared" si="626"/>
        <v>NA</v>
      </c>
      <c r="AI479" s="1" t="str">
        <f t="shared" si="627"/>
        <v>NA</v>
      </c>
      <c r="AJ479" s="1" t="str">
        <f t="shared" si="628"/>
        <v>NA</v>
      </c>
      <c r="AK479" s="1" t="str">
        <f t="shared" si="629"/>
        <v>NA</v>
      </c>
      <c r="AL479" s="1" t="str">
        <f t="shared" si="630"/>
        <v>NA</v>
      </c>
      <c r="AM479" s="1" t="str">
        <f t="shared" si="631"/>
        <v>NA</v>
      </c>
      <c r="AN479" s="1" t="str">
        <f t="shared" si="632"/>
        <v>NA</v>
      </c>
      <c r="AO479" s="1" t="str">
        <f t="shared" si="633"/>
        <v>NA</v>
      </c>
      <c r="AP479" s="1" t="str">
        <f t="shared" si="634"/>
        <v>NA</v>
      </c>
      <c r="AQ479" s="1" t="str">
        <f t="shared" si="635"/>
        <v>NA</v>
      </c>
      <c r="AR479" s="1" t="str">
        <f t="shared" si="636"/>
        <v>NA</v>
      </c>
      <c r="AS479" s="1" t="str">
        <f t="shared" si="637"/>
        <v>NA</v>
      </c>
      <c r="AT479" s="1" t="str">
        <f t="shared" si="638"/>
        <v>NA</v>
      </c>
      <c r="AU479" s="1" t="str">
        <f t="shared" si="639"/>
        <v>NA</v>
      </c>
      <c r="AV479" s="1" t="str">
        <f t="shared" si="640"/>
        <v>NA</v>
      </c>
      <c r="AW479" s="1" t="str">
        <f t="shared" si="641"/>
        <v>FEMALE_CUB</v>
      </c>
      <c r="AX479" s="1" t="str">
        <f t="shared" si="642"/>
        <v>MORTALITY</v>
      </c>
      <c r="AY479" s="1" t="str">
        <f t="shared" si="643"/>
        <v>MORTALITY</v>
      </c>
      <c r="AZ479" s="1" t="str">
        <f t="shared" si="643"/>
        <v>MORTALITY</v>
      </c>
    </row>
    <row r="480" spans="1:52" x14ac:dyDescent="0.2">
      <c r="A480" s="27">
        <f>SABI_RAW_DATA!A480</f>
        <v>479</v>
      </c>
      <c r="B480" s="1" t="str">
        <f>UPPER(SABI_RAW_DATA!C480)</f>
        <v>NA</v>
      </c>
      <c r="C480" s="28">
        <f>SABI_RAW_DATA!D480</f>
        <v>41730</v>
      </c>
      <c r="D480" s="28">
        <f>SABI_RAW_DATA!D480</f>
        <v>41730</v>
      </c>
      <c r="E480" s="1">
        <f t="shared" si="666"/>
        <v>2014</v>
      </c>
      <c r="F480" s="28">
        <f>SABI_RAW_DATA!E480</f>
        <v>41760</v>
      </c>
      <c r="G480" s="1">
        <f t="shared" si="667"/>
        <v>2014</v>
      </c>
      <c r="H480" s="67">
        <f>(YEAR(SABI_SUMMARY!D480)-YEAR(SABI_SUMMARY!C480))*12+MONTH(SABI_SUMMARY!D480)-MONTH(SABI_SUMMARY!C480)</f>
        <v>0</v>
      </c>
      <c r="I480" s="1" t="str">
        <f t="shared" si="668"/>
        <v>CUB</v>
      </c>
      <c r="J480" s="1" t="str">
        <f t="shared" si="669"/>
        <v>NA_CUB</v>
      </c>
      <c r="K480" s="29">
        <f>(YEAR(SABI_SUMMARY!F480)-YEAR(SABI_SUMMARY!C480))*12+MONTH(SABI_SUMMARY!F480)-MONTH(SABI_SUMMARY!C480)</f>
        <v>1</v>
      </c>
      <c r="L480" s="1" t="str">
        <f t="shared" si="670"/>
        <v>CUB</v>
      </c>
      <c r="M480" s="1" t="str">
        <f t="shared" si="671"/>
        <v>NA_CUB</v>
      </c>
      <c r="N480" s="1" t="str">
        <f>UPPER(SABI_RAW_DATA!G480)</f>
        <v>MORTALITY</v>
      </c>
      <c r="O480" s="1">
        <f>IF(SABI_SUMMARY!N480="MORTALITY",1,0)</f>
        <v>1</v>
      </c>
      <c r="P480" s="1" t="str">
        <f t="shared" si="616"/>
        <v>NA</v>
      </c>
      <c r="Q480" s="1" t="str">
        <f t="shared" si="617"/>
        <v>NA</v>
      </c>
      <c r="R480" s="1" t="str">
        <f t="shared" ref="R480:Z480" si="701">IF($E480=R$1,$J480,IF(R$1&gt;$G480,$N480,IF($E480&gt;R$1,"NA",(IF($E480=R$1,L480,(IF(Q480="NA",L480,IF(Q480="FEMALE_CUB","FEMALE_JUVENILE",IF(Q480="FEMALE_JUVENILE","FEMALE_SUBADULT",IF(Q480="FEMALE_SUBADULT","FEMALE_ADULT_36_48",IF(Q480="FEMALE_ADULT_36_48","FEMALE_ADULT_48_60",IF(Q480="FEMALE_ADULT_48_60","FEMALE_ADULT_60_72",IF(Q480="FEMALE_ADULT_60_72","FEMALE_ADULT_72_84",IF(Q480="FEMALE_ADULT_72_84","FEMALE_ADULT_84",IF(Q480="FEMALE_ADULT_84","FEMALE_ADULT_84",IF(Q480="MALE_CUB","MALE_JUVENILE",IF(Q480="MALE_JUVENILE","MALE_SUBADULT",IF(Q480="MALE_SUBADULT","MALE_ADULT_36_48",IF(Q480="MALE_ADULT_36_48","MALE_ADULT_48_60",IF(Q480="MALE_ADULT_48_60","MALE_ADULT_60_72",IF(Q480="MALE_ADULT_60_72","MALE_ADULT_72_84",IF(Q480="MALE_ADULT_72_84","MALE_ADULT_84",IF(Q480="MALE_ADULT_84","MALE_ADULT_84",IF(Q480="NA_CUB","NA_JUVENILE",IF(Q480="NA_JUVENILE","NA_ADULT",IF(Q480="NA_ADULT","NA_ADULT","NA"))))))))))))))))))))))))))</f>
        <v>NA</v>
      </c>
      <c r="S480" s="1" t="str">
        <f t="shared" si="701"/>
        <v>NA</v>
      </c>
      <c r="T480" s="1" t="str">
        <f t="shared" si="701"/>
        <v>NA</v>
      </c>
      <c r="U480" s="1" t="str">
        <f t="shared" si="701"/>
        <v>NA</v>
      </c>
      <c r="V480" s="1" t="str">
        <f t="shared" si="701"/>
        <v>NA</v>
      </c>
      <c r="W480" s="1" t="str">
        <f t="shared" si="701"/>
        <v>NA</v>
      </c>
      <c r="X480" s="1" t="str">
        <f t="shared" si="701"/>
        <v>NA</v>
      </c>
      <c r="Y480" s="1" t="str">
        <f t="shared" si="701"/>
        <v>NA</v>
      </c>
      <c r="Z480" s="1" t="str">
        <f t="shared" si="701"/>
        <v>NA</v>
      </c>
      <c r="AA480" s="1" t="str">
        <f t="shared" si="619"/>
        <v>NA</v>
      </c>
      <c r="AB480" s="1" t="str">
        <f t="shared" si="620"/>
        <v>NA</v>
      </c>
      <c r="AC480" s="1" t="str">
        <f t="shared" si="621"/>
        <v>NA</v>
      </c>
      <c r="AD480" s="1" t="str">
        <f t="shared" si="622"/>
        <v>NA</v>
      </c>
      <c r="AE480" s="1" t="str">
        <f t="shared" si="623"/>
        <v>NA</v>
      </c>
      <c r="AF480" s="1" t="str">
        <f t="shared" si="624"/>
        <v>NA</v>
      </c>
      <c r="AG480" s="1" t="str">
        <f t="shared" si="625"/>
        <v>NA</v>
      </c>
      <c r="AH480" s="1" t="str">
        <f t="shared" si="626"/>
        <v>NA</v>
      </c>
      <c r="AI480" s="1" t="str">
        <f t="shared" si="627"/>
        <v>NA</v>
      </c>
      <c r="AJ480" s="1" t="str">
        <f t="shared" si="628"/>
        <v>NA</v>
      </c>
      <c r="AK480" s="1" t="str">
        <f t="shared" si="629"/>
        <v>NA</v>
      </c>
      <c r="AL480" s="1" t="str">
        <f t="shared" si="630"/>
        <v>NA</v>
      </c>
      <c r="AM480" s="1" t="str">
        <f t="shared" si="631"/>
        <v>NA</v>
      </c>
      <c r="AN480" s="1" t="str">
        <f t="shared" si="632"/>
        <v>NA</v>
      </c>
      <c r="AO480" s="1" t="str">
        <f t="shared" si="633"/>
        <v>NA</v>
      </c>
      <c r="AP480" s="1" t="str">
        <f t="shared" si="634"/>
        <v>NA</v>
      </c>
      <c r="AQ480" s="1" t="str">
        <f t="shared" si="635"/>
        <v>NA</v>
      </c>
      <c r="AR480" s="1" t="str">
        <f t="shared" si="636"/>
        <v>NA</v>
      </c>
      <c r="AS480" s="1" t="str">
        <f t="shared" si="637"/>
        <v>NA</v>
      </c>
      <c r="AT480" s="1" t="str">
        <f t="shared" si="638"/>
        <v>NA</v>
      </c>
      <c r="AU480" s="1" t="str">
        <f t="shared" si="639"/>
        <v>NA</v>
      </c>
      <c r="AV480" s="1" t="str">
        <f t="shared" si="640"/>
        <v>NA</v>
      </c>
      <c r="AW480" s="1" t="str">
        <f t="shared" si="641"/>
        <v>NA</v>
      </c>
      <c r="AX480" s="1" t="str">
        <f t="shared" si="642"/>
        <v>NA</v>
      </c>
      <c r="AY480" s="1" t="str">
        <f t="shared" si="643"/>
        <v>NA_CUB</v>
      </c>
      <c r="AZ480" s="1" t="str">
        <f t="shared" si="643"/>
        <v>MORTALITY</v>
      </c>
    </row>
    <row r="481" spans="1:52" x14ac:dyDescent="0.2">
      <c r="A481" s="27">
        <f>SABI_RAW_DATA!A481</f>
        <v>480</v>
      </c>
      <c r="B481" s="1" t="str">
        <f>UPPER(SABI_RAW_DATA!C481)</f>
        <v>MALE</v>
      </c>
      <c r="C481" s="28">
        <f>SABI_RAW_DATA!D481</f>
        <v>41730</v>
      </c>
      <c r="D481" s="28">
        <f>SABI_RAW_DATA!D481</f>
        <v>41730</v>
      </c>
      <c r="E481" s="1">
        <f t="shared" si="666"/>
        <v>2014</v>
      </c>
      <c r="F481" s="28">
        <f>SABI_RAW_DATA!E481</f>
        <v>42005</v>
      </c>
      <c r="G481" s="1">
        <f t="shared" si="667"/>
        <v>2015</v>
      </c>
      <c r="H481" s="67">
        <f>(YEAR(SABI_SUMMARY!D481)-YEAR(SABI_SUMMARY!C481))*12+MONTH(SABI_SUMMARY!D481)-MONTH(SABI_SUMMARY!C481)</f>
        <v>0</v>
      </c>
      <c r="I481" s="1" t="str">
        <f t="shared" si="668"/>
        <v>CUB</v>
      </c>
      <c r="J481" s="1" t="str">
        <f>B481&amp;"_"&amp;I481</f>
        <v>MALE_CUB</v>
      </c>
      <c r="K481" s="29">
        <f>(YEAR(SABI_SUMMARY!F481)-YEAR(SABI_SUMMARY!C481))*12+MONTH(SABI_SUMMARY!F481)-MONTH(SABI_SUMMARY!C481)</f>
        <v>9</v>
      </c>
      <c r="L481" s="1" t="str">
        <f t="shared" si="670"/>
        <v>CUB</v>
      </c>
      <c r="M481" s="1" t="str">
        <f t="shared" si="671"/>
        <v>MALE_CUB</v>
      </c>
      <c r="N481" s="1" t="str">
        <f>UPPER(SABI_RAW_DATA!G481)</f>
        <v>CENSORED</v>
      </c>
      <c r="O481" s="1">
        <f>IF(SABI_SUMMARY!N481="MORTALITY",1,0)</f>
        <v>0</v>
      </c>
      <c r="P481" s="1" t="str">
        <f t="shared" si="616"/>
        <v>NA</v>
      </c>
      <c r="Q481" s="1" t="str">
        <f t="shared" si="617"/>
        <v>NA</v>
      </c>
      <c r="R481" s="1" t="str">
        <f t="shared" ref="R481:Z481" si="702">IF($E481=R$1,$J481,IF(R$1&gt;$G481,$N481,IF($E481&gt;R$1,"NA",(IF($E481=R$1,L481,(IF(Q481="NA",L481,IF(Q481="FEMALE_CUB","FEMALE_JUVENILE",IF(Q481="FEMALE_JUVENILE","FEMALE_SUBADULT",IF(Q481="FEMALE_SUBADULT","FEMALE_ADULT_36_48",IF(Q481="FEMALE_ADULT_36_48","FEMALE_ADULT_48_60",IF(Q481="FEMALE_ADULT_48_60","FEMALE_ADULT_60_72",IF(Q481="FEMALE_ADULT_60_72","FEMALE_ADULT_72_84",IF(Q481="FEMALE_ADULT_72_84","FEMALE_ADULT_84",IF(Q481="FEMALE_ADULT_84","FEMALE_ADULT_84",IF(Q481="MALE_CUB","MALE_JUVENILE",IF(Q481="MALE_JUVENILE","MALE_SUBADULT",IF(Q481="MALE_SUBADULT","MALE_ADULT_36_48",IF(Q481="MALE_ADULT_36_48","MALE_ADULT_48_60",IF(Q481="MALE_ADULT_48_60","MALE_ADULT_60_72",IF(Q481="MALE_ADULT_60_72","MALE_ADULT_72_84",IF(Q481="MALE_ADULT_72_84","MALE_ADULT_84",IF(Q481="MALE_ADULT_84","MALE_ADULT_84",IF(Q481="NA_CUB","NA_JUVENILE",IF(Q481="NA_JUVENILE","NA_ADULT",IF(Q481="NA_ADULT","NA_ADULT","NA"))))))))))))))))))))))))))</f>
        <v>NA</v>
      </c>
      <c r="S481" s="1" t="str">
        <f t="shared" si="702"/>
        <v>NA</v>
      </c>
      <c r="T481" s="1" t="str">
        <f t="shared" si="702"/>
        <v>NA</v>
      </c>
      <c r="U481" s="1" t="str">
        <f t="shared" si="702"/>
        <v>NA</v>
      </c>
      <c r="V481" s="1" t="str">
        <f t="shared" si="702"/>
        <v>NA</v>
      </c>
      <c r="W481" s="1" t="str">
        <f t="shared" si="702"/>
        <v>NA</v>
      </c>
      <c r="X481" s="1" t="str">
        <f t="shared" si="702"/>
        <v>NA</v>
      </c>
      <c r="Y481" s="1" t="str">
        <f t="shared" si="702"/>
        <v>NA</v>
      </c>
      <c r="Z481" s="1" t="str">
        <f t="shared" si="702"/>
        <v>NA</v>
      </c>
      <c r="AA481" s="1" t="str">
        <f t="shared" si="619"/>
        <v>NA</v>
      </c>
      <c r="AB481" s="1" t="str">
        <f t="shared" si="620"/>
        <v>NA</v>
      </c>
      <c r="AC481" s="1" t="str">
        <f t="shared" si="621"/>
        <v>NA</v>
      </c>
      <c r="AD481" s="1" t="str">
        <f t="shared" si="622"/>
        <v>NA</v>
      </c>
      <c r="AE481" s="1" t="str">
        <f t="shared" si="623"/>
        <v>NA</v>
      </c>
      <c r="AF481" s="1" t="str">
        <f t="shared" si="624"/>
        <v>NA</v>
      </c>
      <c r="AG481" s="1" t="str">
        <f t="shared" si="625"/>
        <v>NA</v>
      </c>
      <c r="AH481" s="1" t="str">
        <f t="shared" si="626"/>
        <v>NA</v>
      </c>
      <c r="AI481" s="1" t="str">
        <f t="shared" si="627"/>
        <v>NA</v>
      </c>
      <c r="AJ481" s="1" t="str">
        <f t="shared" si="628"/>
        <v>NA</v>
      </c>
      <c r="AK481" s="1" t="str">
        <f t="shared" si="629"/>
        <v>NA</v>
      </c>
      <c r="AL481" s="1" t="str">
        <f t="shared" si="630"/>
        <v>NA</v>
      </c>
      <c r="AM481" s="1" t="str">
        <f t="shared" si="631"/>
        <v>NA</v>
      </c>
      <c r="AN481" s="1" t="str">
        <f t="shared" si="632"/>
        <v>NA</v>
      </c>
      <c r="AO481" s="1" t="str">
        <f t="shared" si="633"/>
        <v>NA</v>
      </c>
      <c r="AP481" s="1" t="str">
        <f t="shared" si="634"/>
        <v>NA</v>
      </c>
      <c r="AQ481" s="1" t="str">
        <f t="shared" si="635"/>
        <v>NA</v>
      </c>
      <c r="AR481" s="1" t="str">
        <f t="shared" si="636"/>
        <v>NA</v>
      </c>
      <c r="AS481" s="1" t="str">
        <f t="shared" si="637"/>
        <v>NA</v>
      </c>
      <c r="AT481" s="1" t="str">
        <f t="shared" si="638"/>
        <v>NA</v>
      </c>
      <c r="AU481" s="1" t="str">
        <f t="shared" si="639"/>
        <v>NA</v>
      </c>
      <c r="AV481" s="1" t="str">
        <f t="shared" si="640"/>
        <v>NA</v>
      </c>
      <c r="AW481" s="1" t="str">
        <f t="shared" si="641"/>
        <v>NA</v>
      </c>
      <c r="AX481" s="1" t="str">
        <f t="shared" si="642"/>
        <v>NA</v>
      </c>
      <c r="AY481" s="1" t="str">
        <f t="shared" si="643"/>
        <v>MALE_CUB</v>
      </c>
      <c r="AZ481" s="1" t="str">
        <f t="shared" si="643"/>
        <v>MALE_JUVENILE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X486"/>
  <sheetViews>
    <sheetView topLeftCell="E1" zoomScale="120" zoomScaleNormal="120" zoomScalePageLayoutView="120" workbookViewId="0">
      <selection activeCell="AF7" sqref="AF7"/>
    </sheetView>
  </sheetViews>
  <sheetFormatPr baseColWidth="10" defaultRowHeight="15" x14ac:dyDescent="0.2"/>
  <cols>
    <col min="1" max="1" width="9" style="27" customWidth="1"/>
    <col min="2" max="16" width="9" customWidth="1"/>
    <col min="17" max="17" width="10.83203125" style="1" customWidth="1"/>
    <col min="18" max="18" width="16.5" bestFit="1" customWidth="1"/>
    <col min="19" max="23" width="5.1640625" bestFit="1" customWidth="1"/>
    <col min="24" max="33" width="5.33203125" bestFit="1" customWidth="1"/>
    <col min="34" max="34" width="12" customWidth="1"/>
    <col min="35" max="35" width="7.6640625" customWidth="1"/>
    <col min="36" max="36" width="16.5" bestFit="1" customWidth="1"/>
    <col min="37" max="37" width="14.5" bestFit="1" customWidth="1"/>
    <col min="38" max="38" width="15.83203125" bestFit="1" customWidth="1"/>
    <col min="39" max="39" width="14.6640625" customWidth="1"/>
    <col min="40" max="40" width="13.6640625" customWidth="1"/>
    <col min="41" max="41" width="16.1640625" customWidth="1"/>
    <col min="42" max="45" width="12" customWidth="1"/>
    <col min="46" max="46" width="7.6640625" customWidth="1"/>
    <col min="47" max="47" width="8.1640625" customWidth="1"/>
    <col min="48" max="48" width="10.6640625" customWidth="1"/>
    <col min="49" max="51" width="16" customWidth="1"/>
    <col min="52" max="53" width="10.6640625" customWidth="1"/>
    <col min="54" max="54" width="12" bestFit="1" customWidth="1"/>
    <col min="55" max="55" width="7.6640625" customWidth="1"/>
    <col min="56" max="56" width="14.6640625" bestFit="1" customWidth="1"/>
    <col min="57" max="57" width="12.6640625" bestFit="1" customWidth="1"/>
    <col min="58" max="58" width="7.6640625" customWidth="1"/>
    <col min="59" max="59" width="15.33203125" bestFit="1" customWidth="1"/>
    <col min="60" max="60" width="12" bestFit="1" customWidth="1"/>
    <col min="61" max="61" width="14.6640625" bestFit="1" customWidth="1"/>
    <col min="62" max="62" width="13.6640625" bestFit="1" customWidth="1"/>
    <col min="63" max="63" width="16.1640625" bestFit="1" customWidth="1"/>
    <col min="64" max="67" width="12" bestFit="1" customWidth="1"/>
    <col min="68" max="69" width="7.6640625" customWidth="1"/>
    <col min="70" max="70" width="8.1640625" customWidth="1"/>
    <col min="71" max="72" width="10.6640625" customWidth="1"/>
    <col min="73" max="75" width="16" bestFit="1" customWidth="1"/>
  </cols>
  <sheetData>
    <row r="1" spans="1:50" s="103" customFormat="1" x14ac:dyDescent="0.2">
      <c r="A1" s="102" t="s">
        <v>267</v>
      </c>
      <c r="B1" s="102">
        <v>2000</v>
      </c>
      <c r="C1" s="102">
        <v>2001</v>
      </c>
      <c r="D1" s="102">
        <v>2002</v>
      </c>
      <c r="E1" s="102">
        <v>2003</v>
      </c>
      <c r="F1" s="102">
        <v>2004</v>
      </c>
      <c r="G1" s="102">
        <v>2005</v>
      </c>
      <c r="H1" s="102">
        <v>2006</v>
      </c>
      <c r="I1" s="102">
        <v>2007</v>
      </c>
      <c r="J1" s="102">
        <v>2008</v>
      </c>
      <c r="K1" s="102">
        <v>2009</v>
      </c>
      <c r="L1" s="102">
        <v>2010</v>
      </c>
      <c r="M1" s="102">
        <v>2011</v>
      </c>
      <c r="N1" s="102">
        <v>2012</v>
      </c>
      <c r="O1" s="102">
        <v>2013</v>
      </c>
      <c r="P1" s="102">
        <v>2014</v>
      </c>
      <c r="Q1" s="102"/>
      <c r="R1" s="102" t="s">
        <v>833</v>
      </c>
      <c r="S1" s="102">
        <v>2000</v>
      </c>
      <c r="T1" s="102">
        <v>2001</v>
      </c>
      <c r="U1" s="102">
        <v>2002</v>
      </c>
      <c r="V1" s="102">
        <v>2003</v>
      </c>
      <c r="W1" s="102">
        <v>2004</v>
      </c>
      <c r="X1" s="102">
        <v>2005</v>
      </c>
      <c r="Y1" s="102">
        <v>2006</v>
      </c>
      <c r="Z1" s="102">
        <v>2007</v>
      </c>
      <c r="AA1" s="102">
        <v>2008</v>
      </c>
      <c r="AB1" s="102">
        <v>2009</v>
      </c>
      <c r="AC1" s="102">
        <v>2010</v>
      </c>
      <c r="AD1" s="102">
        <v>2011</v>
      </c>
      <c r="AE1" s="102">
        <v>2012</v>
      </c>
      <c r="AF1" s="102">
        <v>2013</v>
      </c>
      <c r="AG1" s="102">
        <v>2014</v>
      </c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</row>
    <row r="2" spans="1:50" x14ac:dyDescent="0.2">
      <c r="A2" s="27">
        <f>SABI_RAW_DATA!A2</f>
        <v>1</v>
      </c>
      <c r="B2" s="1" t="str">
        <f>IF(SABI_SUMMARY!AK2="CENSORED",IF(SABI_SUMMARY!AJ2="MALE_SUBADULT","M_DISPERSED",IF(SABI_SUMMARY!AJ2="FEMALE_SUBADULT","F_DISPERSED","NA")),IF(SABI_SUMMARY!AK2="MALE_ADULT_36_48","M_RESIDENT",IF(SABI_SUMMARY!AK2="FEMALE_ADULT_36_48","F_RESIDENT","NA")))</f>
        <v>NA</v>
      </c>
      <c r="C2" s="1" t="str">
        <f>IF(SABI_SUMMARY!AL2="CENSORED",IF(SABI_SUMMARY!AK2="MALE_SUBADULT","M_DISPERSED",IF(SABI_SUMMARY!AK2="FEMALE_SUBADULT","F_DISPERSED","NA")),IF(SABI_SUMMARY!AL2="MALE_ADULT_36_48","M_RESIDENT",IF(SABI_SUMMARY!AL2="FEMALE_ADULT_36_48","F_RESIDENT","NA")))</f>
        <v>NA</v>
      </c>
      <c r="D2" s="1" t="str">
        <f>IF(SABI_SUMMARY!AM2="CENSORED",IF(SABI_SUMMARY!AL2="MALE_SUBADULT","M_DISPERSED",IF(SABI_SUMMARY!AL2="FEMALE_SUBADULT","F_DISPERSED","NA")),IF(SABI_SUMMARY!AM2="MALE_ADULT_36_48","M_RESIDENT",IF(SABI_SUMMARY!AM2="FEMALE_ADULT_36_48","F_RESIDENT","NA")))</f>
        <v>NA</v>
      </c>
      <c r="E2" s="1" t="str">
        <f>IF(SABI_SUMMARY!AN2="CENSORED",IF(SABI_SUMMARY!AM2="MALE_SUBADULT","M_DISPERSED",IF(SABI_SUMMARY!AM2="FEMALE_SUBADULT","F_DISPERSED","NA")),IF(SABI_SUMMARY!AN2="MALE_ADULT_36_48","M_RESIDENT",IF(SABI_SUMMARY!AN2="FEMALE_ADULT_36_48","F_RESIDENT","NA")))</f>
        <v>NA</v>
      </c>
      <c r="F2" s="1" t="str">
        <f>IF(SABI_SUMMARY!AO2="CENSORED",IF(SABI_SUMMARY!AN2="MALE_SUBADULT","M_DISPERSED",IF(SABI_SUMMARY!AN2="FEMALE_SUBADULT","F_DISPERSED","NA")),IF(SABI_SUMMARY!AO2="MALE_ADULT_36_48","M_RESIDENT",IF(SABI_SUMMARY!AO2="FEMALE_ADULT_36_48","F_RESIDENT","NA")))</f>
        <v>NA</v>
      </c>
      <c r="G2" s="1" t="str">
        <f>IF(SABI_SUMMARY!AP2="CENSORED",IF(SABI_SUMMARY!AO2="MALE_SUBADULT","M_DISPERSED",IF(SABI_SUMMARY!AO2="FEMALE_SUBADULT","F_DISPERSED","NA")),IF(SABI_SUMMARY!AP2="MALE_ADULT_36_48","M_RESIDENT",IF(SABI_SUMMARY!AP2="FEMALE_ADULT_36_48","F_RESIDENT","NA")))</f>
        <v>NA</v>
      </c>
      <c r="H2" s="1" t="str">
        <f>IF(SABI_SUMMARY!AQ2="CENSORED",IF(SABI_SUMMARY!AP2="MALE_SUBADULT","M_DISPERSED",IF(SABI_SUMMARY!AP2="FEMALE_SUBADULT","F_DISPERSED","NA")),IF(SABI_SUMMARY!AQ2="MALE_ADULT_36_48","M_RESIDENT",IF(SABI_SUMMARY!AQ2="FEMALE_ADULT_36_48","F_RESIDENT","NA")))</f>
        <v>NA</v>
      </c>
      <c r="I2" s="1" t="str">
        <f>IF(SABI_SUMMARY!AR2="CENSORED",IF(SABI_SUMMARY!AQ2="MALE_SUBADULT","M_DISPERSED",IF(SABI_SUMMARY!AQ2="FEMALE_SUBADULT","F_DISPERSED","NA")),IF(SABI_SUMMARY!AR2="MALE_ADULT_36_48","M_RESIDENT",IF(SABI_SUMMARY!AR2="FEMALE_ADULT_36_48","F_RESIDENT","NA")))</f>
        <v>NA</v>
      </c>
      <c r="J2" s="1" t="str">
        <f>IF(SABI_SUMMARY!AS2="CENSORED",IF(SABI_SUMMARY!AR2="MALE_SUBADULT","M_DISPERSED",IF(SABI_SUMMARY!AR2="FEMALE_SUBADULT","F_DISPERSED","NA")),IF(SABI_SUMMARY!AS2="MALE_ADULT_36_48","M_RESIDENT",IF(SABI_SUMMARY!AS2="FEMALE_ADULT_36_48","F_RESIDENT","NA")))</f>
        <v>NA</v>
      </c>
      <c r="K2" s="1" t="str">
        <f>IF(SABI_SUMMARY!AT2="CENSORED",IF(SABI_SUMMARY!AS2="MALE_SUBADULT","M_DISPERSED",IF(SABI_SUMMARY!AS2="FEMALE_SUBADULT","F_DISPERSED","NA")),IF(SABI_SUMMARY!AT2="MALE_ADULT_36_48","M_RESIDENT",IF(SABI_SUMMARY!AT2="FEMALE_ADULT_36_48","F_RESIDENT","NA")))</f>
        <v>NA</v>
      </c>
      <c r="L2" s="1" t="str">
        <f>IF(SABI_SUMMARY!AU2="CENSORED",IF(SABI_SUMMARY!AT2="MALE_SUBADULT","M_DISPERSED",IF(SABI_SUMMARY!AT2="FEMALE_SUBADULT","F_DISPERSED","NA")),IF(SABI_SUMMARY!AU2="MALE_ADULT_36_48","M_RESIDENT",IF(SABI_SUMMARY!AU2="FEMALE_ADULT_36_48","F_RESIDENT","NA")))</f>
        <v>NA</v>
      </c>
      <c r="M2" s="1" t="str">
        <f>IF(SABI_SUMMARY!AV2="CENSORED",IF(SABI_SUMMARY!AU2="MALE_SUBADULT","M_DISPERSED",IF(SABI_SUMMARY!AU2="FEMALE_SUBADULT","F_DISPERSED","NA")),IF(SABI_SUMMARY!AV2="MALE_ADULT_36_48","M_RESIDENT",IF(SABI_SUMMARY!AV2="FEMALE_ADULT_36_48","F_RESIDENT","NA")))</f>
        <v>NA</v>
      </c>
      <c r="N2" s="1" t="str">
        <f>IF(SABI_SUMMARY!AW2="CENSORED",IF(SABI_SUMMARY!AV2="MALE_SUBADULT","M_DISPERSED",IF(SABI_SUMMARY!AV2="FEMALE_SUBADULT","F_DISPERSED","NA")),IF(SABI_SUMMARY!AW2="MALE_ADULT_36_48","M_RESIDENT",IF(SABI_SUMMARY!AW2="FEMALE_ADULT_36_48","F_RESIDENT","NA")))</f>
        <v>NA</v>
      </c>
      <c r="O2" s="1" t="str">
        <f>IF(SABI_SUMMARY!AX2="CENSORED",IF(SABI_SUMMARY!AW2="MALE_SUBADULT","M_DISPERSED",IF(SABI_SUMMARY!AW2="FEMALE_SUBADULT","F_DISPERSED","NA")),IF(SABI_SUMMARY!AX2="MALE_ADULT_36_48","M_RESIDENT",IF(SABI_SUMMARY!AX2="FEMALE_ADULT_36_48","F_RESIDENT","NA")))</f>
        <v>NA</v>
      </c>
      <c r="P2" s="1" t="str">
        <f>IF(SABI_SUMMARY!AY2="CENSORED",IF(SABI_SUMMARY!AX2="MALE_SUBADULT","M_DISPERSED",IF(SABI_SUMMARY!AX2="FEMALE_SUBADULT","F_DISPERSED","NA")),IF(SABI_SUMMARY!AY2="MALE_ADULT_36_48","M_RESIDENT",IF(SABI_SUMMARY!AY2="FEMALE_ADULT_36_48","F_RESIDENT","NA")))</f>
        <v>NA</v>
      </c>
      <c r="R2" t="s">
        <v>826</v>
      </c>
      <c r="S2">
        <f>COUNTIF(B:B,"F_RESIDENT")</f>
        <v>1</v>
      </c>
      <c r="T2" s="1">
        <f t="shared" ref="T2:AF2" si="0">COUNTIF(C:C,"F_RESIDENT")</f>
        <v>4</v>
      </c>
      <c r="U2" s="1">
        <f t="shared" si="0"/>
        <v>3</v>
      </c>
      <c r="V2" s="1">
        <f t="shared" si="0"/>
        <v>1</v>
      </c>
      <c r="W2" s="1">
        <f t="shared" si="0"/>
        <v>4</v>
      </c>
      <c r="X2" s="1">
        <f t="shared" si="0"/>
        <v>0</v>
      </c>
      <c r="Y2" s="1">
        <f t="shared" si="0"/>
        <v>3</v>
      </c>
      <c r="Z2" s="1">
        <f t="shared" si="0"/>
        <v>5</v>
      </c>
      <c r="AA2" s="1">
        <f t="shared" si="0"/>
        <v>3</v>
      </c>
      <c r="AB2" s="1">
        <f t="shared" si="0"/>
        <v>5</v>
      </c>
      <c r="AC2" s="1">
        <f t="shared" si="0"/>
        <v>4</v>
      </c>
      <c r="AD2" s="1">
        <f t="shared" si="0"/>
        <v>2</v>
      </c>
      <c r="AE2" s="1">
        <f t="shared" si="0"/>
        <v>5</v>
      </c>
      <c r="AF2" s="1">
        <f t="shared" si="0"/>
        <v>1</v>
      </c>
      <c r="AG2" s="1">
        <f>COUNTIF(P:P,"F_RESIDENT")</f>
        <v>2</v>
      </c>
    </row>
    <row r="3" spans="1:50" x14ac:dyDescent="0.2">
      <c r="A3" s="27">
        <f>SABI_RAW_DATA!A3</f>
        <v>2</v>
      </c>
      <c r="B3" s="1" t="str">
        <f>IF(SABI_SUMMARY!AK3="CENSORED",IF(SABI_SUMMARY!AJ3="MALE_SUBADULT","M_DISPERSED",IF(SABI_SUMMARY!AJ3="FEMALE_SUBADULT","F_DISPERSED","NA")),IF(SABI_SUMMARY!AK3="MALE_ADULT_36_48","M_RESIDENT",IF(SABI_SUMMARY!AK3="FEMALE_ADULT_36_48","F_RESIDENT","NA")))</f>
        <v>NA</v>
      </c>
      <c r="C3" s="1" t="str">
        <f>IF(SABI_SUMMARY!AL3="CENSORED",IF(SABI_SUMMARY!AK3="MALE_SUBADULT","M_DISPERSED",IF(SABI_SUMMARY!AK3="FEMALE_SUBADULT","F_DISPERSED","NA")),IF(SABI_SUMMARY!AL3="MALE_ADULT_36_48","M_RESIDENT",IF(SABI_SUMMARY!AL3="FEMALE_ADULT_36_48","F_RESIDENT","NA")))</f>
        <v>NA</v>
      </c>
      <c r="D3" s="1" t="str">
        <f>IF(SABI_SUMMARY!AM3="CENSORED",IF(SABI_SUMMARY!AL3="MALE_SUBADULT","M_DISPERSED",IF(SABI_SUMMARY!AL3="FEMALE_SUBADULT","F_DISPERSED","NA")),IF(SABI_SUMMARY!AM3="MALE_ADULT_36_48","M_RESIDENT",IF(SABI_SUMMARY!AM3="FEMALE_ADULT_36_48","F_RESIDENT","NA")))</f>
        <v>NA</v>
      </c>
      <c r="E3" s="1" t="str">
        <f>IF(SABI_SUMMARY!AN3="CENSORED",IF(SABI_SUMMARY!AM3="MALE_SUBADULT","M_DISPERSED",IF(SABI_SUMMARY!AM3="FEMALE_SUBADULT","F_DISPERSED","NA")),IF(SABI_SUMMARY!AN3="MALE_ADULT_36_48","M_RESIDENT",IF(SABI_SUMMARY!AN3="FEMALE_ADULT_36_48","F_RESIDENT","NA")))</f>
        <v>NA</v>
      </c>
      <c r="F3" s="1" t="str">
        <f>IF(SABI_SUMMARY!AO3="CENSORED",IF(SABI_SUMMARY!AN3="MALE_SUBADULT","M_DISPERSED",IF(SABI_SUMMARY!AN3="FEMALE_SUBADULT","F_DISPERSED","NA")),IF(SABI_SUMMARY!AO3="MALE_ADULT_36_48","M_RESIDENT",IF(SABI_SUMMARY!AO3="FEMALE_ADULT_36_48","F_RESIDENT","NA")))</f>
        <v>NA</v>
      </c>
      <c r="G3" s="1" t="str">
        <f>IF(SABI_SUMMARY!AP3="CENSORED",IF(SABI_SUMMARY!AO3="MALE_SUBADULT","M_DISPERSED",IF(SABI_SUMMARY!AO3="FEMALE_SUBADULT","F_DISPERSED","NA")),IF(SABI_SUMMARY!AP3="MALE_ADULT_36_48","M_RESIDENT",IF(SABI_SUMMARY!AP3="FEMALE_ADULT_36_48","F_RESIDENT","NA")))</f>
        <v>NA</v>
      </c>
      <c r="H3" s="1" t="str">
        <f>IF(SABI_SUMMARY!AQ3="CENSORED",IF(SABI_SUMMARY!AP3="MALE_SUBADULT","M_DISPERSED",IF(SABI_SUMMARY!AP3="FEMALE_SUBADULT","F_DISPERSED","NA")),IF(SABI_SUMMARY!AQ3="MALE_ADULT_36_48","M_RESIDENT",IF(SABI_SUMMARY!AQ3="FEMALE_ADULT_36_48","F_RESIDENT","NA")))</f>
        <v>NA</v>
      </c>
      <c r="I3" s="1" t="str">
        <f>IF(SABI_SUMMARY!AR3="CENSORED",IF(SABI_SUMMARY!AQ3="MALE_SUBADULT","M_DISPERSED",IF(SABI_SUMMARY!AQ3="FEMALE_SUBADULT","F_DISPERSED","NA")),IF(SABI_SUMMARY!AR3="MALE_ADULT_36_48","M_RESIDENT",IF(SABI_SUMMARY!AR3="FEMALE_ADULT_36_48","F_RESIDENT","NA")))</f>
        <v>NA</v>
      </c>
      <c r="J3" s="1" t="str">
        <f>IF(SABI_SUMMARY!AS3="CENSORED",IF(SABI_SUMMARY!AR3="MALE_SUBADULT","M_DISPERSED",IF(SABI_SUMMARY!AR3="FEMALE_SUBADULT","F_DISPERSED","NA")),IF(SABI_SUMMARY!AS3="MALE_ADULT_36_48","M_RESIDENT",IF(SABI_SUMMARY!AS3="FEMALE_ADULT_36_48","F_RESIDENT","NA")))</f>
        <v>NA</v>
      </c>
      <c r="K3" s="1" t="str">
        <f>IF(SABI_SUMMARY!AT3="CENSORED",IF(SABI_SUMMARY!AS3="MALE_SUBADULT","M_DISPERSED",IF(SABI_SUMMARY!AS3="FEMALE_SUBADULT","F_DISPERSED","NA")),IF(SABI_SUMMARY!AT3="MALE_ADULT_36_48","M_RESIDENT",IF(SABI_SUMMARY!AT3="FEMALE_ADULT_36_48","F_RESIDENT","NA")))</f>
        <v>NA</v>
      </c>
      <c r="L3" s="1" t="str">
        <f>IF(SABI_SUMMARY!AU3="CENSORED",IF(SABI_SUMMARY!AT3="MALE_SUBADULT","M_DISPERSED",IF(SABI_SUMMARY!AT3="FEMALE_SUBADULT","F_DISPERSED","NA")),IF(SABI_SUMMARY!AU3="MALE_ADULT_36_48","M_RESIDENT",IF(SABI_SUMMARY!AU3="FEMALE_ADULT_36_48","F_RESIDENT","NA")))</f>
        <v>NA</v>
      </c>
      <c r="M3" s="1" t="str">
        <f>IF(SABI_SUMMARY!AV3="CENSORED",IF(SABI_SUMMARY!AU3="MALE_SUBADULT","M_DISPERSED",IF(SABI_SUMMARY!AU3="FEMALE_SUBADULT","F_DISPERSED","NA")),IF(SABI_SUMMARY!AV3="MALE_ADULT_36_48","M_RESIDENT",IF(SABI_SUMMARY!AV3="FEMALE_ADULT_36_48","F_RESIDENT","NA")))</f>
        <v>NA</v>
      </c>
      <c r="N3" s="1" t="str">
        <f>IF(SABI_SUMMARY!AW3="CENSORED",IF(SABI_SUMMARY!AV3="MALE_SUBADULT","M_DISPERSED",IF(SABI_SUMMARY!AV3="FEMALE_SUBADULT","F_DISPERSED","NA")),IF(SABI_SUMMARY!AW3="MALE_ADULT_36_48","M_RESIDENT",IF(SABI_SUMMARY!AW3="FEMALE_ADULT_36_48","F_RESIDENT","NA")))</f>
        <v>NA</v>
      </c>
      <c r="O3" s="1" t="str">
        <f>IF(SABI_SUMMARY!AX3="CENSORED",IF(SABI_SUMMARY!AW3="MALE_SUBADULT","M_DISPERSED",IF(SABI_SUMMARY!AW3="FEMALE_SUBADULT","F_DISPERSED","NA")),IF(SABI_SUMMARY!AX3="MALE_ADULT_36_48","M_RESIDENT",IF(SABI_SUMMARY!AX3="FEMALE_ADULT_36_48","F_RESIDENT","NA")))</f>
        <v>NA</v>
      </c>
      <c r="P3" s="1" t="str">
        <f>IF(SABI_SUMMARY!AY3="CENSORED",IF(SABI_SUMMARY!AX3="MALE_SUBADULT","M_DISPERSED",IF(SABI_SUMMARY!AX3="FEMALE_SUBADULT","F_DISPERSED","NA")),IF(SABI_SUMMARY!AY3="MALE_ADULT_36_48","M_RESIDENT",IF(SABI_SUMMARY!AY3="FEMALE_ADULT_36_48","F_RESIDENT","NA")))</f>
        <v>NA</v>
      </c>
      <c r="R3" t="s">
        <v>829</v>
      </c>
      <c r="S3" s="1">
        <f>COUNTIF(B:B,"F_DISPERSED")</f>
        <v>0</v>
      </c>
      <c r="T3" s="1">
        <f t="shared" ref="T3:AG3" si="1">COUNTIF(C:C,"F_DISPERSED")</f>
        <v>0</v>
      </c>
      <c r="U3" s="1">
        <f t="shared" si="1"/>
        <v>0</v>
      </c>
      <c r="V3" s="1">
        <f t="shared" si="1"/>
        <v>0</v>
      </c>
      <c r="W3" s="1">
        <f t="shared" si="1"/>
        <v>0</v>
      </c>
      <c r="X3" s="1">
        <f t="shared" si="1"/>
        <v>0</v>
      </c>
      <c r="Y3" s="1">
        <f t="shared" si="1"/>
        <v>0</v>
      </c>
      <c r="Z3" s="1">
        <f t="shared" si="1"/>
        <v>0</v>
      </c>
      <c r="AA3" s="1">
        <f t="shared" si="1"/>
        <v>1</v>
      </c>
      <c r="AB3" s="1">
        <f t="shared" si="1"/>
        <v>1</v>
      </c>
      <c r="AC3" s="1">
        <f t="shared" si="1"/>
        <v>0</v>
      </c>
      <c r="AD3" s="1">
        <f t="shared" si="1"/>
        <v>0</v>
      </c>
      <c r="AE3" s="1">
        <f t="shared" si="1"/>
        <v>0</v>
      </c>
      <c r="AF3" s="1">
        <f t="shared" si="1"/>
        <v>2</v>
      </c>
      <c r="AG3" s="1">
        <f t="shared" si="1"/>
        <v>1</v>
      </c>
    </row>
    <row r="4" spans="1:50" x14ac:dyDescent="0.2">
      <c r="A4" s="27">
        <f>SABI_RAW_DATA!A4</f>
        <v>3</v>
      </c>
      <c r="B4" s="1" t="str">
        <f>IF(SABI_SUMMARY!AK4="CENSORED",IF(SABI_SUMMARY!AJ4="MALE_SUBADULT","M_DISPERSED",IF(SABI_SUMMARY!AJ4="FEMALE_SUBADULT","F_DISPERSED","NA")),IF(SABI_SUMMARY!AK4="MALE_ADULT_36_48","M_RESIDENT",IF(SABI_SUMMARY!AK4="FEMALE_ADULT_36_48","F_RESIDENT","NA")))</f>
        <v>NA</v>
      </c>
      <c r="C4" s="1" t="str">
        <f>IF(SABI_SUMMARY!AL4="CENSORED",IF(SABI_SUMMARY!AK4="MALE_SUBADULT","M_DISPERSED",IF(SABI_SUMMARY!AK4="FEMALE_SUBADULT","F_DISPERSED","NA")),IF(SABI_SUMMARY!AL4="MALE_ADULT_36_48","M_RESIDENT",IF(SABI_SUMMARY!AL4="FEMALE_ADULT_36_48","F_RESIDENT","NA")))</f>
        <v>NA</v>
      </c>
      <c r="D4" s="1" t="str">
        <f>IF(SABI_SUMMARY!AM4="CENSORED",IF(SABI_SUMMARY!AL4="MALE_SUBADULT","M_DISPERSED",IF(SABI_SUMMARY!AL4="FEMALE_SUBADULT","F_DISPERSED","NA")),IF(SABI_SUMMARY!AM4="MALE_ADULT_36_48","M_RESIDENT",IF(SABI_SUMMARY!AM4="FEMALE_ADULT_36_48","F_RESIDENT","NA")))</f>
        <v>NA</v>
      </c>
      <c r="E4" s="1" t="str">
        <f>IF(SABI_SUMMARY!AN4="CENSORED",IF(SABI_SUMMARY!AM4="MALE_SUBADULT","M_DISPERSED",IF(SABI_SUMMARY!AM4="FEMALE_SUBADULT","F_DISPERSED","NA")),IF(SABI_SUMMARY!AN4="MALE_ADULT_36_48","M_RESIDENT",IF(SABI_SUMMARY!AN4="FEMALE_ADULT_36_48","F_RESIDENT","NA")))</f>
        <v>NA</v>
      </c>
      <c r="F4" s="1" t="str">
        <f>IF(SABI_SUMMARY!AO4="CENSORED",IF(SABI_SUMMARY!AN4="MALE_SUBADULT","M_DISPERSED",IF(SABI_SUMMARY!AN4="FEMALE_SUBADULT","F_DISPERSED","NA")),IF(SABI_SUMMARY!AO4="MALE_ADULT_36_48","M_RESIDENT",IF(SABI_SUMMARY!AO4="FEMALE_ADULT_36_48","F_RESIDENT","NA")))</f>
        <v>NA</v>
      </c>
      <c r="G4" s="1" t="str">
        <f>IF(SABI_SUMMARY!AP4="CENSORED",IF(SABI_SUMMARY!AO4="MALE_SUBADULT","M_DISPERSED",IF(SABI_SUMMARY!AO4="FEMALE_SUBADULT","F_DISPERSED","NA")),IF(SABI_SUMMARY!AP4="MALE_ADULT_36_48","M_RESIDENT",IF(SABI_SUMMARY!AP4="FEMALE_ADULT_36_48","F_RESIDENT","NA")))</f>
        <v>NA</v>
      </c>
      <c r="H4" s="1" t="str">
        <f>IF(SABI_SUMMARY!AQ4="CENSORED",IF(SABI_SUMMARY!AP4="MALE_SUBADULT","M_DISPERSED",IF(SABI_SUMMARY!AP4="FEMALE_SUBADULT","F_DISPERSED","NA")),IF(SABI_SUMMARY!AQ4="MALE_ADULT_36_48","M_RESIDENT",IF(SABI_SUMMARY!AQ4="FEMALE_ADULT_36_48","F_RESIDENT","NA")))</f>
        <v>NA</v>
      </c>
      <c r="I4" s="1" t="str">
        <f>IF(SABI_SUMMARY!AR4="CENSORED",IF(SABI_SUMMARY!AQ4="MALE_SUBADULT","M_DISPERSED",IF(SABI_SUMMARY!AQ4="FEMALE_SUBADULT","F_DISPERSED","NA")),IF(SABI_SUMMARY!AR4="MALE_ADULT_36_48","M_RESIDENT",IF(SABI_SUMMARY!AR4="FEMALE_ADULT_36_48","F_RESIDENT","NA")))</f>
        <v>NA</v>
      </c>
      <c r="J4" s="1" t="str">
        <f>IF(SABI_SUMMARY!AS4="CENSORED",IF(SABI_SUMMARY!AR4="MALE_SUBADULT","M_DISPERSED",IF(SABI_SUMMARY!AR4="FEMALE_SUBADULT","F_DISPERSED","NA")),IF(SABI_SUMMARY!AS4="MALE_ADULT_36_48","M_RESIDENT",IF(SABI_SUMMARY!AS4="FEMALE_ADULT_36_48","F_RESIDENT","NA")))</f>
        <v>NA</v>
      </c>
      <c r="K4" s="1" t="str">
        <f>IF(SABI_SUMMARY!AT4="CENSORED",IF(SABI_SUMMARY!AS4="MALE_SUBADULT","M_DISPERSED",IF(SABI_SUMMARY!AS4="FEMALE_SUBADULT","F_DISPERSED","NA")),IF(SABI_SUMMARY!AT4="MALE_ADULT_36_48","M_RESIDENT",IF(SABI_SUMMARY!AT4="FEMALE_ADULT_36_48","F_RESIDENT","NA")))</f>
        <v>NA</v>
      </c>
      <c r="L4" s="1" t="str">
        <f>IF(SABI_SUMMARY!AU4="CENSORED",IF(SABI_SUMMARY!AT4="MALE_SUBADULT","M_DISPERSED",IF(SABI_SUMMARY!AT4="FEMALE_SUBADULT","F_DISPERSED","NA")),IF(SABI_SUMMARY!AU4="MALE_ADULT_36_48","M_RESIDENT",IF(SABI_SUMMARY!AU4="FEMALE_ADULT_36_48","F_RESIDENT","NA")))</f>
        <v>NA</v>
      </c>
      <c r="M4" s="1" t="str">
        <f>IF(SABI_SUMMARY!AV4="CENSORED",IF(SABI_SUMMARY!AU4="MALE_SUBADULT","M_DISPERSED",IF(SABI_SUMMARY!AU4="FEMALE_SUBADULT","F_DISPERSED","NA")),IF(SABI_SUMMARY!AV4="MALE_ADULT_36_48","M_RESIDENT",IF(SABI_SUMMARY!AV4="FEMALE_ADULT_36_48","F_RESIDENT","NA")))</f>
        <v>NA</v>
      </c>
      <c r="N4" s="1" t="str">
        <f>IF(SABI_SUMMARY!AW4="CENSORED",IF(SABI_SUMMARY!AV4="MALE_SUBADULT","M_DISPERSED",IF(SABI_SUMMARY!AV4="FEMALE_SUBADULT","F_DISPERSED","NA")),IF(SABI_SUMMARY!AW4="MALE_ADULT_36_48","M_RESIDENT",IF(SABI_SUMMARY!AW4="FEMALE_ADULT_36_48","F_RESIDENT","NA")))</f>
        <v>NA</v>
      </c>
      <c r="O4" s="1" t="str">
        <f>IF(SABI_SUMMARY!AX4="CENSORED",IF(SABI_SUMMARY!AW4="MALE_SUBADULT","M_DISPERSED",IF(SABI_SUMMARY!AW4="FEMALE_SUBADULT","F_DISPERSED","NA")),IF(SABI_SUMMARY!AX4="MALE_ADULT_36_48","M_RESIDENT",IF(SABI_SUMMARY!AX4="FEMALE_ADULT_36_48","F_RESIDENT","NA")))</f>
        <v>NA</v>
      </c>
      <c r="P4" s="1" t="str">
        <f>IF(SABI_SUMMARY!AY4="CENSORED",IF(SABI_SUMMARY!AX4="MALE_SUBADULT","M_DISPERSED",IF(SABI_SUMMARY!AX4="FEMALE_SUBADULT","F_DISPERSED","NA")),IF(SABI_SUMMARY!AY4="MALE_ADULT_36_48","M_RESIDENT",IF(SABI_SUMMARY!AY4="FEMALE_ADULT_36_48","F_RESIDENT","NA")))</f>
        <v>NA</v>
      </c>
      <c r="R4" t="s">
        <v>827</v>
      </c>
      <c r="S4" s="1">
        <f>COUNTIF(B:B,"M_RESIDENT")</f>
        <v>1</v>
      </c>
      <c r="T4" s="1">
        <f t="shared" ref="T4:AG4" si="2">COUNTIF(C:C,"M_RESIDENT")</f>
        <v>1</v>
      </c>
      <c r="U4" s="1">
        <f t="shared" si="2"/>
        <v>0</v>
      </c>
      <c r="V4" s="1">
        <f t="shared" si="2"/>
        <v>1</v>
      </c>
      <c r="W4" s="1">
        <f t="shared" si="2"/>
        <v>0</v>
      </c>
      <c r="X4" s="1">
        <f t="shared" si="2"/>
        <v>1</v>
      </c>
      <c r="Y4" s="1">
        <f t="shared" si="2"/>
        <v>2</v>
      </c>
      <c r="Z4" s="1">
        <f t="shared" si="2"/>
        <v>0</v>
      </c>
      <c r="AA4" s="1">
        <f t="shared" si="2"/>
        <v>3</v>
      </c>
      <c r="AB4" s="1">
        <f t="shared" si="2"/>
        <v>5</v>
      </c>
      <c r="AC4" s="1">
        <f t="shared" si="2"/>
        <v>1</v>
      </c>
      <c r="AD4" s="1">
        <f t="shared" si="2"/>
        <v>7</v>
      </c>
      <c r="AE4" s="1">
        <f t="shared" si="2"/>
        <v>3</v>
      </c>
      <c r="AF4" s="1">
        <f t="shared" si="2"/>
        <v>4</v>
      </c>
      <c r="AG4" s="1">
        <f t="shared" si="2"/>
        <v>3</v>
      </c>
    </row>
    <row r="5" spans="1:50" x14ac:dyDescent="0.2">
      <c r="A5" s="27">
        <f>SABI_RAW_DATA!A5</f>
        <v>4</v>
      </c>
      <c r="B5" s="1" t="str">
        <f>IF(SABI_SUMMARY!AK5="CENSORED",IF(SABI_SUMMARY!AJ5="MALE_SUBADULT","M_DISPERSED",IF(SABI_SUMMARY!AJ5="FEMALE_SUBADULT","F_DISPERSED","NA")),IF(SABI_SUMMARY!AK5="MALE_ADULT_36_48","M_RESIDENT",IF(SABI_SUMMARY!AK5="FEMALE_ADULT_36_48","F_RESIDENT","NA")))</f>
        <v>NA</v>
      </c>
      <c r="C5" s="1" t="str">
        <f>IF(SABI_SUMMARY!AL5="CENSORED",IF(SABI_SUMMARY!AK5="MALE_SUBADULT","M_DISPERSED",IF(SABI_SUMMARY!AK5="FEMALE_SUBADULT","F_DISPERSED","NA")),IF(SABI_SUMMARY!AL5="MALE_ADULT_36_48","M_RESIDENT",IF(SABI_SUMMARY!AL5="FEMALE_ADULT_36_48","F_RESIDENT","NA")))</f>
        <v>NA</v>
      </c>
      <c r="D5" s="1" t="str">
        <f>IF(SABI_SUMMARY!AM5="CENSORED",IF(SABI_SUMMARY!AL5="MALE_SUBADULT","M_DISPERSED",IF(SABI_SUMMARY!AL5="FEMALE_SUBADULT","F_DISPERSED","NA")),IF(SABI_SUMMARY!AM5="MALE_ADULT_36_48","M_RESIDENT",IF(SABI_SUMMARY!AM5="FEMALE_ADULT_36_48","F_RESIDENT","NA")))</f>
        <v>NA</v>
      </c>
      <c r="E5" s="1" t="str">
        <f>IF(SABI_SUMMARY!AN5="CENSORED",IF(SABI_SUMMARY!AM5="MALE_SUBADULT","M_DISPERSED",IF(SABI_SUMMARY!AM5="FEMALE_SUBADULT","F_DISPERSED","NA")),IF(SABI_SUMMARY!AN5="MALE_ADULT_36_48","M_RESIDENT",IF(SABI_SUMMARY!AN5="FEMALE_ADULT_36_48","F_RESIDENT","NA")))</f>
        <v>NA</v>
      </c>
      <c r="F5" s="1" t="str">
        <f>IF(SABI_SUMMARY!AO5="CENSORED",IF(SABI_SUMMARY!AN5="MALE_SUBADULT","M_DISPERSED",IF(SABI_SUMMARY!AN5="FEMALE_SUBADULT","F_DISPERSED","NA")),IF(SABI_SUMMARY!AO5="MALE_ADULT_36_48","M_RESIDENT",IF(SABI_SUMMARY!AO5="FEMALE_ADULT_36_48","F_RESIDENT","NA")))</f>
        <v>NA</v>
      </c>
      <c r="G5" s="1" t="str">
        <f>IF(SABI_SUMMARY!AP5="CENSORED",IF(SABI_SUMMARY!AO5="MALE_SUBADULT","M_DISPERSED",IF(SABI_SUMMARY!AO5="FEMALE_SUBADULT","F_DISPERSED","NA")),IF(SABI_SUMMARY!AP5="MALE_ADULT_36_48","M_RESIDENT",IF(SABI_SUMMARY!AP5="FEMALE_ADULT_36_48","F_RESIDENT","NA")))</f>
        <v>NA</v>
      </c>
      <c r="H5" s="1" t="str">
        <f>IF(SABI_SUMMARY!AQ5="CENSORED",IF(SABI_SUMMARY!AP5="MALE_SUBADULT","M_DISPERSED",IF(SABI_SUMMARY!AP5="FEMALE_SUBADULT","F_DISPERSED","NA")),IF(SABI_SUMMARY!AQ5="MALE_ADULT_36_48","M_RESIDENT",IF(SABI_SUMMARY!AQ5="FEMALE_ADULT_36_48","F_RESIDENT","NA")))</f>
        <v>NA</v>
      </c>
      <c r="I5" s="1" t="str">
        <f>IF(SABI_SUMMARY!AR5="CENSORED",IF(SABI_SUMMARY!AQ5="MALE_SUBADULT","M_DISPERSED",IF(SABI_SUMMARY!AQ5="FEMALE_SUBADULT","F_DISPERSED","NA")),IF(SABI_SUMMARY!AR5="MALE_ADULT_36_48","M_RESIDENT",IF(SABI_SUMMARY!AR5="FEMALE_ADULT_36_48","F_RESIDENT","NA")))</f>
        <v>NA</v>
      </c>
      <c r="J5" s="1" t="str">
        <f>IF(SABI_SUMMARY!AS5="CENSORED",IF(SABI_SUMMARY!AR5="MALE_SUBADULT","M_DISPERSED",IF(SABI_SUMMARY!AR5="FEMALE_SUBADULT","F_DISPERSED","NA")),IF(SABI_SUMMARY!AS5="MALE_ADULT_36_48","M_RESIDENT",IF(SABI_SUMMARY!AS5="FEMALE_ADULT_36_48","F_RESIDENT","NA")))</f>
        <v>NA</v>
      </c>
      <c r="K5" s="1" t="str">
        <f>IF(SABI_SUMMARY!AT5="CENSORED",IF(SABI_SUMMARY!AS5="MALE_SUBADULT","M_DISPERSED",IF(SABI_SUMMARY!AS5="FEMALE_SUBADULT","F_DISPERSED","NA")),IF(SABI_SUMMARY!AT5="MALE_ADULT_36_48","M_RESIDENT",IF(SABI_SUMMARY!AT5="FEMALE_ADULT_36_48","F_RESIDENT","NA")))</f>
        <v>NA</v>
      </c>
      <c r="L5" s="1" t="str">
        <f>IF(SABI_SUMMARY!AU5="CENSORED",IF(SABI_SUMMARY!AT5="MALE_SUBADULT","M_DISPERSED",IF(SABI_SUMMARY!AT5="FEMALE_SUBADULT","F_DISPERSED","NA")),IF(SABI_SUMMARY!AU5="MALE_ADULT_36_48","M_RESIDENT",IF(SABI_SUMMARY!AU5="FEMALE_ADULT_36_48","F_RESIDENT","NA")))</f>
        <v>NA</v>
      </c>
      <c r="M5" s="1" t="str">
        <f>IF(SABI_SUMMARY!AV5="CENSORED",IF(SABI_SUMMARY!AU5="MALE_SUBADULT","M_DISPERSED",IF(SABI_SUMMARY!AU5="FEMALE_SUBADULT","F_DISPERSED","NA")),IF(SABI_SUMMARY!AV5="MALE_ADULT_36_48","M_RESIDENT",IF(SABI_SUMMARY!AV5="FEMALE_ADULT_36_48","F_RESIDENT","NA")))</f>
        <v>NA</v>
      </c>
      <c r="N5" s="1" t="str">
        <f>IF(SABI_SUMMARY!AW5="CENSORED",IF(SABI_SUMMARY!AV5="MALE_SUBADULT","M_DISPERSED",IF(SABI_SUMMARY!AV5="FEMALE_SUBADULT","F_DISPERSED","NA")),IF(SABI_SUMMARY!AW5="MALE_ADULT_36_48","M_RESIDENT",IF(SABI_SUMMARY!AW5="FEMALE_ADULT_36_48","F_RESIDENT","NA")))</f>
        <v>NA</v>
      </c>
      <c r="O5" s="1" t="str">
        <f>IF(SABI_SUMMARY!AX5="CENSORED",IF(SABI_SUMMARY!AW5="MALE_SUBADULT","M_DISPERSED",IF(SABI_SUMMARY!AW5="FEMALE_SUBADULT","F_DISPERSED","NA")),IF(SABI_SUMMARY!AX5="MALE_ADULT_36_48","M_RESIDENT",IF(SABI_SUMMARY!AX5="FEMALE_ADULT_36_48","F_RESIDENT","NA")))</f>
        <v>NA</v>
      </c>
      <c r="P5" s="1" t="str">
        <f>IF(SABI_SUMMARY!AY5="CENSORED",IF(SABI_SUMMARY!AX5="MALE_SUBADULT","M_DISPERSED",IF(SABI_SUMMARY!AX5="FEMALE_SUBADULT","F_DISPERSED","NA")),IF(SABI_SUMMARY!AY5="MALE_ADULT_36_48","M_RESIDENT",IF(SABI_SUMMARY!AY5="FEMALE_ADULT_36_48","F_RESIDENT","NA")))</f>
        <v>NA</v>
      </c>
      <c r="R5" t="s">
        <v>828</v>
      </c>
      <c r="S5" s="1">
        <f>COUNTIF(B:B,"M_DISPERSED")</f>
        <v>2</v>
      </c>
      <c r="T5" s="1">
        <f t="shared" ref="T5:AG5" si="3">COUNTIF(C:C,"M_DISPERSED")</f>
        <v>0</v>
      </c>
      <c r="U5" s="1">
        <f t="shared" si="3"/>
        <v>2</v>
      </c>
      <c r="V5" s="1">
        <f t="shared" si="3"/>
        <v>1</v>
      </c>
      <c r="W5" s="1">
        <f t="shared" si="3"/>
        <v>2</v>
      </c>
      <c r="X5" s="1">
        <f t="shared" si="3"/>
        <v>0</v>
      </c>
      <c r="Y5" s="1">
        <f t="shared" si="3"/>
        <v>0</v>
      </c>
      <c r="Z5" s="1">
        <f t="shared" si="3"/>
        <v>1</v>
      </c>
      <c r="AA5" s="1">
        <f t="shared" si="3"/>
        <v>0</v>
      </c>
      <c r="AB5" s="1">
        <f t="shared" si="3"/>
        <v>1</v>
      </c>
      <c r="AC5" s="1">
        <f t="shared" si="3"/>
        <v>0</v>
      </c>
      <c r="AD5" s="1">
        <f t="shared" si="3"/>
        <v>3</v>
      </c>
      <c r="AE5" s="1">
        <f t="shared" si="3"/>
        <v>3</v>
      </c>
      <c r="AF5" s="1">
        <f t="shared" si="3"/>
        <v>0</v>
      </c>
      <c r="AG5" s="1">
        <f t="shared" si="3"/>
        <v>1</v>
      </c>
    </row>
    <row r="6" spans="1:50" x14ac:dyDescent="0.2">
      <c r="A6" s="27">
        <f>SABI_RAW_DATA!A6</f>
        <v>5</v>
      </c>
      <c r="B6" s="1" t="str">
        <f>IF(SABI_SUMMARY!AK6="CENSORED",IF(SABI_SUMMARY!AJ6="MALE_SUBADULT","M_DISPERSED",IF(SABI_SUMMARY!AJ6="FEMALE_SUBADULT","F_DISPERSED","NA")),IF(SABI_SUMMARY!AK6="MALE_ADULT_36_48","M_RESIDENT",IF(SABI_SUMMARY!AK6="FEMALE_ADULT_36_48","F_RESIDENT","NA")))</f>
        <v>NA</v>
      </c>
      <c r="C6" s="1" t="str">
        <f>IF(SABI_SUMMARY!AL6="CENSORED",IF(SABI_SUMMARY!AK6="MALE_SUBADULT","M_DISPERSED",IF(SABI_SUMMARY!AK6="FEMALE_SUBADULT","F_DISPERSED","NA")),IF(SABI_SUMMARY!AL6="MALE_ADULT_36_48","M_RESIDENT",IF(SABI_SUMMARY!AL6="FEMALE_ADULT_36_48","F_RESIDENT","NA")))</f>
        <v>NA</v>
      </c>
      <c r="D6" s="1" t="str">
        <f>IF(SABI_SUMMARY!AM6="CENSORED",IF(SABI_SUMMARY!AL6="MALE_SUBADULT","M_DISPERSED",IF(SABI_SUMMARY!AL6="FEMALE_SUBADULT","F_DISPERSED","NA")),IF(SABI_SUMMARY!AM6="MALE_ADULT_36_48","M_RESIDENT",IF(SABI_SUMMARY!AM6="FEMALE_ADULT_36_48","F_RESIDENT","NA")))</f>
        <v>NA</v>
      </c>
      <c r="E6" s="1" t="str">
        <f>IF(SABI_SUMMARY!AN6="CENSORED",IF(SABI_SUMMARY!AM6="MALE_SUBADULT","M_DISPERSED",IF(SABI_SUMMARY!AM6="FEMALE_SUBADULT","F_DISPERSED","NA")),IF(SABI_SUMMARY!AN6="MALE_ADULT_36_48","M_RESIDENT",IF(SABI_SUMMARY!AN6="FEMALE_ADULT_36_48","F_RESIDENT","NA")))</f>
        <v>NA</v>
      </c>
      <c r="F6" s="1" t="str">
        <f>IF(SABI_SUMMARY!AO6="CENSORED",IF(SABI_SUMMARY!AN6="MALE_SUBADULT","M_DISPERSED",IF(SABI_SUMMARY!AN6="FEMALE_SUBADULT","F_DISPERSED","NA")),IF(SABI_SUMMARY!AO6="MALE_ADULT_36_48","M_RESIDENT",IF(SABI_SUMMARY!AO6="FEMALE_ADULT_36_48","F_RESIDENT","NA")))</f>
        <v>NA</v>
      </c>
      <c r="G6" s="1" t="str">
        <f>IF(SABI_SUMMARY!AP6="CENSORED",IF(SABI_SUMMARY!AO6="MALE_SUBADULT","M_DISPERSED",IF(SABI_SUMMARY!AO6="FEMALE_SUBADULT","F_DISPERSED","NA")),IF(SABI_SUMMARY!AP6="MALE_ADULT_36_48","M_RESIDENT",IF(SABI_SUMMARY!AP6="FEMALE_ADULT_36_48","F_RESIDENT","NA")))</f>
        <v>NA</v>
      </c>
      <c r="H6" s="1" t="str">
        <f>IF(SABI_SUMMARY!AQ6="CENSORED",IF(SABI_SUMMARY!AP6="MALE_SUBADULT","M_DISPERSED",IF(SABI_SUMMARY!AP6="FEMALE_SUBADULT","F_DISPERSED","NA")),IF(SABI_SUMMARY!AQ6="MALE_ADULT_36_48","M_RESIDENT",IF(SABI_SUMMARY!AQ6="FEMALE_ADULT_36_48","F_RESIDENT","NA")))</f>
        <v>NA</v>
      </c>
      <c r="I6" s="1" t="str">
        <f>IF(SABI_SUMMARY!AR6="CENSORED",IF(SABI_SUMMARY!AQ6="MALE_SUBADULT","M_DISPERSED",IF(SABI_SUMMARY!AQ6="FEMALE_SUBADULT","F_DISPERSED","NA")),IF(SABI_SUMMARY!AR6="MALE_ADULT_36_48","M_RESIDENT",IF(SABI_SUMMARY!AR6="FEMALE_ADULT_36_48","F_RESIDENT","NA")))</f>
        <v>NA</v>
      </c>
      <c r="J6" s="1" t="str">
        <f>IF(SABI_SUMMARY!AS6="CENSORED",IF(SABI_SUMMARY!AR6="MALE_SUBADULT","M_DISPERSED",IF(SABI_SUMMARY!AR6="FEMALE_SUBADULT","F_DISPERSED","NA")),IF(SABI_SUMMARY!AS6="MALE_ADULT_36_48","M_RESIDENT",IF(SABI_SUMMARY!AS6="FEMALE_ADULT_36_48","F_RESIDENT","NA")))</f>
        <v>NA</v>
      </c>
      <c r="K6" s="1" t="str">
        <f>IF(SABI_SUMMARY!AT6="CENSORED",IF(SABI_SUMMARY!AS6="MALE_SUBADULT","M_DISPERSED",IF(SABI_SUMMARY!AS6="FEMALE_SUBADULT","F_DISPERSED","NA")),IF(SABI_SUMMARY!AT6="MALE_ADULT_36_48","M_RESIDENT",IF(SABI_SUMMARY!AT6="FEMALE_ADULT_36_48","F_RESIDENT","NA")))</f>
        <v>NA</v>
      </c>
      <c r="L6" s="1" t="str">
        <f>IF(SABI_SUMMARY!AU6="CENSORED",IF(SABI_SUMMARY!AT6="MALE_SUBADULT","M_DISPERSED",IF(SABI_SUMMARY!AT6="FEMALE_SUBADULT","F_DISPERSED","NA")),IF(SABI_SUMMARY!AU6="MALE_ADULT_36_48","M_RESIDENT",IF(SABI_SUMMARY!AU6="FEMALE_ADULT_36_48","F_RESIDENT","NA")))</f>
        <v>NA</v>
      </c>
      <c r="M6" s="1" t="str">
        <f>IF(SABI_SUMMARY!AV6="CENSORED",IF(SABI_SUMMARY!AU6="MALE_SUBADULT","M_DISPERSED",IF(SABI_SUMMARY!AU6="FEMALE_SUBADULT","F_DISPERSED","NA")),IF(SABI_SUMMARY!AV6="MALE_ADULT_36_48","M_RESIDENT",IF(SABI_SUMMARY!AV6="FEMALE_ADULT_36_48","F_RESIDENT","NA")))</f>
        <v>NA</v>
      </c>
      <c r="N6" s="1" t="str">
        <f>IF(SABI_SUMMARY!AW6="CENSORED",IF(SABI_SUMMARY!AV6="MALE_SUBADULT","M_DISPERSED",IF(SABI_SUMMARY!AV6="FEMALE_SUBADULT","F_DISPERSED","NA")),IF(SABI_SUMMARY!AW6="MALE_ADULT_36_48","M_RESIDENT",IF(SABI_SUMMARY!AW6="FEMALE_ADULT_36_48","F_RESIDENT","NA")))</f>
        <v>NA</v>
      </c>
      <c r="O6" s="1" t="str">
        <f>IF(SABI_SUMMARY!AX6="CENSORED",IF(SABI_SUMMARY!AW6="MALE_SUBADULT","M_DISPERSED",IF(SABI_SUMMARY!AW6="FEMALE_SUBADULT","F_DISPERSED","NA")),IF(SABI_SUMMARY!AX6="MALE_ADULT_36_48","M_RESIDENT",IF(SABI_SUMMARY!AX6="FEMALE_ADULT_36_48","F_RESIDENT","NA")))</f>
        <v>NA</v>
      </c>
      <c r="P6" s="1" t="str">
        <f>IF(SABI_SUMMARY!AY6="CENSORED",IF(SABI_SUMMARY!AX6="MALE_SUBADULT","M_DISPERSED",IF(SABI_SUMMARY!AX6="FEMALE_SUBADULT","F_DISPERSED","NA")),IF(SABI_SUMMARY!AY6="MALE_ADULT_36_48","M_RESIDENT",IF(SABI_SUMMARY!AY6="FEMALE_ADULT_36_48","F_RESIDENT","NA")))</f>
        <v>NA</v>
      </c>
      <c r="R6" t="s">
        <v>830</v>
      </c>
      <c r="S6" s="77">
        <f>S3/SUM(S2:S3)</f>
        <v>0</v>
      </c>
      <c r="T6" s="77">
        <f t="shared" ref="T6:AD6" si="4">T3/SUM(T2:T3)</f>
        <v>0</v>
      </c>
      <c r="U6" s="77">
        <f t="shared" si="4"/>
        <v>0</v>
      </c>
      <c r="V6" s="77">
        <f t="shared" si="4"/>
        <v>0</v>
      </c>
      <c r="W6" s="77">
        <f t="shared" si="4"/>
        <v>0</v>
      </c>
      <c r="X6" s="77" t="s">
        <v>271</v>
      </c>
      <c r="Y6" s="77">
        <f t="shared" si="4"/>
        <v>0</v>
      </c>
      <c r="Z6" s="77">
        <f t="shared" si="4"/>
        <v>0</v>
      </c>
      <c r="AA6" s="77">
        <f t="shared" si="4"/>
        <v>0.25</v>
      </c>
      <c r="AB6" s="77">
        <f t="shared" si="4"/>
        <v>0.16666666666666666</v>
      </c>
      <c r="AC6" s="77">
        <f t="shared" si="4"/>
        <v>0</v>
      </c>
      <c r="AD6" s="77">
        <f t="shared" si="4"/>
        <v>0</v>
      </c>
      <c r="AE6" s="77">
        <f>AE3/SUM(AE2:AE3)</f>
        <v>0</v>
      </c>
      <c r="AF6" s="77">
        <f>AF3/SUM(AF2:AF3)</f>
        <v>0.66666666666666663</v>
      </c>
      <c r="AG6" s="77">
        <f>AG3/SUM(AG2:AG3)</f>
        <v>0.33333333333333331</v>
      </c>
    </row>
    <row r="7" spans="1:50" x14ac:dyDescent="0.2">
      <c r="A7" s="27">
        <f>SABI_RAW_DATA!A7</f>
        <v>6</v>
      </c>
      <c r="B7" s="1" t="str">
        <f>IF(SABI_SUMMARY!AK7="CENSORED",IF(SABI_SUMMARY!AJ7="MALE_SUBADULT","M_DISPERSED",IF(SABI_SUMMARY!AJ7="FEMALE_SUBADULT","F_DISPERSED","NA")),IF(SABI_SUMMARY!AK7="MALE_ADULT_36_48","M_RESIDENT",IF(SABI_SUMMARY!AK7="FEMALE_ADULT_36_48","F_RESIDENT","NA")))</f>
        <v>NA</v>
      </c>
      <c r="C7" s="1" t="str">
        <f>IF(SABI_SUMMARY!AL7="CENSORED",IF(SABI_SUMMARY!AK7="MALE_SUBADULT","M_DISPERSED",IF(SABI_SUMMARY!AK7="FEMALE_SUBADULT","F_DISPERSED","NA")),IF(SABI_SUMMARY!AL7="MALE_ADULT_36_48","M_RESIDENT",IF(SABI_SUMMARY!AL7="FEMALE_ADULT_36_48","F_RESIDENT","NA")))</f>
        <v>M_RESIDENT</v>
      </c>
      <c r="D7" s="1" t="str">
        <f>IF(SABI_SUMMARY!AM7="CENSORED",IF(SABI_SUMMARY!AL7="MALE_SUBADULT","M_DISPERSED",IF(SABI_SUMMARY!AL7="FEMALE_SUBADULT","F_DISPERSED","NA")),IF(SABI_SUMMARY!AM7="MALE_ADULT_36_48","M_RESIDENT",IF(SABI_SUMMARY!AM7="FEMALE_ADULT_36_48","F_RESIDENT","NA")))</f>
        <v>NA</v>
      </c>
      <c r="E7" s="1" t="str">
        <f>IF(SABI_SUMMARY!AN7="CENSORED",IF(SABI_SUMMARY!AM7="MALE_SUBADULT","M_DISPERSED",IF(SABI_SUMMARY!AM7="FEMALE_SUBADULT","F_DISPERSED","NA")),IF(SABI_SUMMARY!AN7="MALE_ADULT_36_48","M_RESIDENT",IF(SABI_SUMMARY!AN7="FEMALE_ADULT_36_48","F_RESIDENT","NA")))</f>
        <v>NA</v>
      </c>
      <c r="F7" s="1" t="str">
        <f>IF(SABI_SUMMARY!AO7="CENSORED",IF(SABI_SUMMARY!AN7="MALE_SUBADULT","M_DISPERSED",IF(SABI_SUMMARY!AN7="FEMALE_SUBADULT","F_DISPERSED","NA")),IF(SABI_SUMMARY!AO7="MALE_ADULT_36_48","M_RESIDENT",IF(SABI_SUMMARY!AO7="FEMALE_ADULT_36_48","F_RESIDENT","NA")))</f>
        <v>NA</v>
      </c>
      <c r="G7" s="1" t="str">
        <f>IF(SABI_SUMMARY!AP7="CENSORED",IF(SABI_SUMMARY!AO7="MALE_SUBADULT","M_DISPERSED",IF(SABI_SUMMARY!AO7="FEMALE_SUBADULT","F_DISPERSED","NA")),IF(SABI_SUMMARY!AP7="MALE_ADULT_36_48","M_RESIDENT",IF(SABI_SUMMARY!AP7="FEMALE_ADULT_36_48","F_RESIDENT","NA")))</f>
        <v>NA</v>
      </c>
      <c r="H7" s="1" t="str">
        <f>IF(SABI_SUMMARY!AQ7="CENSORED",IF(SABI_SUMMARY!AP7="MALE_SUBADULT","M_DISPERSED",IF(SABI_SUMMARY!AP7="FEMALE_SUBADULT","F_DISPERSED","NA")),IF(SABI_SUMMARY!AQ7="MALE_ADULT_36_48","M_RESIDENT",IF(SABI_SUMMARY!AQ7="FEMALE_ADULT_36_48","F_RESIDENT","NA")))</f>
        <v>NA</v>
      </c>
      <c r="I7" s="1" t="str">
        <f>IF(SABI_SUMMARY!AR7="CENSORED",IF(SABI_SUMMARY!AQ7="MALE_SUBADULT","M_DISPERSED",IF(SABI_SUMMARY!AQ7="FEMALE_SUBADULT","F_DISPERSED","NA")),IF(SABI_SUMMARY!AR7="MALE_ADULT_36_48","M_RESIDENT",IF(SABI_SUMMARY!AR7="FEMALE_ADULT_36_48","F_RESIDENT","NA")))</f>
        <v>NA</v>
      </c>
      <c r="J7" s="1" t="str">
        <f>IF(SABI_SUMMARY!AS7="CENSORED",IF(SABI_SUMMARY!AR7="MALE_SUBADULT","M_DISPERSED",IF(SABI_SUMMARY!AR7="FEMALE_SUBADULT","F_DISPERSED","NA")),IF(SABI_SUMMARY!AS7="MALE_ADULT_36_48","M_RESIDENT",IF(SABI_SUMMARY!AS7="FEMALE_ADULT_36_48","F_RESIDENT","NA")))</f>
        <v>NA</v>
      </c>
      <c r="K7" s="1" t="str">
        <f>IF(SABI_SUMMARY!AT7="CENSORED",IF(SABI_SUMMARY!AS7="MALE_SUBADULT","M_DISPERSED",IF(SABI_SUMMARY!AS7="FEMALE_SUBADULT","F_DISPERSED","NA")),IF(SABI_SUMMARY!AT7="MALE_ADULT_36_48","M_RESIDENT",IF(SABI_SUMMARY!AT7="FEMALE_ADULT_36_48","F_RESIDENT","NA")))</f>
        <v>NA</v>
      </c>
      <c r="L7" s="1" t="str">
        <f>IF(SABI_SUMMARY!AU7="CENSORED",IF(SABI_SUMMARY!AT7="MALE_SUBADULT","M_DISPERSED",IF(SABI_SUMMARY!AT7="FEMALE_SUBADULT","F_DISPERSED","NA")),IF(SABI_SUMMARY!AU7="MALE_ADULT_36_48","M_RESIDENT",IF(SABI_SUMMARY!AU7="FEMALE_ADULT_36_48","F_RESIDENT","NA")))</f>
        <v>NA</v>
      </c>
      <c r="M7" s="1" t="str">
        <f>IF(SABI_SUMMARY!AV7="CENSORED",IF(SABI_SUMMARY!AU7="MALE_SUBADULT","M_DISPERSED",IF(SABI_SUMMARY!AU7="FEMALE_SUBADULT","F_DISPERSED","NA")),IF(SABI_SUMMARY!AV7="MALE_ADULT_36_48","M_RESIDENT",IF(SABI_SUMMARY!AV7="FEMALE_ADULT_36_48","F_RESIDENT","NA")))</f>
        <v>NA</v>
      </c>
      <c r="N7" s="1" t="str">
        <f>IF(SABI_SUMMARY!AW7="CENSORED",IF(SABI_SUMMARY!AV7="MALE_SUBADULT","M_DISPERSED",IF(SABI_SUMMARY!AV7="FEMALE_SUBADULT","F_DISPERSED","NA")),IF(SABI_SUMMARY!AW7="MALE_ADULT_36_48","M_RESIDENT",IF(SABI_SUMMARY!AW7="FEMALE_ADULT_36_48","F_RESIDENT","NA")))</f>
        <v>NA</v>
      </c>
      <c r="O7" s="1" t="str">
        <f>IF(SABI_SUMMARY!AX7="CENSORED",IF(SABI_SUMMARY!AW7="MALE_SUBADULT","M_DISPERSED",IF(SABI_SUMMARY!AW7="FEMALE_SUBADULT","F_DISPERSED","NA")),IF(SABI_SUMMARY!AX7="MALE_ADULT_36_48","M_RESIDENT",IF(SABI_SUMMARY!AX7="FEMALE_ADULT_36_48","F_RESIDENT","NA")))</f>
        <v>NA</v>
      </c>
      <c r="P7" s="1" t="str">
        <f>IF(SABI_SUMMARY!AY7="CENSORED",IF(SABI_SUMMARY!AX7="MALE_SUBADULT","M_DISPERSED",IF(SABI_SUMMARY!AX7="FEMALE_SUBADULT","F_DISPERSED","NA")),IF(SABI_SUMMARY!AY7="MALE_ADULT_36_48","M_RESIDENT",IF(SABI_SUMMARY!AY7="FEMALE_ADULT_36_48","F_RESIDENT","NA")))</f>
        <v>NA</v>
      </c>
      <c r="R7" t="s">
        <v>831</v>
      </c>
      <c r="S7" s="77">
        <f>S5/SUM(S4:S5)</f>
        <v>0.66666666666666663</v>
      </c>
      <c r="T7" s="77">
        <f t="shared" ref="T7:AG7" si="5">T5/SUM(T4:T5)</f>
        <v>0</v>
      </c>
      <c r="U7" s="77">
        <f t="shared" si="5"/>
        <v>1</v>
      </c>
      <c r="V7" s="77">
        <f t="shared" si="5"/>
        <v>0.5</v>
      </c>
      <c r="W7" s="77">
        <f t="shared" si="5"/>
        <v>1</v>
      </c>
      <c r="X7" s="77">
        <f t="shared" si="5"/>
        <v>0</v>
      </c>
      <c r="Y7" s="77">
        <f t="shared" si="5"/>
        <v>0</v>
      </c>
      <c r="Z7" s="77">
        <f t="shared" si="5"/>
        <v>1</v>
      </c>
      <c r="AA7" s="77">
        <f t="shared" si="5"/>
        <v>0</v>
      </c>
      <c r="AB7" s="77">
        <f t="shared" si="5"/>
        <v>0.16666666666666666</v>
      </c>
      <c r="AC7" s="77">
        <f t="shared" si="5"/>
        <v>0</v>
      </c>
      <c r="AD7" s="77">
        <f t="shared" si="5"/>
        <v>0.3</v>
      </c>
      <c r="AE7" s="77">
        <f t="shared" si="5"/>
        <v>0.5</v>
      </c>
      <c r="AF7" s="77">
        <f t="shared" si="5"/>
        <v>0</v>
      </c>
      <c r="AG7" s="77">
        <f t="shared" si="5"/>
        <v>0.25</v>
      </c>
    </row>
    <row r="8" spans="1:50" x14ac:dyDescent="0.2">
      <c r="A8" s="27">
        <f>SABI_RAW_DATA!A8</f>
        <v>7</v>
      </c>
      <c r="B8" s="1" t="str">
        <f>IF(SABI_SUMMARY!AK8="CENSORED",IF(SABI_SUMMARY!AJ8="MALE_SUBADULT","M_DISPERSED",IF(SABI_SUMMARY!AJ8="FEMALE_SUBADULT","F_DISPERSED","NA")),IF(SABI_SUMMARY!AK8="MALE_ADULT_36_48","M_RESIDENT",IF(SABI_SUMMARY!AK8="FEMALE_ADULT_36_48","F_RESIDENT","NA")))</f>
        <v>NA</v>
      </c>
      <c r="C8" s="1" t="str">
        <f>IF(SABI_SUMMARY!AL8="CENSORED",IF(SABI_SUMMARY!AK8="MALE_SUBADULT","M_DISPERSED",IF(SABI_SUMMARY!AK8="FEMALE_SUBADULT","F_DISPERSED","NA")),IF(SABI_SUMMARY!AL8="MALE_ADULT_36_48","M_RESIDENT",IF(SABI_SUMMARY!AL8="FEMALE_ADULT_36_48","F_RESIDENT","NA")))</f>
        <v>F_RESIDENT</v>
      </c>
      <c r="D8" s="1" t="str">
        <f>IF(SABI_SUMMARY!AM8="CENSORED",IF(SABI_SUMMARY!AL8="MALE_SUBADULT","M_DISPERSED",IF(SABI_SUMMARY!AL8="FEMALE_SUBADULT","F_DISPERSED","NA")),IF(SABI_SUMMARY!AM8="MALE_ADULT_36_48","M_RESIDENT",IF(SABI_SUMMARY!AM8="FEMALE_ADULT_36_48","F_RESIDENT","NA")))</f>
        <v>NA</v>
      </c>
      <c r="E8" s="1" t="str">
        <f>IF(SABI_SUMMARY!AN8="CENSORED",IF(SABI_SUMMARY!AM8="MALE_SUBADULT","M_DISPERSED",IF(SABI_SUMMARY!AM8="FEMALE_SUBADULT","F_DISPERSED","NA")),IF(SABI_SUMMARY!AN8="MALE_ADULT_36_48","M_RESIDENT",IF(SABI_SUMMARY!AN8="FEMALE_ADULT_36_48","F_RESIDENT","NA")))</f>
        <v>NA</v>
      </c>
      <c r="F8" s="1" t="str">
        <f>IF(SABI_SUMMARY!AO8="CENSORED",IF(SABI_SUMMARY!AN8="MALE_SUBADULT","M_DISPERSED",IF(SABI_SUMMARY!AN8="FEMALE_SUBADULT","F_DISPERSED","NA")),IF(SABI_SUMMARY!AO8="MALE_ADULT_36_48","M_RESIDENT",IF(SABI_SUMMARY!AO8="FEMALE_ADULT_36_48","F_RESIDENT","NA")))</f>
        <v>NA</v>
      </c>
      <c r="G8" s="1" t="str">
        <f>IF(SABI_SUMMARY!AP8="CENSORED",IF(SABI_SUMMARY!AO8="MALE_SUBADULT","M_DISPERSED",IF(SABI_SUMMARY!AO8="FEMALE_SUBADULT","F_DISPERSED","NA")),IF(SABI_SUMMARY!AP8="MALE_ADULT_36_48","M_RESIDENT",IF(SABI_SUMMARY!AP8="FEMALE_ADULT_36_48","F_RESIDENT","NA")))</f>
        <v>NA</v>
      </c>
      <c r="H8" s="1" t="str">
        <f>IF(SABI_SUMMARY!AQ8="CENSORED",IF(SABI_SUMMARY!AP8="MALE_SUBADULT","M_DISPERSED",IF(SABI_SUMMARY!AP8="FEMALE_SUBADULT","F_DISPERSED","NA")),IF(SABI_SUMMARY!AQ8="MALE_ADULT_36_48","M_RESIDENT",IF(SABI_SUMMARY!AQ8="FEMALE_ADULT_36_48","F_RESIDENT","NA")))</f>
        <v>NA</v>
      </c>
      <c r="I8" s="1" t="str">
        <f>IF(SABI_SUMMARY!AR8="CENSORED",IF(SABI_SUMMARY!AQ8="MALE_SUBADULT","M_DISPERSED",IF(SABI_SUMMARY!AQ8="FEMALE_SUBADULT","F_DISPERSED","NA")),IF(SABI_SUMMARY!AR8="MALE_ADULT_36_48","M_RESIDENT",IF(SABI_SUMMARY!AR8="FEMALE_ADULT_36_48","F_RESIDENT","NA")))</f>
        <v>NA</v>
      </c>
      <c r="J8" s="1" t="str">
        <f>IF(SABI_SUMMARY!AS8="CENSORED",IF(SABI_SUMMARY!AR8="MALE_SUBADULT","M_DISPERSED",IF(SABI_SUMMARY!AR8="FEMALE_SUBADULT","F_DISPERSED","NA")),IF(SABI_SUMMARY!AS8="MALE_ADULT_36_48","M_RESIDENT",IF(SABI_SUMMARY!AS8="FEMALE_ADULT_36_48","F_RESIDENT","NA")))</f>
        <v>NA</v>
      </c>
      <c r="K8" s="1" t="str">
        <f>IF(SABI_SUMMARY!AT8="CENSORED",IF(SABI_SUMMARY!AS8="MALE_SUBADULT","M_DISPERSED",IF(SABI_SUMMARY!AS8="FEMALE_SUBADULT","F_DISPERSED","NA")),IF(SABI_SUMMARY!AT8="MALE_ADULT_36_48","M_RESIDENT",IF(SABI_SUMMARY!AT8="FEMALE_ADULT_36_48","F_RESIDENT","NA")))</f>
        <v>NA</v>
      </c>
      <c r="L8" s="1" t="str">
        <f>IF(SABI_SUMMARY!AU8="CENSORED",IF(SABI_SUMMARY!AT8="MALE_SUBADULT","M_DISPERSED",IF(SABI_SUMMARY!AT8="FEMALE_SUBADULT","F_DISPERSED","NA")),IF(SABI_SUMMARY!AU8="MALE_ADULT_36_48","M_RESIDENT",IF(SABI_SUMMARY!AU8="FEMALE_ADULT_36_48","F_RESIDENT","NA")))</f>
        <v>NA</v>
      </c>
      <c r="M8" s="1" t="str">
        <f>IF(SABI_SUMMARY!AV8="CENSORED",IF(SABI_SUMMARY!AU8="MALE_SUBADULT","M_DISPERSED",IF(SABI_SUMMARY!AU8="FEMALE_SUBADULT","F_DISPERSED","NA")),IF(SABI_SUMMARY!AV8="MALE_ADULT_36_48","M_RESIDENT",IF(SABI_SUMMARY!AV8="FEMALE_ADULT_36_48","F_RESIDENT","NA")))</f>
        <v>NA</v>
      </c>
      <c r="N8" s="1" t="str">
        <f>IF(SABI_SUMMARY!AW8="CENSORED",IF(SABI_SUMMARY!AV8="MALE_SUBADULT","M_DISPERSED",IF(SABI_SUMMARY!AV8="FEMALE_SUBADULT","F_DISPERSED","NA")),IF(SABI_SUMMARY!AW8="MALE_ADULT_36_48","M_RESIDENT",IF(SABI_SUMMARY!AW8="FEMALE_ADULT_36_48","F_RESIDENT","NA")))</f>
        <v>NA</v>
      </c>
      <c r="O8" s="1" t="str">
        <f>IF(SABI_SUMMARY!AX8="CENSORED",IF(SABI_SUMMARY!AW8="MALE_SUBADULT","M_DISPERSED",IF(SABI_SUMMARY!AW8="FEMALE_SUBADULT","F_DISPERSED","NA")),IF(SABI_SUMMARY!AX8="MALE_ADULT_36_48","M_RESIDENT",IF(SABI_SUMMARY!AX8="FEMALE_ADULT_36_48","F_RESIDENT","NA")))</f>
        <v>NA</v>
      </c>
      <c r="P8" s="1" t="str">
        <f>IF(SABI_SUMMARY!AY8="CENSORED",IF(SABI_SUMMARY!AX8="MALE_SUBADULT","M_DISPERSED",IF(SABI_SUMMARY!AX8="FEMALE_SUBADULT","F_DISPERSED","NA")),IF(SABI_SUMMARY!AY8="MALE_ADULT_36_48","M_RESIDENT",IF(SABI_SUMMARY!AY8="FEMALE_ADULT_36_48","F_RESIDENT","NA")))</f>
        <v>NA</v>
      </c>
      <c r="R8" t="s">
        <v>825</v>
      </c>
      <c r="S8" s="29" t="s">
        <v>835</v>
      </c>
      <c r="T8" s="29" t="s">
        <v>835</v>
      </c>
      <c r="U8" s="29" t="s">
        <v>835</v>
      </c>
      <c r="V8" s="29">
        <v>12.254901960784315</v>
      </c>
      <c r="W8" s="29">
        <v>13.020833333333334</v>
      </c>
      <c r="X8" s="29">
        <v>12.5</v>
      </c>
      <c r="Y8" s="29">
        <v>11.160714285714286</v>
      </c>
      <c r="Z8" s="29">
        <v>9.1911764705882355</v>
      </c>
      <c r="AA8" s="29">
        <v>9.1911764705882355</v>
      </c>
      <c r="AB8" s="29">
        <v>9.615384615384615</v>
      </c>
      <c r="AC8" s="29">
        <v>8.1168831168831161</v>
      </c>
      <c r="AD8" s="29">
        <v>8.5616438356164384</v>
      </c>
      <c r="AE8" s="29">
        <v>9.3283582089552244</v>
      </c>
      <c r="AF8" s="29">
        <v>9.4696969696969688</v>
      </c>
      <c r="AG8" s="29" t="s">
        <v>835</v>
      </c>
    </row>
    <row r="9" spans="1:50" x14ac:dyDescent="0.2">
      <c r="A9" s="27">
        <f>SABI_RAW_DATA!A9</f>
        <v>8</v>
      </c>
      <c r="B9" s="1" t="str">
        <f>IF(SABI_SUMMARY!AK9="CENSORED",IF(SABI_SUMMARY!AJ9="MALE_SUBADULT","M_DISPERSED",IF(SABI_SUMMARY!AJ9="FEMALE_SUBADULT","F_DISPERSED","NA")),IF(SABI_SUMMARY!AK9="MALE_ADULT_36_48","M_RESIDENT",IF(SABI_SUMMARY!AK9="FEMALE_ADULT_36_48","F_RESIDENT","NA")))</f>
        <v>NA</v>
      </c>
      <c r="C9" s="1" t="str">
        <f>IF(SABI_SUMMARY!AL9="CENSORED",IF(SABI_SUMMARY!AK9="MALE_SUBADULT","M_DISPERSED",IF(SABI_SUMMARY!AK9="FEMALE_SUBADULT","F_DISPERSED","NA")),IF(SABI_SUMMARY!AL9="MALE_ADULT_36_48","M_RESIDENT",IF(SABI_SUMMARY!AL9="FEMALE_ADULT_36_48","F_RESIDENT","NA")))</f>
        <v>NA</v>
      </c>
      <c r="D9" s="1" t="str">
        <f>IF(SABI_SUMMARY!AM9="CENSORED",IF(SABI_SUMMARY!AL9="MALE_SUBADULT","M_DISPERSED",IF(SABI_SUMMARY!AL9="FEMALE_SUBADULT","F_DISPERSED","NA")),IF(SABI_SUMMARY!AM9="MALE_ADULT_36_48","M_RESIDENT",IF(SABI_SUMMARY!AM9="FEMALE_ADULT_36_48","F_RESIDENT","NA")))</f>
        <v>NA</v>
      </c>
      <c r="E9" s="1" t="str">
        <f>IF(SABI_SUMMARY!AN9="CENSORED",IF(SABI_SUMMARY!AM9="MALE_SUBADULT","M_DISPERSED",IF(SABI_SUMMARY!AM9="FEMALE_SUBADULT","F_DISPERSED","NA")),IF(SABI_SUMMARY!AN9="MALE_ADULT_36_48","M_RESIDENT",IF(SABI_SUMMARY!AN9="FEMALE_ADULT_36_48","F_RESIDENT","NA")))</f>
        <v>NA</v>
      </c>
      <c r="F9" s="1" t="str">
        <f>IF(SABI_SUMMARY!AO9="CENSORED",IF(SABI_SUMMARY!AN9="MALE_SUBADULT","M_DISPERSED",IF(SABI_SUMMARY!AN9="FEMALE_SUBADULT","F_DISPERSED","NA")),IF(SABI_SUMMARY!AO9="MALE_ADULT_36_48","M_RESIDENT",IF(SABI_SUMMARY!AO9="FEMALE_ADULT_36_48","F_RESIDENT","NA")))</f>
        <v>NA</v>
      </c>
      <c r="G9" s="1" t="str">
        <f>IF(SABI_SUMMARY!AP9="CENSORED",IF(SABI_SUMMARY!AO9="MALE_SUBADULT","M_DISPERSED",IF(SABI_SUMMARY!AO9="FEMALE_SUBADULT","F_DISPERSED","NA")),IF(SABI_SUMMARY!AP9="MALE_ADULT_36_48","M_RESIDENT",IF(SABI_SUMMARY!AP9="FEMALE_ADULT_36_48","F_RESIDENT","NA")))</f>
        <v>NA</v>
      </c>
      <c r="H9" s="1" t="str">
        <f>IF(SABI_SUMMARY!AQ9="CENSORED",IF(SABI_SUMMARY!AP9="MALE_SUBADULT","M_DISPERSED",IF(SABI_SUMMARY!AP9="FEMALE_SUBADULT","F_DISPERSED","NA")),IF(SABI_SUMMARY!AQ9="MALE_ADULT_36_48","M_RESIDENT",IF(SABI_SUMMARY!AQ9="FEMALE_ADULT_36_48","F_RESIDENT","NA")))</f>
        <v>NA</v>
      </c>
      <c r="I9" s="1" t="str">
        <f>IF(SABI_SUMMARY!AR9="CENSORED",IF(SABI_SUMMARY!AQ9="MALE_SUBADULT","M_DISPERSED",IF(SABI_SUMMARY!AQ9="FEMALE_SUBADULT","F_DISPERSED","NA")),IF(SABI_SUMMARY!AR9="MALE_ADULT_36_48","M_RESIDENT",IF(SABI_SUMMARY!AR9="FEMALE_ADULT_36_48","F_RESIDENT","NA")))</f>
        <v>NA</v>
      </c>
      <c r="J9" s="1" t="str">
        <f>IF(SABI_SUMMARY!AS9="CENSORED",IF(SABI_SUMMARY!AR9="MALE_SUBADULT","M_DISPERSED",IF(SABI_SUMMARY!AR9="FEMALE_SUBADULT","F_DISPERSED","NA")),IF(SABI_SUMMARY!AS9="MALE_ADULT_36_48","M_RESIDENT",IF(SABI_SUMMARY!AS9="FEMALE_ADULT_36_48","F_RESIDENT","NA")))</f>
        <v>NA</v>
      </c>
      <c r="K9" s="1" t="str">
        <f>IF(SABI_SUMMARY!AT9="CENSORED",IF(SABI_SUMMARY!AS9="MALE_SUBADULT","M_DISPERSED",IF(SABI_SUMMARY!AS9="FEMALE_SUBADULT","F_DISPERSED","NA")),IF(SABI_SUMMARY!AT9="MALE_ADULT_36_48","M_RESIDENT",IF(SABI_SUMMARY!AT9="FEMALE_ADULT_36_48","F_RESIDENT","NA")))</f>
        <v>NA</v>
      </c>
      <c r="L9" s="1" t="str">
        <f>IF(SABI_SUMMARY!AU9="CENSORED",IF(SABI_SUMMARY!AT9="MALE_SUBADULT","M_DISPERSED",IF(SABI_SUMMARY!AT9="FEMALE_SUBADULT","F_DISPERSED","NA")),IF(SABI_SUMMARY!AU9="MALE_ADULT_36_48","M_RESIDENT",IF(SABI_SUMMARY!AU9="FEMALE_ADULT_36_48","F_RESIDENT","NA")))</f>
        <v>NA</v>
      </c>
      <c r="M9" s="1" t="str">
        <f>IF(SABI_SUMMARY!AV9="CENSORED",IF(SABI_SUMMARY!AU9="MALE_SUBADULT","M_DISPERSED",IF(SABI_SUMMARY!AU9="FEMALE_SUBADULT","F_DISPERSED","NA")),IF(SABI_SUMMARY!AV9="MALE_ADULT_36_48","M_RESIDENT",IF(SABI_SUMMARY!AV9="FEMALE_ADULT_36_48","F_RESIDENT","NA")))</f>
        <v>NA</v>
      </c>
      <c r="N9" s="1" t="str">
        <f>IF(SABI_SUMMARY!AW9="CENSORED",IF(SABI_SUMMARY!AV9="MALE_SUBADULT","M_DISPERSED",IF(SABI_SUMMARY!AV9="FEMALE_SUBADULT","F_DISPERSED","NA")),IF(SABI_SUMMARY!AW9="MALE_ADULT_36_48","M_RESIDENT",IF(SABI_SUMMARY!AW9="FEMALE_ADULT_36_48","F_RESIDENT","NA")))</f>
        <v>NA</v>
      </c>
      <c r="O9" s="1" t="str">
        <f>IF(SABI_SUMMARY!AX9="CENSORED",IF(SABI_SUMMARY!AW9="MALE_SUBADULT","M_DISPERSED",IF(SABI_SUMMARY!AW9="FEMALE_SUBADULT","F_DISPERSED","NA")),IF(SABI_SUMMARY!AX9="MALE_ADULT_36_48","M_RESIDENT",IF(SABI_SUMMARY!AX9="FEMALE_ADULT_36_48","F_RESIDENT","NA")))</f>
        <v>NA</v>
      </c>
      <c r="P9" s="1" t="str">
        <f>IF(SABI_SUMMARY!AY9="CENSORED",IF(SABI_SUMMARY!AX9="MALE_SUBADULT","M_DISPERSED",IF(SABI_SUMMARY!AX9="FEMALE_SUBADULT","F_DISPERSED","NA")),IF(SABI_SUMMARY!AY9="MALE_ADULT_36_48","M_RESIDENT",IF(SABI_SUMMARY!AY9="FEMALE_ADULT_36_48","F_RESIDENT","NA")))</f>
        <v>NA</v>
      </c>
    </row>
    <row r="10" spans="1:50" x14ac:dyDescent="0.2">
      <c r="A10" s="27">
        <f>SABI_RAW_DATA!A10</f>
        <v>9</v>
      </c>
      <c r="B10" s="1" t="str">
        <f>IF(SABI_SUMMARY!AK10="CENSORED",IF(SABI_SUMMARY!AJ10="MALE_SUBADULT","M_DISPERSED",IF(SABI_SUMMARY!AJ10="FEMALE_SUBADULT","F_DISPERSED","NA")),IF(SABI_SUMMARY!AK10="MALE_ADULT_36_48","M_RESIDENT",IF(SABI_SUMMARY!AK10="FEMALE_ADULT_36_48","F_RESIDENT","NA")))</f>
        <v>NA</v>
      </c>
      <c r="C10" s="1" t="str">
        <f>IF(SABI_SUMMARY!AL10="CENSORED",IF(SABI_SUMMARY!AK10="MALE_SUBADULT","M_DISPERSED",IF(SABI_SUMMARY!AK10="FEMALE_SUBADULT","F_DISPERSED","NA")),IF(SABI_SUMMARY!AL10="MALE_ADULT_36_48","M_RESIDENT",IF(SABI_SUMMARY!AL10="FEMALE_ADULT_36_48","F_RESIDENT","NA")))</f>
        <v>NA</v>
      </c>
      <c r="D10" s="1" t="str">
        <f>IF(SABI_SUMMARY!AM10="CENSORED",IF(SABI_SUMMARY!AL10="MALE_SUBADULT","M_DISPERSED",IF(SABI_SUMMARY!AL10="FEMALE_SUBADULT","F_DISPERSED","NA")),IF(SABI_SUMMARY!AM10="MALE_ADULT_36_48","M_RESIDENT",IF(SABI_SUMMARY!AM10="FEMALE_ADULT_36_48","F_RESIDENT","NA")))</f>
        <v>NA</v>
      </c>
      <c r="E10" s="1" t="str">
        <f>IF(SABI_SUMMARY!AN10="CENSORED",IF(SABI_SUMMARY!AM10="MALE_SUBADULT","M_DISPERSED",IF(SABI_SUMMARY!AM10="FEMALE_SUBADULT","F_DISPERSED","NA")),IF(SABI_SUMMARY!AN10="MALE_ADULT_36_48","M_RESIDENT",IF(SABI_SUMMARY!AN10="FEMALE_ADULT_36_48","F_RESIDENT","NA")))</f>
        <v>NA</v>
      </c>
      <c r="F10" s="1" t="str">
        <f>IF(SABI_SUMMARY!AO10="CENSORED",IF(SABI_SUMMARY!AN10="MALE_SUBADULT","M_DISPERSED",IF(SABI_SUMMARY!AN10="FEMALE_SUBADULT","F_DISPERSED","NA")),IF(SABI_SUMMARY!AO10="MALE_ADULT_36_48","M_RESIDENT",IF(SABI_SUMMARY!AO10="FEMALE_ADULT_36_48","F_RESIDENT","NA")))</f>
        <v>NA</v>
      </c>
      <c r="G10" s="1" t="str">
        <f>IF(SABI_SUMMARY!AP10="CENSORED",IF(SABI_SUMMARY!AO10="MALE_SUBADULT","M_DISPERSED",IF(SABI_SUMMARY!AO10="FEMALE_SUBADULT","F_DISPERSED","NA")),IF(SABI_SUMMARY!AP10="MALE_ADULT_36_48","M_RESIDENT",IF(SABI_SUMMARY!AP10="FEMALE_ADULT_36_48","F_RESIDENT","NA")))</f>
        <v>NA</v>
      </c>
      <c r="H10" s="1" t="str">
        <f>IF(SABI_SUMMARY!AQ10="CENSORED",IF(SABI_SUMMARY!AP10="MALE_SUBADULT","M_DISPERSED",IF(SABI_SUMMARY!AP10="FEMALE_SUBADULT","F_DISPERSED","NA")),IF(SABI_SUMMARY!AQ10="MALE_ADULT_36_48","M_RESIDENT",IF(SABI_SUMMARY!AQ10="FEMALE_ADULT_36_48","F_RESIDENT","NA")))</f>
        <v>NA</v>
      </c>
      <c r="I10" s="1" t="str">
        <f>IF(SABI_SUMMARY!AR10="CENSORED",IF(SABI_SUMMARY!AQ10="MALE_SUBADULT","M_DISPERSED",IF(SABI_SUMMARY!AQ10="FEMALE_SUBADULT","F_DISPERSED","NA")),IF(SABI_SUMMARY!AR10="MALE_ADULT_36_48","M_RESIDENT",IF(SABI_SUMMARY!AR10="FEMALE_ADULT_36_48","F_RESIDENT","NA")))</f>
        <v>NA</v>
      </c>
      <c r="J10" s="1" t="str">
        <f>IF(SABI_SUMMARY!AS10="CENSORED",IF(SABI_SUMMARY!AR10="MALE_SUBADULT","M_DISPERSED",IF(SABI_SUMMARY!AR10="FEMALE_SUBADULT","F_DISPERSED","NA")),IF(SABI_SUMMARY!AS10="MALE_ADULT_36_48","M_RESIDENT",IF(SABI_SUMMARY!AS10="FEMALE_ADULT_36_48","F_RESIDENT","NA")))</f>
        <v>NA</v>
      </c>
      <c r="K10" s="1" t="str">
        <f>IF(SABI_SUMMARY!AT10="CENSORED",IF(SABI_SUMMARY!AS10="MALE_SUBADULT","M_DISPERSED",IF(SABI_SUMMARY!AS10="FEMALE_SUBADULT","F_DISPERSED","NA")),IF(SABI_SUMMARY!AT10="MALE_ADULT_36_48","M_RESIDENT",IF(SABI_SUMMARY!AT10="FEMALE_ADULT_36_48","F_RESIDENT","NA")))</f>
        <v>NA</v>
      </c>
      <c r="L10" s="1" t="str">
        <f>IF(SABI_SUMMARY!AU10="CENSORED",IF(SABI_SUMMARY!AT10="MALE_SUBADULT","M_DISPERSED",IF(SABI_SUMMARY!AT10="FEMALE_SUBADULT","F_DISPERSED","NA")),IF(SABI_SUMMARY!AU10="MALE_ADULT_36_48","M_RESIDENT",IF(SABI_SUMMARY!AU10="FEMALE_ADULT_36_48","F_RESIDENT","NA")))</f>
        <v>NA</v>
      </c>
      <c r="M10" s="1" t="str">
        <f>IF(SABI_SUMMARY!AV10="CENSORED",IF(SABI_SUMMARY!AU10="MALE_SUBADULT","M_DISPERSED",IF(SABI_SUMMARY!AU10="FEMALE_SUBADULT","F_DISPERSED","NA")),IF(SABI_SUMMARY!AV10="MALE_ADULT_36_48","M_RESIDENT",IF(SABI_SUMMARY!AV10="FEMALE_ADULT_36_48","F_RESIDENT","NA")))</f>
        <v>NA</v>
      </c>
      <c r="N10" s="1" t="str">
        <f>IF(SABI_SUMMARY!AW10="CENSORED",IF(SABI_SUMMARY!AV10="MALE_SUBADULT","M_DISPERSED",IF(SABI_SUMMARY!AV10="FEMALE_SUBADULT","F_DISPERSED","NA")),IF(SABI_SUMMARY!AW10="MALE_ADULT_36_48","M_RESIDENT",IF(SABI_SUMMARY!AW10="FEMALE_ADULT_36_48","F_RESIDENT","NA")))</f>
        <v>NA</v>
      </c>
      <c r="O10" s="1" t="str">
        <f>IF(SABI_SUMMARY!AX10="CENSORED",IF(SABI_SUMMARY!AW10="MALE_SUBADULT","M_DISPERSED",IF(SABI_SUMMARY!AW10="FEMALE_SUBADULT","F_DISPERSED","NA")),IF(SABI_SUMMARY!AX10="MALE_ADULT_36_48","M_RESIDENT",IF(SABI_SUMMARY!AX10="FEMALE_ADULT_36_48","F_RESIDENT","NA")))</f>
        <v>NA</v>
      </c>
      <c r="P10" s="1" t="str">
        <f>IF(SABI_SUMMARY!AY10="CENSORED",IF(SABI_SUMMARY!AX10="MALE_SUBADULT","M_DISPERSED",IF(SABI_SUMMARY!AX10="FEMALE_SUBADULT","F_DISPERSED","NA")),IF(SABI_SUMMARY!AY10="MALE_ADULT_36_48","M_RESIDENT",IF(SABI_SUMMARY!AY10="FEMALE_ADULT_36_48","F_RESIDENT","NA")))</f>
        <v>NA</v>
      </c>
    </row>
    <row r="11" spans="1:50" x14ac:dyDescent="0.2">
      <c r="A11" s="27">
        <f>SABI_RAW_DATA!A11</f>
        <v>10</v>
      </c>
      <c r="B11" s="1" t="str">
        <f>IF(SABI_SUMMARY!AK11="CENSORED",IF(SABI_SUMMARY!AJ11="MALE_SUBADULT","M_DISPERSED",IF(SABI_SUMMARY!AJ11="FEMALE_SUBADULT","F_DISPERSED","NA")),IF(SABI_SUMMARY!AK11="MALE_ADULT_36_48","M_RESIDENT",IF(SABI_SUMMARY!AK11="FEMALE_ADULT_36_48","F_RESIDENT","NA")))</f>
        <v>NA</v>
      </c>
      <c r="C11" s="1" t="str">
        <f>IF(SABI_SUMMARY!AL11="CENSORED",IF(SABI_SUMMARY!AK11="MALE_SUBADULT","M_DISPERSED",IF(SABI_SUMMARY!AK11="FEMALE_SUBADULT","F_DISPERSED","NA")),IF(SABI_SUMMARY!AL11="MALE_ADULT_36_48","M_RESIDENT",IF(SABI_SUMMARY!AL11="FEMALE_ADULT_36_48","F_RESIDENT","NA")))</f>
        <v>NA</v>
      </c>
      <c r="D11" s="1" t="str">
        <f>IF(SABI_SUMMARY!AM11="CENSORED",IF(SABI_SUMMARY!AL11="MALE_SUBADULT","M_DISPERSED",IF(SABI_SUMMARY!AL11="FEMALE_SUBADULT","F_DISPERSED","NA")),IF(SABI_SUMMARY!AM11="MALE_ADULT_36_48","M_RESIDENT",IF(SABI_SUMMARY!AM11="FEMALE_ADULT_36_48","F_RESIDENT","NA")))</f>
        <v>NA</v>
      </c>
      <c r="E11" s="1" t="str">
        <f>IF(SABI_SUMMARY!AN11="CENSORED",IF(SABI_SUMMARY!AM11="MALE_SUBADULT","M_DISPERSED",IF(SABI_SUMMARY!AM11="FEMALE_SUBADULT","F_DISPERSED","NA")),IF(SABI_SUMMARY!AN11="MALE_ADULT_36_48","M_RESIDENT",IF(SABI_SUMMARY!AN11="FEMALE_ADULT_36_48","F_RESIDENT","NA")))</f>
        <v>NA</v>
      </c>
      <c r="F11" s="1" t="str">
        <f>IF(SABI_SUMMARY!AO11="CENSORED",IF(SABI_SUMMARY!AN11="MALE_SUBADULT","M_DISPERSED",IF(SABI_SUMMARY!AN11="FEMALE_SUBADULT","F_DISPERSED","NA")),IF(SABI_SUMMARY!AO11="MALE_ADULT_36_48","M_RESIDENT",IF(SABI_SUMMARY!AO11="FEMALE_ADULT_36_48","F_RESIDENT","NA")))</f>
        <v>NA</v>
      </c>
      <c r="G11" s="1" t="str">
        <f>IF(SABI_SUMMARY!AP11="CENSORED",IF(SABI_SUMMARY!AO11="MALE_SUBADULT","M_DISPERSED",IF(SABI_SUMMARY!AO11="FEMALE_SUBADULT","F_DISPERSED","NA")),IF(SABI_SUMMARY!AP11="MALE_ADULT_36_48","M_RESIDENT",IF(SABI_SUMMARY!AP11="FEMALE_ADULT_36_48","F_RESIDENT","NA")))</f>
        <v>NA</v>
      </c>
      <c r="H11" s="1" t="str">
        <f>IF(SABI_SUMMARY!AQ11="CENSORED",IF(SABI_SUMMARY!AP11="MALE_SUBADULT","M_DISPERSED",IF(SABI_SUMMARY!AP11="FEMALE_SUBADULT","F_DISPERSED","NA")),IF(SABI_SUMMARY!AQ11="MALE_ADULT_36_48","M_RESIDENT",IF(SABI_SUMMARY!AQ11="FEMALE_ADULT_36_48","F_RESIDENT","NA")))</f>
        <v>NA</v>
      </c>
      <c r="I11" s="1" t="str">
        <f>IF(SABI_SUMMARY!AR11="CENSORED",IF(SABI_SUMMARY!AQ11="MALE_SUBADULT","M_DISPERSED",IF(SABI_SUMMARY!AQ11="FEMALE_SUBADULT","F_DISPERSED","NA")),IF(SABI_SUMMARY!AR11="MALE_ADULT_36_48","M_RESIDENT",IF(SABI_SUMMARY!AR11="FEMALE_ADULT_36_48","F_RESIDENT","NA")))</f>
        <v>NA</v>
      </c>
      <c r="J11" s="1" t="str">
        <f>IF(SABI_SUMMARY!AS11="CENSORED",IF(SABI_SUMMARY!AR11="MALE_SUBADULT","M_DISPERSED",IF(SABI_SUMMARY!AR11="FEMALE_SUBADULT","F_DISPERSED","NA")),IF(SABI_SUMMARY!AS11="MALE_ADULT_36_48","M_RESIDENT",IF(SABI_SUMMARY!AS11="FEMALE_ADULT_36_48","F_RESIDENT","NA")))</f>
        <v>NA</v>
      </c>
      <c r="K11" s="1" t="str">
        <f>IF(SABI_SUMMARY!AT11="CENSORED",IF(SABI_SUMMARY!AS11="MALE_SUBADULT","M_DISPERSED",IF(SABI_SUMMARY!AS11="FEMALE_SUBADULT","F_DISPERSED","NA")),IF(SABI_SUMMARY!AT11="MALE_ADULT_36_48","M_RESIDENT",IF(SABI_SUMMARY!AT11="FEMALE_ADULT_36_48","F_RESIDENT","NA")))</f>
        <v>NA</v>
      </c>
      <c r="L11" s="1" t="str">
        <f>IF(SABI_SUMMARY!AU11="CENSORED",IF(SABI_SUMMARY!AT11="MALE_SUBADULT","M_DISPERSED",IF(SABI_SUMMARY!AT11="FEMALE_SUBADULT","F_DISPERSED","NA")),IF(SABI_SUMMARY!AU11="MALE_ADULT_36_48","M_RESIDENT",IF(SABI_SUMMARY!AU11="FEMALE_ADULT_36_48","F_RESIDENT","NA")))</f>
        <v>NA</v>
      </c>
      <c r="M11" s="1" t="str">
        <f>IF(SABI_SUMMARY!AV11="CENSORED",IF(SABI_SUMMARY!AU11="MALE_SUBADULT","M_DISPERSED",IF(SABI_SUMMARY!AU11="FEMALE_SUBADULT","F_DISPERSED","NA")),IF(SABI_SUMMARY!AV11="MALE_ADULT_36_48","M_RESIDENT",IF(SABI_SUMMARY!AV11="FEMALE_ADULT_36_48","F_RESIDENT","NA")))</f>
        <v>NA</v>
      </c>
      <c r="N11" s="1" t="str">
        <f>IF(SABI_SUMMARY!AW11="CENSORED",IF(SABI_SUMMARY!AV11="MALE_SUBADULT","M_DISPERSED",IF(SABI_SUMMARY!AV11="FEMALE_SUBADULT","F_DISPERSED","NA")),IF(SABI_SUMMARY!AW11="MALE_ADULT_36_48","M_RESIDENT",IF(SABI_SUMMARY!AW11="FEMALE_ADULT_36_48","F_RESIDENT","NA")))</f>
        <v>NA</v>
      </c>
      <c r="O11" s="1" t="str">
        <f>IF(SABI_SUMMARY!AX11="CENSORED",IF(SABI_SUMMARY!AW11="MALE_SUBADULT","M_DISPERSED",IF(SABI_SUMMARY!AW11="FEMALE_SUBADULT","F_DISPERSED","NA")),IF(SABI_SUMMARY!AX11="MALE_ADULT_36_48","M_RESIDENT",IF(SABI_SUMMARY!AX11="FEMALE_ADULT_36_48","F_RESIDENT","NA")))</f>
        <v>NA</v>
      </c>
      <c r="P11" s="1" t="str">
        <f>IF(SABI_SUMMARY!AY11="CENSORED",IF(SABI_SUMMARY!AX11="MALE_SUBADULT","M_DISPERSED",IF(SABI_SUMMARY!AX11="FEMALE_SUBADULT","F_DISPERSED","NA")),IF(SABI_SUMMARY!AY11="MALE_ADULT_36_48","M_RESIDENT",IF(SABI_SUMMARY!AY11="FEMALE_ADULT_36_48","F_RESIDENT","NA")))</f>
        <v>NA</v>
      </c>
    </row>
    <row r="12" spans="1:50" x14ac:dyDescent="0.2">
      <c r="A12" s="27">
        <f>SABI_RAW_DATA!A12</f>
        <v>11</v>
      </c>
      <c r="B12" s="1" t="str">
        <f>IF(SABI_SUMMARY!AK12="CENSORED",IF(SABI_SUMMARY!AJ12="MALE_SUBADULT","M_DISPERSED",IF(SABI_SUMMARY!AJ12="FEMALE_SUBADULT","F_DISPERSED","NA")),IF(SABI_SUMMARY!AK12="MALE_ADULT_36_48","M_RESIDENT",IF(SABI_SUMMARY!AK12="FEMALE_ADULT_36_48","F_RESIDENT","NA")))</f>
        <v>NA</v>
      </c>
      <c r="C12" s="1" t="str">
        <f>IF(SABI_SUMMARY!AL12="CENSORED",IF(SABI_SUMMARY!AK12="MALE_SUBADULT","M_DISPERSED",IF(SABI_SUMMARY!AK12="FEMALE_SUBADULT","F_DISPERSED","NA")),IF(SABI_SUMMARY!AL12="MALE_ADULT_36_48","M_RESIDENT",IF(SABI_SUMMARY!AL12="FEMALE_ADULT_36_48","F_RESIDENT","NA")))</f>
        <v>NA</v>
      </c>
      <c r="D12" s="1" t="str">
        <f>IF(SABI_SUMMARY!AM12="CENSORED",IF(SABI_SUMMARY!AL12="MALE_SUBADULT","M_DISPERSED",IF(SABI_SUMMARY!AL12="FEMALE_SUBADULT","F_DISPERSED","NA")),IF(SABI_SUMMARY!AM12="MALE_ADULT_36_48","M_RESIDENT",IF(SABI_SUMMARY!AM12="FEMALE_ADULT_36_48","F_RESIDENT","NA")))</f>
        <v>NA</v>
      </c>
      <c r="E12" s="1" t="str">
        <f>IF(SABI_SUMMARY!AN12="CENSORED",IF(SABI_SUMMARY!AM12="MALE_SUBADULT","M_DISPERSED",IF(SABI_SUMMARY!AM12="FEMALE_SUBADULT","F_DISPERSED","NA")),IF(SABI_SUMMARY!AN12="MALE_ADULT_36_48","M_RESIDENT",IF(SABI_SUMMARY!AN12="FEMALE_ADULT_36_48","F_RESIDENT","NA")))</f>
        <v>NA</v>
      </c>
      <c r="F12" s="1" t="str">
        <f>IF(SABI_SUMMARY!AO12="CENSORED",IF(SABI_SUMMARY!AN12="MALE_SUBADULT","M_DISPERSED",IF(SABI_SUMMARY!AN12="FEMALE_SUBADULT","F_DISPERSED","NA")),IF(SABI_SUMMARY!AO12="MALE_ADULT_36_48","M_RESIDENT",IF(SABI_SUMMARY!AO12="FEMALE_ADULT_36_48","F_RESIDENT","NA")))</f>
        <v>NA</v>
      </c>
      <c r="G12" s="1" t="str">
        <f>IF(SABI_SUMMARY!AP12="CENSORED",IF(SABI_SUMMARY!AO12="MALE_SUBADULT","M_DISPERSED",IF(SABI_SUMMARY!AO12="FEMALE_SUBADULT","F_DISPERSED","NA")),IF(SABI_SUMMARY!AP12="MALE_ADULT_36_48","M_RESIDENT",IF(SABI_SUMMARY!AP12="FEMALE_ADULT_36_48","F_RESIDENT","NA")))</f>
        <v>NA</v>
      </c>
      <c r="H12" s="1" t="str">
        <f>IF(SABI_SUMMARY!AQ12="CENSORED",IF(SABI_SUMMARY!AP12="MALE_SUBADULT","M_DISPERSED",IF(SABI_SUMMARY!AP12="FEMALE_SUBADULT","F_DISPERSED","NA")),IF(SABI_SUMMARY!AQ12="MALE_ADULT_36_48","M_RESIDENT",IF(SABI_SUMMARY!AQ12="FEMALE_ADULT_36_48","F_RESIDENT","NA")))</f>
        <v>NA</v>
      </c>
      <c r="I12" s="1" t="str">
        <f>IF(SABI_SUMMARY!AR12="CENSORED",IF(SABI_SUMMARY!AQ12="MALE_SUBADULT","M_DISPERSED",IF(SABI_SUMMARY!AQ12="FEMALE_SUBADULT","F_DISPERSED","NA")),IF(SABI_SUMMARY!AR12="MALE_ADULT_36_48","M_RESIDENT",IF(SABI_SUMMARY!AR12="FEMALE_ADULT_36_48","F_RESIDENT","NA")))</f>
        <v>NA</v>
      </c>
      <c r="J12" s="1" t="str">
        <f>IF(SABI_SUMMARY!AS12="CENSORED",IF(SABI_SUMMARY!AR12="MALE_SUBADULT","M_DISPERSED",IF(SABI_SUMMARY!AR12="FEMALE_SUBADULT","F_DISPERSED","NA")),IF(SABI_SUMMARY!AS12="MALE_ADULT_36_48","M_RESIDENT",IF(SABI_SUMMARY!AS12="FEMALE_ADULT_36_48","F_RESIDENT","NA")))</f>
        <v>NA</v>
      </c>
      <c r="K12" s="1" t="str">
        <f>IF(SABI_SUMMARY!AT12="CENSORED",IF(SABI_SUMMARY!AS12="MALE_SUBADULT","M_DISPERSED",IF(SABI_SUMMARY!AS12="FEMALE_SUBADULT","F_DISPERSED","NA")),IF(SABI_SUMMARY!AT12="MALE_ADULT_36_48","M_RESIDENT",IF(SABI_SUMMARY!AT12="FEMALE_ADULT_36_48","F_RESIDENT","NA")))</f>
        <v>NA</v>
      </c>
      <c r="L12" s="1" t="str">
        <f>IF(SABI_SUMMARY!AU12="CENSORED",IF(SABI_SUMMARY!AT12="MALE_SUBADULT","M_DISPERSED",IF(SABI_SUMMARY!AT12="FEMALE_SUBADULT","F_DISPERSED","NA")),IF(SABI_SUMMARY!AU12="MALE_ADULT_36_48","M_RESIDENT",IF(SABI_SUMMARY!AU12="FEMALE_ADULT_36_48","F_RESIDENT","NA")))</f>
        <v>NA</v>
      </c>
      <c r="M12" s="1" t="str">
        <f>IF(SABI_SUMMARY!AV12="CENSORED",IF(SABI_SUMMARY!AU12="MALE_SUBADULT","M_DISPERSED",IF(SABI_SUMMARY!AU12="FEMALE_SUBADULT","F_DISPERSED","NA")),IF(SABI_SUMMARY!AV12="MALE_ADULT_36_48","M_RESIDENT",IF(SABI_SUMMARY!AV12="FEMALE_ADULT_36_48","F_RESIDENT","NA")))</f>
        <v>NA</v>
      </c>
      <c r="N12" s="1" t="str">
        <f>IF(SABI_SUMMARY!AW12="CENSORED",IF(SABI_SUMMARY!AV12="MALE_SUBADULT","M_DISPERSED",IF(SABI_SUMMARY!AV12="FEMALE_SUBADULT","F_DISPERSED","NA")),IF(SABI_SUMMARY!AW12="MALE_ADULT_36_48","M_RESIDENT",IF(SABI_SUMMARY!AW12="FEMALE_ADULT_36_48","F_RESIDENT","NA")))</f>
        <v>NA</v>
      </c>
      <c r="O12" s="1" t="str">
        <f>IF(SABI_SUMMARY!AX12="CENSORED",IF(SABI_SUMMARY!AW12="MALE_SUBADULT","M_DISPERSED",IF(SABI_SUMMARY!AW12="FEMALE_SUBADULT","F_DISPERSED","NA")),IF(SABI_SUMMARY!AX12="MALE_ADULT_36_48","M_RESIDENT",IF(SABI_SUMMARY!AX12="FEMALE_ADULT_36_48","F_RESIDENT","NA")))</f>
        <v>NA</v>
      </c>
      <c r="P12" s="1" t="str">
        <f>IF(SABI_SUMMARY!AY12="CENSORED",IF(SABI_SUMMARY!AX12="MALE_SUBADULT","M_DISPERSED",IF(SABI_SUMMARY!AX12="FEMALE_SUBADULT","F_DISPERSED","NA")),IF(SABI_SUMMARY!AY12="MALE_ADULT_36_48","M_RESIDENT",IF(SABI_SUMMARY!AY12="FEMALE_ADULT_36_48","F_RESIDENT","NA")))</f>
        <v>NA</v>
      </c>
    </row>
    <row r="13" spans="1:50" x14ac:dyDescent="0.2">
      <c r="A13" s="27">
        <f>SABI_RAW_DATA!A13</f>
        <v>12</v>
      </c>
      <c r="B13" s="1" t="str">
        <f>IF(SABI_SUMMARY!AK13="CENSORED",IF(SABI_SUMMARY!AJ13="MALE_SUBADULT","M_DISPERSED",IF(SABI_SUMMARY!AJ13="FEMALE_SUBADULT","F_DISPERSED","NA")),IF(SABI_SUMMARY!AK13="MALE_ADULT_36_48","M_RESIDENT",IF(SABI_SUMMARY!AK13="FEMALE_ADULT_36_48","F_RESIDENT","NA")))</f>
        <v>NA</v>
      </c>
      <c r="C13" s="1" t="str">
        <f>IF(SABI_SUMMARY!AL13="CENSORED",IF(SABI_SUMMARY!AK13="MALE_SUBADULT","M_DISPERSED",IF(SABI_SUMMARY!AK13="FEMALE_SUBADULT","F_DISPERSED","NA")),IF(SABI_SUMMARY!AL13="MALE_ADULT_36_48","M_RESIDENT",IF(SABI_SUMMARY!AL13="FEMALE_ADULT_36_48","F_RESIDENT","NA")))</f>
        <v>NA</v>
      </c>
      <c r="D13" s="1" t="str">
        <f>IF(SABI_SUMMARY!AM13="CENSORED",IF(SABI_SUMMARY!AL13="MALE_SUBADULT","M_DISPERSED",IF(SABI_SUMMARY!AL13="FEMALE_SUBADULT","F_DISPERSED","NA")),IF(SABI_SUMMARY!AM13="MALE_ADULT_36_48","M_RESIDENT",IF(SABI_SUMMARY!AM13="FEMALE_ADULT_36_48","F_RESIDENT","NA")))</f>
        <v>NA</v>
      </c>
      <c r="E13" s="1" t="str">
        <f>IF(SABI_SUMMARY!AN13="CENSORED",IF(SABI_SUMMARY!AM13="MALE_SUBADULT","M_DISPERSED",IF(SABI_SUMMARY!AM13="FEMALE_SUBADULT","F_DISPERSED","NA")),IF(SABI_SUMMARY!AN13="MALE_ADULT_36_48","M_RESIDENT",IF(SABI_SUMMARY!AN13="FEMALE_ADULT_36_48","F_RESIDENT","NA")))</f>
        <v>NA</v>
      </c>
      <c r="F13" s="1" t="str">
        <f>IF(SABI_SUMMARY!AO13="CENSORED",IF(SABI_SUMMARY!AN13="MALE_SUBADULT","M_DISPERSED",IF(SABI_SUMMARY!AN13="FEMALE_SUBADULT","F_DISPERSED","NA")),IF(SABI_SUMMARY!AO13="MALE_ADULT_36_48","M_RESIDENT",IF(SABI_SUMMARY!AO13="FEMALE_ADULT_36_48","F_RESIDENT","NA")))</f>
        <v>NA</v>
      </c>
      <c r="G13" s="1" t="str">
        <f>IF(SABI_SUMMARY!AP13="CENSORED",IF(SABI_SUMMARY!AO13="MALE_SUBADULT","M_DISPERSED",IF(SABI_SUMMARY!AO13="FEMALE_SUBADULT","F_DISPERSED","NA")),IF(SABI_SUMMARY!AP13="MALE_ADULT_36_48","M_RESIDENT",IF(SABI_SUMMARY!AP13="FEMALE_ADULT_36_48","F_RESIDENT","NA")))</f>
        <v>NA</v>
      </c>
      <c r="H13" s="1" t="str">
        <f>IF(SABI_SUMMARY!AQ13="CENSORED",IF(SABI_SUMMARY!AP13="MALE_SUBADULT","M_DISPERSED",IF(SABI_SUMMARY!AP13="FEMALE_SUBADULT","F_DISPERSED","NA")),IF(SABI_SUMMARY!AQ13="MALE_ADULT_36_48","M_RESIDENT",IF(SABI_SUMMARY!AQ13="FEMALE_ADULT_36_48","F_RESIDENT","NA")))</f>
        <v>NA</v>
      </c>
      <c r="I13" s="1" t="str">
        <f>IF(SABI_SUMMARY!AR13="CENSORED",IF(SABI_SUMMARY!AQ13="MALE_SUBADULT","M_DISPERSED",IF(SABI_SUMMARY!AQ13="FEMALE_SUBADULT","F_DISPERSED","NA")),IF(SABI_SUMMARY!AR13="MALE_ADULT_36_48","M_RESIDENT",IF(SABI_SUMMARY!AR13="FEMALE_ADULT_36_48","F_RESIDENT","NA")))</f>
        <v>NA</v>
      </c>
      <c r="J13" s="1" t="str">
        <f>IF(SABI_SUMMARY!AS13="CENSORED",IF(SABI_SUMMARY!AR13="MALE_SUBADULT","M_DISPERSED",IF(SABI_SUMMARY!AR13="FEMALE_SUBADULT","F_DISPERSED","NA")),IF(SABI_SUMMARY!AS13="MALE_ADULT_36_48","M_RESIDENT",IF(SABI_SUMMARY!AS13="FEMALE_ADULT_36_48","F_RESIDENT","NA")))</f>
        <v>NA</v>
      </c>
      <c r="K13" s="1" t="str">
        <f>IF(SABI_SUMMARY!AT13="CENSORED",IF(SABI_SUMMARY!AS13="MALE_SUBADULT","M_DISPERSED",IF(SABI_SUMMARY!AS13="FEMALE_SUBADULT","F_DISPERSED","NA")),IF(SABI_SUMMARY!AT13="MALE_ADULT_36_48","M_RESIDENT",IF(SABI_SUMMARY!AT13="FEMALE_ADULT_36_48","F_RESIDENT","NA")))</f>
        <v>NA</v>
      </c>
      <c r="L13" s="1" t="str">
        <f>IF(SABI_SUMMARY!AU13="CENSORED",IF(SABI_SUMMARY!AT13="MALE_SUBADULT","M_DISPERSED",IF(SABI_SUMMARY!AT13="FEMALE_SUBADULT","F_DISPERSED","NA")),IF(SABI_SUMMARY!AU13="MALE_ADULT_36_48","M_RESIDENT",IF(SABI_SUMMARY!AU13="FEMALE_ADULT_36_48","F_RESIDENT","NA")))</f>
        <v>NA</v>
      </c>
      <c r="M13" s="1" t="str">
        <f>IF(SABI_SUMMARY!AV13="CENSORED",IF(SABI_SUMMARY!AU13="MALE_SUBADULT","M_DISPERSED",IF(SABI_SUMMARY!AU13="FEMALE_SUBADULT","F_DISPERSED","NA")),IF(SABI_SUMMARY!AV13="MALE_ADULT_36_48","M_RESIDENT",IF(SABI_SUMMARY!AV13="FEMALE_ADULT_36_48","F_RESIDENT","NA")))</f>
        <v>NA</v>
      </c>
      <c r="N13" s="1" t="str">
        <f>IF(SABI_SUMMARY!AW13="CENSORED",IF(SABI_SUMMARY!AV13="MALE_SUBADULT","M_DISPERSED",IF(SABI_SUMMARY!AV13="FEMALE_SUBADULT","F_DISPERSED","NA")),IF(SABI_SUMMARY!AW13="MALE_ADULT_36_48","M_RESIDENT",IF(SABI_SUMMARY!AW13="FEMALE_ADULT_36_48","F_RESIDENT","NA")))</f>
        <v>NA</v>
      </c>
      <c r="O13" s="1" t="str">
        <f>IF(SABI_SUMMARY!AX13="CENSORED",IF(SABI_SUMMARY!AW13="MALE_SUBADULT","M_DISPERSED",IF(SABI_SUMMARY!AW13="FEMALE_SUBADULT","F_DISPERSED","NA")),IF(SABI_SUMMARY!AX13="MALE_ADULT_36_48","M_RESIDENT",IF(SABI_SUMMARY!AX13="FEMALE_ADULT_36_48","F_RESIDENT","NA")))</f>
        <v>NA</v>
      </c>
      <c r="P13" s="1" t="str">
        <f>IF(SABI_SUMMARY!AY13="CENSORED",IF(SABI_SUMMARY!AX13="MALE_SUBADULT","M_DISPERSED",IF(SABI_SUMMARY!AX13="FEMALE_SUBADULT","F_DISPERSED","NA")),IF(SABI_SUMMARY!AY13="MALE_ADULT_36_48","M_RESIDENT",IF(SABI_SUMMARY!AY13="FEMALE_ADULT_36_48","F_RESIDENT","NA")))</f>
        <v>NA</v>
      </c>
    </row>
    <row r="14" spans="1:50" x14ac:dyDescent="0.2">
      <c r="A14" s="27">
        <f>SABI_RAW_DATA!A14</f>
        <v>13</v>
      </c>
      <c r="B14" s="1" t="str">
        <f>IF(SABI_SUMMARY!AK14="CENSORED",IF(SABI_SUMMARY!AJ14="MALE_SUBADULT","M_DISPERSED",IF(SABI_SUMMARY!AJ14="FEMALE_SUBADULT","F_DISPERSED","NA")),IF(SABI_SUMMARY!AK14="MALE_ADULT_36_48","M_RESIDENT",IF(SABI_SUMMARY!AK14="FEMALE_ADULT_36_48","F_RESIDENT","NA")))</f>
        <v>NA</v>
      </c>
      <c r="C14" s="1" t="str">
        <f>IF(SABI_SUMMARY!AL14="CENSORED",IF(SABI_SUMMARY!AK14="MALE_SUBADULT","M_DISPERSED",IF(SABI_SUMMARY!AK14="FEMALE_SUBADULT","F_DISPERSED","NA")),IF(SABI_SUMMARY!AL14="MALE_ADULT_36_48","M_RESIDENT",IF(SABI_SUMMARY!AL14="FEMALE_ADULT_36_48","F_RESIDENT","NA")))</f>
        <v>NA</v>
      </c>
      <c r="D14" s="1" t="str">
        <f>IF(SABI_SUMMARY!AM14="CENSORED",IF(SABI_SUMMARY!AL14="MALE_SUBADULT","M_DISPERSED",IF(SABI_SUMMARY!AL14="FEMALE_SUBADULT","F_DISPERSED","NA")),IF(SABI_SUMMARY!AM14="MALE_ADULT_36_48","M_RESIDENT",IF(SABI_SUMMARY!AM14="FEMALE_ADULT_36_48","F_RESIDENT","NA")))</f>
        <v>NA</v>
      </c>
      <c r="E14" s="1" t="str">
        <f>IF(SABI_SUMMARY!AN14="CENSORED",IF(SABI_SUMMARY!AM14="MALE_SUBADULT","M_DISPERSED",IF(SABI_SUMMARY!AM14="FEMALE_SUBADULT","F_DISPERSED","NA")),IF(SABI_SUMMARY!AN14="MALE_ADULT_36_48","M_RESIDENT",IF(SABI_SUMMARY!AN14="FEMALE_ADULT_36_48","F_RESIDENT","NA")))</f>
        <v>NA</v>
      </c>
      <c r="F14" s="1" t="str">
        <f>IF(SABI_SUMMARY!AO14="CENSORED",IF(SABI_SUMMARY!AN14="MALE_SUBADULT","M_DISPERSED",IF(SABI_SUMMARY!AN14="FEMALE_SUBADULT","F_DISPERSED","NA")),IF(SABI_SUMMARY!AO14="MALE_ADULT_36_48","M_RESIDENT",IF(SABI_SUMMARY!AO14="FEMALE_ADULT_36_48","F_RESIDENT","NA")))</f>
        <v>NA</v>
      </c>
      <c r="G14" s="1" t="str">
        <f>IF(SABI_SUMMARY!AP14="CENSORED",IF(SABI_SUMMARY!AO14="MALE_SUBADULT","M_DISPERSED",IF(SABI_SUMMARY!AO14="FEMALE_SUBADULT","F_DISPERSED","NA")),IF(SABI_SUMMARY!AP14="MALE_ADULT_36_48","M_RESIDENT",IF(SABI_SUMMARY!AP14="FEMALE_ADULT_36_48","F_RESIDENT","NA")))</f>
        <v>NA</v>
      </c>
      <c r="H14" s="1" t="str">
        <f>IF(SABI_SUMMARY!AQ14="CENSORED",IF(SABI_SUMMARY!AP14="MALE_SUBADULT","M_DISPERSED",IF(SABI_SUMMARY!AP14="FEMALE_SUBADULT","F_DISPERSED","NA")),IF(SABI_SUMMARY!AQ14="MALE_ADULT_36_48","M_RESIDENT",IF(SABI_SUMMARY!AQ14="FEMALE_ADULT_36_48","F_RESIDENT","NA")))</f>
        <v>NA</v>
      </c>
      <c r="I14" s="1" t="str">
        <f>IF(SABI_SUMMARY!AR14="CENSORED",IF(SABI_SUMMARY!AQ14="MALE_SUBADULT","M_DISPERSED",IF(SABI_SUMMARY!AQ14="FEMALE_SUBADULT","F_DISPERSED","NA")),IF(SABI_SUMMARY!AR14="MALE_ADULT_36_48","M_RESIDENT",IF(SABI_SUMMARY!AR14="FEMALE_ADULT_36_48","F_RESIDENT","NA")))</f>
        <v>NA</v>
      </c>
      <c r="J14" s="1" t="str">
        <f>IF(SABI_SUMMARY!AS14="CENSORED",IF(SABI_SUMMARY!AR14="MALE_SUBADULT","M_DISPERSED",IF(SABI_SUMMARY!AR14="FEMALE_SUBADULT","F_DISPERSED","NA")),IF(SABI_SUMMARY!AS14="MALE_ADULT_36_48","M_RESIDENT",IF(SABI_SUMMARY!AS14="FEMALE_ADULT_36_48","F_RESIDENT","NA")))</f>
        <v>NA</v>
      </c>
      <c r="K14" s="1" t="str">
        <f>IF(SABI_SUMMARY!AT14="CENSORED",IF(SABI_SUMMARY!AS14="MALE_SUBADULT","M_DISPERSED",IF(SABI_SUMMARY!AS14="FEMALE_SUBADULT","F_DISPERSED","NA")),IF(SABI_SUMMARY!AT14="MALE_ADULT_36_48","M_RESIDENT",IF(SABI_SUMMARY!AT14="FEMALE_ADULT_36_48","F_RESIDENT","NA")))</f>
        <v>NA</v>
      </c>
      <c r="L14" s="1" t="str">
        <f>IF(SABI_SUMMARY!AU14="CENSORED",IF(SABI_SUMMARY!AT14="MALE_SUBADULT","M_DISPERSED",IF(SABI_SUMMARY!AT14="FEMALE_SUBADULT","F_DISPERSED","NA")),IF(SABI_SUMMARY!AU14="MALE_ADULT_36_48","M_RESIDENT",IF(SABI_SUMMARY!AU14="FEMALE_ADULT_36_48","F_RESIDENT","NA")))</f>
        <v>NA</v>
      </c>
      <c r="M14" s="1" t="str">
        <f>IF(SABI_SUMMARY!AV14="CENSORED",IF(SABI_SUMMARY!AU14="MALE_SUBADULT","M_DISPERSED",IF(SABI_SUMMARY!AU14="FEMALE_SUBADULT","F_DISPERSED","NA")),IF(SABI_SUMMARY!AV14="MALE_ADULT_36_48","M_RESIDENT",IF(SABI_SUMMARY!AV14="FEMALE_ADULT_36_48","F_RESIDENT","NA")))</f>
        <v>NA</v>
      </c>
      <c r="N14" s="1" t="str">
        <f>IF(SABI_SUMMARY!AW14="CENSORED",IF(SABI_SUMMARY!AV14="MALE_SUBADULT","M_DISPERSED",IF(SABI_SUMMARY!AV14="FEMALE_SUBADULT","F_DISPERSED","NA")),IF(SABI_SUMMARY!AW14="MALE_ADULT_36_48","M_RESIDENT",IF(SABI_SUMMARY!AW14="FEMALE_ADULT_36_48","F_RESIDENT","NA")))</f>
        <v>NA</v>
      </c>
      <c r="O14" s="1" t="str">
        <f>IF(SABI_SUMMARY!AX14="CENSORED",IF(SABI_SUMMARY!AW14="MALE_SUBADULT","M_DISPERSED",IF(SABI_SUMMARY!AW14="FEMALE_SUBADULT","F_DISPERSED","NA")),IF(SABI_SUMMARY!AX14="MALE_ADULT_36_48","M_RESIDENT",IF(SABI_SUMMARY!AX14="FEMALE_ADULT_36_48","F_RESIDENT","NA")))</f>
        <v>NA</v>
      </c>
      <c r="P14" s="1" t="str">
        <f>IF(SABI_SUMMARY!AY14="CENSORED",IF(SABI_SUMMARY!AX14="MALE_SUBADULT","M_DISPERSED",IF(SABI_SUMMARY!AX14="FEMALE_SUBADULT","F_DISPERSED","NA")),IF(SABI_SUMMARY!AY14="MALE_ADULT_36_48","M_RESIDENT",IF(SABI_SUMMARY!AY14="FEMALE_ADULT_36_48","F_RESIDENT","NA")))</f>
        <v>NA</v>
      </c>
    </row>
    <row r="15" spans="1:50" x14ac:dyDescent="0.2">
      <c r="A15" s="27">
        <f>SABI_RAW_DATA!A15</f>
        <v>14</v>
      </c>
      <c r="B15" s="1" t="str">
        <f>IF(SABI_SUMMARY!AK15="CENSORED",IF(SABI_SUMMARY!AJ15="MALE_SUBADULT","M_DISPERSED",IF(SABI_SUMMARY!AJ15="FEMALE_SUBADULT","F_DISPERSED","NA")),IF(SABI_SUMMARY!AK15="MALE_ADULT_36_48","M_RESIDENT",IF(SABI_SUMMARY!AK15="FEMALE_ADULT_36_48","F_RESIDENT","NA")))</f>
        <v>NA</v>
      </c>
      <c r="C15" s="1" t="str">
        <f>IF(SABI_SUMMARY!AL15="CENSORED",IF(SABI_SUMMARY!AK15="MALE_SUBADULT","M_DISPERSED",IF(SABI_SUMMARY!AK15="FEMALE_SUBADULT","F_DISPERSED","NA")),IF(SABI_SUMMARY!AL15="MALE_ADULT_36_48","M_RESIDENT",IF(SABI_SUMMARY!AL15="FEMALE_ADULT_36_48","F_RESIDENT","NA")))</f>
        <v>NA</v>
      </c>
      <c r="D15" s="1" t="str">
        <f>IF(SABI_SUMMARY!AM15="CENSORED",IF(SABI_SUMMARY!AL15="MALE_SUBADULT","M_DISPERSED",IF(SABI_SUMMARY!AL15="FEMALE_SUBADULT","F_DISPERSED","NA")),IF(SABI_SUMMARY!AM15="MALE_ADULT_36_48","M_RESIDENT",IF(SABI_SUMMARY!AM15="FEMALE_ADULT_36_48","F_RESIDENT","NA")))</f>
        <v>NA</v>
      </c>
      <c r="E15" s="1" t="str">
        <f>IF(SABI_SUMMARY!AN15="CENSORED",IF(SABI_SUMMARY!AM15="MALE_SUBADULT","M_DISPERSED",IF(SABI_SUMMARY!AM15="FEMALE_SUBADULT","F_DISPERSED","NA")),IF(SABI_SUMMARY!AN15="MALE_ADULT_36_48","M_RESIDENT",IF(SABI_SUMMARY!AN15="FEMALE_ADULT_36_48","F_RESIDENT","NA")))</f>
        <v>NA</v>
      </c>
      <c r="F15" s="1" t="str">
        <f>IF(SABI_SUMMARY!AO15="CENSORED",IF(SABI_SUMMARY!AN15="MALE_SUBADULT","M_DISPERSED",IF(SABI_SUMMARY!AN15="FEMALE_SUBADULT","F_DISPERSED","NA")),IF(SABI_SUMMARY!AO15="MALE_ADULT_36_48","M_RESIDENT",IF(SABI_SUMMARY!AO15="FEMALE_ADULT_36_48","F_RESIDENT","NA")))</f>
        <v>NA</v>
      </c>
      <c r="G15" s="1" t="str">
        <f>IF(SABI_SUMMARY!AP15="CENSORED",IF(SABI_SUMMARY!AO15="MALE_SUBADULT","M_DISPERSED",IF(SABI_SUMMARY!AO15="FEMALE_SUBADULT","F_DISPERSED","NA")),IF(SABI_SUMMARY!AP15="MALE_ADULT_36_48","M_RESIDENT",IF(SABI_SUMMARY!AP15="FEMALE_ADULT_36_48","F_RESIDENT","NA")))</f>
        <v>NA</v>
      </c>
      <c r="H15" s="1" t="str">
        <f>IF(SABI_SUMMARY!AQ15="CENSORED",IF(SABI_SUMMARY!AP15="MALE_SUBADULT","M_DISPERSED",IF(SABI_SUMMARY!AP15="FEMALE_SUBADULT","F_DISPERSED","NA")),IF(SABI_SUMMARY!AQ15="MALE_ADULT_36_48","M_RESIDENT",IF(SABI_SUMMARY!AQ15="FEMALE_ADULT_36_48","F_RESIDENT","NA")))</f>
        <v>NA</v>
      </c>
      <c r="I15" s="1" t="str">
        <f>IF(SABI_SUMMARY!AR15="CENSORED",IF(SABI_SUMMARY!AQ15="MALE_SUBADULT","M_DISPERSED",IF(SABI_SUMMARY!AQ15="FEMALE_SUBADULT","F_DISPERSED","NA")),IF(SABI_SUMMARY!AR15="MALE_ADULT_36_48","M_RESIDENT",IF(SABI_SUMMARY!AR15="FEMALE_ADULT_36_48","F_RESIDENT","NA")))</f>
        <v>NA</v>
      </c>
      <c r="J15" s="1" t="str">
        <f>IF(SABI_SUMMARY!AS15="CENSORED",IF(SABI_SUMMARY!AR15="MALE_SUBADULT","M_DISPERSED",IF(SABI_SUMMARY!AR15="FEMALE_SUBADULT","F_DISPERSED","NA")),IF(SABI_SUMMARY!AS15="MALE_ADULT_36_48","M_RESIDENT",IF(SABI_SUMMARY!AS15="FEMALE_ADULT_36_48","F_RESIDENT","NA")))</f>
        <v>NA</v>
      </c>
      <c r="K15" s="1" t="str">
        <f>IF(SABI_SUMMARY!AT15="CENSORED",IF(SABI_SUMMARY!AS15="MALE_SUBADULT","M_DISPERSED",IF(SABI_SUMMARY!AS15="FEMALE_SUBADULT","F_DISPERSED","NA")),IF(SABI_SUMMARY!AT15="MALE_ADULT_36_48","M_RESIDENT",IF(SABI_SUMMARY!AT15="FEMALE_ADULT_36_48","F_RESIDENT","NA")))</f>
        <v>NA</v>
      </c>
      <c r="L15" s="1" t="str">
        <f>IF(SABI_SUMMARY!AU15="CENSORED",IF(SABI_SUMMARY!AT15="MALE_SUBADULT","M_DISPERSED",IF(SABI_SUMMARY!AT15="FEMALE_SUBADULT","F_DISPERSED","NA")),IF(SABI_SUMMARY!AU15="MALE_ADULT_36_48","M_RESIDENT",IF(SABI_SUMMARY!AU15="FEMALE_ADULT_36_48","F_RESIDENT","NA")))</f>
        <v>NA</v>
      </c>
      <c r="M15" s="1" t="str">
        <f>IF(SABI_SUMMARY!AV15="CENSORED",IF(SABI_SUMMARY!AU15="MALE_SUBADULT","M_DISPERSED",IF(SABI_SUMMARY!AU15="FEMALE_SUBADULT","F_DISPERSED","NA")),IF(SABI_SUMMARY!AV15="MALE_ADULT_36_48","M_RESIDENT",IF(SABI_SUMMARY!AV15="FEMALE_ADULT_36_48","F_RESIDENT","NA")))</f>
        <v>NA</v>
      </c>
      <c r="N15" s="1" t="str">
        <f>IF(SABI_SUMMARY!AW15="CENSORED",IF(SABI_SUMMARY!AV15="MALE_SUBADULT","M_DISPERSED",IF(SABI_SUMMARY!AV15="FEMALE_SUBADULT","F_DISPERSED","NA")),IF(SABI_SUMMARY!AW15="MALE_ADULT_36_48","M_RESIDENT",IF(SABI_SUMMARY!AW15="FEMALE_ADULT_36_48","F_RESIDENT","NA")))</f>
        <v>NA</v>
      </c>
      <c r="O15" s="1" t="str">
        <f>IF(SABI_SUMMARY!AX15="CENSORED",IF(SABI_SUMMARY!AW15="MALE_SUBADULT","M_DISPERSED",IF(SABI_SUMMARY!AW15="FEMALE_SUBADULT","F_DISPERSED","NA")),IF(SABI_SUMMARY!AX15="MALE_ADULT_36_48","M_RESIDENT",IF(SABI_SUMMARY!AX15="FEMALE_ADULT_36_48","F_RESIDENT","NA")))</f>
        <v>NA</v>
      </c>
      <c r="P15" s="1" t="str">
        <f>IF(SABI_SUMMARY!AY15="CENSORED",IF(SABI_SUMMARY!AX15="MALE_SUBADULT","M_DISPERSED",IF(SABI_SUMMARY!AX15="FEMALE_SUBADULT","F_DISPERSED","NA")),IF(SABI_SUMMARY!AY15="MALE_ADULT_36_48","M_RESIDENT",IF(SABI_SUMMARY!AY15="FEMALE_ADULT_36_48","F_RESIDENT","NA")))</f>
        <v>NA</v>
      </c>
    </row>
    <row r="16" spans="1:50" x14ac:dyDescent="0.2">
      <c r="A16" s="27">
        <f>SABI_RAW_DATA!A16</f>
        <v>15</v>
      </c>
      <c r="B16" s="1" t="str">
        <f>IF(SABI_SUMMARY!AK16="CENSORED",IF(SABI_SUMMARY!AJ16="MALE_SUBADULT","M_DISPERSED",IF(SABI_SUMMARY!AJ16="FEMALE_SUBADULT","F_DISPERSED","NA")),IF(SABI_SUMMARY!AK16="MALE_ADULT_36_48","M_RESIDENT",IF(SABI_SUMMARY!AK16="FEMALE_ADULT_36_48","F_RESIDENT","NA")))</f>
        <v>NA</v>
      </c>
      <c r="C16" s="1" t="str">
        <f>IF(SABI_SUMMARY!AL16="CENSORED",IF(SABI_SUMMARY!AK16="MALE_SUBADULT","M_DISPERSED",IF(SABI_SUMMARY!AK16="FEMALE_SUBADULT","F_DISPERSED","NA")),IF(SABI_SUMMARY!AL16="MALE_ADULT_36_48","M_RESIDENT",IF(SABI_SUMMARY!AL16="FEMALE_ADULT_36_48","F_RESIDENT","NA")))</f>
        <v>NA</v>
      </c>
      <c r="D16" s="1" t="str">
        <f>IF(SABI_SUMMARY!AM16="CENSORED",IF(SABI_SUMMARY!AL16="MALE_SUBADULT","M_DISPERSED",IF(SABI_SUMMARY!AL16="FEMALE_SUBADULT","F_DISPERSED","NA")),IF(SABI_SUMMARY!AM16="MALE_ADULT_36_48","M_RESIDENT",IF(SABI_SUMMARY!AM16="FEMALE_ADULT_36_48","F_RESIDENT","NA")))</f>
        <v>NA</v>
      </c>
      <c r="E16" s="1" t="str">
        <f>IF(SABI_SUMMARY!AN16="CENSORED",IF(SABI_SUMMARY!AM16="MALE_SUBADULT","M_DISPERSED",IF(SABI_SUMMARY!AM16="FEMALE_SUBADULT","F_DISPERSED","NA")),IF(SABI_SUMMARY!AN16="MALE_ADULT_36_48","M_RESIDENT",IF(SABI_SUMMARY!AN16="FEMALE_ADULT_36_48","F_RESIDENT","NA")))</f>
        <v>NA</v>
      </c>
      <c r="F16" s="1" t="str">
        <f>IF(SABI_SUMMARY!AO16="CENSORED",IF(SABI_SUMMARY!AN16="MALE_SUBADULT","M_DISPERSED",IF(SABI_SUMMARY!AN16="FEMALE_SUBADULT","F_DISPERSED","NA")),IF(SABI_SUMMARY!AO16="MALE_ADULT_36_48","M_RESIDENT",IF(SABI_SUMMARY!AO16="FEMALE_ADULT_36_48","F_RESIDENT","NA")))</f>
        <v>NA</v>
      </c>
      <c r="G16" s="1" t="str">
        <f>IF(SABI_SUMMARY!AP16="CENSORED",IF(SABI_SUMMARY!AO16="MALE_SUBADULT","M_DISPERSED",IF(SABI_SUMMARY!AO16="FEMALE_SUBADULT","F_DISPERSED","NA")),IF(SABI_SUMMARY!AP16="MALE_ADULT_36_48","M_RESIDENT",IF(SABI_SUMMARY!AP16="FEMALE_ADULT_36_48","F_RESIDENT","NA")))</f>
        <v>NA</v>
      </c>
      <c r="H16" s="1" t="str">
        <f>IF(SABI_SUMMARY!AQ16="CENSORED",IF(SABI_SUMMARY!AP16="MALE_SUBADULT","M_DISPERSED",IF(SABI_SUMMARY!AP16="FEMALE_SUBADULT","F_DISPERSED","NA")),IF(SABI_SUMMARY!AQ16="MALE_ADULT_36_48","M_RESIDENT",IF(SABI_SUMMARY!AQ16="FEMALE_ADULT_36_48","F_RESIDENT","NA")))</f>
        <v>NA</v>
      </c>
      <c r="I16" s="1" t="str">
        <f>IF(SABI_SUMMARY!AR16="CENSORED",IF(SABI_SUMMARY!AQ16="MALE_SUBADULT","M_DISPERSED",IF(SABI_SUMMARY!AQ16="FEMALE_SUBADULT","F_DISPERSED","NA")),IF(SABI_SUMMARY!AR16="MALE_ADULT_36_48","M_RESIDENT",IF(SABI_SUMMARY!AR16="FEMALE_ADULT_36_48","F_RESIDENT","NA")))</f>
        <v>NA</v>
      </c>
      <c r="J16" s="1" t="str">
        <f>IF(SABI_SUMMARY!AS16="CENSORED",IF(SABI_SUMMARY!AR16="MALE_SUBADULT","M_DISPERSED",IF(SABI_SUMMARY!AR16="FEMALE_SUBADULT","F_DISPERSED","NA")),IF(SABI_SUMMARY!AS16="MALE_ADULT_36_48","M_RESIDENT",IF(SABI_SUMMARY!AS16="FEMALE_ADULT_36_48","F_RESIDENT","NA")))</f>
        <v>NA</v>
      </c>
      <c r="K16" s="1" t="str">
        <f>IF(SABI_SUMMARY!AT16="CENSORED",IF(SABI_SUMMARY!AS16="MALE_SUBADULT","M_DISPERSED",IF(SABI_SUMMARY!AS16="FEMALE_SUBADULT","F_DISPERSED","NA")),IF(SABI_SUMMARY!AT16="MALE_ADULT_36_48","M_RESIDENT",IF(SABI_SUMMARY!AT16="FEMALE_ADULT_36_48","F_RESIDENT","NA")))</f>
        <v>NA</v>
      </c>
      <c r="L16" s="1" t="str">
        <f>IF(SABI_SUMMARY!AU16="CENSORED",IF(SABI_SUMMARY!AT16="MALE_SUBADULT","M_DISPERSED",IF(SABI_SUMMARY!AT16="FEMALE_SUBADULT","F_DISPERSED","NA")),IF(SABI_SUMMARY!AU16="MALE_ADULT_36_48","M_RESIDENT",IF(SABI_SUMMARY!AU16="FEMALE_ADULT_36_48","F_RESIDENT","NA")))</f>
        <v>NA</v>
      </c>
      <c r="M16" s="1" t="str">
        <f>IF(SABI_SUMMARY!AV16="CENSORED",IF(SABI_SUMMARY!AU16="MALE_SUBADULT","M_DISPERSED",IF(SABI_SUMMARY!AU16="FEMALE_SUBADULT","F_DISPERSED","NA")),IF(SABI_SUMMARY!AV16="MALE_ADULT_36_48","M_RESIDENT",IF(SABI_SUMMARY!AV16="FEMALE_ADULT_36_48","F_RESIDENT","NA")))</f>
        <v>NA</v>
      </c>
      <c r="N16" s="1" t="str">
        <f>IF(SABI_SUMMARY!AW16="CENSORED",IF(SABI_SUMMARY!AV16="MALE_SUBADULT","M_DISPERSED",IF(SABI_SUMMARY!AV16="FEMALE_SUBADULT","F_DISPERSED","NA")),IF(SABI_SUMMARY!AW16="MALE_ADULT_36_48","M_RESIDENT",IF(SABI_SUMMARY!AW16="FEMALE_ADULT_36_48","F_RESIDENT","NA")))</f>
        <v>NA</v>
      </c>
      <c r="O16" s="1" t="str">
        <f>IF(SABI_SUMMARY!AX16="CENSORED",IF(SABI_SUMMARY!AW16="MALE_SUBADULT","M_DISPERSED",IF(SABI_SUMMARY!AW16="FEMALE_SUBADULT","F_DISPERSED","NA")),IF(SABI_SUMMARY!AX16="MALE_ADULT_36_48","M_RESIDENT",IF(SABI_SUMMARY!AX16="FEMALE_ADULT_36_48","F_RESIDENT","NA")))</f>
        <v>NA</v>
      </c>
      <c r="P16" s="1" t="str">
        <f>IF(SABI_SUMMARY!AY16="CENSORED",IF(SABI_SUMMARY!AX16="MALE_SUBADULT","M_DISPERSED",IF(SABI_SUMMARY!AX16="FEMALE_SUBADULT","F_DISPERSED","NA")),IF(SABI_SUMMARY!AY16="MALE_ADULT_36_48","M_RESIDENT",IF(SABI_SUMMARY!AY16="FEMALE_ADULT_36_48","F_RESIDENT","NA")))</f>
        <v>NA</v>
      </c>
    </row>
    <row r="17" spans="1:16" x14ac:dyDescent="0.2">
      <c r="A17" s="27">
        <f>SABI_RAW_DATA!A17</f>
        <v>16</v>
      </c>
      <c r="B17" s="1" t="str">
        <f>IF(SABI_SUMMARY!AK17="CENSORED",IF(SABI_SUMMARY!AJ17="MALE_SUBADULT","M_DISPERSED",IF(SABI_SUMMARY!AJ17="FEMALE_SUBADULT","F_DISPERSED","NA")),IF(SABI_SUMMARY!AK17="MALE_ADULT_36_48","M_RESIDENT",IF(SABI_SUMMARY!AK17="FEMALE_ADULT_36_48","F_RESIDENT","NA")))</f>
        <v>NA</v>
      </c>
      <c r="C17" s="1" t="str">
        <f>IF(SABI_SUMMARY!AL17="CENSORED",IF(SABI_SUMMARY!AK17="MALE_SUBADULT","M_DISPERSED",IF(SABI_SUMMARY!AK17="FEMALE_SUBADULT","F_DISPERSED","NA")),IF(SABI_SUMMARY!AL17="MALE_ADULT_36_48","M_RESIDENT",IF(SABI_SUMMARY!AL17="FEMALE_ADULT_36_48","F_RESIDENT","NA")))</f>
        <v>NA</v>
      </c>
      <c r="D17" s="1" t="str">
        <f>IF(SABI_SUMMARY!AM17="CENSORED",IF(SABI_SUMMARY!AL17="MALE_SUBADULT","M_DISPERSED",IF(SABI_SUMMARY!AL17="FEMALE_SUBADULT","F_DISPERSED","NA")),IF(SABI_SUMMARY!AM17="MALE_ADULT_36_48","M_RESIDENT",IF(SABI_SUMMARY!AM17="FEMALE_ADULT_36_48","F_RESIDENT","NA")))</f>
        <v>NA</v>
      </c>
      <c r="E17" s="1" t="str">
        <f>IF(SABI_SUMMARY!AN17="CENSORED",IF(SABI_SUMMARY!AM17="MALE_SUBADULT","M_DISPERSED",IF(SABI_SUMMARY!AM17="FEMALE_SUBADULT","F_DISPERSED","NA")),IF(SABI_SUMMARY!AN17="MALE_ADULT_36_48","M_RESIDENT",IF(SABI_SUMMARY!AN17="FEMALE_ADULT_36_48","F_RESIDENT","NA")))</f>
        <v>NA</v>
      </c>
      <c r="F17" s="1" t="str">
        <f>IF(SABI_SUMMARY!AO17="CENSORED",IF(SABI_SUMMARY!AN17="MALE_SUBADULT","M_DISPERSED",IF(SABI_SUMMARY!AN17="FEMALE_SUBADULT","F_DISPERSED","NA")),IF(SABI_SUMMARY!AO17="MALE_ADULT_36_48","M_RESIDENT",IF(SABI_SUMMARY!AO17="FEMALE_ADULT_36_48","F_RESIDENT","NA")))</f>
        <v>NA</v>
      </c>
      <c r="G17" s="1" t="str">
        <f>IF(SABI_SUMMARY!AP17="CENSORED",IF(SABI_SUMMARY!AO17="MALE_SUBADULT","M_DISPERSED",IF(SABI_SUMMARY!AO17="FEMALE_SUBADULT","F_DISPERSED","NA")),IF(SABI_SUMMARY!AP17="MALE_ADULT_36_48","M_RESIDENT",IF(SABI_SUMMARY!AP17="FEMALE_ADULT_36_48","F_RESIDENT","NA")))</f>
        <v>NA</v>
      </c>
      <c r="H17" s="1" t="str">
        <f>IF(SABI_SUMMARY!AQ17="CENSORED",IF(SABI_SUMMARY!AP17="MALE_SUBADULT","M_DISPERSED",IF(SABI_SUMMARY!AP17="FEMALE_SUBADULT","F_DISPERSED","NA")),IF(SABI_SUMMARY!AQ17="MALE_ADULT_36_48","M_RESIDENT",IF(SABI_SUMMARY!AQ17="FEMALE_ADULT_36_48","F_RESIDENT","NA")))</f>
        <v>NA</v>
      </c>
      <c r="I17" s="1" t="str">
        <f>IF(SABI_SUMMARY!AR17="CENSORED",IF(SABI_SUMMARY!AQ17="MALE_SUBADULT","M_DISPERSED",IF(SABI_SUMMARY!AQ17="FEMALE_SUBADULT","F_DISPERSED","NA")),IF(SABI_SUMMARY!AR17="MALE_ADULT_36_48","M_RESIDENT",IF(SABI_SUMMARY!AR17="FEMALE_ADULT_36_48","F_RESIDENT","NA")))</f>
        <v>NA</v>
      </c>
      <c r="J17" s="1" t="str">
        <f>IF(SABI_SUMMARY!AS17="CENSORED",IF(SABI_SUMMARY!AR17="MALE_SUBADULT","M_DISPERSED",IF(SABI_SUMMARY!AR17="FEMALE_SUBADULT","F_DISPERSED","NA")),IF(SABI_SUMMARY!AS17="MALE_ADULT_36_48","M_RESIDENT",IF(SABI_SUMMARY!AS17="FEMALE_ADULT_36_48","F_RESIDENT","NA")))</f>
        <v>NA</v>
      </c>
      <c r="K17" s="1" t="str">
        <f>IF(SABI_SUMMARY!AT17="CENSORED",IF(SABI_SUMMARY!AS17="MALE_SUBADULT","M_DISPERSED",IF(SABI_SUMMARY!AS17="FEMALE_SUBADULT","F_DISPERSED","NA")),IF(SABI_SUMMARY!AT17="MALE_ADULT_36_48","M_RESIDENT",IF(SABI_SUMMARY!AT17="FEMALE_ADULT_36_48","F_RESIDENT","NA")))</f>
        <v>NA</v>
      </c>
      <c r="L17" s="1" t="str">
        <f>IF(SABI_SUMMARY!AU17="CENSORED",IF(SABI_SUMMARY!AT17="MALE_SUBADULT","M_DISPERSED",IF(SABI_SUMMARY!AT17="FEMALE_SUBADULT","F_DISPERSED","NA")),IF(SABI_SUMMARY!AU17="MALE_ADULT_36_48","M_RESIDENT",IF(SABI_SUMMARY!AU17="FEMALE_ADULT_36_48","F_RESIDENT","NA")))</f>
        <v>NA</v>
      </c>
      <c r="M17" s="1" t="str">
        <f>IF(SABI_SUMMARY!AV17="CENSORED",IF(SABI_SUMMARY!AU17="MALE_SUBADULT","M_DISPERSED",IF(SABI_SUMMARY!AU17="FEMALE_SUBADULT","F_DISPERSED","NA")),IF(SABI_SUMMARY!AV17="MALE_ADULT_36_48","M_RESIDENT",IF(SABI_SUMMARY!AV17="FEMALE_ADULT_36_48","F_RESIDENT","NA")))</f>
        <v>NA</v>
      </c>
      <c r="N17" s="1" t="str">
        <f>IF(SABI_SUMMARY!AW17="CENSORED",IF(SABI_SUMMARY!AV17="MALE_SUBADULT","M_DISPERSED",IF(SABI_SUMMARY!AV17="FEMALE_SUBADULT","F_DISPERSED","NA")),IF(SABI_SUMMARY!AW17="MALE_ADULT_36_48","M_RESIDENT",IF(SABI_SUMMARY!AW17="FEMALE_ADULT_36_48","F_RESIDENT","NA")))</f>
        <v>NA</v>
      </c>
      <c r="O17" s="1" t="str">
        <f>IF(SABI_SUMMARY!AX17="CENSORED",IF(SABI_SUMMARY!AW17="MALE_SUBADULT","M_DISPERSED",IF(SABI_SUMMARY!AW17="FEMALE_SUBADULT","F_DISPERSED","NA")),IF(SABI_SUMMARY!AX17="MALE_ADULT_36_48","M_RESIDENT",IF(SABI_SUMMARY!AX17="FEMALE_ADULT_36_48","F_RESIDENT","NA")))</f>
        <v>NA</v>
      </c>
      <c r="P17" s="1" t="str">
        <f>IF(SABI_SUMMARY!AY17="CENSORED",IF(SABI_SUMMARY!AX17="MALE_SUBADULT","M_DISPERSED",IF(SABI_SUMMARY!AX17="FEMALE_SUBADULT","F_DISPERSED","NA")),IF(SABI_SUMMARY!AY17="MALE_ADULT_36_48","M_RESIDENT",IF(SABI_SUMMARY!AY17="FEMALE_ADULT_36_48","F_RESIDENT","NA")))</f>
        <v>NA</v>
      </c>
    </row>
    <row r="18" spans="1:16" x14ac:dyDescent="0.2">
      <c r="A18" s="27">
        <f>SABI_RAW_DATA!A18</f>
        <v>17</v>
      </c>
      <c r="B18" s="1" t="str">
        <f>IF(SABI_SUMMARY!AK18="CENSORED",IF(SABI_SUMMARY!AJ18="MALE_SUBADULT","M_DISPERSED",IF(SABI_SUMMARY!AJ18="FEMALE_SUBADULT","F_DISPERSED","NA")),IF(SABI_SUMMARY!AK18="MALE_ADULT_36_48","M_RESIDENT",IF(SABI_SUMMARY!AK18="FEMALE_ADULT_36_48","F_RESIDENT","NA")))</f>
        <v>NA</v>
      </c>
      <c r="C18" s="1" t="str">
        <f>IF(SABI_SUMMARY!AL18="CENSORED",IF(SABI_SUMMARY!AK18="MALE_SUBADULT","M_DISPERSED",IF(SABI_SUMMARY!AK18="FEMALE_SUBADULT","F_DISPERSED","NA")),IF(SABI_SUMMARY!AL18="MALE_ADULT_36_48","M_RESIDENT",IF(SABI_SUMMARY!AL18="FEMALE_ADULT_36_48","F_RESIDENT","NA")))</f>
        <v>NA</v>
      </c>
      <c r="D18" s="1" t="str">
        <f>IF(SABI_SUMMARY!AM18="CENSORED",IF(SABI_SUMMARY!AL18="MALE_SUBADULT","M_DISPERSED",IF(SABI_SUMMARY!AL18="FEMALE_SUBADULT","F_DISPERSED","NA")),IF(SABI_SUMMARY!AM18="MALE_ADULT_36_48","M_RESIDENT",IF(SABI_SUMMARY!AM18="FEMALE_ADULT_36_48","F_RESIDENT","NA")))</f>
        <v>NA</v>
      </c>
      <c r="E18" s="1" t="str">
        <f>IF(SABI_SUMMARY!AN18="CENSORED",IF(SABI_SUMMARY!AM18="MALE_SUBADULT","M_DISPERSED",IF(SABI_SUMMARY!AM18="FEMALE_SUBADULT","F_DISPERSED","NA")),IF(SABI_SUMMARY!AN18="MALE_ADULT_36_48","M_RESIDENT",IF(SABI_SUMMARY!AN18="FEMALE_ADULT_36_48","F_RESIDENT","NA")))</f>
        <v>NA</v>
      </c>
      <c r="F18" s="1" t="str">
        <f>IF(SABI_SUMMARY!AO18="CENSORED",IF(SABI_SUMMARY!AN18="MALE_SUBADULT","M_DISPERSED",IF(SABI_SUMMARY!AN18="FEMALE_SUBADULT","F_DISPERSED","NA")),IF(SABI_SUMMARY!AO18="MALE_ADULT_36_48","M_RESIDENT",IF(SABI_SUMMARY!AO18="FEMALE_ADULT_36_48","F_RESIDENT","NA")))</f>
        <v>NA</v>
      </c>
      <c r="G18" s="1" t="str">
        <f>IF(SABI_SUMMARY!AP18="CENSORED",IF(SABI_SUMMARY!AO18="MALE_SUBADULT","M_DISPERSED",IF(SABI_SUMMARY!AO18="FEMALE_SUBADULT","F_DISPERSED","NA")),IF(SABI_SUMMARY!AP18="MALE_ADULT_36_48","M_RESIDENT",IF(SABI_SUMMARY!AP18="FEMALE_ADULT_36_48","F_RESIDENT","NA")))</f>
        <v>NA</v>
      </c>
      <c r="H18" s="1" t="str">
        <f>IF(SABI_SUMMARY!AQ18="CENSORED",IF(SABI_SUMMARY!AP18="MALE_SUBADULT","M_DISPERSED",IF(SABI_SUMMARY!AP18="FEMALE_SUBADULT","F_DISPERSED","NA")),IF(SABI_SUMMARY!AQ18="MALE_ADULT_36_48","M_RESIDENT",IF(SABI_SUMMARY!AQ18="FEMALE_ADULT_36_48","F_RESIDENT","NA")))</f>
        <v>NA</v>
      </c>
      <c r="I18" s="1" t="str">
        <f>IF(SABI_SUMMARY!AR18="CENSORED",IF(SABI_SUMMARY!AQ18="MALE_SUBADULT","M_DISPERSED",IF(SABI_SUMMARY!AQ18="FEMALE_SUBADULT","F_DISPERSED","NA")),IF(SABI_SUMMARY!AR18="MALE_ADULT_36_48","M_RESIDENT",IF(SABI_SUMMARY!AR18="FEMALE_ADULT_36_48","F_RESIDENT","NA")))</f>
        <v>NA</v>
      </c>
      <c r="J18" s="1" t="str">
        <f>IF(SABI_SUMMARY!AS18="CENSORED",IF(SABI_SUMMARY!AR18="MALE_SUBADULT","M_DISPERSED",IF(SABI_SUMMARY!AR18="FEMALE_SUBADULT","F_DISPERSED","NA")),IF(SABI_SUMMARY!AS18="MALE_ADULT_36_48","M_RESIDENT",IF(SABI_SUMMARY!AS18="FEMALE_ADULT_36_48","F_RESIDENT","NA")))</f>
        <v>NA</v>
      </c>
      <c r="K18" s="1" t="str">
        <f>IF(SABI_SUMMARY!AT18="CENSORED",IF(SABI_SUMMARY!AS18="MALE_SUBADULT","M_DISPERSED",IF(SABI_SUMMARY!AS18="FEMALE_SUBADULT","F_DISPERSED","NA")),IF(SABI_SUMMARY!AT18="MALE_ADULT_36_48","M_RESIDENT",IF(SABI_SUMMARY!AT18="FEMALE_ADULT_36_48","F_RESIDENT","NA")))</f>
        <v>NA</v>
      </c>
      <c r="L18" s="1" t="str">
        <f>IF(SABI_SUMMARY!AU18="CENSORED",IF(SABI_SUMMARY!AT18="MALE_SUBADULT","M_DISPERSED",IF(SABI_SUMMARY!AT18="FEMALE_SUBADULT","F_DISPERSED","NA")),IF(SABI_SUMMARY!AU18="MALE_ADULT_36_48","M_RESIDENT",IF(SABI_SUMMARY!AU18="FEMALE_ADULT_36_48","F_RESIDENT","NA")))</f>
        <v>NA</v>
      </c>
      <c r="M18" s="1" t="str">
        <f>IF(SABI_SUMMARY!AV18="CENSORED",IF(SABI_SUMMARY!AU18="MALE_SUBADULT","M_DISPERSED",IF(SABI_SUMMARY!AU18="FEMALE_SUBADULT","F_DISPERSED","NA")),IF(SABI_SUMMARY!AV18="MALE_ADULT_36_48","M_RESIDENT",IF(SABI_SUMMARY!AV18="FEMALE_ADULT_36_48","F_RESIDENT","NA")))</f>
        <v>NA</v>
      </c>
      <c r="N18" s="1" t="str">
        <f>IF(SABI_SUMMARY!AW18="CENSORED",IF(SABI_SUMMARY!AV18="MALE_SUBADULT","M_DISPERSED",IF(SABI_SUMMARY!AV18="FEMALE_SUBADULT","F_DISPERSED","NA")),IF(SABI_SUMMARY!AW18="MALE_ADULT_36_48","M_RESIDENT",IF(SABI_SUMMARY!AW18="FEMALE_ADULT_36_48","F_RESIDENT","NA")))</f>
        <v>NA</v>
      </c>
      <c r="O18" s="1" t="str">
        <f>IF(SABI_SUMMARY!AX18="CENSORED",IF(SABI_SUMMARY!AW18="MALE_SUBADULT","M_DISPERSED",IF(SABI_SUMMARY!AW18="FEMALE_SUBADULT","F_DISPERSED","NA")),IF(SABI_SUMMARY!AX18="MALE_ADULT_36_48","M_RESIDENT",IF(SABI_SUMMARY!AX18="FEMALE_ADULT_36_48","F_RESIDENT","NA")))</f>
        <v>NA</v>
      </c>
      <c r="P18" s="1" t="str">
        <f>IF(SABI_SUMMARY!AY18="CENSORED",IF(SABI_SUMMARY!AX18="MALE_SUBADULT","M_DISPERSED",IF(SABI_SUMMARY!AX18="FEMALE_SUBADULT","F_DISPERSED","NA")),IF(SABI_SUMMARY!AY18="MALE_ADULT_36_48","M_RESIDENT",IF(SABI_SUMMARY!AY18="FEMALE_ADULT_36_48","F_RESIDENT","NA")))</f>
        <v>NA</v>
      </c>
    </row>
    <row r="19" spans="1:16" x14ac:dyDescent="0.2">
      <c r="A19" s="27">
        <f>SABI_RAW_DATA!A19</f>
        <v>18</v>
      </c>
      <c r="B19" s="1" t="str">
        <f>IF(SABI_SUMMARY!AK19="CENSORED",IF(SABI_SUMMARY!AJ19="MALE_SUBADULT","M_DISPERSED",IF(SABI_SUMMARY!AJ19="FEMALE_SUBADULT","F_DISPERSED","NA")),IF(SABI_SUMMARY!AK19="MALE_ADULT_36_48","M_RESIDENT",IF(SABI_SUMMARY!AK19="FEMALE_ADULT_36_48","F_RESIDENT","NA")))</f>
        <v>NA</v>
      </c>
      <c r="C19" s="1" t="str">
        <f>IF(SABI_SUMMARY!AL19="CENSORED",IF(SABI_SUMMARY!AK19="MALE_SUBADULT","M_DISPERSED",IF(SABI_SUMMARY!AK19="FEMALE_SUBADULT","F_DISPERSED","NA")),IF(SABI_SUMMARY!AL19="MALE_ADULT_36_48","M_RESIDENT",IF(SABI_SUMMARY!AL19="FEMALE_ADULT_36_48","F_RESIDENT","NA")))</f>
        <v>NA</v>
      </c>
      <c r="D19" s="1" t="str">
        <f>IF(SABI_SUMMARY!AM19="CENSORED",IF(SABI_SUMMARY!AL19="MALE_SUBADULT","M_DISPERSED",IF(SABI_SUMMARY!AL19="FEMALE_SUBADULT","F_DISPERSED","NA")),IF(SABI_SUMMARY!AM19="MALE_ADULT_36_48","M_RESIDENT",IF(SABI_SUMMARY!AM19="FEMALE_ADULT_36_48","F_RESIDENT","NA")))</f>
        <v>NA</v>
      </c>
      <c r="E19" s="1" t="str">
        <f>IF(SABI_SUMMARY!AN19="CENSORED",IF(SABI_SUMMARY!AM19="MALE_SUBADULT","M_DISPERSED",IF(SABI_SUMMARY!AM19="FEMALE_SUBADULT","F_DISPERSED","NA")),IF(SABI_SUMMARY!AN19="MALE_ADULT_36_48","M_RESIDENT",IF(SABI_SUMMARY!AN19="FEMALE_ADULT_36_48","F_RESIDENT","NA")))</f>
        <v>NA</v>
      </c>
      <c r="F19" s="1" t="str">
        <f>IF(SABI_SUMMARY!AO19="CENSORED",IF(SABI_SUMMARY!AN19="MALE_SUBADULT","M_DISPERSED",IF(SABI_SUMMARY!AN19="FEMALE_SUBADULT","F_DISPERSED","NA")),IF(SABI_SUMMARY!AO19="MALE_ADULT_36_48","M_RESIDENT",IF(SABI_SUMMARY!AO19="FEMALE_ADULT_36_48","F_RESIDENT","NA")))</f>
        <v>NA</v>
      </c>
      <c r="G19" s="1" t="str">
        <f>IF(SABI_SUMMARY!AP19="CENSORED",IF(SABI_SUMMARY!AO19="MALE_SUBADULT","M_DISPERSED",IF(SABI_SUMMARY!AO19="FEMALE_SUBADULT","F_DISPERSED","NA")),IF(SABI_SUMMARY!AP19="MALE_ADULT_36_48","M_RESIDENT",IF(SABI_SUMMARY!AP19="FEMALE_ADULT_36_48","F_RESIDENT","NA")))</f>
        <v>NA</v>
      </c>
      <c r="H19" s="1" t="str">
        <f>IF(SABI_SUMMARY!AQ19="CENSORED",IF(SABI_SUMMARY!AP19="MALE_SUBADULT","M_DISPERSED",IF(SABI_SUMMARY!AP19="FEMALE_SUBADULT","F_DISPERSED","NA")),IF(SABI_SUMMARY!AQ19="MALE_ADULT_36_48","M_RESIDENT",IF(SABI_SUMMARY!AQ19="FEMALE_ADULT_36_48","F_RESIDENT","NA")))</f>
        <v>NA</v>
      </c>
      <c r="I19" s="1" t="str">
        <f>IF(SABI_SUMMARY!AR19="CENSORED",IF(SABI_SUMMARY!AQ19="MALE_SUBADULT","M_DISPERSED",IF(SABI_SUMMARY!AQ19="FEMALE_SUBADULT","F_DISPERSED","NA")),IF(SABI_SUMMARY!AR19="MALE_ADULT_36_48","M_RESIDENT",IF(SABI_SUMMARY!AR19="FEMALE_ADULT_36_48","F_RESIDENT","NA")))</f>
        <v>NA</v>
      </c>
      <c r="J19" s="1" t="str">
        <f>IF(SABI_SUMMARY!AS19="CENSORED",IF(SABI_SUMMARY!AR19="MALE_SUBADULT","M_DISPERSED",IF(SABI_SUMMARY!AR19="FEMALE_SUBADULT","F_DISPERSED","NA")),IF(SABI_SUMMARY!AS19="MALE_ADULT_36_48","M_RESIDENT",IF(SABI_SUMMARY!AS19="FEMALE_ADULT_36_48","F_RESIDENT","NA")))</f>
        <v>NA</v>
      </c>
      <c r="K19" s="1" t="str">
        <f>IF(SABI_SUMMARY!AT19="CENSORED",IF(SABI_SUMMARY!AS19="MALE_SUBADULT","M_DISPERSED",IF(SABI_SUMMARY!AS19="FEMALE_SUBADULT","F_DISPERSED","NA")),IF(SABI_SUMMARY!AT19="MALE_ADULT_36_48","M_RESIDENT",IF(SABI_SUMMARY!AT19="FEMALE_ADULT_36_48","F_RESIDENT","NA")))</f>
        <v>NA</v>
      </c>
      <c r="L19" s="1" t="str">
        <f>IF(SABI_SUMMARY!AU19="CENSORED",IF(SABI_SUMMARY!AT19="MALE_SUBADULT","M_DISPERSED",IF(SABI_SUMMARY!AT19="FEMALE_SUBADULT","F_DISPERSED","NA")),IF(SABI_SUMMARY!AU19="MALE_ADULT_36_48","M_RESIDENT",IF(SABI_SUMMARY!AU19="FEMALE_ADULT_36_48","F_RESIDENT","NA")))</f>
        <v>NA</v>
      </c>
      <c r="M19" s="1" t="str">
        <f>IF(SABI_SUMMARY!AV19="CENSORED",IF(SABI_SUMMARY!AU19="MALE_SUBADULT","M_DISPERSED",IF(SABI_SUMMARY!AU19="FEMALE_SUBADULT","F_DISPERSED","NA")),IF(SABI_SUMMARY!AV19="MALE_ADULT_36_48","M_RESIDENT",IF(SABI_SUMMARY!AV19="FEMALE_ADULT_36_48","F_RESIDENT","NA")))</f>
        <v>NA</v>
      </c>
      <c r="N19" s="1" t="str">
        <f>IF(SABI_SUMMARY!AW19="CENSORED",IF(SABI_SUMMARY!AV19="MALE_SUBADULT","M_DISPERSED",IF(SABI_SUMMARY!AV19="FEMALE_SUBADULT","F_DISPERSED","NA")),IF(SABI_SUMMARY!AW19="MALE_ADULT_36_48","M_RESIDENT",IF(SABI_SUMMARY!AW19="FEMALE_ADULT_36_48","F_RESIDENT","NA")))</f>
        <v>NA</v>
      </c>
      <c r="O19" s="1" t="str">
        <f>IF(SABI_SUMMARY!AX19="CENSORED",IF(SABI_SUMMARY!AW19="MALE_SUBADULT","M_DISPERSED",IF(SABI_SUMMARY!AW19="FEMALE_SUBADULT","F_DISPERSED","NA")),IF(SABI_SUMMARY!AX19="MALE_ADULT_36_48","M_RESIDENT",IF(SABI_SUMMARY!AX19="FEMALE_ADULT_36_48","F_RESIDENT","NA")))</f>
        <v>NA</v>
      </c>
      <c r="P19" s="1" t="str">
        <f>IF(SABI_SUMMARY!AY19="CENSORED",IF(SABI_SUMMARY!AX19="MALE_SUBADULT","M_DISPERSED",IF(SABI_SUMMARY!AX19="FEMALE_SUBADULT","F_DISPERSED","NA")),IF(SABI_SUMMARY!AY19="MALE_ADULT_36_48","M_RESIDENT",IF(SABI_SUMMARY!AY19="FEMALE_ADULT_36_48","F_RESIDENT","NA")))</f>
        <v>NA</v>
      </c>
    </row>
    <row r="20" spans="1:16" x14ac:dyDescent="0.2">
      <c r="A20" s="27">
        <f>SABI_RAW_DATA!A20</f>
        <v>19</v>
      </c>
      <c r="B20" s="1" t="str">
        <f>IF(SABI_SUMMARY!AK20="CENSORED",IF(SABI_SUMMARY!AJ20="MALE_SUBADULT","M_DISPERSED",IF(SABI_SUMMARY!AJ20="FEMALE_SUBADULT","F_DISPERSED","NA")),IF(SABI_SUMMARY!AK20="MALE_ADULT_36_48","M_RESIDENT",IF(SABI_SUMMARY!AK20="FEMALE_ADULT_36_48","F_RESIDENT","NA")))</f>
        <v>NA</v>
      </c>
      <c r="C20" s="1" t="str">
        <f>IF(SABI_SUMMARY!AL20="CENSORED",IF(SABI_SUMMARY!AK20="MALE_SUBADULT","M_DISPERSED",IF(SABI_SUMMARY!AK20="FEMALE_SUBADULT","F_DISPERSED","NA")),IF(SABI_SUMMARY!AL20="MALE_ADULT_36_48","M_RESIDENT",IF(SABI_SUMMARY!AL20="FEMALE_ADULT_36_48","F_RESIDENT","NA")))</f>
        <v>NA</v>
      </c>
      <c r="D20" s="1" t="str">
        <f>IF(SABI_SUMMARY!AM20="CENSORED",IF(SABI_SUMMARY!AL20="MALE_SUBADULT","M_DISPERSED",IF(SABI_SUMMARY!AL20="FEMALE_SUBADULT","F_DISPERSED","NA")),IF(SABI_SUMMARY!AM20="MALE_ADULT_36_48","M_RESIDENT",IF(SABI_SUMMARY!AM20="FEMALE_ADULT_36_48","F_RESIDENT","NA")))</f>
        <v>NA</v>
      </c>
      <c r="E20" s="1" t="str">
        <f>IF(SABI_SUMMARY!AN20="CENSORED",IF(SABI_SUMMARY!AM20="MALE_SUBADULT","M_DISPERSED",IF(SABI_SUMMARY!AM20="FEMALE_SUBADULT","F_DISPERSED","NA")),IF(SABI_SUMMARY!AN20="MALE_ADULT_36_48","M_RESIDENT",IF(SABI_SUMMARY!AN20="FEMALE_ADULT_36_48","F_RESIDENT","NA")))</f>
        <v>NA</v>
      </c>
      <c r="F20" s="1" t="str">
        <f>IF(SABI_SUMMARY!AO20="CENSORED",IF(SABI_SUMMARY!AN20="MALE_SUBADULT","M_DISPERSED",IF(SABI_SUMMARY!AN20="FEMALE_SUBADULT","F_DISPERSED","NA")),IF(SABI_SUMMARY!AO20="MALE_ADULT_36_48","M_RESIDENT",IF(SABI_SUMMARY!AO20="FEMALE_ADULT_36_48","F_RESIDENT","NA")))</f>
        <v>NA</v>
      </c>
      <c r="G20" s="1" t="str">
        <f>IF(SABI_SUMMARY!AP20="CENSORED",IF(SABI_SUMMARY!AO20="MALE_SUBADULT","M_DISPERSED",IF(SABI_SUMMARY!AO20="FEMALE_SUBADULT","F_DISPERSED","NA")),IF(SABI_SUMMARY!AP20="MALE_ADULT_36_48","M_RESIDENT",IF(SABI_SUMMARY!AP20="FEMALE_ADULT_36_48","F_RESIDENT","NA")))</f>
        <v>NA</v>
      </c>
      <c r="H20" s="1" t="str">
        <f>IF(SABI_SUMMARY!AQ20="CENSORED",IF(SABI_SUMMARY!AP20="MALE_SUBADULT","M_DISPERSED",IF(SABI_SUMMARY!AP20="FEMALE_SUBADULT","F_DISPERSED","NA")),IF(SABI_SUMMARY!AQ20="MALE_ADULT_36_48","M_RESIDENT",IF(SABI_SUMMARY!AQ20="FEMALE_ADULT_36_48","F_RESIDENT","NA")))</f>
        <v>NA</v>
      </c>
      <c r="I20" s="1" t="str">
        <f>IF(SABI_SUMMARY!AR20="CENSORED",IF(SABI_SUMMARY!AQ20="MALE_SUBADULT","M_DISPERSED",IF(SABI_SUMMARY!AQ20="FEMALE_SUBADULT","F_DISPERSED","NA")),IF(SABI_SUMMARY!AR20="MALE_ADULT_36_48","M_RESIDENT",IF(SABI_SUMMARY!AR20="FEMALE_ADULT_36_48","F_RESIDENT","NA")))</f>
        <v>NA</v>
      </c>
      <c r="J20" s="1" t="str">
        <f>IF(SABI_SUMMARY!AS20="CENSORED",IF(SABI_SUMMARY!AR20="MALE_SUBADULT","M_DISPERSED",IF(SABI_SUMMARY!AR20="FEMALE_SUBADULT","F_DISPERSED","NA")),IF(SABI_SUMMARY!AS20="MALE_ADULT_36_48","M_RESIDENT",IF(SABI_SUMMARY!AS20="FEMALE_ADULT_36_48","F_RESIDENT","NA")))</f>
        <v>NA</v>
      </c>
      <c r="K20" s="1" t="str">
        <f>IF(SABI_SUMMARY!AT20="CENSORED",IF(SABI_SUMMARY!AS20="MALE_SUBADULT","M_DISPERSED",IF(SABI_SUMMARY!AS20="FEMALE_SUBADULT","F_DISPERSED","NA")),IF(SABI_SUMMARY!AT20="MALE_ADULT_36_48","M_RESIDENT",IF(SABI_SUMMARY!AT20="FEMALE_ADULT_36_48","F_RESIDENT","NA")))</f>
        <v>NA</v>
      </c>
      <c r="L20" s="1" t="str">
        <f>IF(SABI_SUMMARY!AU20="CENSORED",IF(SABI_SUMMARY!AT20="MALE_SUBADULT","M_DISPERSED",IF(SABI_SUMMARY!AT20="FEMALE_SUBADULT","F_DISPERSED","NA")),IF(SABI_SUMMARY!AU20="MALE_ADULT_36_48","M_RESIDENT",IF(SABI_SUMMARY!AU20="FEMALE_ADULT_36_48","F_RESIDENT","NA")))</f>
        <v>NA</v>
      </c>
      <c r="M20" s="1" t="str">
        <f>IF(SABI_SUMMARY!AV20="CENSORED",IF(SABI_SUMMARY!AU20="MALE_SUBADULT","M_DISPERSED",IF(SABI_SUMMARY!AU20="FEMALE_SUBADULT","F_DISPERSED","NA")),IF(SABI_SUMMARY!AV20="MALE_ADULT_36_48","M_RESIDENT",IF(SABI_SUMMARY!AV20="FEMALE_ADULT_36_48","F_RESIDENT","NA")))</f>
        <v>NA</v>
      </c>
      <c r="N20" s="1" t="str">
        <f>IF(SABI_SUMMARY!AW20="CENSORED",IF(SABI_SUMMARY!AV20="MALE_SUBADULT","M_DISPERSED",IF(SABI_SUMMARY!AV20="FEMALE_SUBADULT","F_DISPERSED","NA")),IF(SABI_SUMMARY!AW20="MALE_ADULT_36_48","M_RESIDENT",IF(SABI_SUMMARY!AW20="FEMALE_ADULT_36_48","F_RESIDENT","NA")))</f>
        <v>NA</v>
      </c>
      <c r="O20" s="1" t="str">
        <f>IF(SABI_SUMMARY!AX20="CENSORED",IF(SABI_SUMMARY!AW20="MALE_SUBADULT","M_DISPERSED",IF(SABI_SUMMARY!AW20="FEMALE_SUBADULT","F_DISPERSED","NA")),IF(SABI_SUMMARY!AX20="MALE_ADULT_36_48","M_RESIDENT",IF(SABI_SUMMARY!AX20="FEMALE_ADULT_36_48","F_RESIDENT","NA")))</f>
        <v>NA</v>
      </c>
      <c r="P20" s="1" t="str">
        <f>IF(SABI_SUMMARY!AY20="CENSORED",IF(SABI_SUMMARY!AX20="MALE_SUBADULT","M_DISPERSED",IF(SABI_SUMMARY!AX20="FEMALE_SUBADULT","F_DISPERSED","NA")),IF(SABI_SUMMARY!AY20="MALE_ADULT_36_48","M_RESIDENT",IF(SABI_SUMMARY!AY20="FEMALE_ADULT_36_48","F_RESIDENT","NA")))</f>
        <v>NA</v>
      </c>
    </row>
    <row r="21" spans="1:16" x14ac:dyDescent="0.2">
      <c r="A21" s="27">
        <f>SABI_RAW_DATA!A21</f>
        <v>20</v>
      </c>
      <c r="B21" s="1" t="str">
        <f>IF(SABI_SUMMARY!AK21="CENSORED",IF(SABI_SUMMARY!AJ21="MALE_SUBADULT","M_DISPERSED",IF(SABI_SUMMARY!AJ21="FEMALE_SUBADULT","F_DISPERSED","NA")),IF(SABI_SUMMARY!AK21="MALE_ADULT_36_48","M_RESIDENT",IF(SABI_SUMMARY!AK21="FEMALE_ADULT_36_48","F_RESIDENT","NA")))</f>
        <v>NA</v>
      </c>
      <c r="C21" s="1" t="str">
        <f>IF(SABI_SUMMARY!AL21="CENSORED",IF(SABI_SUMMARY!AK21="MALE_SUBADULT","M_DISPERSED",IF(SABI_SUMMARY!AK21="FEMALE_SUBADULT","F_DISPERSED","NA")),IF(SABI_SUMMARY!AL21="MALE_ADULT_36_48","M_RESIDENT",IF(SABI_SUMMARY!AL21="FEMALE_ADULT_36_48","F_RESIDENT","NA")))</f>
        <v>NA</v>
      </c>
      <c r="D21" s="1" t="str">
        <f>IF(SABI_SUMMARY!AM21="CENSORED",IF(SABI_SUMMARY!AL21="MALE_SUBADULT","M_DISPERSED",IF(SABI_SUMMARY!AL21="FEMALE_SUBADULT","F_DISPERSED","NA")),IF(SABI_SUMMARY!AM21="MALE_ADULT_36_48","M_RESIDENT",IF(SABI_SUMMARY!AM21="FEMALE_ADULT_36_48","F_RESIDENT","NA")))</f>
        <v>NA</v>
      </c>
      <c r="E21" s="1" t="str">
        <f>IF(SABI_SUMMARY!AN21="CENSORED",IF(SABI_SUMMARY!AM21="MALE_SUBADULT","M_DISPERSED",IF(SABI_SUMMARY!AM21="FEMALE_SUBADULT","F_DISPERSED","NA")),IF(SABI_SUMMARY!AN21="MALE_ADULT_36_48","M_RESIDENT",IF(SABI_SUMMARY!AN21="FEMALE_ADULT_36_48","F_RESIDENT","NA")))</f>
        <v>NA</v>
      </c>
      <c r="F21" s="1" t="str">
        <f>IF(SABI_SUMMARY!AO21="CENSORED",IF(SABI_SUMMARY!AN21="MALE_SUBADULT","M_DISPERSED",IF(SABI_SUMMARY!AN21="FEMALE_SUBADULT","F_DISPERSED","NA")),IF(SABI_SUMMARY!AO21="MALE_ADULT_36_48","M_RESIDENT",IF(SABI_SUMMARY!AO21="FEMALE_ADULT_36_48","F_RESIDENT","NA")))</f>
        <v>NA</v>
      </c>
      <c r="G21" s="1" t="str">
        <f>IF(SABI_SUMMARY!AP21="CENSORED",IF(SABI_SUMMARY!AO21="MALE_SUBADULT","M_DISPERSED",IF(SABI_SUMMARY!AO21="FEMALE_SUBADULT","F_DISPERSED","NA")),IF(SABI_SUMMARY!AP21="MALE_ADULT_36_48","M_RESIDENT",IF(SABI_SUMMARY!AP21="FEMALE_ADULT_36_48","F_RESIDENT","NA")))</f>
        <v>NA</v>
      </c>
      <c r="H21" s="1" t="str">
        <f>IF(SABI_SUMMARY!AQ21="CENSORED",IF(SABI_SUMMARY!AP21="MALE_SUBADULT","M_DISPERSED",IF(SABI_SUMMARY!AP21="FEMALE_SUBADULT","F_DISPERSED","NA")),IF(SABI_SUMMARY!AQ21="MALE_ADULT_36_48","M_RESIDENT",IF(SABI_SUMMARY!AQ21="FEMALE_ADULT_36_48","F_RESIDENT","NA")))</f>
        <v>NA</v>
      </c>
      <c r="I21" s="1" t="str">
        <f>IF(SABI_SUMMARY!AR21="CENSORED",IF(SABI_SUMMARY!AQ21="MALE_SUBADULT","M_DISPERSED",IF(SABI_SUMMARY!AQ21="FEMALE_SUBADULT","F_DISPERSED","NA")),IF(SABI_SUMMARY!AR21="MALE_ADULT_36_48","M_RESIDENT",IF(SABI_SUMMARY!AR21="FEMALE_ADULT_36_48","F_RESIDENT","NA")))</f>
        <v>NA</v>
      </c>
      <c r="J21" s="1" t="str">
        <f>IF(SABI_SUMMARY!AS21="CENSORED",IF(SABI_SUMMARY!AR21="MALE_SUBADULT","M_DISPERSED",IF(SABI_SUMMARY!AR21="FEMALE_SUBADULT","F_DISPERSED","NA")),IF(SABI_SUMMARY!AS21="MALE_ADULT_36_48","M_RESIDENT",IF(SABI_SUMMARY!AS21="FEMALE_ADULT_36_48","F_RESIDENT","NA")))</f>
        <v>NA</v>
      </c>
      <c r="K21" s="1" t="str">
        <f>IF(SABI_SUMMARY!AT21="CENSORED",IF(SABI_SUMMARY!AS21="MALE_SUBADULT","M_DISPERSED",IF(SABI_SUMMARY!AS21="FEMALE_SUBADULT","F_DISPERSED","NA")),IF(SABI_SUMMARY!AT21="MALE_ADULT_36_48","M_RESIDENT",IF(SABI_SUMMARY!AT21="FEMALE_ADULT_36_48","F_RESIDENT","NA")))</f>
        <v>NA</v>
      </c>
      <c r="L21" s="1" t="str">
        <f>IF(SABI_SUMMARY!AU21="CENSORED",IF(SABI_SUMMARY!AT21="MALE_SUBADULT","M_DISPERSED",IF(SABI_SUMMARY!AT21="FEMALE_SUBADULT","F_DISPERSED","NA")),IF(SABI_SUMMARY!AU21="MALE_ADULT_36_48","M_RESIDENT",IF(SABI_SUMMARY!AU21="FEMALE_ADULT_36_48","F_RESIDENT","NA")))</f>
        <v>NA</v>
      </c>
      <c r="M21" s="1" t="str">
        <f>IF(SABI_SUMMARY!AV21="CENSORED",IF(SABI_SUMMARY!AU21="MALE_SUBADULT","M_DISPERSED",IF(SABI_SUMMARY!AU21="FEMALE_SUBADULT","F_DISPERSED","NA")),IF(SABI_SUMMARY!AV21="MALE_ADULT_36_48","M_RESIDENT",IF(SABI_SUMMARY!AV21="FEMALE_ADULT_36_48","F_RESIDENT","NA")))</f>
        <v>NA</v>
      </c>
      <c r="N21" s="1" t="str">
        <f>IF(SABI_SUMMARY!AW21="CENSORED",IF(SABI_SUMMARY!AV21="MALE_SUBADULT","M_DISPERSED",IF(SABI_SUMMARY!AV21="FEMALE_SUBADULT","F_DISPERSED","NA")),IF(SABI_SUMMARY!AW21="MALE_ADULT_36_48","M_RESIDENT",IF(SABI_SUMMARY!AW21="FEMALE_ADULT_36_48","F_RESIDENT","NA")))</f>
        <v>NA</v>
      </c>
      <c r="O21" s="1" t="str">
        <f>IF(SABI_SUMMARY!AX21="CENSORED",IF(SABI_SUMMARY!AW21="MALE_SUBADULT","M_DISPERSED",IF(SABI_SUMMARY!AW21="FEMALE_SUBADULT","F_DISPERSED","NA")),IF(SABI_SUMMARY!AX21="MALE_ADULT_36_48","M_RESIDENT",IF(SABI_SUMMARY!AX21="FEMALE_ADULT_36_48","F_RESIDENT","NA")))</f>
        <v>NA</v>
      </c>
      <c r="P21" s="1" t="str">
        <f>IF(SABI_SUMMARY!AY21="CENSORED",IF(SABI_SUMMARY!AX21="MALE_SUBADULT","M_DISPERSED",IF(SABI_SUMMARY!AX21="FEMALE_SUBADULT","F_DISPERSED","NA")),IF(SABI_SUMMARY!AY21="MALE_ADULT_36_48","M_RESIDENT",IF(SABI_SUMMARY!AY21="FEMALE_ADULT_36_48","F_RESIDENT","NA")))</f>
        <v>NA</v>
      </c>
    </row>
    <row r="22" spans="1:16" x14ac:dyDescent="0.2">
      <c r="A22" s="27">
        <f>SABI_RAW_DATA!A22</f>
        <v>21</v>
      </c>
      <c r="B22" s="1" t="str">
        <f>IF(SABI_SUMMARY!AK22="CENSORED",IF(SABI_SUMMARY!AJ22="MALE_SUBADULT","M_DISPERSED",IF(SABI_SUMMARY!AJ22="FEMALE_SUBADULT","F_DISPERSED","NA")),IF(SABI_SUMMARY!AK22="MALE_ADULT_36_48","M_RESIDENT",IF(SABI_SUMMARY!AK22="FEMALE_ADULT_36_48","F_RESIDENT","NA")))</f>
        <v>NA</v>
      </c>
      <c r="C22" s="1" t="str">
        <f>IF(SABI_SUMMARY!AL22="CENSORED",IF(SABI_SUMMARY!AK22="MALE_SUBADULT","M_DISPERSED",IF(SABI_SUMMARY!AK22="FEMALE_SUBADULT","F_DISPERSED","NA")),IF(SABI_SUMMARY!AL22="MALE_ADULT_36_48","M_RESIDENT",IF(SABI_SUMMARY!AL22="FEMALE_ADULT_36_48","F_RESIDENT","NA")))</f>
        <v>NA</v>
      </c>
      <c r="D22" s="1" t="str">
        <f>IF(SABI_SUMMARY!AM22="CENSORED",IF(SABI_SUMMARY!AL22="MALE_SUBADULT","M_DISPERSED",IF(SABI_SUMMARY!AL22="FEMALE_SUBADULT","F_DISPERSED","NA")),IF(SABI_SUMMARY!AM22="MALE_ADULT_36_48","M_RESIDENT",IF(SABI_SUMMARY!AM22="FEMALE_ADULT_36_48","F_RESIDENT","NA")))</f>
        <v>NA</v>
      </c>
      <c r="E22" s="1" t="str">
        <f>IF(SABI_SUMMARY!AN22="CENSORED",IF(SABI_SUMMARY!AM22="MALE_SUBADULT","M_DISPERSED",IF(SABI_SUMMARY!AM22="FEMALE_SUBADULT","F_DISPERSED","NA")),IF(SABI_SUMMARY!AN22="MALE_ADULT_36_48","M_RESIDENT",IF(SABI_SUMMARY!AN22="FEMALE_ADULT_36_48","F_RESIDENT","NA")))</f>
        <v>NA</v>
      </c>
      <c r="F22" s="1" t="str">
        <f>IF(SABI_SUMMARY!AO22="CENSORED",IF(SABI_SUMMARY!AN22="MALE_SUBADULT","M_DISPERSED",IF(SABI_SUMMARY!AN22="FEMALE_SUBADULT","F_DISPERSED","NA")),IF(SABI_SUMMARY!AO22="MALE_ADULT_36_48","M_RESIDENT",IF(SABI_SUMMARY!AO22="FEMALE_ADULT_36_48","F_RESIDENT","NA")))</f>
        <v>NA</v>
      </c>
      <c r="G22" s="1" t="str">
        <f>IF(SABI_SUMMARY!AP22="CENSORED",IF(SABI_SUMMARY!AO22="MALE_SUBADULT","M_DISPERSED",IF(SABI_SUMMARY!AO22="FEMALE_SUBADULT","F_DISPERSED","NA")),IF(SABI_SUMMARY!AP22="MALE_ADULT_36_48","M_RESIDENT",IF(SABI_SUMMARY!AP22="FEMALE_ADULT_36_48","F_RESIDENT","NA")))</f>
        <v>NA</v>
      </c>
      <c r="H22" s="1" t="str">
        <f>IF(SABI_SUMMARY!AQ22="CENSORED",IF(SABI_SUMMARY!AP22="MALE_SUBADULT","M_DISPERSED",IF(SABI_SUMMARY!AP22="FEMALE_SUBADULT","F_DISPERSED","NA")),IF(SABI_SUMMARY!AQ22="MALE_ADULT_36_48","M_RESIDENT",IF(SABI_SUMMARY!AQ22="FEMALE_ADULT_36_48","F_RESIDENT","NA")))</f>
        <v>NA</v>
      </c>
      <c r="I22" s="1" t="str">
        <f>IF(SABI_SUMMARY!AR22="CENSORED",IF(SABI_SUMMARY!AQ22="MALE_SUBADULT","M_DISPERSED",IF(SABI_SUMMARY!AQ22="FEMALE_SUBADULT","F_DISPERSED","NA")),IF(SABI_SUMMARY!AR22="MALE_ADULT_36_48","M_RESIDENT",IF(SABI_SUMMARY!AR22="FEMALE_ADULT_36_48","F_RESIDENT","NA")))</f>
        <v>NA</v>
      </c>
      <c r="J22" s="1" t="str">
        <f>IF(SABI_SUMMARY!AS22="CENSORED",IF(SABI_SUMMARY!AR22="MALE_SUBADULT","M_DISPERSED",IF(SABI_SUMMARY!AR22="FEMALE_SUBADULT","F_DISPERSED","NA")),IF(SABI_SUMMARY!AS22="MALE_ADULT_36_48","M_RESIDENT",IF(SABI_SUMMARY!AS22="FEMALE_ADULT_36_48","F_RESIDENT","NA")))</f>
        <v>NA</v>
      </c>
      <c r="K22" s="1" t="str">
        <f>IF(SABI_SUMMARY!AT22="CENSORED",IF(SABI_SUMMARY!AS22="MALE_SUBADULT","M_DISPERSED",IF(SABI_SUMMARY!AS22="FEMALE_SUBADULT","F_DISPERSED","NA")),IF(SABI_SUMMARY!AT22="MALE_ADULT_36_48","M_RESIDENT",IF(SABI_SUMMARY!AT22="FEMALE_ADULT_36_48","F_RESIDENT","NA")))</f>
        <v>NA</v>
      </c>
      <c r="L22" s="1" t="str">
        <f>IF(SABI_SUMMARY!AU22="CENSORED",IF(SABI_SUMMARY!AT22="MALE_SUBADULT","M_DISPERSED",IF(SABI_SUMMARY!AT22="FEMALE_SUBADULT","F_DISPERSED","NA")),IF(SABI_SUMMARY!AU22="MALE_ADULT_36_48","M_RESIDENT",IF(SABI_SUMMARY!AU22="FEMALE_ADULT_36_48","F_RESIDENT","NA")))</f>
        <v>NA</v>
      </c>
      <c r="M22" s="1" t="str">
        <f>IF(SABI_SUMMARY!AV22="CENSORED",IF(SABI_SUMMARY!AU22="MALE_SUBADULT","M_DISPERSED",IF(SABI_SUMMARY!AU22="FEMALE_SUBADULT","F_DISPERSED","NA")),IF(SABI_SUMMARY!AV22="MALE_ADULT_36_48","M_RESIDENT",IF(SABI_SUMMARY!AV22="FEMALE_ADULT_36_48","F_RESIDENT","NA")))</f>
        <v>NA</v>
      </c>
      <c r="N22" s="1" t="str">
        <f>IF(SABI_SUMMARY!AW22="CENSORED",IF(SABI_SUMMARY!AV22="MALE_SUBADULT","M_DISPERSED",IF(SABI_SUMMARY!AV22="FEMALE_SUBADULT","F_DISPERSED","NA")),IF(SABI_SUMMARY!AW22="MALE_ADULT_36_48","M_RESIDENT",IF(SABI_SUMMARY!AW22="FEMALE_ADULT_36_48","F_RESIDENT","NA")))</f>
        <v>NA</v>
      </c>
      <c r="O22" s="1" t="str">
        <f>IF(SABI_SUMMARY!AX22="CENSORED",IF(SABI_SUMMARY!AW22="MALE_SUBADULT","M_DISPERSED",IF(SABI_SUMMARY!AW22="FEMALE_SUBADULT","F_DISPERSED","NA")),IF(SABI_SUMMARY!AX22="MALE_ADULT_36_48","M_RESIDENT",IF(SABI_SUMMARY!AX22="FEMALE_ADULT_36_48","F_RESIDENT","NA")))</f>
        <v>NA</v>
      </c>
      <c r="P22" s="1" t="str">
        <f>IF(SABI_SUMMARY!AY22="CENSORED",IF(SABI_SUMMARY!AX22="MALE_SUBADULT","M_DISPERSED",IF(SABI_SUMMARY!AX22="FEMALE_SUBADULT","F_DISPERSED","NA")),IF(SABI_SUMMARY!AY22="MALE_ADULT_36_48","M_RESIDENT",IF(SABI_SUMMARY!AY22="FEMALE_ADULT_36_48","F_RESIDENT","NA")))</f>
        <v>NA</v>
      </c>
    </row>
    <row r="23" spans="1:16" x14ac:dyDescent="0.2">
      <c r="A23" s="27">
        <f>SABI_RAW_DATA!A23</f>
        <v>22</v>
      </c>
      <c r="B23" s="1" t="str">
        <f>IF(SABI_SUMMARY!AK23="CENSORED",IF(SABI_SUMMARY!AJ23="MALE_SUBADULT","M_DISPERSED",IF(SABI_SUMMARY!AJ23="FEMALE_SUBADULT","F_DISPERSED","NA")),IF(SABI_SUMMARY!AK23="MALE_ADULT_36_48","M_RESIDENT",IF(SABI_SUMMARY!AK23="FEMALE_ADULT_36_48","F_RESIDENT","NA")))</f>
        <v>NA</v>
      </c>
      <c r="C23" s="1" t="str">
        <f>IF(SABI_SUMMARY!AL23="CENSORED",IF(SABI_SUMMARY!AK23="MALE_SUBADULT","M_DISPERSED",IF(SABI_SUMMARY!AK23="FEMALE_SUBADULT","F_DISPERSED","NA")),IF(SABI_SUMMARY!AL23="MALE_ADULT_36_48","M_RESIDENT",IF(SABI_SUMMARY!AL23="FEMALE_ADULT_36_48","F_RESIDENT","NA")))</f>
        <v>NA</v>
      </c>
      <c r="D23" s="1" t="str">
        <f>IF(SABI_SUMMARY!AM23="CENSORED",IF(SABI_SUMMARY!AL23="MALE_SUBADULT","M_DISPERSED",IF(SABI_SUMMARY!AL23="FEMALE_SUBADULT","F_DISPERSED","NA")),IF(SABI_SUMMARY!AM23="MALE_ADULT_36_48","M_RESIDENT",IF(SABI_SUMMARY!AM23="FEMALE_ADULT_36_48","F_RESIDENT","NA")))</f>
        <v>NA</v>
      </c>
      <c r="E23" s="1" t="str">
        <f>IF(SABI_SUMMARY!AN23="CENSORED",IF(SABI_SUMMARY!AM23="MALE_SUBADULT","M_DISPERSED",IF(SABI_SUMMARY!AM23="FEMALE_SUBADULT","F_DISPERSED","NA")),IF(SABI_SUMMARY!AN23="MALE_ADULT_36_48","M_RESIDENT",IF(SABI_SUMMARY!AN23="FEMALE_ADULT_36_48","F_RESIDENT","NA")))</f>
        <v>NA</v>
      </c>
      <c r="F23" s="1" t="str">
        <f>IF(SABI_SUMMARY!AO23="CENSORED",IF(SABI_SUMMARY!AN23="MALE_SUBADULT","M_DISPERSED",IF(SABI_SUMMARY!AN23="FEMALE_SUBADULT","F_DISPERSED","NA")),IF(SABI_SUMMARY!AO23="MALE_ADULT_36_48","M_RESIDENT",IF(SABI_SUMMARY!AO23="FEMALE_ADULT_36_48","F_RESIDENT","NA")))</f>
        <v>NA</v>
      </c>
      <c r="G23" s="1" t="str">
        <f>IF(SABI_SUMMARY!AP23="CENSORED",IF(SABI_SUMMARY!AO23="MALE_SUBADULT","M_DISPERSED",IF(SABI_SUMMARY!AO23="FEMALE_SUBADULT","F_DISPERSED","NA")),IF(SABI_SUMMARY!AP23="MALE_ADULT_36_48","M_RESIDENT",IF(SABI_SUMMARY!AP23="FEMALE_ADULT_36_48","F_RESIDENT","NA")))</f>
        <v>NA</v>
      </c>
      <c r="H23" s="1" t="str">
        <f>IF(SABI_SUMMARY!AQ23="CENSORED",IF(SABI_SUMMARY!AP23="MALE_SUBADULT","M_DISPERSED",IF(SABI_SUMMARY!AP23="FEMALE_SUBADULT","F_DISPERSED","NA")),IF(SABI_SUMMARY!AQ23="MALE_ADULT_36_48","M_RESIDENT",IF(SABI_SUMMARY!AQ23="FEMALE_ADULT_36_48","F_RESIDENT","NA")))</f>
        <v>NA</v>
      </c>
      <c r="I23" s="1" t="str">
        <f>IF(SABI_SUMMARY!AR23="CENSORED",IF(SABI_SUMMARY!AQ23="MALE_SUBADULT","M_DISPERSED",IF(SABI_SUMMARY!AQ23="FEMALE_SUBADULT","F_DISPERSED","NA")),IF(SABI_SUMMARY!AR23="MALE_ADULT_36_48","M_RESIDENT",IF(SABI_SUMMARY!AR23="FEMALE_ADULT_36_48","F_RESIDENT","NA")))</f>
        <v>NA</v>
      </c>
      <c r="J23" s="1" t="str">
        <f>IF(SABI_SUMMARY!AS23="CENSORED",IF(SABI_SUMMARY!AR23="MALE_SUBADULT","M_DISPERSED",IF(SABI_SUMMARY!AR23="FEMALE_SUBADULT","F_DISPERSED","NA")),IF(SABI_SUMMARY!AS23="MALE_ADULT_36_48","M_RESIDENT",IF(SABI_SUMMARY!AS23="FEMALE_ADULT_36_48","F_RESIDENT","NA")))</f>
        <v>NA</v>
      </c>
      <c r="K23" s="1" t="str">
        <f>IF(SABI_SUMMARY!AT23="CENSORED",IF(SABI_SUMMARY!AS23="MALE_SUBADULT","M_DISPERSED",IF(SABI_SUMMARY!AS23="FEMALE_SUBADULT","F_DISPERSED","NA")),IF(SABI_SUMMARY!AT23="MALE_ADULT_36_48","M_RESIDENT",IF(SABI_SUMMARY!AT23="FEMALE_ADULT_36_48","F_RESIDENT","NA")))</f>
        <v>NA</v>
      </c>
      <c r="L23" s="1" t="str">
        <f>IF(SABI_SUMMARY!AU23="CENSORED",IF(SABI_SUMMARY!AT23="MALE_SUBADULT","M_DISPERSED",IF(SABI_SUMMARY!AT23="FEMALE_SUBADULT","F_DISPERSED","NA")),IF(SABI_SUMMARY!AU23="MALE_ADULT_36_48","M_RESIDENT",IF(SABI_SUMMARY!AU23="FEMALE_ADULT_36_48","F_RESIDENT","NA")))</f>
        <v>NA</v>
      </c>
      <c r="M23" s="1" t="str">
        <f>IF(SABI_SUMMARY!AV23="CENSORED",IF(SABI_SUMMARY!AU23="MALE_SUBADULT","M_DISPERSED",IF(SABI_SUMMARY!AU23="FEMALE_SUBADULT","F_DISPERSED","NA")),IF(SABI_SUMMARY!AV23="MALE_ADULT_36_48","M_RESIDENT",IF(SABI_SUMMARY!AV23="FEMALE_ADULT_36_48","F_RESIDENT","NA")))</f>
        <v>NA</v>
      </c>
      <c r="N23" s="1" t="str">
        <f>IF(SABI_SUMMARY!AW23="CENSORED",IF(SABI_SUMMARY!AV23="MALE_SUBADULT","M_DISPERSED",IF(SABI_SUMMARY!AV23="FEMALE_SUBADULT","F_DISPERSED","NA")),IF(SABI_SUMMARY!AW23="MALE_ADULT_36_48","M_RESIDENT",IF(SABI_SUMMARY!AW23="FEMALE_ADULT_36_48","F_RESIDENT","NA")))</f>
        <v>NA</v>
      </c>
      <c r="O23" s="1" t="str">
        <f>IF(SABI_SUMMARY!AX23="CENSORED",IF(SABI_SUMMARY!AW23="MALE_SUBADULT","M_DISPERSED",IF(SABI_SUMMARY!AW23="FEMALE_SUBADULT","F_DISPERSED","NA")),IF(SABI_SUMMARY!AX23="MALE_ADULT_36_48","M_RESIDENT",IF(SABI_SUMMARY!AX23="FEMALE_ADULT_36_48","F_RESIDENT","NA")))</f>
        <v>NA</v>
      </c>
      <c r="P23" s="1" t="str">
        <f>IF(SABI_SUMMARY!AY23="CENSORED",IF(SABI_SUMMARY!AX23="MALE_SUBADULT","M_DISPERSED",IF(SABI_SUMMARY!AX23="FEMALE_SUBADULT","F_DISPERSED","NA")),IF(SABI_SUMMARY!AY23="MALE_ADULT_36_48","M_RESIDENT",IF(SABI_SUMMARY!AY23="FEMALE_ADULT_36_48","F_RESIDENT","NA")))</f>
        <v>NA</v>
      </c>
    </row>
    <row r="24" spans="1:16" x14ac:dyDescent="0.2">
      <c r="A24" s="27">
        <f>SABI_RAW_DATA!A24</f>
        <v>23</v>
      </c>
      <c r="B24" s="1" t="str">
        <f>IF(SABI_SUMMARY!AK24="CENSORED",IF(SABI_SUMMARY!AJ24="MALE_SUBADULT","M_DISPERSED",IF(SABI_SUMMARY!AJ24="FEMALE_SUBADULT","F_DISPERSED","NA")),IF(SABI_SUMMARY!AK24="MALE_ADULT_36_48","M_RESIDENT",IF(SABI_SUMMARY!AK24="FEMALE_ADULT_36_48","F_RESIDENT","NA")))</f>
        <v>NA</v>
      </c>
      <c r="C24" s="1" t="str">
        <f>IF(SABI_SUMMARY!AL24="CENSORED",IF(SABI_SUMMARY!AK24="MALE_SUBADULT","M_DISPERSED",IF(SABI_SUMMARY!AK24="FEMALE_SUBADULT","F_DISPERSED","NA")),IF(SABI_SUMMARY!AL24="MALE_ADULT_36_48","M_RESIDENT",IF(SABI_SUMMARY!AL24="FEMALE_ADULT_36_48","F_RESIDENT","NA")))</f>
        <v>NA</v>
      </c>
      <c r="D24" s="1" t="str">
        <f>IF(SABI_SUMMARY!AM24="CENSORED",IF(SABI_SUMMARY!AL24="MALE_SUBADULT","M_DISPERSED",IF(SABI_SUMMARY!AL24="FEMALE_SUBADULT","F_DISPERSED","NA")),IF(SABI_SUMMARY!AM24="MALE_ADULT_36_48","M_RESIDENT",IF(SABI_SUMMARY!AM24="FEMALE_ADULT_36_48","F_RESIDENT","NA")))</f>
        <v>NA</v>
      </c>
      <c r="E24" s="1" t="str">
        <f>IF(SABI_SUMMARY!AN24="CENSORED",IF(SABI_SUMMARY!AM24="MALE_SUBADULT","M_DISPERSED",IF(SABI_SUMMARY!AM24="FEMALE_SUBADULT","F_DISPERSED","NA")),IF(SABI_SUMMARY!AN24="MALE_ADULT_36_48","M_RESIDENT",IF(SABI_SUMMARY!AN24="FEMALE_ADULT_36_48","F_RESIDENT","NA")))</f>
        <v>NA</v>
      </c>
      <c r="F24" s="1" t="str">
        <f>IF(SABI_SUMMARY!AO24="CENSORED",IF(SABI_SUMMARY!AN24="MALE_SUBADULT","M_DISPERSED",IF(SABI_SUMMARY!AN24="FEMALE_SUBADULT","F_DISPERSED","NA")),IF(SABI_SUMMARY!AO24="MALE_ADULT_36_48","M_RESIDENT",IF(SABI_SUMMARY!AO24="FEMALE_ADULT_36_48","F_RESIDENT","NA")))</f>
        <v>NA</v>
      </c>
      <c r="G24" s="1" t="str">
        <f>IF(SABI_SUMMARY!AP24="CENSORED",IF(SABI_SUMMARY!AO24="MALE_SUBADULT","M_DISPERSED",IF(SABI_SUMMARY!AO24="FEMALE_SUBADULT","F_DISPERSED","NA")),IF(SABI_SUMMARY!AP24="MALE_ADULT_36_48","M_RESIDENT",IF(SABI_SUMMARY!AP24="FEMALE_ADULT_36_48","F_RESIDENT","NA")))</f>
        <v>NA</v>
      </c>
      <c r="H24" s="1" t="str">
        <f>IF(SABI_SUMMARY!AQ24="CENSORED",IF(SABI_SUMMARY!AP24="MALE_SUBADULT","M_DISPERSED",IF(SABI_SUMMARY!AP24="FEMALE_SUBADULT","F_DISPERSED","NA")),IF(SABI_SUMMARY!AQ24="MALE_ADULT_36_48","M_RESIDENT",IF(SABI_SUMMARY!AQ24="FEMALE_ADULT_36_48","F_RESIDENT","NA")))</f>
        <v>NA</v>
      </c>
      <c r="I24" s="1" t="str">
        <f>IF(SABI_SUMMARY!AR24="CENSORED",IF(SABI_SUMMARY!AQ24="MALE_SUBADULT","M_DISPERSED",IF(SABI_SUMMARY!AQ24="FEMALE_SUBADULT","F_DISPERSED","NA")),IF(SABI_SUMMARY!AR24="MALE_ADULT_36_48","M_RESIDENT",IF(SABI_SUMMARY!AR24="FEMALE_ADULT_36_48","F_RESIDENT","NA")))</f>
        <v>F_RESIDENT</v>
      </c>
      <c r="J24" s="1" t="str">
        <f>IF(SABI_SUMMARY!AS24="CENSORED",IF(SABI_SUMMARY!AR24="MALE_SUBADULT","M_DISPERSED",IF(SABI_SUMMARY!AR24="FEMALE_SUBADULT","F_DISPERSED","NA")),IF(SABI_SUMMARY!AS24="MALE_ADULT_36_48","M_RESIDENT",IF(SABI_SUMMARY!AS24="FEMALE_ADULT_36_48","F_RESIDENT","NA")))</f>
        <v>NA</v>
      </c>
      <c r="K24" s="1" t="str">
        <f>IF(SABI_SUMMARY!AT24="CENSORED",IF(SABI_SUMMARY!AS24="MALE_SUBADULT","M_DISPERSED",IF(SABI_SUMMARY!AS24="FEMALE_SUBADULT","F_DISPERSED","NA")),IF(SABI_SUMMARY!AT24="MALE_ADULT_36_48","M_RESIDENT",IF(SABI_SUMMARY!AT24="FEMALE_ADULT_36_48","F_RESIDENT","NA")))</f>
        <v>NA</v>
      </c>
      <c r="L24" s="1" t="str">
        <f>IF(SABI_SUMMARY!AU24="CENSORED",IF(SABI_SUMMARY!AT24="MALE_SUBADULT","M_DISPERSED",IF(SABI_SUMMARY!AT24="FEMALE_SUBADULT","F_DISPERSED","NA")),IF(SABI_SUMMARY!AU24="MALE_ADULT_36_48","M_RESIDENT",IF(SABI_SUMMARY!AU24="FEMALE_ADULT_36_48","F_RESIDENT","NA")))</f>
        <v>NA</v>
      </c>
      <c r="M24" s="1" t="str">
        <f>IF(SABI_SUMMARY!AV24="CENSORED",IF(SABI_SUMMARY!AU24="MALE_SUBADULT","M_DISPERSED",IF(SABI_SUMMARY!AU24="FEMALE_SUBADULT","F_DISPERSED","NA")),IF(SABI_SUMMARY!AV24="MALE_ADULT_36_48","M_RESIDENT",IF(SABI_SUMMARY!AV24="FEMALE_ADULT_36_48","F_RESIDENT","NA")))</f>
        <v>NA</v>
      </c>
      <c r="N24" s="1" t="str">
        <f>IF(SABI_SUMMARY!AW24="CENSORED",IF(SABI_SUMMARY!AV24="MALE_SUBADULT","M_DISPERSED",IF(SABI_SUMMARY!AV24="FEMALE_SUBADULT","F_DISPERSED","NA")),IF(SABI_SUMMARY!AW24="MALE_ADULT_36_48","M_RESIDENT",IF(SABI_SUMMARY!AW24="FEMALE_ADULT_36_48","F_RESIDENT","NA")))</f>
        <v>NA</v>
      </c>
      <c r="O24" s="1" t="str">
        <f>IF(SABI_SUMMARY!AX24="CENSORED",IF(SABI_SUMMARY!AW24="MALE_SUBADULT","M_DISPERSED",IF(SABI_SUMMARY!AW24="FEMALE_SUBADULT","F_DISPERSED","NA")),IF(SABI_SUMMARY!AX24="MALE_ADULT_36_48","M_RESIDENT",IF(SABI_SUMMARY!AX24="FEMALE_ADULT_36_48","F_RESIDENT","NA")))</f>
        <v>NA</v>
      </c>
      <c r="P24" s="1" t="str">
        <f>IF(SABI_SUMMARY!AY24="CENSORED",IF(SABI_SUMMARY!AX24="MALE_SUBADULT","M_DISPERSED",IF(SABI_SUMMARY!AX24="FEMALE_SUBADULT","F_DISPERSED","NA")),IF(SABI_SUMMARY!AY24="MALE_ADULT_36_48","M_RESIDENT",IF(SABI_SUMMARY!AY24="FEMALE_ADULT_36_48","F_RESIDENT","NA")))</f>
        <v>NA</v>
      </c>
    </row>
    <row r="25" spans="1:16" x14ac:dyDescent="0.2">
      <c r="A25" s="27">
        <f>SABI_RAW_DATA!A25</f>
        <v>24</v>
      </c>
      <c r="B25" s="1" t="str">
        <f>IF(SABI_SUMMARY!AK25="CENSORED",IF(SABI_SUMMARY!AJ25="MALE_SUBADULT","M_DISPERSED",IF(SABI_SUMMARY!AJ25="FEMALE_SUBADULT","F_DISPERSED","NA")),IF(SABI_SUMMARY!AK25="MALE_ADULT_36_48","M_RESIDENT",IF(SABI_SUMMARY!AK25="FEMALE_ADULT_36_48","F_RESIDENT","NA")))</f>
        <v>NA</v>
      </c>
      <c r="C25" s="1" t="str">
        <f>IF(SABI_SUMMARY!AL25="CENSORED",IF(SABI_SUMMARY!AK25="MALE_SUBADULT","M_DISPERSED",IF(SABI_SUMMARY!AK25="FEMALE_SUBADULT","F_DISPERSED","NA")),IF(SABI_SUMMARY!AL25="MALE_ADULT_36_48","M_RESIDENT",IF(SABI_SUMMARY!AL25="FEMALE_ADULT_36_48","F_RESIDENT","NA")))</f>
        <v>NA</v>
      </c>
      <c r="D25" s="1" t="str">
        <f>IF(SABI_SUMMARY!AM25="CENSORED",IF(SABI_SUMMARY!AL25="MALE_SUBADULT","M_DISPERSED",IF(SABI_SUMMARY!AL25="FEMALE_SUBADULT","F_DISPERSED","NA")),IF(SABI_SUMMARY!AM25="MALE_ADULT_36_48","M_RESIDENT",IF(SABI_SUMMARY!AM25="FEMALE_ADULT_36_48","F_RESIDENT","NA")))</f>
        <v>NA</v>
      </c>
      <c r="E25" s="1" t="str">
        <f>IF(SABI_SUMMARY!AN25="CENSORED",IF(SABI_SUMMARY!AM25="MALE_SUBADULT","M_DISPERSED",IF(SABI_SUMMARY!AM25="FEMALE_SUBADULT","F_DISPERSED","NA")),IF(SABI_SUMMARY!AN25="MALE_ADULT_36_48","M_RESIDENT",IF(SABI_SUMMARY!AN25="FEMALE_ADULT_36_48","F_RESIDENT","NA")))</f>
        <v>NA</v>
      </c>
      <c r="F25" s="1" t="str">
        <f>IF(SABI_SUMMARY!AO25="CENSORED",IF(SABI_SUMMARY!AN25="MALE_SUBADULT","M_DISPERSED",IF(SABI_SUMMARY!AN25="FEMALE_SUBADULT","F_DISPERSED","NA")),IF(SABI_SUMMARY!AO25="MALE_ADULT_36_48","M_RESIDENT",IF(SABI_SUMMARY!AO25="FEMALE_ADULT_36_48","F_RESIDENT","NA")))</f>
        <v>NA</v>
      </c>
      <c r="G25" s="1" t="str">
        <f>IF(SABI_SUMMARY!AP25="CENSORED",IF(SABI_SUMMARY!AO25="MALE_SUBADULT","M_DISPERSED",IF(SABI_SUMMARY!AO25="FEMALE_SUBADULT","F_DISPERSED","NA")),IF(SABI_SUMMARY!AP25="MALE_ADULT_36_48","M_RESIDENT",IF(SABI_SUMMARY!AP25="FEMALE_ADULT_36_48","F_RESIDENT","NA")))</f>
        <v>NA</v>
      </c>
      <c r="H25" s="1" t="str">
        <f>IF(SABI_SUMMARY!AQ25="CENSORED",IF(SABI_SUMMARY!AP25="MALE_SUBADULT","M_DISPERSED",IF(SABI_SUMMARY!AP25="FEMALE_SUBADULT","F_DISPERSED","NA")),IF(SABI_SUMMARY!AQ25="MALE_ADULT_36_48","M_RESIDENT",IF(SABI_SUMMARY!AQ25="FEMALE_ADULT_36_48","F_RESIDENT","NA")))</f>
        <v>NA</v>
      </c>
      <c r="I25" s="1" t="str">
        <f>IF(SABI_SUMMARY!AR25="CENSORED",IF(SABI_SUMMARY!AQ25="MALE_SUBADULT","M_DISPERSED",IF(SABI_SUMMARY!AQ25="FEMALE_SUBADULT","F_DISPERSED","NA")),IF(SABI_SUMMARY!AR25="MALE_ADULT_36_48","M_RESIDENT",IF(SABI_SUMMARY!AR25="FEMALE_ADULT_36_48","F_RESIDENT","NA")))</f>
        <v>F_RESIDENT</v>
      </c>
      <c r="J25" s="1" t="str">
        <f>IF(SABI_SUMMARY!AS25="CENSORED",IF(SABI_SUMMARY!AR25="MALE_SUBADULT","M_DISPERSED",IF(SABI_SUMMARY!AR25="FEMALE_SUBADULT","F_DISPERSED","NA")),IF(SABI_SUMMARY!AS25="MALE_ADULT_36_48","M_RESIDENT",IF(SABI_SUMMARY!AS25="FEMALE_ADULT_36_48","F_RESIDENT","NA")))</f>
        <v>NA</v>
      </c>
      <c r="K25" s="1" t="str">
        <f>IF(SABI_SUMMARY!AT25="CENSORED",IF(SABI_SUMMARY!AS25="MALE_SUBADULT","M_DISPERSED",IF(SABI_SUMMARY!AS25="FEMALE_SUBADULT","F_DISPERSED","NA")),IF(SABI_SUMMARY!AT25="MALE_ADULT_36_48","M_RESIDENT",IF(SABI_SUMMARY!AT25="FEMALE_ADULT_36_48","F_RESIDENT","NA")))</f>
        <v>NA</v>
      </c>
      <c r="L25" s="1" t="str">
        <f>IF(SABI_SUMMARY!AU25="CENSORED",IF(SABI_SUMMARY!AT25="MALE_SUBADULT","M_DISPERSED",IF(SABI_SUMMARY!AT25="FEMALE_SUBADULT","F_DISPERSED","NA")),IF(SABI_SUMMARY!AU25="MALE_ADULT_36_48","M_RESIDENT",IF(SABI_SUMMARY!AU25="FEMALE_ADULT_36_48","F_RESIDENT","NA")))</f>
        <v>NA</v>
      </c>
      <c r="M25" s="1" t="str">
        <f>IF(SABI_SUMMARY!AV25="CENSORED",IF(SABI_SUMMARY!AU25="MALE_SUBADULT","M_DISPERSED",IF(SABI_SUMMARY!AU25="FEMALE_SUBADULT","F_DISPERSED","NA")),IF(SABI_SUMMARY!AV25="MALE_ADULT_36_48","M_RESIDENT",IF(SABI_SUMMARY!AV25="FEMALE_ADULT_36_48","F_RESIDENT","NA")))</f>
        <v>NA</v>
      </c>
      <c r="N25" s="1" t="str">
        <f>IF(SABI_SUMMARY!AW25="CENSORED",IF(SABI_SUMMARY!AV25="MALE_SUBADULT","M_DISPERSED",IF(SABI_SUMMARY!AV25="FEMALE_SUBADULT","F_DISPERSED","NA")),IF(SABI_SUMMARY!AW25="MALE_ADULT_36_48","M_RESIDENT",IF(SABI_SUMMARY!AW25="FEMALE_ADULT_36_48","F_RESIDENT","NA")))</f>
        <v>NA</v>
      </c>
      <c r="O25" s="1" t="str">
        <f>IF(SABI_SUMMARY!AX25="CENSORED",IF(SABI_SUMMARY!AW25="MALE_SUBADULT","M_DISPERSED",IF(SABI_SUMMARY!AW25="FEMALE_SUBADULT","F_DISPERSED","NA")),IF(SABI_SUMMARY!AX25="MALE_ADULT_36_48","M_RESIDENT",IF(SABI_SUMMARY!AX25="FEMALE_ADULT_36_48","F_RESIDENT","NA")))</f>
        <v>NA</v>
      </c>
      <c r="P25" s="1" t="str">
        <f>IF(SABI_SUMMARY!AY25="CENSORED",IF(SABI_SUMMARY!AX25="MALE_SUBADULT","M_DISPERSED",IF(SABI_SUMMARY!AX25="FEMALE_SUBADULT","F_DISPERSED","NA")),IF(SABI_SUMMARY!AY25="MALE_ADULT_36_48","M_RESIDENT",IF(SABI_SUMMARY!AY25="FEMALE_ADULT_36_48","F_RESIDENT","NA")))</f>
        <v>NA</v>
      </c>
    </row>
    <row r="26" spans="1:16" x14ac:dyDescent="0.2">
      <c r="A26" s="27">
        <f>SABI_RAW_DATA!A26</f>
        <v>25</v>
      </c>
      <c r="B26" s="1" t="str">
        <f>IF(SABI_SUMMARY!AK26="CENSORED",IF(SABI_SUMMARY!AJ26="MALE_SUBADULT","M_DISPERSED",IF(SABI_SUMMARY!AJ26="FEMALE_SUBADULT","F_DISPERSED","NA")),IF(SABI_SUMMARY!AK26="MALE_ADULT_36_48","M_RESIDENT",IF(SABI_SUMMARY!AK26="FEMALE_ADULT_36_48","F_RESIDENT","NA")))</f>
        <v>NA</v>
      </c>
      <c r="C26" s="1" t="str">
        <f>IF(SABI_SUMMARY!AL26="CENSORED",IF(SABI_SUMMARY!AK26="MALE_SUBADULT","M_DISPERSED",IF(SABI_SUMMARY!AK26="FEMALE_SUBADULT","F_DISPERSED","NA")),IF(SABI_SUMMARY!AL26="MALE_ADULT_36_48","M_RESIDENT",IF(SABI_SUMMARY!AL26="FEMALE_ADULT_36_48","F_RESIDENT","NA")))</f>
        <v>NA</v>
      </c>
      <c r="D26" s="1" t="str">
        <f>IF(SABI_SUMMARY!AM26="CENSORED",IF(SABI_SUMMARY!AL26="MALE_SUBADULT","M_DISPERSED",IF(SABI_SUMMARY!AL26="FEMALE_SUBADULT","F_DISPERSED","NA")),IF(SABI_SUMMARY!AM26="MALE_ADULT_36_48","M_RESIDENT",IF(SABI_SUMMARY!AM26="FEMALE_ADULT_36_48","F_RESIDENT","NA")))</f>
        <v>NA</v>
      </c>
      <c r="E26" s="1" t="str">
        <f>IF(SABI_SUMMARY!AN26="CENSORED",IF(SABI_SUMMARY!AM26="MALE_SUBADULT","M_DISPERSED",IF(SABI_SUMMARY!AM26="FEMALE_SUBADULT","F_DISPERSED","NA")),IF(SABI_SUMMARY!AN26="MALE_ADULT_36_48","M_RESIDENT",IF(SABI_SUMMARY!AN26="FEMALE_ADULT_36_48","F_RESIDENT","NA")))</f>
        <v>NA</v>
      </c>
      <c r="F26" s="1" t="str">
        <f>IF(SABI_SUMMARY!AO26="CENSORED",IF(SABI_SUMMARY!AN26="MALE_SUBADULT","M_DISPERSED",IF(SABI_SUMMARY!AN26="FEMALE_SUBADULT","F_DISPERSED","NA")),IF(SABI_SUMMARY!AO26="MALE_ADULT_36_48","M_RESIDENT",IF(SABI_SUMMARY!AO26="FEMALE_ADULT_36_48","F_RESIDENT","NA")))</f>
        <v>NA</v>
      </c>
      <c r="G26" s="1" t="str">
        <f>IF(SABI_SUMMARY!AP26="CENSORED",IF(SABI_SUMMARY!AO26="MALE_SUBADULT","M_DISPERSED",IF(SABI_SUMMARY!AO26="FEMALE_SUBADULT","F_DISPERSED","NA")),IF(SABI_SUMMARY!AP26="MALE_ADULT_36_48","M_RESIDENT",IF(SABI_SUMMARY!AP26="FEMALE_ADULT_36_48","F_RESIDENT","NA")))</f>
        <v>NA</v>
      </c>
      <c r="H26" s="1" t="str">
        <f>IF(SABI_SUMMARY!AQ26="CENSORED",IF(SABI_SUMMARY!AP26="MALE_SUBADULT","M_DISPERSED",IF(SABI_SUMMARY!AP26="FEMALE_SUBADULT","F_DISPERSED","NA")),IF(SABI_SUMMARY!AQ26="MALE_ADULT_36_48","M_RESIDENT",IF(SABI_SUMMARY!AQ26="FEMALE_ADULT_36_48","F_RESIDENT","NA")))</f>
        <v>NA</v>
      </c>
      <c r="I26" s="1" t="str">
        <f>IF(SABI_SUMMARY!AR26="CENSORED",IF(SABI_SUMMARY!AQ26="MALE_SUBADULT","M_DISPERSED",IF(SABI_SUMMARY!AQ26="FEMALE_SUBADULT","F_DISPERSED","NA")),IF(SABI_SUMMARY!AR26="MALE_ADULT_36_48","M_RESIDENT",IF(SABI_SUMMARY!AR26="FEMALE_ADULT_36_48","F_RESIDENT","NA")))</f>
        <v>NA</v>
      </c>
      <c r="J26" s="1" t="str">
        <f>IF(SABI_SUMMARY!AS26="CENSORED",IF(SABI_SUMMARY!AR26="MALE_SUBADULT","M_DISPERSED",IF(SABI_SUMMARY!AR26="FEMALE_SUBADULT","F_DISPERSED","NA")),IF(SABI_SUMMARY!AS26="MALE_ADULT_36_48","M_RESIDENT",IF(SABI_SUMMARY!AS26="FEMALE_ADULT_36_48","F_RESIDENT","NA")))</f>
        <v>NA</v>
      </c>
      <c r="K26" s="1" t="str">
        <f>IF(SABI_SUMMARY!AT26="CENSORED",IF(SABI_SUMMARY!AS26="MALE_SUBADULT","M_DISPERSED",IF(SABI_SUMMARY!AS26="FEMALE_SUBADULT","F_DISPERSED","NA")),IF(SABI_SUMMARY!AT26="MALE_ADULT_36_48","M_RESIDENT",IF(SABI_SUMMARY!AT26="FEMALE_ADULT_36_48","F_RESIDENT","NA")))</f>
        <v>NA</v>
      </c>
      <c r="L26" s="1" t="str">
        <f>IF(SABI_SUMMARY!AU26="CENSORED",IF(SABI_SUMMARY!AT26="MALE_SUBADULT","M_DISPERSED",IF(SABI_SUMMARY!AT26="FEMALE_SUBADULT","F_DISPERSED","NA")),IF(SABI_SUMMARY!AU26="MALE_ADULT_36_48","M_RESIDENT",IF(SABI_SUMMARY!AU26="FEMALE_ADULT_36_48","F_RESIDENT","NA")))</f>
        <v>F_RESIDENT</v>
      </c>
      <c r="M26" s="1" t="str">
        <f>IF(SABI_SUMMARY!AV26="CENSORED",IF(SABI_SUMMARY!AU26="MALE_SUBADULT","M_DISPERSED",IF(SABI_SUMMARY!AU26="FEMALE_SUBADULT","F_DISPERSED","NA")),IF(SABI_SUMMARY!AV26="MALE_ADULT_36_48","M_RESIDENT",IF(SABI_SUMMARY!AV26="FEMALE_ADULT_36_48","F_RESIDENT","NA")))</f>
        <v>NA</v>
      </c>
      <c r="N26" s="1" t="str">
        <f>IF(SABI_SUMMARY!AW26="CENSORED",IF(SABI_SUMMARY!AV26="MALE_SUBADULT","M_DISPERSED",IF(SABI_SUMMARY!AV26="FEMALE_SUBADULT","F_DISPERSED","NA")),IF(SABI_SUMMARY!AW26="MALE_ADULT_36_48","M_RESIDENT",IF(SABI_SUMMARY!AW26="FEMALE_ADULT_36_48","F_RESIDENT","NA")))</f>
        <v>NA</v>
      </c>
      <c r="O26" s="1" t="str">
        <f>IF(SABI_SUMMARY!AX26="CENSORED",IF(SABI_SUMMARY!AW26="MALE_SUBADULT","M_DISPERSED",IF(SABI_SUMMARY!AW26="FEMALE_SUBADULT","F_DISPERSED","NA")),IF(SABI_SUMMARY!AX26="MALE_ADULT_36_48","M_RESIDENT",IF(SABI_SUMMARY!AX26="FEMALE_ADULT_36_48","F_RESIDENT","NA")))</f>
        <v>NA</v>
      </c>
      <c r="P26" s="1" t="str">
        <f>IF(SABI_SUMMARY!AY26="CENSORED",IF(SABI_SUMMARY!AX26="MALE_SUBADULT","M_DISPERSED",IF(SABI_SUMMARY!AX26="FEMALE_SUBADULT","F_DISPERSED","NA")),IF(SABI_SUMMARY!AY26="MALE_ADULT_36_48","M_RESIDENT",IF(SABI_SUMMARY!AY26="FEMALE_ADULT_36_48","F_RESIDENT","NA")))</f>
        <v>NA</v>
      </c>
    </row>
    <row r="27" spans="1:16" x14ac:dyDescent="0.2">
      <c r="A27" s="27">
        <f>SABI_RAW_DATA!A27</f>
        <v>26</v>
      </c>
      <c r="B27" s="1" t="str">
        <f>IF(SABI_SUMMARY!AK27="CENSORED",IF(SABI_SUMMARY!AJ27="MALE_SUBADULT","M_DISPERSED",IF(SABI_SUMMARY!AJ27="FEMALE_SUBADULT","F_DISPERSED","NA")),IF(SABI_SUMMARY!AK27="MALE_ADULT_36_48","M_RESIDENT",IF(SABI_SUMMARY!AK27="FEMALE_ADULT_36_48","F_RESIDENT","NA")))</f>
        <v>NA</v>
      </c>
      <c r="C27" s="1" t="str">
        <f>IF(SABI_SUMMARY!AL27="CENSORED",IF(SABI_SUMMARY!AK27="MALE_SUBADULT","M_DISPERSED",IF(SABI_SUMMARY!AK27="FEMALE_SUBADULT","F_DISPERSED","NA")),IF(SABI_SUMMARY!AL27="MALE_ADULT_36_48","M_RESIDENT",IF(SABI_SUMMARY!AL27="FEMALE_ADULT_36_48","F_RESIDENT","NA")))</f>
        <v>NA</v>
      </c>
      <c r="D27" s="1" t="str">
        <f>IF(SABI_SUMMARY!AM27="CENSORED",IF(SABI_SUMMARY!AL27="MALE_SUBADULT","M_DISPERSED",IF(SABI_SUMMARY!AL27="FEMALE_SUBADULT","F_DISPERSED","NA")),IF(SABI_SUMMARY!AM27="MALE_ADULT_36_48","M_RESIDENT",IF(SABI_SUMMARY!AM27="FEMALE_ADULT_36_48","F_RESIDENT","NA")))</f>
        <v>NA</v>
      </c>
      <c r="E27" s="1" t="str">
        <f>IF(SABI_SUMMARY!AN27="CENSORED",IF(SABI_SUMMARY!AM27="MALE_SUBADULT","M_DISPERSED",IF(SABI_SUMMARY!AM27="FEMALE_SUBADULT","F_DISPERSED","NA")),IF(SABI_SUMMARY!AN27="MALE_ADULT_36_48","M_RESIDENT",IF(SABI_SUMMARY!AN27="FEMALE_ADULT_36_48","F_RESIDENT","NA")))</f>
        <v>NA</v>
      </c>
      <c r="F27" s="1" t="str">
        <f>IF(SABI_SUMMARY!AO27="CENSORED",IF(SABI_SUMMARY!AN27="MALE_SUBADULT","M_DISPERSED",IF(SABI_SUMMARY!AN27="FEMALE_SUBADULT","F_DISPERSED","NA")),IF(SABI_SUMMARY!AO27="MALE_ADULT_36_48","M_RESIDENT",IF(SABI_SUMMARY!AO27="FEMALE_ADULT_36_48","F_RESIDENT","NA")))</f>
        <v>NA</v>
      </c>
      <c r="G27" s="1" t="str">
        <f>IF(SABI_SUMMARY!AP27="CENSORED",IF(SABI_SUMMARY!AO27="MALE_SUBADULT","M_DISPERSED",IF(SABI_SUMMARY!AO27="FEMALE_SUBADULT","F_DISPERSED","NA")),IF(SABI_SUMMARY!AP27="MALE_ADULT_36_48","M_RESIDENT",IF(SABI_SUMMARY!AP27="FEMALE_ADULT_36_48","F_RESIDENT","NA")))</f>
        <v>NA</v>
      </c>
      <c r="H27" s="1" t="str">
        <f>IF(SABI_SUMMARY!AQ27="CENSORED",IF(SABI_SUMMARY!AP27="MALE_SUBADULT","M_DISPERSED",IF(SABI_SUMMARY!AP27="FEMALE_SUBADULT","F_DISPERSED","NA")),IF(SABI_SUMMARY!AQ27="MALE_ADULT_36_48","M_RESIDENT",IF(SABI_SUMMARY!AQ27="FEMALE_ADULT_36_48","F_RESIDENT","NA")))</f>
        <v>NA</v>
      </c>
      <c r="I27" s="1" t="str">
        <f>IF(SABI_SUMMARY!AR27="CENSORED",IF(SABI_SUMMARY!AQ27="MALE_SUBADULT","M_DISPERSED",IF(SABI_SUMMARY!AQ27="FEMALE_SUBADULT","F_DISPERSED","NA")),IF(SABI_SUMMARY!AR27="MALE_ADULT_36_48","M_RESIDENT",IF(SABI_SUMMARY!AR27="FEMALE_ADULT_36_48","F_RESIDENT","NA")))</f>
        <v>NA</v>
      </c>
      <c r="J27" s="1" t="str">
        <f>IF(SABI_SUMMARY!AS27="CENSORED",IF(SABI_SUMMARY!AR27="MALE_SUBADULT","M_DISPERSED",IF(SABI_SUMMARY!AR27="FEMALE_SUBADULT","F_DISPERSED","NA")),IF(SABI_SUMMARY!AS27="MALE_ADULT_36_48","M_RESIDENT",IF(SABI_SUMMARY!AS27="FEMALE_ADULT_36_48","F_RESIDENT","NA")))</f>
        <v>NA</v>
      </c>
      <c r="K27" s="1" t="str">
        <f>IF(SABI_SUMMARY!AT27="CENSORED",IF(SABI_SUMMARY!AS27="MALE_SUBADULT","M_DISPERSED",IF(SABI_SUMMARY!AS27="FEMALE_SUBADULT","F_DISPERSED","NA")),IF(SABI_SUMMARY!AT27="MALE_ADULT_36_48","M_RESIDENT",IF(SABI_SUMMARY!AT27="FEMALE_ADULT_36_48","F_RESIDENT","NA")))</f>
        <v>NA</v>
      </c>
      <c r="L27" s="1" t="str">
        <f>IF(SABI_SUMMARY!AU27="CENSORED",IF(SABI_SUMMARY!AT27="MALE_SUBADULT","M_DISPERSED",IF(SABI_SUMMARY!AT27="FEMALE_SUBADULT","F_DISPERSED","NA")),IF(SABI_SUMMARY!AU27="MALE_ADULT_36_48","M_RESIDENT",IF(SABI_SUMMARY!AU27="FEMALE_ADULT_36_48","F_RESIDENT","NA")))</f>
        <v>NA</v>
      </c>
      <c r="M27" s="1" t="str">
        <f>IF(SABI_SUMMARY!AV27="CENSORED",IF(SABI_SUMMARY!AU27="MALE_SUBADULT","M_DISPERSED",IF(SABI_SUMMARY!AU27="FEMALE_SUBADULT","F_DISPERSED","NA")),IF(SABI_SUMMARY!AV27="MALE_ADULT_36_48","M_RESIDENT",IF(SABI_SUMMARY!AV27="FEMALE_ADULT_36_48","F_RESIDENT","NA")))</f>
        <v>NA</v>
      </c>
      <c r="N27" s="1" t="str">
        <f>IF(SABI_SUMMARY!AW27="CENSORED",IF(SABI_SUMMARY!AV27="MALE_SUBADULT","M_DISPERSED",IF(SABI_SUMMARY!AV27="FEMALE_SUBADULT","F_DISPERSED","NA")),IF(SABI_SUMMARY!AW27="MALE_ADULT_36_48","M_RESIDENT",IF(SABI_SUMMARY!AW27="FEMALE_ADULT_36_48","F_RESIDENT","NA")))</f>
        <v>NA</v>
      </c>
      <c r="O27" s="1" t="str">
        <f>IF(SABI_SUMMARY!AX27="CENSORED",IF(SABI_SUMMARY!AW27="MALE_SUBADULT","M_DISPERSED",IF(SABI_SUMMARY!AW27="FEMALE_SUBADULT","F_DISPERSED","NA")),IF(SABI_SUMMARY!AX27="MALE_ADULT_36_48","M_RESIDENT",IF(SABI_SUMMARY!AX27="FEMALE_ADULT_36_48","F_RESIDENT","NA")))</f>
        <v>NA</v>
      </c>
      <c r="P27" s="1" t="str">
        <f>IF(SABI_SUMMARY!AY27="CENSORED",IF(SABI_SUMMARY!AX27="MALE_SUBADULT","M_DISPERSED",IF(SABI_SUMMARY!AX27="FEMALE_SUBADULT","F_DISPERSED","NA")),IF(SABI_SUMMARY!AY27="MALE_ADULT_36_48","M_RESIDENT",IF(SABI_SUMMARY!AY27="FEMALE_ADULT_36_48","F_RESIDENT","NA")))</f>
        <v>NA</v>
      </c>
    </row>
    <row r="28" spans="1:16" x14ac:dyDescent="0.2">
      <c r="A28" s="27">
        <f>SABI_RAW_DATA!A28</f>
        <v>27</v>
      </c>
      <c r="B28" s="1" t="str">
        <f>IF(SABI_SUMMARY!AK28="CENSORED",IF(SABI_SUMMARY!AJ28="MALE_SUBADULT","M_DISPERSED",IF(SABI_SUMMARY!AJ28="FEMALE_SUBADULT","F_DISPERSED","NA")),IF(SABI_SUMMARY!AK28="MALE_ADULT_36_48","M_RESIDENT",IF(SABI_SUMMARY!AK28="FEMALE_ADULT_36_48","F_RESIDENT","NA")))</f>
        <v>NA</v>
      </c>
      <c r="C28" s="1" t="str">
        <f>IF(SABI_SUMMARY!AL28="CENSORED",IF(SABI_SUMMARY!AK28="MALE_SUBADULT","M_DISPERSED",IF(SABI_SUMMARY!AK28="FEMALE_SUBADULT","F_DISPERSED","NA")),IF(SABI_SUMMARY!AL28="MALE_ADULT_36_48","M_RESIDENT",IF(SABI_SUMMARY!AL28="FEMALE_ADULT_36_48","F_RESIDENT","NA")))</f>
        <v>NA</v>
      </c>
      <c r="D28" s="1" t="str">
        <f>IF(SABI_SUMMARY!AM28="CENSORED",IF(SABI_SUMMARY!AL28="MALE_SUBADULT","M_DISPERSED",IF(SABI_SUMMARY!AL28="FEMALE_SUBADULT","F_DISPERSED","NA")),IF(SABI_SUMMARY!AM28="MALE_ADULT_36_48","M_RESIDENT",IF(SABI_SUMMARY!AM28="FEMALE_ADULT_36_48","F_RESIDENT","NA")))</f>
        <v>NA</v>
      </c>
      <c r="E28" s="1" t="str">
        <f>IF(SABI_SUMMARY!AN28="CENSORED",IF(SABI_SUMMARY!AM28="MALE_SUBADULT","M_DISPERSED",IF(SABI_SUMMARY!AM28="FEMALE_SUBADULT","F_DISPERSED","NA")),IF(SABI_SUMMARY!AN28="MALE_ADULT_36_48","M_RESIDENT",IF(SABI_SUMMARY!AN28="FEMALE_ADULT_36_48","F_RESIDENT","NA")))</f>
        <v>NA</v>
      </c>
      <c r="F28" s="1" t="str">
        <f>IF(SABI_SUMMARY!AO28="CENSORED",IF(SABI_SUMMARY!AN28="MALE_SUBADULT","M_DISPERSED",IF(SABI_SUMMARY!AN28="FEMALE_SUBADULT","F_DISPERSED","NA")),IF(SABI_SUMMARY!AO28="MALE_ADULT_36_48","M_RESIDENT",IF(SABI_SUMMARY!AO28="FEMALE_ADULT_36_48","F_RESIDENT","NA")))</f>
        <v>NA</v>
      </c>
      <c r="G28" s="1" t="str">
        <f>IF(SABI_SUMMARY!AP28="CENSORED",IF(SABI_SUMMARY!AO28="MALE_SUBADULT","M_DISPERSED",IF(SABI_SUMMARY!AO28="FEMALE_SUBADULT","F_DISPERSED","NA")),IF(SABI_SUMMARY!AP28="MALE_ADULT_36_48","M_RESIDENT",IF(SABI_SUMMARY!AP28="FEMALE_ADULT_36_48","F_RESIDENT","NA")))</f>
        <v>NA</v>
      </c>
      <c r="H28" s="1" t="str">
        <f>IF(SABI_SUMMARY!AQ28="CENSORED",IF(SABI_SUMMARY!AP28="MALE_SUBADULT","M_DISPERSED",IF(SABI_SUMMARY!AP28="FEMALE_SUBADULT","F_DISPERSED","NA")),IF(SABI_SUMMARY!AQ28="MALE_ADULT_36_48","M_RESIDENT",IF(SABI_SUMMARY!AQ28="FEMALE_ADULT_36_48","F_RESIDENT","NA")))</f>
        <v>NA</v>
      </c>
      <c r="I28" s="1" t="str">
        <f>IF(SABI_SUMMARY!AR28="CENSORED",IF(SABI_SUMMARY!AQ28="MALE_SUBADULT","M_DISPERSED",IF(SABI_SUMMARY!AQ28="FEMALE_SUBADULT","F_DISPERSED","NA")),IF(SABI_SUMMARY!AR28="MALE_ADULT_36_48","M_RESIDENT",IF(SABI_SUMMARY!AR28="FEMALE_ADULT_36_48","F_RESIDENT","NA")))</f>
        <v>NA</v>
      </c>
      <c r="J28" s="1" t="str">
        <f>IF(SABI_SUMMARY!AS28="CENSORED",IF(SABI_SUMMARY!AR28="MALE_SUBADULT","M_DISPERSED",IF(SABI_SUMMARY!AR28="FEMALE_SUBADULT","F_DISPERSED","NA")),IF(SABI_SUMMARY!AS28="MALE_ADULT_36_48","M_RESIDENT",IF(SABI_SUMMARY!AS28="FEMALE_ADULT_36_48","F_RESIDENT","NA")))</f>
        <v>NA</v>
      </c>
      <c r="K28" s="1" t="str">
        <f>IF(SABI_SUMMARY!AT28="CENSORED",IF(SABI_SUMMARY!AS28="MALE_SUBADULT","M_DISPERSED",IF(SABI_SUMMARY!AS28="FEMALE_SUBADULT","F_DISPERSED","NA")),IF(SABI_SUMMARY!AT28="MALE_ADULT_36_48","M_RESIDENT",IF(SABI_SUMMARY!AT28="FEMALE_ADULT_36_48","F_RESIDENT","NA")))</f>
        <v>NA</v>
      </c>
      <c r="L28" s="1" t="str">
        <f>IF(SABI_SUMMARY!AU28="CENSORED",IF(SABI_SUMMARY!AT28="MALE_SUBADULT","M_DISPERSED",IF(SABI_SUMMARY!AT28="FEMALE_SUBADULT","F_DISPERSED","NA")),IF(SABI_SUMMARY!AU28="MALE_ADULT_36_48","M_RESIDENT",IF(SABI_SUMMARY!AU28="FEMALE_ADULT_36_48","F_RESIDENT","NA")))</f>
        <v>NA</v>
      </c>
      <c r="M28" s="1" t="str">
        <f>IF(SABI_SUMMARY!AV28="CENSORED",IF(SABI_SUMMARY!AU28="MALE_SUBADULT","M_DISPERSED",IF(SABI_SUMMARY!AU28="FEMALE_SUBADULT","F_DISPERSED","NA")),IF(SABI_SUMMARY!AV28="MALE_ADULT_36_48","M_RESIDENT",IF(SABI_SUMMARY!AV28="FEMALE_ADULT_36_48","F_RESIDENT","NA")))</f>
        <v>NA</v>
      </c>
      <c r="N28" s="1" t="str">
        <f>IF(SABI_SUMMARY!AW28="CENSORED",IF(SABI_SUMMARY!AV28="MALE_SUBADULT","M_DISPERSED",IF(SABI_SUMMARY!AV28="FEMALE_SUBADULT","F_DISPERSED","NA")),IF(SABI_SUMMARY!AW28="MALE_ADULT_36_48","M_RESIDENT",IF(SABI_SUMMARY!AW28="FEMALE_ADULT_36_48","F_RESIDENT","NA")))</f>
        <v>NA</v>
      </c>
      <c r="O28" s="1" t="str">
        <f>IF(SABI_SUMMARY!AX28="CENSORED",IF(SABI_SUMMARY!AW28="MALE_SUBADULT","M_DISPERSED",IF(SABI_SUMMARY!AW28="FEMALE_SUBADULT","F_DISPERSED","NA")),IF(SABI_SUMMARY!AX28="MALE_ADULT_36_48","M_RESIDENT",IF(SABI_SUMMARY!AX28="FEMALE_ADULT_36_48","F_RESIDENT","NA")))</f>
        <v>NA</v>
      </c>
      <c r="P28" s="1" t="str">
        <f>IF(SABI_SUMMARY!AY28="CENSORED",IF(SABI_SUMMARY!AX28="MALE_SUBADULT","M_DISPERSED",IF(SABI_SUMMARY!AX28="FEMALE_SUBADULT","F_DISPERSED","NA")),IF(SABI_SUMMARY!AY28="MALE_ADULT_36_48","M_RESIDENT",IF(SABI_SUMMARY!AY28="FEMALE_ADULT_36_48","F_RESIDENT","NA")))</f>
        <v>NA</v>
      </c>
    </row>
    <row r="29" spans="1:16" x14ac:dyDescent="0.2">
      <c r="A29" s="27">
        <f>SABI_RAW_DATA!A29</f>
        <v>28</v>
      </c>
      <c r="B29" s="1" t="str">
        <f>IF(SABI_SUMMARY!AK29="CENSORED",IF(SABI_SUMMARY!AJ29="MALE_SUBADULT","M_DISPERSED",IF(SABI_SUMMARY!AJ29="FEMALE_SUBADULT","F_DISPERSED","NA")),IF(SABI_SUMMARY!AK29="MALE_ADULT_36_48","M_RESIDENT",IF(SABI_SUMMARY!AK29="FEMALE_ADULT_36_48","F_RESIDENT","NA")))</f>
        <v>NA</v>
      </c>
      <c r="C29" s="1" t="str">
        <f>IF(SABI_SUMMARY!AL29="CENSORED",IF(SABI_SUMMARY!AK29="MALE_SUBADULT","M_DISPERSED",IF(SABI_SUMMARY!AK29="FEMALE_SUBADULT","F_DISPERSED","NA")),IF(SABI_SUMMARY!AL29="MALE_ADULT_36_48","M_RESIDENT",IF(SABI_SUMMARY!AL29="FEMALE_ADULT_36_48","F_RESIDENT","NA")))</f>
        <v>NA</v>
      </c>
      <c r="D29" s="1" t="str">
        <f>IF(SABI_SUMMARY!AM29="CENSORED",IF(SABI_SUMMARY!AL29="MALE_SUBADULT","M_DISPERSED",IF(SABI_SUMMARY!AL29="FEMALE_SUBADULT","F_DISPERSED","NA")),IF(SABI_SUMMARY!AM29="MALE_ADULT_36_48","M_RESIDENT",IF(SABI_SUMMARY!AM29="FEMALE_ADULT_36_48","F_RESIDENT","NA")))</f>
        <v>NA</v>
      </c>
      <c r="E29" s="1" t="str">
        <f>IF(SABI_SUMMARY!AN29="CENSORED",IF(SABI_SUMMARY!AM29="MALE_SUBADULT","M_DISPERSED",IF(SABI_SUMMARY!AM29="FEMALE_SUBADULT","F_DISPERSED","NA")),IF(SABI_SUMMARY!AN29="MALE_ADULT_36_48","M_RESIDENT",IF(SABI_SUMMARY!AN29="FEMALE_ADULT_36_48","F_RESIDENT","NA")))</f>
        <v>NA</v>
      </c>
      <c r="F29" s="1" t="str">
        <f>IF(SABI_SUMMARY!AO29="CENSORED",IF(SABI_SUMMARY!AN29="MALE_SUBADULT","M_DISPERSED",IF(SABI_SUMMARY!AN29="FEMALE_SUBADULT","F_DISPERSED","NA")),IF(SABI_SUMMARY!AO29="MALE_ADULT_36_48","M_RESIDENT",IF(SABI_SUMMARY!AO29="FEMALE_ADULT_36_48","F_RESIDENT","NA")))</f>
        <v>NA</v>
      </c>
      <c r="G29" s="1" t="str">
        <f>IF(SABI_SUMMARY!AP29="CENSORED",IF(SABI_SUMMARY!AO29="MALE_SUBADULT","M_DISPERSED",IF(SABI_SUMMARY!AO29="FEMALE_SUBADULT","F_DISPERSED","NA")),IF(SABI_SUMMARY!AP29="MALE_ADULT_36_48","M_RESIDENT",IF(SABI_SUMMARY!AP29="FEMALE_ADULT_36_48","F_RESIDENT","NA")))</f>
        <v>NA</v>
      </c>
      <c r="H29" s="1" t="str">
        <f>IF(SABI_SUMMARY!AQ29="CENSORED",IF(SABI_SUMMARY!AP29="MALE_SUBADULT","M_DISPERSED",IF(SABI_SUMMARY!AP29="FEMALE_SUBADULT","F_DISPERSED","NA")),IF(SABI_SUMMARY!AQ29="MALE_ADULT_36_48","M_RESIDENT",IF(SABI_SUMMARY!AQ29="FEMALE_ADULT_36_48","F_RESIDENT","NA")))</f>
        <v>NA</v>
      </c>
      <c r="I29" s="1" t="str">
        <f>IF(SABI_SUMMARY!AR29="CENSORED",IF(SABI_SUMMARY!AQ29="MALE_SUBADULT","M_DISPERSED",IF(SABI_SUMMARY!AQ29="FEMALE_SUBADULT","F_DISPERSED","NA")),IF(SABI_SUMMARY!AR29="MALE_ADULT_36_48","M_RESIDENT",IF(SABI_SUMMARY!AR29="FEMALE_ADULT_36_48","F_RESIDENT","NA")))</f>
        <v>NA</v>
      </c>
      <c r="J29" s="1" t="str">
        <f>IF(SABI_SUMMARY!AS29="CENSORED",IF(SABI_SUMMARY!AR29="MALE_SUBADULT","M_DISPERSED",IF(SABI_SUMMARY!AR29="FEMALE_SUBADULT","F_DISPERSED","NA")),IF(SABI_SUMMARY!AS29="MALE_ADULT_36_48","M_RESIDENT",IF(SABI_SUMMARY!AS29="FEMALE_ADULT_36_48","F_RESIDENT","NA")))</f>
        <v>NA</v>
      </c>
      <c r="K29" s="1" t="str">
        <f>IF(SABI_SUMMARY!AT29="CENSORED",IF(SABI_SUMMARY!AS29="MALE_SUBADULT","M_DISPERSED",IF(SABI_SUMMARY!AS29="FEMALE_SUBADULT","F_DISPERSED","NA")),IF(SABI_SUMMARY!AT29="MALE_ADULT_36_48","M_RESIDENT",IF(SABI_SUMMARY!AT29="FEMALE_ADULT_36_48","F_RESIDENT","NA")))</f>
        <v>NA</v>
      </c>
      <c r="L29" s="1" t="str">
        <f>IF(SABI_SUMMARY!AU29="CENSORED",IF(SABI_SUMMARY!AT29="MALE_SUBADULT","M_DISPERSED",IF(SABI_SUMMARY!AT29="FEMALE_SUBADULT","F_DISPERSED","NA")),IF(SABI_SUMMARY!AU29="MALE_ADULT_36_48","M_RESIDENT",IF(SABI_SUMMARY!AU29="FEMALE_ADULT_36_48","F_RESIDENT","NA")))</f>
        <v>NA</v>
      </c>
      <c r="M29" s="1" t="str">
        <f>IF(SABI_SUMMARY!AV29="CENSORED",IF(SABI_SUMMARY!AU29="MALE_SUBADULT","M_DISPERSED",IF(SABI_SUMMARY!AU29="FEMALE_SUBADULT","F_DISPERSED","NA")),IF(SABI_SUMMARY!AV29="MALE_ADULT_36_48","M_RESIDENT",IF(SABI_SUMMARY!AV29="FEMALE_ADULT_36_48","F_RESIDENT","NA")))</f>
        <v>NA</v>
      </c>
      <c r="N29" s="1" t="str">
        <f>IF(SABI_SUMMARY!AW29="CENSORED",IF(SABI_SUMMARY!AV29="MALE_SUBADULT","M_DISPERSED",IF(SABI_SUMMARY!AV29="FEMALE_SUBADULT","F_DISPERSED","NA")),IF(SABI_SUMMARY!AW29="MALE_ADULT_36_48","M_RESIDENT",IF(SABI_SUMMARY!AW29="FEMALE_ADULT_36_48","F_RESIDENT","NA")))</f>
        <v>NA</v>
      </c>
      <c r="O29" s="1" t="str">
        <f>IF(SABI_SUMMARY!AX29="CENSORED",IF(SABI_SUMMARY!AW29="MALE_SUBADULT","M_DISPERSED",IF(SABI_SUMMARY!AW29="FEMALE_SUBADULT","F_DISPERSED","NA")),IF(SABI_SUMMARY!AX29="MALE_ADULT_36_48","M_RESIDENT",IF(SABI_SUMMARY!AX29="FEMALE_ADULT_36_48","F_RESIDENT","NA")))</f>
        <v>NA</v>
      </c>
      <c r="P29" s="1" t="str">
        <f>IF(SABI_SUMMARY!AY29="CENSORED",IF(SABI_SUMMARY!AX29="MALE_SUBADULT","M_DISPERSED",IF(SABI_SUMMARY!AX29="FEMALE_SUBADULT","F_DISPERSED","NA")),IF(SABI_SUMMARY!AY29="MALE_ADULT_36_48","M_RESIDENT",IF(SABI_SUMMARY!AY29="FEMALE_ADULT_36_48","F_RESIDENT","NA")))</f>
        <v>NA</v>
      </c>
    </row>
    <row r="30" spans="1:16" x14ac:dyDescent="0.2">
      <c r="A30" s="27">
        <f>SABI_RAW_DATA!A30</f>
        <v>29</v>
      </c>
      <c r="B30" s="1" t="str">
        <f>IF(SABI_SUMMARY!AK30="CENSORED",IF(SABI_SUMMARY!AJ30="MALE_SUBADULT","M_DISPERSED",IF(SABI_SUMMARY!AJ30="FEMALE_SUBADULT","F_DISPERSED","NA")),IF(SABI_SUMMARY!AK30="MALE_ADULT_36_48","M_RESIDENT",IF(SABI_SUMMARY!AK30="FEMALE_ADULT_36_48","F_RESIDENT","NA")))</f>
        <v>NA</v>
      </c>
      <c r="C30" s="1" t="str">
        <f>IF(SABI_SUMMARY!AL30="CENSORED",IF(SABI_SUMMARY!AK30="MALE_SUBADULT","M_DISPERSED",IF(SABI_SUMMARY!AK30="FEMALE_SUBADULT","F_DISPERSED","NA")),IF(SABI_SUMMARY!AL30="MALE_ADULT_36_48","M_RESIDENT",IF(SABI_SUMMARY!AL30="FEMALE_ADULT_36_48","F_RESIDENT","NA")))</f>
        <v>NA</v>
      </c>
      <c r="D30" s="1" t="str">
        <f>IF(SABI_SUMMARY!AM30="CENSORED",IF(SABI_SUMMARY!AL30="MALE_SUBADULT","M_DISPERSED",IF(SABI_SUMMARY!AL30="FEMALE_SUBADULT","F_DISPERSED","NA")),IF(SABI_SUMMARY!AM30="MALE_ADULT_36_48","M_RESIDENT",IF(SABI_SUMMARY!AM30="FEMALE_ADULT_36_48","F_RESIDENT","NA")))</f>
        <v>NA</v>
      </c>
      <c r="E30" s="1" t="str">
        <f>IF(SABI_SUMMARY!AN30="CENSORED",IF(SABI_SUMMARY!AM30="MALE_SUBADULT","M_DISPERSED",IF(SABI_SUMMARY!AM30="FEMALE_SUBADULT","F_DISPERSED","NA")),IF(SABI_SUMMARY!AN30="MALE_ADULT_36_48","M_RESIDENT",IF(SABI_SUMMARY!AN30="FEMALE_ADULT_36_48","F_RESIDENT","NA")))</f>
        <v>NA</v>
      </c>
      <c r="F30" s="1" t="str">
        <f>IF(SABI_SUMMARY!AO30="CENSORED",IF(SABI_SUMMARY!AN30="MALE_SUBADULT","M_DISPERSED",IF(SABI_SUMMARY!AN30="FEMALE_SUBADULT","F_DISPERSED","NA")),IF(SABI_SUMMARY!AO30="MALE_ADULT_36_48","M_RESIDENT",IF(SABI_SUMMARY!AO30="FEMALE_ADULT_36_48","F_RESIDENT","NA")))</f>
        <v>NA</v>
      </c>
      <c r="G30" s="1" t="str">
        <f>IF(SABI_SUMMARY!AP30="CENSORED",IF(SABI_SUMMARY!AO30="MALE_SUBADULT","M_DISPERSED",IF(SABI_SUMMARY!AO30="FEMALE_SUBADULT","F_DISPERSED","NA")),IF(SABI_SUMMARY!AP30="MALE_ADULT_36_48","M_RESIDENT",IF(SABI_SUMMARY!AP30="FEMALE_ADULT_36_48","F_RESIDENT","NA")))</f>
        <v>NA</v>
      </c>
      <c r="H30" s="1" t="str">
        <f>IF(SABI_SUMMARY!AQ30="CENSORED",IF(SABI_SUMMARY!AP30="MALE_SUBADULT","M_DISPERSED",IF(SABI_SUMMARY!AP30="FEMALE_SUBADULT","F_DISPERSED","NA")),IF(SABI_SUMMARY!AQ30="MALE_ADULT_36_48","M_RESIDENT",IF(SABI_SUMMARY!AQ30="FEMALE_ADULT_36_48","F_RESIDENT","NA")))</f>
        <v>NA</v>
      </c>
      <c r="I30" s="1" t="str">
        <f>IF(SABI_SUMMARY!AR30="CENSORED",IF(SABI_SUMMARY!AQ30="MALE_SUBADULT","M_DISPERSED",IF(SABI_SUMMARY!AQ30="FEMALE_SUBADULT","F_DISPERSED","NA")),IF(SABI_SUMMARY!AR30="MALE_ADULT_36_48","M_RESIDENT",IF(SABI_SUMMARY!AR30="FEMALE_ADULT_36_48","F_RESIDENT","NA")))</f>
        <v>NA</v>
      </c>
      <c r="J30" s="1" t="str">
        <f>IF(SABI_SUMMARY!AS30="CENSORED",IF(SABI_SUMMARY!AR30="MALE_SUBADULT","M_DISPERSED",IF(SABI_SUMMARY!AR30="FEMALE_SUBADULT","F_DISPERSED","NA")),IF(SABI_SUMMARY!AS30="MALE_ADULT_36_48","M_RESIDENT",IF(SABI_SUMMARY!AS30="FEMALE_ADULT_36_48","F_RESIDENT","NA")))</f>
        <v>NA</v>
      </c>
      <c r="K30" s="1" t="str">
        <f>IF(SABI_SUMMARY!AT30="CENSORED",IF(SABI_SUMMARY!AS30="MALE_SUBADULT","M_DISPERSED",IF(SABI_SUMMARY!AS30="FEMALE_SUBADULT","F_DISPERSED","NA")),IF(SABI_SUMMARY!AT30="MALE_ADULT_36_48","M_RESIDENT",IF(SABI_SUMMARY!AT30="FEMALE_ADULT_36_48","F_RESIDENT","NA")))</f>
        <v>NA</v>
      </c>
      <c r="L30" s="1" t="str">
        <f>IF(SABI_SUMMARY!AU30="CENSORED",IF(SABI_SUMMARY!AT30="MALE_SUBADULT","M_DISPERSED",IF(SABI_SUMMARY!AT30="FEMALE_SUBADULT","F_DISPERSED","NA")),IF(SABI_SUMMARY!AU30="MALE_ADULT_36_48","M_RESIDENT",IF(SABI_SUMMARY!AU30="FEMALE_ADULT_36_48","F_RESIDENT","NA")))</f>
        <v>NA</v>
      </c>
      <c r="M30" s="1" t="str">
        <f>IF(SABI_SUMMARY!AV30="CENSORED",IF(SABI_SUMMARY!AU30="MALE_SUBADULT","M_DISPERSED",IF(SABI_SUMMARY!AU30="FEMALE_SUBADULT","F_DISPERSED","NA")),IF(SABI_SUMMARY!AV30="MALE_ADULT_36_48","M_RESIDENT",IF(SABI_SUMMARY!AV30="FEMALE_ADULT_36_48","F_RESIDENT","NA")))</f>
        <v>NA</v>
      </c>
      <c r="N30" s="1" t="str">
        <f>IF(SABI_SUMMARY!AW30="CENSORED",IF(SABI_SUMMARY!AV30="MALE_SUBADULT","M_DISPERSED",IF(SABI_SUMMARY!AV30="FEMALE_SUBADULT","F_DISPERSED","NA")),IF(SABI_SUMMARY!AW30="MALE_ADULT_36_48","M_RESIDENT",IF(SABI_SUMMARY!AW30="FEMALE_ADULT_36_48","F_RESIDENT","NA")))</f>
        <v>NA</v>
      </c>
      <c r="O30" s="1" t="str">
        <f>IF(SABI_SUMMARY!AX30="CENSORED",IF(SABI_SUMMARY!AW30="MALE_SUBADULT","M_DISPERSED",IF(SABI_SUMMARY!AW30="FEMALE_SUBADULT","F_DISPERSED","NA")),IF(SABI_SUMMARY!AX30="MALE_ADULT_36_48","M_RESIDENT",IF(SABI_SUMMARY!AX30="FEMALE_ADULT_36_48","F_RESIDENT","NA")))</f>
        <v>NA</v>
      </c>
      <c r="P30" s="1" t="str">
        <f>IF(SABI_SUMMARY!AY30="CENSORED",IF(SABI_SUMMARY!AX30="MALE_SUBADULT","M_DISPERSED",IF(SABI_SUMMARY!AX30="FEMALE_SUBADULT","F_DISPERSED","NA")),IF(SABI_SUMMARY!AY30="MALE_ADULT_36_48","M_RESIDENT",IF(SABI_SUMMARY!AY30="FEMALE_ADULT_36_48","F_RESIDENT","NA")))</f>
        <v>NA</v>
      </c>
    </row>
    <row r="31" spans="1:16" x14ac:dyDescent="0.2">
      <c r="A31" s="27">
        <f>SABI_RAW_DATA!A31</f>
        <v>30</v>
      </c>
      <c r="B31" s="1" t="str">
        <f>IF(SABI_SUMMARY!AK31="CENSORED",IF(SABI_SUMMARY!AJ31="MALE_SUBADULT","M_DISPERSED",IF(SABI_SUMMARY!AJ31="FEMALE_SUBADULT","F_DISPERSED","NA")),IF(SABI_SUMMARY!AK31="MALE_ADULT_36_48","M_RESIDENT",IF(SABI_SUMMARY!AK31="FEMALE_ADULT_36_48","F_RESIDENT","NA")))</f>
        <v>NA</v>
      </c>
      <c r="C31" s="1" t="str">
        <f>IF(SABI_SUMMARY!AL31="CENSORED",IF(SABI_SUMMARY!AK31="MALE_SUBADULT","M_DISPERSED",IF(SABI_SUMMARY!AK31="FEMALE_SUBADULT","F_DISPERSED","NA")),IF(SABI_SUMMARY!AL31="MALE_ADULT_36_48","M_RESIDENT",IF(SABI_SUMMARY!AL31="FEMALE_ADULT_36_48","F_RESIDENT","NA")))</f>
        <v>NA</v>
      </c>
      <c r="D31" s="1" t="str">
        <f>IF(SABI_SUMMARY!AM31="CENSORED",IF(SABI_SUMMARY!AL31="MALE_SUBADULT","M_DISPERSED",IF(SABI_SUMMARY!AL31="FEMALE_SUBADULT","F_DISPERSED","NA")),IF(SABI_SUMMARY!AM31="MALE_ADULT_36_48","M_RESIDENT",IF(SABI_SUMMARY!AM31="FEMALE_ADULT_36_48","F_RESIDENT","NA")))</f>
        <v>NA</v>
      </c>
      <c r="E31" s="1" t="str">
        <f>IF(SABI_SUMMARY!AN31="CENSORED",IF(SABI_SUMMARY!AM31="MALE_SUBADULT","M_DISPERSED",IF(SABI_SUMMARY!AM31="FEMALE_SUBADULT","F_DISPERSED","NA")),IF(SABI_SUMMARY!AN31="MALE_ADULT_36_48","M_RESIDENT",IF(SABI_SUMMARY!AN31="FEMALE_ADULT_36_48","F_RESIDENT","NA")))</f>
        <v>NA</v>
      </c>
      <c r="F31" s="1" t="str">
        <f>IF(SABI_SUMMARY!AO31="CENSORED",IF(SABI_SUMMARY!AN31="MALE_SUBADULT","M_DISPERSED",IF(SABI_SUMMARY!AN31="FEMALE_SUBADULT","F_DISPERSED","NA")),IF(SABI_SUMMARY!AO31="MALE_ADULT_36_48","M_RESIDENT",IF(SABI_SUMMARY!AO31="FEMALE_ADULT_36_48","F_RESIDENT","NA")))</f>
        <v>NA</v>
      </c>
      <c r="G31" s="1" t="str">
        <f>IF(SABI_SUMMARY!AP31="CENSORED",IF(SABI_SUMMARY!AO31="MALE_SUBADULT","M_DISPERSED",IF(SABI_SUMMARY!AO31="FEMALE_SUBADULT","F_DISPERSED","NA")),IF(SABI_SUMMARY!AP31="MALE_ADULT_36_48","M_RESIDENT",IF(SABI_SUMMARY!AP31="FEMALE_ADULT_36_48","F_RESIDENT","NA")))</f>
        <v>NA</v>
      </c>
      <c r="H31" s="1" t="str">
        <f>IF(SABI_SUMMARY!AQ31="CENSORED",IF(SABI_SUMMARY!AP31="MALE_SUBADULT","M_DISPERSED",IF(SABI_SUMMARY!AP31="FEMALE_SUBADULT","F_DISPERSED","NA")),IF(SABI_SUMMARY!AQ31="MALE_ADULT_36_48","M_RESIDENT",IF(SABI_SUMMARY!AQ31="FEMALE_ADULT_36_48","F_RESIDENT","NA")))</f>
        <v>NA</v>
      </c>
      <c r="I31" s="1" t="str">
        <f>IF(SABI_SUMMARY!AR31="CENSORED",IF(SABI_SUMMARY!AQ31="MALE_SUBADULT","M_DISPERSED",IF(SABI_SUMMARY!AQ31="FEMALE_SUBADULT","F_DISPERSED","NA")),IF(SABI_SUMMARY!AR31="MALE_ADULT_36_48","M_RESIDENT",IF(SABI_SUMMARY!AR31="FEMALE_ADULT_36_48","F_RESIDENT","NA")))</f>
        <v>NA</v>
      </c>
      <c r="J31" s="1" t="str">
        <f>IF(SABI_SUMMARY!AS31="CENSORED",IF(SABI_SUMMARY!AR31="MALE_SUBADULT","M_DISPERSED",IF(SABI_SUMMARY!AR31="FEMALE_SUBADULT","F_DISPERSED","NA")),IF(SABI_SUMMARY!AS31="MALE_ADULT_36_48","M_RESIDENT",IF(SABI_SUMMARY!AS31="FEMALE_ADULT_36_48","F_RESIDENT","NA")))</f>
        <v>NA</v>
      </c>
      <c r="K31" s="1" t="str">
        <f>IF(SABI_SUMMARY!AT31="CENSORED",IF(SABI_SUMMARY!AS31="MALE_SUBADULT","M_DISPERSED",IF(SABI_SUMMARY!AS31="FEMALE_SUBADULT","F_DISPERSED","NA")),IF(SABI_SUMMARY!AT31="MALE_ADULT_36_48","M_RESIDENT",IF(SABI_SUMMARY!AT31="FEMALE_ADULT_36_48","F_RESIDENT","NA")))</f>
        <v>NA</v>
      </c>
      <c r="L31" s="1" t="str">
        <f>IF(SABI_SUMMARY!AU31="CENSORED",IF(SABI_SUMMARY!AT31="MALE_SUBADULT","M_DISPERSED",IF(SABI_SUMMARY!AT31="FEMALE_SUBADULT","F_DISPERSED","NA")),IF(SABI_SUMMARY!AU31="MALE_ADULT_36_48","M_RESIDENT",IF(SABI_SUMMARY!AU31="FEMALE_ADULT_36_48","F_RESIDENT","NA")))</f>
        <v>NA</v>
      </c>
      <c r="M31" s="1" t="str">
        <f>IF(SABI_SUMMARY!AV31="CENSORED",IF(SABI_SUMMARY!AU31="MALE_SUBADULT","M_DISPERSED",IF(SABI_SUMMARY!AU31="FEMALE_SUBADULT","F_DISPERSED","NA")),IF(SABI_SUMMARY!AV31="MALE_ADULT_36_48","M_RESIDENT",IF(SABI_SUMMARY!AV31="FEMALE_ADULT_36_48","F_RESIDENT","NA")))</f>
        <v>NA</v>
      </c>
      <c r="N31" s="1" t="str">
        <f>IF(SABI_SUMMARY!AW31="CENSORED",IF(SABI_SUMMARY!AV31="MALE_SUBADULT","M_DISPERSED",IF(SABI_SUMMARY!AV31="FEMALE_SUBADULT","F_DISPERSED","NA")),IF(SABI_SUMMARY!AW31="MALE_ADULT_36_48","M_RESIDENT",IF(SABI_SUMMARY!AW31="FEMALE_ADULT_36_48","F_RESIDENT","NA")))</f>
        <v>NA</v>
      </c>
      <c r="O31" s="1" t="str">
        <f>IF(SABI_SUMMARY!AX31="CENSORED",IF(SABI_SUMMARY!AW31="MALE_SUBADULT","M_DISPERSED",IF(SABI_SUMMARY!AW31="FEMALE_SUBADULT","F_DISPERSED","NA")),IF(SABI_SUMMARY!AX31="MALE_ADULT_36_48","M_RESIDENT",IF(SABI_SUMMARY!AX31="FEMALE_ADULT_36_48","F_RESIDENT","NA")))</f>
        <v>NA</v>
      </c>
      <c r="P31" s="1" t="str">
        <f>IF(SABI_SUMMARY!AY31="CENSORED",IF(SABI_SUMMARY!AX31="MALE_SUBADULT","M_DISPERSED",IF(SABI_SUMMARY!AX31="FEMALE_SUBADULT","F_DISPERSED","NA")),IF(SABI_SUMMARY!AY31="MALE_ADULT_36_48","M_RESIDENT",IF(SABI_SUMMARY!AY31="FEMALE_ADULT_36_48","F_RESIDENT","NA")))</f>
        <v>NA</v>
      </c>
    </row>
    <row r="32" spans="1:16" x14ac:dyDescent="0.2">
      <c r="A32" s="27">
        <f>SABI_RAW_DATA!A32</f>
        <v>31</v>
      </c>
      <c r="B32" s="1" t="str">
        <f>IF(SABI_SUMMARY!AK32="CENSORED",IF(SABI_SUMMARY!AJ32="MALE_SUBADULT","M_DISPERSED",IF(SABI_SUMMARY!AJ32="FEMALE_SUBADULT","F_DISPERSED","NA")),IF(SABI_SUMMARY!AK32="MALE_ADULT_36_48","M_RESIDENT",IF(SABI_SUMMARY!AK32="FEMALE_ADULT_36_48","F_RESIDENT","NA")))</f>
        <v>NA</v>
      </c>
      <c r="C32" s="1" t="str">
        <f>IF(SABI_SUMMARY!AL32="CENSORED",IF(SABI_SUMMARY!AK32="MALE_SUBADULT","M_DISPERSED",IF(SABI_SUMMARY!AK32="FEMALE_SUBADULT","F_DISPERSED","NA")),IF(SABI_SUMMARY!AL32="MALE_ADULT_36_48","M_RESIDENT",IF(SABI_SUMMARY!AL32="FEMALE_ADULT_36_48","F_RESIDENT","NA")))</f>
        <v>NA</v>
      </c>
      <c r="D32" s="1" t="str">
        <f>IF(SABI_SUMMARY!AM32="CENSORED",IF(SABI_SUMMARY!AL32="MALE_SUBADULT","M_DISPERSED",IF(SABI_SUMMARY!AL32="FEMALE_SUBADULT","F_DISPERSED","NA")),IF(SABI_SUMMARY!AM32="MALE_ADULT_36_48","M_RESIDENT",IF(SABI_SUMMARY!AM32="FEMALE_ADULT_36_48","F_RESIDENT","NA")))</f>
        <v>NA</v>
      </c>
      <c r="E32" s="1" t="str">
        <f>IF(SABI_SUMMARY!AN32="CENSORED",IF(SABI_SUMMARY!AM32="MALE_SUBADULT","M_DISPERSED",IF(SABI_SUMMARY!AM32="FEMALE_SUBADULT","F_DISPERSED","NA")),IF(SABI_SUMMARY!AN32="MALE_ADULT_36_48","M_RESIDENT",IF(SABI_SUMMARY!AN32="FEMALE_ADULT_36_48","F_RESIDENT","NA")))</f>
        <v>NA</v>
      </c>
      <c r="F32" s="1" t="str">
        <f>IF(SABI_SUMMARY!AO32="CENSORED",IF(SABI_SUMMARY!AN32="MALE_SUBADULT","M_DISPERSED",IF(SABI_SUMMARY!AN32="FEMALE_SUBADULT","F_DISPERSED","NA")),IF(SABI_SUMMARY!AO32="MALE_ADULT_36_48","M_RESIDENT",IF(SABI_SUMMARY!AO32="FEMALE_ADULT_36_48","F_RESIDENT","NA")))</f>
        <v>NA</v>
      </c>
      <c r="G32" s="1" t="str">
        <f>IF(SABI_SUMMARY!AP32="CENSORED",IF(SABI_SUMMARY!AO32="MALE_SUBADULT","M_DISPERSED",IF(SABI_SUMMARY!AO32="FEMALE_SUBADULT","F_DISPERSED","NA")),IF(SABI_SUMMARY!AP32="MALE_ADULT_36_48","M_RESIDENT",IF(SABI_SUMMARY!AP32="FEMALE_ADULT_36_48","F_RESIDENT","NA")))</f>
        <v>NA</v>
      </c>
      <c r="H32" s="1" t="str">
        <f>IF(SABI_SUMMARY!AQ32="CENSORED",IF(SABI_SUMMARY!AP32="MALE_SUBADULT","M_DISPERSED",IF(SABI_SUMMARY!AP32="FEMALE_SUBADULT","F_DISPERSED","NA")),IF(SABI_SUMMARY!AQ32="MALE_ADULT_36_48","M_RESIDENT",IF(SABI_SUMMARY!AQ32="FEMALE_ADULT_36_48","F_RESIDENT","NA")))</f>
        <v>NA</v>
      </c>
      <c r="I32" s="1" t="str">
        <f>IF(SABI_SUMMARY!AR32="CENSORED",IF(SABI_SUMMARY!AQ32="MALE_SUBADULT","M_DISPERSED",IF(SABI_SUMMARY!AQ32="FEMALE_SUBADULT","F_DISPERSED","NA")),IF(SABI_SUMMARY!AR32="MALE_ADULT_36_48","M_RESIDENT",IF(SABI_SUMMARY!AR32="FEMALE_ADULT_36_48","F_RESIDENT","NA")))</f>
        <v>NA</v>
      </c>
      <c r="J32" s="1" t="str">
        <f>IF(SABI_SUMMARY!AS32="CENSORED",IF(SABI_SUMMARY!AR32="MALE_SUBADULT","M_DISPERSED",IF(SABI_SUMMARY!AR32="FEMALE_SUBADULT","F_DISPERSED","NA")),IF(SABI_SUMMARY!AS32="MALE_ADULT_36_48","M_RESIDENT",IF(SABI_SUMMARY!AS32="FEMALE_ADULT_36_48","F_RESIDENT","NA")))</f>
        <v>NA</v>
      </c>
      <c r="K32" s="1" t="str">
        <f>IF(SABI_SUMMARY!AT32="CENSORED",IF(SABI_SUMMARY!AS32="MALE_SUBADULT","M_DISPERSED",IF(SABI_SUMMARY!AS32="FEMALE_SUBADULT","F_DISPERSED","NA")),IF(SABI_SUMMARY!AT32="MALE_ADULT_36_48","M_RESIDENT",IF(SABI_SUMMARY!AT32="FEMALE_ADULT_36_48","F_RESIDENT","NA")))</f>
        <v>NA</v>
      </c>
      <c r="L32" s="1" t="str">
        <f>IF(SABI_SUMMARY!AU32="CENSORED",IF(SABI_SUMMARY!AT32="MALE_SUBADULT","M_DISPERSED",IF(SABI_SUMMARY!AT32="FEMALE_SUBADULT","F_DISPERSED","NA")),IF(SABI_SUMMARY!AU32="MALE_ADULT_36_48","M_RESIDENT",IF(SABI_SUMMARY!AU32="FEMALE_ADULT_36_48","F_RESIDENT","NA")))</f>
        <v>NA</v>
      </c>
      <c r="M32" s="1" t="str">
        <f>IF(SABI_SUMMARY!AV32="CENSORED",IF(SABI_SUMMARY!AU32="MALE_SUBADULT","M_DISPERSED",IF(SABI_SUMMARY!AU32="FEMALE_SUBADULT","F_DISPERSED","NA")),IF(SABI_SUMMARY!AV32="MALE_ADULT_36_48","M_RESIDENT",IF(SABI_SUMMARY!AV32="FEMALE_ADULT_36_48","F_RESIDENT","NA")))</f>
        <v>NA</v>
      </c>
      <c r="N32" s="1" t="str">
        <f>IF(SABI_SUMMARY!AW32="CENSORED",IF(SABI_SUMMARY!AV32="MALE_SUBADULT","M_DISPERSED",IF(SABI_SUMMARY!AV32="FEMALE_SUBADULT","F_DISPERSED","NA")),IF(SABI_SUMMARY!AW32="MALE_ADULT_36_48","M_RESIDENT",IF(SABI_SUMMARY!AW32="FEMALE_ADULT_36_48","F_RESIDENT","NA")))</f>
        <v>NA</v>
      </c>
      <c r="O32" s="1" t="str">
        <f>IF(SABI_SUMMARY!AX32="CENSORED",IF(SABI_SUMMARY!AW32="MALE_SUBADULT","M_DISPERSED",IF(SABI_SUMMARY!AW32="FEMALE_SUBADULT","F_DISPERSED","NA")),IF(SABI_SUMMARY!AX32="MALE_ADULT_36_48","M_RESIDENT",IF(SABI_SUMMARY!AX32="FEMALE_ADULT_36_48","F_RESIDENT","NA")))</f>
        <v>NA</v>
      </c>
      <c r="P32" s="1" t="str">
        <f>IF(SABI_SUMMARY!AY32="CENSORED",IF(SABI_SUMMARY!AX32="MALE_SUBADULT","M_DISPERSED",IF(SABI_SUMMARY!AX32="FEMALE_SUBADULT","F_DISPERSED","NA")),IF(SABI_SUMMARY!AY32="MALE_ADULT_36_48","M_RESIDENT",IF(SABI_SUMMARY!AY32="FEMALE_ADULT_36_48","F_RESIDENT","NA")))</f>
        <v>NA</v>
      </c>
    </row>
    <row r="33" spans="1:16" x14ac:dyDescent="0.2">
      <c r="A33" s="27">
        <f>SABI_RAW_DATA!A33</f>
        <v>32</v>
      </c>
      <c r="B33" s="1" t="str">
        <f>IF(SABI_SUMMARY!AK33="CENSORED",IF(SABI_SUMMARY!AJ33="MALE_SUBADULT","M_DISPERSED",IF(SABI_SUMMARY!AJ33="FEMALE_SUBADULT","F_DISPERSED","NA")),IF(SABI_SUMMARY!AK33="MALE_ADULT_36_48","M_RESIDENT",IF(SABI_SUMMARY!AK33="FEMALE_ADULT_36_48","F_RESIDENT","NA")))</f>
        <v>NA</v>
      </c>
      <c r="C33" s="1" t="str">
        <f>IF(SABI_SUMMARY!AL33="CENSORED",IF(SABI_SUMMARY!AK33="MALE_SUBADULT","M_DISPERSED",IF(SABI_SUMMARY!AK33="FEMALE_SUBADULT","F_DISPERSED","NA")),IF(SABI_SUMMARY!AL33="MALE_ADULT_36_48","M_RESIDENT",IF(SABI_SUMMARY!AL33="FEMALE_ADULT_36_48","F_RESIDENT","NA")))</f>
        <v>NA</v>
      </c>
      <c r="D33" s="1" t="str">
        <f>IF(SABI_SUMMARY!AM33="CENSORED",IF(SABI_SUMMARY!AL33="MALE_SUBADULT","M_DISPERSED",IF(SABI_SUMMARY!AL33="FEMALE_SUBADULT","F_DISPERSED","NA")),IF(SABI_SUMMARY!AM33="MALE_ADULT_36_48","M_RESIDENT",IF(SABI_SUMMARY!AM33="FEMALE_ADULT_36_48","F_RESIDENT","NA")))</f>
        <v>NA</v>
      </c>
      <c r="E33" s="1" t="str">
        <f>IF(SABI_SUMMARY!AN33="CENSORED",IF(SABI_SUMMARY!AM33="MALE_SUBADULT","M_DISPERSED",IF(SABI_SUMMARY!AM33="FEMALE_SUBADULT","F_DISPERSED","NA")),IF(SABI_SUMMARY!AN33="MALE_ADULT_36_48","M_RESIDENT",IF(SABI_SUMMARY!AN33="FEMALE_ADULT_36_48","F_RESIDENT","NA")))</f>
        <v>NA</v>
      </c>
      <c r="F33" s="1" t="str">
        <f>IF(SABI_SUMMARY!AO33="CENSORED",IF(SABI_SUMMARY!AN33="MALE_SUBADULT","M_DISPERSED",IF(SABI_SUMMARY!AN33="FEMALE_SUBADULT","F_DISPERSED","NA")),IF(SABI_SUMMARY!AO33="MALE_ADULT_36_48","M_RESIDENT",IF(SABI_SUMMARY!AO33="FEMALE_ADULT_36_48","F_RESIDENT","NA")))</f>
        <v>NA</v>
      </c>
      <c r="G33" s="1" t="str">
        <f>IF(SABI_SUMMARY!AP33="CENSORED",IF(SABI_SUMMARY!AO33="MALE_SUBADULT","M_DISPERSED",IF(SABI_SUMMARY!AO33="FEMALE_SUBADULT","F_DISPERSED","NA")),IF(SABI_SUMMARY!AP33="MALE_ADULT_36_48","M_RESIDENT",IF(SABI_SUMMARY!AP33="FEMALE_ADULT_36_48","F_RESIDENT","NA")))</f>
        <v>NA</v>
      </c>
      <c r="H33" s="1" t="str">
        <f>IF(SABI_SUMMARY!AQ33="CENSORED",IF(SABI_SUMMARY!AP33="MALE_SUBADULT","M_DISPERSED",IF(SABI_SUMMARY!AP33="FEMALE_SUBADULT","F_DISPERSED","NA")),IF(SABI_SUMMARY!AQ33="MALE_ADULT_36_48","M_RESIDENT",IF(SABI_SUMMARY!AQ33="FEMALE_ADULT_36_48","F_RESIDENT","NA")))</f>
        <v>NA</v>
      </c>
      <c r="I33" s="1" t="str">
        <f>IF(SABI_SUMMARY!AR33="CENSORED",IF(SABI_SUMMARY!AQ33="MALE_SUBADULT","M_DISPERSED",IF(SABI_SUMMARY!AQ33="FEMALE_SUBADULT","F_DISPERSED","NA")),IF(SABI_SUMMARY!AR33="MALE_ADULT_36_48","M_RESIDENT",IF(SABI_SUMMARY!AR33="FEMALE_ADULT_36_48","F_RESIDENT","NA")))</f>
        <v>NA</v>
      </c>
      <c r="J33" s="1" t="str">
        <f>IF(SABI_SUMMARY!AS33="CENSORED",IF(SABI_SUMMARY!AR33="MALE_SUBADULT","M_DISPERSED",IF(SABI_SUMMARY!AR33="FEMALE_SUBADULT","F_DISPERSED","NA")),IF(SABI_SUMMARY!AS33="MALE_ADULT_36_48","M_RESIDENT",IF(SABI_SUMMARY!AS33="FEMALE_ADULT_36_48","F_RESIDENT","NA")))</f>
        <v>NA</v>
      </c>
      <c r="K33" s="1" t="str">
        <f>IF(SABI_SUMMARY!AT33="CENSORED",IF(SABI_SUMMARY!AS33="MALE_SUBADULT","M_DISPERSED",IF(SABI_SUMMARY!AS33="FEMALE_SUBADULT","F_DISPERSED","NA")),IF(SABI_SUMMARY!AT33="MALE_ADULT_36_48","M_RESIDENT",IF(SABI_SUMMARY!AT33="FEMALE_ADULT_36_48","F_RESIDENT","NA")))</f>
        <v>NA</v>
      </c>
      <c r="L33" s="1" t="str">
        <f>IF(SABI_SUMMARY!AU33="CENSORED",IF(SABI_SUMMARY!AT33="MALE_SUBADULT","M_DISPERSED",IF(SABI_SUMMARY!AT33="FEMALE_SUBADULT","F_DISPERSED","NA")),IF(SABI_SUMMARY!AU33="MALE_ADULT_36_48","M_RESIDENT",IF(SABI_SUMMARY!AU33="FEMALE_ADULT_36_48","F_RESIDENT","NA")))</f>
        <v>NA</v>
      </c>
      <c r="M33" s="1" t="str">
        <f>IF(SABI_SUMMARY!AV33="CENSORED",IF(SABI_SUMMARY!AU33="MALE_SUBADULT","M_DISPERSED",IF(SABI_SUMMARY!AU33="FEMALE_SUBADULT","F_DISPERSED","NA")),IF(SABI_SUMMARY!AV33="MALE_ADULT_36_48","M_RESIDENT",IF(SABI_SUMMARY!AV33="FEMALE_ADULT_36_48","F_RESIDENT","NA")))</f>
        <v>NA</v>
      </c>
      <c r="N33" s="1" t="str">
        <f>IF(SABI_SUMMARY!AW33="CENSORED",IF(SABI_SUMMARY!AV33="MALE_SUBADULT","M_DISPERSED",IF(SABI_SUMMARY!AV33="FEMALE_SUBADULT","F_DISPERSED","NA")),IF(SABI_SUMMARY!AW33="MALE_ADULT_36_48","M_RESIDENT",IF(SABI_SUMMARY!AW33="FEMALE_ADULT_36_48","F_RESIDENT","NA")))</f>
        <v>NA</v>
      </c>
      <c r="O33" s="1" t="str">
        <f>IF(SABI_SUMMARY!AX33="CENSORED",IF(SABI_SUMMARY!AW33="MALE_SUBADULT","M_DISPERSED",IF(SABI_SUMMARY!AW33="FEMALE_SUBADULT","F_DISPERSED","NA")),IF(SABI_SUMMARY!AX33="MALE_ADULT_36_48","M_RESIDENT",IF(SABI_SUMMARY!AX33="FEMALE_ADULT_36_48","F_RESIDENT","NA")))</f>
        <v>NA</v>
      </c>
      <c r="P33" s="1" t="str">
        <f>IF(SABI_SUMMARY!AY33="CENSORED",IF(SABI_SUMMARY!AX33="MALE_SUBADULT","M_DISPERSED",IF(SABI_SUMMARY!AX33="FEMALE_SUBADULT","F_DISPERSED","NA")),IF(SABI_SUMMARY!AY33="MALE_ADULT_36_48","M_RESIDENT",IF(SABI_SUMMARY!AY33="FEMALE_ADULT_36_48","F_RESIDENT","NA")))</f>
        <v>NA</v>
      </c>
    </row>
    <row r="34" spans="1:16" x14ac:dyDescent="0.2">
      <c r="A34" s="27">
        <f>SABI_RAW_DATA!A34</f>
        <v>33</v>
      </c>
      <c r="B34" s="1" t="str">
        <f>IF(SABI_SUMMARY!AK34="CENSORED",IF(SABI_SUMMARY!AJ34="MALE_SUBADULT","M_DISPERSED",IF(SABI_SUMMARY!AJ34="FEMALE_SUBADULT","F_DISPERSED","NA")),IF(SABI_SUMMARY!AK34="MALE_ADULT_36_48","M_RESIDENT",IF(SABI_SUMMARY!AK34="FEMALE_ADULT_36_48","F_RESIDENT","NA")))</f>
        <v>NA</v>
      </c>
      <c r="C34" s="1" t="str">
        <f>IF(SABI_SUMMARY!AL34="CENSORED",IF(SABI_SUMMARY!AK34="MALE_SUBADULT","M_DISPERSED",IF(SABI_SUMMARY!AK34="FEMALE_SUBADULT","F_DISPERSED","NA")),IF(SABI_SUMMARY!AL34="MALE_ADULT_36_48","M_RESIDENT",IF(SABI_SUMMARY!AL34="FEMALE_ADULT_36_48","F_RESIDENT","NA")))</f>
        <v>NA</v>
      </c>
      <c r="D34" s="1" t="str">
        <f>IF(SABI_SUMMARY!AM34="CENSORED",IF(SABI_SUMMARY!AL34="MALE_SUBADULT","M_DISPERSED",IF(SABI_SUMMARY!AL34="FEMALE_SUBADULT","F_DISPERSED","NA")),IF(SABI_SUMMARY!AM34="MALE_ADULT_36_48","M_RESIDENT",IF(SABI_SUMMARY!AM34="FEMALE_ADULT_36_48","F_RESIDENT","NA")))</f>
        <v>NA</v>
      </c>
      <c r="E34" s="1" t="str">
        <f>IF(SABI_SUMMARY!AN34="CENSORED",IF(SABI_SUMMARY!AM34="MALE_SUBADULT","M_DISPERSED",IF(SABI_SUMMARY!AM34="FEMALE_SUBADULT","F_DISPERSED","NA")),IF(SABI_SUMMARY!AN34="MALE_ADULT_36_48","M_RESIDENT",IF(SABI_SUMMARY!AN34="FEMALE_ADULT_36_48","F_RESIDENT","NA")))</f>
        <v>NA</v>
      </c>
      <c r="F34" s="1" t="str">
        <f>IF(SABI_SUMMARY!AO34="CENSORED",IF(SABI_SUMMARY!AN34="MALE_SUBADULT","M_DISPERSED",IF(SABI_SUMMARY!AN34="FEMALE_SUBADULT","F_DISPERSED","NA")),IF(SABI_SUMMARY!AO34="MALE_ADULT_36_48","M_RESIDENT",IF(SABI_SUMMARY!AO34="FEMALE_ADULT_36_48","F_RESIDENT","NA")))</f>
        <v>NA</v>
      </c>
      <c r="G34" s="1" t="str">
        <f>IF(SABI_SUMMARY!AP34="CENSORED",IF(SABI_SUMMARY!AO34="MALE_SUBADULT","M_DISPERSED",IF(SABI_SUMMARY!AO34="FEMALE_SUBADULT","F_DISPERSED","NA")),IF(SABI_SUMMARY!AP34="MALE_ADULT_36_48","M_RESIDENT",IF(SABI_SUMMARY!AP34="FEMALE_ADULT_36_48","F_RESIDENT","NA")))</f>
        <v>NA</v>
      </c>
      <c r="H34" s="1" t="str">
        <f>IF(SABI_SUMMARY!AQ34="CENSORED",IF(SABI_SUMMARY!AP34="MALE_SUBADULT","M_DISPERSED",IF(SABI_SUMMARY!AP34="FEMALE_SUBADULT","F_DISPERSED","NA")),IF(SABI_SUMMARY!AQ34="MALE_ADULT_36_48","M_RESIDENT",IF(SABI_SUMMARY!AQ34="FEMALE_ADULT_36_48","F_RESIDENT","NA")))</f>
        <v>NA</v>
      </c>
      <c r="I34" s="1" t="str">
        <f>IF(SABI_SUMMARY!AR34="CENSORED",IF(SABI_SUMMARY!AQ34="MALE_SUBADULT","M_DISPERSED",IF(SABI_SUMMARY!AQ34="FEMALE_SUBADULT","F_DISPERSED","NA")),IF(SABI_SUMMARY!AR34="MALE_ADULT_36_48","M_RESIDENT",IF(SABI_SUMMARY!AR34="FEMALE_ADULT_36_48","F_RESIDENT","NA")))</f>
        <v>NA</v>
      </c>
      <c r="J34" s="1" t="str">
        <f>IF(SABI_SUMMARY!AS34="CENSORED",IF(SABI_SUMMARY!AR34="MALE_SUBADULT","M_DISPERSED",IF(SABI_SUMMARY!AR34="FEMALE_SUBADULT","F_DISPERSED","NA")),IF(SABI_SUMMARY!AS34="MALE_ADULT_36_48","M_RESIDENT",IF(SABI_SUMMARY!AS34="FEMALE_ADULT_36_48","F_RESIDENT","NA")))</f>
        <v>NA</v>
      </c>
      <c r="K34" s="1" t="str">
        <f>IF(SABI_SUMMARY!AT34="CENSORED",IF(SABI_SUMMARY!AS34="MALE_SUBADULT","M_DISPERSED",IF(SABI_SUMMARY!AS34="FEMALE_SUBADULT","F_DISPERSED","NA")),IF(SABI_SUMMARY!AT34="MALE_ADULT_36_48","M_RESIDENT",IF(SABI_SUMMARY!AT34="FEMALE_ADULT_36_48","F_RESIDENT","NA")))</f>
        <v>NA</v>
      </c>
      <c r="L34" s="1" t="str">
        <f>IF(SABI_SUMMARY!AU34="CENSORED",IF(SABI_SUMMARY!AT34="MALE_SUBADULT","M_DISPERSED",IF(SABI_SUMMARY!AT34="FEMALE_SUBADULT","F_DISPERSED","NA")),IF(SABI_SUMMARY!AU34="MALE_ADULT_36_48","M_RESIDENT",IF(SABI_SUMMARY!AU34="FEMALE_ADULT_36_48","F_RESIDENT","NA")))</f>
        <v>NA</v>
      </c>
      <c r="M34" s="1" t="str">
        <f>IF(SABI_SUMMARY!AV34="CENSORED",IF(SABI_SUMMARY!AU34="MALE_SUBADULT","M_DISPERSED",IF(SABI_SUMMARY!AU34="FEMALE_SUBADULT","F_DISPERSED","NA")),IF(SABI_SUMMARY!AV34="MALE_ADULT_36_48","M_RESIDENT",IF(SABI_SUMMARY!AV34="FEMALE_ADULT_36_48","F_RESIDENT","NA")))</f>
        <v>NA</v>
      </c>
      <c r="N34" s="1" t="str">
        <f>IF(SABI_SUMMARY!AW34="CENSORED",IF(SABI_SUMMARY!AV34="MALE_SUBADULT","M_DISPERSED",IF(SABI_SUMMARY!AV34="FEMALE_SUBADULT","F_DISPERSED","NA")),IF(SABI_SUMMARY!AW34="MALE_ADULT_36_48","M_RESIDENT",IF(SABI_SUMMARY!AW34="FEMALE_ADULT_36_48","F_RESIDENT","NA")))</f>
        <v>NA</v>
      </c>
      <c r="O34" s="1" t="str">
        <f>IF(SABI_SUMMARY!AX34="CENSORED",IF(SABI_SUMMARY!AW34="MALE_SUBADULT","M_DISPERSED",IF(SABI_SUMMARY!AW34="FEMALE_SUBADULT","F_DISPERSED","NA")),IF(SABI_SUMMARY!AX34="MALE_ADULT_36_48","M_RESIDENT",IF(SABI_SUMMARY!AX34="FEMALE_ADULT_36_48","F_RESIDENT","NA")))</f>
        <v>NA</v>
      </c>
      <c r="P34" s="1" t="str">
        <f>IF(SABI_SUMMARY!AY34="CENSORED",IF(SABI_SUMMARY!AX34="MALE_SUBADULT","M_DISPERSED",IF(SABI_SUMMARY!AX34="FEMALE_SUBADULT","F_DISPERSED","NA")),IF(SABI_SUMMARY!AY34="MALE_ADULT_36_48","M_RESIDENT",IF(SABI_SUMMARY!AY34="FEMALE_ADULT_36_48","F_RESIDENT","NA")))</f>
        <v>NA</v>
      </c>
    </row>
    <row r="35" spans="1:16" x14ac:dyDescent="0.2">
      <c r="A35" s="27">
        <f>SABI_RAW_DATA!A35</f>
        <v>34</v>
      </c>
      <c r="B35" s="1" t="str">
        <f>IF(SABI_SUMMARY!AK35="CENSORED",IF(SABI_SUMMARY!AJ35="MALE_SUBADULT","M_DISPERSED",IF(SABI_SUMMARY!AJ35="FEMALE_SUBADULT","F_DISPERSED","NA")),IF(SABI_SUMMARY!AK35="MALE_ADULT_36_48","M_RESIDENT",IF(SABI_SUMMARY!AK35="FEMALE_ADULT_36_48","F_RESIDENT","NA")))</f>
        <v>NA</v>
      </c>
      <c r="C35" s="1" t="str">
        <f>IF(SABI_SUMMARY!AL35="CENSORED",IF(SABI_SUMMARY!AK35="MALE_SUBADULT","M_DISPERSED",IF(SABI_SUMMARY!AK35="FEMALE_SUBADULT","F_DISPERSED","NA")),IF(SABI_SUMMARY!AL35="MALE_ADULT_36_48","M_RESIDENT",IF(SABI_SUMMARY!AL35="FEMALE_ADULT_36_48","F_RESIDENT","NA")))</f>
        <v>NA</v>
      </c>
      <c r="D35" s="1" t="str">
        <f>IF(SABI_SUMMARY!AM35="CENSORED",IF(SABI_SUMMARY!AL35="MALE_SUBADULT","M_DISPERSED",IF(SABI_SUMMARY!AL35="FEMALE_SUBADULT","F_DISPERSED","NA")),IF(SABI_SUMMARY!AM35="MALE_ADULT_36_48","M_RESIDENT",IF(SABI_SUMMARY!AM35="FEMALE_ADULT_36_48","F_RESIDENT","NA")))</f>
        <v>NA</v>
      </c>
      <c r="E35" s="1" t="str">
        <f>IF(SABI_SUMMARY!AN35="CENSORED",IF(SABI_SUMMARY!AM35="MALE_SUBADULT","M_DISPERSED",IF(SABI_SUMMARY!AM35="FEMALE_SUBADULT","F_DISPERSED","NA")),IF(SABI_SUMMARY!AN35="MALE_ADULT_36_48","M_RESIDENT",IF(SABI_SUMMARY!AN35="FEMALE_ADULT_36_48","F_RESIDENT","NA")))</f>
        <v>NA</v>
      </c>
      <c r="F35" s="1" t="str">
        <f>IF(SABI_SUMMARY!AO35="CENSORED",IF(SABI_SUMMARY!AN35="MALE_SUBADULT","M_DISPERSED",IF(SABI_SUMMARY!AN35="FEMALE_SUBADULT","F_DISPERSED","NA")),IF(SABI_SUMMARY!AO35="MALE_ADULT_36_48","M_RESIDENT",IF(SABI_SUMMARY!AO35="FEMALE_ADULT_36_48","F_RESIDENT","NA")))</f>
        <v>NA</v>
      </c>
      <c r="G35" s="1" t="str">
        <f>IF(SABI_SUMMARY!AP35="CENSORED",IF(SABI_SUMMARY!AO35="MALE_SUBADULT","M_DISPERSED",IF(SABI_SUMMARY!AO35="FEMALE_SUBADULT","F_DISPERSED","NA")),IF(SABI_SUMMARY!AP35="MALE_ADULT_36_48","M_RESIDENT",IF(SABI_SUMMARY!AP35="FEMALE_ADULT_36_48","F_RESIDENT","NA")))</f>
        <v>NA</v>
      </c>
      <c r="H35" s="1" t="str">
        <f>IF(SABI_SUMMARY!AQ35="CENSORED",IF(SABI_SUMMARY!AP35="MALE_SUBADULT","M_DISPERSED",IF(SABI_SUMMARY!AP35="FEMALE_SUBADULT","F_DISPERSED","NA")),IF(SABI_SUMMARY!AQ35="MALE_ADULT_36_48","M_RESIDENT",IF(SABI_SUMMARY!AQ35="FEMALE_ADULT_36_48","F_RESIDENT","NA")))</f>
        <v>NA</v>
      </c>
      <c r="I35" s="1" t="str">
        <f>IF(SABI_SUMMARY!AR35="CENSORED",IF(SABI_SUMMARY!AQ35="MALE_SUBADULT","M_DISPERSED",IF(SABI_SUMMARY!AQ35="FEMALE_SUBADULT","F_DISPERSED","NA")),IF(SABI_SUMMARY!AR35="MALE_ADULT_36_48","M_RESIDENT",IF(SABI_SUMMARY!AR35="FEMALE_ADULT_36_48","F_RESIDENT","NA")))</f>
        <v>NA</v>
      </c>
      <c r="J35" s="1" t="str">
        <f>IF(SABI_SUMMARY!AS35="CENSORED",IF(SABI_SUMMARY!AR35="MALE_SUBADULT","M_DISPERSED",IF(SABI_SUMMARY!AR35="FEMALE_SUBADULT","F_DISPERSED","NA")),IF(SABI_SUMMARY!AS35="MALE_ADULT_36_48","M_RESIDENT",IF(SABI_SUMMARY!AS35="FEMALE_ADULT_36_48","F_RESIDENT","NA")))</f>
        <v>NA</v>
      </c>
      <c r="K35" s="1" t="str">
        <f>IF(SABI_SUMMARY!AT35="CENSORED",IF(SABI_SUMMARY!AS35="MALE_SUBADULT","M_DISPERSED",IF(SABI_SUMMARY!AS35="FEMALE_SUBADULT","F_DISPERSED","NA")),IF(SABI_SUMMARY!AT35="MALE_ADULT_36_48","M_RESIDENT",IF(SABI_SUMMARY!AT35="FEMALE_ADULT_36_48","F_RESIDENT","NA")))</f>
        <v>NA</v>
      </c>
      <c r="L35" s="1" t="str">
        <f>IF(SABI_SUMMARY!AU35="CENSORED",IF(SABI_SUMMARY!AT35="MALE_SUBADULT","M_DISPERSED",IF(SABI_SUMMARY!AT35="FEMALE_SUBADULT","F_DISPERSED","NA")),IF(SABI_SUMMARY!AU35="MALE_ADULT_36_48","M_RESIDENT",IF(SABI_SUMMARY!AU35="FEMALE_ADULT_36_48","F_RESIDENT","NA")))</f>
        <v>NA</v>
      </c>
      <c r="M35" s="1" t="str">
        <f>IF(SABI_SUMMARY!AV35="CENSORED",IF(SABI_SUMMARY!AU35="MALE_SUBADULT","M_DISPERSED",IF(SABI_SUMMARY!AU35="FEMALE_SUBADULT","F_DISPERSED","NA")),IF(SABI_SUMMARY!AV35="MALE_ADULT_36_48","M_RESIDENT",IF(SABI_SUMMARY!AV35="FEMALE_ADULT_36_48","F_RESIDENT","NA")))</f>
        <v>NA</v>
      </c>
      <c r="N35" s="1" t="str">
        <f>IF(SABI_SUMMARY!AW35="CENSORED",IF(SABI_SUMMARY!AV35="MALE_SUBADULT","M_DISPERSED",IF(SABI_SUMMARY!AV35="FEMALE_SUBADULT","F_DISPERSED","NA")),IF(SABI_SUMMARY!AW35="MALE_ADULT_36_48","M_RESIDENT",IF(SABI_SUMMARY!AW35="FEMALE_ADULT_36_48","F_RESIDENT","NA")))</f>
        <v>NA</v>
      </c>
      <c r="O35" s="1" t="str">
        <f>IF(SABI_SUMMARY!AX35="CENSORED",IF(SABI_SUMMARY!AW35="MALE_SUBADULT","M_DISPERSED",IF(SABI_SUMMARY!AW35="FEMALE_SUBADULT","F_DISPERSED","NA")),IF(SABI_SUMMARY!AX35="MALE_ADULT_36_48","M_RESIDENT",IF(SABI_SUMMARY!AX35="FEMALE_ADULT_36_48","F_RESIDENT","NA")))</f>
        <v>NA</v>
      </c>
      <c r="P35" s="1" t="str">
        <f>IF(SABI_SUMMARY!AY35="CENSORED",IF(SABI_SUMMARY!AX35="MALE_SUBADULT","M_DISPERSED",IF(SABI_SUMMARY!AX35="FEMALE_SUBADULT","F_DISPERSED","NA")),IF(SABI_SUMMARY!AY35="MALE_ADULT_36_48","M_RESIDENT",IF(SABI_SUMMARY!AY35="FEMALE_ADULT_36_48","F_RESIDENT","NA")))</f>
        <v>NA</v>
      </c>
    </row>
    <row r="36" spans="1:16" x14ac:dyDescent="0.2">
      <c r="A36" s="27">
        <f>SABI_RAW_DATA!A36</f>
        <v>35</v>
      </c>
      <c r="B36" s="1" t="str">
        <f>IF(SABI_SUMMARY!AK36="CENSORED",IF(SABI_SUMMARY!AJ36="MALE_SUBADULT","M_DISPERSED",IF(SABI_SUMMARY!AJ36="FEMALE_SUBADULT","F_DISPERSED","NA")),IF(SABI_SUMMARY!AK36="MALE_ADULT_36_48","M_RESIDENT",IF(SABI_SUMMARY!AK36="FEMALE_ADULT_36_48","F_RESIDENT","NA")))</f>
        <v>NA</v>
      </c>
      <c r="C36" s="1" t="str">
        <f>IF(SABI_SUMMARY!AL36="CENSORED",IF(SABI_SUMMARY!AK36="MALE_SUBADULT","M_DISPERSED",IF(SABI_SUMMARY!AK36="FEMALE_SUBADULT","F_DISPERSED","NA")),IF(SABI_SUMMARY!AL36="MALE_ADULT_36_48","M_RESIDENT",IF(SABI_SUMMARY!AL36="FEMALE_ADULT_36_48","F_RESIDENT","NA")))</f>
        <v>NA</v>
      </c>
      <c r="D36" s="1" t="str">
        <f>IF(SABI_SUMMARY!AM36="CENSORED",IF(SABI_SUMMARY!AL36="MALE_SUBADULT","M_DISPERSED",IF(SABI_SUMMARY!AL36="FEMALE_SUBADULT","F_DISPERSED","NA")),IF(SABI_SUMMARY!AM36="MALE_ADULT_36_48","M_RESIDENT",IF(SABI_SUMMARY!AM36="FEMALE_ADULT_36_48","F_RESIDENT","NA")))</f>
        <v>NA</v>
      </c>
      <c r="E36" s="1" t="str">
        <f>IF(SABI_SUMMARY!AN36="CENSORED",IF(SABI_SUMMARY!AM36="MALE_SUBADULT","M_DISPERSED",IF(SABI_SUMMARY!AM36="FEMALE_SUBADULT","F_DISPERSED","NA")),IF(SABI_SUMMARY!AN36="MALE_ADULT_36_48","M_RESIDENT",IF(SABI_SUMMARY!AN36="FEMALE_ADULT_36_48","F_RESIDENT","NA")))</f>
        <v>NA</v>
      </c>
      <c r="F36" s="1" t="str">
        <f>IF(SABI_SUMMARY!AO36="CENSORED",IF(SABI_SUMMARY!AN36="MALE_SUBADULT","M_DISPERSED",IF(SABI_SUMMARY!AN36="FEMALE_SUBADULT","F_DISPERSED","NA")),IF(SABI_SUMMARY!AO36="MALE_ADULT_36_48","M_RESIDENT",IF(SABI_SUMMARY!AO36="FEMALE_ADULT_36_48","F_RESIDENT","NA")))</f>
        <v>NA</v>
      </c>
      <c r="G36" s="1" t="str">
        <f>IF(SABI_SUMMARY!AP36="CENSORED",IF(SABI_SUMMARY!AO36="MALE_SUBADULT","M_DISPERSED",IF(SABI_SUMMARY!AO36="FEMALE_SUBADULT","F_DISPERSED","NA")),IF(SABI_SUMMARY!AP36="MALE_ADULT_36_48","M_RESIDENT",IF(SABI_SUMMARY!AP36="FEMALE_ADULT_36_48","F_RESIDENT","NA")))</f>
        <v>NA</v>
      </c>
      <c r="H36" s="1" t="str">
        <f>IF(SABI_SUMMARY!AQ36="CENSORED",IF(SABI_SUMMARY!AP36="MALE_SUBADULT","M_DISPERSED",IF(SABI_SUMMARY!AP36="FEMALE_SUBADULT","F_DISPERSED","NA")),IF(SABI_SUMMARY!AQ36="MALE_ADULT_36_48","M_RESIDENT",IF(SABI_SUMMARY!AQ36="FEMALE_ADULT_36_48","F_RESIDENT","NA")))</f>
        <v>NA</v>
      </c>
      <c r="I36" s="1" t="str">
        <f>IF(SABI_SUMMARY!AR36="CENSORED",IF(SABI_SUMMARY!AQ36="MALE_SUBADULT","M_DISPERSED",IF(SABI_SUMMARY!AQ36="FEMALE_SUBADULT","F_DISPERSED","NA")),IF(SABI_SUMMARY!AR36="MALE_ADULT_36_48","M_RESIDENT",IF(SABI_SUMMARY!AR36="FEMALE_ADULT_36_48","F_RESIDENT","NA")))</f>
        <v>NA</v>
      </c>
      <c r="J36" s="1" t="str">
        <f>IF(SABI_SUMMARY!AS36="CENSORED",IF(SABI_SUMMARY!AR36="MALE_SUBADULT","M_DISPERSED",IF(SABI_SUMMARY!AR36="FEMALE_SUBADULT","F_DISPERSED","NA")),IF(SABI_SUMMARY!AS36="MALE_ADULT_36_48","M_RESIDENT",IF(SABI_SUMMARY!AS36="FEMALE_ADULT_36_48","F_RESIDENT","NA")))</f>
        <v>NA</v>
      </c>
      <c r="K36" s="1" t="str">
        <f>IF(SABI_SUMMARY!AT36="CENSORED",IF(SABI_SUMMARY!AS36="MALE_SUBADULT","M_DISPERSED",IF(SABI_SUMMARY!AS36="FEMALE_SUBADULT","F_DISPERSED","NA")),IF(SABI_SUMMARY!AT36="MALE_ADULT_36_48","M_RESIDENT",IF(SABI_SUMMARY!AT36="FEMALE_ADULT_36_48","F_RESIDENT","NA")))</f>
        <v>NA</v>
      </c>
      <c r="L36" s="1" t="str">
        <f>IF(SABI_SUMMARY!AU36="CENSORED",IF(SABI_SUMMARY!AT36="MALE_SUBADULT","M_DISPERSED",IF(SABI_SUMMARY!AT36="FEMALE_SUBADULT","F_DISPERSED","NA")),IF(SABI_SUMMARY!AU36="MALE_ADULT_36_48","M_RESIDENT",IF(SABI_SUMMARY!AU36="FEMALE_ADULT_36_48","F_RESIDENT","NA")))</f>
        <v>NA</v>
      </c>
      <c r="M36" s="1" t="str">
        <f>IF(SABI_SUMMARY!AV36="CENSORED",IF(SABI_SUMMARY!AU36="MALE_SUBADULT","M_DISPERSED",IF(SABI_SUMMARY!AU36="FEMALE_SUBADULT","F_DISPERSED","NA")),IF(SABI_SUMMARY!AV36="MALE_ADULT_36_48","M_RESIDENT",IF(SABI_SUMMARY!AV36="FEMALE_ADULT_36_48","F_RESIDENT","NA")))</f>
        <v>NA</v>
      </c>
      <c r="N36" s="1" t="str">
        <f>IF(SABI_SUMMARY!AW36="CENSORED",IF(SABI_SUMMARY!AV36="MALE_SUBADULT","M_DISPERSED",IF(SABI_SUMMARY!AV36="FEMALE_SUBADULT","F_DISPERSED","NA")),IF(SABI_SUMMARY!AW36="MALE_ADULT_36_48","M_RESIDENT",IF(SABI_SUMMARY!AW36="FEMALE_ADULT_36_48","F_RESIDENT","NA")))</f>
        <v>NA</v>
      </c>
      <c r="O36" s="1" t="str">
        <f>IF(SABI_SUMMARY!AX36="CENSORED",IF(SABI_SUMMARY!AW36="MALE_SUBADULT","M_DISPERSED",IF(SABI_SUMMARY!AW36="FEMALE_SUBADULT","F_DISPERSED","NA")),IF(SABI_SUMMARY!AX36="MALE_ADULT_36_48","M_RESIDENT",IF(SABI_SUMMARY!AX36="FEMALE_ADULT_36_48","F_RESIDENT","NA")))</f>
        <v>NA</v>
      </c>
      <c r="P36" s="1" t="str">
        <f>IF(SABI_SUMMARY!AY36="CENSORED",IF(SABI_SUMMARY!AX36="MALE_SUBADULT","M_DISPERSED",IF(SABI_SUMMARY!AX36="FEMALE_SUBADULT","F_DISPERSED","NA")),IF(SABI_SUMMARY!AY36="MALE_ADULT_36_48","M_RESIDENT",IF(SABI_SUMMARY!AY36="FEMALE_ADULT_36_48","F_RESIDENT","NA")))</f>
        <v>NA</v>
      </c>
    </row>
    <row r="37" spans="1:16" x14ac:dyDescent="0.2">
      <c r="A37" s="27">
        <f>SABI_RAW_DATA!A37</f>
        <v>36</v>
      </c>
      <c r="B37" s="1" t="str">
        <f>IF(SABI_SUMMARY!AK37="CENSORED",IF(SABI_SUMMARY!AJ37="MALE_SUBADULT","M_DISPERSED",IF(SABI_SUMMARY!AJ37="FEMALE_SUBADULT","F_DISPERSED","NA")),IF(SABI_SUMMARY!AK37="MALE_ADULT_36_48","M_RESIDENT",IF(SABI_SUMMARY!AK37="FEMALE_ADULT_36_48","F_RESIDENT","NA")))</f>
        <v>NA</v>
      </c>
      <c r="C37" s="1" t="str">
        <f>IF(SABI_SUMMARY!AL37="CENSORED",IF(SABI_SUMMARY!AK37="MALE_SUBADULT","M_DISPERSED",IF(SABI_SUMMARY!AK37="FEMALE_SUBADULT","F_DISPERSED","NA")),IF(SABI_SUMMARY!AL37="MALE_ADULT_36_48","M_RESIDENT",IF(SABI_SUMMARY!AL37="FEMALE_ADULT_36_48","F_RESIDENT","NA")))</f>
        <v>NA</v>
      </c>
      <c r="D37" s="1" t="str">
        <f>IF(SABI_SUMMARY!AM37="CENSORED",IF(SABI_SUMMARY!AL37="MALE_SUBADULT","M_DISPERSED",IF(SABI_SUMMARY!AL37="FEMALE_SUBADULT","F_DISPERSED","NA")),IF(SABI_SUMMARY!AM37="MALE_ADULT_36_48","M_RESIDENT",IF(SABI_SUMMARY!AM37="FEMALE_ADULT_36_48","F_RESIDENT","NA")))</f>
        <v>NA</v>
      </c>
      <c r="E37" s="1" t="str">
        <f>IF(SABI_SUMMARY!AN37="CENSORED",IF(SABI_SUMMARY!AM37="MALE_SUBADULT","M_DISPERSED",IF(SABI_SUMMARY!AM37="FEMALE_SUBADULT","F_DISPERSED","NA")),IF(SABI_SUMMARY!AN37="MALE_ADULT_36_48","M_RESIDENT",IF(SABI_SUMMARY!AN37="FEMALE_ADULT_36_48","F_RESIDENT","NA")))</f>
        <v>NA</v>
      </c>
      <c r="F37" s="1" t="str">
        <f>IF(SABI_SUMMARY!AO37="CENSORED",IF(SABI_SUMMARY!AN37="MALE_SUBADULT","M_DISPERSED",IF(SABI_SUMMARY!AN37="FEMALE_SUBADULT","F_DISPERSED","NA")),IF(SABI_SUMMARY!AO37="MALE_ADULT_36_48","M_RESIDENT",IF(SABI_SUMMARY!AO37="FEMALE_ADULT_36_48","F_RESIDENT","NA")))</f>
        <v>NA</v>
      </c>
      <c r="G37" s="1" t="str">
        <f>IF(SABI_SUMMARY!AP37="CENSORED",IF(SABI_SUMMARY!AO37="MALE_SUBADULT","M_DISPERSED",IF(SABI_SUMMARY!AO37="FEMALE_SUBADULT","F_DISPERSED","NA")),IF(SABI_SUMMARY!AP37="MALE_ADULT_36_48","M_RESIDENT",IF(SABI_SUMMARY!AP37="FEMALE_ADULT_36_48","F_RESIDENT","NA")))</f>
        <v>NA</v>
      </c>
      <c r="H37" s="1" t="str">
        <f>IF(SABI_SUMMARY!AQ37="CENSORED",IF(SABI_SUMMARY!AP37="MALE_SUBADULT","M_DISPERSED",IF(SABI_SUMMARY!AP37="FEMALE_SUBADULT","F_DISPERSED","NA")),IF(SABI_SUMMARY!AQ37="MALE_ADULT_36_48","M_RESIDENT",IF(SABI_SUMMARY!AQ37="FEMALE_ADULT_36_48","F_RESIDENT","NA")))</f>
        <v>NA</v>
      </c>
      <c r="I37" s="1" t="str">
        <f>IF(SABI_SUMMARY!AR37="CENSORED",IF(SABI_SUMMARY!AQ37="MALE_SUBADULT","M_DISPERSED",IF(SABI_SUMMARY!AQ37="FEMALE_SUBADULT","F_DISPERSED","NA")),IF(SABI_SUMMARY!AR37="MALE_ADULT_36_48","M_RESIDENT",IF(SABI_SUMMARY!AR37="FEMALE_ADULT_36_48","F_RESIDENT","NA")))</f>
        <v>NA</v>
      </c>
      <c r="J37" s="1" t="str">
        <f>IF(SABI_SUMMARY!AS37="CENSORED",IF(SABI_SUMMARY!AR37="MALE_SUBADULT","M_DISPERSED",IF(SABI_SUMMARY!AR37="FEMALE_SUBADULT","F_DISPERSED","NA")),IF(SABI_SUMMARY!AS37="MALE_ADULT_36_48","M_RESIDENT",IF(SABI_SUMMARY!AS37="FEMALE_ADULT_36_48","F_RESIDENT","NA")))</f>
        <v>NA</v>
      </c>
      <c r="K37" s="1" t="str">
        <f>IF(SABI_SUMMARY!AT37="CENSORED",IF(SABI_SUMMARY!AS37="MALE_SUBADULT","M_DISPERSED",IF(SABI_SUMMARY!AS37="FEMALE_SUBADULT","F_DISPERSED","NA")),IF(SABI_SUMMARY!AT37="MALE_ADULT_36_48","M_RESIDENT",IF(SABI_SUMMARY!AT37="FEMALE_ADULT_36_48","F_RESIDENT","NA")))</f>
        <v>NA</v>
      </c>
      <c r="L37" s="1" t="str">
        <f>IF(SABI_SUMMARY!AU37="CENSORED",IF(SABI_SUMMARY!AT37="MALE_SUBADULT","M_DISPERSED",IF(SABI_SUMMARY!AT37="FEMALE_SUBADULT","F_DISPERSED","NA")),IF(SABI_SUMMARY!AU37="MALE_ADULT_36_48","M_RESIDENT",IF(SABI_SUMMARY!AU37="FEMALE_ADULT_36_48","F_RESIDENT","NA")))</f>
        <v>NA</v>
      </c>
      <c r="M37" s="1" t="str">
        <f>IF(SABI_SUMMARY!AV37="CENSORED",IF(SABI_SUMMARY!AU37="MALE_SUBADULT","M_DISPERSED",IF(SABI_SUMMARY!AU37="FEMALE_SUBADULT","F_DISPERSED","NA")),IF(SABI_SUMMARY!AV37="MALE_ADULT_36_48","M_RESIDENT",IF(SABI_SUMMARY!AV37="FEMALE_ADULT_36_48","F_RESIDENT","NA")))</f>
        <v>NA</v>
      </c>
      <c r="N37" s="1" t="str">
        <f>IF(SABI_SUMMARY!AW37="CENSORED",IF(SABI_SUMMARY!AV37="MALE_SUBADULT","M_DISPERSED",IF(SABI_SUMMARY!AV37="FEMALE_SUBADULT","F_DISPERSED","NA")),IF(SABI_SUMMARY!AW37="MALE_ADULT_36_48","M_RESIDENT",IF(SABI_SUMMARY!AW37="FEMALE_ADULT_36_48","F_RESIDENT","NA")))</f>
        <v>NA</v>
      </c>
      <c r="O37" s="1" t="str">
        <f>IF(SABI_SUMMARY!AX37="CENSORED",IF(SABI_SUMMARY!AW37="MALE_SUBADULT","M_DISPERSED",IF(SABI_SUMMARY!AW37="FEMALE_SUBADULT","F_DISPERSED","NA")),IF(SABI_SUMMARY!AX37="MALE_ADULT_36_48","M_RESIDENT",IF(SABI_SUMMARY!AX37="FEMALE_ADULT_36_48","F_RESIDENT","NA")))</f>
        <v>NA</v>
      </c>
      <c r="P37" s="1" t="str">
        <f>IF(SABI_SUMMARY!AY37="CENSORED",IF(SABI_SUMMARY!AX37="MALE_SUBADULT","M_DISPERSED",IF(SABI_SUMMARY!AX37="FEMALE_SUBADULT","F_DISPERSED","NA")),IF(SABI_SUMMARY!AY37="MALE_ADULT_36_48","M_RESIDENT",IF(SABI_SUMMARY!AY37="FEMALE_ADULT_36_48","F_RESIDENT","NA")))</f>
        <v>NA</v>
      </c>
    </row>
    <row r="38" spans="1:16" x14ac:dyDescent="0.2">
      <c r="A38" s="27">
        <f>SABI_RAW_DATA!A38</f>
        <v>37</v>
      </c>
      <c r="B38" s="1" t="str">
        <f>IF(SABI_SUMMARY!AK38="CENSORED",IF(SABI_SUMMARY!AJ38="MALE_SUBADULT","M_DISPERSED",IF(SABI_SUMMARY!AJ38="FEMALE_SUBADULT","F_DISPERSED","NA")),IF(SABI_SUMMARY!AK38="MALE_ADULT_36_48","M_RESIDENT",IF(SABI_SUMMARY!AK38="FEMALE_ADULT_36_48","F_RESIDENT","NA")))</f>
        <v>NA</v>
      </c>
      <c r="C38" s="1" t="str">
        <f>IF(SABI_SUMMARY!AL38="CENSORED",IF(SABI_SUMMARY!AK38="MALE_SUBADULT","M_DISPERSED",IF(SABI_SUMMARY!AK38="FEMALE_SUBADULT","F_DISPERSED","NA")),IF(SABI_SUMMARY!AL38="MALE_ADULT_36_48","M_RESIDENT",IF(SABI_SUMMARY!AL38="FEMALE_ADULT_36_48","F_RESIDENT","NA")))</f>
        <v>NA</v>
      </c>
      <c r="D38" s="1" t="str">
        <f>IF(SABI_SUMMARY!AM38="CENSORED",IF(SABI_SUMMARY!AL38="MALE_SUBADULT","M_DISPERSED",IF(SABI_SUMMARY!AL38="FEMALE_SUBADULT","F_DISPERSED","NA")),IF(SABI_SUMMARY!AM38="MALE_ADULT_36_48","M_RESIDENT",IF(SABI_SUMMARY!AM38="FEMALE_ADULT_36_48","F_RESIDENT","NA")))</f>
        <v>NA</v>
      </c>
      <c r="E38" s="1" t="str">
        <f>IF(SABI_SUMMARY!AN38="CENSORED",IF(SABI_SUMMARY!AM38="MALE_SUBADULT","M_DISPERSED",IF(SABI_SUMMARY!AM38="FEMALE_SUBADULT","F_DISPERSED","NA")),IF(SABI_SUMMARY!AN38="MALE_ADULT_36_48","M_RESIDENT",IF(SABI_SUMMARY!AN38="FEMALE_ADULT_36_48","F_RESIDENT","NA")))</f>
        <v>NA</v>
      </c>
      <c r="F38" s="1" t="str">
        <f>IF(SABI_SUMMARY!AO38="CENSORED",IF(SABI_SUMMARY!AN38="MALE_SUBADULT","M_DISPERSED",IF(SABI_SUMMARY!AN38="FEMALE_SUBADULT","F_DISPERSED","NA")),IF(SABI_SUMMARY!AO38="MALE_ADULT_36_48","M_RESIDENT",IF(SABI_SUMMARY!AO38="FEMALE_ADULT_36_48","F_RESIDENT","NA")))</f>
        <v>NA</v>
      </c>
      <c r="G38" s="1" t="str">
        <f>IF(SABI_SUMMARY!AP38="CENSORED",IF(SABI_SUMMARY!AO38="MALE_SUBADULT","M_DISPERSED",IF(SABI_SUMMARY!AO38="FEMALE_SUBADULT","F_DISPERSED","NA")),IF(SABI_SUMMARY!AP38="MALE_ADULT_36_48","M_RESIDENT",IF(SABI_SUMMARY!AP38="FEMALE_ADULT_36_48","F_RESIDENT","NA")))</f>
        <v>NA</v>
      </c>
      <c r="H38" s="1" t="str">
        <f>IF(SABI_SUMMARY!AQ38="CENSORED",IF(SABI_SUMMARY!AP38="MALE_SUBADULT","M_DISPERSED",IF(SABI_SUMMARY!AP38="FEMALE_SUBADULT","F_DISPERSED","NA")),IF(SABI_SUMMARY!AQ38="MALE_ADULT_36_48","M_RESIDENT",IF(SABI_SUMMARY!AQ38="FEMALE_ADULT_36_48","F_RESIDENT","NA")))</f>
        <v>NA</v>
      </c>
      <c r="I38" s="1" t="str">
        <f>IF(SABI_SUMMARY!AR38="CENSORED",IF(SABI_SUMMARY!AQ38="MALE_SUBADULT","M_DISPERSED",IF(SABI_SUMMARY!AQ38="FEMALE_SUBADULT","F_DISPERSED","NA")),IF(SABI_SUMMARY!AR38="MALE_ADULT_36_48","M_RESIDENT",IF(SABI_SUMMARY!AR38="FEMALE_ADULT_36_48","F_RESIDENT","NA")))</f>
        <v>NA</v>
      </c>
      <c r="J38" s="1" t="str">
        <f>IF(SABI_SUMMARY!AS38="CENSORED",IF(SABI_SUMMARY!AR38="MALE_SUBADULT","M_DISPERSED",IF(SABI_SUMMARY!AR38="FEMALE_SUBADULT","F_DISPERSED","NA")),IF(SABI_SUMMARY!AS38="MALE_ADULT_36_48","M_RESIDENT",IF(SABI_SUMMARY!AS38="FEMALE_ADULT_36_48","F_RESIDENT","NA")))</f>
        <v>NA</v>
      </c>
      <c r="K38" s="1" t="str">
        <f>IF(SABI_SUMMARY!AT38="CENSORED",IF(SABI_SUMMARY!AS38="MALE_SUBADULT","M_DISPERSED",IF(SABI_SUMMARY!AS38="FEMALE_SUBADULT","F_DISPERSED","NA")),IF(SABI_SUMMARY!AT38="MALE_ADULT_36_48","M_RESIDENT",IF(SABI_SUMMARY!AT38="FEMALE_ADULT_36_48","F_RESIDENT","NA")))</f>
        <v>NA</v>
      </c>
      <c r="L38" s="1" t="str">
        <f>IF(SABI_SUMMARY!AU38="CENSORED",IF(SABI_SUMMARY!AT38="MALE_SUBADULT","M_DISPERSED",IF(SABI_SUMMARY!AT38="FEMALE_SUBADULT","F_DISPERSED","NA")),IF(SABI_SUMMARY!AU38="MALE_ADULT_36_48","M_RESIDENT",IF(SABI_SUMMARY!AU38="FEMALE_ADULT_36_48","F_RESIDENT","NA")))</f>
        <v>NA</v>
      </c>
      <c r="M38" s="1" t="str">
        <f>IF(SABI_SUMMARY!AV38="CENSORED",IF(SABI_SUMMARY!AU38="MALE_SUBADULT","M_DISPERSED",IF(SABI_SUMMARY!AU38="FEMALE_SUBADULT","F_DISPERSED","NA")),IF(SABI_SUMMARY!AV38="MALE_ADULT_36_48","M_RESIDENT",IF(SABI_SUMMARY!AV38="FEMALE_ADULT_36_48","F_RESIDENT","NA")))</f>
        <v>NA</v>
      </c>
      <c r="N38" s="1" t="str">
        <f>IF(SABI_SUMMARY!AW38="CENSORED",IF(SABI_SUMMARY!AV38="MALE_SUBADULT","M_DISPERSED",IF(SABI_SUMMARY!AV38="FEMALE_SUBADULT","F_DISPERSED","NA")),IF(SABI_SUMMARY!AW38="MALE_ADULT_36_48","M_RESIDENT",IF(SABI_SUMMARY!AW38="FEMALE_ADULT_36_48","F_RESIDENT","NA")))</f>
        <v>NA</v>
      </c>
      <c r="O38" s="1" t="str">
        <f>IF(SABI_SUMMARY!AX38="CENSORED",IF(SABI_SUMMARY!AW38="MALE_SUBADULT","M_DISPERSED",IF(SABI_SUMMARY!AW38="FEMALE_SUBADULT","F_DISPERSED","NA")),IF(SABI_SUMMARY!AX38="MALE_ADULT_36_48","M_RESIDENT",IF(SABI_SUMMARY!AX38="FEMALE_ADULT_36_48","F_RESIDENT","NA")))</f>
        <v>NA</v>
      </c>
      <c r="P38" s="1" t="str">
        <f>IF(SABI_SUMMARY!AY38="CENSORED",IF(SABI_SUMMARY!AX38="MALE_SUBADULT","M_DISPERSED",IF(SABI_SUMMARY!AX38="FEMALE_SUBADULT","F_DISPERSED","NA")),IF(SABI_SUMMARY!AY38="MALE_ADULT_36_48","M_RESIDENT",IF(SABI_SUMMARY!AY38="FEMALE_ADULT_36_48","F_RESIDENT","NA")))</f>
        <v>NA</v>
      </c>
    </row>
    <row r="39" spans="1:16" x14ac:dyDescent="0.2">
      <c r="A39" s="27">
        <f>SABI_RAW_DATA!A39</f>
        <v>38</v>
      </c>
      <c r="B39" s="1" t="str">
        <f>IF(SABI_SUMMARY!AK39="CENSORED",IF(SABI_SUMMARY!AJ39="MALE_SUBADULT","M_DISPERSED",IF(SABI_SUMMARY!AJ39="FEMALE_SUBADULT","F_DISPERSED","NA")),IF(SABI_SUMMARY!AK39="MALE_ADULT_36_48","M_RESIDENT",IF(SABI_SUMMARY!AK39="FEMALE_ADULT_36_48","F_RESIDENT","NA")))</f>
        <v>NA</v>
      </c>
      <c r="C39" s="1" t="str">
        <f>IF(SABI_SUMMARY!AL39="CENSORED",IF(SABI_SUMMARY!AK39="MALE_SUBADULT","M_DISPERSED",IF(SABI_SUMMARY!AK39="FEMALE_SUBADULT","F_DISPERSED","NA")),IF(SABI_SUMMARY!AL39="MALE_ADULT_36_48","M_RESIDENT",IF(SABI_SUMMARY!AL39="FEMALE_ADULT_36_48","F_RESIDENT","NA")))</f>
        <v>NA</v>
      </c>
      <c r="D39" s="1" t="str">
        <f>IF(SABI_SUMMARY!AM39="CENSORED",IF(SABI_SUMMARY!AL39="MALE_SUBADULT","M_DISPERSED",IF(SABI_SUMMARY!AL39="FEMALE_SUBADULT","F_DISPERSED","NA")),IF(SABI_SUMMARY!AM39="MALE_ADULT_36_48","M_RESIDENT",IF(SABI_SUMMARY!AM39="FEMALE_ADULT_36_48","F_RESIDENT","NA")))</f>
        <v>NA</v>
      </c>
      <c r="E39" s="1" t="str">
        <f>IF(SABI_SUMMARY!AN39="CENSORED",IF(SABI_SUMMARY!AM39="MALE_SUBADULT","M_DISPERSED",IF(SABI_SUMMARY!AM39="FEMALE_SUBADULT","F_DISPERSED","NA")),IF(SABI_SUMMARY!AN39="MALE_ADULT_36_48","M_RESIDENT",IF(SABI_SUMMARY!AN39="FEMALE_ADULT_36_48","F_RESIDENT","NA")))</f>
        <v>NA</v>
      </c>
      <c r="F39" s="1" t="str">
        <f>IF(SABI_SUMMARY!AO39="CENSORED",IF(SABI_SUMMARY!AN39="MALE_SUBADULT","M_DISPERSED",IF(SABI_SUMMARY!AN39="FEMALE_SUBADULT","F_DISPERSED","NA")),IF(SABI_SUMMARY!AO39="MALE_ADULT_36_48","M_RESIDENT",IF(SABI_SUMMARY!AO39="FEMALE_ADULT_36_48","F_RESIDENT","NA")))</f>
        <v>NA</v>
      </c>
      <c r="G39" s="1" t="str">
        <f>IF(SABI_SUMMARY!AP39="CENSORED",IF(SABI_SUMMARY!AO39="MALE_SUBADULT","M_DISPERSED",IF(SABI_SUMMARY!AO39="FEMALE_SUBADULT","F_DISPERSED","NA")),IF(SABI_SUMMARY!AP39="MALE_ADULT_36_48","M_RESIDENT",IF(SABI_SUMMARY!AP39="FEMALE_ADULT_36_48","F_RESIDENT","NA")))</f>
        <v>NA</v>
      </c>
      <c r="H39" s="1" t="str">
        <f>IF(SABI_SUMMARY!AQ39="CENSORED",IF(SABI_SUMMARY!AP39="MALE_SUBADULT","M_DISPERSED",IF(SABI_SUMMARY!AP39="FEMALE_SUBADULT","F_DISPERSED","NA")),IF(SABI_SUMMARY!AQ39="MALE_ADULT_36_48","M_RESIDENT",IF(SABI_SUMMARY!AQ39="FEMALE_ADULT_36_48","F_RESIDENT","NA")))</f>
        <v>NA</v>
      </c>
      <c r="I39" s="1" t="str">
        <f>IF(SABI_SUMMARY!AR39="CENSORED",IF(SABI_SUMMARY!AQ39="MALE_SUBADULT","M_DISPERSED",IF(SABI_SUMMARY!AQ39="FEMALE_SUBADULT","F_DISPERSED","NA")),IF(SABI_SUMMARY!AR39="MALE_ADULT_36_48","M_RESIDENT",IF(SABI_SUMMARY!AR39="FEMALE_ADULT_36_48","F_RESIDENT","NA")))</f>
        <v>NA</v>
      </c>
      <c r="J39" s="1" t="str">
        <f>IF(SABI_SUMMARY!AS39="CENSORED",IF(SABI_SUMMARY!AR39="MALE_SUBADULT","M_DISPERSED",IF(SABI_SUMMARY!AR39="FEMALE_SUBADULT","F_DISPERSED","NA")),IF(SABI_SUMMARY!AS39="MALE_ADULT_36_48","M_RESIDENT",IF(SABI_SUMMARY!AS39="FEMALE_ADULT_36_48","F_RESIDENT","NA")))</f>
        <v>NA</v>
      </c>
      <c r="K39" s="1" t="str">
        <f>IF(SABI_SUMMARY!AT39="CENSORED",IF(SABI_SUMMARY!AS39="MALE_SUBADULT","M_DISPERSED",IF(SABI_SUMMARY!AS39="FEMALE_SUBADULT","F_DISPERSED","NA")),IF(SABI_SUMMARY!AT39="MALE_ADULT_36_48","M_RESIDENT",IF(SABI_SUMMARY!AT39="FEMALE_ADULT_36_48","F_RESIDENT","NA")))</f>
        <v>NA</v>
      </c>
      <c r="L39" s="1" t="str">
        <f>IF(SABI_SUMMARY!AU39="CENSORED",IF(SABI_SUMMARY!AT39="MALE_SUBADULT","M_DISPERSED",IF(SABI_SUMMARY!AT39="FEMALE_SUBADULT","F_DISPERSED","NA")),IF(SABI_SUMMARY!AU39="MALE_ADULT_36_48","M_RESIDENT",IF(SABI_SUMMARY!AU39="FEMALE_ADULT_36_48","F_RESIDENT","NA")))</f>
        <v>NA</v>
      </c>
      <c r="M39" s="1" t="str">
        <f>IF(SABI_SUMMARY!AV39="CENSORED",IF(SABI_SUMMARY!AU39="MALE_SUBADULT","M_DISPERSED",IF(SABI_SUMMARY!AU39="FEMALE_SUBADULT","F_DISPERSED","NA")),IF(SABI_SUMMARY!AV39="MALE_ADULT_36_48","M_RESIDENT",IF(SABI_SUMMARY!AV39="FEMALE_ADULT_36_48","F_RESIDENT","NA")))</f>
        <v>NA</v>
      </c>
      <c r="N39" s="1" t="str">
        <f>IF(SABI_SUMMARY!AW39="CENSORED",IF(SABI_SUMMARY!AV39="MALE_SUBADULT","M_DISPERSED",IF(SABI_SUMMARY!AV39="FEMALE_SUBADULT","F_DISPERSED","NA")),IF(SABI_SUMMARY!AW39="MALE_ADULT_36_48","M_RESIDENT",IF(SABI_SUMMARY!AW39="FEMALE_ADULT_36_48","F_RESIDENT","NA")))</f>
        <v>NA</v>
      </c>
      <c r="O39" s="1" t="str">
        <f>IF(SABI_SUMMARY!AX39="CENSORED",IF(SABI_SUMMARY!AW39="MALE_SUBADULT","M_DISPERSED",IF(SABI_SUMMARY!AW39="FEMALE_SUBADULT","F_DISPERSED","NA")),IF(SABI_SUMMARY!AX39="MALE_ADULT_36_48","M_RESIDENT",IF(SABI_SUMMARY!AX39="FEMALE_ADULT_36_48","F_RESIDENT","NA")))</f>
        <v>NA</v>
      </c>
      <c r="P39" s="1" t="str">
        <f>IF(SABI_SUMMARY!AY39="CENSORED",IF(SABI_SUMMARY!AX39="MALE_SUBADULT","M_DISPERSED",IF(SABI_SUMMARY!AX39="FEMALE_SUBADULT","F_DISPERSED","NA")),IF(SABI_SUMMARY!AY39="MALE_ADULT_36_48","M_RESIDENT",IF(SABI_SUMMARY!AY39="FEMALE_ADULT_36_48","F_RESIDENT","NA")))</f>
        <v>NA</v>
      </c>
    </row>
    <row r="40" spans="1:16" x14ac:dyDescent="0.2">
      <c r="A40" s="27">
        <f>SABI_RAW_DATA!A40</f>
        <v>39</v>
      </c>
      <c r="B40" s="1" t="str">
        <f>IF(SABI_SUMMARY!AK40="CENSORED",IF(SABI_SUMMARY!AJ40="MALE_SUBADULT","M_DISPERSED",IF(SABI_SUMMARY!AJ40="FEMALE_SUBADULT","F_DISPERSED","NA")),IF(SABI_SUMMARY!AK40="MALE_ADULT_36_48","M_RESIDENT",IF(SABI_SUMMARY!AK40="FEMALE_ADULT_36_48","F_RESIDENT","NA")))</f>
        <v>NA</v>
      </c>
      <c r="C40" s="1" t="str">
        <f>IF(SABI_SUMMARY!AL40="CENSORED",IF(SABI_SUMMARY!AK40="MALE_SUBADULT","M_DISPERSED",IF(SABI_SUMMARY!AK40="FEMALE_SUBADULT","F_DISPERSED","NA")),IF(SABI_SUMMARY!AL40="MALE_ADULT_36_48","M_RESIDENT",IF(SABI_SUMMARY!AL40="FEMALE_ADULT_36_48","F_RESIDENT","NA")))</f>
        <v>NA</v>
      </c>
      <c r="D40" s="1" t="str">
        <f>IF(SABI_SUMMARY!AM40="CENSORED",IF(SABI_SUMMARY!AL40="MALE_SUBADULT","M_DISPERSED",IF(SABI_SUMMARY!AL40="FEMALE_SUBADULT","F_DISPERSED","NA")),IF(SABI_SUMMARY!AM40="MALE_ADULT_36_48","M_RESIDENT",IF(SABI_SUMMARY!AM40="FEMALE_ADULT_36_48","F_RESIDENT","NA")))</f>
        <v>NA</v>
      </c>
      <c r="E40" s="1" t="str">
        <f>IF(SABI_SUMMARY!AN40="CENSORED",IF(SABI_SUMMARY!AM40="MALE_SUBADULT","M_DISPERSED",IF(SABI_SUMMARY!AM40="FEMALE_SUBADULT","F_DISPERSED","NA")),IF(SABI_SUMMARY!AN40="MALE_ADULT_36_48","M_RESIDENT",IF(SABI_SUMMARY!AN40="FEMALE_ADULT_36_48","F_RESIDENT","NA")))</f>
        <v>NA</v>
      </c>
      <c r="F40" s="1" t="str">
        <f>IF(SABI_SUMMARY!AO40="CENSORED",IF(SABI_SUMMARY!AN40="MALE_SUBADULT","M_DISPERSED",IF(SABI_SUMMARY!AN40="FEMALE_SUBADULT","F_DISPERSED","NA")),IF(SABI_SUMMARY!AO40="MALE_ADULT_36_48","M_RESIDENT",IF(SABI_SUMMARY!AO40="FEMALE_ADULT_36_48","F_RESIDENT","NA")))</f>
        <v>NA</v>
      </c>
      <c r="G40" s="1" t="str">
        <f>IF(SABI_SUMMARY!AP40="CENSORED",IF(SABI_SUMMARY!AO40="MALE_SUBADULT","M_DISPERSED",IF(SABI_SUMMARY!AO40="FEMALE_SUBADULT","F_DISPERSED","NA")),IF(SABI_SUMMARY!AP40="MALE_ADULT_36_48","M_RESIDENT",IF(SABI_SUMMARY!AP40="FEMALE_ADULT_36_48","F_RESIDENT","NA")))</f>
        <v>NA</v>
      </c>
      <c r="H40" s="1" t="str">
        <f>IF(SABI_SUMMARY!AQ40="CENSORED",IF(SABI_SUMMARY!AP40="MALE_SUBADULT","M_DISPERSED",IF(SABI_SUMMARY!AP40="FEMALE_SUBADULT","F_DISPERSED","NA")),IF(SABI_SUMMARY!AQ40="MALE_ADULT_36_48","M_RESIDENT",IF(SABI_SUMMARY!AQ40="FEMALE_ADULT_36_48","F_RESIDENT","NA")))</f>
        <v>NA</v>
      </c>
      <c r="I40" s="1" t="str">
        <f>IF(SABI_SUMMARY!AR40="CENSORED",IF(SABI_SUMMARY!AQ40="MALE_SUBADULT","M_DISPERSED",IF(SABI_SUMMARY!AQ40="FEMALE_SUBADULT","F_DISPERSED","NA")),IF(SABI_SUMMARY!AR40="MALE_ADULT_36_48","M_RESIDENT",IF(SABI_SUMMARY!AR40="FEMALE_ADULT_36_48","F_RESIDENT","NA")))</f>
        <v>NA</v>
      </c>
      <c r="J40" s="1" t="str">
        <f>IF(SABI_SUMMARY!AS40="CENSORED",IF(SABI_SUMMARY!AR40="MALE_SUBADULT","M_DISPERSED",IF(SABI_SUMMARY!AR40="FEMALE_SUBADULT","F_DISPERSED","NA")),IF(SABI_SUMMARY!AS40="MALE_ADULT_36_48","M_RESIDENT",IF(SABI_SUMMARY!AS40="FEMALE_ADULT_36_48","F_RESIDENT","NA")))</f>
        <v>NA</v>
      </c>
      <c r="K40" s="1" t="str">
        <f>IF(SABI_SUMMARY!AT40="CENSORED",IF(SABI_SUMMARY!AS40="MALE_SUBADULT","M_DISPERSED",IF(SABI_SUMMARY!AS40="FEMALE_SUBADULT","F_DISPERSED","NA")),IF(SABI_SUMMARY!AT40="MALE_ADULT_36_48","M_RESIDENT",IF(SABI_SUMMARY!AT40="FEMALE_ADULT_36_48","F_RESIDENT","NA")))</f>
        <v>NA</v>
      </c>
      <c r="L40" s="1" t="str">
        <f>IF(SABI_SUMMARY!AU40="CENSORED",IF(SABI_SUMMARY!AT40="MALE_SUBADULT","M_DISPERSED",IF(SABI_SUMMARY!AT40="FEMALE_SUBADULT","F_DISPERSED","NA")),IF(SABI_SUMMARY!AU40="MALE_ADULT_36_48","M_RESIDENT",IF(SABI_SUMMARY!AU40="FEMALE_ADULT_36_48","F_RESIDENT","NA")))</f>
        <v>NA</v>
      </c>
      <c r="M40" s="1" t="str">
        <f>IF(SABI_SUMMARY!AV40="CENSORED",IF(SABI_SUMMARY!AU40="MALE_SUBADULT","M_DISPERSED",IF(SABI_SUMMARY!AU40="FEMALE_SUBADULT","F_DISPERSED","NA")),IF(SABI_SUMMARY!AV40="MALE_ADULT_36_48","M_RESIDENT",IF(SABI_SUMMARY!AV40="FEMALE_ADULT_36_48","F_RESIDENT","NA")))</f>
        <v>NA</v>
      </c>
      <c r="N40" s="1" t="str">
        <f>IF(SABI_SUMMARY!AW40="CENSORED",IF(SABI_SUMMARY!AV40="MALE_SUBADULT","M_DISPERSED",IF(SABI_SUMMARY!AV40="FEMALE_SUBADULT","F_DISPERSED","NA")),IF(SABI_SUMMARY!AW40="MALE_ADULT_36_48","M_RESIDENT",IF(SABI_SUMMARY!AW40="FEMALE_ADULT_36_48","F_RESIDENT","NA")))</f>
        <v>NA</v>
      </c>
      <c r="O40" s="1" t="str">
        <f>IF(SABI_SUMMARY!AX40="CENSORED",IF(SABI_SUMMARY!AW40="MALE_SUBADULT","M_DISPERSED",IF(SABI_SUMMARY!AW40="FEMALE_SUBADULT","F_DISPERSED","NA")),IF(SABI_SUMMARY!AX40="MALE_ADULT_36_48","M_RESIDENT",IF(SABI_SUMMARY!AX40="FEMALE_ADULT_36_48","F_RESIDENT","NA")))</f>
        <v>NA</v>
      </c>
      <c r="P40" s="1" t="str">
        <f>IF(SABI_SUMMARY!AY40="CENSORED",IF(SABI_SUMMARY!AX40="MALE_SUBADULT","M_DISPERSED",IF(SABI_SUMMARY!AX40="FEMALE_SUBADULT","F_DISPERSED","NA")),IF(SABI_SUMMARY!AY40="MALE_ADULT_36_48","M_RESIDENT",IF(SABI_SUMMARY!AY40="FEMALE_ADULT_36_48","F_RESIDENT","NA")))</f>
        <v>NA</v>
      </c>
    </row>
    <row r="41" spans="1:16" x14ac:dyDescent="0.2">
      <c r="A41" s="27">
        <f>SABI_RAW_DATA!A41</f>
        <v>40</v>
      </c>
      <c r="B41" s="1" t="str">
        <f>IF(SABI_SUMMARY!AK41="CENSORED",IF(SABI_SUMMARY!AJ41="MALE_SUBADULT","M_DISPERSED",IF(SABI_SUMMARY!AJ41="FEMALE_SUBADULT","F_DISPERSED","NA")),IF(SABI_SUMMARY!AK41="MALE_ADULT_36_48","M_RESIDENT",IF(SABI_SUMMARY!AK41="FEMALE_ADULT_36_48","F_RESIDENT","NA")))</f>
        <v>NA</v>
      </c>
      <c r="C41" s="1" t="str">
        <f>IF(SABI_SUMMARY!AL41="CENSORED",IF(SABI_SUMMARY!AK41="MALE_SUBADULT","M_DISPERSED",IF(SABI_SUMMARY!AK41="FEMALE_SUBADULT","F_DISPERSED","NA")),IF(SABI_SUMMARY!AL41="MALE_ADULT_36_48","M_RESIDENT",IF(SABI_SUMMARY!AL41="FEMALE_ADULT_36_48","F_RESIDENT","NA")))</f>
        <v>NA</v>
      </c>
      <c r="D41" s="1" t="str">
        <f>IF(SABI_SUMMARY!AM41="CENSORED",IF(SABI_SUMMARY!AL41="MALE_SUBADULT","M_DISPERSED",IF(SABI_SUMMARY!AL41="FEMALE_SUBADULT","F_DISPERSED","NA")),IF(SABI_SUMMARY!AM41="MALE_ADULT_36_48","M_RESIDENT",IF(SABI_SUMMARY!AM41="FEMALE_ADULT_36_48","F_RESIDENT","NA")))</f>
        <v>NA</v>
      </c>
      <c r="E41" s="1" t="str">
        <f>IF(SABI_SUMMARY!AN41="CENSORED",IF(SABI_SUMMARY!AM41="MALE_SUBADULT","M_DISPERSED",IF(SABI_SUMMARY!AM41="FEMALE_SUBADULT","F_DISPERSED","NA")),IF(SABI_SUMMARY!AN41="MALE_ADULT_36_48","M_RESIDENT",IF(SABI_SUMMARY!AN41="FEMALE_ADULT_36_48","F_RESIDENT","NA")))</f>
        <v>NA</v>
      </c>
      <c r="F41" s="1" t="str">
        <f>IF(SABI_SUMMARY!AO41="CENSORED",IF(SABI_SUMMARY!AN41="MALE_SUBADULT","M_DISPERSED",IF(SABI_SUMMARY!AN41="FEMALE_SUBADULT","F_DISPERSED","NA")),IF(SABI_SUMMARY!AO41="MALE_ADULT_36_48","M_RESIDENT",IF(SABI_SUMMARY!AO41="FEMALE_ADULT_36_48","F_RESIDENT","NA")))</f>
        <v>NA</v>
      </c>
      <c r="G41" s="1" t="str">
        <f>IF(SABI_SUMMARY!AP41="CENSORED",IF(SABI_SUMMARY!AO41="MALE_SUBADULT","M_DISPERSED",IF(SABI_SUMMARY!AO41="FEMALE_SUBADULT","F_DISPERSED","NA")),IF(SABI_SUMMARY!AP41="MALE_ADULT_36_48","M_RESIDENT",IF(SABI_SUMMARY!AP41="FEMALE_ADULT_36_48","F_RESIDENT","NA")))</f>
        <v>NA</v>
      </c>
      <c r="H41" s="1" t="str">
        <f>IF(SABI_SUMMARY!AQ41="CENSORED",IF(SABI_SUMMARY!AP41="MALE_SUBADULT","M_DISPERSED",IF(SABI_SUMMARY!AP41="FEMALE_SUBADULT","F_DISPERSED","NA")),IF(SABI_SUMMARY!AQ41="MALE_ADULT_36_48","M_RESIDENT",IF(SABI_SUMMARY!AQ41="FEMALE_ADULT_36_48","F_RESIDENT","NA")))</f>
        <v>NA</v>
      </c>
      <c r="I41" s="1" t="str">
        <f>IF(SABI_SUMMARY!AR41="CENSORED",IF(SABI_SUMMARY!AQ41="MALE_SUBADULT","M_DISPERSED",IF(SABI_SUMMARY!AQ41="FEMALE_SUBADULT","F_DISPERSED","NA")),IF(SABI_SUMMARY!AR41="MALE_ADULT_36_48","M_RESIDENT",IF(SABI_SUMMARY!AR41="FEMALE_ADULT_36_48","F_RESIDENT","NA")))</f>
        <v>NA</v>
      </c>
      <c r="J41" s="1" t="str">
        <f>IF(SABI_SUMMARY!AS41="CENSORED",IF(SABI_SUMMARY!AR41="MALE_SUBADULT","M_DISPERSED",IF(SABI_SUMMARY!AR41="FEMALE_SUBADULT","F_DISPERSED","NA")),IF(SABI_SUMMARY!AS41="MALE_ADULT_36_48","M_RESIDENT",IF(SABI_SUMMARY!AS41="FEMALE_ADULT_36_48","F_RESIDENT","NA")))</f>
        <v>NA</v>
      </c>
      <c r="K41" s="1" t="str">
        <f>IF(SABI_SUMMARY!AT41="CENSORED",IF(SABI_SUMMARY!AS41="MALE_SUBADULT","M_DISPERSED",IF(SABI_SUMMARY!AS41="FEMALE_SUBADULT","F_DISPERSED","NA")),IF(SABI_SUMMARY!AT41="MALE_ADULT_36_48","M_RESIDENT",IF(SABI_SUMMARY!AT41="FEMALE_ADULT_36_48","F_RESIDENT","NA")))</f>
        <v>NA</v>
      </c>
      <c r="L41" s="1" t="str">
        <f>IF(SABI_SUMMARY!AU41="CENSORED",IF(SABI_SUMMARY!AT41="MALE_SUBADULT","M_DISPERSED",IF(SABI_SUMMARY!AT41="FEMALE_SUBADULT","F_DISPERSED","NA")),IF(SABI_SUMMARY!AU41="MALE_ADULT_36_48","M_RESIDENT",IF(SABI_SUMMARY!AU41="FEMALE_ADULT_36_48","F_RESIDENT","NA")))</f>
        <v>NA</v>
      </c>
      <c r="M41" s="1" t="str">
        <f>IF(SABI_SUMMARY!AV41="CENSORED",IF(SABI_SUMMARY!AU41="MALE_SUBADULT","M_DISPERSED",IF(SABI_SUMMARY!AU41="FEMALE_SUBADULT","F_DISPERSED","NA")),IF(SABI_SUMMARY!AV41="MALE_ADULT_36_48","M_RESIDENT",IF(SABI_SUMMARY!AV41="FEMALE_ADULT_36_48","F_RESIDENT","NA")))</f>
        <v>NA</v>
      </c>
      <c r="N41" s="1" t="str">
        <f>IF(SABI_SUMMARY!AW41="CENSORED",IF(SABI_SUMMARY!AV41="MALE_SUBADULT","M_DISPERSED",IF(SABI_SUMMARY!AV41="FEMALE_SUBADULT","F_DISPERSED","NA")),IF(SABI_SUMMARY!AW41="MALE_ADULT_36_48","M_RESIDENT",IF(SABI_SUMMARY!AW41="FEMALE_ADULT_36_48","F_RESIDENT","NA")))</f>
        <v>NA</v>
      </c>
      <c r="O41" s="1" t="str">
        <f>IF(SABI_SUMMARY!AX41="CENSORED",IF(SABI_SUMMARY!AW41="MALE_SUBADULT","M_DISPERSED",IF(SABI_SUMMARY!AW41="FEMALE_SUBADULT","F_DISPERSED","NA")),IF(SABI_SUMMARY!AX41="MALE_ADULT_36_48","M_RESIDENT",IF(SABI_SUMMARY!AX41="FEMALE_ADULT_36_48","F_RESIDENT","NA")))</f>
        <v>NA</v>
      </c>
      <c r="P41" s="1" t="str">
        <f>IF(SABI_SUMMARY!AY41="CENSORED",IF(SABI_SUMMARY!AX41="MALE_SUBADULT","M_DISPERSED",IF(SABI_SUMMARY!AX41="FEMALE_SUBADULT","F_DISPERSED","NA")),IF(SABI_SUMMARY!AY41="MALE_ADULT_36_48","M_RESIDENT",IF(SABI_SUMMARY!AY41="FEMALE_ADULT_36_48","F_RESIDENT","NA")))</f>
        <v>NA</v>
      </c>
    </row>
    <row r="42" spans="1:16" x14ac:dyDescent="0.2">
      <c r="A42" s="27">
        <f>SABI_RAW_DATA!A42</f>
        <v>41</v>
      </c>
      <c r="B42" s="1" t="str">
        <f>IF(SABI_SUMMARY!AK42="CENSORED",IF(SABI_SUMMARY!AJ42="MALE_SUBADULT","M_DISPERSED",IF(SABI_SUMMARY!AJ42="FEMALE_SUBADULT","F_DISPERSED","NA")),IF(SABI_SUMMARY!AK42="MALE_ADULT_36_48","M_RESIDENT",IF(SABI_SUMMARY!AK42="FEMALE_ADULT_36_48","F_RESIDENT","NA")))</f>
        <v>NA</v>
      </c>
      <c r="C42" s="1" t="str">
        <f>IF(SABI_SUMMARY!AL42="CENSORED",IF(SABI_SUMMARY!AK42="MALE_SUBADULT","M_DISPERSED",IF(SABI_SUMMARY!AK42="FEMALE_SUBADULT","F_DISPERSED","NA")),IF(SABI_SUMMARY!AL42="MALE_ADULT_36_48","M_RESIDENT",IF(SABI_SUMMARY!AL42="FEMALE_ADULT_36_48","F_RESIDENT","NA")))</f>
        <v>NA</v>
      </c>
      <c r="D42" s="1" t="str">
        <f>IF(SABI_SUMMARY!AM42="CENSORED",IF(SABI_SUMMARY!AL42="MALE_SUBADULT","M_DISPERSED",IF(SABI_SUMMARY!AL42="FEMALE_SUBADULT","F_DISPERSED","NA")),IF(SABI_SUMMARY!AM42="MALE_ADULT_36_48","M_RESIDENT",IF(SABI_SUMMARY!AM42="FEMALE_ADULT_36_48","F_RESIDENT","NA")))</f>
        <v>NA</v>
      </c>
      <c r="E42" s="1" t="str">
        <f>IF(SABI_SUMMARY!AN42="CENSORED",IF(SABI_SUMMARY!AM42="MALE_SUBADULT","M_DISPERSED",IF(SABI_SUMMARY!AM42="FEMALE_SUBADULT","F_DISPERSED","NA")),IF(SABI_SUMMARY!AN42="MALE_ADULT_36_48","M_RESIDENT",IF(SABI_SUMMARY!AN42="FEMALE_ADULT_36_48","F_RESIDENT","NA")))</f>
        <v>NA</v>
      </c>
      <c r="F42" s="1" t="str">
        <f>IF(SABI_SUMMARY!AO42="CENSORED",IF(SABI_SUMMARY!AN42="MALE_SUBADULT","M_DISPERSED",IF(SABI_SUMMARY!AN42="FEMALE_SUBADULT","F_DISPERSED","NA")),IF(SABI_SUMMARY!AO42="MALE_ADULT_36_48","M_RESIDENT",IF(SABI_SUMMARY!AO42="FEMALE_ADULT_36_48","F_RESIDENT","NA")))</f>
        <v>NA</v>
      </c>
      <c r="G42" s="1" t="str">
        <f>IF(SABI_SUMMARY!AP42="CENSORED",IF(SABI_SUMMARY!AO42="MALE_SUBADULT","M_DISPERSED",IF(SABI_SUMMARY!AO42="FEMALE_SUBADULT","F_DISPERSED","NA")),IF(SABI_SUMMARY!AP42="MALE_ADULT_36_48","M_RESIDENT",IF(SABI_SUMMARY!AP42="FEMALE_ADULT_36_48","F_RESIDENT","NA")))</f>
        <v>NA</v>
      </c>
      <c r="H42" s="1" t="str">
        <f>IF(SABI_SUMMARY!AQ42="CENSORED",IF(SABI_SUMMARY!AP42="MALE_SUBADULT","M_DISPERSED",IF(SABI_SUMMARY!AP42="FEMALE_SUBADULT","F_DISPERSED","NA")),IF(SABI_SUMMARY!AQ42="MALE_ADULT_36_48","M_RESIDENT",IF(SABI_SUMMARY!AQ42="FEMALE_ADULT_36_48","F_RESIDENT","NA")))</f>
        <v>NA</v>
      </c>
      <c r="I42" s="1" t="str">
        <f>IF(SABI_SUMMARY!AR42="CENSORED",IF(SABI_SUMMARY!AQ42="MALE_SUBADULT","M_DISPERSED",IF(SABI_SUMMARY!AQ42="FEMALE_SUBADULT","F_DISPERSED","NA")),IF(SABI_SUMMARY!AR42="MALE_ADULT_36_48","M_RESIDENT",IF(SABI_SUMMARY!AR42="FEMALE_ADULT_36_48","F_RESIDENT","NA")))</f>
        <v>NA</v>
      </c>
      <c r="J42" s="1" t="str">
        <f>IF(SABI_SUMMARY!AS42="CENSORED",IF(SABI_SUMMARY!AR42="MALE_SUBADULT","M_DISPERSED",IF(SABI_SUMMARY!AR42="FEMALE_SUBADULT","F_DISPERSED","NA")),IF(SABI_SUMMARY!AS42="MALE_ADULT_36_48","M_RESIDENT",IF(SABI_SUMMARY!AS42="FEMALE_ADULT_36_48","F_RESIDENT","NA")))</f>
        <v>NA</v>
      </c>
      <c r="K42" s="1" t="str">
        <f>IF(SABI_SUMMARY!AT42="CENSORED",IF(SABI_SUMMARY!AS42="MALE_SUBADULT","M_DISPERSED",IF(SABI_SUMMARY!AS42="FEMALE_SUBADULT","F_DISPERSED","NA")),IF(SABI_SUMMARY!AT42="MALE_ADULT_36_48","M_RESIDENT",IF(SABI_SUMMARY!AT42="FEMALE_ADULT_36_48","F_RESIDENT","NA")))</f>
        <v>NA</v>
      </c>
      <c r="L42" s="1" t="str">
        <f>IF(SABI_SUMMARY!AU42="CENSORED",IF(SABI_SUMMARY!AT42="MALE_SUBADULT","M_DISPERSED",IF(SABI_SUMMARY!AT42="FEMALE_SUBADULT","F_DISPERSED","NA")),IF(SABI_SUMMARY!AU42="MALE_ADULT_36_48","M_RESIDENT",IF(SABI_SUMMARY!AU42="FEMALE_ADULT_36_48","F_RESIDENT","NA")))</f>
        <v>NA</v>
      </c>
      <c r="M42" s="1" t="str">
        <f>IF(SABI_SUMMARY!AV42="CENSORED",IF(SABI_SUMMARY!AU42="MALE_SUBADULT","M_DISPERSED",IF(SABI_SUMMARY!AU42="FEMALE_SUBADULT","F_DISPERSED","NA")),IF(SABI_SUMMARY!AV42="MALE_ADULT_36_48","M_RESIDENT",IF(SABI_SUMMARY!AV42="FEMALE_ADULT_36_48","F_RESIDENT","NA")))</f>
        <v>NA</v>
      </c>
      <c r="N42" s="1" t="str">
        <f>IF(SABI_SUMMARY!AW42="CENSORED",IF(SABI_SUMMARY!AV42="MALE_SUBADULT","M_DISPERSED",IF(SABI_SUMMARY!AV42="FEMALE_SUBADULT","F_DISPERSED","NA")),IF(SABI_SUMMARY!AW42="MALE_ADULT_36_48","M_RESIDENT",IF(SABI_SUMMARY!AW42="FEMALE_ADULT_36_48","F_RESIDENT","NA")))</f>
        <v>NA</v>
      </c>
      <c r="O42" s="1" t="str">
        <f>IF(SABI_SUMMARY!AX42="CENSORED",IF(SABI_SUMMARY!AW42="MALE_SUBADULT","M_DISPERSED",IF(SABI_SUMMARY!AW42="FEMALE_SUBADULT","F_DISPERSED","NA")),IF(SABI_SUMMARY!AX42="MALE_ADULT_36_48","M_RESIDENT",IF(SABI_SUMMARY!AX42="FEMALE_ADULT_36_48","F_RESIDENT","NA")))</f>
        <v>NA</v>
      </c>
      <c r="P42" s="1" t="str">
        <f>IF(SABI_SUMMARY!AY42="CENSORED",IF(SABI_SUMMARY!AX42="MALE_SUBADULT","M_DISPERSED",IF(SABI_SUMMARY!AX42="FEMALE_SUBADULT","F_DISPERSED","NA")),IF(SABI_SUMMARY!AY42="MALE_ADULT_36_48","M_RESIDENT",IF(SABI_SUMMARY!AY42="FEMALE_ADULT_36_48","F_RESIDENT","NA")))</f>
        <v>NA</v>
      </c>
    </row>
    <row r="43" spans="1:16" x14ac:dyDescent="0.2">
      <c r="A43" s="27">
        <f>SABI_RAW_DATA!A43</f>
        <v>42</v>
      </c>
      <c r="B43" s="1" t="str">
        <f>IF(SABI_SUMMARY!AK43="CENSORED",IF(SABI_SUMMARY!AJ43="MALE_SUBADULT","M_DISPERSED",IF(SABI_SUMMARY!AJ43="FEMALE_SUBADULT","F_DISPERSED","NA")),IF(SABI_SUMMARY!AK43="MALE_ADULT_36_48","M_RESIDENT",IF(SABI_SUMMARY!AK43="FEMALE_ADULT_36_48","F_RESIDENT","NA")))</f>
        <v>NA</v>
      </c>
      <c r="C43" s="1" t="str">
        <f>IF(SABI_SUMMARY!AL43="CENSORED",IF(SABI_SUMMARY!AK43="MALE_SUBADULT","M_DISPERSED",IF(SABI_SUMMARY!AK43="FEMALE_SUBADULT","F_DISPERSED","NA")),IF(SABI_SUMMARY!AL43="MALE_ADULT_36_48","M_RESIDENT",IF(SABI_SUMMARY!AL43="FEMALE_ADULT_36_48","F_RESIDENT","NA")))</f>
        <v>NA</v>
      </c>
      <c r="D43" s="1" t="str">
        <f>IF(SABI_SUMMARY!AM43="CENSORED",IF(SABI_SUMMARY!AL43="MALE_SUBADULT","M_DISPERSED",IF(SABI_SUMMARY!AL43="FEMALE_SUBADULT","F_DISPERSED","NA")),IF(SABI_SUMMARY!AM43="MALE_ADULT_36_48","M_RESIDENT",IF(SABI_SUMMARY!AM43="FEMALE_ADULT_36_48","F_RESIDENT","NA")))</f>
        <v>NA</v>
      </c>
      <c r="E43" s="1" t="str">
        <f>IF(SABI_SUMMARY!AN43="CENSORED",IF(SABI_SUMMARY!AM43="MALE_SUBADULT","M_DISPERSED",IF(SABI_SUMMARY!AM43="FEMALE_SUBADULT","F_DISPERSED","NA")),IF(SABI_SUMMARY!AN43="MALE_ADULT_36_48","M_RESIDENT",IF(SABI_SUMMARY!AN43="FEMALE_ADULT_36_48","F_RESIDENT","NA")))</f>
        <v>NA</v>
      </c>
      <c r="F43" s="1" t="str">
        <f>IF(SABI_SUMMARY!AO43="CENSORED",IF(SABI_SUMMARY!AN43="MALE_SUBADULT","M_DISPERSED",IF(SABI_SUMMARY!AN43="FEMALE_SUBADULT","F_DISPERSED","NA")),IF(SABI_SUMMARY!AO43="MALE_ADULT_36_48","M_RESIDENT",IF(SABI_SUMMARY!AO43="FEMALE_ADULT_36_48","F_RESIDENT","NA")))</f>
        <v>NA</v>
      </c>
      <c r="G43" s="1" t="str">
        <f>IF(SABI_SUMMARY!AP43="CENSORED",IF(SABI_SUMMARY!AO43="MALE_SUBADULT","M_DISPERSED",IF(SABI_SUMMARY!AO43="FEMALE_SUBADULT","F_DISPERSED","NA")),IF(SABI_SUMMARY!AP43="MALE_ADULT_36_48","M_RESIDENT",IF(SABI_SUMMARY!AP43="FEMALE_ADULT_36_48","F_RESIDENT","NA")))</f>
        <v>NA</v>
      </c>
      <c r="H43" s="1" t="str">
        <f>IF(SABI_SUMMARY!AQ43="CENSORED",IF(SABI_SUMMARY!AP43="MALE_SUBADULT","M_DISPERSED",IF(SABI_SUMMARY!AP43="FEMALE_SUBADULT","F_DISPERSED","NA")),IF(SABI_SUMMARY!AQ43="MALE_ADULT_36_48","M_RESIDENT",IF(SABI_SUMMARY!AQ43="FEMALE_ADULT_36_48","F_RESIDENT","NA")))</f>
        <v>NA</v>
      </c>
      <c r="I43" s="1" t="str">
        <f>IF(SABI_SUMMARY!AR43="CENSORED",IF(SABI_SUMMARY!AQ43="MALE_SUBADULT","M_DISPERSED",IF(SABI_SUMMARY!AQ43="FEMALE_SUBADULT","F_DISPERSED","NA")),IF(SABI_SUMMARY!AR43="MALE_ADULT_36_48","M_RESIDENT",IF(SABI_SUMMARY!AR43="FEMALE_ADULT_36_48","F_RESIDENT","NA")))</f>
        <v>NA</v>
      </c>
      <c r="J43" s="1" t="str">
        <f>IF(SABI_SUMMARY!AS43="CENSORED",IF(SABI_SUMMARY!AR43="MALE_SUBADULT","M_DISPERSED",IF(SABI_SUMMARY!AR43="FEMALE_SUBADULT","F_DISPERSED","NA")),IF(SABI_SUMMARY!AS43="MALE_ADULT_36_48","M_RESIDENT",IF(SABI_SUMMARY!AS43="FEMALE_ADULT_36_48","F_RESIDENT","NA")))</f>
        <v>NA</v>
      </c>
      <c r="K43" s="1" t="str">
        <f>IF(SABI_SUMMARY!AT43="CENSORED",IF(SABI_SUMMARY!AS43="MALE_SUBADULT","M_DISPERSED",IF(SABI_SUMMARY!AS43="FEMALE_SUBADULT","F_DISPERSED","NA")),IF(SABI_SUMMARY!AT43="MALE_ADULT_36_48","M_RESIDENT",IF(SABI_SUMMARY!AT43="FEMALE_ADULT_36_48","F_RESIDENT","NA")))</f>
        <v>M_RESIDENT</v>
      </c>
      <c r="L43" s="1" t="str">
        <f>IF(SABI_SUMMARY!AU43="CENSORED",IF(SABI_SUMMARY!AT43="MALE_SUBADULT","M_DISPERSED",IF(SABI_SUMMARY!AT43="FEMALE_SUBADULT","F_DISPERSED","NA")),IF(SABI_SUMMARY!AU43="MALE_ADULT_36_48","M_RESIDENT",IF(SABI_SUMMARY!AU43="FEMALE_ADULT_36_48","F_RESIDENT","NA")))</f>
        <v>NA</v>
      </c>
      <c r="M43" s="1" t="str">
        <f>IF(SABI_SUMMARY!AV43="CENSORED",IF(SABI_SUMMARY!AU43="MALE_SUBADULT","M_DISPERSED",IF(SABI_SUMMARY!AU43="FEMALE_SUBADULT","F_DISPERSED","NA")),IF(SABI_SUMMARY!AV43="MALE_ADULT_36_48","M_RESIDENT",IF(SABI_SUMMARY!AV43="FEMALE_ADULT_36_48","F_RESIDENT","NA")))</f>
        <v>NA</v>
      </c>
      <c r="N43" s="1" t="str">
        <f>IF(SABI_SUMMARY!AW43="CENSORED",IF(SABI_SUMMARY!AV43="MALE_SUBADULT","M_DISPERSED",IF(SABI_SUMMARY!AV43="FEMALE_SUBADULT","F_DISPERSED","NA")),IF(SABI_SUMMARY!AW43="MALE_ADULT_36_48","M_RESIDENT",IF(SABI_SUMMARY!AW43="FEMALE_ADULT_36_48","F_RESIDENT","NA")))</f>
        <v>NA</v>
      </c>
      <c r="O43" s="1" t="str">
        <f>IF(SABI_SUMMARY!AX43="CENSORED",IF(SABI_SUMMARY!AW43="MALE_SUBADULT","M_DISPERSED",IF(SABI_SUMMARY!AW43="FEMALE_SUBADULT","F_DISPERSED","NA")),IF(SABI_SUMMARY!AX43="MALE_ADULT_36_48","M_RESIDENT",IF(SABI_SUMMARY!AX43="FEMALE_ADULT_36_48","F_RESIDENT","NA")))</f>
        <v>NA</v>
      </c>
      <c r="P43" s="1" t="str">
        <f>IF(SABI_SUMMARY!AY43="CENSORED",IF(SABI_SUMMARY!AX43="MALE_SUBADULT","M_DISPERSED",IF(SABI_SUMMARY!AX43="FEMALE_SUBADULT","F_DISPERSED","NA")),IF(SABI_SUMMARY!AY43="MALE_ADULT_36_48","M_RESIDENT",IF(SABI_SUMMARY!AY43="FEMALE_ADULT_36_48","F_RESIDENT","NA")))</f>
        <v>NA</v>
      </c>
    </row>
    <row r="44" spans="1:16" x14ac:dyDescent="0.2">
      <c r="A44" s="27">
        <f>SABI_RAW_DATA!A44</f>
        <v>43</v>
      </c>
      <c r="B44" s="1" t="str">
        <f>IF(SABI_SUMMARY!AK44="CENSORED",IF(SABI_SUMMARY!AJ44="MALE_SUBADULT","M_DISPERSED",IF(SABI_SUMMARY!AJ44="FEMALE_SUBADULT","F_DISPERSED","NA")),IF(SABI_SUMMARY!AK44="MALE_ADULT_36_48","M_RESIDENT",IF(SABI_SUMMARY!AK44="FEMALE_ADULT_36_48","F_RESIDENT","NA")))</f>
        <v>NA</v>
      </c>
      <c r="C44" s="1" t="str">
        <f>IF(SABI_SUMMARY!AL44="CENSORED",IF(SABI_SUMMARY!AK44="MALE_SUBADULT","M_DISPERSED",IF(SABI_SUMMARY!AK44="FEMALE_SUBADULT","F_DISPERSED","NA")),IF(SABI_SUMMARY!AL44="MALE_ADULT_36_48","M_RESIDENT",IF(SABI_SUMMARY!AL44="FEMALE_ADULT_36_48","F_RESIDENT","NA")))</f>
        <v>NA</v>
      </c>
      <c r="D44" s="1" t="str">
        <f>IF(SABI_SUMMARY!AM44="CENSORED",IF(SABI_SUMMARY!AL44="MALE_SUBADULT","M_DISPERSED",IF(SABI_SUMMARY!AL44="FEMALE_SUBADULT","F_DISPERSED","NA")),IF(SABI_SUMMARY!AM44="MALE_ADULT_36_48","M_RESIDENT",IF(SABI_SUMMARY!AM44="FEMALE_ADULT_36_48","F_RESIDENT","NA")))</f>
        <v>NA</v>
      </c>
      <c r="E44" s="1" t="str">
        <f>IF(SABI_SUMMARY!AN44="CENSORED",IF(SABI_SUMMARY!AM44="MALE_SUBADULT","M_DISPERSED",IF(SABI_SUMMARY!AM44="FEMALE_SUBADULT","F_DISPERSED","NA")),IF(SABI_SUMMARY!AN44="MALE_ADULT_36_48","M_RESIDENT",IF(SABI_SUMMARY!AN44="FEMALE_ADULT_36_48","F_RESIDENT","NA")))</f>
        <v>NA</v>
      </c>
      <c r="F44" s="1" t="str">
        <f>IF(SABI_SUMMARY!AO44="CENSORED",IF(SABI_SUMMARY!AN44="MALE_SUBADULT","M_DISPERSED",IF(SABI_SUMMARY!AN44="FEMALE_SUBADULT","F_DISPERSED","NA")),IF(SABI_SUMMARY!AO44="MALE_ADULT_36_48","M_RESIDENT",IF(SABI_SUMMARY!AO44="FEMALE_ADULT_36_48","F_RESIDENT","NA")))</f>
        <v>NA</v>
      </c>
      <c r="G44" s="1" t="str">
        <f>IF(SABI_SUMMARY!AP44="CENSORED",IF(SABI_SUMMARY!AO44="MALE_SUBADULT","M_DISPERSED",IF(SABI_SUMMARY!AO44="FEMALE_SUBADULT","F_DISPERSED","NA")),IF(SABI_SUMMARY!AP44="MALE_ADULT_36_48","M_RESIDENT",IF(SABI_SUMMARY!AP44="FEMALE_ADULT_36_48","F_RESIDENT","NA")))</f>
        <v>NA</v>
      </c>
      <c r="H44" s="1" t="str">
        <f>IF(SABI_SUMMARY!AQ44="CENSORED",IF(SABI_SUMMARY!AP44="MALE_SUBADULT","M_DISPERSED",IF(SABI_SUMMARY!AP44="FEMALE_SUBADULT","F_DISPERSED","NA")),IF(SABI_SUMMARY!AQ44="MALE_ADULT_36_48","M_RESIDENT",IF(SABI_SUMMARY!AQ44="FEMALE_ADULT_36_48","F_RESIDENT","NA")))</f>
        <v>NA</v>
      </c>
      <c r="I44" s="1" t="str">
        <f>IF(SABI_SUMMARY!AR44="CENSORED",IF(SABI_SUMMARY!AQ44="MALE_SUBADULT","M_DISPERSED",IF(SABI_SUMMARY!AQ44="FEMALE_SUBADULT","F_DISPERSED","NA")),IF(SABI_SUMMARY!AR44="MALE_ADULT_36_48","M_RESIDENT",IF(SABI_SUMMARY!AR44="FEMALE_ADULT_36_48","F_RESIDENT","NA")))</f>
        <v>NA</v>
      </c>
      <c r="J44" s="1" t="str">
        <f>IF(SABI_SUMMARY!AS44="CENSORED",IF(SABI_SUMMARY!AR44="MALE_SUBADULT","M_DISPERSED",IF(SABI_SUMMARY!AR44="FEMALE_SUBADULT","F_DISPERSED","NA")),IF(SABI_SUMMARY!AS44="MALE_ADULT_36_48","M_RESIDENT",IF(SABI_SUMMARY!AS44="FEMALE_ADULT_36_48","F_RESIDENT","NA")))</f>
        <v>NA</v>
      </c>
      <c r="K44" s="1" t="str">
        <f>IF(SABI_SUMMARY!AT44="CENSORED",IF(SABI_SUMMARY!AS44="MALE_SUBADULT","M_DISPERSED",IF(SABI_SUMMARY!AS44="FEMALE_SUBADULT","F_DISPERSED","NA")),IF(SABI_SUMMARY!AT44="MALE_ADULT_36_48","M_RESIDENT",IF(SABI_SUMMARY!AT44="FEMALE_ADULT_36_48","F_RESIDENT","NA")))</f>
        <v>M_RESIDENT</v>
      </c>
      <c r="L44" s="1" t="str">
        <f>IF(SABI_SUMMARY!AU44="CENSORED",IF(SABI_SUMMARY!AT44="MALE_SUBADULT","M_DISPERSED",IF(SABI_SUMMARY!AT44="FEMALE_SUBADULT","F_DISPERSED","NA")),IF(SABI_SUMMARY!AU44="MALE_ADULT_36_48","M_RESIDENT",IF(SABI_SUMMARY!AU44="FEMALE_ADULT_36_48","F_RESIDENT","NA")))</f>
        <v>NA</v>
      </c>
      <c r="M44" s="1" t="str">
        <f>IF(SABI_SUMMARY!AV44="CENSORED",IF(SABI_SUMMARY!AU44="MALE_SUBADULT","M_DISPERSED",IF(SABI_SUMMARY!AU44="FEMALE_SUBADULT","F_DISPERSED","NA")),IF(SABI_SUMMARY!AV44="MALE_ADULT_36_48","M_RESIDENT",IF(SABI_SUMMARY!AV44="FEMALE_ADULT_36_48","F_RESIDENT","NA")))</f>
        <v>NA</v>
      </c>
      <c r="N44" s="1" t="str">
        <f>IF(SABI_SUMMARY!AW44="CENSORED",IF(SABI_SUMMARY!AV44="MALE_SUBADULT","M_DISPERSED",IF(SABI_SUMMARY!AV44="FEMALE_SUBADULT","F_DISPERSED","NA")),IF(SABI_SUMMARY!AW44="MALE_ADULT_36_48","M_RESIDENT",IF(SABI_SUMMARY!AW44="FEMALE_ADULT_36_48","F_RESIDENT","NA")))</f>
        <v>NA</v>
      </c>
      <c r="O44" s="1" t="str">
        <f>IF(SABI_SUMMARY!AX44="CENSORED",IF(SABI_SUMMARY!AW44="MALE_SUBADULT","M_DISPERSED",IF(SABI_SUMMARY!AW44="FEMALE_SUBADULT","F_DISPERSED","NA")),IF(SABI_SUMMARY!AX44="MALE_ADULT_36_48","M_RESIDENT",IF(SABI_SUMMARY!AX44="FEMALE_ADULT_36_48","F_RESIDENT","NA")))</f>
        <v>NA</v>
      </c>
      <c r="P44" s="1" t="str">
        <f>IF(SABI_SUMMARY!AY44="CENSORED",IF(SABI_SUMMARY!AX44="MALE_SUBADULT","M_DISPERSED",IF(SABI_SUMMARY!AX44="FEMALE_SUBADULT","F_DISPERSED","NA")),IF(SABI_SUMMARY!AY44="MALE_ADULT_36_48","M_RESIDENT",IF(SABI_SUMMARY!AY44="FEMALE_ADULT_36_48","F_RESIDENT","NA")))</f>
        <v>NA</v>
      </c>
    </row>
    <row r="45" spans="1:16" x14ac:dyDescent="0.2">
      <c r="A45" s="27">
        <f>SABI_RAW_DATA!A45</f>
        <v>44</v>
      </c>
      <c r="B45" s="1" t="str">
        <f>IF(SABI_SUMMARY!AK45="CENSORED",IF(SABI_SUMMARY!AJ45="MALE_SUBADULT","M_DISPERSED",IF(SABI_SUMMARY!AJ45="FEMALE_SUBADULT","F_DISPERSED","NA")),IF(SABI_SUMMARY!AK45="MALE_ADULT_36_48","M_RESIDENT",IF(SABI_SUMMARY!AK45="FEMALE_ADULT_36_48","F_RESIDENT","NA")))</f>
        <v>NA</v>
      </c>
      <c r="C45" s="1" t="str">
        <f>IF(SABI_SUMMARY!AL45="CENSORED",IF(SABI_SUMMARY!AK45="MALE_SUBADULT","M_DISPERSED",IF(SABI_SUMMARY!AK45="FEMALE_SUBADULT","F_DISPERSED","NA")),IF(SABI_SUMMARY!AL45="MALE_ADULT_36_48","M_RESIDENT",IF(SABI_SUMMARY!AL45="FEMALE_ADULT_36_48","F_RESIDENT","NA")))</f>
        <v>NA</v>
      </c>
      <c r="D45" s="1" t="str">
        <f>IF(SABI_SUMMARY!AM45="CENSORED",IF(SABI_SUMMARY!AL45="MALE_SUBADULT","M_DISPERSED",IF(SABI_SUMMARY!AL45="FEMALE_SUBADULT","F_DISPERSED","NA")),IF(SABI_SUMMARY!AM45="MALE_ADULT_36_48","M_RESIDENT",IF(SABI_SUMMARY!AM45="FEMALE_ADULT_36_48","F_RESIDENT","NA")))</f>
        <v>NA</v>
      </c>
      <c r="E45" s="1" t="str">
        <f>IF(SABI_SUMMARY!AN45="CENSORED",IF(SABI_SUMMARY!AM45="MALE_SUBADULT","M_DISPERSED",IF(SABI_SUMMARY!AM45="FEMALE_SUBADULT","F_DISPERSED","NA")),IF(SABI_SUMMARY!AN45="MALE_ADULT_36_48","M_RESIDENT",IF(SABI_SUMMARY!AN45="FEMALE_ADULT_36_48","F_RESIDENT","NA")))</f>
        <v>NA</v>
      </c>
      <c r="F45" s="1" t="str">
        <f>IF(SABI_SUMMARY!AO45="CENSORED",IF(SABI_SUMMARY!AN45="MALE_SUBADULT","M_DISPERSED",IF(SABI_SUMMARY!AN45="FEMALE_SUBADULT","F_DISPERSED","NA")),IF(SABI_SUMMARY!AO45="MALE_ADULT_36_48","M_RESIDENT",IF(SABI_SUMMARY!AO45="FEMALE_ADULT_36_48","F_RESIDENT","NA")))</f>
        <v>NA</v>
      </c>
      <c r="G45" s="1" t="str">
        <f>IF(SABI_SUMMARY!AP45="CENSORED",IF(SABI_SUMMARY!AO45="MALE_SUBADULT","M_DISPERSED",IF(SABI_SUMMARY!AO45="FEMALE_SUBADULT","F_DISPERSED","NA")),IF(SABI_SUMMARY!AP45="MALE_ADULT_36_48","M_RESIDENT",IF(SABI_SUMMARY!AP45="FEMALE_ADULT_36_48","F_RESIDENT","NA")))</f>
        <v>NA</v>
      </c>
      <c r="H45" s="1" t="str">
        <f>IF(SABI_SUMMARY!AQ45="CENSORED",IF(SABI_SUMMARY!AP45="MALE_SUBADULT","M_DISPERSED",IF(SABI_SUMMARY!AP45="FEMALE_SUBADULT","F_DISPERSED","NA")),IF(SABI_SUMMARY!AQ45="MALE_ADULT_36_48","M_RESIDENT",IF(SABI_SUMMARY!AQ45="FEMALE_ADULT_36_48","F_RESIDENT","NA")))</f>
        <v>NA</v>
      </c>
      <c r="I45" s="1" t="str">
        <f>IF(SABI_SUMMARY!AR45="CENSORED",IF(SABI_SUMMARY!AQ45="MALE_SUBADULT","M_DISPERSED",IF(SABI_SUMMARY!AQ45="FEMALE_SUBADULT","F_DISPERSED","NA")),IF(SABI_SUMMARY!AR45="MALE_ADULT_36_48","M_RESIDENT",IF(SABI_SUMMARY!AR45="FEMALE_ADULT_36_48","F_RESIDENT","NA")))</f>
        <v>NA</v>
      </c>
      <c r="J45" s="1" t="str">
        <f>IF(SABI_SUMMARY!AS45="CENSORED",IF(SABI_SUMMARY!AR45="MALE_SUBADULT","M_DISPERSED",IF(SABI_SUMMARY!AR45="FEMALE_SUBADULT","F_DISPERSED","NA")),IF(SABI_SUMMARY!AS45="MALE_ADULT_36_48","M_RESIDENT",IF(SABI_SUMMARY!AS45="FEMALE_ADULT_36_48","F_RESIDENT","NA")))</f>
        <v>NA</v>
      </c>
      <c r="K45" s="1" t="str">
        <f>IF(SABI_SUMMARY!AT45="CENSORED",IF(SABI_SUMMARY!AS45="MALE_SUBADULT","M_DISPERSED",IF(SABI_SUMMARY!AS45="FEMALE_SUBADULT","F_DISPERSED","NA")),IF(SABI_SUMMARY!AT45="MALE_ADULT_36_48","M_RESIDENT",IF(SABI_SUMMARY!AT45="FEMALE_ADULT_36_48","F_RESIDENT","NA")))</f>
        <v>NA</v>
      </c>
      <c r="L45" s="1" t="str">
        <f>IF(SABI_SUMMARY!AU45="CENSORED",IF(SABI_SUMMARY!AT45="MALE_SUBADULT","M_DISPERSED",IF(SABI_SUMMARY!AT45="FEMALE_SUBADULT","F_DISPERSED","NA")),IF(SABI_SUMMARY!AU45="MALE_ADULT_36_48","M_RESIDENT",IF(SABI_SUMMARY!AU45="FEMALE_ADULT_36_48","F_RESIDENT","NA")))</f>
        <v>NA</v>
      </c>
      <c r="M45" s="1" t="str">
        <f>IF(SABI_SUMMARY!AV45="CENSORED",IF(SABI_SUMMARY!AU45="MALE_SUBADULT","M_DISPERSED",IF(SABI_SUMMARY!AU45="FEMALE_SUBADULT","F_DISPERSED","NA")),IF(SABI_SUMMARY!AV45="MALE_ADULT_36_48","M_RESIDENT",IF(SABI_SUMMARY!AV45="FEMALE_ADULT_36_48","F_RESIDENT","NA")))</f>
        <v>NA</v>
      </c>
      <c r="N45" s="1" t="str">
        <f>IF(SABI_SUMMARY!AW45="CENSORED",IF(SABI_SUMMARY!AV45="MALE_SUBADULT","M_DISPERSED",IF(SABI_SUMMARY!AV45="FEMALE_SUBADULT","F_DISPERSED","NA")),IF(SABI_SUMMARY!AW45="MALE_ADULT_36_48","M_RESIDENT",IF(SABI_SUMMARY!AW45="FEMALE_ADULT_36_48","F_RESIDENT","NA")))</f>
        <v>NA</v>
      </c>
      <c r="O45" s="1" t="str">
        <f>IF(SABI_SUMMARY!AX45="CENSORED",IF(SABI_SUMMARY!AW45="MALE_SUBADULT","M_DISPERSED",IF(SABI_SUMMARY!AW45="FEMALE_SUBADULT","F_DISPERSED","NA")),IF(SABI_SUMMARY!AX45="MALE_ADULT_36_48","M_RESIDENT",IF(SABI_SUMMARY!AX45="FEMALE_ADULT_36_48","F_RESIDENT","NA")))</f>
        <v>NA</v>
      </c>
      <c r="P45" s="1" t="str">
        <f>IF(SABI_SUMMARY!AY45="CENSORED",IF(SABI_SUMMARY!AX45="MALE_SUBADULT","M_DISPERSED",IF(SABI_SUMMARY!AX45="FEMALE_SUBADULT","F_DISPERSED","NA")),IF(SABI_SUMMARY!AY45="MALE_ADULT_36_48","M_RESIDENT",IF(SABI_SUMMARY!AY45="FEMALE_ADULT_36_48","F_RESIDENT","NA")))</f>
        <v>NA</v>
      </c>
    </row>
    <row r="46" spans="1:16" x14ac:dyDescent="0.2">
      <c r="A46" s="27">
        <f>SABI_RAW_DATA!A46</f>
        <v>45</v>
      </c>
      <c r="B46" s="1" t="str">
        <f>IF(SABI_SUMMARY!AK46="CENSORED",IF(SABI_SUMMARY!AJ46="MALE_SUBADULT","M_DISPERSED",IF(SABI_SUMMARY!AJ46="FEMALE_SUBADULT","F_DISPERSED","NA")),IF(SABI_SUMMARY!AK46="MALE_ADULT_36_48","M_RESIDENT",IF(SABI_SUMMARY!AK46="FEMALE_ADULT_36_48","F_RESIDENT","NA")))</f>
        <v>NA</v>
      </c>
      <c r="C46" s="1" t="str">
        <f>IF(SABI_SUMMARY!AL46="CENSORED",IF(SABI_SUMMARY!AK46="MALE_SUBADULT","M_DISPERSED",IF(SABI_SUMMARY!AK46="FEMALE_SUBADULT","F_DISPERSED","NA")),IF(SABI_SUMMARY!AL46="MALE_ADULT_36_48","M_RESIDENT",IF(SABI_SUMMARY!AL46="FEMALE_ADULT_36_48","F_RESIDENT","NA")))</f>
        <v>NA</v>
      </c>
      <c r="D46" s="1" t="str">
        <f>IF(SABI_SUMMARY!AM46="CENSORED",IF(SABI_SUMMARY!AL46="MALE_SUBADULT","M_DISPERSED",IF(SABI_SUMMARY!AL46="FEMALE_SUBADULT","F_DISPERSED","NA")),IF(SABI_SUMMARY!AM46="MALE_ADULT_36_48","M_RESIDENT",IF(SABI_SUMMARY!AM46="FEMALE_ADULT_36_48","F_RESIDENT","NA")))</f>
        <v>NA</v>
      </c>
      <c r="E46" s="1" t="str">
        <f>IF(SABI_SUMMARY!AN46="CENSORED",IF(SABI_SUMMARY!AM46="MALE_SUBADULT","M_DISPERSED",IF(SABI_SUMMARY!AM46="FEMALE_SUBADULT","F_DISPERSED","NA")),IF(SABI_SUMMARY!AN46="MALE_ADULT_36_48","M_RESIDENT",IF(SABI_SUMMARY!AN46="FEMALE_ADULT_36_48","F_RESIDENT","NA")))</f>
        <v>NA</v>
      </c>
      <c r="F46" s="1" t="str">
        <f>IF(SABI_SUMMARY!AO46="CENSORED",IF(SABI_SUMMARY!AN46="MALE_SUBADULT","M_DISPERSED",IF(SABI_SUMMARY!AN46="FEMALE_SUBADULT","F_DISPERSED","NA")),IF(SABI_SUMMARY!AO46="MALE_ADULT_36_48","M_RESIDENT",IF(SABI_SUMMARY!AO46="FEMALE_ADULT_36_48","F_RESIDENT","NA")))</f>
        <v>NA</v>
      </c>
      <c r="G46" s="1" t="str">
        <f>IF(SABI_SUMMARY!AP46="CENSORED",IF(SABI_SUMMARY!AO46="MALE_SUBADULT","M_DISPERSED",IF(SABI_SUMMARY!AO46="FEMALE_SUBADULT","F_DISPERSED","NA")),IF(SABI_SUMMARY!AP46="MALE_ADULT_36_48","M_RESIDENT",IF(SABI_SUMMARY!AP46="FEMALE_ADULT_36_48","F_RESIDENT","NA")))</f>
        <v>NA</v>
      </c>
      <c r="H46" s="1" t="str">
        <f>IF(SABI_SUMMARY!AQ46="CENSORED",IF(SABI_SUMMARY!AP46="MALE_SUBADULT","M_DISPERSED",IF(SABI_SUMMARY!AP46="FEMALE_SUBADULT","F_DISPERSED","NA")),IF(SABI_SUMMARY!AQ46="MALE_ADULT_36_48","M_RESIDENT",IF(SABI_SUMMARY!AQ46="FEMALE_ADULT_36_48","F_RESIDENT","NA")))</f>
        <v>NA</v>
      </c>
      <c r="I46" s="1" t="str">
        <f>IF(SABI_SUMMARY!AR46="CENSORED",IF(SABI_SUMMARY!AQ46="MALE_SUBADULT","M_DISPERSED",IF(SABI_SUMMARY!AQ46="FEMALE_SUBADULT","F_DISPERSED","NA")),IF(SABI_SUMMARY!AR46="MALE_ADULT_36_48","M_RESIDENT",IF(SABI_SUMMARY!AR46="FEMALE_ADULT_36_48","F_RESIDENT","NA")))</f>
        <v>NA</v>
      </c>
      <c r="J46" s="1" t="str">
        <f>IF(SABI_SUMMARY!AS46="CENSORED",IF(SABI_SUMMARY!AR46="MALE_SUBADULT","M_DISPERSED",IF(SABI_SUMMARY!AR46="FEMALE_SUBADULT","F_DISPERSED","NA")),IF(SABI_SUMMARY!AS46="MALE_ADULT_36_48","M_RESIDENT",IF(SABI_SUMMARY!AS46="FEMALE_ADULT_36_48","F_RESIDENT","NA")))</f>
        <v>NA</v>
      </c>
      <c r="K46" s="1" t="str">
        <f>IF(SABI_SUMMARY!AT46="CENSORED",IF(SABI_SUMMARY!AS46="MALE_SUBADULT","M_DISPERSED",IF(SABI_SUMMARY!AS46="FEMALE_SUBADULT","F_DISPERSED","NA")),IF(SABI_SUMMARY!AT46="MALE_ADULT_36_48","M_RESIDENT",IF(SABI_SUMMARY!AT46="FEMALE_ADULT_36_48","F_RESIDENT","NA")))</f>
        <v>NA</v>
      </c>
      <c r="L46" s="1" t="str">
        <f>IF(SABI_SUMMARY!AU46="CENSORED",IF(SABI_SUMMARY!AT46="MALE_SUBADULT","M_DISPERSED",IF(SABI_SUMMARY!AT46="FEMALE_SUBADULT","F_DISPERSED","NA")),IF(SABI_SUMMARY!AU46="MALE_ADULT_36_48","M_RESIDENT",IF(SABI_SUMMARY!AU46="FEMALE_ADULT_36_48","F_RESIDENT","NA")))</f>
        <v>NA</v>
      </c>
      <c r="M46" s="1" t="str">
        <f>IF(SABI_SUMMARY!AV46="CENSORED",IF(SABI_SUMMARY!AU46="MALE_SUBADULT","M_DISPERSED",IF(SABI_SUMMARY!AU46="FEMALE_SUBADULT","F_DISPERSED","NA")),IF(SABI_SUMMARY!AV46="MALE_ADULT_36_48","M_RESIDENT",IF(SABI_SUMMARY!AV46="FEMALE_ADULT_36_48","F_RESIDENT","NA")))</f>
        <v>NA</v>
      </c>
      <c r="N46" s="1" t="str">
        <f>IF(SABI_SUMMARY!AW46="CENSORED",IF(SABI_SUMMARY!AV46="MALE_SUBADULT","M_DISPERSED",IF(SABI_SUMMARY!AV46="FEMALE_SUBADULT","F_DISPERSED","NA")),IF(SABI_SUMMARY!AW46="MALE_ADULT_36_48","M_RESIDENT",IF(SABI_SUMMARY!AW46="FEMALE_ADULT_36_48","F_RESIDENT","NA")))</f>
        <v>M_RESIDENT</v>
      </c>
      <c r="O46" s="1" t="str">
        <f>IF(SABI_SUMMARY!AX46="CENSORED",IF(SABI_SUMMARY!AW46="MALE_SUBADULT","M_DISPERSED",IF(SABI_SUMMARY!AW46="FEMALE_SUBADULT","F_DISPERSED","NA")),IF(SABI_SUMMARY!AX46="MALE_ADULT_36_48","M_RESIDENT",IF(SABI_SUMMARY!AX46="FEMALE_ADULT_36_48","F_RESIDENT","NA")))</f>
        <v>NA</v>
      </c>
      <c r="P46" s="1" t="str">
        <f>IF(SABI_SUMMARY!AY46="CENSORED",IF(SABI_SUMMARY!AX46="MALE_SUBADULT","M_DISPERSED",IF(SABI_SUMMARY!AX46="FEMALE_SUBADULT","F_DISPERSED","NA")),IF(SABI_SUMMARY!AY46="MALE_ADULT_36_48","M_RESIDENT",IF(SABI_SUMMARY!AY46="FEMALE_ADULT_36_48","F_RESIDENT","NA")))</f>
        <v>NA</v>
      </c>
    </row>
    <row r="47" spans="1:16" x14ac:dyDescent="0.2">
      <c r="A47" s="27">
        <f>SABI_RAW_DATA!A47</f>
        <v>46</v>
      </c>
      <c r="B47" s="1" t="str">
        <f>IF(SABI_SUMMARY!AK47="CENSORED",IF(SABI_SUMMARY!AJ47="MALE_SUBADULT","M_DISPERSED",IF(SABI_SUMMARY!AJ47="FEMALE_SUBADULT","F_DISPERSED","NA")),IF(SABI_SUMMARY!AK47="MALE_ADULT_36_48","M_RESIDENT",IF(SABI_SUMMARY!AK47="FEMALE_ADULT_36_48","F_RESIDENT","NA")))</f>
        <v>NA</v>
      </c>
      <c r="C47" s="1" t="str">
        <f>IF(SABI_SUMMARY!AL47="CENSORED",IF(SABI_SUMMARY!AK47="MALE_SUBADULT","M_DISPERSED",IF(SABI_SUMMARY!AK47="FEMALE_SUBADULT","F_DISPERSED","NA")),IF(SABI_SUMMARY!AL47="MALE_ADULT_36_48","M_RESIDENT",IF(SABI_SUMMARY!AL47="FEMALE_ADULT_36_48","F_RESIDENT","NA")))</f>
        <v>NA</v>
      </c>
      <c r="D47" s="1" t="str">
        <f>IF(SABI_SUMMARY!AM47="CENSORED",IF(SABI_SUMMARY!AL47="MALE_SUBADULT","M_DISPERSED",IF(SABI_SUMMARY!AL47="FEMALE_SUBADULT","F_DISPERSED","NA")),IF(SABI_SUMMARY!AM47="MALE_ADULT_36_48","M_RESIDENT",IF(SABI_SUMMARY!AM47="FEMALE_ADULT_36_48","F_RESIDENT","NA")))</f>
        <v>NA</v>
      </c>
      <c r="E47" s="1" t="str">
        <f>IF(SABI_SUMMARY!AN47="CENSORED",IF(SABI_SUMMARY!AM47="MALE_SUBADULT","M_DISPERSED",IF(SABI_SUMMARY!AM47="FEMALE_SUBADULT","F_DISPERSED","NA")),IF(SABI_SUMMARY!AN47="MALE_ADULT_36_48","M_RESIDENT",IF(SABI_SUMMARY!AN47="FEMALE_ADULT_36_48","F_RESIDENT","NA")))</f>
        <v>NA</v>
      </c>
      <c r="F47" s="1" t="str">
        <f>IF(SABI_SUMMARY!AO47="CENSORED",IF(SABI_SUMMARY!AN47="MALE_SUBADULT","M_DISPERSED",IF(SABI_SUMMARY!AN47="FEMALE_SUBADULT","F_DISPERSED","NA")),IF(SABI_SUMMARY!AO47="MALE_ADULT_36_48","M_RESIDENT",IF(SABI_SUMMARY!AO47="FEMALE_ADULT_36_48","F_RESIDENT","NA")))</f>
        <v>NA</v>
      </c>
      <c r="G47" s="1" t="str">
        <f>IF(SABI_SUMMARY!AP47="CENSORED",IF(SABI_SUMMARY!AO47="MALE_SUBADULT","M_DISPERSED",IF(SABI_SUMMARY!AO47="FEMALE_SUBADULT","F_DISPERSED","NA")),IF(SABI_SUMMARY!AP47="MALE_ADULT_36_48","M_RESIDENT",IF(SABI_SUMMARY!AP47="FEMALE_ADULT_36_48","F_RESIDENT","NA")))</f>
        <v>NA</v>
      </c>
      <c r="H47" s="1" t="str">
        <f>IF(SABI_SUMMARY!AQ47="CENSORED",IF(SABI_SUMMARY!AP47="MALE_SUBADULT","M_DISPERSED",IF(SABI_SUMMARY!AP47="FEMALE_SUBADULT","F_DISPERSED","NA")),IF(SABI_SUMMARY!AQ47="MALE_ADULT_36_48","M_RESIDENT",IF(SABI_SUMMARY!AQ47="FEMALE_ADULT_36_48","F_RESIDENT","NA")))</f>
        <v>NA</v>
      </c>
      <c r="I47" s="1" t="str">
        <f>IF(SABI_SUMMARY!AR47="CENSORED",IF(SABI_SUMMARY!AQ47="MALE_SUBADULT","M_DISPERSED",IF(SABI_SUMMARY!AQ47="FEMALE_SUBADULT","F_DISPERSED","NA")),IF(SABI_SUMMARY!AR47="MALE_ADULT_36_48","M_RESIDENT",IF(SABI_SUMMARY!AR47="FEMALE_ADULT_36_48","F_RESIDENT","NA")))</f>
        <v>NA</v>
      </c>
      <c r="J47" s="1" t="str">
        <f>IF(SABI_SUMMARY!AS47="CENSORED",IF(SABI_SUMMARY!AR47="MALE_SUBADULT","M_DISPERSED",IF(SABI_SUMMARY!AR47="FEMALE_SUBADULT","F_DISPERSED","NA")),IF(SABI_SUMMARY!AS47="MALE_ADULT_36_48","M_RESIDENT",IF(SABI_SUMMARY!AS47="FEMALE_ADULT_36_48","F_RESIDENT","NA")))</f>
        <v>NA</v>
      </c>
      <c r="K47" s="1" t="str">
        <f>IF(SABI_SUMMARY!AT47="CENSORED",IF(SABI_SUMMARY!AS47="MALE_SUBADULT","M_DISPERSED",IF(SABI_SUMMARY!AS47="FEMALE_SUBADULT","F_DISPERSED","NA")),IF(SABI_SUMMARY!AT47="MALE_ADULT_36_48","M_RESIDENT",IF(SABI_SUMMARY!AT47="FEMALE_ADULT_36_48","F_RESIDENT","NA")))</f>
        <v>NA</v>
      </c>
      <c r="L47" s="1" t="str">
        <f>IF(SABI_SUMMARY!AU47="CENSORED",IF(SABI_SUMMARY!AT47="MALE_SUBADULT","M_DISPERSED",IF(SABI_SUMMARY!AT47="FEMALE_SUBADULT","F_DISPERSED","NA")),IF(SABI_SUMMARY!AU47="MALE_ADULT_36_48","M_RESIDENT",IF(SABI_SUMMARY!AU47="FEMALE_ADULT_36_48","F_RESIDENT","NA")))</f>
        <v>NA</v>
      </c>
      <c r="M47" s="1" t="str">
        <f>IF(SABI_SUMMARY!AV47="CENSORED",IF(SABI_SUMMARY!AU47="MALE_SUBADULT","M_DISPERSED",IF(SABI_SUMMARY!AU47="FEMALE_SUBADULT","F_DISPERSED","NA")),IF(SABI_SUMMARY!AV47="MALE_ADULT_36_48","M_RESIDENT",IF(SABI_SUMMARY!AV47="FEMALE_ADULT_36_48","F_RESIDENT","NA")))</f>
        <v>NA</v>
      </c>
      <c r="N47" s="1" t="str">
        <f>IF(SABI_SUMMARY!AW47="CENSORED",IF(SABI_SUMMARY!AV47="MALE_SUBADULT","M_DISPERSED",IF(SABI_SUMMARY!AV47="FEMALE_SUBADULT","F_DISPERSED","NA")),IF(SABI_SUMMARY!AW47="MALE_ADULT_36_48","M_RESIDENT",IF(SABI_SUMMARY!AW47="FEMALE_ADULT_36_48","F_RESIDENT","NA")))</f>
        <v>NA</v>
      </c>
      <c r="O47" s="1" t="str">
        <f>IF(SABI_SUMMARY!AX47="CENSORED",IF(SABI_SUMMARY!AW47="MALE_SUBADULT","M_DISPERSED",IF(SABI_SUMMARY!AW47="FEMALE_SUBADULT","F_DISPERSED","NA")),IF(SABI_SUMMARY!AX47="MALE_ADULT_36_48","M_RESIDENT",IF(SABI_SUMMARY!AX47="FEMALE_ADULT_36_48","F_RESIDENT","NA")))</f>
        <v>NA</v>
      </c>
      <c r="P47" s="1" t="str">
        <f>IF(SABI_SUMMARY!AY47="CENSORED",IF(SABI_SUMMARY!AX47="MALE_SUBADULT","M_DISPERSED",IF(SABI_SUMMARY!AX47="FEMALE_SUBADULT","F_DISPERSED","NA")),IF(SABI_SUMMARY!AY47="MALE_ADULT_36_48","M_RESIDENT",IF(SABI_SUMMARY!AY47="FEMALE_ADULT_36_48","F_RESIDENT","NA")))</f>
        <v>NA</v>
      </c>
    </row>
    <row r="48" spans="1:16" x14ac:dyDescent="0.2">
      <c r="A48" s="27">
        <f>SABI_RAW_DATA!A48</f>
        <v>47</v>
      </c>
      <c r="B48" s="1" t="str">
        <f>IF(SABI_SUMMARY!AK48="CENSORED",IF(SABI_SUMMARY!AJ48="MALE_SUBADULT","M_DISPERSED",IF(SABI_SUMMARY!AJ48="FEMALE_SUBADULT","F_DISPERSED","NA")),IF(SABI_SUMMARY!AK48="MALE_ADULT_36_48","M_RESIDENT",IF(SABI_SUMMARY!AK48="FEMALE_ADULT_36_48","F_RESIDENT","NA")))</f>
        <v>NA</v>
      </c>
      <c r="C48" s="1" t="str">
        <f>IF(SABI_SUMMARY!AL48="CENSORED",IF(SABI_SUMMARY!AK48="MALE_SUBADULT","M_DISPERSED",IF(SABI_SUMMARY!AK48="FEMALE_SUBADULT","F_DISPERSED","NA")),IF(SABI_SUMMARY!AL48="MALE_ADULT_36_48","M_RESIDENT",IF(SABI_SUMMARY!AL48="FEMALE_ADULT_36_48","F_RESIDENT","NA")))</f>
        <v>NA</v>
      </c>
      <c r="D48" s="1" t="str">
        <f>IF(SABI_SUMMARY!AM48="CENSORED",IF(SABI_SUMMARY!AL48="MALE_SUBADULT","M_DISPERSED",IF(SABI_SUMMARY!AL48="FEMALE_SUBADULT","F_DISPERSED","NA")),IF(SABI_SUMMARY!AM48="MALE_ADULT_36_48","M_RESIDENT",IF(SABI_SUMMARY!AM48="FEMALE_ADULT_36_48","F_RESIDENT","NA")))</f>
        <v>NA</v>
      </c>
      <c r="E48" s="1" t="str">
        <f>IF(SABI_SUMMARY!AN48="CENSORED",IF(SABI_SUMMARY!AM48="MALE_SUBADULT","M_DISPERSED",IF(SABI_SUMMARY!AM48="FEMALE_SUBADULT","F_DISPERSED","NA")),IF(SABI_SUMMARY!AN48="MALE_ADULT_36_48","M_RESIDENT",IF(SABI_SUMMARY!AN48="FEMALE_ADULT_36_48","F_RESIDENT","NA")))</f>
        <v>NA</v>
      </c>
      <c r="F48" s="1" t="str">
        <f>IF(SABI_SUMMARY!AO48="CENSORED",IF(SABI_SUMMARY!AN48="MALE_SUBADULT","M_DISPERSED",IF(SABI_SUMMARY!AN48="FEMALE_SUBADULT","F_DISPERSED","NA")),IF(SABI_SUMMARY!AO48="MALE_ADULT_36_48","M_RESIDENT",IF(SABI_SUMMARY!AO48="FEMALE_ADULT_36_48","F_RESIDENT","NA")))</f>
        <v>NA</v>
      </c>
      <c r="G48" s="1" t="str">
        <f>IF(SABI_SUMMARY!AP48="CENSORED",IF(SABI_SUMMARY!AO48="MALE_SUBADULT","M_DISPERSED",IF(SABI_SUMMARY!AO48="FEMALE_SUBADULT","F_DISPERSED","NA")),IF(SABI_SUMMARY!AP48="MALE_ADULT_36_48","M_RESIDENT",IF(SABI_SUMMARY!AP48="FEMALE_ADULT_36_48","F_RESIDENT","NA")))</f>
        <v>NA</v>
      </c>
      <c r="H48" s="1" t="str">
        <f>IF(SABI_SUMMARY!AQ48="CENSORED",IF(SABI_SUMMARY!AP48="MALE_SUBADULT","M_DISPERSED",IF(SABI_SUMMARY!AP48="FEMALE_SUBADULT","F_DISPERSED","NA")),IF(SABI_SUMMARY!AQ48="MALE_ADULT_36_48","M_RESIDENT",IF(SABI_SUMMARY!AQ48="FEMALE_ADULT_36_48","F_RESIDENT","NA")))</f>
        <v>NA</v>
      </c>
      <c r="I48" s="1" t="str">
        <f>IF(SABI_SUMMARY!AR48="CENSORED",IF(SABI_SUMMARY!AQ48="MALE_SUBADULT","M_DISPERSED",IF(SABI_SUMMARY!AQ48="FEMALE_SUBADULT","F_DISPERSED","NA")),IF(SABI_SUMMARY!AR48="MALE_ADULT_36_48","M_RESIDENT",IF(SABI_SUMMARY!AR48="FEMALE_ADULT_36_48","F_RESIDENT","NA")))</f>
        <v>NA</v>
      </c>
      <c r="J48" s="1" t="str">
        <f>IF(SABI_SUMMARY!AS48="CENSORED",IF(SABI_SUMMARY!AR48="MALE_SUBADULT","M_DISPERSED",IF(SABI_SUMMARY!AR48="FEMALE_SUBADULT","F_DISPERSED","NA")),IF(SABI_SUMMARY!AS48="MALE_ADULT_36_48","M_RESIDENT",IF(SABI_SUMMARY!AS48="FEMALE_ADULT_36_48","F_RESIDENT","NA")))</f>
        <v>NA</v>
      </c>
      <c r="K48" s="1" t="str">
        <f>IF(SABI_SUMMARY!AT48="CENSORED",IF(SABI_SUMMARY!AS48="MALE_SUBADULT","M_DISPERSED",IF(SABI_SUMMARY!AS48="FEMALE_SUBADULT","F_DISPERSED","NA")),IF(SABI_SUMMARY!AT48="MALE_ADULT_36_48","M_RESIDENT",IF(SABI_SUMMARY!AT48="FEMALE_ADULT_36_48","F_RESIDENT","NA")))</f>
        <v>NA</v>
      </c>
      <c r="L48" s="1" t="str">
        <f>IF(SABI_SUMMARY!AU48="CENSORED",IF(SABI_SUMMARY!AT48="MALE_SUBADULT","M_DISPERSED",IF(SABI_SUMMARY!AT48="FEMALE_SUBADULT","F_DISPERSED","NA")),IF(SABI_SUMMARY!AU48="MALE_ADULT_36_48","M_RESIDENT",IF(SABI_SUMMARY!AU48="FEMALE_ADULT_36_48","F_RESIDENT","NA")))</f>
        <v>NA</v>
      </c>
      <c r="M48" s="1" t="str">
        <f>IF(SABI_SUMMARY!AV48="CENSORED",IF(SABI_SUMMARY!AU48="MALE_SUBADULT","M_DISPERSED",IF(SABI_SUMMARY!AU48="FEMALE_SUBADULT","F_DISPERSED","NA")),IF(SABI_SUMMARY!AV48="MALE_ADULT_36_48","M_RESIDENT",IF(SABI_SUMMARY!AV48="FEMALE_ADULT_36_48","F_RESIDENT","NA")))</f>
        <v>NA</v>
      </c>
      <c r="N48" s="1" t="str">
        <f>IF(SABI_SUMMARY!AW48="CENSORED",IF(SABI_SUMMARY!AV48="MALE_SUBADULT","M_DISPERSED",IF(SABI_SUMMARY!AV48="FEMALE_SUBADULT","F_DISPERSED","NA")),IF(SABI_SUMMARY!AW48="MALE_ADULT_36_48","M_RESIDENT",IF(SABI_SUMMARY!AW48="FEMALE_ADULT_36_48","F_RESIDENT","NA")))</f>
        <v>NA</v>
      </c>
      <c r="O48" s="1" t="str">
        <f>IF(SABI_SUMMARY!AX48="CENSORED",IF(SABI_SUMMARY!AW48="MALE_SUBADULT","M_DISPERSED",IF(SABI_SUMMARY!AW48="FEMALE_SUBADULT","F_DISPERSED","NA")),IF(SABI_SUMMARY!AX48="MALE_ADULT_36_48","M_RESIDENT",IF(SABI_SUMMARY!AX48="FEMALE_ADULT_36_48","F_RESIDENT","NA")))</f>
        <v>NA</v>
      </c>
      <c r="P48" s="1" t="str">
        <f>IF(SABI_SUMMARY!AY48="CENSORED",IF(SABI_SUMMARY!AX48="MALE_SUBADULT","M_DISPERSED",IF(SABI_SUMMARY!AX48="FEMALE_SUBADULT","F_DISPERSED","NA")),IF(SABI_SUMMARY!AY48="MALE_ADULT_36_48","M_RESIDENT",IF(SABI_SUMMARY!AY48="FEMALE_ADULT_36_48","F_RESIDENT","NA")))</f>
        <v>NA</v>
      </c>
    </row>
    <row r="49" spans="1:16" x14ac:dyDescent="0.2">
      <c r="A49" s="27">
        <f>SABI_RAW_DATA!A49</f>
        <v>48</v>
      </c>
      <c r="B49" s="1" t="str">
        <f>IF(SABI_SUMMARY!AK49="CENSORED",IF(SABI_SUMMARY!AJ49="MALE_SUBADULT","M_DISPERSED",IF(SABI_SUMMARY!AJ49="FEMALE_SUBADULT","F_DISPERSED","NA")),IF(SABI_SUMMARY!AK49="MALE_ADULT_36_48","M_RESIDENT",IF(SABI_SUMMARY!AK49="FEMALE_ADULT_36_48","F_RESIDENT","NA")))</f>
        <v>NA</v>
      </c>
      <c r="C49" s="1" t="str">
        <f>IF(SABI_SUMMARY!AL49="CENSORED",IF(SABI_SUMMARY!AK49="MALE_SUBADULT","M_DISPERSED",IF(SABI_SUMMARY!AK49="FEMALE_SUBADULT","F_DISPERSED","NA")),IF(SABI_SUMMARY!AL49="MALE_ADULT_36_48","M_RESIDENT",IF(SABI_SUMMARY!AL49="FEMALE_ADULT_36_48","F_RESIDENT","NA")))</f>
        <v>NA</v>
      </c>
      <c r="D49" s="1" t="str">
        <f>IF(SABI_SUMMARY!AM49="CENSORED",IF(SABI_SUMMARY!AL49="MALE_SUBADULT","M_DISPERSED",IF(SABI_SUMMARY!AL49="FEMALE_SUBADULT","F_DISPERSED","NA")),IF(SABI_SUMMARY!AM49="MALE_ADULT_36_48","M_RESIDENT",IF(SABI_SUMMARY!AM49="FEMALE_ADULT_36_48","F_RESIDENT","NA")))</f>
        <v>NA</v>
      </c>
      <c r="E49" s="1" t="str">
        <f>IF(SABI_SUMMARY!AN49="CENSORED",IF(SABI_SUMMARY!AM49="MALE_SUBADULT","M_DISPERSED",IF(SABI_SUMMARY!AM49="FEMALE_SUBADULT","F_DISPERSED","NA")),IF(SABI_SUMMARY!AN49="MALE_ADULT_36_48","M_RESIDENT",IF(SABI_SUMMARY!AN49="FEMALE_ADULT_36_48","F_RESIDENT","NA")))</f>
        <v>NA</v>
      </c>
      <c r="F49" s="1" t="str">
        <f>IF(SABI_SUMMARY!AO49="CENSORED",IF(SABI_SUMMARY!AN49="MALE_SUBADULT","M_DISPERSED",IF(SABI_SUMMARY!AN49="FEMALE_SUBADULT","F_DISPERSED","NA")),IF(SABI_SUMMARY!AO49="MALE_ADULT_36_48","M_RESIDENT",IF(SABI_SUMMARY!AO49="FEMALE_ADULT_36_48","F_RESIDENT","NA")))</f>
        <v>NA</v>
      </c>
      <c r="G49" s="1" t="str">
        <f>IF(SABI_SUMMARY!AP49="CENSORED",IF(SABI_SUMMARY!AO49="MALE_SUBADULT","M_DISPERSED",IF(SABI_SUMMARY!AO49="FEMALE_SUBADULT","F_DISPERSED","NA")),IF(SABI_SUMMARY!AP49="MALE_ADULT_36_48","M_RESIDENT",IF(SABI_SUMMARY!AP49="FEMALE_ADULT_36_48","F_RESIDENT","NA")))</f>
        <v>NA</v>
      </c>
      <c r="H49" s="1" t="str">
        <f>IF(SABI_SUMMARY!AQ49="CENSORED",IF(SABI_SUMMARY!AP49="MALE_SUBADULT","M_DISPERSED",IF(SABI_SUMMARY!AP49="FEMALE_SUBADULT","F_DISPERSED","NA")),IF(SABI_SUMMARY!AQ49="MALE_ADULT_36_48","M_RESIDENT",IF(SABI_SUMMARY!AQ49="FEMALE_ADULT_36_48","F_RESIDENT","NA")))</f>
        <v>NA</v>
      </c>
      <c r="I49" s="1" t="str">
        <f>IF(SABI_SUMMARY!AR49="CENSORED",IF(SABI_SUMMARY!AQ49="MALE_SUBADULT","M_DISPERSED",IF(SABI_SUMMARY!AQ49="FEMALE_SUBADULT","F_DISPERSED","NA")),IF(SABI_SUMMARY!AR49="MALE_ADULT_36_48","M_RESIDENT",IF(SABI_SUMMARY!AR49="FEMALE_ADULT_36_48","F_RESIDENT","NA")))</f>
        <v>NA</v>
      </c>
      <c r="J49" s="1" t="str">
        <f>IF(SABI_SUMMARY!AS49="CENSORED",IF(SABI_SUMMARY!AR49="MALE_SUBADULT","M_DISPERSED",IF(SABI_SUMMARY!AR49="FEMALE_SUBADULT","F_DISPERSED","NA")),IF(SABI_SUMMARY!AS49="MALE_ADULT_36_48","M_RESIDENT",IF(SABI_SUMMARY!AS49="FEMALE_ADULT_36_48","F_RESIDENT","NA")))</f>
        <v>NA</v>
      </c>
      <c r="K49" s="1" t="str">
        <f>IF(SABI_SUMMARY!AT49="CENSORED",IF(SABI_SUMMARY!AS49="MALE_SUBADULT","M_DISPERSED",IF(SABI_SUMMARY!AS49="FEMALE_SUBADULT","F_DISPERSED","NA")),IF(SABI_SUMMARY!AT49="MALE_ADULT_36_48","M_RESIDENT",IF(SABI_SUMMARY!AT49="FEMALE_ADULT_36_48","F_RESIDENT","NA")))</f>
        <v>NA</v>
      </c>
      <c r="L49" s="1" t="str">
        <f>IF(SABI_SUMMARY!AU49="CENSORED",IF(SABI_SUMMARY!AT49="MALE_SUBADULT","M_DISPERSED",IF(SABI_SUMMARY!AT49="FEMALE_SUBADULT","F_DISPERSED","NA")),IF(SABI_SUMMARY!AU49="MALE_ADULT_36_48","M_RESIDENT",IF(SABI_SUMMARY!AU49="FEMALE_ADULT_36_48","F_RESIDENT","NA")))</f>
        <v>NA</v>
      </c>
      <c r="M49" s="1" t="str">
        <f>IF(SABI_SUMMARY!AV49="CENSORED",IF(SABI_SUMMARY!AU49="MALE_SUBADULT","M_DISPERSED",IF(SABI_SUMMARY!AU49="FEMALE_SUBADULT","F_DISPERSED","NA")),IF(SABI_SUMMARY!AV49="MALE_ADULT_36_48","M_RESIDENT",IF(SABI_SUMMARY!AV49="FEMALE_ADULT_36_48","F_RESIDENT","NA")))</f>
        <v>NA</v>
      </c>
      <c r="N49" s="1" t="str">
        <f>IF(SABI_SUMMARY!AW49="CENSORED",IF(SABI_SUMMARY!AV49="MALE_SUBADULT","M_DISPERSED",IF(SABI_SUMMARY!AV49="FEMALE_SUBADULT","F_DISPERSED","NA")),IF(SABI_SUMMARY!AW49="MALE_ADULT_36_48","M_RESIDENT",IF(SABI_SUMMARY!AW49="FEMALE_ADULT_36_48","F_RESIDENT","NA")))</f>
        <v>NA</v>
      </c>
      <c r="O49" s="1" t="str">
        <f>IF(SABI_SUMMARY!AX49="CENSORED",IF(SABI_SUMMARY!AW49="MALE_SUBADULT","M_DISPERSED",IF(SABI_SUMMARY!AW49="FEMALE_SUBADULT","F_DISPERSED","NA")),IF(SABI_SUMMARY!AX49="MALE_ADULT_36_48","M_RESIDENT",IF(SABI_SUMMARY!AX49="FEMALE_ADULT_36_48","F_RESIDENT","NA")))</f>
        <v>NA</v>
      </c>
      <c r="P49" s="1" t="str">
        <f>IF(SABI_SUMMARY!AY49="CENSORED",IF(SABI_SUMMARY!AX49="MALE_SUBADULT","M_DISPERSED",IF(SABI_SUMMARY!AX49="FEMALE_SUBADULT","F_DISPERSED","NA")),IF(SABI_SUMMARY!AY49="MALE_ADULT_36_48","M_RESIDENT",IF(SABI_SUMMARY!AY49="FEMALE_ADULT_36_48","F_RESIDENT","NA")))</f>
        <v>NA</v>
      </c>
    </row>
    <row r="50" spans="1:16" x14ac:dyDescent="0.2">
      <c r="A50" s="27">
        <f>SABI_RAW_DATA!A50</f>
        <v>49</v>
      </c>
      <c r="B50" s="1" t="str">
        <f>IF(SABI_SUMMARY!AK50="CENSORED",IF(SABI_SUMMARY!AJ50="MALE_SUBADULT","M_DISPERSED",IF(SABI_SUMMARY!AJ50="FEMALE_SUBADULT","F_DISPERSED","NA")),IF(SABI_SUMMARY!AK50="MALE_ADULT_36_48","M_RESIDENT",IF(SABI_SUMMARY!AK50="FEMALE_ADULT_36_48","F_RESIDENT","NA")))</f>
        <v>NA</v>
      </c>
      <c r="C50" s="1" t="str">
        <f>IF(SABI_SUMMARY!AL50="CENSORED",IF(SABI_SUMMARY!AK50="MALE_SUBADULT","M_DISPERSED",IF(SABI_SUMMARY!AK50="FEMALE_SUBADULT","F_DISPERSED","NA")),IF(SABI_SUMMARY!AL50="MALE_ADULT_36_48","M_RESIDENT",IF(SABI_SUMMARY!AL50="FEMALE_ADULT_36_48","F_RESIDENT","NA")))</f>
        <v>NA</v>
      </c>
      <c r="D50" s="1" t="str">
        <f>IF(SABI_SUMMARY!AM50="CENSORED",IF(SABI_SUMMARY!AL50="MALE_SUBADULT","M_DISPERSED",IF(SABI_SUMMARY!AL50="FEMALE_SUBADULT","F_DISPERSED","NA")),IF(SABI_SUMMARY!AM50="MALE_ADULT_36_48","M_RESIDENT",IF(SABI_SUMMARY!AM50="FEMALE_ADULT_36_48","F_RESIDENT","NA")))</f>
        <v>NA</v>
      </c>
      <c r="E50" s="1" t="str">
        <f>IF(SABI_SUMMARY!AN50="CENSORED",IF(SABI_SUMMARY!AM50="MALE_SUBADULT","M_DISPERSED",IF(SABI_SUMMARY!AM50="FEMALE_SUBADULT","F_DISPERSED","NA")),IF(SABI_SUMMARY!AN50="MALE_ADULT_36_48","M_RESIDENT",IF(SABI_SUMMARY!AN50="FEMALE_ADULT_36_48","F_RESIDENT","NA")))</f>
        <v>NA</v>
      </c>
      <c r="F50" s="1" t="str">
        <f>IF(SABI_SUMMARY!AO50="CENSORED",IF(SABI_SUMMARY!AN50="MALE_SUBADULT","M_DISPERSED",IF(SABI_SUMMARY!AN50="FEMALE_SUBADULT","F_DISPERSED","NA")),IF(SABI_SUMMARY!AO50="MALE_ADULT_36_48","M_RESIDENT",IF(SABI_SUMMARY!AO50="FEMALE_ADULT_36_48","F_RESIDENT","NA")))</f>
        <v>NA</v>
      </c>
      <c r="G50" s="1" t="str">
        <f>IF(SABI_SUMMARY!AP50="CENSORED",IF(SABI_SUMMARY!AO50="MALE_SUBADULT","M_DISPERSED",IF(SABI_SUMMARY!AO50="FEMALE_SUBADULT","F_DISPERSED","NA")),IF(SABI_SUMMARY!AP50="MALE_ADULT_36_48","M_RESIDENT",IF(SABI_SUMMARY!AP50="FEMALE_ADULT_36_48","F_RESIDENT","NA")))</f>
        <v>NA</v>
      </c>
      <c r="H50" s="1" t="str">
        <f>IF(SABI_SUMMARY!AQ50="CENSORED",IF(SABI_SUMMARY!AP50="MALE_SUBADULT","M_DISPERSED",IF(SABI_SUMMARY!AP50="FEMALE_SUBADULT","F_DISPERSED","NA")),IF(SABI_SUMMARY!AQ50="MALE_ADULT_36_48","M_RESIDENT",IF(SABI_SUMMARY!AQ50="FEMALE_ADULT_36_48","F_RESIDENT","NA")))</f>
        <v>NA</v>
      </c>
      <c r="I50" s="1" t="str">
        <f>IF(SABI_SUMMARY!AR50="CENSORED",IF(SABI_SUMMARY!AQ50="MALE_SUBADULT","M_DISPERSED",IF(SABI_SUMMARY!AQ50="FEMALE_SUBADULT","F_DISPERSED","NA")),IF(SABI_SUMMARY!AR50="MALE_ADULT_36_48","M_RESIDENT",IF(SABI_SUMMARY!AR50="FEMALE_ADULT_36_48","F_RESIDENT","NA")))</f>
        <v>NA</v>
      </c>
      <c r="J50" s="1" t="str">
        <f>IF(SABI_SUMMARY!AS50="CENSORED",IF(SABI_SUMMARY!AR50="MALE_SUBADULT","M_DISPERSED",IF(SABI_SUMMARY!AR50="FEMALE_SUBADULT","F_DISPERSED","NA")),IF(SABI_SUMMARY!AS50="MALE_ADULT_36_48","M_RESIDENT",IF(SABI_SUMMARY!AS50="FEMALE_ADULT_36_48","F_RESIDENT","NA")))</f>
        <v>NA</v>
      </c>
      <c r="K50" s="1" t="str">
        <f>IF(SABI_SUMMARY!AT50="CENSORED",IF(SABI_SUMMARY!AS50="MALE_SUBADULT","M_DISPERSED",IF(SABI_SUMMARY!AS50="FEMALE_SUBADULT","F_DISPERSED","NA")),IF(SABI_SUMMARY!AT50="MALE_ADULT_36_48","M_RESIDENT",IF(SABI_SUMMARY!AT50="FEMALE_ADULT_36_48","F_RESIDENT","NA")))</f>
        <v>NA</v>
      </c>
      <c r="L50" s="1" t="str">
        <f>IF(SABI_SUMMARY!AU50="CENSORED",IF(SABI_SUMMARY!AT50="MALE_SUBADULT","M_DISPERSED",IF(SABI_SUMMARY!AT50="FEMALE_SUBADULT","F_DISPERSED","NA")),IF(SABI_SUMMARY!AU50="MALE_ADULT_36_48","M_RESIDENT",IF(SABI_SUMMARY!AU50="FEMALE_ADULT_36_48","F_RESIDENT","NA")))</f>
        <v>NA</v>
      </c>
      <c r="M50" s="1" t="str">
        <f>IF(SABI_SUMMARY!AV50="CENSORED",IF(SABI_SUMMARY!AU50="MALE_SUBADULT","M_DISPERSED",IF(SABI_SUMMARY!AU50="FEMALE_SUBADULT","F_DISPERSED","NA")),IF(SABI_SUMMARY!AV50="MALE_ADULT_36_48","M_RESIDENT",IF(SABI_SUMMARY!AV50="FEMALE_ADULT_36_48","F_RESIDENT","NA")))</f>
        <v>NA</v>
      </c>
      <c r="N50" s="1" t="str">
        <f>IF(SABI_SUMMARY!AW50="CENSORED",IF(SABI_SUMMARY!AV50="MALE_SUBADULT","M_DISPERSED",IF(SABI_SUMMARY!AV50="FEMALE_SUBADULT","F_DISPERSED","NA")),IF(SABI_SUMMARY!AW50="MALE_ADULT_36_48","M_RESIDENT",IF(SABI_SUMMARY!AW50="FEMALE_ADULT_36_48","F_RESIDENT","NA")))</f>
        <v>NA</v>
      </c>
      <c r="O50" s="1" t="str">
        <f>IF(SABI_SUMMARY!AX50="CENSORED",IF(SABI_SUMMARY!AW50="MALE_SUBADULT","M_DISPERSED",IF(SABI_SUMMARY!AW50="FEMALE_SUBADULT","F_DISPERSED","NA")),IF(SABI_SUMMARY!AX50="MALE_ADULT_36_48","M_RESIDENT",IF(SABI_SUMMARY!AX50="FEMALE_ADULT_36_48","F_RESIDENT","NA")))</f>
        <v>NA</v>
      </c>
      <c r="P50" s="1" t="str">
        <f>IF(SABI_SUMMARY!AY50="CENSORED",IF(SABI_SUMMARY!AX50="MALE_SUBADULT","M_DISPERSED",IF(SABI_SUMMARY!AX50="FEMALE_SUBADULT","F_DISPERSED","NA")),IF(SABI_SUMMARY!AY50="MALE_ADULT_36_48","M_RESIDENT",IF(SABI_SUMMARY!AY50="FEMALE_ADULT_36_48","F_RESIDENT","NA")))</f>
        <v>NA</v>
      </c>
    </row>
    <row r="51" spans="1:16" x14ac:dyDescent="0.2">
      <c r="A51" s="27">
        <f>SABI_RAW_DATA!A51</f>
        <v>50</v>
      </c>
      <c r="B51" s="1" t="str">
        <f>IF(SABI_SUMMARY!AK51="CENSORED",IF(SABI_SUMMARY!AJ51="MALE_SUBADULT","M_DISPERSED",IF(SABI_SUMMARY!AJ51="FEMALE_SUBADULT","F_DISPERSED","NA")),IF(SABI_SUMMARY!AK51="MALE_ADULT_36_48","M_RESIDENT",IF(SABI_SUMMARY!AK51="FEMALE_ADULT_36_48","F_RESIDENT","NA")))</f>
        <v>NA</v>
      </c>
      <c r="C51" s="1" t="str">
        <f>IF(SABI_SUMMARY!AL51="CENSORED",IF(SABI_SUMMARY!AK51="MALE_SUBADULT","M_DISPERSED",IF(SABI_SUMMARY!AK51="FEMALE_SUBADULT","F_DISPERSED","NA")),IF(SABI_SUMMARY!AL51="MALE_ADULT_36_48","M_RESIDENT",IF(SABI_SUMMARY!AL51="FEMALE_ADULT_36_48","F_RESIDENT","NA")))</f>
        <v>NA</v>
      </c>
      <c r="D51" s="1" t="str">
        <f>IF(SABI_SUMMARY!AM51="CENSORED",IF(SABI_SUMMARY!AL51="MALE_SUBADULT","M_DISPERSED",IF(SABI_SUMMARY!AL51="FEMALE_SUBADULT","F_DISPERSED","NA")),IF(SABI_SUMMARY!AM51="MALE_ADULT_36_48","M_RESIDENT",IF(SABI_SUMMARY!AM51="FEMALE_ADULT_36_48","F_RESIDENT","NA")))</f>
        <v>NA</v>
      </c>
      <c r="E51" s="1" t="str">
        <f>IF(SABI_SUMMARY!AN51="CENSORED",IF(SABI_SUMMARY!AM51="MALE_SUBADULT","M_DISPERSED",IF(SABI_SUMMARY!AM51="FEMALE_SUBADULT","F_DISPERSED","NA")),IF(SABI_SUMMARY!AN51="MALE_ADULT_36_48","M_RESIDENT",IF(SABI_SUMMARY!AN51="FEMALE_ADULT_36_48","F_RESIDENT","NA")))</f>
        <v>NA</v>
      </c>
      <c r="F51" s="1" t="str">
        <f>IF(SABI_SUMMARY!AO51="CENSORED",IF(SABI_SUMMARY!AN51="MALE_SUBADULT","M_DISPERSED",IF(SABI_SUMMARY!AN51="FEMALE_SUBADULT","F_DISPERSED","NA")),IF(SABI_SUMMARY!AO51="MALE_ADULT_36_48","M_RESIDENT",IF(SABI_SUMMARY!AO51="FEMALE_ADULT_36_48","F_RESIDENT","NA")))</f>
        <v>NA</v>
      </c>
      <c r="G51" s="1" t="str">
        <f>IF(SABI_SUMMARY!AP51="CENSORED",IF(SABI_SUMMARY!AO51="MALE_SUBADULT","M_DISPERSED",IF(SABI_SUMMARY!AO51="FEMALE_SUBADULT","F_DISPERSED","NA")),IF(SABI_SUMMARY!AP51="MALE_ADULT_36_48","M_RESIDENT",IF(SABI_SUMMARY!AP51="FEMALE_ADULT_36_48","F_RESIDENT","NA")))</f>
        <v>NA</v>
      </c>
      <c r="H51" s="1" t="str">
        <f>IF(SABI_SUMMARY!AQ51="CENSORED",IF(SABI_SUMMARY!AP51="MALE_SUBADULT","M_DISPERSED",IF(SABI_SUMMARY!AP51="FEMALE_SUBADULT","F_DISPERSED","NA")),IF(SABI_SUMMARY!AQ51="MALE_ADULT_36_48","M_RESIDENT",IF(SABI_SUMMARY!AQ51="FEMALE_ADULT_36_48","F_RESIDENT","NA")))</f>
        <v>NA</v>
      </c>
      <c r="I51" s="1" t="str">
        <f>IF(SABI_SUMMARY!AR51="CENSORED",IF(SABI_SUMMARY!AQ51="MALE_SUBADULT","M_DISPERSED",IF(SABI_SUMMARY!AQ51="FEMALE_SUBADULT","F_DISPERSED","NA")),IF(SABI_SUMMARY!AR51="MALE_ADULT_36_48","M_RESIDENT",IF(SABI_SUMMARY!AR51="FEMALE_ADULT_36_48","F_RESIDENT","NA")))</f>
        <v>NA</v>
      </c>
      <c r="J51" s="1" t="str">
        <f>IF(SABI_SUMMARY!AS51="CENSORED",IF(SABI_SUMMARY!AR51="MALE_SUBADULT","M_DISPERSED",IF(SABI_SUMMARY!AR51="FEMALE_SUBADULT","F_DISPERSED","NA")),IF(SABI_SUMMARY!AS51="MALE_ADULT_36_48","M_RESIDENT",IF(SABI_SUMMARY!AS51="FEMALE_ADULT_36_48","F_RESIDENT","NA")))</f>
        <v>NA</v>
      </c>
      <c r="K51" s="1" t="str">
        <f>IF(SABI_SUMMARY!AT51="CENSORED",IF(SABI_SUMMARY!AS51="MALE_SUBADULT","M_DISPERSED",IF(SABI_SUMMARY!AS51="FEMALE_SUBADULT","F_DISPERSED","NA")),IF(SABI_SUMMARY!AT51="MALE_ADULT_36_48","M_RESIDENT",IF(SABI_SUMMARY!AT51="FEMALE_ADULT_36_48","F_RESIDENT","NA")))</f>
        <v>NA</v>
      </c>
      <c r="L51" s="1" t="str">
        <f>IF(SABI_SUMMARY!AU51="CENSORED",IF(SABI_SUMMARY!AT51="MALE_SUBADULT","M_DISPERSED",IF(SABI_SUMMARY!AT51="FEMALE_SUBADULT","F_DISPERSED","NA")),IF(SABI_SUMMARY!AU51="MALE_ADULT_36_48","M_RESIDENT",IF(SABI_SUMMARY!AU51="FEMALE_ADULT_36_48","F_RESIDENT","NA")))</f>
        <v>NA</v>
      </c>
      <c r="M51" s="1" t="str">
        <f>IF(SABI_SUMMARY!AV51="CENSORED",IF(SABI_SUMMARY!AU51="MALE_SUBADULT","M_DISPERSED",IF(SABI_SUMMARY!AU51="FEMALE_SUBADULT","F_DISPERSED","NA")),IF(SABI_SUMMARY!AV51="MALE_ADULT_36_48","M_RESIDENT",IF(SABI_SUMMARY!AV51="FEMALE_ADULT_36_48","F_RESIDENT","NA")))</f>
        <v>NA</v>
      </c>
      <c r="N51" s="1" t="str">
        <f>IF(SABI_SUMMARY!AW51="CENSORED",IF(SABI_SUMMARY!AV51="MALE_SUBADULT","M_DISPERSED",IF(SABI_SUMMARY!AV51="FEMALE_SUBADULT","F_DISPERSED","NA")),IF(SABI_SUMMARY!AW51="MALE_ADULT_36_48","M_RESIDENT",IF(SABI_SUMMARY!AW51="FEMALE_ADULT_36_48","F_RESIDENT","NA")))</f>
        <v>NA</v>
      </c>
      <c r="O51" s="1" t="str">
        <f>IF(SABI_SUMMARY!AX51="CENSORED",IF(SABI_SUMMARY!AW51="MALE_SUBADULT","M_DISPERSED",IF(SABI_SUMMARY!AW51="FEMALE_SUBADULT","F_DISPERSED","NA")),IF(SABI_SUMMARY!AX51="MALE_ADULT_36_48","M_RESIDENT",IF(SABI_SUMMARY!AX51="FEMALE_ADULT_36_48","F_RESIDENT","NA")))</f>
        <v>NA</v>
      </c>
      <c r="P51" s="1" t="str">
        <f>IF(SABI_SUMMARY!AY51="CENSORED",IF(SABI_SUMMARY!AX51="MALE_SUBADULT","M_DISPERSED",IF(SABI_SUMMARY!AX51="FEMALE_SUBADULT","F_DISPERSED","NA")),IF(SABI_SUMMARY!AY51="MALE_ADULT_36_48","M_RESIDENT",IF(SABI_SUMMARY!AY51="FEMALE_ADULT_36_48","F_RESIDENT","NA")))</f>
        <v>NA</v>
      </c>
    </row>
    <row r="52" spans="1:16" x14ac:dyDescent="0.2">
      <c r="A52" s="27">
        <f>SABI_RAW_DATA!A52</f>
        <v>51</v>
      </c>
      <c r="B52" s="1" t="str">
        <f>IF(SABI_SUMMARY!AK52="CENSORED",IF(SABI_SUMMARY!AJ52="MALE_SUBADULT","M_DISPERSED",IF(SABI_SUMMARY!AJ52="FEMALE_SUBADULT","F_DISPERSED","NA")),IF(SABI_SUMMARY!AK52="MALE_ADULT_36_48","M_RESIDENT",IF(SABI_SUMMARY!AK52="FEMALE_ADULT_36_48","F_RESIDENT","NA")))</f>
        <v>NA</v>
      </c>
      <c r="C52" s="1" t="str">
        <f>IF(SABI_SUMMARY!AL52="CENSORED",IF(SABI_SUMMARY!AK52="MALE_SUBADULT","M_DISPERSED",IF(SABI_SUMMARY!AK52="FEMALE_SUBADULT","F_DISPERSED","NA")),IF(SABI_SUMMARY!AL52="MALE_ADULT_36_48","M_RESIDENT",IF(SABI_SUMMARY!AL52="FEMALE_ADULT_36_48","F_RESIDENT","NA")))</f>
        <v>NA</v>
      </c>
      <c r="D52" s="1" t="str">
        <f>IF(SABI_SUMMARY!AM52="CENSORED",IF(SABI_SUMMARY!AL52="MALE_SUBADULT","M_DISPERSED",IF(SABI_SUMMARY!AL52="FEMALE_SUBADULT","F_DISPERSED","NA")),IF(SABI_SUMMARY!AM52="MALE_ADULT_36_48","M_RESIDENT",IF(SABI_SUMMARY!AM52="FEMALE_ADULT_36_48","F_RESIDENT","NA")))</f>
        <v>NA</v>
      </c>
      <c r="E52" s="1" t="str">
        <f>IF(SABI_SUMMARY!AN52="CENSORED",IF(SABI_SUMMARY!AM52="MALE_SUBADULT","M_DISPERSED",IF(SABI_SUMMARY!AM52="FEMALE_SUBADULT","F_DISPERSED","NA")),IF(SABI_SUMMARY!AN52="MALE_ADULT_36_48","M_RESIDENT",IF(SABI_SUMMARY!AN52="FEMALE_ADULT_36_48","F_RESIDENT","NA")))</f>
        <v>NA</v>
      </c>
      <c r="F52" s="1" t="str">
        <f>IF(SABI_SUMMARY!AO52="CENSORED",IF(SABI_SUMMARY!AN52="MALE_SUBADULT","M_DISPERSED",IF(SABI_SUMMARY!AN52="FEMALE_SUBADULT","F_DISPERSED","NA")),IF(SABI_SUMMARY!AO52="MALE_ADULT_36_48","M_RESIDENT",IF(SABI_SUMMARY!AO52="FEMALE_ADULT_36_48","F_RESIDENT","NA")))</f>
        <v>NA</v>
      </c>
      <c r="G52" s="1" t="str">
        <f>IF(SABI_SUMMARY!AP52="CENSORED",IF(SABI_SUMMARY!AO52="MALE_SUBADULT","M_DISPERSED",IF(SABI_SUMMARY!AO52="FEMALE_SUBADULT","F_DISPERSED","NA")),IF(SABI_SUMMARY!AP52="MALE_ADULT_36_48","M_RESIDENT",IF(SABI_SUMMARY!AP52="FEMALE_ADULT_36_48","F_RESIDENT","NA")))</f>
        <v>NA</v>
      </c>
      <c r="H52" s="1" t="str">
        <f>IF(SABI_SUMMARY!AQ52="CENSORED",IF(SABI_SUMMARY!AP52="MALE_SUBADULT","M_DISPERSED",IF(SABI_SUMMARY!AP52="FEMALE_SUBADULT","F_DISPERSED","NA")),IF(SABI_SUMMARY!AQ52="MALE_ADULT_36_48","M_RESIDENT",IF(SABI_SUMMARY!AQ52="FEMALE_ADULT_36_48","F_RESIDENT","NA")))</f>
        <v>NA</v>
      </c>
      <c r="I52" s="1" t="str">
        <f>IF(SABI_SUMMARY!AR52="CENSORED",IF(SABI_SUMMARY!AQ52="MALE_SUBADULT","M_DISPERSED",IF(SABI_SUMMARY!AQ52="FEMALE_SUBADULT","F_DISPERSED","NA")),IF(SABI_SUMMARY!AR52="MALE_ADULT_36_48","M_RESIDENT",IF(SABI_SUMMARY!AR52="FEMALE_ADULT_36_48","F_RESIDENT","NA")))</f>
        <v>NA</v>
      </c>
      <c r="J52" s="1" t="str">
        <f>IF(SABI_SUMMARY!AS52="CENSORED",IF(SABI_SUMMARY!AR52="MALE_SUBADULT","M_DISPERSED",IF(SABI_SUMMARY!AR52="FEMALE_SUBADULT","F_DISPERSED","NA")),IF(SABI_SUMMARY!AS52="MALE_ADULT_36_48","M_RESIDENT",IF(SABI_SUMMARY!AS52="FEMALE_ADULT_36_48","F_RESIDENT","NA")))</f>
        <v>NA</v>
      </c>
      <c r="K52" s="1" t="str">
        <f>IF(SABI_SUMMARY!AT52="CENSORED",IF(SABI_SUMMARY!AS52="MALE_SUBADULT","M_DISPERSED",IF(SABI_SUMMARY!AS52="FEMALE_SUBADULT","F_DISPERSED","NA")),IF(SABI_SUMMARY!AT52="MALE_ADULT_36_48","M_RESIDENT",IF(SABI_SUMMARY!AT52="FEMALE_ADULT_36_48","F_RESIDENT","NA")))</f>
        <v>NA</v>
      </c>
      <c r="L52" s="1" t="str">
        <f>IF(SABI_SUMMARY!AU52="CENSORED",IF(SABI_SUMMARY!AT52="MALE_SUBADULT","M_DISPERSED",IF(SABI_SUMMARY!AT52="FEMALE_SUBADULT","F_DISPERSED","NA")),IF(SABI_SUMMARY!AU52="MALE_ADULT_36_48","M_RESIDENT",IF(SABI_SUMMARY!AU52="FEMALE_ADULT_36_48","F_RESIDENT","NA")))</f>
        <v>NA</v>
      </c>
      <c r="M52" s="1" t="str">
        <f>IF(SABI_SUMMARY!AV52="CENSORED",IF(SABI_SUMMARY!AU52="MALE_SUBADULT","M_DISPERSED",IF(SABI_SUMMARY!AU52="FEMALE_SUBADULT","F_DISPERSED","NA")),IF(SABI_SUMMARY!AV52="MALE_ADULT_36_48","M_RESIDENT",IF(SABI_SUMMARY!AV52="FEMALE_ADULT_36_48","F_RESIDENT","NA")))</f>
        <v>NA</v>
      </c>
      <c r="N52" s="1" t="str">
        <f>IF(SABI_SUMMARY!AW52="CENSORED",IF(SABI_SUMMARY!AV52="MALE_SUBADULT","M_DISPERSED",IF(SABI_SUMMARY!AV52="FEMALE_SUBADULT","F_DISPERSED","NA")),IF(SABI_SUMMARY!AW52="MALE_ADULT_36_48","M_RESIDENT",IF(SABI_SUMMARY!AW52="FEMALE_ADULT_36_48","F_RESIDENT","NA")))</f>
        <v>NA</v>
      </c>
      <c r="O52" s="1" t="str">
        <f>IF(SABI_SUMMARY!AX52="CENSORED",IF(SABI_SUMMARY!AW52="MALE_SUBADULT","M_DISPERSED",IF(SABI_SUMMARY!AW52="FEMALE_SUBADULT","F_DISPERSED","NA")),IF(SABI_SUMMARY!AX52="MALE_ADULT_36_48","M_RESIDENT",IF(SABI_SUMMARY!AX52="FEMALE_ADULT_36_48","F_RESIDENT","NA")))</f>
        <v>NA</v>
      </c>
      <c r="P52" s="1" t="str">
        <f>IF(SABI_SUMMARY!AY52="CENSORED",IF(SABI_SUMMARY!AX52="MALE_SUBADULT","M_DISPERSED",IF(SABI_SUMMARY!AX52="FEMALE_SUBADULT","F_DISPERSED","NA")),IF(SABI_SUMMARY!AY52="MALE_ADULT_36_48","M_RESIDENT",IF(SABI_SUMMARY!AY52="FEMALE_ADULT_36_48","F_RESIDENT","NA")))</f>
        <v>NA</v>
      </c>
    </row>
    <row r="53" spans="1:16" x14ac:dyDescent="0.2">
      <c r="A53" s="27">
        <f>SABI_RAW_DATA!A53</f>
        <v>52</v>
      </c>
      <c r="B53" s="1" t="str">
        <f>IF(SABI_SUMMARY!AK53="CENSORED",IF(SABI_SUMMARY!AJ53="MALE_SUBADULT","M_DISPERSED",IF(SABI_SUMMARY!AJ53="FEMALE_SUBADULT","F_DISPERSED","NA")),IF(SABI_SUMMARY!AK53="MALE_ADULT_36_48","M_RESIDENT",IF(SABI_SUMMARY!AK53="FEMALE_ADULT_36_48","F_RESIDENT","NA")))</f>
        <v>NA</v>
      </c>
      <c r="C53" s="1" t="str">
        <f>IF(SABI_SUMMARY!AL53="CENSORED",IF(SABI_SUMMARY!AK53="MALE_SUBADULT","M_DISPERSED",IF(SABI_SUMMARY!AK53="FEMALE_SUBADULT","F_DISPERSED","NA")),IF(SABI_SUMMARY!AL53="MALE_ADULT_36_48","M_RESIDENT",IF(SABI_SUMMARY!AL53="FEMALE_ADULT_36_48","F_RESIDENT","NA")))</f>
        <v>NA</v>
      </c>
      <c r="D53" s="1" t="str">
        <f>IF(SABI_SUMMARY!AM53="CENSORED",IF(SABI_SUMMARY!AL53="MALE_SUBADULT","M_DISPERSED",IF(SABI_SUMMARY!AL53="FEMALE_SUBADULT","F_DISPERSED","NA")),IF(SABI_SUMMARY!AM53="MALE_ADULT_36_48","M_RESIDENT",IF(SABI_SUMMARY!AM53="FEMALE_ADULT_36_48","F_RESIDENT","NA")))</f>
        <v>NA</v>
      </c>
      <c r="E53" s="1" t="str">
        <f>IF(SABI_SUMMARY!AN53="CENSORED",IF(SABI_SUMMARY!AM53="MALE_SUBADULT","M_DISPERSED",IF(SABI_SUMMARY!AM53="FEMALE_SUBADULT","F_DISPERSED","NA")),IF(SABI_SUMMARY!AN53="MALE_ADULT_36_48","M_RESIDENT",IF(SABI_SUMMARY!AN53="FEMALE_ADULT_36_48","F_RESIDENT","NA")))</f>
        <v>NA</v>
      </c>
      <c r="F53" s="1" t="str">
        <f>IF(SABI_SUMMARY!AO53="CENSORED",IF(SABI_SUMMARY!AN53="MALE_SUBADULT","M_DISPERSED",IF(SABI_SUMMARY!AN53="FEMALE_SUBADULT","F_DISPERSED","NA")),IF(SABI_SUMMARY!AO53="MALE_ADULT_36_48","M_RESIDENT",IF(SABI_SUMMARY!AO53="FEMALE_ADULT_36_48","F_RESIDENT","NA")))</f>
        <v>NA</v>
      </c>
      <c r="G53" s="1" t="str">
        <f>IF(SABI_SUMMARY!AP53="CENSORED",IF(SABI_SUMMARY!AO53="MALE_SUBADULT","M_DISPERSED",IF(SABI_SUMMARY!AO53="FEMALE_SUBADULT","F_DISPERSED","NA")),IF(SABI_SUMMARY!AP53="MALE_ADULT_36_48","M_RESIDENT",IF(SABI_SUMMARY!AP53="FEMALE_ADULT_36_48","F_RESIDENT","NA")))</f>
        <v>NA</v>
      </c>
      <c r="H53" s="1" t="str">
        <f>IF(SABI_SUMMARY!AQ53="CENSORED",IF(SABI_SUMMARY!AP53="MALE_SUBADULT","M_DISPERSED",IF(SABI_SUMMARY!AP53="FEMALE_SUBADULT","F_DISPERSED","NA")),IF(SABI_SUMMARY!AQ53="MALE_ADULT_36_48","M_RESIDENT",IF(SABI_SUMMARY!AQ53="FEMALE_ADULT_36_48","F_RESIDENT","NA")))</f>
        <v>NA</v>
      </c>
      <c r="I53" s="1" t="str">
        <f>IF(SABI_SUMMARY!AR53="CENSORED",IF(SABI_SUMMARY!AQ53="MALE_SUBADULT","M_DISPERSED",IF(SABI_SUMMARY!AQ53="FEMALE_SUBADULT","F_DISPERSED","NA")),IF(SABI_SUMMARY!AR53="MALE_ADULT_36_48","M_RESIDENT",IF(SABI_SUMMARY!AR53="FEMALE_ADULT_36_48","F_RESIDENT","NA")))</f>
        <v>NA</v>
      </c>
      <c r="J53" s="1" t="str">
        <f>IF(SABI_SUMMARY!AS53="CENSORED",IF(SABI_SUMMARY!AR53="MALE_SUBADULT","M_DISPERSED",IF(SABI_SUMMARY!AR53="FEMALE_SUBADULT","F_DISPERSED","NA")),IF(SABI_SUMMARY!AS53="MALE_ADULT_36_48","M_RESIDENT",IF(SABI_SUMMARY!AS53="FEMALE_ADULT_36_48","F_RESIDENT","NA")))</f>
        <v>NA</v>
      </c>
      <c r="K53" s="1" t="str">
        <f>IF(SABI_SUMMARY!AT53="CENSORED",IF(SABI_SUMMARY!AS53="MALE_SUBADULT","M_DISPERSED",IF(SABI_SUMMARY!AS53="FEMALE_SUBADULT","F_DISPERSED","NA")),IF(SABI_SUMMARY!AT53="MALE_ADULT_36_48","M_RESIDENT",IF(SABI_SUMMARY!AT53="FEMALE_ADULT_36_48","F_RESIDENT","NA")))</f>
        <v>NA</v>
      </c>
      <c r="L53" s="1" t="str">
        <f>IF(SABI_SUMMARY!AU53="CENSORED",IF(SABI_SUMMARY!AT53="MALE_SUBADULT","M_DISPERSED",IF(SABI_SUMMARY!AT53="FEMALE_SUBADULT","F_DISPERSED","NA")),IF(SABI_SUMMARY!AU53="MALE_ADULT_36_48","M_RESIDENT",IF(SABI_SUMMARY!AU53="FEMALE_ADULT_36_48","F_RESIDENT","NA")))</f>
        <v>NA</v>
      </c>
      <c r="M53" s="1" t="str">
        <f>IF(SABI_SUMMARY!AV53="CENSORED",IF(SABI_SUMMARY!AU53="MALE_SUBADULT","M_DISPERSED",IF(SABI_SUMMARY!AU53="FEMALE_SUBADULT","F_DISPERSED","NA")),IF(SABI_SUMMARY!AV53="MALE_ADULT_36_48","M_RESIDENT",IF(SABI_SUMMARY!AV53="FEMALE_ADULT_36_48","F_RESIDENT","NA")))</f>
        <v>NA</v>
      </c>
      <c r="N53" s="1" t="str">
        <f>IF(SABI_SUMMARY!AW53="CENSORED",IF(SABI_SUMMARY!AV53="MALE_SUBADULT","M_DISPERSED",IF(SABI_SUMMARY!AV53="FEMALE_SUBADULT","F_DISPERSED","NA")),IF(SABI_SUMMARY!AW53="MALE_ADULT_36_48","M_RESIDENT",IF(SABI_SUMMARY!AW53="FEMALE_ADULT_36_48","F_RESIDENT","NA")))</f>
        <v>NA</v>
      </c>
      <c r="O53" s="1" t="str">
        <f>IF(SABI_SUMMARY!AX53="CENSORED",IF(SABI_SUMMARY!AW53="MALE_SUBADULT","M_DISPERSED",IF(SABI_SUMMARY!AW53="FEMALE_SUBADULT","F_DISPERSED","NA")),IF(SABI_SUMMARY!AX53="MALE_ADULT_36_48","M_RESIDENT",IF(SABI_SUMMARY!AX53="FEMALE_ADULT_36_48","F_RESIDENT","NA")))</f>
        <v>NA</v>
      </c>
      <c r="P53" s="1" t="str">
        <f>IF(SABI_SUMMARY!AY53="CENSORED",IF(SABI_SUMMARY!AX53="MALE_SUBADULT","M_DISPERSED",IF(SABI_SUMMARY!AX53="FEMALE_SUBADULT","F_DISPERSED","NA")),IF(SABI_SUMMARY!AY53="MALE_ADULT_36_48","M_RESIDENT",IF(SABI_SUMMARY!AY53="FEMALE_ADULT_36_48","F_RESIDENT","NA")))</f>
        <v>NA</v>
      </c>
    </row>
    <row r="54" spans="1:16" x14ac:dyDescent="0.2">
      <c r="A54" s="27">
        <f>SABI_RAW_DATA!A54</f>
        <v>53</v>
      </c>
      <c r="B54" s="1" t="str">
        <f>IF(SABI_SUMMARY!AK54="CENSORED",IF(SABI_SUMMARY!AJ54="MALE_SUBADULT","M_DISPERSED",IF(SABI_SUMMARY!AJ54="FEMALE_SUBADULT","F_DISPERSED","NA")),IF(SABI_SUMMARY!AK54="MALE_ADULT_36_48","M_RESIDENT",IF(SABI_SUMMARY!AK54="FEMALE_ADULT_36_48","F_RESIDENT","NA")))</f>
        <v>NA</v>
      </c>
      <c r="C54" s="1" t="str">
        <f>IF(SABI_SUMMARY!AL54="CENSORED",IF(SABI_SUMMARY!AK54="MALE_SUBADULT","M_DISPERSED",IF(SABI_SUMMARY!AK54="FEMALE_SUBADULT","F_DISPERSED","NA")),IF(SABI_SUMMARY!AL54="MALE_ADULT_36_48","M_RESIDENT",IF(SABI_SUMMARY!AL54="FEMALE_ADULT_36_48","F_RESIDENT","NA")))</f>
        <v>NA</v>
      </c>
      <c r="D54" s="1" t="str">
        <f>IF(SABI_SUMMARY!AM54="CENSORED",IF(SABI_SUMMARY!AL54="MALE_SUBADULT","M_DISPERSED",IF(SABI_SUMMARY!AL54="FEMALE_SUBADULT","F_DISPERSED","NA")),IF(SABI_SUMMARY!AM54="MALE_ADULT_36_48","M_RESIDENT",IF(SABI_SUMMARY!AM54="FEMALE_ADULT_36_48","F_RESIDENT","NA")))</f>
        <v>NA</v>
      </c>
      <c r="E54" s="1" t="str">
        <f>IF(SABI_SUMMARY!AN54="CENSORED",IF(SABI_SUMMARY!AM54="MALE_SUBADULT","M_DISPERSED",IF(SABI_SUMMARY!AM54="FEMALE_SUBADULT","F_DISPERSED","NA")),IF(SABI_SUMMARY!AN54="MALE_ADULT_36_48","M_RESIDENT",IF(SABI_SUMMARY!AN54="FEMALE_ADULT_36_48","F_RESIDENT","NA")))</f>
        <v>NA</v>
      </c>
      <c r="F54" s="1" t="str">
        <f>IF(SABI_SUMMARY!AO54="CENSORED",IF(SABI_SUMMARY!AN54="MALE_SUBADULT","M_DISPERSED",IF(SABI_SUMMARY!AN54="FEMALE_SUBADULT","F_DISPERSED","NA")),IF(SABI_SUMMARY!AO54="MALE_ADULT_36_48","M_RESIDENT",IF(SABI_SUMMARY!AO54="FEMALE_ADULT_36_48","F_RESIDENT","NA")))</f>
        <v>NA</v>
      </c>
      <c r="G54" s="1" t="str">
        <f>IF(SABI_SUMMARY!AP54="CENSORED",IF(SABI_SUMMARY!AO54="MALE_SUBADULT","M_DISPERSED",IF(SABI_SUMMARY!AO54="FEMALE_SUBADULT","F_DISPERSED","NA")),IF(SABI_SUMMARY!AP54="MALE_ADULT_36_48","M_RESIDENT",IF(SABI_SUMMARY!AP54="FEMALE_ADULT_36_48","F_RESIDENT","NA")))</f>
        <v>NA</v>
      </c>
      <c r="H54" s="1" t="str">
        <f>IF(SABI_SUMMARY!AQ54="CENSORED",IF(SABI_SUMMARY!AP54="MALE_SUBADULT","M_DISPERSED",IF(SABI_SUMMARY!AP54="FEMALE_SUBADULT","F_DISPERSED","NA")),IF(SABI_SUMMARY!AQ54="MALE_ADULT_36_48","M_RESIDENT",IF(SABI_SUMMARY!AQ54="FEMALE_ADULT_36_48","F_RESIDENT","NA")))</f>
        <v>NA</v>
      </c>
      <c r="I54" s="1" t="str">
        <f>IF(SABI_SUMMARY!AR54="CENSORED",IF(SABI_SUMMARY!AQ54="MALE_SUBADULT","M_DISPERSED",IF(SABI_SUMMARY!AQ54="FEMALE_SUBADULT","F_DISPERSED","NA")),IF(SABI_SUMMARY!AR54="MALE_ADULT_36_48","M_RESIDENT",IF(SABI_SUMMARY!AR54="FEMALE_ADULT_36_48","F_RESIDENT","NA")))</f>
        <v>NA</v>
      </c>
      <c r="J54" s="1" t="str">
        <f>IF(SABI_SUMMARY!AS54="CENSORED",IF(SABI_SUMMARY!AR54="MALE_SUBADULT","M_DISPERSED",IF(SABI_SUMMARY!AR54="FEMALE_SUBADULT","F_DISPERSED","NA")),IF(SABI_SUMMARY!AS54="MALE_ADULT_36_48","M_RESIDENT",IF(SABI_SUMMARY!AS54="FEMALE_ADULT_36_48","F_RESIDENT","NA")))</f>
        <v>NA</v>
      </c>
      <c r="K54" s="1" t="str">
        <f>IF(SABI_SUMMARY!AT54="CENSORED",IF(SABI_SUMMARY!AS54="MALE_SUBADULT","M_DISPERSED",IF(SABI_SUMMARY!AS54="FEMALE_SUBADULT","F_DISPERSED","NA")),IF(SABI_SUMMARY!AT54="MALE_ADULT_36_48","M_RESIDENT",IF(SABI_SUMMARY!AT54="FEMALE_ADULT_36_48","F_RESIDENT","NA")))</f>
        <v>NA</v>
      </c>
      <c r="L54" s="1" t="str">
        <f>IF(SABI_SUMMARY!AU54="CENSORED",IF(SABI_SUMMARY!AT54="MALE_SUBADULT","M_DISPERSED",IF(SABI_SUMMARY!AT54="FEMALE_SUBADULT","F_DISPERSED","NA")),IF(SABI_SUMMARY!AU54="MALE_ADULT_36_48","M_RESIDENT",IF(SABI_SUMMARY!AU54="FEMALE_ADULT_36_48","F_RESIDENT","NA")))</f>
        <v>NA</v>
      </c>
      <c r="M54" s="1" t="str">
        <f>IF(SABI_SUMMARY!AV54="CENSORED",IF(SABI_SUMMARY!AU54="MALE_SUBADULT","M_DISPERSED",IF(SABI_SUMMARY!AU54="FEMALE_SUBADULT","F_DISPERSED","NA")),IF(SABI_SUMMARY!AV54="MALE_ADULT_36_48","M_RESIDENT",IF(SABI_SUMMARY!AV54="FEMALE_ADULT_36_48","F_RESIDENT","NA")))</f>
        <v>NA</v>
      </c>
      <c r="N54" s="1" t="str">
        <f>IF(SABI_SUMMARY!AW54="CENSORED",IF(SABI_SUMMARY!AV54="MALE_SUBADULT","M_DISPERSED",IF(SABI_SUMMARY!AV54="FEMALE_SUBADULT","F_DISPERSED","NA")),IF(SABI_SUMMARY!AW54="MALE_ADULT_36_48","M_RESIDENT",IF(SABI_SUMMARY!AW54="FEMALE_ADULT_36_48","F_RESIDENT","NA")))</f>
        <v>NA</v>
      </c>
      <c r="O54" s="1" t="str">
        <f>IF(SABI_SUMMARY!AX54="CENSORED",IF(SABI_SUMMARY!AW54="MALE_SUBADULT","M_DISPERSED",IF(SABI_SUMMARY!AW54="FEMALE_SUBADULT","F_DISPERSED","NA")),IF(SABI_SUMMARY!AX54="MALE_ADULT_36_48","M_RESIDENT",IF(SABI_SUMMARY!AX54="FEMALE_ADULT_36_48","F_RESIDENT","NA")))</f>
        <v>NA</v>
      </c>
      <c r="P54" s="1" t="str">
        <f>IF(SABI_SUMMARY!AY54="CENSORED",IF(SABI_SUMMARY!AX54="MALE_SUBADULT","M_DISPERSED",IF(SABI_SUMMARY!AX54="FEMALE_SUBADULT","F_DISPERSED","NA")),IF(SABI_SUMMARY!AY54="MALE_ADULT_36_48","M_RESIDENT",IF(SABI_SUMMARY!AY54="FEMALE_ADULT_36_48","F_RESIDENT","NA")))</f>
        <v>NA</v>
      </c>
    </row>
    <row r="55" spans="1:16" x14ac:dyDescent="0.2">
      <c r="A55" s="27">
        <f>SABI_RAW_DATA!A55</f>
        <v>54</v>
      </c>
      <c r="B55" s="1" t="str">
        <f>IF(SABI_SUMMARY!AK55="CENSORED",IF(SABI_SUMMARY!AJ55="MALE_SUBADULT","M_DISPERSED",IF(SABI_SUMMARY!AJ55="FEMALE_SUBADULT","F_DISPERSED","NA")),IF(SABI_SUMMARY!AK55="MALE_ADULT_36_48","M_RESIDENT",IF(SABI_SUMMARY!AK55="FEMALE_ADULT_36_48","F_RESIDENT","NA")))</f>
        <v>NA</v>
      </c>
      <c r="C55" s="1" t="str">
        <f>IF(SABI_SUMMARY!AL55="CENSORED",IF(SABI_SUMMARY!AK55="MALE_SUBADULT","M_DISPERSED",IF(SABI_SUMMARY!AK55="FEMALE_SUBADULT","F_DISPERSED","NA")),IF(SABI_SUMMARY!AL55="MALE_ADULT_36_48","M_RESIDENT",IF(SABI_SUMMARY!AL55="FEMALE_ADULT_36_48","F_RESIDENT","NA")))</f>
        <v>NA</v>
      </c>
      <c r="D55" s="1" t="str">
        <f>IF(SABI_SUMMARY!AM55="CENSORED",IF(SABI_SUMMARY!AL55="MALE_SUBADULT","M_DISPERSED",IF(SABI_SUMMARY!AL55="FEMALE_SUBADULT","F_DISPERSED","NA")),IF(SABI_SUMMARY!AM55="MALE_ADULT_36_48","M_RESIDENT",IF(SABI_SUMMARY!AM55="FEMALE_ADULT_36_48","F_RESIDENT","NA")))</f>
        <v>NA</v>
      </c>
      <c r="E55" s="1" t="str">
        <f>IF(SABI_SUMMARY!AN55="CENSORED",IF(SABI_SUMMARY!AM55="MALE_SUBADULT","M_DISPERSED",IF(SABI_SUMMARY!AM55="FEMALE_SUBADULT","F_DISPERSED","NA")),IF(SABI_SUMMARY!AN55="MALE_ADULT_36_48","M_RESIDENT",IF(SABI_SUMMARY!AN55="FEMALE_ADULT_36_48","F_RESIDENT","NA")))</f>
        <v>NA</v>
      </c>
      <c r="F55" s="1" t="str">
        <f>IF(SABI_SUMMARY!AO55="CENSORED",IF(SABI_SUMMARY!AN55="MALE_SUBADULT","M_DISPERSED",IF(SABI_SUMMARY!AN55="FEMALE_SUBADULT","F_DISPERSED","NA")),IF(SABI_SUMMARY!AO55="MALE_ADULT_36_48","M_RESIDENT",IF(SABI_SUMMARY!AO55="FEMALE_ADULT_36_48","F_RESIDENT","NA")))</f>
        <v>NA</v>
      </c>
      <c r="G55" s="1" t="str">
        <f>IF(SABI_SUMMARY!AP55="CENSORED",IF(SABI_SUMMARY!AO55="MALE_SUBADULT","M_DISPERSED",IF(SABI_SUMMARY!AO55="FEMALE_SUBADULT","F_DISPERSED","NA")),IF(SABI_SUMMARY!AP55="MALE_ADULT_36_48","M_RESIDENT",IF(SABI_SUMMARY!AP55="FEMALE_ADULT_36_48","F_RESIDENT","NA")))</f>
        <v>NA</v>
      </c>
      <c r="H55" s="1" t="str">
        <f>IF(SABI_SUMMARY!AQ55="CENSORED",IF(SABI_SUMMARY!AP55="MALE_SUBADULT","M_DISPERSED",IF(SABI_SUMMARY!AP55="FEMALE_SUBADULT","F_DISPERSED","NA")),IF(SABI_SUMMARY!AQ55="MALE_ADULT_36_48","M_RESIDENT",IF(SABI_SUMMARY!AQ55="FEMALE_ADULT_36_48","F_RESIDENT","NA")))</f>
        <v>NA</v>
      </c>
      <c r="I55" s="1" t="str">
        <f>IF(SABI_SUMMARY!AR55="CENSORED",IF(SABI_SUMMARY!AQ55="MALE_SUBADULT","M_DISPERSED",IF(SABI_SUMMARY!AQ55="FEMALE_SUBADULT","F_DISPERSED","NA")),IF(SABI_SUMMARY!AR55="MALE_ADULT_36_48","M_RESIDENT",IF(SABI_SUMMARY!AR55="FEMALE_ADULT_36_48","F_RESIDENT","NA")))</f>
        <v>NA</v>
      </c>
      <c r="J55" s="1" t="str">
        <f>IF(SABI_SUMMARY!AS55="CENSORED",IF(SABI_SUMMARY!AR55="MALE_SUBADULT","M_DISPERSED",IF(SABI_SUMMARY!AR55="FEMALE_SUBADULT","F_DISPERSED","NA")),IF(SABI_SUMMARY!AS55="MALE_ADULT_36_48","M_RESIDENT",IF(SABI_SUMMARY!AS55="FEMALE_ADULT_36_48","F_RESIDENT","NA")))</f>
        <v>NA</v>
      </c>
      <c r="K55" s="1" t="str">
        <f>IF(SABI_SUMMARY!AT55="CENSORED",IF(SABI_SUMMARY!AS55="MALE_SUBADULT","M_DISPERSED",IF(SABI_SUMMARY!AS55="FEMALE_SUBADULT","F_DISPERSED","NA")),IF(SABI_SUMMARY!AT55="MALE_ADULT_36_48","M_RESIDENT",IF(SABI_SUMMARY!AT55="FEMALE_ADULT_36_48","F_RESIDENT","NA")))</f>
        <v>NA</v>
      </c>
      <c r="L55" s="1" t="str">
        <f>IF(SABI_SUMMARY!AU55="CENSORED",IF(SABI_SUMMARY!AT55="MALE_SUBADULT","M_DISPERSED",IF(SABI_SUMMARY!AT55="FEMALE_SUBADULT","F_DISPERSED","NA")),IF(SABI_SUMMARY!AU55="MALE_ADULT_36_48","M_RESIDENT",IF(SABI_SUMMARY!AU55="FEMALE_ADULT_36_48","F_RESIDENT","NA")))</f>
        <v>NA</v>
      </c>
      <c r="M55" s="1" t="str">
        <f>IF(SABI_SUMMARY!AV55="CENSORED",IF(SABI_SUMMARY!AU55="MALE_SUBADULT","M_DISPERSED",IF(SABI_SUMMARY!AU55="FEMALE_SUBADULT","F_DISPERSED","NA")),IF(SABI_SUMMARY!AV55="MALE_ADULT_36_48","M_RESIDENT",IF(SABI_SUMMARY!AV55="FEMALE_ADULT_36_48","F_RESIDENT","NA")))</f>
        <v>NA</v>
      </c>
      <c r="N55" s="1" t="str">
        <f>IF(SABI_SUMMARY!AW55="CENSORED",IF(SABI_SUMMARY!AV55="MALE_SUBADULT","M_DISPERSED",IF(SABI_SUMMARY!AV55="FEMALE_SUBADULT","F_DISPERSED","NA")),IF(SABI_SUMMARY!AW55="MALE_ADULT_36_48","M_RESIDENT",IF(SABI_SUMMARY!AW55="FEMALE_ADULT_36_48","F_RESIDENT","NA")))</f>
        <v>NA</v>
      </c>
      <c r="O55" s="1" t="str">
        <f>IF(SABI_SUMMARY!AX55="CENSORED",IF(SABI_SUMMARY!AW55="MALE_SUBADULT","M_DISPERSED",IF(SABI_SUMMARY!AW55="FEMALE_SUBADULT","F_DISPERSED","NA")),IF(SABI_SUMMARY!AX55="MALE_ADULT_36_48","M_RESIDENT",IF(SABI_SUMMARY!AX55="FEMALE_ADULT_36_48","F_RESIDENT","NA")))</f>
        <v>NA</v>
      </c>
      <c r="P55" s="1" t="str">
        <f>IF(SABI_SUMMARY!AY55="CENSORED",IF(SABI_SUMMARY!AX55="MALE_SUBADULT","M_DISPERSED",IF(SABI_SUMMARY!AX55="FEMALE_SUBADULT","F_DISPERSED","NA")),IF(SABI_SUMMARY!AY55="MALE_ADULT_36_48","M_RESIDENT",IF(SABI_SUMMARY!AY55="FEMALE_ADULT_36_48","F_RESIDENT","NA")))</f>
        <v>NA</v>
      </c>
    </row>
    <row r="56" spans="1:16" x14ac:dyDescent="0.2">
      <c r="A56" s="27">
        <f>SABI_RAW_DATA!A56</f>
        <v>55</v>
      </c>
      <c r="B56" s="1" t="str">
        <f>IF(SABI_SUMMARY!AK56="CENSORED",IF(SABI_SUMMARY!AJ56="MALE_SUBADULT","M_DISPERSED",IF(SABI_SUMMARY!AJ56="FEMALE_SUBADULT","F_DISPERSED","NA")),IF(SABI_SUMMARY!AK56="MALE_ADULT_36_48","M_RESIDENT",IF(SABI_SUMMARY!AK56="FEMALE_ADULT_36_48","F_RESIDENT","NA")))</f>
        <v>NA</v>
      </c>
      <c r="C56" s="1" t="str">
        <f>IF(SABI_SUMMARY!AL56="CENSORED",IF(SABI_SUMMARY!AK56="MALE_SUBADULT","M_DISPERSED",IF(SABI_SUMMARY!AK56="FEMALE_SUBADULT","F_DISPERSED","NA")),IF(SABI_SUMMARY!AL56="MALE_ADULT_36_48","M_RESIDENT",IF(SABI_SUMMARY!AL56="FEMALE_ADULT_36_48","F_RESIDENT","NA")))</f>
        <v>NA</v>
      </c>
      <c r="D56" s="1" t="str">
        <f>IF(SABI_SUMMARY!AM56="CENSORED",IF(SABI_SUMMARY!AL56="MALE_SUBADULT","M_DISPERSED",IF(SABI_SUMMARY!AL56="FEMALE_SUBADULT","F_DISPERSED","NA")),IF(SABI_SUMMARY!AM56="MALE_ADULT_36_48","M_RESIDENT",IF(SABI_SUMMARY!AM56="FEMALE_ADULT_36_48","F_RESIDENT","NA")))</f>
        <v>NA</v>
      </c>
      <c r="E56" s="1" t="str">
        <f>IF(SABI_SUMMARY!AN56="CENSORED",IF(SABI_SUMMARY!AM56="MALE_SUBADULT","M_DISPERSED",IF(SABI_SUMMARY!AM56="FEMALE_SUBADULT","F_DISPERSED","NA")),IF(SABI_SUMMARY!AN56="MALE_ADULT_36_48","M_RESIDENT",IF(SABI_SUMMARY!AN56="FEMALE_ADULT_36_48","F_RESIDENT","NA")))</f>
        <v>NA</v>
      </c>
      <c r="F56" s="1" t="str">
        <f>IF(SABI_SUMMARY!AO56="CENSORED",IF(SABI_SUMMARY!AN56="MALE_SUBADULT","M_DISPERSED",IF(SABI_SUMMARY!AN56="FEMALE_SUBADULT","F_DISPERSED","NA")),IF(SABI_SUMMARY!AO56="MALE_ADULT_36_48","M_RESIDENT",IF(SABI_SUMMARY!AO56="FEMALE_ADULT_36_48","F_RESIDENT","NA")))</f>
        <v>NA</v>
      </c>
      <c r="G56" s="1" t="str">
        <f>IF(SABI_SUMMARY!AP56="CENSORED",IF(SABI_SUMMARY!AO56="MALE_SUBADULT","M_DISPERSED",IF(SABI_SUMMARY!AO56="FEMALE_SUBADULT","F_DISPERSED","NA")),IF(SABI_SUMMARY!AP56="MALE_ADULT_36_48","M_RESIDENT",IF(SABI_SUMMARY!AP56="FEMALE_ADULT_36_48","F_RESIDENT","NA")))</f>
        <v>NA</v>
      </c>
      <c r="H56" s="1" t="str">
        <f>IF(SABI_SUMMARY!AQ56="CENSORED",IF(SABI_SUMMARY!AP56="MALE_SUBADULT","M_DISPERSED",IF(SABI_SUMMARY!AP56="FEMALE_SUBADULT","F_DISPERSED","NA")),IF(SABI_SUMMARY!AQ56="MALE_ADULT_36_48","M_RESIDENT",IF(SABI_SUMMARY!AQ56="FEMALE_ADULT_36_48","F_RESIDENT","NA")))</f>
        <v>NA</v>
      </c>
      <c r="I56" s="1" t="str">
        <f>IF(SABI_SUMMARY!AR56="CENSORED",IF(SABI_SUMMARY!AQ56="MALE_SUBADULT","M_DISPERSED",IF(SABI_SUMMARY!AQ56="FEMALE_SUBADULT","F_DISPERSED","NA")),IF(SABI_SUMMARY!AR56="MALE_ADULT_36_48","M_RESIDENT",IF(SABI_SUMMARY!AR56="FEMALE_ADULT_36_48","F_RESIDENT","NA")))</f>
        <v>NA</v>
      </c>
      <c r="J56" s="1" t="str">
        <f>IF(SABI_SUMMARY!AS56="CENSORED",IF(SABI_SUMMARY!AR56="MALE_SUBADULT","M_DISPERSED",IF(SABI_SUMMARY!AR56="FEMALE_SUBADULT","F_DISPERSED","NA")),IF(SABI_SUMMARY!AS56="MALE_ADULT_36_48","M_RESIDENT",IF(SABI_SUMMARY!AS56="FEMALE_ADULT_36_48","F_RESIDENT","NA")))</f>
        <v>NA</v>
      </c>
      <c r="K56" s="1" t="str">
        <f>IF(SABI_SUMMARY!AT56="CENSORED",IF(SABI_SUMMARY!AS56="MALE_SUBADULT","M_DISPERSED",IF(SABI_SUMMARY!AS56="FEMALE_SUBADULT","F_DISPERSED","NA")),IF(SABI_SUMMARY!AT56="MALE_ADULT_36_48","M_RESIDENT",IF(SABI_SUMMARY!AT56="FEMALE_ADULT_36_48","F_RESIDENT","NA")))</f>
        <v>NA</v>
      </c>
      <c r="L56" s="1" t="str">
        <f>IF(SABI_SUMMARY!AU56="CENSORED",IF(SABI_SUMMARY!AT56="MALE_SUBADULT","M_DISPERSED",IF(SABI_SUMMARY!AT56="FEMALE_SUBADULT","F_DISPERSED","NA")),IF(SABI_SUMMARY!AU56="MALE_ADULT_36_48","M_RESIDENT",IF(SABI_SUMMARY!AU56="FEMALE_ADULT_36_48","F_RESIDENT","NA")))</f>
        <v>NA</v>
      </c>
      <c r="M56" s="1" t="str">
        <f>IF(SABI_SUMMARY!AV56="CENSORED",IF(SABI_SUMMARY!AU56="MALE_SUBADULT","M_DISPERSED",IF(SABI_SUMMARY!AU56="FEMALE_SUBADULT","F_DISPERSED","NA")),IF(SABI_SUMMARY!AV56="MALE_ADULT_36_48","M_RESIDENT",IF(SABI_SUMMARY!AV56="FEMALE_ADULT_36_48","F_RESIDENT","NA")))</f>
        <v>NA</v>
      </c>
      <c r="N56" s="1" t="str">
        <f>IF(SABI_SUMMARY!AW56="CENSORED",IF(SABI_SUMMARY!AV56="MALE_SUBADULT","M_DISPERSED",IF(SABI_SUMMARY!AV56="FEMALE_SUBADULT","F_DISPERSED","NA")),IF(SABI_SUMMARY!AW56="MALE_ADULT_36_48","M_RESIDENT",IF(SABI_SUMMARY!AW56="FEMALE_ADULT_36_48","F_RESIDENT","NA")))</f>
        <v>NA</v>
      </c>
      <c r="O56" s="1" t="str">
        <f>IF(SABI_SUMMARY!AX56="CENSORED",IF(SABI_SUMMARY!AW56="MALE_SUBADULT","M_DISPERSED",IF(SABI_SUMMARY!AW56="FEMALE_SUBADULT","F_DISPERSED","NA")),IF(SABI_SUMMARY!AX56="MALE_ADULT_36_48","M_RESIDENT",IF(SABI_SUMMARY!AX56="FEMALE_ADULT_36_48","F_RESIDENT","NA")))</f>
        <v>NA</v>
      </c>
      <c r="P56" s="1" t="str">
        <f>IF(SABI_SUMMARY!AY56="CENSORED",IF(SABI_SUMMARY!AX56="MALE_SUBADULT","M_DISPERSED",IF(SABI_SUMMARY!AX56="FEMALE_SUBADULT","F_DISPERSED","NA")),IF(SABI_SUMMARY!AY56="MALE_ADULT_36_48","M_RESIDENT",IF(SABI_SUMMARY!AY56="FEMALE_ADULT_36_48","F_RESIDENT","NA")))</f>
        <v>NA</v>
      </c>
    </row>
    <row r="57" spans="1:16" x14ac:dyDescent="0.2">
      <c r="A57" s="27">
        <f>SABI_RAW_DATA!A57</f>
        <v>56</v>
      </c>
      <c r="B57" s="1" t="str">
        <f>IF(SABI_SUMMARY!AK57="CENSORED",IF(SABI_SUMMARY!AJ57="MALE_SUBADULT","M_DISPERSED",IF(SABI_SUMMARY!AJ57="FEMALE_SUBADULT","F_DISPERSED","NA")),IF(SABI_SUMMARY!AK57="MALE_ADULT_36_48","M_RESIDENT",IF(SABI_SUMMARY!AK57="FEMALE_ADULT_36_48","F_RESIDENT","NA")))</f>
        <v>NA</v>
      </c>
      <c r="C57" s="1" t="str">
        <f>IF(SABI_SUMMARY!AL57="CENSORED",IF(SABI_SUMMARY!AK57="MALE_SUBADULT","M_DISPERSED",IF(SABI_SUMMARY!AK57="FEMALE_SUBADULT","F_DISPERSED","NA")),IF(SABI_SUMMARY!AL57="MALE_ADULT_36_48","M_RESIDENT",IF(SABI_SUMMARY!AL57="FEMALE_ADULT_36_48","F_RESIDENT","NA")))</f>
        <v>NA</v>
      </c>
      <c r="D57" s="1" t="str">
        <f>IF(SABI_SUMMARY!AM57="CENSORED",IF(SABI_SUMMARY!AL57="MALE_SUBADULT","M_DISPERSED",IF(SABI_SUMMARY!AL57="FEMALE_SUBADULT","F_DISPERSED","NA")),IF(SABI_SUMMARY!AM57="MALE_ADULT_36_48","M_RESIDENT",IF(SABI_SUMMARY!AM57="FEMALE_ADULT_36_48","F_RESIDENT","NA")))</f>
        <v>NA</v>
      </c>
      <c r="E57" s="1" t="str">
        <f>IF(SABI_SUMMARY!AN57="CENSORED",IF(SABI_SUMMARY!AM57="MALE_SUBADULT","M_DISPERSED",IF(SABI_SUMMARY!AM57="FEMALE_SUBADULT","F_DISPERSED","NA")),IF(SABI_SUMMARY!AN57="MALE_ADULT_36_48","M_RESIDENT",IF(SABI_SUMMARY!AN57="FEMALE_ADULT_36_48","F_RESIDENT","NA")))</f>
        <v>NA</v>
      </c>
      <c r="F57" s="1" t="str">
        <f>IF(SABI_SUMMARY!AO57="CENSORED",IF(SABI_SUMMARY!AN57="MALE_SUBADULT","M_DISPERSED",IF(SABI_SUMMARY!AN57="FEMALE_SUBADULT","F_DISPERSED","NA")),IF(SABI_SUMMARY!AO57="MALE_ADULT_36_48","M_RESIDENT",IF(SABI_SUMMARY!AO57="FEMALE_ADULT_36_48","F_RESIDENT","NA")))</f>
        <v>NA</v>
      </c>
      <c r="G57" s="1" t="str">
        <f>IF(SABI_SUMMARY!AP57="CENSORED",IF(SABI_SUMMARY!AO57="MALE_SUBADULT","M_DISPERSED",IF(SABI_SUMMARY!AO57="FEMALE_SUBADULT","F_DISPERSED","NA")),IF(SABI_SUMMARY!AP57="MALE_ADULT_36_48","M_RESIDENT",IF(SABI_SUMMARY!AP57="FEMALE_ADULT_36_48","F_RESIDENT","NA")))</f>
        <v>NA</v>
      </c>
      <c r="H57" s="1" t="str">
        <f>IF(SABI_SUMMARY!AQ57="CENSORED",IF(SABI_SUMMARY!AP57="MALE_SUBADULT","M_DISPERSED",IF(SABI_SUMMARY!AP57="FEMALE_SUBADULT","F_DISPERSED","NA")),IF(SABI_SUMMARY!AQ57="MALE_ADULT_36_48","M_RESIDENT",IF(SABI_SUMMARY!AQ57="FEMALE_ADULT_36_48","F_RESIDENT","NA")))</f>
        <v>NA</v>
      </c>
      <c r="I57" s="1" t="str">
        <f>IF(SABI_SUMMARY!AR57="CENSORED",IF(SABI_SUMMARY!AQ57="MALE_SUBADULT","M_DISPERSED",IF(SABI_SUMMARY!AQ57="FEMALE_SUBADULT","F_DISPERSED","NA")),IF(SABI_SUMMARY!AR57="MALE_ADULT_36_48","M_RESIDENT",IF(SABI_SUMMARY!AR57="FEMALE_ADULT_36_48","F_RESIDENT","NA")))</f>
        <v>NA</v>
      </c>
      <c r="J57" s="1" t="str">
        <f>IF(SABI_SUMMARY!AS57="CENSORED",IF(SABI_SUMMARY!AR57="MALE_SUBADULT","M_DISPERSED",IF(SABI_SUMMARY!AR57="FEMALE_SUBADULT","F_DISPERSED","NA")),IF(SABI_SUMMARY!AS57="MALE_ADULT_36_48","M_RESIDENT",IF(SABI_SUMMARY!AS57="FEMALE_ADULT_36_48","F_RESIDENT","NA")))</f>
        <v>NA</v>
      </c>
      <c r="K57" s="1" t="str">
        <f>IF(SABI_SUMMARY!AT57="CENSORED",IF(SABI_SUMMARY!AS57="MALE_SUBADULT","M_DISPERSED",IF(SABI_SUMMARY!AS57="FEMALE_SUBADULT","F_DISPERSED","NA")),IF(SABI_SUMMARY!AT57="MALE_ADULT_36_48","M_RESIDENT",IF(SABI_SUMMARY!AT57="FEMALE_ADULT_36_48","F_RESIDENT","NA")))</f>
        <v>NA</v>
      </c>
      <c r="L57" s="1" t="str">
        <f>IF(SABI_SUMMARY!AU57="CENSORED",IF(SABI_SUMMARY!AT57="MALE_SUBADULT","M_DISPERSED",IF(SABI_SUMMARY!AT57="FEMALE_SUBADULT","F_DISPERSED","NA")),IF(SABI_SUMMARY!AU57="MALE_ADULT_36_48","M_RESIDENT",IF(SABI_SUMMARY!AU57="FEMALE_ADULT_36_48","F_RESIDENT","NA")))</f>
        <v>NA</v>
      </c>
      <c r="M57" s="1" t="str">
        <f>IF(SABI_SUMMARY!AV57="CENSORED",IF(SABI_SUMMARY!AU57="MALE_SUBADULT","M_DISPERSED",IF(SABI_SUMMARY!AU57="FEMALE_SUBADULT","F_DISPERSED","NA")),IF(SABI_SUMMARY!AV57="MALE_ADULT_36_48","M_RESIDENT",IF(SABI_SUMMARY!AV57="FEMALE_ADULT_36_48","F_RESIDENT","NA")))</f>
        <v>NA</v>
      </c>
      <c r="N57" s="1" t="str">
        <f>IF(SABI_SUMMARY!AW57="CENSORED",IF(SABI_SUMMARY!AV57="MALE_SUBADULT","M_DISPERSED",IF(SABI_SUMMARY!AV57="FEMALE_SUBADULT","F_DISPERSED","NA")),IF(SABI_SUMMARY!AW57="MALE_ADULT_36_48","M_RESIDENT",IF(SABI_SUMMARY!AW57="FEMALE_ADULT_36_48","F_RESIDENT","NA")))</f>
        <v>NA</v>
      </c>
      <c r="O57" s="1" t="str">
        <f>IF(SABI_SUMMARY!AX57="CENSORED",IF(SABI_SUMMARY!AW57="MALE_SUBADULT","M_DISPERSED",IF(SABI_SUMMARY!AW57="FEMALE_SUBADULT","F_DISPERSED","NA")),IF(SABI_SUMMARY!AX57="MALE_ADULT_36_48","M_RESIDENT",IF(SABI_SUMMARY!AX57="FEMALE_ADULT_36_48","F_RESIDENT","NA")))</f>
        <v>NA</v>
      </c>
      <c r="P57" s="1" t="str">
        <f>IF(SABI_SUMMARY!AY57="CENSORED",IF(SABI_SUMMARY!AX57="MALE_SUBADULT","M_DISPERSED",IF(SABI_SUMMARY!AX57="FEMALE_SUBADULT","F_DISPERSED","NA")),IF(SABI_SUMMARY!AY57="MALE_ADULT_36_48","M_RESIDENT",IF(SABI_SUMMARY!AY57="FEMALE_ADULT_36_48","F_RESIDENT","NA")))</f>
        <v>NA</v>
      </c>
    </row>
    <row r="58" spans="1:16" x14ac:dyDescent="0.2">
      <c r="A58" s="27">
        <f>SABI_RAW_DATA!A58</f>
        <v>57</v>
      </c>
      <c r="B58" s="1" t="str">
        <f>IF(SABI_SUMMARY!AK58="CENSORED",IF(SABI_SUMMARY!AJ58="MALE_SUBADULT","M_DISPERSED",IF(SABI_SUMMARY!AJ58="FEMALE_SUBADULT","F_DISPERSED","NA")),IF(SABI_SUMMARY!AK58="MALE_ADULT_36_48","M_RESIDENT",IF(SABI_SUMMARY!AK58="FEMALE_ADULT_36_48","F_RESIDENT","NA")))</f>
        <v>NA</v>
      </c>
      <c r="C58" s="1" t="str">
        <f>IF(SABI_SUMMARY!AL58="CENSORED",IF(SABI_SUMMARY!AK58="MALE_SUBADULT","M_DISPERSED",IF(SABI_SUMMARY!AK58="FEMALE_SUBADULT","F_DISPERSED","NA")),IF(SABI_SUMMARY!AL58="MALE_ADULT_36_48","M_RESIDENT",IF(SABI_SUMMARY!AL58="FEMALE_ADULT_36_48","F_RESIDENT","NA")))</f>
        <v>NA</v>
      </c>
      <c r="D58" s="1" t="str">
        <f>IF(SABI_SUMMARY!AM58="CENSORED",IF(SABI_SUMMARY!AL58="MALE_SUBADULT","M_DISPERSED",IF(SABI_SUMMARY!AL58="FEMALE_SUBADULT","F_DISPERSED","NA")),IF(SABI_SUMMARY!AM58="MALE_ADULT_36_48","M_RESIDENT",IF(SABI_SUMMARY!AM58="FEMALE_ADULT_36_48","F_RESIDENT","NA")))</f>
        <v>NA</v>
      </c>
      <c r="E58" s="1" t="str">
        <f>IF(SABI_SUMMARY!AN58="CENSORED",IF(SABI_SUMMARY!AM58="MALE_SUBADULT","M_DISPERSED",IF(SABI_SUMMARY!AM58="FEMALE_SUBADULT","F_DISPERSED","NA")),IF(SABI_SUMMARY!AN58="MALE_ADULT_36_48","M_RESIDENT",IF(SABI_SUMMARY!AN58="FEMALE_ADULT_36_48","F_RESIDENT","NA")))</f>
        <v>NA</v>
      </c>
      <c r="F58" s="1" t="str">
        <f>IF(SABI_SUMMARY!AO58="CENSORED",IF(SABI_SUMMARY!AN58="MALE_SUBADULT","M_DISPERSED",IF(SABI_SUMMARY!AN58="FEMALE_SUBADULT","F_DISPERSED","NA")),IF(SABI_SUMMARY!AO58="MALE_ADULT_36_48","M_RESIDENT",IF(SABI_SUMMARY!AO58="FEMALE_ADULT_36_48","F_RESIDENT","NA")))</f>
        <v>NA</v>
      </c>
      <c r="G58" s="1" t="str">
        <f>IF(SABI_SUMMARY!AP58="CENSORED",IF(SABI_SUMMARY!AO58="MALE_SUBADULT","M_DISPERSED",IF(SABI_SUMMARY!AO58="FEMALE_SUBADULT","F_DISPERSED","NA")),IF(SABI_SUMMARY!AP58="MALE_ADULT_36_48","M_RESIDENT",IF(SABI_SUMMARY!AP58="FEMALE_ADULT_36_48","F_RESIDENT","NA")))</f>
        <v>NA</v>
      </c>
      <c r="H58" s="1" t="str">
        <f>IF(SABI_SUMMARY!AQ58="CENSORED",IF(SABI_SUMMARY!AP58="MALE_SUBADULT","M_DISPERSED",IF(SABI_SUMMARY!AP58="FEMALE_SUBADULT","F_DISPERSED","NA")),IF(SABI_SUMMARY!AQ58="MALE_ADULT_36_48","M_RESIDENT",IF(SABI_SUMMARY!AQ58="FEMALE_ADULT_36_48","F_RESIDENT","NA")))</f>
        <v>NA</v>
      </c>
      <c r="I58" s="1" t="str">
        <f>IF(SABI_SUMMARY!AR58="CENSORED",IF(SABI_SUMMARY!AQ58="MALE_SUBADULT","M_DISPERSED",IF(SABI_SUMMARY!AQ58="FEMALE_SUBADULT","F_DISPERSED","NA")),IF(SABI_SUMMARY!AR58="MALE_ADULT_36_48","M_RESIDENT",IF(SABI_SUMMARY!AR58="FEMALE_ADULT_36_48","F_RESIDENT","NA")))</f>
        <v>NA</v>
      </c>
      <c r="J58" s="1" t="str">
        <f>IF(SABI_SUMMARY!AS58="CENSORED",IF(SABI_SUMMARY!AR58="MALE_SUBADULT","M_DISPERSED",IF(SABI_SUMMARY!AR58="FEMALE_SUBADULT","F_DISPERSED","NA")),IF(SABI_SUMMARY!AS58="MALE_ADULT_36_48","M_RESIDENT",IF(SABI_SUMMARY!AS58="FEMALE_ADULT_36_48","F_RESIDENT","NA")))</f>
        <v>NA</v>
      </c>
      <c r="K58" s="1" t="str">
        <f>IF(SABI_SUMMARY!AT58="CENSORED",IF(SABI_SUMMARY!AS58="MALE_SUBADULT","M_DISPERSED",IF(SABI_SUMMARY!AS58="FEMALE_SUBADULT","F_DISPERSED","NA")),IF(SABI_SUMMARY!AT58="MALE_ADULT_36_48","M_RESIDENT",IF(SABI_SUMMARY!AT58="FEMALE_ADULT_36_48","F_RESIDENT","NA")))</f>
        <v>NA</v>
      </c>
      <c r="L58" s="1" t="str">
        <f>IF(SABI_SUMMARY!AU58="CENSORED",IF(SABI_SUMMARY!AT58="MALE_SUBADULT","M_DISPERSED",IF(SABI_SUMMARY!AT58="FEMALE_SUBADULT","F_DISPERSED","NA")),IF(SABI_SUMMARY!AU58="MALE_ADULT_36_48","M_RESIDENT",IF(SABI_SUMMARY!AU58="FEMALE_ADULT_36_48","F_RESIDENT","NA")))</f>
        <v>NA</v>
      </c>
      <c r="M58" s="1" t="str">
        <f>IF(SABI_SUMMARY!AV58="CENSORED",IF(SABI_SUMMARY!AU58="MALE_SUBADULT","M_DISPERSED",IF(SABI_SUMMARY!AU58="FEMALE_SUBADULT","F_DISPERSED","NA")),IF(SABI_SUMMARY!AV58="MALE_ADULT_36_48","M_RESIDENT",IF(SABI_SUMMARY!AV58="FEMALE_ADULT_36_48","F_RESIDENT","NA")))</f>
        <v>NA</v>
      </c>
      <c r="N58" s="1" t="str">
        <f>IF(SABI_SUMMARY!AW58="CENSORED",IF(SABI_SUMMARY!AV58="MALE_SUBADULT","M_DISPERSED",IF(SABI_SUMMARY!AV58="FEMALE_SUBADULT","F_DISPERSED","NA")),IF(SABI_SUMMARY!AW58="MALE_ADULT_36_48","M_RESIDENT",IF(SABI_SUMMARY!AW58="FEMALE_ADULT_36_48","F_RESIDENT","NA")))</f>
        <v>NA</v>
      </c>
      <c r="O58" s="1" t="str">
        <f>IF(SABI_SUMMARY!AX58="CENSORED",IF(SABI_SUMMARY!AW58="MALE_SUBADULT","M_DISPERSED",IF(SABI_SUMMARY!AW58="FEMALE_SUBADULT","F_DISPERSED","NA")),IF(SABI_SUMMARY!AX58="MALE_ADULT_36_48","M_RESIDENT",IF(SABI_SUMMARY!AX58="FEMALE_ADULT_36_48","F_RESIDENT","NA")))</f>
        <v>NA</v>
      </c>
      <c r="P58" s="1" t="str">
        <f>IF(SABI_SUMMARY!AY58="CENSORED",IF(SABI_SUMMARY!AX58="MALE_SUBADULT","M_DISPERSED",IF(SABI_SUMMARY!AX58="FEMALE_SUBADULT","F_DISPERSED","NA")),IF(SABI_SUMMARY!AY58="MALE_ADULT_36_48","M_RESIDENT",IF(SABI_SUMMARY!AY58="FEMALE_ADULT_36_48","F_RESIDENT","NA")))</f>
        <v>NA</v>
      </c>
    </row>
    <row r="59" spans="1:16" x14ac:dyDescent="0.2">
      <c r="A59" s="27">
        <f>SABI_RAW_DATA!A59</f>
        <v>58</v>
      </c>
      <c r="B59" s="1" t="str">
        <f>IF(SABI_SUMMARY!AK59="CENSORED",IF(SABI_SUMMARY!AJ59="MALE_SUBADULT","M_DISPERSED",IF(SABI_SUMMARY!AJ59="FEMALE_SUBADULT","F_DISPERSED","NA")),IF(SABI_SUMMARY!AK59="MALE_ADULT_36_48","M_RESIDENT",IF(SABI_SUMMARY!AK59="FEMALE_ADULT_36_48","F_RESIDENT","NA")))</f>
        <v>NA</v>
      </c>
      <c r="C59" s="1" t="str">
        <f>IF(SABI_SUMMARY!AL59="CENSORED",IF(SABI_SUMMARY!AK59="MALE_SUBADULT","M_DISPERSED",IF(SABI_SUMMARY!AK59="FEMALE_SUBADULT","F_DISPERSED","NA")),IF(SABI_SUMMARY!AL59="MALE_ADULT_36_48","M_RESIDENT",IF(SABI_SUMMARY!AL59="FEMALE_ADULT_36_48","F_RESIDENT","NA")))</f>
        <v>NA</v>
      </c>
      <c r="D59" s="1" t="str">
        <f>IF(SABI_SUMMARY!AM59="CENSORED",IF(SABI_SUMMARY!AL59="MALE_SUBADULT","M_DISPERSED",IF(SABI_SUMMARY!AL59="FEMALE_SUBADULT","F_DISPERSED","NA")),IF(SABI_SUMMARY!AM59="MALE_ADULT_36_48","M_RESIDENT",IF(SABI_SUMMARY!AM59="FEMALE_ADULT_36_48","F_RESIDENT","NA")))</f>
        <v>NA</v>
      </c>
      <c r="E59" s="1" t="str">
        <f>IF(SABI_SUMMARY!AN59="CENSORED",IF(SABI_SUMMARY!AM59="MALE_SUBADULT","M_DISPERSED",IF(SABI_SUMMARY!AM59="FEMALE_SUBADULT","F_DISPERSED","NA")),IF(SABI_SUMMARY!AN59="MALE_ADULT_36_48","M_RESIDENT",IF(SABI_SUMMARY!AN59="FEMALE_ADULT_36_48","F_RESIDENT","NA")))</f>
        <v>NA</v>
      </c>
      <c r="F59" s="1" t="str">
        <f>IF(SABI_SUMMARY!AO59="CENSORED",IF(SABI_SUMMARY!AN59="MALE_SUBADULT","M_DISPERSED",IF(SABI_SUMMARY!AN59="FEMALE_SUBADULT","F_DISPERSED","NA")),IF(SABI_SUMMARY!AO59="MALE_ADULT_36_48","M_RESIDENT",IF(SABI_SUMMARY!AO59="FEMALE_ADULT_36_48","F_RESIDENT","NA")))</f>
        <v>NA</v>
      </c>
      <c r="G59" s="1" t="str">
        <f>IF(SABI_SUMMARY!AP59="CENSORED",IF(SABI_SUMMARY!AO59="MALE_SUBADULT","M_DISPERSED",IF(SABI_SUMMARY!AO59="FEMALE_SUBADULT","F_DISPERSED","NA")),IF(SABI_SUMMARY!AP59="MALE_ADULT_36_48","M_RESIDENT",IF(SABI_SUMMARY!AP59="FEMALE_ADULT_36_48","F_RESIDENT","NA")))</f>
        <v>NA</v>
      </c>
      <c r="H59" s="1" t="str">
        <f>IF(SABI_SUMMARY!AQ59="CENSORED",IF(SABI_SUMMARY!AP59="MALE_SUBADULT","M_DISPERSED",IF(SABI_SUMMARY!AP59="FEMALE_SUBADULT","F_DISPERSED","NA")),IF(SABI_SUMMARY!AQ59="MALE_ADULT_36_48","M_RESIDENT",IF(SABI_SUMMARY!AQ59="FEMALE_ADULT_36_48","F_RESIDENT","NA")))</f>
        <v>NA</v>
      </c>
      <c r="I59" s="1" t="str">
        <f>IF(SABI_SUMMARY!AR59="CENSORED",IF(SABI_SUMMARY!AQ59="MALE_SUBADULT","M_DISPERSED",IF(SABI_SUMMARY!AQ59="FEMALE_SUBADULT","F_DISPERSED","NA")),IF(SABI_SUMMARY!AR59="MALE_ADULT_36_48","M_RESIDENT",IF(SABI_SUMMARY!AR59="FEMALE_ADULT_36_48","F_RESIDENT","NA")))</f>
        <v>NA</v>
      </c>
      <c r="J59" s="1" t="str">
        <f>IF(SABI_SUMMARY!AS59="CENSORED",IF(SABI_SUMMARY!AR59="MALE_SUBADULT","M_DISPERSED",IF(SABI_SUMMARY!AR59="FEMALE_SUBADULT","F_DISPERSED","NA")),IF(SABI_SUMMARY!AS59="MALE_ADULT_36_48","M_RESIDENT",IF(SABI_SUMMARY!AS59="FEMALE_ADULT_36_48","F_RESIDENT","NA")))</f>
        <v>NA</v>
      </c>
      <c r="K59" s="1" t="str">
        <f>IF(SABI_SUMMARY!AT59="CENSORED",IF(SABI_SUMMARY!AS59="MALE_SUBADULT","M_DISPERSED",IF(SABI_SUMMARY!AS59="FEMALE_SUBADULT","F_DISPERSED","NA")),IF(SABI_SUMMARY!AT59="MALE_ADULT_36_48","M_RESIDENT",IF(SABI_SUMMARY!AT59="FEMALE_ADULT_36_48","F_RESIDENT","NA")))</f>
        <v>NA</v>
      </c>
      <c r="L59" s="1" t="str">
        <f>IF(SABI_SUMMARY!AU59="CENSORED",IF(SABI_SUMMARY!AT59="MALE_SUBADULT","M_DISPERSED",IF(SABI_SUMMARY!AT59="FEMALE_SUBADULT","F_DISPERSED","NA")),IF(SABI_SUMMARY!AU59="MALE_ADULT_36_48","M_RESIDENT",IF(SABI_SUMMARY!AU59="FEMALE_ADULT_36_48","F_RESIDENT","NA")))</f>
        <v>NA</v>
      </c>
      <c r="M59" s="1" t="str">
        <f>IF(SABI_SUMMARY!AV59="CENSORED",IF(SABI_SUMMARY!AU59="MALE_SUBADULT","M_DISPERSED",IF(SABI_SUMMARY!AU59="FEMALE_SUBADULT","F_DISPERSED","NA")),IF(SABI_SUMMARY!AV59="MALE_ADULT_36_48","M_RESIDENT",IF(SABI_SUMMARY!AV59="FEMALE_ADULT_36_48","F_RESIDENT","NA")))</f>
        <v>NA</v>
      </c>
      <c r="N59" s="1" t="str">
        <f>IF(SABI_SUMMARY!AW59="CENSORED",IF(SABI_SUMMARY!AV59="MALE_SUBADULT","M_DISPERSED",IF(SABI_SUMMARY!AV59="FEMALE_SUBADULT","F_DISPERSED","NA")),IF(SABI_SUMMARY!AW59="MALE_ADULT_36_48","M_RESIDENT",IF(SABI_SUMMARY!AW59="FEMALE_ADULT_36_48","F_RESIDENT","NA")))</f>
        <v>NA</v>
      </c>
      <c r="O59" s="1" t="str">
        <f>IF(SABI_SUMMARY!AX59="CENSORED",IF(SABI_SUMMARY!AW59="MALE_SUBADULT","M_DISPERSED",IF(SABI_SUMMARY!AW59="FEMALE_SUBADULT","F_DISPERSED","NA")),IF(SABI_SUMMARY!AX59="MALE_ADULT_36_48","M_RESIDENT",IF(SABI_SUMMARY!AX59="FEMALE_ADULT_36_48","F_RESIDENT","NA")))</f>
        <v>NA</v>
      </c>
      <c r="P59" s="1" t="str">
        <f>IF(SABI_SUMMARY!AY59="CENSORED",IF(SABI_SUMMARY!AX59="MALE_SUBADULT","M_DISPERSED",IF(SABI_SUMMARY!AX59="FEMALE_SUBADULT","F_DISPERSED","NA")),IF(SABI_SUMMARY!AY59="MALE_ADULT_36_48","M_RESIDENT",IF(SABI_SUMMARY!AY59="FEMALE_ADULT_36_48","F_RESIDENT","NA")))</f>
        <v>M_RESIDENT</v>
      </c>
    </row>
    <row r="60" spans="1:16" x14ac:dyDescent="0.2">
      <c r="A60" s="27">
        <f>SABI_RAW_DATA!A60</f>
        <v>59</v>
      </c>
      <c r="B60" s="1" t="str">
        <f>IF(SABI_SUMMARY!AK60="CENSORED",IF(SABI_SUMMARY!AJ60="MALE_SUBADULT","M_DISPERSED",IF(SABI_SUMMARY!AJ60="FEMALE_SUBADULT","F_DISPERSED","NA")),IF(SABI_SUMMARY!AK60="MALE_ADULT_36_48","M_RESIDENT",IF(SABI_SUMMARY!AK60="FEMALE_ADULT_36_48","F_RESIDENT","NA")))</f>
        <v>NA</v>
      </c>
      <c r="C60" s="1" t="str">
        <f>IF(SABI_SUMMARY!AL60="CENSORED",IF(SABI_SUMMARY!AK60="MALE_SUBADULT","M_DISPERSED",IF(SABI_SUMMARY!AK60="FEMALE_SUBADULT","F_DISPERSED","NA")),IF(SABI_SUMMARY!AL60="MALE_ADULT_36_48","M_RESIDENT",IF(SABI_SUMMARY!AL60="FEMALE_ADULT_36_48","F_RESIDENT","NA")))</f>
        <v>NA</v>
      </c>
      <c r="D60" s="1" t="str">
        <f>IF(SABI_SUMMARY!AM60="CENSORED",IF(SABI_SUMMARY!AL60="MALE_SUBADULT","M_DISPERSED",IF(SABI_SUMMARY!AL60="FEMALE_SUBADULT","F_DISPERSED","NA")),IF(SABI_SUMMARY!AM60="MALE_ADULT_36_48","M_RESIDENT",IF(SABI_SUMMARY!AM60="FEMALE_ADULT_36_48","F_RESIDENT","NA")))</f>
        <v>NA</v>
      </c>
      <c r="E60" s="1" t="str">
        <f>IF(SABI_SUMMARY!AN60="CENSORED",IF(SABI_SUMMARY!AM60="MALE_SUBADULT","M_DISPERSED",IF(SABI_SUMMARY!AM60="FEMALE_SUBADULT","F_DISPERSED","NA")),IF(SABI_SUMMARY!AN60="MALE_ADULT_36_48","M_RESIDENT",IF(SABI_SUMMARY!AN60="FEMALE_ADULT_36_48","F_RESIDENT","NA")))</f>
        <v>NA</v>
      </c>
      <c r="F60" s="1" t="str">
        <f>IF(SABI_SUMMARY!AO60="CENSORED",IF(SABI_SUMMARY!AN60="MALE_SUBADULT","M_DISPERSED",IF(SABI_SUMMARY!AN60="FEMALE_SUBADULT","F_DISPERSED","NA")),IF(SABI_SUMMARY!AO60="MALE_ADULT_36_48","M_RESIDENT",IF(SABI_SUMMARY!AO60="FEMALE_ADULT_36_48","F_RESIDENT","NA")))</f>
        <v>NA</v>
      </c>
      <c r="G60" s="1" t="str">
        <f>IF(SABI_SUMMARY!AP60="CENSORED",IF(SABI_SUMMARY!AO60="MALE_SUBADULT","M_DISPERSED",IF(SABI_SUMMARY!AO60="FEMALE_SUBADULT","F_DISPERSED","NA")),IF(SABI_SUMMARY!AP60="MALE_ADULT_36_48","M_RESIDENT",IF(SABI_SUMMARY!AP60="FEMALE_ADULT_36_48","F_RESIDENT","NA")))</f>
        <v>NA</v>
      </c>
      <c r="H60" s="1" t="str">
        <f>IF(SABI_SUMMARY!AQ60="CENSORED",IF(SABI_SUMMARY!AP60="MALE_SUBADULT","M_DISPERSED",IF(SABI_SUMMARY!AP60="FEMALE_SUBADULT","F_DISPERSED","NA")),IF(SABI_SUMMARY!AQ60="MALE_ADULT_36_48","M_RESIDENT",IF(SABI_SUMMARY!AQ60="FEMALE_ADULT_36_48","F_RESIDENT","NA")))</f>
        <v>NA</v>
      </c>
      <c r="I60" s="1" t="str">
        <f>IF(SABI_SUMMARY!AR60="CENSORED",IF(SABI_SUMMARY!AQ60="MALE_SUBADULT","M_DISPERSED",IF(SABI_SUMMARY!AQ60="FEMALE_SUBADULT","F_DISPERSED","NA")),IF(SABI_SUMMARY!AR60="MALE_ADULT_36_48","M_RESIDENT",IF(SABI_SUMMARY!AR60="FEMALE_ADULT_36_48","F_RESIDENT","NA")))</f>
        <v>NA</v>
      </c>
      <c r="J60" s="1" t="str">
        <f>IF(SABI_SUMMARY!AS60="CENSORED",IF(SABI_SUMMARY!AR60="MALE_SUBADULT","M_DISPERSED",IF(SABI_SUMMARY!AR60="FEMALE_SUBADULT","F_DISPERSED","NA")),IF(SABI_SUMMARY!AS60="MALE_ADULT_36_48","M_RESIDENT",IF(SABI_SUMMARY!AS60="FEMALE_ADULT_36_48","F_RESIDENT","NA")))</f>
        <v>NA</v>
      </c>
      <c r="K60" s="1" t="str">
        <f>IF(SABI_SUMMARY!AT60="CENSORED",IF(SABI_SUMMARY!AS60="MALE_SUBADULT","M_DISPERSED",IF(SABI_SUMMARY!AS60="FEMALE_SUBADULT","F_DISPERSED","NA")),IF(SABI_SUMMARY!AT60="MALE_ADULT_36_48","M_RESIDENT",IF(SABI_SUMMARY!AT60="FEMALE_ADULT_36_48","F_RESIDENT","NA")))</f>
        <v>NA</v>
      </c>
      <c r="L60" s="1" t="str">
        <f>IF(SABI_SUMMARY!AU60="CENSORED",IF(SABI_SUMMARY!AT60="MALE_SUBADULT","M_DISPERSED",IF(SABI_SUMMARY!AT60="FEMALE_SUBADULT","F_DISPERSED","NA")),IF(SABI_SUMMARY!AU60="MALE_ADULT_36_48","M_RESIDENT",IF(SABI_SUMMARY!AU60="FEMALE_ADULT_36_48","F_RESIDENT","NA")))</f>
        <v>NA</v>
      </c>
      <c r="M60" s="1" t="str">
        <f>IF(SABI_SUMMARY!AV60="CENSORED",IF(SABI_SUMMARY!AU60="MALE_SUBADULT","M_DISPERSED",IF(SABI_SUMMARY!AU60="FEMALE_SUBADULT","F_DISPERSED","NA")),IF(SABI_SUMMARY!AV60="MALE_ADULT_36_48","M_RESIDENT",IF(SABI_SUMMARY!AV60="FEMALE_ADULT_36_48","F_RESIDENT","NA")))</f>
        <v>NA</v>
      </c>
      <c r="N60" s="1" t="str">
        <f>IF(SABI_SUMMARY!AW60="CENSORED",IF(SABI_SUMMARY!AV60="MALE_SUBADULT","M_DISPERSED",IF(SABI_SUMMARY!AV60="FEMALE_SUBADULT","F_DISPERSED","NA")),IF(SABI_SUMMARY!AW60="MALE_ADULT_36_48","M_RESIDENT",IF(SABI_SUMMARY!AW60="FEMALE_ADULT_36_48","F_RESIDENT","NA")))</f>
        <v>NA</v>
      </c>
      <c r="O60" s="1" t="str">
        <f>IF(SABI_SUMMARY!AX60="CENSORED",IF(SABI_SUMMARY!AW60="MALE_SUBADULT","M_DISPERSED",IF(SABI_SUMMARY!AW60="FEMALE_SUBADULT","F_DISPERSED","NA")),IF(SABI_SUMMARY!AX60="MALE_ADULT_36_48","M_RESIDENT",IF(SABI_SUMMARY!AX60="FEMALE_ADULT_36_48","F_RESIDENT","NA")))</f>
        <v>NA</v>
      </c>
      <c r="P60" s="1" t="str">
        <f>IF(SABI_SUMMARY!AY60="CENSORED",IF(SABI_SUMMARY!AX60="MALE_SUBADULT","M_DISPERSED",IF(SABI_SUMMARY!AX60="FEMALE_SUBADULT","F_DISPERSED","NA")),IF(SABI_SUMMARY!AY60="MALE_ADULT_36_48","M_RESIDENT",IF(SABI_SUMMARY!AY60="FEMALE_ADULT_36_48","F_RESIDENT","NA")))</f>
        <v>NA</v>
      </c>
    </row>
    <row r="61" spans="1:16" x14ac:dyDescent="0.2">
      <c r="A61" s="27">
        <f>SABI_RAW_DATA!A61</f>
        <v>60</v>
      </c>
      <c r="B61" s="1" t="str">
        <f>IF(SABI_SUMMARY!AK61="CENSORED",IF(SABI_SUMMARY!AJ61="MALE_SUBADULT","M_DISPERSED",IF(SABI_SUMMARY!AJ61="FEMALE_SUBADULT","F_DISPERSED","NA")),IF(SABI_SUMMARY!AK61="MALE_ADULT_36_48","M_RESIDENT",IF(SABI_SUMMARY!AK61="FEMALE_ADULT_36_48","F_RESIDENT","NA")))</f>
        <v>NA</v>
      </c>
      <c r="C61" s="1" t="str">
        <f>IF(SABI_SUMMARY!AL61="CENSORED",IF(SABI_SUMMARY!AK61="MALE_SUBADULT","M_DISPERSED",IF(SABI_SUMMARY!AK61="FEMALE_SUBADULT","F_DISPERSED","NA")),IF(SABI_SUMMARY!AL61="MALE_ADULT_36_48","M_RESIDENT",IF(SABI_SUMMARY!AL61="FEMALE_ADULT_36_48","F_RESIDENT","NA")))</f>
        <v>NA</v>
      </c>
      <c r="D61" s="1" t="str">
        <f>IF(SABI_SUMMARY!AM61="CENSORED",IF(SABI_SUMMARY!AL61="MALE_SUBADULT","M_DISPERSED",IF(SABI_SUMMARY!AL61="FEMALE_SUBADULT","F_DISPERSED","NA")),IF(SABI_SUMMARY!AM61="MALE_ADULT_36_48","M_RESIDENT",IF(SABI_SUMMARY!AM61="FEMALE_ADULT_36_48","F_RESIDENT","NA")))</f>
        <v>NA</v>
      </c>
      <c r="E61" s="1" t="str">
        <f>IF(SABI_SUMMARY!AN61="CENSORED",IF(SABI_SUMMARY!AM61="MALE_SUBADULT","M_DISPERSED",IF(SABI_SUMMARY!AM61="FEMALE_SUBADULT","F_DISPERSED","NA")),IF(SABI_SUMMARY!AN61="MALE_ADULT_36_48","M_RESIDENT",IF(SABI_SUMMARY!AN61="FEMALE_ADULT_36_48","F_RESIDENT","NA")))</f>
        <v>NA</v>
      </c>
      <c r="F61" s="1" t="str">
        <f>IF(SABI_SUMMARY!AO61="CENSORED",IF(SABI_SUMMARY!AN61="MALE_SUBADULT","M_DISPERSED",IF(SABI_SUMMARY!AN61="FEMALE_SUBADULT","F_DISPERSED","NA")),IF(SABI_SUMMARY!AO61="MALE_ADULT_36_48","M_RESIDENT",IF(SABI_SUMMARY!AO61="FEMALE_ADULT_36_48","F_RESIDENT","NA")))</f>
        <v>NA</v>
      </c>
      <c r="G61" s="1" t="str">
        <f>IF(SABI_SUMMARY!AP61="CENSORED",IF(SABI_SUMMARY!AO61="MALE_SUBADULT","M_DISPERSED",IF(SABI_SUMMARY!AO61="FEMALE_SUBADULT","F_DISPERSED","NA")),IF(SABI_SUMMARY!AP61="MALE_ADULT_36_48","M_RESIDENT",IF(SABI_SUMMARY!AP61="FEMALE_ADULT_36_48","F_RESIDENT","NA")))</f>
        <v>NA</v>
      </c>
      <c r="H61" s="1" t="str">
        <f>IF(SABI_SUMMARY!AQ61="CENSORED",IF(SABI_SUMMARY!AP61="MALE_SUBADULT","M_DISPERSED",IF(SABI_SUMMARY!AP61="FEMALE_SUBADULT","F_DISPERSED","NA")),IF(SABI_SUMMARY!AQ61="MALE_ADULT_36_48","M_RESIDENT",IF(SABI_SUMMARY!AQ61="FEMALE_ADULT_36_48","F_RESIDENT","NA")))</f>
        <v>NA</v>
      </c>
      <c r="I61" s="1" t="str">
        <f>IF(SABI_SUMMARY!AR61="CENSORED",IF(SABI_SUMMARY!AQ61="MALE_SUBADULT","M_DISPERSED",IF(SABI_SUMMARY!AQ61="FEMALE_SUBADULT","F_DISPERSED","NA")),IF(SABI_SUMMARY!AR61="MALE_ADULT_36_48","M_RESIDENT",IF(SABI_SUMMARY!AR61="FEMALE_ADULT_36_48","F_RESIDENT","NA")))</f>
        <v>NA</v>
      </c>
      <c r="J61" s="1" t="str">
        <f>IF(SABI_SUMMARY!AS61="CENSORED",IF(SABI_SUMMARY!AR61="MALE_SUBADULT","M_DISPERSED",IF(SABI_SUMMARY!AR61="FEMALE_SUBADULT","F_DISPERSED","NA")),IF(SABI_SUMMARY!AS61="MALE_ADULT_36_48","M_RESIDENT",IF(SABI_SUMMARY!AS61="FEMALE_ADULT_36_48","F_RESIDENT","NA")))</f>
        <v>NA</v>
      </c>
      <c r="K61" s="1" t="str">
        <f>IF(SABI_SUMMARY!AT61="CENSORED",IF(SABI_SUMMARY!AS61="MALE_SUBADULT","M_DISPERSED",IF(SABI_SUMMARY!AS61="FEMALE_SUBADULT","F_DISPERSED","NA")),IF(SABI_SUMMARY!AT61="MALE_ADULT_36_48","M_RESIDENT",IF(SABI_SUMMARY!AT61="FEMALE_ADULT_36_48","F_RESIDENT","NA")))</f>
        <v>NA</v>
      </c>
      <c r="L61" s="1" t="str">
        <f>IF(SABI_SUMMARY!AU61="CENSORED",IF(SABI_SUMMARY!AT61="MALE_SUBADULT","M_DISPERSED",IF(SABI_SUMMARY!AT61="FEMALE_SUBADULT","F_DISPERSED","NA")),IF(SABI_SUMMARY!AU61="MALE_ADULT_36_48","M_RESIDENT",IF(SABI_SUMMARY!AU61="FEMALE_ADULT_36_48","F_RESIDENT","NA")))</f>
        <v>NA</v>
      </c>
      <c r="M61" s="1" t="str">
        <f>IF(SABI_SUMMARY!AV61="CENSORED",IF(SABI_SUMMARY!AU61="MALE_SUBADULT","M_DISPERSED",IF(SABI_SUMMARY!AU61="FEMALE_SUBADULT","F_DISPERSED","NA")),IF(SABI_SUMMARY!AV61="MALE_ADULT_36_48","M_RESIDENT",IF(SABI_SUMMARY!AV61="FEMALE_ADULT_36_48","F_RESIDENT","NA")))</f>
        <v>NA</v>
      </c>
      <c r="N61" s="1" t="str">
        <f>IF(SABI_SUMMARY!AW61="CENSORED",IF(SABI_SUMMARY!AV61="MALE_SUBADULT","M_DISPERSED",IF(SABI_SUMMARY!AV61="FEMALE_SUBADULT","F_DISPERSED","NA")),IF(SABI_SUMMARY!AW61="MALE_ADULT_36_48","M_RESIDENT",IF(SABI_SUMMARY!AW61="FEMALE_ADULT_36_48","F_RESIDENT","NA")))</f>
        <v>NA</v>
      </c>
      <c r="O61" s="1" t="str">
        <f>IF(SABI_SUMMARY!AX61="CENSORED",IF(SABI_SUMMARY!AW61="MALE_SUBADULT","M_DISPERSED",IF(SABI_SUMMARY!AW61="FEMALE_SUBADULT","F_DISPERSED","NA")),IF(SABI_SUMMARY!AX61="MALE_ADULT_36_48","M_RESIDENT",IF(SABI_SUMMARY!AX61="FEMALE_ADULT_36_48","F_RESIDENT","NA")))</f>
        <v>NA</v>
      </c>
      <c r="P61" s="1" t="str">
        <f>IF(SABI_SUMMARY!AY61="CENSORED",IF(SABI_SUMMARY!AX61="MALE_SUBADULT","M_DISPERSED",IF(SABI_SUMMARY!AX61="FEMALE_SUBADULT","F_DISPERSED","NA")),IF(SABI_SUMMARY!AY61="MALE_ADULT_36_48","M_RESIDENT",IF(SABI_SUMMARY!AY61="FEMALE_ADULT_36_48","F_RESIDENT","NA")))</f>
        <v>NA</v>
      </c>
    </row>
    <row r="62" spans="1:16" x14ac:dyDescent="0.2">
      <c r="A62" s="27">
        <f>SABI_RAW_DATA!A62</f>
        <v>61</v>
      </c>
      <c r="B62" s="1" t="str">
        <f>IF(SABI_SUMMARY!AK62="CENSORED",IF(SABI_SUMMARY!AJ62="MALE_SUBADULT","M_DISPERSED",IF(SABI_SUMMARY!AJ62="FEMALE_SUBADULT","F_DISPERSED","NA")),IF(SABI_SUMMARY!AK62="MALE_ADULT_36_48","M_RESIDENT",IF(SABI_SUMMARY!AK62="FEMALE_ADULT_36_48","F_RESIDENT","NA")))</f>
        <v>NA</v>
      </c>
      <c r="C62" s="1" t="str">
        <f>IF(SABI_SUMMARY!AL62="CENSORED",IF(SABI_SUMMARY!AK62="MALE_SUBADULT","M_DISPERSED",IF(SABI_SUMMARY!AK62="FEMALE_SUBADULT","F_DISPERSED","NA")),IF(SABI_SUMMARY!AL62="MALE_ADULT_36_48","M_RESIDENT",IF(SABI_SUMMARY!AL62="FEMALE_ADULT_36_48","F_RESIDENT","NA")))</f>
        <v>NA</v>
      </c>
      <c r="D62" s="1" t="str">
        <f>IF(SABI_SUMMARY!AM62="CENSORED",IF(SABI_SUMMARY!AL62="MALE_SUBADULT","M_DISPERSED",IF(SABI_SUMMARY!AL62="FEMALE_SUBADULT","F_DISPERSED","NA")),IF(SABI_SUMMARY!AM62="MALE_ADULT_36_48","M_RESIDENT",IF(SABI_SUMMARY!AM62="FEMALE_ADULT_36_48","F_RESIDENT","NA")))</f>
        <v>NA</v>
      </c>
      <c r="E62" s="1" t="str">
        <f>IF(SABI_SUMMARY!AN62="CENSORED",IF(SABI_SUMMARY!AM62="MALE_SUBADULT","M_DISPERSED",IF(SABI_SUMMARY!AM62="FEMALE_SUBADULT","F_DISPERSED","NA")),IF(SABI_SUMMARY!AN62="MALE_ADULT_36_48","M_RESIDENT",IF(SABI_SUMMARY!AN62="FEMALE_ADULT_36_48","F_RESIDENT","NA")))</f>
        <v>NA</v>
      </c>
      <c r="F62" s="1" t="str">
        <f>IF(SABI_SUMMARY!AO62="CENSORED",IF(SABI_SUMMARY!AN62="MALE_SUBADULT","M_DISPERSED",IF(SABI_SUMMARY!AN62="FEMALE_SUBADULT","F_DISPERSED","NA")),IF(SABI_SUMMARY!AO62="MALE_ADULT_36_48","M_RESIDENT",IF(SABI_SUMMARY!AO62="FEMALE_ADULT_36_48","F_RESIDENT","NA")))</f>
        <v>NA</v>
      </c>
      <c r="G62" s="1" t="str">
        <f>IF(SABI_SUMMARY!AP62="CENSORED",IF(SABI_SUMMARY!AO62="MALE_SUBADULT","M_DISPERSED",IF(SABI_SUMMARY!AO62="FEMALE_SUBADULT","F_DISPERSED","NA")),IF(SABI_SUMMARY!AP62="MALE_ADULT_36_48","M_RESIDENT",IF(SABI_SUMMARY!AP62="FEMALE_ADULT_36_48","F_RESIDENT","NA")))</f>
        <v>NA</v>
      </c>
      <c r="H62" s="1" t="str">
        <f>IF(SABI_SUMMARY!AQ62="CENSORED",IF(SABI_SUMMARY!AP62="MALE_SUBADULT","M_DISPERSED",IF(SABI_SUMMARY!AP62="FEMALE_SUBADULT","F_DISPERSED","NA")),IF(SABI_SUMMARY!AQ62="MALE_ADULT_36_48","M_RESIDENT",IF(SABI_SUMMARY!AQ62="FEMALE_ADULT_36_48","F_RESIDENT","NA")))</f>
        <v>NA</v>
      </c>
      <c r="I62" s="1" t="str">
        <f>IF(SABI_SUMMARY!AR62="CENSORED",IF(SABI_SUMMARY!AQ62="MALE_SUBADULT","M_DISPERSED",IF(SABI_SUMMARY!AQ62="FEMALE_SUBADULT","F_DISPERSED","NA")),IF(SABI_SUMMARY!AR62="MALE_ADULT_36_48","M_RESIDENT",IF(SABI_SUMMARY!AR62="FEMALE_ADULT_36_48","F_RESIDENT","NA")))</f>
        <v>NA</v>
      </c>
      <c r="J62" s="1" t="str">
        <f>IF(SABI_SUMMARY!AS62="CENSORED",IF(SABI_SUMMARY!AR62="MALE_SUBADULT","M_DISPERSED",IF(SABI_SUMMARY!AR62="FEMALE_SUBADULT","F_DISPERSED","NA")),IF(SABI_SUMMARY!AS62="MALE_ADULT_36_48","M_RESIDENT",IF(SABI_SUMMARY!AS62="FEMALE_ADULT_36_48","F_RESIDENT","NA")))</f>
        <v>NA</v>
      </c>
      <c r="K62" s="1" t="str">
        <f>IF(SABI_SUMMARY!AT62="CENSORED",IF(SABI_SUMMARY!AS62="MALE_SUBADULT","M_DISPERSED",IF(SABI_SUMMARY!AS62="FEMALE_SUBADULT","F_DISPERSED","NA")),IF(SABI_SUMMARY!AT62="MALE_ADULT_36_48","M_RESIDENT",IF(SABI_SUMMARY!AT62="FEMALE_ADULT_36_48","F_RESIDENT","NA")))</f>
        <v>NA</v>
      </c>
      <c r="L62" s="1" t="str">
        <f>IF(SABI_SUMMARY!AU62="CENSORED",IF(SABI_SUMMARY!AT62="MALE_SUBADULT","M_DISPERSED",IF(SABI_SUMMARY!AT62="FEMALE_SUBADULT","F_DISPERSED","NA")),IF(SABI_SUMMARY!AU62="MALE_ADULT_36_48","M_RESIDENT",IF(SABI_SUMMARY!AU62="FEMALE_ADULT_36_48","F_RESIDENT","NA")))</f>
        <v>NA</v>
      </c>
      <c r="M62" s="1" t="str">
        <f>IF(SABI_SUMMARY!AV62="CENSORED",IF(SABI_SUMMARY!AU62="MALE_SUBADULT","M_DISPERSED",IF(SABI_SUMMARY!AU62="FEMALE_SUBADULT","F_DISPERSED","NA")),IF(SABI_SUMMARY!AV62="MALE_ADULT_36_48","M_RESIDENT",IF(SABI_SUMMARY!AV62="FEMALE_ADULT_36_48","F_RESIDENT","NA")))</f>
        <v>NA</v>
      </c>
      <c r="N62" s="1" t="str">
        <f>IF(SABI_SUMMARY!AW62="CENSORED",IF(SABI_SUMMARY!AV62="MALE_SUBADULT","M_DISPERSED",IF(SABI_SUMMARY!AV62="FEMALE_SUBADULT","F_DISPERSED","NA")),IF(SABI_SUMMARY!AW62="MALE_ADULT_36_48","M_RESIDENT",IF(SABI_SUMMARY!AW62="FEMALE_ADULT_36_48","F_RESIDENT","NA")))</f>
        <v>NA</v>
      </c>
      <c r="O62" s="1" t="str">
        <f>IF(SABI_SUMMARY!AX62="CENSORED",IF(SABI_SUMMARY!AW62="MALE_SUBADULT","M_DISPERSED",IF(SABI_SUMMARY!AW62="FEMALE_SUBADULT","F_DISPERSED","NA")),IF(SABI_SUMMARY!AX62="MALE_ADULT_36_48","M_RESIDENT",IF(SABI_SUMMARY!AX62="FEMALE_ADULT_36_48","F_RESIDENT","NA")))</f>
        <v>NA</v>
      </c>
      <c r="P62" s="1" t="str">
        <f>IF(SABI_SUMMARY!AY62="CENSORED",IF(SABI_SUMMARY!AX62="MALE_SUBADULT","M_DISPERSED",IF(SABI_SUMMARY!AX62="FEMALE_SUBADULT","F_DISPERSED","NA")),IF(SABI_SUMMARY!AY62="MALE_ADULT_36_48","M_RESIDENT",IF(SABI_SUMMARY!AY62="FEMALE_ADULT_36_48","F_RESIDENT","NA")))</f>
        <v>NA</v>
      </c>
    </row>
    <row r="63" spans="1:16" x14ac:dyDescent="0.2">
      <c r="A63" s="27">
        <f>SABI_RAW_DATA!A63</f>
        <v>62</v>
      </c>
      <c r="B63" s="1" t="str">
        <f>IF(SABI_SUMMARY!AK63="CENSORED",IF(SABI_SUMMARY!AJ63="MALE_SUBADULT","M_DISPERSED",IF(SABI_SUMMARY!AJ63="FEMALE_SUBADULT","F_DISPERSED","NA")),IF(SABI_SUMMARY!AK63="MALE_ADULT_36_48","M_RESIDENT",IF(SABI_SUMMARY!AK63="FEMALE_ADULT_36_48","F_RESIDENT","NA")))</f>
        <v>NA</v>
      </c>
      <c r="C63" s="1" t="str">
        <f>IF(SABI_SUMMARY!AL63="CENSORED",IF(SABI_SUMMARY!AK63="MALE_SUBADULT","M_DISPERSED",IF(SABI_SUMMARY!AK63="FEMALE_SUBADULT","F_DISPERSED","NA")),IF(SABI_SUMMARY!AL63="MALE_ADULT_36_48","M_RESIDENT",IF(SABI_SUMMARY!AL63="FEMALE_ADULT_36_48","F_RESIDENT","NA")))</f>
        <v>NA</v>
      </c>
      <c r="D63" s="1" t="str">
        <f>IF(SABI_SUMMARY!AM63="CENSORED",IF(SABI_SUMMARY!AL63="MALE_SUBADULT","M_DISPERSED",IF(SABI_SUMMARY!AL63="FEMALE_SUBADULT","F_DISPERSED","NA")),IF(SABI_SUMMARY!AM63="MALE_ADULT_36_48","M_RESIDENT",IF(SABI_SUMMARY!AM63="FEMALE_ADULT_36_48","F_RESIDENT","NA")))</f>
        <v>NA</v>
      </c>
      <c r="E63" s="1" t="str">
        <f>IF(SABI_SUMMARY!AN63="CENSORED",IF(SABI_SUMMARY!AM63="MALE_SUBADULT","M_DISPERSED",IF(SABI_SUMMARY!AM63="FEMALE_SUBADULT","F_DISPERSED","NA")),IF(SABI_SUMMARY!AN63="MALE_ADULT_36_48","M_RESIDENT",IF(SABI_SUMMARY!AN63="FEMALE_ADULT_36_48","F_RESIDENT","NA")))</f>
        <v>NA</v>
      </c>
      <c r="F63" s="1" t="str">
        <f>IF(SABI_SUMMARY!AO63="CENSORED",IF(SABI_SUMMARY!AN63="MALE_SUBADULT","M_DISPERSED",IF(SABI_SUMMARY!AN63="FEMALE_SUBADULT","F_DISPERSED","NA")),IF(SABI_SUMMARY!AO63="MALE_ADULT_36_48","M_RESIDENT",IF(SABI_SUMMARY!AO63="FEMALE_ADULT_36_48","F_RESIDENT","NA")))</f>
        <v>NA</v>
      </c>
      <c r="G63" s="1" t="str">
        <f>IF(SABI_SUMMARY!AP63="CENSORED",IF(SABI_SUMMARY!AO63="MALE_SUBADULT","M_DISPERSED",IF(SABI_SUMMARY!AO63="FEMALE_SUBADULT","F_DISPERSED","NA")),IF(SABI_SUMMARY!AP63="MALE_ADULT_36_48","M_RESIDENT",IF(SABI_SUMMARY!AP63="FEMALE_ADULT_36_48","F_RESIDENT","NA")))</f>
        <v>NA</v>
      </c>
      <c r="H63" s="1" t="str">
        <f>IF(SABI_SUMMARY!AQ63="CENSORED",IF(SABI_SUMMARY!AP63="MALE_SUBADULT","M_DISPERSED",IF(SABI_SUMMARY!AP63="FEMALE_SUBADULT","F_DISPERSED","NA")),IF(SABI_SUMMARY!AQ63="MALE_ADULT_36_48","M_RESIDENT",IF(SABI_SUMMARY!AQ63="FEMALE_ADULT_36_48","F_RESIDENT","NA")))</f>
        <v>NA</v>
      </c>
      <c r="I63" s="1" t="str">
        <f>IF(SABI_SUMMARY!AR63="CENSORED",IF(SABI_SUMMARY!AQ63="MALE_SUBADULT","M_DISPERSED",IF(SABI_SUMMARY!AQ63="FEMALE_SUBADULT","F_DISPERSED","NA")),IF(SABI_SUMMARY!AR63="MALE_ADULT_36_48","M_RESIDENT",IF(SABI_SUMMARY!AR63="FEMALE_ADULT_36_48","F_RESIDENT","NA")))</f>
        <v>F_RESIDENT</v>
      </c>
      <c r="J63" s="1" t="str">
        <f>IF(SABI_SUMMARY!AS63="CENSORED",IF(SABI_SUMMARY!AR63="MALE_SUBADULT","M_DISPERSED",IF(SABI_SUMMARY!AR63="FEMALE_SUBADULT","F_DISPERSED","NA")),IF(SABI_SUMMARY!AS63="MALE_ADULT_36_48","M_RESIDENT",IF(SABI_SUMMARY!AS63="FEMALE_ADULT_36_48","F_RESIDENT","NA")))</f>
        <v>NA</v>
      </c>
      <c r="K63" s="1" t="str">
        <f>IF(SABI_SUMMARY!AT63="CENSORED",IF(SABI_SUMMARY!AS63="MALE_SUBADULT","M_DISPERSED",IF(SABI_SUMMARY!AS63="FEMALE_SUBADULT","F_DISPERSED","NA")),IF(SABI_SUMMARY!AT63="MALE_ADULT_36_48","M_RESIDENT",IF(SABI_SUMMARY!AT63="FEMALE_ADULT_36_48","F_RESIDENT","NA")))</f>
        <v>NA</v>
      </c>
      <c r="L63" s="1" t="str">
        <f>IF(SABI_SUMMARY!AU63="CENSORED",IF(SABI_SUMMARY!AT63="MALE_SUBADULT","M_DISPERSED",IF(SABI_SUMMARY!AT63="FEMALE_SUBADULT","F_DISPERSED","NA")),IF(SABI_SUMMARY!AU63="MALE_ADULT_36_48","M_RESIDENT",IF(SABI_SUMMARY!AU63="FEMALE_ADULT_36_48","F_RESIDENT","NA")))</f>
        <v>NA</v>
      </c>
      <c r="M63" s="1" t="str">
        <f>IF(SABI_SUMMARY!AV63="CENSORED",IF(SABI_SUMMARY!AU63="MALE_SUBADULT","M_DISPERSED",IF(SABI_SUMMARY!AU63="FEMALE_SUBADULT","F_DISPERSED","NA")),IF(SABI_SUMMARY!AV63="MALE_ADULT_36_48","M_RESIDENT",IF(SABI_SUMMARY!AV63="FEMALE_ADULT_36_48","F_RESIDENT","NA")))</f>
        <v>NA</v>
      </c>
      <c r="N63" s="1" t="str">
        <f>IF(SABI_SUMMARY!AW63="CENSORED",IF(SABI_SUMMARY!AV63="MALE_SUBADULT","M_DISPERSED",IF(SABI_SUMMARY!AV63="FEMALE_SUBADULT","F_DISPERSED","NA")),IF(SABI_SUMMARY!AW63="MALE_ADULT_36_48","M_RESIDENT",IF(SABI_SUMMARY!AW63="FEMALE_ADULT_36_48","F_RESIDENT","NA")))</f>
        <v>NA</v>
      </c>
      <c r="O63" s="1" t="str">
        <f>IF(SABI_SUMMARY!AX63="CENSORED",IF(SABI_SUMMARY!AW63="MALE_SUBADULT","M_DISPERSED",IF(SABI_SUMMARY!AW63="FEMALE_SUBADULT","F_DISPERSED","NA")),IF(SABI_SUMMARY!AX63="MALE_ADULT_36_48","M_RESIDENT",IF(SABI_SUMMARY!AX63="FEMALE_ADULT_36_48","F_RESIDENT","NA")))</f>
        <v>NA</v>
      </c>
      <c r="P63" s="1" t="str">
        <f>IF(SABI_SUMMARY!AY63="CENSORED",IF(SABI_SUMMARY!AX63="MALE_SUBADULT","M_DISPERSED",IF(SABI_SUMMARY!AX63="FEMALE_SUBADULT","F_DISPERSED","NA")),IF(SABI_SUMMARY!AY63="MALE_ADULT_36_48","M_RESIDENT",IF(SABI_SUMMARY!AY63="FEMALE_ADULT_36_48","F_RESIDENT","NA")))</f>
        <v>NA</v>
      </c>
    </row>
    <row r="64" spans="1:16" x14ac:dyDescent="0.2">
      <c r="A64" s="27">
        <f>SABI_RAW_DATA!A64</f>
        <v>63</v>
      </c>
      <c r="B64" s="1" t="str">
        <f>IF(SABI_SUMMARY!AK64="CENSORED",IF(SABI_SUMMARY!AJ64="MALE_SUBADULT","M_DISPERSED",IF(SABI_SUMMARY!AJ64="FEMALE_SUBADULT","F_DISPERSED","NA")),IF(SABI_SUMMARY!AK64="MALE_ADULT_36_48","M_RESIDENT",IF(SABI_SUMMARY!AK64="FEMALE_ADULT_36_48","F_RESIDENT","NA")))</f>
        <v>NA</v>
      </c>
      <c r="C64" s="1" t="str">
        <f>IF(SABI_SUMMARY!AL64="CENSORED",IF(SABI_SUMMARY!AK64="MALE_SUBADULT","M_DISPERSED",IF(SABI_SUMMARY!AK64="FEMALE_SUBADULT","F_DISPERSED","NA")),IF(SABI_SUMMARY!AL64="MALE_ADULT_36_48","M_RESIDENT",IF(SABI_SUMMARY!AL64="FEMALE_ADULT_36_48","F_RESIDENT","NA")))</f>
        <v>NA</v>
      </c>
      <c r="D64" s="1" t="str">
        <f>IF(SABI_SUMMARY!AM64="CENSORED",IF(SABI_SUMMARY!AL64="MALE_SUBADULT","M_DISPERSED",IF(SABI_SUMMARY!AL64="FEMALE_SUBADULT","F_DISPERSED","NA")),IF(SABI_SUMMARY!AM64="MALE_ADULT_36_48","M_RESIDENT",IF(SABI_SUMMARY!AM64="FEMALE_ADULT_36_48","F_RESIDENT","NA")))</f>
        <v>NA</v>
      </c>
      <c r="E64" s="1" t="str">
        <f>IF(SABI_SUMMARY!AN64="CENSORED",IF(SABI_SUMMARY!AM64="MALE_SUBADULT","M_DISPERSED",IF(SABI_SUMMARY!AM64="FEMALE_SUBADULT","F_DISPERSED","NA")),IF(SABI_SUMMARY!AN64="MALE_ADULT_36_48","M_RESIDENT",IF(SABI_SUMMARY!AN64="FEMALE_ADULT_36_48","F_RESIDENT","NA")))</f>
        <v>NA</v>
      </c>
      <c r="F64" s="1" t="str">
        <f>IF(SABI_SUMMARY!AO64="CENSORED",IF(SABI_SUMMARY!AN64="MALE_SUBADULT","M_DISPERSED",IF(SABI_SUMMARY!AN64="FEMALE_SUBADULT","F_DISPERSED","NA")),IF(SABI_SUMMARY!AO64="MALE_ADULT_36_48","M_RESIDENT",IF(SABI_SUMMARY!AO64="FEMALE_ADULT_36_48","F_RESIDENT","NA")))</f>
        <v>NA</v>
      </c>
      <c r="G64" s="1" t="str">
        <f>IF(SABI_SUMMARY!AP64="CENSORED",IF(SABI_SUMMARY!AO64="MALE_SUBADULT","M_DISPERSED",IF(SABI_SUMMARY!AO64="FEMALE_SUBADULT","F_DISPERSED","NA")),IF(SABI_SUMMARY!AP64="MALE_ADULT_36_48","M_RESIDENT",IF(SABI_SUMMARY!AP64="FEMALE_ADULT_36_48","F_RESIDENT","NA")))</f>
        <v>NA</v>
      </c>
      <c r="H64" s="1" t="str">
        <f>IF(SABI_SUMMARY!AQ64="CENSORED",IF(SABI_SUMMARY!AP64="MALE_SUBADULT","M_DISPERSED",IF(SABI_SUMMARY!AP64="FEMALE_SUBADULT","F_DISPERSED","NA")),IF(SABI_SUMMARY!AQ64="MALE_ADULT_36_48","M_RESIDENT",IF(SABI_SUMMARY!AQ64="FEMALE_ADULT_36_48","F_RESIDENT","NA")))</f>
        <v>NA</v>
      </c>
      <c r="I64" s="1" t="str">
        <f>IF(SABI_SUMMARY!AR64="CENSORED",IF(SABI_SUMMARY!AQ64="MALE_SUBADULT","M_DISPERSED",IF(SABI_SUMMARY!AQ64="FEMALE_SUBADULT","F_DISPERSED","NA")),IF(SABI_SUMMARY!AR64="MALE_ADULT_36_48","M_RESIDENT",IF(SABI_SUMMARY!AR64="FEMALE_ADULT_36_48","F_RESIDENT","NA")))</f>
        <v>F_RESIDENT</v>
      </c>
      <c r="J64" s="1" t="str">
        <f>IF(SABI_SUMMARY!AS64="CENSORED",IF(SABI_SUMMARY!AR64="MALE_SUBADULT","M_DISPERSED",IF(SABI_SUMMARY!AR64="FEMALE_SUBADULT","F_DISPERSED","NA")),IF(SABI_SUMMARY!AS64="MALE_ADULT_36_48","M_RESIDENT",IF(SABI_SUMMARY!AS64="FEMALE_ADULT_36_48","F_RESIDENT","NA")))</f>
        <v>NA</v>
      </c>
      <c r="K64" s="1" t="str">
        <f>IF(SABI_SUMMARY!AT64="CENSORED",IF(SABI_SUMMARY!AS64="MALE_SUBADULT","M_DISPERSED",IF(SABI_SUMMARY!AS64="FEMALE_SUBADULT","F_DISPERSED","NA")),IF(SABI_SUMMARY!AT64="MALE_ADULT_36_48","M_RESIDENT",IF(SABI_SUMMARY!AT64="FEMALE_ADULT_36_48","F_RESIDENT","NA")))</f>
        <v>NA</v>
      </c>
      <c r="L64" s="1" t="str">
        <f>IF(SABI_SUMMARY!AU64="CENSORED",IF(SABI_SUMMARY!AT64="MALE_SUBADULT","M_DISPERSED",IF(SABI_SUMMARY!AT64="FEMALE_SUBADULT","F_DISPERSED","NA")),IF(SABI_SUMMARY!AU64="MALE_ADULT_36_48","M_RESIDENT",IF(SABI_SUMMARY!AU64="FEMALE_ADULT_36_48","F_RESIDENT","NA")))</f>
        <v>NA</v>
      </c>
      <c r="M64" s="1" t="str">
        <f>IF(SABI_SUMMARY!AV64="CENSORED",IF(SABI_SUMMARY!AU64="MALE_SUBADULT","M_DISPERSED",IF(SABI_SUMMARY!AU64="FEMALE_SUBADULT","F_DISPERSED","NA")),IF(SABI_SUMMARY!AV64="MALE_ADULT_36_48","M_RESIDENT",IF(SABI_SUMMARY!AV64="FEMALE_ADULT_36_48","F_RESIDENT","NA")))</f>
        <v>NA</v>
      </c>
      <c r="N64" s="1" t="str">
        <f>IF(SABI_SUMMARY!AW64="CENSORED",IF(SABI_SUMMARY!AV64="MALE_SUBADULT","M_DISPERSED",IF(SABI_SUMMARY!AV64="FEMALE_SUBADULT","F_DISPERSED","NA")),IF(SABI_SUMMARY!AW64="MALE_ADULT_36_48","M_RESIDENT",IF(SABI_SUMMARY!AW64="FEMALE_ADULT_36_48","F_RESIDENT","NA")))</f>
        <v>NA</v>
      </c>
      <c r="O64" s="1" t="str">
        <f>IF(SABI_SUMMARY!AX64="CENSORED",IF(SABI_SUMMARY!AW64="MALE_SUBADULT","M_DISPERSED",IF(SABI_SUMMARY!AW64="FEMALE_SUBADULT","F_DISPERSED","NA")),IF(SABI_SUMMARY!AX64="MALE_ADULT_36_48","M_RESIDENT",IF(SABI_SUMMARY!AX64="FEMALE_ADULT_36_48","F_RESIDENT","NA")))</f>
        <v>NA</v>
      </c>
      <c r="P64" s="1" t="str">
        <f>IF(SABI_SUMMARY!AY64="CENSORED",IF(SABI_SUMMARY!AX64="MALE_SUBADULT","M_DISPERSED",IF(SABI_SUMMARY!AX64="FEMALE_SUBADULT","F_DISPERSED","NA")),IF(SABI_SUMMARY!AY64="MALE_ADULT_36_48","M_RESIDENT",IF(SABI_SUMMARY!AY64="FEMALE_ADULT_36_48","F_RESIDENT","NA")))</f>
        <v>NA</v>
      </c>
    </row>
    <row r="65" spans="1:16" x14ac:dyDescent="0.2">
      <c r="A65" s="27">
        <f>SABI_RAW_DATA!A65</f>
        <v>64</v>
      </c>
      <c r="B65" s="1" t="str">
        <f>IF(SABI_SUMMARY!AK65="CENSORED",IF(SABI_SUMMARY!AJ65="MALE_SUBADULT","M_DISPERSED",IF(SABI_SUMMARY!AJ65="FEMALE_SUBADULT","F_DISPERSED","NA")),IF(SABI_SUMMARY!AK65="MALE_ADULT_36_48","M_RESIDENT",IF(SABI_SUMMARY!AK65="FEMALE_ADULT_36_48","F_RESIDENT","NA")))</f>
        <v>NA</v>
      </c>
      <c r="C65" s="1" t="str">
        <f>IF(SABI_SUMMARY!AL65="CENSORED",IF(SABI_SUMMARY!AK65="MALE_SUBADULT","M_DISPERSED",IF(SABI_SUMMARY!AK65="FEMALE_SUBADULT","F_DISPERSED","NA")),IF(SABI_SUMMARY!AL65="MALE_ADULT_36_48","M_RESIDENT",IF(SABI_SUMMARY!AL65="FEMALE_ADULT_36_48","F_RESIDENT","NA")))</f>
        <v>NA</v>
      </c>
      <c r="D65" s="1" t="str">
        <f>IF(SABI_SUMMARY!AM65="CENSORED",IF(SABI_SUMMARY!AL65="MALE_SUBADULT","M_DISPERSED",IF(SABI_SUMMARY!AL65="FEMALE_SUBADULT","F_DISPERSED","NA")),IF(SABI_SUMMARY!AM65="MALE_ADULT_36_48","M_RESIDENT",IF(SABI_SUMMARY!AM65="FEMALE_ADULT_36_48","F_RESIDENT","NA")))</f>
        <v>NA</v>
      </c>
      <c r="E65" s="1" t="str">
        <f>IF(SABI_SUMMARY!AN65="CENSORED",IF(SABI_SUMMARY!AM65="MALE_SUBADULT","M_DISPERSED",IF(SABI_SUMMARY!AM65="FEMALE_SUBADULT","F_DISPERSED","NA")),IF(SABI_SUMMARY!AN65="MALE_ADULT_36_48","M_RESIDENT",IF(SABI_SUMMARY!AN65="FEMALE_ADULT_36_48","F_RESIDENT","NA")))</f>
        <v>NA</v>
      </c>
      <c r="F65" s="1" t="str">
        <f>IF(SABI_SUMMARY!AO65="CENSORED",IF(SABI_SUMMARY!AN65="MALE_SUBADULT","M_DISPERSED",IF(SABI_SUMMARY!AN65="FEMALE_SUBADULT","F_DISPERSED","NA")),IF(SABI_SUMMARY!AO65="MALE_ADULT_36_48","M_RESIDENT",IF(SABI_SUMMARY!AO65="FEMALE_ADULT_36_48","F_RESIDENT","NA")))</f>
        <v>NA</v>
      </c>
      <c r="G65" s="1" t="str">
        <f>IF(SABI_SUMMARY!AP65="CENSORED",IF(SABI_SUMMARY!AO65="MALE_SUBADULT","M_DISPERSED",IF(SABI_SUMMARY!AO65="FEMALE_SUBADULT","F_DISPERSED","NA")),IF(SABI_SUMMARY!AP65="MALE_ADULT_36_48","M_RESIDENT",IF(SABI_SUMMARY!AP65="FEMALE_ADULT_36_48","F_RESIDENT","NA")))</f>
        <v>NA</v>
      </c>
      <c r="H65" s="1" t="str">
        <f>IF(SABI_SUMMARY!AQ65="CENSORED",IF(SABI_SUMMARY!AP65="MALE_SUBADULT","M_DISPERSED",IF(SABI_SUMMARY!AP65="FEMALE_SUBADULT","F_DISPERSED","NA")),IF(SABI_SUMMARY!AQ65="MALE_ADULT_36_48","M_RESIDENT",IF(SABI_SUMMARY!AQ65="FEMALE_ADULT_36_48","F_RESIDENT","NA")))</f>
        <v>NA</v>
      </c>
      <c r="I65" s="1" t="str">
        <f>IF(SABI_SUMMARY!AR65="CENSORED",IF(SABI_SUMMARY!AQ65="MALE_SUBADULT","M_DISPERSED",IF(SABI_SUMMARY!AQ65="FEMALE_SUBADULT","F_DISPERSED","NA")),IF(SABI_SUMMARY!AR65="MALE_ADULT_36_48","M_RESIDENT",IF(SABI_SUMMARY!AR65="FEMALE_ADULT_36_48","F_RESIDENT","NA")))</f>
        <v>NA</v>
      </c>
      <c r="J65" s="1" t="str">
        <f>IF(SABI_SUMMARY!AS65="CENSORED",IF(SABI_SUMMARY!AR65="MALE_SUBADULT","M_DISPERSED",IF(SABI_SUMMARY!AR65="FEMALE_SUBADULT","F_DISPERSED","NA")),IF(SABI_SUMMARY!AS65="MALE_ADULT_36_48","M_RESIDENT",IF(SABI_SUMMARY!AS65="FEMALE_ADULT_36_48","F_RESIDENT","NA")))</f>
        <v>NA</v>
      </c>
      <c r="K65" s="1" t="str">
        <f>IF(SABI_SUMMARY!AT65="CENSORED",IF(SABI_SUMMARY!AS65="MALE_SUBADULT","M_DISPERSED",IF(SABI_SUMMARY!AS65="FEMALE_SUBADULT","F_DISPERSED","NA")),IF(SABI_SUMMARY!AT65="MALE_ADULT_36_48","M_RESIDENT",IF(SABI_SUMMARY!AT65="FEMALE_ADULT_36_48","F_RESIDENT","NA")))</f>
        <v>NA</v>
      </c>
      <c r="L65" s="1" t="str">
        <f>IF(SABI_SUMMARY!AU65="CENSORED",IF(SABI_SUMMARY!AT65="MALE_SUBADULT","M_DISPERSED",IF(SABI_SUMMARY!AT65="FEMALE_SUBADULT","F_DISPERSED","NA")),IF(SABI_SUMMARY!AU65="MALE_ADULT_36_48","M_RESIDENT",IF(SABI_SUMMARY!AU65="FEMALE_ADULT_36_48","F_RESIDENT","NA")))</f>
        <v>NA</v>
      </c>
      <c r="M65" s="1" t="str">
        <f>IF(SABI_SUMMARY!AV65="CENSORED",IF(SABI_SUMMARY!AU65="MALE_SUBADULT","M_DISPERSED",IF(SABI_SUMMARY!AU65="FEMALE_SUBADULT","F_DISPERSED","NA")),IF(SABI_SUMMARY!AV65="MALE_ADULT_36_48","M_RESIDENT",IF(SABI_SUMMARY!AV65="FEMALE_ADULT_36_48","F_RESIDENT","NA")))</f>
        <v>NA</v>
      </c>
      <c r="N65" s="1" t="str">
        <f>IF(SABI_SUMMARY!AW65="CENSORED",IF(SABI_SUMMARY!AV65="MALE_SUBADULT","M_DISPERSED",IF(SABI_SUMMARY!AV65="FEMALE_SUBADULT","F_DISPERSED","NA")),IF(SABI_SUMMARY!AW65="MALE_ADULT_36_48","M_RESIDENT",IF(SABI_SUMMARY!AW65="FEMALE_ADULT_36_48","F_RESIDENT","NA")))</f>
        <v>NA</v>
      </c>
      <c r="O65" s="1" t="str">
        <f>IF(SABI_SUMMARY!AX65="CENSORED",IF(SABI_SUMMARY!AW65="MALE_SUBADULT","M_DISPERSED",IF(SABI_SUMMARY!AW65="FEMALE_SUBADULT","F_DISPERSED","NA")),IF(SABI_SUMMARY!AX65="MALE_ADULT_36_48","M_RESIDENT",IF(SABI_SUMMARY!AX65="FEMALE_ADULT_36_48","F_RESIDENT","NA")))</f>
        <v>NA</v>
      </c>
      <c r="P65" s="1" t="str">
        <f>IF(SABI_SUMMARY!AY65="CENSORED",IF(SABI_SUMMARY!AX65="MALE_SUBADULT","M_DISPERSED",IF(SABI_SUMMARY!AX65="FEMALE_SUBADULT","F_DISPERSED","NA")),IF(SABI_SUMMARY!AY65="MALE_ADULT_36_48","M_RESIDENT",IF(SABI_SUMMARY!AY65="FEMALE_ADULT_36_48","F_RESIDENT","NA")))</f>
        <v>NA</v>
      </c>
    </row>
    <row r="66" spans="1:16" x14ac:dyDescent="0.2">
      <c r="A66" s="27">
        <f>SABI_RAW_DATA!A66</f>
        <v>65</v>
      </c>
      <c r="B66" s="1" t="str">
        <f>IF(SABI_SUMMARY!AK66="CENSORED",IF(SABI_SUMMARY!AJ66="MALE_SUBADULT","M_DISPERSED",IF(SABI_SUMMARY!AJ66="FEMALE_SUBADULT","F_DISPERSED","NA")),IF(SABI_SUMMARY!AK66="MALE_ADULT_36_48","M_RESIDENT",IF(SABI_SUMMARY!AK66="FEMALE_ADULT_36_48","F_RESIDENT","NA")))</f>
        <v>NA</v>
      </c>
      <c r="C66" s="1" t="str">
        <f>IF(SABI_SUMMARY!AL66="CENSORED",IF(SABI_SUMMARY!AK66="MALE_SUBADULT","M_DISPERSED",IF(SABI_SUMMARY!AK66="FEMALE_SUBADULT","F_DISPERSED","NA")),IF(SABI_SUMMARY!AL66="MALE_ADULT_36_48","M_RESIDENT",IF(SABI_SUMMARY!AL66="FEMALE_ADULT_36_48","F_RESIDENT","NA")))</f>
        <v>NA</v>
      </c>
      <c r="D66" s="1" t="str">
        <f>IF(SABI_SUMMARY!AM66="CENSORED",IF(SABI_SUMMARY!AL66="MALE_SUBADULT","M_DISPERSED",IF(SABI_SUMMARY!AL66="FEMALE_SUBADULT","F_DISPERSED","NA")),IF(SABI_SUMMARY!AM66="MALE_ADULT_36_48","M_RESIDENT",IF(SABI_SUMMARY!AM66="FEMALE_ADULT_36_48","F_RESIDENT","NA")))</f>
        <v>NA</v>
      </c>
      <c r="E66" s="1" t="str">
        <f>IF(SABI_SUMMARY!AN66="CENSORED",IF(SABI_SUMMARY!AM66="MALE_SUBADULT","M_DISPERSED",IF(SABI_SUMMARY!AM66="FEMALE_SUBADULT","F_DISPERSED","NA")),IF(SABI_SUMMARY!AN66="MALE_ADULT_36_48","M_RESIDENT",IF(SABI_SUMMARY!AN66="FEMALE_ADULT_36_48","F_RESIDENT","NA")))</f>
        <v>NA</v>
      </c>
      <c r="F66" s="1" t="str">
        <f>IF(SABI_SUMMARY!AO66="CENSORED",IF(SABI_SUMMARY!AN66="MALE_SUBADULT","M_DISPERSED",IF(SABI_SUMMARY!AN66="FEMALE_SUBADULT","F_DISPERSED","NA")),IF(SABI_SUMMARY!AO66="MALE_ADULT_36_48","M_RESIDENT",IF(SABI_SUMMARY!AO66="FEMALE_ADULT_36_48","F_RESIDENT","NA")))</f>
        <v>NA</v>
      </c>
      <c r="G66" s="1" t="str">
        <f>IF(SABI_SUMMARY!AP66="CENSORED",IF(SABI_SUMMARY!AO66="MALE_SUBADULT","M_DISPERSED",IF(SABI_SUMMARY!AO66="FEMALE_SUBADULT","F_DISPERSED","NA")),IF(SABI_SUMMARY!AP66="MALE_ADULT_36_48","M_RESIDENT",IF(SABI_SUMMARY!AP66="FEMALE_ADULT_36_48","F_RESIDENT","NA")))</f>
        <v>NA</v>
      </c>
      <c r="H66" s="1" t="str">
        <f>IF(SABI_SUMMARY!AQ66="CENSORED",IF(SABI_SUMMARY!AP66="MALE_SUBADULT","M_DISPERSED",IF(SABI_SUMMARY!AP66="FEMALE_SUBADULT","F_DISPERSED","NA")),IF(SABI_SUMMARY!AQ66="MALE_ADULT_36_48","M_RESIDENT",IF(SABI_SUMMARY!AQ66="FEMALE_ADULT_36_48","F_RESIDENT","NA")))</f>
        <v>NA</v>
      </c>
      <c r="I66" s="1" t="str">
        <f>IF(SABI_SUMMARY!AR66="CENSORED",IF(SABI_SUMMARY!AQ66="MALE_SUBADULT","M_DISPERSED",IF(SABI_SUMMARY!AQ66="FEMALE_SUBADULT","F_DISPERSED","NA")),IF(SABI_SUMMARY!AR66="MALE_ADULT_36_48","M_RESIDENT",IF(SABI_SUMMARY!AR66="FEMALE_ADULT_36_48","F_RESIDENT","NA")))</f>
        <v>NA</v>
      </c>
      <c r="J66" s="1" t="str">
        <f>IF(SABI_SUMMARY!AS66="CENSORED",IF(SABI_SUMMARY!AR66="MALE_SUBADULT","M_DISPERSED",IF(SABI_SUMMARY!AR66="FEMALE_SUBADULT","F_DISPERSED","NA")),IF(SABI_SUMMARY!AS66="MALE_ADULT_36_48","M_RESIDENT",IF(SABI_SUMMARY!AS66="FEMALE_ADULT_36_48","F_RESIDENT","NA")))</f>
        <v>NA</v>
      </c>
      <c r="K66" s="1" t="str">
        <f>IF(SABI_SUMMARY!AT66="CENSORED",IF(SABI_SUMMARY!AS66="MALE_SUBADULT","M_DISPERSED",IF(SABI_SUMMARY!AS66="FEMALE_SUBADULT","F_DISPERSED","NA")),IF(SABI_SUMMARY!AT66="MALE_ADULT_36_48","M_RESIDENT",IF(SABI_SUMMARY!AT66="FEMALE_ADULT_36_48","F_RESIDENT","NA")))</f>
        <v>NA</v>
      </c>
      <c r="L66" s="1" t="str">
        <f>IF(SABI_SUMMARY!AU66="CENSORED",IF(SABI_SUMMARY!AT66="MALE_SUBADULT","M_DISPERSED",IF(SABI_SUMMARY!AT66="FEMALE_SUBADULT","F_DISPERSED","NA")),IF(SABI_SUMMARY!AU66="MALE_ADULT_36_48","M_RESIDENT",IF(SABI_SUMMARY!AU66="FEMALE_ADULT_36_48","F_RESIDENT","NA")))</f>
        <v>NA</v>
      </c>
      <c r="M66" s="1" t="str">
        <f>IF(SABI_SUMMARY!AV66="CENSORED",IF(SABI_SUMMARY!AU66="MALE_SUBADULT","M_DISPERSED",IF(SABI_SUMMARY!AU66="FEMALE_SUBADULT","F_DISPERSED","NA")),IF(SABI_SUMMARY!AV66="MALE_ADULT_36_48","M_RESIDENT",IF(SABI_SUMMARY!AV66="FEMALE_ADULT_36_48","F_RESIDENT","NA")))</f>
        <v>NA</v>
      </c>
      <c r="N66" s="1" t="str">
        <f>IF(SABI_SUMMARY!AW66="CENSORED",IF(SABI_SUMMARY!AV66="MALE_SUBADULT","M_DISPERSED",IF(SABI_SUMMARY!AV66="FEMALE_SUBADULT","F_DISPERSED","NA")),IF(SABI_SUMMARY!AW66="MALE_ADULT_36_48","M_RESIDENT",IF(SABI_SUMMARY!AW66="FEMALE_ADULT_36_48","F_RESIDENT","NA")))</f>
        <v>NA</v>
      </c>
      <c r="O66" s="1" t="str">
        <f>IF(SABI_SUMMARY!AX66="CENSORED",IF(SABI_SUMMARY!AW66="MALE_SUBADULT","M_DISPERSED",IF(SABI_SUMMARY!AW66="FEMALE_SUBADULT","F_DISPERSED","NA")),IF(SABI_SUMMARY!AX66="MALE_ADULT_36_48","M_RESIDENT",IF(SABI_SUMMARY!AX66="FEMALE_ADULT_36_48","F_RESIDENT","NA")))</f>
        <v>NA</v>
      </c>
      <c r="P66" s="1" t="str">
        <f>IF(SABI_SUMMARY!AY66="CENSORED",IF(SABI_SUMMARY!AX66="MALE_SUBADULT","M_DISPERSED",IF(SABI_SUMMARY!AX66="FEMALE_SUBADULT","F_DISPERSED","NA")),IF(SABI_SUMMARY!AY66="MALE_ADULT_36_48","M_RESIDENT",IF(SABI_SUMMARY!AY66="FEMALE_ADULT_36_48","F_RESIDENT","NA")))</f>
        <v>NA</v>
      </c>
    </row>
    <row r="67" spans="1:16" x14ac:dyDescent="0.2">
      <c r="A67" s="27">
        <f>SABI_RAW_DATA!A67</f>
        <v>66</v>
      </c>
      <c r="B67" s="1" t="str">
        <f>IF(SABI_SUMMARY!AK67="CENSORED",IF(SABI_SUMMARY!AJ67="MALE_SUBADULT","M_DISPERSED",IF(SABI_SUMMARY!AJ67="FEMALE_SUBADULT","F_DISPERSED","NA")),IF(SABI_SUMMARY!AK67="MALE_ADULT_36_48","M_RESIDENT",IF(SABI_SUMMARY!AK67="FEMALE_ADULT_36_48","F_RESIDENT","NA")))</f>
        <v>NA</v>
      </c>
      <c r="C67" s="1" t="str">
        <f>IF(SABI_SUMMARY!AL67="CENSORED",IF(SABI_SUMMARY!AK67="MALE_SUBADULT","M_DISPERSED",IF(SABI_SUMMARY!AK67="FEMALE_SUBADULT","F_DISPERSED","NA")),IF(SABI_SUMMARY!AL67="MALE_ADULT_36_48","M_RESIDENT",IF(SABI_SUMMARY!AL67="FEMALE_ADULT_36_48","F_RESIDENT","NA")))</f>
        <v>NA</v>
      </c>
      <c r="D67" s="1" t="str">
        <f>IF(SABI_SUMMARY!AM67="CENSORED",IF(SABI_SUMMARY!AL67="MALE_SUBADULT","M_DISPERSED",IF(SABI_SUMMARY!AL67="FEMALE_SUBADULT","F_DISPERSED","NA")),IF(SABI_SUMMARY!AM67="MALE_ADULT_36_48","M_RESIDENT",IF(SABI_SUMMARY!AM67="FEMALE_ADULT_36_48","F_RESIDENT","NA")))</f>
        <v>NA</v>
      </c>
      <c r="E67" s="1" t="str">
        <f>IF(SABI_SUMMARY!AN67="CENSORED",IF(SABI_SUMMARY!AM67="MALE_SUBADULT","M_DISPERSED",IF(SABI_SUMMARY!AM67="FEMALE_SUBADULT","F_DISPERSED","NA")),IF(SABI_SUMMARY!AN67="MALE_ADULT_36_48","M_RESIDENT",IF(SABI_SUMMARY!AN67="FEMALE_ADULT_36_48","F_RESIDENT","NA")))</f>
        <v>NA</v>
      </c>
      <c r="F67" s="1" t="str">
        <f>IF(SABI_SUMMARY!AO67="CENSORED",IF(SABI_SUMMARY!AN67="MALE_SUBADULT","M_DISPERSED",IF(SABI_SUMMARY!AN67="FEMALE_SUBADULT","F_DISPERSED","NA")),IF(SABI_SUMMARY!AO67="MALE_ADULT_36_48","M_RESIDENT",IF(SABI_SUMMARY!AO67="FEMALE_ADULT_36_48","F_RESIDENT","NA")))</f>
        <v>NA</v>
      </c>
      <c r="G67" s="1" t="str">
        <f>IF(SABI_SUMMARY!AP67="CENSORED",IF(SABI_SUMMARY!AO67="MALE_SUBADULT","M_DISPERSED",IF(SABI_SUMMARY!AO67="FEMALE_SUBADULT","F_DISPERSED","NA")),IF(SABI_SUMMARY!AP67="MALE_ADULT_36_48","M_RESIDENT",IF(SABI_SUMMARY!AP67="FEMALE_ADULT_36_48","F_RESIDENT","NA")))</f>
        <v>NA</v>
      </c>
      <c r="H67" s="1" t="str">
        <f>IF(SABI_SUMMARY!AQ67="CENSORED",IF(SABI_SUMMARY!AP67="MALE_SUBADULT","M_DISPERSED",IF(SABI_SUMMARY!AP67="FEMALE_SUBADULT","F_DISPERSED","NA")),IF(SABI_SUMMARY!AQ67="MALE_ADULT_36_48","M_RESIDENT",IF(SABI_SUMMARY!AQ67="FEMALE_ADULT_36_48","F_RESIDENT","NA")))</f>
        <v>NA</v>
      </c>
      <c r="I67" s="1" t="str">
        <f>IF(SABI_SUMMARY!AR67="CENSORED",IF(SABI_SUMMARY!AQ67="MALE_SUBADULT","M_DISPERSED",IF(SABI_SUMMARY!AQ67="FEMALE_SUBADULT","F_DISPERSED","NA")),IF(SABI_SUMMARY!AR67="MALE_ADULT_36_48","M_RESIDENT",IF(SABI_SUMMARY!AR67="FEMALE_ADULT_36_48","F_RESIDENT","NA")))</f>
        <v>NA</v>
      </c>
      <c r="J67" s="1" t="str">
        <f>IF(SABI_SUMMARY!AS67="CENSORED",IF(SABI_SUMMARY!AR67="MALE_SUBADULT","M_DISPERSED",IF(SABI_SUMMARY!AR67="FEMALE_SUBADULT","F_DISPERSED","NA")),IF(SABI_SUMMARY!AS67="MALE_ADULT_36_48","M_RESIDENT",IF(SABI_SUMMARY!AS67="FEMALE_ADULT_36_48","F_RESIDENT","NA")))</f>
        <v>NA</v>
      </c>
      <c r="K67" s="1" t="str">
        <f>IF(SABI_SUMMARY!AT67="CENSORED",IF(SABI_SUMMARY!AS67="MALE_SUBADULT","M_DISPERSED",IF(SABI_SUMMARY!AS67="FEMALE_SUBADULT","F_DISPERSED","NA")),IF(SABI_SUMMARY!AT67="MALE_ADULT_36_48","M_RESIDENT",IF(SABI_SUMMARY!AT67="FEMALE_ADULT_36_48","F_RESIDENT","NA")))</f>
        <v>NA</v>
      </c>
      <c r="L67" s="1" t="str">
        <f>IF(SABI_SUMMARY!AU67="CENSORED",IF(SABI_SUMMARY!AT67="MALE_SUBADULT","M_DISPERSED",IF(SABI_SUMMARY!AT67="FEMALE_SUBADULT","F_DISPERSED","NA")),IF(SABI_SUMMARY!AU67="MALE_ADULT_36_48","M_RESIDENT",IF(SABI_SUMMARY!AU67="FEMALE_ADULT_36_48","F_RESIDENT","NA")))</f>
        <v>NA</v>
      </c>
      <c r="M67" s="1" t="str">
        <f>IF(SABI_SUMMARY!AV67="CENSORED",IF(SABI_SUMMARY!AU67="MALE_SUBADULT","M_DISPERSED",IF(SABI_SUMMARY!AU67="FEMALE_SUBADULT","F_DISPERSED","NA")),IF(SABI_SUMMARY!AV67="MALE_ADULT_36_48","M_RESIDENT",IF(SABI_SUMMARY!AV67="FEMALE_ADULT_36_48","F_RESIDENT","NA")))</f>
        <v>NA</v>
      </c>
      <c r="N67" s="1" t="str">
        <f>IF(SABI_SUMMARY!AW67="CENSORED",IF(SABI_SUMMARY!AV67="MALE_SUBADULT","M_DISPERSED",IF(SABI_SUMMARY!AV67="FEMALE_SUBADULT","F_DISPERSED","NA")),IF(SABI_SUMMARY!AW67="MALE_ADULT_36_48","M_RESIDENT",IF(SABI_SUMMARY!AW67="FEMALE_ADULT_36_48","F_RESIDENT","NA")))</f>
        <v>NA</v>
      </c>
      <c r="O67" s="1" t="str">
        <f>IF(SABI_SUMMARY!AX67="CENSORED",IF(SABI_SUMMARY!AW67="MALE_SUBADULT","M_DISPERSED",IF(SABI_SUMMARY!AW67="FEMALE_SUBADULT","F_DISPERSED","NA")),IF(SABI_SUMMARY!AX67="MALE_ADULT_36_48","M_RESIDENT",IF(SABI_SUMMARY!AX67="FEMALE_ADULT_36_48","F_RESIDENT","NA")))</f>
        <v>NA</v>
      </c>
      <c r="P67" s="1" t="str">
        <f>IF(SABI_SUMMARY!AY67="CENSORED",IF(SABI_SUMMARY!AX67="MALE_SUBADULT","M_DISPERSED",IF(SABI_SUMMARY!AX67="FEMALE_SUBADULT","F_DISPERSED","NA")),IF(SABI_SUMMARY!AY67="MALE_ADULT_36_48","M_RESIDENT",IF(SABI_SUMMARY!AY67="FEMALE_ADULT_36_48","F_RESIDENT","NA")))</f>
        <v>NA</v>
      </c>
    </row>
    <row r="68" spans="1:16" x14ac:dyDescent="0.2">
      <c r="A68" s="27">
        <f>SABI_RAW_DATA!A68</f>
        <v>67</v>
      </c>
      <c r="B68" s="1" t="str">
        <f>IF(SABI_SUMMARY!AK68="CENSORED",IF(SABI_SUMMARY!AJ68="MALE_SUBADULT","M_DISPERSED",IF(SABI_SUMMARY!AJ68="FEMALE_SUBADULT","F_DISPERSED","NA")),IF(SABI_SUMMARY!AK68="MALE_ADULT_36_48","M_RESIDENT",IF(SABI_SUMMARY!AK68="FEMALE_ADULT_36_48","F_RESIDENT","NA")))</f>
        <v>NA</v>
      </c>
      <c r="C68" s="1" t="str">
        <f>IF(SABI_SUMMARY!AL68="CENSORED",IF(SABI_SUMMARY!AK68="MALE_SUBADULT","M_DISPERSED",IF(SABI_SUMMARY!AK68="FEMALE_SUBADULT","F_DISPERSED","NA")),IF(SABI_SUMMARY!AL68="MALE_ADULT_36_48","M_RESIDENT",IF(SABI_SUMMARY!AL68="FEMALE_ADULT_36_48","F_RESIDENT","NA")))</f>
        <v>NA</v>
      </c>
      <c r="D68" s="1" t="str">
        <f>IF(SABI_SUMMARY!AM68="CENSORED",IF(SABI_SUMMARY!AL68="MALE_SUBADULT","M_DISPERSED",IF(SABI_SUMMARY!AL68="FEMALE_SUBADULT","F_DISPERSED","NA")),IF(SABI_SUMMARY!AM68="MALE_ADULT_36_48","M_RESIDENT",IF(SABI_SUMMARY!AM68="FEMALE_ADULT_36_48","F_RESIDENT","NA")))</f>
        <v>NA</v>
      </c>
      <c r="E68" s="1" t="str">
        <f>IF(SABI_SUMMARY!AN68="CENSORED",IF(SABI_SUMMARY!AM68="MALE_SUBADULT","M_DISPERSED",IF(SABI_SUMMARY!AM68="FEMALE_SUBADULT","F_DISPERSED","NA")),IF(SABI_SUMMARY!AN68="MALE_ADULT_36_48","M_RESIDENT",IF(SABI_SUMMARY!AN68="FEMALE_ADULT_36_48","F_RESIDENT","NA")))</f>
        <v>NA</v>
      </c>
      <c r="F68" s="1" t="str">
        <f>IF(SABI_SUMMARY!AO68="CENSORED",IF(SABI_SUMMARY!AN68="MALE_SUBADULT","M_DISPERSED",IF(SABI_SUMMARY!AN68="FEMALE_SUBADULT","F_DISPERSED","NA")),IF(SABI_SUMMARY!AO68="MALE_ADULT_36_48","M_RESIDENT",IF(SABI_SUMMARY!AO68="FEMALE_ADULT_36_48","F_RESIDENT","NA")))</f>
        <v>NA</v>
      </c>
      <c r="G68" s="1" t="str">
        <f>IF(SABI_SUMMARY!AP68="CENSORED",IF(SABI_SUMMARY!AO68="MALE_SUBADULT","M_DISPERSED",IF(SABI_SUMMARY!AO68="FEMALE_SUBADULT","F_DISPERSED","NA")),IF(SABI_SUMMARY!AP68="MALE_ADULT_36_48","M_RESIDENT",IF(SABI_SUMMARY!AP68="FEMALE_ADULT_36_48","F_RESIDENT","NA")))</f>
        <v>NA</v>
      </c>
      <c r="H68" s="1" t="str">
        <f>IF(SABI_SUMMARY!AQ68="CENSORED",IF(SABI_SUMMARY!AP68="MALE_SUBADULT","M_DISPERSED",IF(SABI_SUMMARY!AP68="FEMALE_SUBADULT","F_DISPERSED","NA")),IF(SABI_SUMMARY!AQ68="MALE_ADULT_36_48","M_RESIDENT",IF(SABI_SUMMARY!AQ68="FEMALE_ADULT_36_48","F_RESIDENT","NA")))</f>
        <v>NA</v>
      </c>
      <c r="I68" s="1" t="str">
        <f>IF(SABI_SUMMARY!AR68="CENSORED",IF(SABI_SUMMARY!AQ68="MALE_SUBADULT","M_DISPERSED",IF(SABI_SUMMARY!AQ68="FEMALE_SUBADULT","F_DISPERSED","NA")),IF(SABI_SUMMARY!AR68="MALE_ADULT_36_48","M_RESIDENT",IF(SABI_SUMMARY!AR68="FEMALE_ADULT_36_48","F_RESIDENT","NA")))</f>
        <v>NA</v>
      </c>
      <c r="J68" s="1" t="str">
        <f>IF(SABI_SUMMARY!AS68="CENSORED",IF(SABI_SUMMARY!AR68="MALE_SUBADULT","M_DISPERSED",IF(SABI_SUMMARY!AR68="FEMALE_SUBADULT","F_DISPERSED","NA")),IF(SABI_SUMMARY!AS68="MALE_ADULT_36_48","M_RESIDENT",IF(SABI_SUMMARY!AS68="FEMALE_ADULT_36_48","F_RESIDENT","NA")))</f>
        <v>NA</v>
      </c>
      <c r="K68" s="1" t="str">
        <f>IF(SABI_SUMMARY!AT68="CENSORED",IF(SABI_SUMMARY!AS68="MALE_SUBADULT","M_DISPERSED",IF(SABI_SUMMARY!AS68="FEMALE_SUBADULT","F_DISPERSED","NA")),IF(SABI_SUMMARY!AT68="MALE_ADULT_36_48","M_RESIDENT",IF(SABI_SUMMARY!AT68="FEMALE_ADULT_36_48","F_RESIDENT","NA")))</f>
        <v>NA</v>
      </c>
      <c r="L68" s="1" t="str">
        <f>IF(SABI_SUMMARY!AU68="CENSORED",IF(SABI_SUMMARY!AT68="MALE_SUBADULT","M_DISPERSED",IF(SABI_SUMMARY!AT68="FEMALE_SUBADULT","F_DISPERSED","NA")),IF(SABI_SUMMARY!AU68="MALE_ADULT_36_48","M_RESIDENT",IF(SABI_SUMMARY!AU68="FEMALE_ADULT_36_48","F_RESIDENT","NA")))</f>
        <v>NA</v>
      </c>
      <c r="M68" s="1" t="str">
        <f>IF(SABI_SUMMARY!AV68="CENSORED",IF(SABI_SUMMARY!AU68="MALE_SUBADULT","M_DISPERSED",IF(SABI_SUMMARY!AU68="FEMALE_SUBADULT","F_DISPERSED","NA")),IF(SABI_SUMMARY!AV68="MALE_ADULT_36_48","M_RESIDENT",IF(SABI_SUMMARY!AV68="FEMALE_ADULT_36_48","F_RESIDENT","NA")))</f>
        <v>NA</v>
      </c>
      <c r="N68" s="1" t="str">
        <f>IF(SABI_SUMMARY!AW68="CENSORED",IF(SABI_SUMMARY!AV68="MALE_SUBADULT","M_DISPERSED",IF(SABI_SUMMARY!AV68="FEMALE_SUBADULT","F_DISPERSED","NA")),IF(SABI_SUMMARY!AW68="MALE_ADULT_36_48","M_RESIDENT",IF(SABI_SUMMARY!AW68="FEMALE_ADULT_36_48","F_RESIDENT","NA")))</f>
        <v>NA</v>
      </c>
      <c r="O68" s="1" t="str">
        <f>IF(SABI_SUMMARY!AX68="CENSORED",IF(SABI_SUMMARY!AW68="MALE_SUBADULT","M_DISPERSED",IF(SABI_SUMMARY!AW68="FEMALE_SUBADULT","F_DISPERSED","NA")),IF(SABI_SUMMARY!AX68="MALE_ADULT_36_48","M_RESIDENT",IF(SABI_SUMMARY!AX68="FEMALE_ADULT_36_48","F_RESIDENT","NA")))</f>
        <v>NA</v>
      </c>
      <c r="P68" s="1" t="str">
        <f>IF(SABI_SUMMARY!AY68="CENSORED",IF(SABI_SUMMARY!AX68="MALE_SUBADULT","M_DISPERSED",IF(SABI_SUMMARY!AX68="FEMALE_SUBADULT","F_DISPERSED","NA")),IF(SABI_SUMMARY!AY68="MALE_ADULT_36_48","M_RESIDENT",IF(SABI_SUMMARY!AY68="FEMALE_ADULT_36_48","F_RESIDENT","NA")))</f>
        <v>NA</v>
      </c>
    </row>
    <row r="69" spans="1:16" x14ac:dyDescent="0.2">
      <c r="A69" s="27">
        <f>SABI_RAW_DATA!A69</f>
        <v>68</v>
      </c>
      <c r="B69" s="1" t="str">
        <f>IF(SABI_SUMMARY!AK69="CENSORED",IF(SABI_SUMMARY!AJ69="MALE_SUBADULT","M_DISPERSED",IF(SABI_SUMMARY!AJ69="FEMALE_SUBADULT","F_DISPERSED","NA")),IF(SABI_SUMMARY!AK69="MALE_ADULT_36_48","M_RESIDENT",IF(SABI_SUMMARY!AK69="FEMALE_ADULT_36_48","F_RESIDENT","NA")))</f>
        <v>NA</v>
      </c>
      <c r="C69" s="1" t="str">
        <f>IF(SABI_SUMMARY!AL69="CENSORED",IF(SABI_SUMMARY!AK69="MALE_SUBADULT","M_DISPERSED",IF(SABI_SUMMARY!AK69="FEMALE_SUBADULT","F_DISPERSED","NA")),IF(SABI_SUMMARY!AL69="MALE_ADULT_36_48","M_RESIDENT",IF(SABI_SUMMARY!AL69="FEMALE_ADULT_36_48","F_RESIDENT","NA")))</f>
        <v>NA</v>
      </c>
      <c r="D69" s="1" t="str">
        <f>IF(SABI_SUMMARY!AM69="CENSORED",IF(SABI_SUMMARY!AL69="MALE_SUBADULT","M_DISPERSED",IF(SABI_SUMMARY!AL69="FEMALE_SUBADULT","F_DISPERSED","NA")),IF(SABI_SUMMARY!AM69="MALE_ADULT_36_48","M_RESIDENT",IF(SABI_SUMMARY!AM69="FEMALE_ADULT_36_48","F_RESIDENT","NA")))</f>
        <v>NA</v>
      </c>
      <c r="E69" s="1" t="str">
        <f>IF(SABI_SUMMARY!AN69="CENSORED",IF(SABI_SUMMARY!AM69="MALE_SUBADULT","M_DISPERSED",IF(SABI_SUMMARY!AM69="FEMALE_SUBADULT","F_DISPERSED","NA")),IF(SABI_SUMMARY!AN69="MALE_ADULT_36_48","M_RESIDENT",IF(SABI_SUMMARY!AN69="FEMALE_ADULT_36_48","F_RESIDENT","NA")))</f>
        <v>NA</v>
      </c>
      <c r="F69" s="1" t="str">
        <f>IF(SABI_SUMMARY!AO69="CENSORED",IF(SABI_SUMMARY!AN69="MALE_SUBADULT","M_DISPERSED",IF(SABI_SUMMARY!AN69="FEMALE_SUBADULT","F_DISPERSED","NA")),IF(SABI_SUMMARY!AO69="MALE_ADULT_36_48","M_RESIDENT",IF(SABI_SUMMARY!AO69="FEMALE_ADULT_36_48","F_RESIDENT","NA")))</f>
        <v>NA</v>
      </c>
      <c r="G69" s="1" t="str">
        <f>IF(SABI_SUMMARY!AP69="CENSORED",IF(SABI_SUMMARY!AO69="MALE_SUBADULT","M_DISPERSED",IF(SABI_SUMMARY!AO69="FEMALE_SUBADULT","F_DISPERSED","NA")),IF(SABI_SUMMARY!AP69="MALE_ADULT_36_48","M_RESIDENT",IF(SABI_SUMMARY!AP69="FEMALE_ADULT_36_48","F_RESIDENT","NA")))</f>
        <v>NA</v>
      </c>
      <c r="H69" s="1" t="str">
        <f>IF(SABI_SUMMARY!AQ69="CENSORED",IF(SABI_SUMMARY!AP69="MALE_SUBADULT","M_DISPERSED",IF(SABI_SUMMARY!AP69="FEMALE_SUBADULT","F_DISPERSED","NA")),IF(SABI_SUMMARY!AQ69="MALE_ADULT_36_48","M_RESIDENT",IF(SABI_SUMMARY!AQ69="FEMALE_ADULT_36_48","F_RESIDENT","NA")))</f>
        <v>NA</v>
      </c>
      <c r="I69" s="1" t="str">
        <f>IF(SABI_SUMMARY!AR69="CENSORED",IF(SABI_SUMMARY!AQ69="MALE_SUBADULT","M_DISPERSED",IF(SABI_SUMMARY!AQ69="FEMALE_SUBADULT","F_DISPERSED","NA")),IF(SABI_SUMMARY!AR69="MALE_ADULT_36_48","M_RESIDENT",IF(SABI_SUMMARY!AR69="FEMALE_ADULT_36_48","F_RESIDENT","NA")))</f>
        <v>NA</v>
      </c>
      <c r="J69" s="1" t="str">
        <f>IF(SABI_SUMMARY!AS69="CENSORED",IF(SABI_SUMMARY!AR69="MALE_SUBADULT","M_DISPERSED",IF(SABI_SUMMARY!AR69="FEMALE_SUBADULT","F_DISPERSED","NA")),IF(SABI_SUMMARY!AS69="MALE_ADULT_36_48","M_RESIDENT",IF(SABI_SUMMARY!AS69="FEMALE_ADULT_36_48","F_RESIDENT","NA")))</f>
        <v>NA</v>
      </c>
      <c r="K69" s="1" t="str">
        <f>IF(SABI_SUMMARY!AT69="CENSORED",IF(SABI_SUMMARY!AS69="MALE_SUBADULT","M_DISPERSED",IF(SABI_SUMMARY!AS69="FEMALE_SUBADULT","F_DISPERSED","NA")),IF(SABI_SUMMARY!AT69="MALE_ADULT_36_48","M_RESIDENT",IF(SABI_SUMMARY!AT69="FEMALE_ADULT_36_48","F_RESIDENT","NA")))</f>
        <v>NA</v>
      </c>
      <c r="L69" s="1" t="str">
        <f>IF(SABI_SUMMARY!AU69="CENSORED",IF(SABI_SUMMARY!AT69="MALE_SUBADULT","M_DISPERSED",IF(SABI_SUMMARY!AT69="FEMALE_SUBADULT","F_DISPERSED","NA")),IF(SABI_SUMMARY!AU69="MALE_ADULT_36_48","M_RESIDENT",IF(SABI_SUMMARY!AU69="FEMALE_ADULT_36_48","F_RESIDENT","NA")))</f>
        <v>NA</v>
      </c>
      <c r="M69" s="1" t="str">
        <f>IF(SABI_SUMMARY!AV69="CENSORED",IF(SABI_SUMMARY!AU69="MALE_SUBADULT","M_DISPERSED",IF(SABI_SUMMARY!AU69="FEMALE_SUBADULT","F_DISPERSED","NA")),IF(SABI_SUMMARY!AV69="MALE_ADULT_36_48","M_RESIDENT",IF(SABI_SUMMARY!AV69="FEMALE_ADULT_36_48","F_RESIDENT","NA")))</f>
        <v>M_DISPERSED</v>
      </c>
      <c r="N69" s="1" t="str">
        <f>IF(SABI_SUMMARY!AW69="CENSORED",IF(SABI_SUMMARY!AV69="MALE_SUBADULT","M_DISPERSED",IF(SABI_SUMMARY!AV69="FEMALE_SUBADULT","F_DISPERSED","NA")),IF(SABI_SUMMARY!AW69="MALE_ADULT_36_48","M_RESIDENT",IF(SABI_SUMMARY!AW69="FEMALE_ADULT_36_48","F_RESIDENT","NA")))</f>
        <v>NA</v>
      </c>
      <c r="O69" s="1" t="str">
        <f>IF(SABI_SUMMARY!AX69="CENSORED",IF(SABI_SUMMARY!AW69="MALE_SUBADULT","M_DISPERSED",IF(SABI_SUMMARY!AW69="FEMALE_SUBADULT","F_DISPERSED","NA")),IF(SABI_SUMMARY!AX69="MALE_ADULT_36_48","M_RESIDENT",IF(SABI_SUMMARY!AX69="FEMALE_ADULT_36_48","F_RESIDENT","NA")))</f>
        <v>NA</v>
      </c>
      <c r="P69" s="1" t="str">
        <f>IF(SABI_SUMMARY!AY69="CENSORED",IF(SABI_SUMMARY!AX69="MALE_SUBADULT","M_DISPERSED",IF(SABI_SUMMARY!AX69="FEMALE_SUBADULT","F_DISPERSED","NA")),IF(SABI_SUMMARY!AY69="MALE_ADULT_36_48","M_RESIDENT",IF(SABI_SUMMARY!AY69="FEMALE_ADULT_36_48","F_RESIDENT","NA")))</f>
        <v>NA</v>
      </c>
    </row>
    <row r="70" spans="1:16" x14ac:dyDescent="0.2">
      <c r="A70" s="27">
        <f>SABI_RAW_DATA!A70</f>
        <v>69</v>
      </c>
      <c r="B70" s="1" t="str">
        <f>IF(SABI_SUMMARY!AK70="CENSORED",IF(SABI_SUMMARY!AJ70="MALE_SUBADULT","M_DISPERSED",IF(SABI_SUMMARY!AJ70="FEMALE_SUBADULT","F_DISPERSED","NA")),IF(SABI_SUMMARY!AK70="MALE_ADULT_36_48","M_RESIDENT",IF(SABI_SUMMARY!AK70="FEMALE_ADULT_36_48","F_RESIDENT","NA")))</f>
        <v>NA</v>
      </c>
      <c r="C70" s="1" t="str">
        <f>IF(SABI_SUMMARY!AL70="CENSORED",IF(SABI_SUMMARY!AK70="MALE_SUBADULT","M_DISPERSED",IF(SABI_SUMMARY!AK70="FEMALE_SUBADULT","F_DISPERSED","NA")),IF(SABI_SUMMARY!AL70="MALE_ADULT_36_48","M_RESIDENT",IF(SABI_SUMMARY!AL70="FEMALE_ADULT_36_48","F_RESIDENT","NA")))</f>
        <v>NA</v>
      </c>
      <c r="D70" s="1" t="str">
        <f>IF(SABI_SUMMARY!AM70="CENSORED",IF(SABI_SUMMARY!AL70="MALE_SUBADULT","M_DISPERSED",IF(SABI_SUMMARY!AL70="FEMALE_SUBADULT","F_DISPERSED","NA")),IF(SABI_SUMMARY!AM70="MALE_ADULT_36_48","M_RESIDENT",IF(SABI_SUMMARY!AM70="FEMALE_ADULT_36_48","F_RESIDENT","NA")))</f>
        <v>NA</v>
      </c>
      <c r="E70" s="1" t="str">
        <f>IF(SABI_SUMMARY!AN70="CENSORED",IF(SABI_SUMMARY!AM70="MALE_SUBADULT","M_DISPERSED",IF(SABI_SUMMARY!AM70="FEMALE_SUBADULT","F_DISPERSED","NA")),IF(SABI_SUMMARY!AN70="MALE_ADULT_36_48","M_RESIDENT",IF(SABI_SUMMARY!AN70="FEMALE_ADULT_36_48","F_RESIDENT","NA")))</f>
        <v>NA</v>
      </c>
      <c r="F70" s="1" t="str">
        <f>IF(SABI_SUMMARY!AO70="CENSORED",IF(SABI_SUMMARY!AN70="MALE_SUBADULT","M_DISPERSED",IF(SABI_SUMMARY!AN70="FEMALE_SUBADULT","F_DISPERSED","NA")),IF(SABI_SUMMARY!AO70="MALE_ADULT_36_48","M_RESIDENT",IF(SABI_SUMMARY!AO70="FEMALE_ADULT_36_48","F_RESIDENT","NA")))</f>
        <v>NA</v>
      </c>
      <c r="G70" s="1" t="str">
        <f>IF(SABI_SUMMARY!AP70="CENSORED",IF(SABI_SUMMARY!AO70="MALE_SUBADULT","M_DISPERSED",IF(SABI_SUMMARY!AO70="FEMALE_SUBADULT","F_DISPERSED","NA")),IF(SABI_SUMMARY!AP70="MALE_ADULT_36_48","M_RESIDENT",IF(SABI_SUMMARY!AP70="FEMALE_ADULT_36_48","F_RESIDENT","NA")))</f>
        <v>NA</v>
      </c>
      <c r="H70" s="1" t="str">
        <f>IF(SABI_SUMMARY!AQ70="CENSORED",IF(SABI_SUMMARY!AP70="MALE_SUBADULT","M_DISPERSED",IF(SABI_SUMMARY!AP70="FEMALE_SUBADULT","F_DISPERSED","NA")),IF(SABI_SUMMARY!AQ70="MALE_ADULT_36_48","M_RESIDENT",IF(SABI_SUMMARY!AQ70="FEMALE_ADULT_36_48","F_RESIDENT","NA")))</f>
        <v>NA</v>
      </c>
      <c r="I70" s="1" t="str">
        <f>IF(SABI_SUMMARY!AR70="CENSORED",IF(SABI_SUMMARY!AQ70="MALE_SUBADULT","M_DISPERSED",IF(SABI_SUMMARY!AQ70="FEMALE_SUBADULT","F_DISPERSED","NA")),IF(SABI_SUMMARY!AR70="MALE_ADULT_36_48","M_RESIDENT",IF(SABI_SUMMARY!AR70="FEMALE_ADULT_36_48","F_RESIDENT","NA")))</f>
        <v>NA</v>
      </c>
      <c r="J70" s="1" t="str">
        <f>IF(SABI_SUMMARY!AS70="CENSORED",IF(SABI_SUMMARY!AR70="MALE_SUBADULT","M_DISPERSED",IF(SABI_SUMMARY!AR70="FEMALE_SUBADULT","F_DISPERSED","NA")),IF(SABI_SUMMARY!AS70="MALE_ADULT_36_48","M_RESIDENT",IF(SABI_SUMMARY!AS70="FEMALE_ADULT_36_48","F_RESIDENT","NA")))</f>
        <v>NA</v>
      </c>
      <c r="K70" s="1" t="str">
        <f>IF(SABI_SUMMARY!AT70="CENSORED",IF(SABI_SUMMARY!AS70="MALE_SUBADULT","M_DISPERSED",IF(SABI_SUMMARY!AS70="FEMALE_SUBADULT","F_DISPERSED","NA")),IF(SABI_SUMMARY!AT70="MALE_ADULT_36_48","M_RESIDENT",IF(SABI_SUMMARY!AT70="FEMALE_ADULT_36_48","F_RESIDENT","NA")))</f>
        <v>NA</v>
      </c>
      <c r="L70" s="1" t="str">
        <f>IF(SABI_SUMMARY!AU70="CENSORED",IF(SABI_SUMMARY!AT70="MALE_SUBADULT","M_DISPERSED",IF(SABI_SUMMARY!AT70="FEMALE_SUBADULT","F_DISPERSED","NA")),IF(SABI_SUMMARY!AU70="MALE_ADULT_36_48","M_RESIDENT",IF(SABI_SUMMARY!AU70="FEMALE_ADULT_36_48","F_RESIDENT","NA")))</f>
        <v>NA</v>
      </c>
      <c r="M70" s="1" t="str">
        <f>IF(SABI_SUMMARY!AV70="CENSORED",IF(SABI_SUMMARY!AU70="MALE_SUBADULT","M_DISPERSED",IF(SABI_SUMMARY!AU70="FEMALE_SUBADULT","F_DISPERSED","NA")),IF(SABI_SUMMARY!AV70="MALE_ADULT_36_48","M_RESIDENT",IF(SABI_SUMMARY!AV70="FEMALE_ADULT_36_48","F_RESIDENT","NA")))</f>
        <v>NA</v>
      </c>
      <c r="N70" s="1" t="str">
        <f>IF(SABI_SUMMARY!AW70="CENSORED",IF(SABI_SUMMARY!AV70="MALE_SUBADULT","M_DISPERSED",IF(SABI_SUMMARY!AV70="FEMALE_SUBADULT","F_DISPERSED","NA")),IF(SABI_SUMMARY!AW70="MALE_ADULT_36_48","M_RESIDENT",IF(SABI_SUMMARY!AW70="FEMALE_ADULT_36_48","F_RESIDENT","NA")))</f>
        <v>NA</v>
      </c>
      <c r="O70" s="1" t="str">
        <f>IF(SABI_SUMMARY!AX70="CENSORED",IF(SABI_SUMMARY!AW70="MALE_SUBADULT","M_DISPERSED",IF(SABI_SUMMARY!AW70="FEMALE_SUBADULT","F_DISPERSED","NA")),IF(SABI_SUMMARY!AX70="MALE_ADULT_36_48","M_RESIDENT",IF(SABI_SUMMARY!AX70="FEMALE_ADULT_36_48","F_RESIDENT","NA")))</f>
        <v>NA</v>
      </c>
      <c r="P70" s="1" t="str">
        <f>IF(SABI_SUMMARY!AY70="CENSORED",IF(SABI_SUMMARY!AX70="MALE_SUBADULT","M_DISPERSED",IF(SABI_SUMMARY!AX70="FEMALE_SUBADULT","F_DISPERSED","NA")),IF(SABI_SUMMARY!AY70="MALE_ADULT_36_48","M_RESIDENT",IF(SABI_SUMMARY!AY70="FEMALE_ADULT_36_48","F_RESIDENT","NA")))</f>
        <v>NA</v>
      </c>
    </row>
    <row r="71" spans="1:16" x14ac:dyDescent="0.2">
      <c r="A71" s="27">
        <f>SABI_RAW_DATA!A71</f>
        <v>70</v>
      </c>
      <c r="B71" s="1" t="str">
        <f>IF(SABI_SUMMARY!AK71="CENSORED",IF(SABI_SUMMARY!AJ71="MALE_SUBADULT","M_DISPERSED",IF(SABI_SUMMARY!AJ71="FEMALE_SUBADULT","F_DISPERSED","NA")),IF(SABI_SUMMARY!AK71="MALE_ADULT_36_48","M_RESIDENT",IF(SABI_SUMMARY!AK71="FEMALE_ADULT_36_48","F_RESIDENT","NA")))</f>
        <v>NA</v>
      </c>
      <c r="C71" s="1" t="str">
        <f>IF(SABI_SUMMARY!AL71="CENSORED",IF(SABI_SUMMARY!AK71="MALE_SUBADULT","M_DISPERSED",IF(SABI_SUMMARY!AK71="FEMALE_SUBADULT","F_DISPERSED","NA")),IF(SABI_SUMMARY!AL71="MALE_ADULT_36_48","M_RESIDENT",IF(SABI_SUMMARY!AL71="FEMALE_ADULT_36_48","F_RESIDENT","NA")))</f>
        <v>NA</v>
      </c>
      <c r="D71" s="1" t="str">
        <f>IF(SABI_SUMMARY!AM71="CENSORED",IF(SABI_SUMMARY!AL71="MALE_SUBADULT","M_DISPERSED",IF(SABI_SUMMARY!AL71="FEMALE_SUBADULT","F_DISPERSED","NA")),IF(SABI_SUMMARY!AM71="MALE_ADULT_36_48","M_RESIDENT",IF(SABI_SUMMARY!AM71="FEMALE_ADULT_36_48","F_RESIDENT","NA")))</f>
        <v>NA</v>
      </c>
      <c r="E71" s="1" t="str">
        <f>IF(SABI_SUMMARY!AN71="CENSORED",IF(SABI_SUMMARY!AM71="MALE_SUBADULT","M_DISPERSED",IF(SABI_SUMMARY!AM71="FEMALE_SUBADULT","F_DISPERSED","NA")),IF(SABI_SUMMARY!AN71="MALE_ADULT_36_48","M_RESIDENT",IF(SABI_SUMMARY!AN71="FEMALE_ADULT_36_48","F_RESIDENT","NA")))</f>
        <v>NA</v>
      </c>
      <c r="F71" s="1" t="str">
        <f>IF(SABI_SUMMARY!AO71="CENSORED",IF(SABI_SUMMARY!AN71="MALE_SUBADULT","M_DISPERSED",IF(SABI_SUMMARY!AN71="FEMALE_SUBADULT","F_DISPERSED","NA")),IF(SABI_SUMMARY!AO71="MALE_ADULT_36_48","M_RESIDENT",IF(SABI_SUMMARY!AO71="FEMALE_ADULT_36_48","F_RESIDENT","NA")))</f>
        <v>NA</v>
      </c>
      <c r="G71" s="1" t="str">
        <f>IF(SABI_SUMMARY!AP71="CENSORED",IF(SABI_SUMMARY!AO71="MALE_SUBADULT","M_DISPERSED",IF(SABI_SUMMARY!AO71="FEMALE_SUBADULT","F_DISPERSED","NA")),IF(SABI_SUMMARY!AP71="MALE_ADULT_36_48","M_RESIDENT",IF(SABI_SUMMARY!AP71="FEMALE_ADULT_36_48","F_RESIDENT","NA")))</f>
        <v>NA</v>
      </c>
      <c r="H71" s="1" t="str">
        <f>IF(SABI_SUMMARY!AQ71="CENSORED",IF(SABI_SUMMARY!AP71="MALE_SUBADULT","M_DISPERSED",IF(SABI_SUMMARY!AP71="FEMALE_SUBADULT","F_DISPERSED","NA")),IF(SABI_SUMMARY!AQ71="MALE_ADULT_36_48","M_RESIDENT",IF(SABI_SUMMARY!AQ71="FEMALE_ADULT_36_48","F_RESIDENT","NA")))</f>
        <v>NA</v>
      </c>
      <c r="I71" s="1" t="str">
        <f>IF(SABI_SUMMARY!AR71="CENSORED",IF(SABI_SUMMARY!AQ71="MALE_SUBADULT","M_DISPERSED",IF(SABI_SUMMARY!AQ71="FEMALE_SUBADULT","F_DISPERSED","NA")),IF(SABI_SUMMARY!AR71="MALE_ADULT_36_48","M_RESIDENT",IF(SABI_SUMMARY!AR71="FEMALE_ADULT_36_48","F_RESIDENT","NA")))</f>
        <v>NA</v>
      </c>
      <c r="J71" s="1" t="str">
        <f>IF(SABI_SUMMARY!AS71="CENSORED",IF(SABI_SUMMARY!AR71="MALE_SUBADULT","M_DISPERSED",IF(SABI_SUMMARY!AR71="FEMALE_SUBADULT","F_DISPERSED","NA")),IF(SABI_SUMMARY!AS71="MALE_ADULT_36_48","M_RESIDENT",IF(SABI_SUMMARY!AS71="FEMALE_ADULT_36_48","F_RESIDENT","NA")))</f>
        <v>NA</v>
      </c>
      <c r="K71" s="1" t="str">
        <f>IF(SABI_SUMMARY!AT71="CENSORED",IF(SABI_SUMMARY!AS71="MALE_SUBADULT","M_DISPERSED",IF(SABI_SUMMARY!AS71="FEMALE_SUBADULT","F_DISPERSED","NA")),IF(SABI_SUMMARY!AT71="MALE_ADULT_36_48","M_RESIDENT",IF(SABI_SUMMARY!AT71="FEMALE_ADULT_36_48","F_RESIDENT","NA")))</f>
        <v>NA</v>
      </c>
      <c r="L71" s="1" t="str">
        <f>IF(SABI_SUMMARY!AU71="CENSORED",IF(SABI_SUMMARY!AT71="MALE_SUBADULT","M_DISPERSED",IF(SABI_SUMMARY!AT71="FEMALE_SUBADULT","F_DISPERSED","NA")),IF(SABI_SUMMARY!AU71="MALE_ADULT_36_48","M_RESIDENT",IF(SABI_SUMMARY!AU71="FEMALE_ADULT_36_48","F_RESIDENT","NA")))</f>
        <v>NA</v>
      </c>
      <c r="M71" s="1" t="str">
        <f>IF(SABI_SUMMARY!AV71="CENSORED",IF(SABI_SUMMARY!AU71="MALE_SUBADULT","M_DISPERSED",IF(SABI_SUMMARY!AU71="FEMALE_SUBADULT","F_DISPERSED","NA")),IF(SABI_SUMMARY!AV71="MALE_ADULT_36_48","M_RESIDENT",IF(SABI_SUMMARY!AV71="FEMALE_ADULT_36_48","F_RESIDENT","NA")))</f>
        <v>NA</v>
      </c>
      <c r="N71" s="1" t="str">
        <f>IF(SABI_SUMMARY!AW71="CENSORED",IF(SABI_SUMMARY!AV71="MALE_SUBADULT","M_DISPERSED",IF(SABI_SUMMARY!AV71="FEMALE_SUBADULT","F_DISPERSED","NA")),IF(SABI_SUMMARY!AW71="MALE_ADULT_36_48","M_RESIDENT",IF(SABI_SUMMARY!AW71="FEMALE_ADULT_36_48","F_RESIDENT","NA")))</f>
        <v>NA</v>
      </c>
      <c r="O71" s="1" t="str">
        <f>IF(SABI_SUMMARY!AX71="CENSORED",IF(SABI_SUMMARY!AW71="MALE_SUBADULT","M_DISPERSED",IF(SABI_SUMMARY!AW71="FEMALE_SUBADULT","F_DISPERSED","NA")),IF(SABI_SUMMARY!AX71="MALE_ADULT_36_48","M_RESIDENT",IF(SABI_SUMMARY!AX71="FEMALE_ADULT_36_48","F_RESIDENT","NA")))</f>
        <v>NA</v>
      </c>
      <c r="P71" s="1" t="str">
        <f>IF(SABI_SUMMARY!AY71="CENSORED",IF(SABI_SUMMARY!AX71="MALE_SUBADULT","M_DISPERSED",IF(SABI_SUMMARY!AX71="FEMALE_SUBADULT","F_DISPERSED","NA")),IF(SABI_SUMMARY!AY71="MALE_ADULT_36_48","M_RESIDENT",IF(SABI_SUMMARY!AY71="FEMALE_ADULT_36_48","F_RESIDENT","NA")))</f>
        <v>NA</v>
      </c>
    </row>
    <row r="72" spans="1:16" x14ac:dyDescent="0.2">
      <c r="A72" s="27">
        <f>SABI_RAW_DATA!A72</f>
        <v>71</v>
      </c>
      <c r="B72" s="1" t="str">
        <f>IF(SABI_SUMMARY!AK72="CENSORED",IF(SABI_SUMMARY!AJ72="MALE_SUBADULT","M_DISPERSED",IF(SABI_SUMMARY!AJ72="FEMALE_SUBADULT","F_DISPERSED","NA")),IF(SABI_SUMMARY!AK72="MALE_ADULT_36_48","M_RESIDENT",IF(SABI_SUMMARY!AK72="FEMALE_ADULT_36_48","F_RESIDENT","NA")))</f>
        <v>NA</v>
      </c>
      <c r="C72" s="1" t="str">
        <f>IF(SABI_SUMMARY!AL72="CENSORED",IF(SABI_SUMMARY!AK72="MALE_SUBADULT","M_DISPERSED",IF(SABI_SUMMARY!AK72="FEMALE_SUBADULT","F_DISPERSED","NA")),IF(SABI_SUMMARY!AL72="MALE_ADULT_36_48","M_RESIDENT",IF(SABI_SUMMARY!AL72="FEMALE_ADULT_36_48","F_RESIDENT","NA")))</f>
        <v>NA</v>
      </c>
      <c r="D72" s="1" t="str">
        <f>IF(SABI_SUMMARY!AM72="CENSORED",IF(SABI_SUMMARY!AL72="MALE_SUBADULT","M_DISPERSED",IF(SABI_SUMMARY!AL72="FEMALE_SUBADULT","F_DISPERSED","NA")),IF(SABI_SUMMARY!AM72="MALE_ADULT_36_48","M_RESIDENT",IF(SABI_SUMMARY!AM72="FEMALE_ADULT_36_48","F_RESIDENT","NA")))</f>
        <v>NA</v>
      </c>
      <c r="E72" s="1" t="str">
        <f>IF(SABI_SUMMARY!AN72="CENSORED",IF(SABI_SUMMARY!AM72="MALE_SUBADULT","M_DISPERSED",IF(SABI_SUMMARY!AM72="FEMALE_SUBADULT","F_DISPERSED","NA")),IF(SABI_SUMMARY!AN72="MALE_ADULT_36_48","M_RESIDENT",IF(SABI_SUMMARY!AN72="FEMALE_ADULT_36_48","F_RESIDENT","NA")))</f>
        <v>NA</v>
      </c>
      <c r="F72" s="1" t="str">
        <f>IF(SABI_SUMMARY!AO72="CENSORED",IF(SABI_SUMMARY!AN72="MALE_SUBADULT","M_DISPERSED",IF(SABI_SUMMARY!AN72="FEMALE_SUBADULT","F_DISPERSED","NA")),IF(SABI_SUMMARY!AO72="MALE_ADULT_36_48","M_RESIDENT",IF(SABI_SUMMARY!AO72="FEMALE_ADULT_36_48","F_RESIDENT","NA")))</f>
        <v>NA</v>
      </c>
      <c r="G72" s="1" t="str">
        <f>IF(SABI_SUMMARY!AP72="CENSORED",IF(SABI_SUMMARY!AO72="MALE_SUBADULT","M_DISPERSED",IF(SABI_SUMMARY!AO72="FEMALE_SUBADULT","F_DISPERSED","NA")),IF(SABI_SUMMARY!AP72="MALE_ADULT_36_48","M_RESIDENT",IF(SABI_SUMMARY!AP72="FEMALE_ADULT_36_48","F_RESIDENT","NA")))</f>
        <v>NA</v>
      </c>
      <c r="H72" s="1" t="str">
        <f>IF(SABI_SUMMARY!AQ72="CENSORED",IF(SABI_SUMMARY!AP72="MALE_SUBADULT","M_DISPERSED",IF(SABI_SUMMARY!AP72="FEMALE_SUBADULT","F_DISPERSED","NA")),IF(SABI_SUMMARY!AQ72="MALE_ADULT_36_48","M_RESIDENT",IF(SABI_SUMMARY!AQ72="FEMALE_ADULT_36_48","F_RESIDENT","NA")))</f>
        <v>NA</v>
      </c>
      <c r="I72" s="1" t="str">
        <f>IF(SABI_SUMMARY!AR72="CENSORED",IF(SABI_SUMMARY!AQ72="MALE_SUBADULT","M_DISPERSED",IF(SABI_SUMMARY!AQ72="FEMALE_SUBADULT","F_DISPERSED","NA")),IF(SABI_SUMMARY!AR72="MALE_ADULT_36_48","M_RESIDENT",IF(SABI_SUMMARY!AR72="FEMALE_ADULT_36_48","F_RESIDENT","NA")))</f>
        <v>NA</v>
      </c>
      <c r="J72" s="1" t="str">
        <f>IF(SABI_SUMMARY!AS72="CENSORED",IF(SABI_SUMMARY!AR72="MALE_SUBADULT","M_DISPERSED",IF(SABI_SUMMARY!AR72="FEMALE_SUBADULT","F_DISPERSED","NA")),IF(SABI_SUMMARY!AS72="MALE_ADULT_36_48","M_RESIDENT",IF(SABI_SUMMARY!AS72="FEMALE_ADULT_36_48","F_RESIDENT","NA")))</f>
        <v>NA</v>
      </c>
      <c r="K72" s="1" t="str">
        <f>IF(SABI_SUMMARY!AT72="CENSORED",IF(SABI_SUMMARY!AS72="MALE_SUBADULT","M_DISPERSED",IF(SABI_SUMMARY!AS72="FEMALE_SUBADULT","F_DISPERSED","NA")),IF(SABI_SUMMARY!AT72="MALE_ADULT_36_48","M_RESIDENT",IF(SABI_SUMMARY!AT72="FEMALE_ADULT_36_48","F_RESIDENT","NA")))</f>
        <v>NA</v>
      </c>
      <c r="L72" s="1" t="str">
        <f>IF(SABI_SUMMARY!AU72="CENSORED",IF(SABI_SUMMARY!AT72="MALE_SUBADULT","M_DISPERSED",IF(SABI_SUMMARY!AT72="FEMALE_SUBADULT","F_DISPERSED","NA")),IF(SABI_SUMMARY!AU72="MALE_ADULT_36_48","M_RESIDENT",IF(SABI_SUMMARY!AU72="FEMALE_ADULT_36_48","F_RESIDENT","NA")))</f>
        <v>NA</v>
      </c>
      <c r="M72" s="1" t="str">
        <f>IF(SABI_SUMMARY!AV72="CENSORED",IF(SABI_SUMMARY!AU72="MALE_SUBADULT","M_DISPERSED",IF(SABI_SUMMARY!AU72="FEMALE_SUBADULT","F_DISPERSED","NA")),IF(SABI_SUMMARY!AV72="MALE_ADULT_36_48","M_RESIDENT",IF(SABI_SUMMARY!AV72="FEMALE_ADULT_36_48","F_RESIDENT","NA")))</f>
        <v>NA</v>
      </c>
      <c r="N72" s="1" t="str">
        <f>IF(SABI_SUMMARY!AW72="CENSORED",IF(SABI_SUMMARY!AV72="MALE_SUBADULT","M_DISPERSED",IF(SABI_SUMMARY!AV72="FEMALE_SUBADULT","F_DISPERSED","NA")),IF(SABI_SUMMARY!AW72="MALE_ADULT_36_48","M_RESIDENT",IF(SABI_SUMMARY!AW72="FEMALE_ADULT_36_48","F_RESIDENT","NA")))</f>
        <v>NA</v>
      </c>
      <c r="O72" s="1" t="str">
        <f>IF(SABI_SUMMARY!AX72="CENSORED",IF(SABI_SUMMARY!AW72="MALE_SUBADULT","M_DISPERSED",IF(SABI_SUMMARY!AW72="FEMALE_SUBADULT","F_DISPERSED","NA")),IF(SABI_SUMMARY!AX72="MALE_ADULT_36_48","M_RESIDENT",IF(SABI_SUMMARY!AX72="FEMALE_ADULT_36_48","F_RESIDENT","NA")))</f>
        <v>NA</v>
      </c>
      <c r="P72" s="1" t="str">
        <f>IF(SABI_SUMMARY!AY72="CENSORED",IF(SABI_SUMMARY!AX72="MALE_SUBADULT","M_DISPERSED",IF(SABI_SUMMARY!AX72="FEMALE_SUBADULT","F_DISPERSED","NA")),IF(SABI_SUMMARY!AY72="MALE_ADULT_36_48","M_RESIDENT",IF(SABI_SUMMARY!AY72="FEMALE_ADULT_36_48","F_RESIDENT","NA")))</f>
        <v>F_RESIDENT</v>
      </c>
    </row>
    <row r="73" spans="1:16" x14ac:dyDescent="0.2">
      <c r="A73" s="27">
        <f>SABI_RAW_DATA!A73</f>
        <v>72</v>
      </c>
      <c r="B73" s="1" t="str">
        <f>IF(SABI_SUMMARY!AK73="CENSORED",IF(SABI_SUMMARY!AJ73="MALE_SUBADULT","M_DISPERSED",IF(SABI_SUMMARY!AJ73="FEMALE_SUBADULT","F_DISPERSED","NA")),IF(SABI_SUMMARY!AK73="MALE_ADULT_36_48","M_RESIDENT",IF(SABI_SUMMARY!AK73="FEMALE_ADULT_36_48","F_RESIDENT","NA")))</f>
        <v>NA</v>
      </c>
      <c r="C73" s="1" t="str">
        <f>IF(SABI_SUMMARY!AL73="CENSORED",IF(SABI_SUMMARY!AK73="MALE_SUBADULT","M_DISPERSED",IF(SABI_SUMMARY!AK73="FEMALE_SUBADULT","F_DISPERSED","NA")),IF(SABI_SUMMARY!AL73="MALE_ADULT_36_48","M_RESIDENT",IF(SABI_SUMMARY!AL73="FEMALE_ADULT_36_48","F_RESIDENT","NA")))</f>
        <v>NA</v>
      </c>
      <c r="D73" s="1" t="str">
        <f>IF(SABI_SUMMARY!AM73="CENSORED",IF(SABI_SUMMARY!AL73="MALE_SUBADULT","M_DISPERSED",IF(SABI_SUMMARY!AL73="FEMALE_SUBADULT","F_DISPERSED","NA")),IF(SABI_SUMMARY!AM73="MALE_ADULT_36_48","M_RESIDENT",IF(SABI_SUMMARY!AM73="FEMALE_ADULT_36_48","F_RESIDENT","NA")))</f>
        <v>NA</v>
      </c>
      <c r="E73" s="1" t="str">
        <f>IF(SABI_SUMMARY!AN73="CENSORED",IF(SABI_SUMMARY!AM73="MALE_SUBADULT","M_DISPERSED",IF(SABI_SUMMARY!AM73="FEMALE_SUBADULT","F_DISPERSED","NA")),IF(SABI_SUMMARY!AN73="MALE_ADULT_36_48","M_RESIDENT",IF(SABI_SUMMARY!AN73="FEMALE_ADULT_36_48","F_RESIDENT","NA")))</f>
        <v>NA</v>
      </c>
      <c r="F73" s="1" t="str">
        <f>IF(SABI_SUMMARY!AO73="CENSORED",IF(SABI_SUMMARY!AN73="MALE_SUBADULT","M_DISPERSED",IF(SABI_SUMMARY!AN73="FEMALE_SUBADULT","F_DISPERSED","NA")),IF(SABI_SUMMARY!AO73="MALE_ADULT_36_48","M_RESIDENT",IF(SABI_SUMMARY!AO73="FEMALE_ADULT_36_48","F_RESIDENT","NA")))</f>
        <v>NA</v>
      </c>
      <c r="G73" s="1" t="str">
        <f>IF(SABI_SUMMARY!AP73="CENSORED",IF(SABI_SUMMARY!AO73="MALE_SUBADULT","M_DISPERSED",IF(SABI_SUMMARY!AO73="FEMALE_SUBADULT","F_DISPERSED","NA")),IF(SABI_SUMMARY!AP73="MALE_ADULT_36_48","M_RESIDENT",IF(SABI_SUMMARY!AP73="FEMALE_ADULT_36_48","F_RESIDENT","NA")))</f>
        <v>NA</v>
      </c>
      <c r="H73" s="1" t="str">
        <f>IF(SABI_SUMMARY!AQ73="CENSORED",IF(SABI_SUMMARY!AP73="MALE_SUBADULT","M_DISPERSED",IF(SABI_SUMMARY!AP73="FEMALE_SUBADULT","F_DISPERSED","NA")),IF(SABI_SUMMARY!AQ73="MALE_ADULT_36_48","M_RESIDENT",IF(SABI_SUMMARY!AQ73="FEMALE_ADULT_36_48","F_RESIDENT","NA")))</f>
        <v>NA</v>
      </c>
      <c r="I73" s="1" t="str">
        <f>IF(SABI_SUMMARY!AR73="CENSORED",IF(SABI_SUMMARY!AQ73="MALE_SUBADULT","M_DISPERSED",IF(SABI_SUMMARY!AQ73="FEMALE_SUBADULT","F_DISPERSED","NA")),IF(SABI_SUMMARY!AR73="MALE_ADULT_36_48","M_RESIDENT",IF(SABI_SUMMARY!AR73="FEMALE_ADULT_36_48","F_RESIDENT","NA")))</f>
        <v>NA</v>
      </c>
      <c r="J73" s="1" t="str">
        <f>IF(SABI_SUMMARY!AS73="CENSORED",IF(SABI_SUMMARY!AR73="MALE_SUBADULT","M_DISPERSED",IF(SABI_SUMMARY!AR73="FEMALE_SUBADULT","F_DISPERSED","NA")),IF(SABI_SUMMARY!AS73="MALE_ADULT_36_48","M_RESIDENT",IF(SABI_SUMMARY!AS73="FEMALE_ADULT_36_48","F_RESIDENT","NA")))</f>
        <v>NA</v>
      </c>
      <c r="K73" s="1" t="str">
        <f>IF(SABI_SUMMARY!AT73="CENSORED",IF(SABI_SUMMARY!AS73="MALE_SUBADULT","M_DISPERSED",IF(SABI_SUMMARY!AS73="FEMALE_SUBADULT","F_DISPERSED","NA")),IF(SABI_SUMMARY!AT73="MALE_ADULT_36_48","M_RESIDENT",IF(SABI_SUMMARY!AT73="FEMALE_ADULT_36_48","F_RESIDENT","NA")))</f>
        <v>NA</v>
      </c>
      <c r="L73" s="1" t="str">
        <f>IF(SABI_SUMMARY!AU73="CENSORED",IF(SABI_SUMMARY!AT73="MALE_SUBADULT","M_DISPERSED",IF(SABI_SUMMARY!AT73="FEMALE_SUBADULT","F_DISPERSED","NA")),IF(SABI_SUMMARY!AU73="MALE_ADULT_36_48","M_RESIDENT",IF(SABI_SUMMARY!AU73="FEMALE_ADULT_36_48","F_RESIDENT","NA")))</f>
        <v>NA</v>
      </c>
      <c r="M73" s="1" t="str">
        <f>IF(SABI_SUMMARY!AV73="CENSORED",IF(SABI_SUMMARY!AU73="MALE_SUBADULT","M_DISPERSED",IF(SABI_SUMMARY!AU73="FEMALE_SUBADULT","F_DISPERSED","NA")),IF(SABI_SUMMARY!AV73="MALE_ADULT_36_48","M_RESIDENT",IF(SABI_SUMMARY!AV73="FEMALE_ADULT_36_48","F_RESIDENT","NA")))</f>
        <v>NA</v>
      </c>
      <c r="N73" s="1" t="str">
        <f>IF(SABI_SUMMARY!AW73="CENSORED",IF(SABI_SUMMARY!AV73="MALE_SUBADULT","M_DISPERSED",IF(SABI_SUMMARY!AV73="FEMALE_SUBADULT","F_DISPERSED","NA")),IF(SABI_SUMMARY!AW73="MALE_ADULT_36_48","M_RESIDENT",IF(SABI_SUMMARY!AW73="FEMALE_ADULT_36_48","F_RESIDENT","NA")))</f>
        <v>NA</v>
      </c>
      <c r="O73" s="1" t="str">
        <f>IF(SABI_SUMMARY!AX73="CENSORED",IF(SABI_SUMMARY!AW73="MALE_SUBADULT","M_DISPERSED",IF(SABI_SUMMARY!AW73="FEMALE_SUBADULT","F_DISPERSED","NA")),IF(SABI_SUMMARY!AX73="MALE_ADULT_36_48","M_RESIDENT",IF(SABI_SUMMARY!AX73="FEMALE_ADULT_36_48","F_RESIDENT","NA")))</f>
        <v>NA</v>
      </c>
      <c r="P73" s="1" t="str">
        <f>IF(SABI_SUMMARY!AY73="CENSORED",IF(SABI_SUMMARY!AX73="MALE_SUBADULT","M_DISPERSED",IF(SABI_SUMMARY!AX73="FEMALE_SUBADULT","F_DISPERSED","NA")),IF(SABI_SUMMARY!AY73="MALE_ADULT_36_48","M_RESIDENT",IF(SABI_SUMMARY!AY73="FEMALE_ADULT_36_48","F_RESIDENT","NA")))</f>
        <v>NA</v>
      </c>
    </row>
    <row r="74" spans="1:16" x14ac:dyDescent="0.2">
      <c r="A74" s="27">
        <f>SABI_RAW_DATA!A74</f>
        <v>73</v>
      </c>
      <c r="B74" s="1" t="str">
        <f>IF(SABI_SUMMARY!AK74="CENSORED",IF(SABI_SUMMARY!AJ74="MALE_SUBADULT","M_DISPERSED",IF(SABI_SUMMARY!AJ74="FEMALE_SUBADULT","F_DISPERSED","NA")),IF(SABI_SUMMARY!AK74="MALE_ADULT_36_48","M_RESIDENT",IF(SABI_SUMMARY!AK74="FEMALE_ADULT_36_48","F_RESIDENT","NA")))</f>
        <v>NA</v>
      </c>
      <c r="C74" s="1" t="str">
        <f>IF(SABI_SUMMARY!AL74="CENSORED",IF(SABI_SUMMARY!AK74="MALE_SUBADULT","M_DISPERSED",IF(SABI_SUMMARY!AK74="FEMALE_SUBADULT","F_DISPERSED","NA")),IF(SABI_SUMMARY!AL74="MALE_ADULT_36_48","M_RESIDENT",IF(SABI_SUMMARY!AL74="FEMALE_ADULT_36_48","F_RESIDENT","NA")))</f>
        <v>NA</v>
      </c>
      <c r="D74" s="1" t="str">
        <f>IF(SABI_SUMMARY!AM74="CENSORED",IF(SABI_SUMMARY!AL74="MALE_SUBADULT","M_DISPERSED",IF(SABI_SUMMARY!AL74="FEMALE_SUBADULT","F_DISPERSED","NA")),IF(SABI_SUMMARY!AM74="MALE_ADULT_36_48","M_RESIDENT",IF(SABI_SUMMARY!AM74="FEMALE_ADULT_36_48","F_RESIDENT","NA")))</f>
        <v>NA</v>
      </c>
      <c r="E74" s="1" t="str">
        <f>IF(SABI_SUMMARY!AN74="CENSORED",IF(SABI_SUMMARY!AM74="MALE_SUBADULT","M_DISPERSED",IF(SABI_SUMMARY!AM74="FEMALE_SUBADULT","F_DISPERSED","NA")),IF(SABI_SUMMARY!AN74="MALE_ADULT_36_48","M_RESIDENT",IF(SABI_SUMMARY!AN74="FEMALE_ADULT_36_48","F_RESIDENT","NA")))</f>
        <v>NA</v>
      </c>
      <c r="F74" s="1" t="str">
        <f>IF(SABI_SUMMARY!AO74="CENSORED",IF(SABI_SUMMARY!AN74="MALE_SUBADULT","M_DISPERSED",IF(SABI_SUMMARY!AN74="FEMALE_SUBADULT","F_DISPERSED","NA")),IF(SABI_SUMMARY!AO74="MALE_ADULT_36_48","M_RESIDENT",IF(SABI_SUMMARY!AO74="FEMALE_ADULT_36_48","F_RESIDENT","NA")))</f>
        <v>NA</v>
      </c>
      <c r="G74" s="1" t="str">
        <f>IF(SABI_SUMMARY!AP74="CENSORED",IF(SABI_SUMMARY!AO74="MALE_SUBADULT","M_DISPERSED",IF(SABI_SUMMARY!AO74="FEMALE_SUBADULT","F_DISPERSED","NA")),IF(SABI_SUMMARY!AP74="MALE_ADULT_36_48","M_RESIDENT",IF(SABI_SUMMARY!AP74="FEMALE_ADULT_36_48","F_RESIDENT","NA")))</f>
        <v>NA</v>
      </c>
      <c r="H74" s="1" t="str">
        <f>IF(SABI_SUMMARY!AQ74="CENSORED",IF(SABI_SUMMARY!AP74="MALE_SUBADULT","M_DISPERSED",IF(SABI_SUMMARY!AP74="FEMALE_SUBADULT","F_DISPERSED","NA")),IF(SABI_SUMMARY!AQ74="MALE_ADULT_36_48","M_RESIDENT",IF(SABI_SUMMARY!AQ74="FEMALE_ADULT_36_48","F_RESIDENT","NA")))</f>
        <v>NA</v>
      </c>
      <c r="I74" s="1" t="str">
        <f>IF(SABI_SUMMARY!AR74="CENSORED",IF(SABI_SUMMARY!AQ74="MALE_SUBADULT","M_DISPERSED",IF(SABI_SUMMARY!AQ74="FEMALE_SUBADULT","F_DISPERSED","NA")),IF(SABI_SUMMARY!AR74="MALE_ADULT_36_48","M_RESIDENT",IF(SABI_SUMMARY!AR74="FEMALE_ADULT_36_48","F_RESIDENT","NA")))</f>
        <v>NA</v>
      </c>
      <c r="J74" s="1" t="str">
        <f>IF(SABI_SUMMARY!AS74="CENSORED",IF(SABI_SUMMARY!AR74="MALE_SUBADULT","M_DISPERSED",IF(SABI_SUMMARY!AR74="FEMALE_SUBADULT","F_DISPERSED","NA")),IF(SABI_SUMMARY!AS74="MALE_ADULT_36_48","M_RESIDENT",IF(SABI_SUMMARY!AS74="FEMALE_ADULT_36_48","F_RESIDENT","NA")))</f>
        <v>NA</v>
      </c>
      <c r="K74" s="1" t="str">
        <f>IF(SABI_SUMMARY!AT74="CENSORED",IF(SABI_SUMMARY!AS74="MALE_SUBADULT","M_DISPERSED",IF(SABI_SUMMARY!AS74="FEMALE_SUBADULT","F_DISPERSED","NA")),IF(SABI_SUMMARY!AT74="MALE_ADULT_36_48","M_RESIDENT",IF(SABI_SUMMARY!AT74="FEMALE_ADULT_36_48","F_RESIDENT","NA")))</f>
        <v>NA</v>
      </c>
      <c r="L74" s="1" t="str">
        <f>IF(SABI_SUMMARY!AU74="CENSORED",IF(SABI_SUMMARY!AT74="MALE_SUBADULT","M_DISPERSED",IF(SABI_SUMMARY!AT74="FEMALE_SUBADULT","F_DISPERSED","NA")),IF(SABI_SUMMARY!AU74="MALE_ADULT_36_48","M_RESIDENT",IF(SABI_SUMMARY!AU74="FEMALE_ADULT_36_48","F_RESIDENT","NA")))</f>
        <v>NA</v>
      </c>
      <c r="M74" s="1" t="str">
        <f>IF(SABI_SUMMARY!AV74="CENSORED",IF(SABI_SUMMARY!AU74="MALE_SUBADULT","M_DISPERSED",IF(SABI_SUMMARY!AU74="FEMALE_SUBADULT","F_DISPERSED","NA")),IF(SABI_SUMMARY!AV74="MALE_ADULT_36_48","M_RESIDENT",IF(SABI_SUMMARY!AV74="FEMALE_ADULT_36_48","F_RESIDENT","NA")))</f>
        <v>NA</v>
      </c>
      <c r="N74" s="1" t="str">
        <f>IF(SABI_SUMMARY!AW74="CENSORED",IF(SABI_SUMMARY!AV74="MALE_SUBADULT","M_DISPERSED",IF(SABI_SUMMARY!AV74="FEMALE_SUBADULT","F_DISPERSED","NA")),IF(SABI_SUMMARY!AW74="MALE_ADULT_36_48","M_RESIDENT",IF(SABI_SUMMARY!AW74="FEMALE_ADULT_36_48","F_RESIDENT","NA")))</f>
        <v>NA</v>
      </c>
      <c r="O74" s="1" t="str">
        <f>IF(SABI_SUMMARY!AX74="CENSORED",IF(SABI_SUMMARY!AW74="MALE_SUBADULT","M_DISPERSED",IF(SABI_SUMMARY!AW74="FEMALE_SUBADULT","F_DISPERSED","NA")),IF(SABI_SUMMARY!AX74="MALE_ADULT_36_48","M_RESIDENT",IF(SABI_SUMMARY!AX74="FEMALE_ADULT_36_48","F_RESIDENT","NA")))</f>
        <v>NA</v>
      </c>
      <c r="P74" s="1" t="str">
        <f>IF(SABI_SUMMARY!AY74="CENSORED",IF(SABI_SUMMARY!AX74="MALE_SUBADULT","M_DISPERSED",IF(SABI_SUMMARY!AX74="FEMALE_SUBADULT","F_DISPERSED","NA")),IF(SABI_SUMMARY!AY74="MALE_ADULT_36_48","M_RESIDENT",IF(SABI_SUMMARY!AY74="FEMALE_ADULT_36_48","F_RESIDENT","NA")))</f>
        <v>NA</v>
      </c>
    </row>
    <row r="75" spans="1:16" x14ac:dyDescent="0.2">
      <c r="A75" s="27">
        <f>SABI_RAW_DATA!A75</f>
        <v>74</v>
      </c>
      <c r="B75" s="1" t="str">
        <f>IF(SABI_SUMMARY!AK75="CENSORED",IF(SABI_SUMMARY!AJ75="MALE_SUBADULT","M_DISPERSED",IF(SABI_SUMMARY!AJ75="FEMALE_SUBADULT","F_DISPERSED","NA")),IF(SABI_SUMMARY!AK75="MALE_ADULT_36_48","M_RESIDENT",IF(SABI_SUMMARY!AK75="FEMALE_ADULT_36_48","F_RESIDENT","NA")))</f>
        <v>NA</v>
      </c>
      <c r="C75" s="1" t="str">
        <f>IF(SABI_SUMMARY!AL75="CENSORED",IF(SABI_SUMMARY!AK75="MALE_SUBADULT","M_DISPERSED",IF(SABI_SUMMARY!AK75="FEMALE_SUBADULT","F_DISPERSED","NA")),IF(SABI_SUMMARY!AL75="MALE_ADULT_36_48","M_RESIDENT",IF(SABI_SUMMARY!AL75="FEMALE_ADULT_36_48","F_RESIDENT","NA")))</f>
        <v>NA</v>
      </c>
      <c r="D75" s="1" t="str">
        <f>IF(SABI_SUMMARY!AM75="CENSORED",IF(SABI_SUMMARY!AL75="MALE_SUBADULT","M_DISPERSED",IF(SABI_SUMMARY!AL75="FEMALE_SUBADULT","F_DISPERSED","NA")),IF(SABI_SUMMARY!AM75="MALE_ADULT_36_48","M_RESIDENT",IF(SABI_SUMMARY!AM75="FEMALE_ADULT_36_48","F_RESIDENT","NA")))</f>
        <v>NA</v>
      </c>
      <c r="E75" s="1" t="str">
        <f>IF(SABI_SUMMARY!AN75="CENSORED",IF(SABI_SUMMARY!AM75="MALE_SUBADULT","M_DISPERSED",IF(SABI_SUMMARY!AM75="FEMALE_SUBADULT","F_DISPERSED","NA")),IF(SABI_SUMMARY!AN75="MALE_ADULT_36_48","M_RESIDENT",IF(SABI_SUMMARY!AN75="FEMALE_ADULT_36_48","F_RESIDENT","NA")))</f>
        <v>NA</v>
      </c>
      <c r="F75" s="1" t="str">
        <f>IF(SABI_SUMMARY!AO75="CENSORED",IF(SABI_SUMMARY!AN75="MALE_SUBADULT","M_DISPERSED",IF(SABI_SUMMARY!AN75="FEMALE_SUBADULT","F_DISPERSED","NA")),IF(SABI_SUMMARY!AO75="MALE_ADULT_36_48","M_RESIDENT",IF(SABI_SUMMARY!AO75="FEMALE_ADULT_36_48","F_RESIDENT","NA")))</f>
        <v>NA</v>
      </c>
      <c r="G75" s="1" t="str">
        <f>IF(SABI_SUMMARY!AP75="CENSORED",IF(SABI_SUMMARY!AO75="MALE_SUBADULT","M_DISPERSED",IF(SABI_SUMMARY!AO75="FEMALE_SUBADULT","F_DISPERSED","NA")),IF(SABI_SUMMARY!AP75="MALE_ADULT_36_48","M_RESIDENT",IF(SABI_SUMMARY!AP75="FEMALE_ADULT_36_48","F_RESIDENT","NA")))</f>
        <v>NA</v>
      </c>
      <c r="H75" s="1" t="str">
        <f>IF(SABI_SUMMARY!AQ75="CENSORED",IF(SABI_SUMMARY!AP75="MALE_SUBADULT","M_DISPERSED",IF(SABI_SUMMARY!AP75="FEMALE_SUBADULT","F_DISPERSED","NA")),IF(SABI_SUMMARY!AQ75="MALE_ADULT_36_48","M_RESIDENT",IF(SABI_SUMMARY!AQ75="FEMALE_ADULT_36_48","F_RESIDENT","NA")))</f>
        <v>NA</v>
      </c>
      <c r="I75" s="1" t="str">
        <f>IF(SABI_SUMMARY!AR75="CENSORED",IF(SABI_SUMMARY!AQ75="MALE_SUBADULT","M_DISPERSED",IF(SABI_SUMMARY!AQ75="FEMALE_SUBADULT","F_DISPERSED","NA")),IF(SABI_SUMMARY!AR75="MALE_ADULT_36_48","M_RESIDENT",IF(SABI_SUMMARY!AR75="FEMALE_ADULT_36_48","F_RESIDENT","NA")))</f>
        <v>NA</v>
      </c>
      <c r="J75" s="1" t="str">
        <f>IF(SABI_SUMMARY!AS75="CENSORED",IF(SABI_SUMMARY!AR75="MALE_SUBADULT","M_DISPERSED",IF(SABI_SUMMARY!AR75="FEMALE_SUBADULT","F_DISPERSED","NA")),IF(SABI_SUMMARY!AS75="MALE_ADULT_36_48","M_RESIDENT",IF(SABI_SUMMARY!AS75="FEMALE_ADULT_36_48","F_RESIDENT","NA")))</f>
        <v>NA</v>
      </c>
      <c r="K75" s="1" t="str">
        <f>IF(SABI_SUMMARY!AT75="CENSORED",IF(SABI_SUMMARY!AS75="MALE_SUBADULT","M_DISPERSED",IF(SABI_SUMMARY!AS75="FEMALE_SUBADULT","F_DISPERSED","NA")),IF(SABI_SUMMARY!AT75="MALE_ADULT_36_48","M_RESIDENT",IF(SABI_SUMMARY!AT75="FEMALE_ADULT_36_48","F_RESIDENT","NA")))</f>
        <v>NA</v>
      </c>
      <c r="L75" s="1" t="str">
        <f>IF(SABI_SUMMARY!AU75="CENSORED",IF(SABI_SUMMARY!AT75="MALE_SUBADULT","M_DISPERSED",IF(SABI_SUMMARY!AT75="FEMALE_SUBADULT","F_DISPERSED","NA")),IF(SABI_SUMMARY!AU75="MALE_ADULT_36_48","M_RESIDENT",IF(SABI_SUMMARY!AU75="FEMALE_ADULT_36_48","F_RESIDENT","NA")))</f>
        <v>NA</v>
      </c>
      <c r="M75" s="1" t="str">
        <f>IF(SABI_SUMMARY!AV75="CENSORED",IF(SABI_SUMMARY!AU75="MALE_SUBADULT","M_DISPERSED",IF(SABI_SUMMARY!AU75="FEMALE_SUBADULT","F_DISPERSED","NA")),IF(SABI_SUMMARY!AV75="MALE_ADULT_36_48","M_RESIDENT",IF(SABI_SUMMARY!AV75="FEMALE_ADULT_36_48","F_RESIDENT","NA")))</f>
        <v>NA</v>
      </c>
      <c r="N75" s="1" t="str">
        <f>IF(SABI_SUMMARY!AW75="CENSORED",IF(SABI_SUMMARY!AV75="MALE_SUBADULT","M_DISPERSED",IF(SABI_SUMMARY!AV75="FEMALE_SUBADULT","F_DISPERSED","NA")),IF(SABI_SUMMARY!AW75="MALE_ADULT_36_48","M_RESIDENT",IF(SABI_SUMMARY!AW75="FEMALE_ADULT_36_48","F_RESIDENT","NA")))</f>
        <v>NA</v>
      </c>
      <c r="O75" s="1" t="str">
        <f>IF(SABI_SUMMARY!AX75="CENSORED",IF(SABI_SUMMARY!AW75="MALE_SUBADULT","M_DISPERSED",IF(SABI_SUMMARY!AW75="FEMALE_SUBADULT","F_DISPERSED","NA")),IF(SABI_SUMMARY!AX75="MALE_ADULT_36_48","M_RESIDENT",IF(SABI_SUMMARY!AX75="FEMALE_ADULT_36_48","F_RESIDENT","NA")))</f>
        <v>NA</v>
      </c>
      <c r="P75" s="1" t="str">
        <f>IF(SABI_SUMMARY!AY75="CENSORED",IF(SABI_SUMMARY!AX75="MALE_SUBADULT","M_DISPERSED",IF(SABI_SUMMARY!AX75="FEMALE_SUBADULT","F_DISPERSED","NA")),IF(SABI_SUMMARY!AY75="MALE_ADULT_36_48","M_RESIDENT",IF(SABI_SUMMARY!AY75="FEMALE_ADULT_36_48","F_RESIDENT","NA")))</f>
        <v>NA</v>
      </c>
    </row>
    <row r="76" spans="1:16" x14ac:dyDescent="0.2">
      <c r="A76" s="27">
        <f>SABI_RAW_DATA!A76</f>
        <v>75</v>
      </c>
      <c r="B76" s="1" t="str">
        <f>IF(SABI_SUMMARY!AK76="CENSORED",IF(SABI_SUMMARY!AJ76="MALE_SUBADULT","M_DISPERSED",IF(SABI_SUMMARY!AJ76="FEMALE_SUBADULT","F_DISPERSED","NA")),IF(SABI_SUMMARY!AK76="MALE_ADULT_36_48","M_RESIDENT",IF(SABI_SUMMARY!AK76="FEMALE_ADULT_36_48","F_RESIDENT","NA")))</f>
        <v>NA</v>
      </c>
      <c r="C76" s="1" t="str">
        <f>IF(SABI_SUMMARY!AL76="CENSORED",IF(SABI_SUMMARY!AK76="MALE_SUBADULT","M_DISPERSED",IF(SABI_SUMMARY!AK76="FEMALE_SUBADULT","F_DISPERSED","NA")),IF(SABI_SUMMARY!AL76="MALE_ADULT_36_48","M_RESIDENT",IF(SABI_SUMMARY!AL76="FEMALE_ADULT_36_48","F_RESIDENT","NA")))</f>
        <v>NA</v>
      </c>
      <c r="D76" s="1" t="str">
        <f>IF(SABI_SUMMARY!AM76="CENSORED",IF(SABI_SUMMARY!AL76="MALE_SUBADULT","M_DISPERSED",IF(SABI_SUMMARY!AL76="FEMALE_SUBADULT","F_DISPERSED","NA")),IF(SABI_SUMMARY!AM76="MALE_ADULT_36_48","M_RESIDENT",IF(SABI_SUMMARY!AM76="FEMALE_ADULT_36_48","F_RESIDENT","NA")))</f>
        <v>NA</v>
      </c>
      <c r="E76" s="1" t="str">
        <f>IF(SABI_SUMMARY!AN76="CENSORED",IF(SABI_SUMMARY!AM76="MALE_SUBADULT","M_DISPERSED",IF(SABI_SUMMARY!AM76="FEMALE_SUBADULT","F_DISPERSED","NA")),IF(SABI_SUMMARY!AN76="MALE_ADULT_36_48","M_RESIDENT",IF(SABI_SUMMARY!AN76="FEMALE_ADULT_36_48","F_RESIDENT","NA")))</f>
        <v>NA</v>
      </c>
      <c r="F76" s="1" t="str">
        <f>IF(SABI_SUMMARY!AO76="CENSORED",IF(SABI_SUMMARY!AN76="MALE_SUBADULT","M_DISPERSED",IF(SABI_SUMMARY!AN76="FEMALE_SUBADULT","F_DISPERSED","NA")),IF(SABI_SUMMARY!AO76="MALE_ADULT_36_48","M_RESIDENT",IF(SABI_SUMMARY!AO76="FEMALE_ADULT_36_48","F_RESIDENT","NA")))</f>
        <v>NA</v>
      </c>
      <c r="G76" s="1" t="str">
        <f>IF(SABI_SUMMARY!AP76="CENSORED",IF(SABI_SUMMARY!AO76="MALE_SUBADULT","M_DISPERSED",IF(SABI_SUMMARY!AO76="FEMALE_SUBADULT","F_DISPERSED","NA")),IF(SABI_SUMMARY!AP76="MALE_ADULT_36_48","M_RESIDENT",IF(SABI_SUMMARY!AP76="FEMALE_ADULT_36_48","F_RESIDENT","NA")))</f>
        <v>NA</v>
      </c>
      <c r="H76" s="1" t="str">
        <f>IF(SABI_SUMMARY!AQ76="CENSORED",IF(SABI_SUMMARY!AP76="MALE_SUBADULT","M_DISPERSED",IF(SABI_SUMMARY!AP76="FEMALE_SUBADULT","F_DISPERSED","NA")),IF(SABI_SUMMARY!AQ76="MALE_ADULT_36_48","M_RESIDENT",IF(SABI_SUMMARY!AQ76="FEMALE_ADULT_36_48","F_RESIDENT","NA")))</f>
        <v>NA</v>
      </c>
      <c r="I76" s="1" t="str">
        <f>IF(SABI_SUMMARY!AR76="CENSORED",IF(SABI_SUMMARY!AQ76="MALE_SUBADULT","M_DISPERSED",IF(SABI_SUMMARY!AQ76="FEMALE_SUBADULT","F_DISPERSED","NA")),IF(SABI_SUMMARY!AR76="MALE_ADULT_36_48","M_RESIDENT",IF(SABI_SUMMARY!AR76="FEMALE_ADULT_36_48","F_RESIDENT","NA")))</f>
        <v>NA</v>
      </c>
      <c r="J76" s="1" t="str">
        <f>IF(SABI_SUMMARY!AS76="CENSORED",IF(SABI_SUMMARY!AR76="MALE_SUBADULT","M_DISPERSED",IF(SABI_SUMMARY!AR76="FEMALE_SUBADULT","F_DISPERSED","NA")),IF(SABI_SUMMARY!AS76="MALE_ADULT_36_48","M_RESIDENT",IF(SABI_SUMMARY!AS76="FEMALE_ADULT_36_48","F_RESIDENT","NA")))</f>
        <v>NA</v>
      </c>
      <c r="K76" s="1" t="str">
        <f>IF(SABI_SUMMARY!AT76="CENSORED",IF(SABI_SUMMARY!AS76="MALE_SUBADULT","M_DISPERSED",IF(SABI_SUMMARY!AS76="FEMALE_SUBADULT","F_DISPERSED","NA")),IF(SABI_SUMMARY!AT76="MALE_ADULT_36_48","M_RESIDENT",IF(SABI_SUMMARY!AT76="FEMALE_ADULT_36_48","F_RESIDENT","NA")))</f>
        <v>NA</v>
      </c>
      <c r="L76" s="1" t="str">
        <f>IF(SABI_SUMMARY!AU76="CENSORED",IF(SABI_SUMMARY!AT76="MALE_SUBADULT","M_DISPERSED",IF(SABI_SUMMARY!AT76="FEMALE_SUBADULT","F_DISPERSED","NA")),IF(SABI_SUMMARY!AU76="MALE_ADULT_36_48","M_RESIDENT",IF(SABI_SUMMARY!AU76="FEMALE_ADULT_36_48","F_RESIDENT","NA")))</f>
        <v>NA</v>
      </c>
      <c r="M76" s="1" t="str">
        <f>IF(SABI_SUMMARY!AV76="CENSORED",IF(SABI_SUMMARY!AU76="MALE_SUBADULT","M_DISPERSED",IF(SABI_SUMMARY!AU76="FEMALE_SUBADULT","F_DISPERSED","NA")),IF(SABI_SUMMARY!AV76="MALE_ADULT_36_48","M_RESIDENT",IF(SABI_SUMMARY!AV76="FEMALE_ADULT_36_48","F_RESIDENT","NA")))</f>
        <v>NA</v>
      </c>
      <c r="N76" s="1" t="str">
        <f>IF(SABI_SUMMARY!AW76="CENSORED",IF(SABI_SUMMARY!AV76="MALE_SUBADULT","M_DISPERSED",IF(SABI_SUMMARY!AV76="FEMALE_SUBADULT","F_DISPERSED","NA")),IF(SABI_SUMMARY!AW76="MALE_ADULT_36_48","M_RESIDENT",IF(SABI_SUMMARY!AW76="FEMALE_ADULT_36_48","F_RESIDENT","NA")))</f>
        <v>NA</v>
      </c>
      <c r="O76" s="1" t="str">
        <f>IF(SABI_SUMMARY!AX76="CENSORED",IF(SABI_SUMMARY!AW76="MALE_SUBADULT","M_DISPERSED",IF(SABI_SUMMARY!AW76="FEMALE_SUBADULT","F_DISPERSED","NA")),IF(SABI_SUMMARY!AX76="MALE_ADULT_36_48","M_RESIDENT",IF(SABI_SUMMARY!AX76="FEMALE_ADULT_36_48","F_RESIDENT","NA")))</f>
        <v>NA</v>
      </c>
      <c r="P76" s="1" t="str">
        <f>IF(SABI_SUMMARY!AY76="CENSORED",IF(SABI_SUMMARY!AX76="MALE_SUBADULT","M_DISPERSED",IF(SABI_SUMMARY!AX76="FEMALE_SUBADULT","F_DISPERSED","NA")),IF(SABI_SUMMARY!AY76="MALE_ADULT_36_48","M_RESIDENT",IF(SABI_SUMMARY!AY76="FEMALE_ADULT_36_48","F_RESIDENT","NA")))</f>
        <v>NA</v>
      </c>
    </row>
    <row r="77" spans="1:16" x14ac:dyDescent="0.2">
      <c r="A77" s="27">
        <f>SABI_RAW_DATA!A77</f>
        <v>76</v>
      </c>
      <c r="B77" s="1" t="str">
        <f>IF(SABI_SUMMARY!AK77="CENSORED",IF(SABI_SUMMARY!AJ77="MALE_SUBADULT","M_DISPERSED",IF(SABI_SUMMARY!AJ77="FEMALE_SUBADULT","F_DISPERSED","NA")),IF(SABI_SUMMARY!AK77="MALE_ADULT_36_48","M_RESIDENT",IF(SABI_SUMMARY!AK77="FEMALE_ADULT_36_48","F_RESIDENT","NA")))</f>
        <v>NA</v>
      </c>
      <c r="C77" s="1" t="str">
        <f>IF(SABI_SUMMARY!AL77="CENSORED",IF(SABI_SUMMARY!AK77="MALE_SUBADULT","M_DISPERSED",IF(SABI_SUMMARY!AK77="FEMALE_SUBADULT","F_DISPERSED","NA")),IF(SABI_SUMMARY!AL77="MALE_ADULT_36_48","M_RESIDENT",IF(SABI_SUMMARY!AL77="FEMALE_ADULT_36_48","F_RESIDENT","NA")))</f>
        <v>NA</v>
      </c>
      <c r="D77" s="1" t="str">
        <f>IF(SABI_SUMMARY!AM77="CENSORED",IF(SABI_SUMMARY!AL77="MALE_SUBADULT","M_DISPERSED",IF(SABI_SUMMARY!AL77="FEMALE_SUBADULT","F_DISPERSED","NA")),IF(SABI_SUMMARY!AM77="MALE_ADULT_36_48","M_RESIDENT",IF(SABI_SUMMARY!AM77="FEMALE_ADULT_36_48","F_RESIDENT","NA")))</f>
        <v>F_RESIDENT</v>
      </c>
      <c r="E77" s="1" t="str">
        <f>IF(SABI_SUMMARY!AN77="CENSORED",IF(SABI_SUMMARY!AM77="MALE_SUBADULT","M_DISPERSED",IF(SABI_SUMMARY!AM77="FEMALE_SUBADULT","F_DISPERSED","NA")),IF(SABI_SUMMARY!AN77="MALE_ADULT_36_48","M_RESIDENT",IF(SABI_SUMMARY!AN77="FEMALE_ADULT_36_48","F_RESIDENT","NA")))</f>
        <v>NA</v>
      </c>
      <c r="F77" s="1" t="str">
        <f>IF(SABI_SUMMARY!AO77="CENSORED",IF(SABI_SUMMARY!AN77="MALE_SUBADULT","M_DISPERSED",IF(SABI_SUMMARY!AN77="FEMALE_SUBADULT","F_DISPERSED","NA")),IF(SABI_SUMMARY!AO77="MALE_ADULT_36_48","M_RESIDENT",IF(SABI_SUMMARY!AO77="FEMALE_ADULT_36_48","F_RESIDENT","NA")))</f>
        <v>NA</v>
      </c>
      <c r="G77" s="1" t="str">
        <f>IF(SABI_SUMMARY!AP77="CENSORED",IF(SABI_SUMMARY!AO77="MALE_SUBADULT","M_DISPERSED",IF(SABI_SUMMARY!AO77="FEMALE_SUBADULT","F_DISPERSED","NA")),IF(SABI_SUMMARY!AP77="MALE_ADULT_36_48","M_RESIDENT",IF(SABI_SUMMARY!AP77="FEMALE_ADULT_36_48","F_RESIDENT","NA")))</f>
        <v>NA</v>
      </c>
      <c r="H77" s="1" t="str">
        <f>IF(SABI_SUMMARY!AQ77="CENSORED",IF(SABI_SUMMARY!AP77="MALE_SUBADULT","M_DISPERSED",IF(SABI_SUMMARY!AP77="FEMALE_SUBADULT","F_DISPERSED","NA")),IF(SABI_SUMMARY!AQ77="MALE_ADULT_36_48","M_RESIDENT",IF(SABI_SUMMARY!AQ77="FEMALE_ADULT_36_48","F_RESIDENT","NA")))</f>
        <v>NA</v>
      </c>
      <c r="I77" s="1" t="str">
        <f>IF(SABI_SUMMARY!AR77="CENSORED",IF(SABI_SUMMARY!AQ77="MALE_SUBADULT","M_DISPERSED",IF(SABI_SUMMARY!AQ77="FEMALE_SUBADULT","F_DISPERSED","NA")),IF(SABI_SUMMARY!AR77="MALE_ADULT_36_48","M_RESIDENT",IF(SABI_SUMMARY!AR77="FEMALE_ADULT_36_48","F_RESIDENT","NA")))</f>
        <v>NA</v>
      </c>
      <c r="J77" s="1" t="str">
        <f>IF(SABI_SUMMARY!AS77="CENSORED",IF(SABI_SUMMARY!AR77="MALE_SUBADULT","M_DISPERSED",IF(SABI_SUMMARY!AR77="FEMALE_SUBADULT","F_DISPERSED","NA")),IF(SABI_SUMMARY!AS77="MALE_ADULT_36_48","M_RESIDENT",IF(SABI_SUMMARY!AS77="FEMALE_ADULT_36_48","F_RESIDENT","NA")))</f>
        <v>NA</v>
      </c>
      <c r="K77" s="1" t="str">
        <f>IF(SABI_SUMMARY!AT77="CENSORED",IF(SABI_SUMMARY!AS77="MALE_SUBADULT","M_DISPERSED",IF(SABI_SUMMARY!AS77="FEMALE_SUBADULT","F_DISPERSED","NA")),IF(SABI_SUMMARY!AT77="MALE_ADULT_36_48","M_RESIDENT",IF(SABI_SUMMARY!AT77="FEMALE_ADULT_36_48","F_RESIDENT","NA")))</f>
        <v>NA</v>
      </c>
      <c r="L77" s="1" t="str">
        <f>IF(SABI_SUMMARY!AU77="CENSORED",IF(SABI_SUMMARY!AT77="MALE_SUBADULT","M_DISPERSED",IF(SABI_SUMMARY!AT77="FEMALE_SUBADULT","F_DISPERSED","NA")),IF(SABI_SUMMARY!AU77="MALE_ADULT_36_48","M_RESIDENT",IF(SABI_SUMMARY!AU77="FEMALE_ADULT_36_48","F_RESIDENT","NA")))</f>
        <v>NA</v>
      </c>
      <c r="M77" s="1" t="str">
        <f>IF(SABI_SUMMARY!AV77="CENSORED",IF(SABI_SUMMARY!AU77="MALE_SUBADULT","M_DISPERSED",IF(SABI_SUMMARY!AU77="FEMALE_SUBADULT","F_DISPERSED","NA")),IF(SABI_SUMMARY!AV77="MALE_ADULT_36_48","M_RESIDENT",IF(SABI_SUMMARY!AV77="FEMALE_ADULT_36_48","F_RESIDENT","NA")))</f>
        <v>NA</v>
      </c>
      <c r="N77" s="1" t="str">
        <f>IF(SABI_SUMMARY!AW77="CENSORED",IF(SABI_SUMMARY!AV77="MALE_SUBADULT","M_DISPERSED",IF(SABI_SUMMARY!AV77="FEMALE_SUBADULT","F_DISPERSED","NA")),IF(SABI_SUMMARY!AW77="MALE_ADULT_36_48","M_RESIDENT",IF(SABI_SUMMARY!AW77="FEMALE_ADULT_36_48","F_RESIDENT","NA")))</f>
        <v>NA</v>
      </c>
      <c r="O77" s="1" t="str">
        <f>IF(SABI_SUMMARY!AX77="CENSORED",IF(SABI_SUMMARY!AW77="MALE_SUBADULT","M_DISPERSED",IF(SABI_SUMMARY!AW77="FEMALE_SUBADULT","F_DISPERSED","NA")),IF(SABI_SUMMARY!AX77="MALE_ADULT_36_48","M_RESIDENT",IF(SABI_SUMMARY!AX77="FEMALE_ADULT_36_48","F_RESIDENT","NA")))</f>
        <v>NA</v>
      </c>
      <c r="P77" s="1" t="str">
        <f>IF(SABI_SUMMARY!AY77="CENSORED",IF(SABI_SUMMARY!AX77="MALE_SUBADULT","M_DISPERSED",IF(SABI_SUMMARY!AX77="FEMALE_SUBADULT","F_DISPERSED","NA")),IF(SABI_SUMMARY!AY77="MALE_ADULT_36_48","M_RESIDENT",IF(SABI_SUMMARY!AY77="FEMALE_ADULT_36_48","F_RESIDENT","NA")))</f>
        <v>NA</v>
      </c>
    </row>
    <row r="78" spans="1:16" x14ac:dyDescent="0.2">
      <c r="A78" s="27">
        <f>SABI_RAW_DATA!A78</f>
        <v>77</v>
      </c>
      <c r="B78" s="1" t="str">
        <f>IF(SABI_SUMMARY!AK78="CENSORED",IF(SABI_SUMMARY!AJ78="MALE_SUBADULT","M_DISPERSED",IF(SABI_SUMMARY!AJ78="FEMALE_SUBADULT","F_DISPERSED","NA")),IF(SABI_SUMMARY!AK78="MALE_ADULT_36_48","M_RESIDENT",IF(SABI_SUMMARY!AK78="FEMALE_ADULT_36_48","F_RESIDENT","NA")))</f>
        <v>NA</v>
      </c>
      <c r="C78" s="1" t="str">
        <f>IF(SABI_SUMMARY!AL78="CENSORED",IF(SABI_SUMMARY!AK78="MALE_SUBADULT","M_DISPERSED",IF(SABI_SUMMARY!AK78="FEMALE_SUBADULT","F_DISPERSED","NA")),IF(SABI_SUMMARY!AL78="MALE_ADULT_36_48","M_RESIDENT",IF(SABI_SUMMARY!AL78="FEMALE_ADULT_36_48","F_RESIDENT","NA")))</f>
        <v>NA</v>
      </c>
      <c r="D78" s="1" t="str">
        <f>IF(SABI_SUMMARY!AM78="CENSORED",IF(SABI_SUMMARY!AL78="MALE_SUBADULT","M_DISPERSED",IF(SABI_SUMMARY!AL78="FEMALE_SUBADULT","F_DISPERSED","NA")),IF(SABI_SUMMARY!AM78="MALE_ADULT_36_48","M_RESIDENT",IF(SABI_SUMMARY!AM78="FEMALE_ADULT_36_48","F_RESIDENT","NA")))</f>
        <v>NA</v>
      </c>
      <c r="E78" s="1" t="str">
        <f>IF(SABI_SUMMARY!AN78="CENSORED",IF(SABI_SUMMARY!AM78="MALE_SUBADULT","M_DISPERSED",IF(SABI_SUMMARY!AM78="FEMALE_SUBADULT","F_DISPERSED","NA")),IF(SABI_SUMMARY!AN78="MALE_ADULT_36_48","M_RESIDENT",IF(SABI_SUMMARY!AN78="FEMALE_ADULT_36_48","F_RESIDENT","NA")))</f>
        <v>NA</v>
      </c>
      <c r="F78" s="1" t="str">
        <f>IF(SABI_SUMMARY!AO78="CENSORED",IF(SABI_SUMMARY!AN78="MALE_SUBADULT","M_DISPERSED",IF(SABI_SUMMARY!AN78="FEMALE_SUBADULT","F_DISPERSED","NA")),IF(SABI_SUMMARY!AO78="MALE_ADULT_36_48","M_RESIDENT",IF(SABI_SUMMARY!AO78="FEMALE_ADULT_36_48","F_RESIDENT","NA")))</f>
        <v>NA</v>
      </c>
      <c r="G78" s="1" t="str">
        <f>IF(SABI_SUMMARY!AP78="CENSORED",IF(SABI_SUMMARY!AO78="MALE_SUBADULT","M_DISPERSED",IF(SABI_SUMMARY!AO78="FEMALE_SUBADULT","F_DISPERSED","NA")),IF(SABI_SUMMARY!AP78="MALE_ADULT_36_48","M_RESIDENT",IF(SABI_SUMMARY!AP78="FEMALE_ADULT_36_48","F_RESIDENT","NA")))</f>
        <v>NA</v>
      </c>
      <c r="H78" s="1" t="str">
        <f>IF(SABI_SUMMARY!AQ78="CENSORED",IF(SABI_SUMMARY!AP78="MALE_SUBADULT","M_DISPERSED",IF(SABI_SUMMARY!AP78="FEMALE_SUBADULT","F_DISPERSED","NA")),IF(SABI_SUMMARY!AQ78="MALE_ADULT_36_48","M_RESIDENT",IF(SABI_SUMMARY!AQ78="FEMALE_ADULT_36_48","F_RESIDENT","NA")))</f>
        <v>NA</v>
      </c>
      <c r="I78" s="1" t="str">
        <f>IF(SABI_SUMMARY!AR78="CENSORED",IF(SABI_SUMMARY!AQ78="MALE_SUBADULT","M_DISPERSED",IF(SABI_SUMMARY!AQ78="FEMALE_SUBADULT","F_DISPERSED","NA")),IF(SABI_SUMMARY!AR78="MALE_ADULT_36_48","M_RESIDENT",IF(SABI_SUMMARY!AR78="FEMALE_ADULT_36_48","F_RESIDENT","NA")))</f>
        <v>NA</v>
      </c>
      <c r="J78" s="1" t="str">
        <f>IF(SABI_SUMMARY!AS78="CENSORED",IF(SABI_SUMMARY!AR78="MALE_SUBADULT","M_DISPERSED",IF(SABI_SUMMARY!AR78="FEMALE_SUBADULT","F_DISPERSED","NA")),IF(SABI_SUMMARY!AS78="MALE_ADULT_36_48","M_RESIDENT",IF(SABI_SUMMARY!AS78="FEMALE_ADULT_36_48","F_RESIDENT","NA")))</f>
        <v>NA</v>
      </c>
      <c r="K78" s="1" t="str">
        <f>IF(SABI_SUMMARY!AT78="CENSORED",IF(SABI_SUMMARY!AS78="MALE_SUBADULT","M_DISPERSED",IF(SABI_SUMMARY!AS78="FEMALE_SUBADULT","F_DISPERSED","NA")),IF(SABI_SUMMARY!AT78="MALE_ADULT_36_48","M_RESIDENT",IF(SABI_SUMMARY!AT78="FEMALE_ADULT_36_48","F_RESIDENT","NA")))</f>
        <v>NA</v>
      </c>
      <c r="L78" s="1" t="str">
        <f>IF(SABI_SUMMARY!AU78="CENSORED",IF(SABI_SUMMARY!AT78="MALE_SUBADULT","M_DISPERSED",IF(SABI_SUMMARY!AT78="FEMALE_SUBADULT","F_DISPERSED","NA")),IF(SABI_SUMMARY!AU78="MALE_ADULT_36_48","M_RESIDENT",IF(SABI_SUMMARY!AU78="FEMALE_ADULT_36_48","F_RESIDENT","NA")))</f>
        <v>NA</v>
      </c>
      <c r="M78" s="1" t="str">
        <f>IF(SABI_SUMMARY!AV78="CENSORED",IF(SABI_SUMMARY!AU78="MALE_SUBADULT","M_DISPERSED",IF(SABI_SUMMARY!AU78="FEMALE_SUBADULT","F_DISPERSED","NA")),IF(SABI_SUMMARY!AV78="MALE_ADULT_36_48","M_RESIDENT",IF(SABI_SUMMARY!AV78="FEMALE_ADULT_36_48","F_RESIDENT","NA")))</f>
        <v>NA</v>
      </c>
      <c r="N78" s="1" t="str">
        <f>IF(SABI_SUMMARY!AW78="CENSORED",IF(SABI_SUMMARY!AV78="MALE_SUBADULT","M_DISPERSED",IF(SABI_SUMMARY!AV78="FEMALE_SUBADULT","F_DISPERSED","NA")),IF(SABI_SUMMARY!AW78="MALE_ADULT_36_48","M_RESIDENT",IF(SABI_SUMMARY!AW78="FEMALE_ADULT_36_48","F_RESIDENT","NA")))</f>
        <v>NA</v>
      </c>
      <c r="O78" s="1" t="str">
        <f>IF(SABI_SUMMARY!AX78="CENSORED",IF(SABI_SUMMARY!AW78="MALE_SUBADULT","M_DISPERSED",IF(SABI_SUMMARY!AW78="FEMALE_SUBADULT","F_DISPERSED","NA")),IF(SABI_SUMMARY!AX78="MALE_ADULT_36_48","M_RESIDENT",IF(SABI_SUMMARY!AX78="FEMALE_ADULT_36_48","F_RESIDENT","NA")))</f>
        <v>NA</v>
      </c>
      <c r="P78" s="1" t="str">
        <f>IF(SABI_SUMMARY!AY78="CENSORED",IF(SABI_SUMMARY!AX78="MALE_SUBADULT","M_DISPERSED",IF(SABI_SUMMARY!AX78="FEMALE_SUBADULT","F_DISPERSED","NA")),IF(SABI_SUMMARY!AY78="MALE_ADULT_36_48","M_RESIDENT",IF(SABI_SUMMARY!AY78="FEMALE_ADULT_36_48","F_RESIDENT","NA")))</f>
        <v>NA</v>
      </c>
    </row>
    <row r="79" spans="1:16" x14ac:dyDescent="0.2">
      <c r="A79" s="27">
        <f>SABI_RAW_DATA!A79</f>
        <v>78</v>
      </c>
      <c r="B79" s="1" t="str">
        <f>IF(SABI_SUMMARY!AK79="CENSORED",IF(SABI_SUMMARY!AJ79="MALE_SUBADULT","M_DISPERSED",IF(SABI_SUMMARY!AJ79="FEMALE_SUBADULT","F_DISPERSED","NA")),IF(SABI_SUMMARY!AK79="MALE_ADULT_36_48","M_RESIDENT",IF(SABI_SUMMARY!AK79="FEMALE_ADULT_36_48","F_RESIDENT","NA")))</f>
        <v>NA</v>
      </c>
      <c r="C79" s="1" t="str">
        <f>IF(SABI_SUMMARY!AL79="CENSORED",IF(SABI_SUMMARY!AK79="MALE_SUBADULT","M_DISPERSED",IF(SABI_SUMMARY!AK79="FEMALE_SUBADULT","F_DISPERSED","NA")),IF(SABI_SUMMARY!AL79="MALE_ADULT_36_48","M_RESIDENT",IF(SABI_SUMMARY!AL79="FEMALE_ADULT_36_48","F_RESIDENT","NA")))</f>
        <v>NA</v>
      </c>
      <c r="D79" s="1" t="str">
        <f>IF(SABI_SUMMARY!AM79="CENSORED",IF(SABI_SUMMARY!AL79="MALE_SUBADULT","M_DISPERSED",IF(SABI_SUMMARY!AL79="FEMALE_SUBADULT","F_DISPERSED","NA")),IF(SABI_SUMMARY!AM79="MALE_ADULT_36_48","M_RESIDENT",IF(SABI_SUMMARY!AM79="FEMALE_ADULT_36_48","F_RESIDENT","NA")))</f>
        <v>NA</v>
      </c>
      <c r="E79" s="1" t="str">
        <f>IF(SABI_SUMMARY!AN79="CENSORED",IF(SABI_SUMMARY!AM79="MALE_SUBADULT","M_DISPERSED",IF(SABI_SUMMARY!AM79="FEMALE_SUBADULT","F_DISPERSED","NA")),IF(SABI_SUMMARY!AN79="MALE_ADULT_36_48","M_RESIDENT",IF(SABI_SUMMARY!AN79="FEMALE_ADULT_36_48","F_RESIDENT","NA")))</f>
        <v>NA</v>
      </c>
      <c r="F79" s="1" t="str">
        <f>IF(SABI_SUMMARY!AO79="CENSORED",IF(SABI_SUMMARY!AN79="MALE_SUBADULT","M_DISPERSED",IF(SABI_SUMMARY!AN79="FEMALE_SUBADULT","F_DISPERSED","NA")),IF(SABI_SUMMARY!AO79="MALE_ADULT_36_48","M_RESIDENT",IF(SABI_SUMMARY!AO79="FEMALE_ADULT_36_48","F_RESIDENT","NA")))</f>
        <v>F_RESIDENT</v>
      </c>
      <c r="G79" s="1" t="str">
        <f>IF(SABI_SUMMARY!AP79="CENSORED",IF(SABI_SUMMARY!AO79="MALE_SUBADULT","M_DISPERSED",IF(SABI_SUMMARY!AO79="FEMALE_SUBADULT","F_DISPERSED","NA")),IF(SABI_SUMMARY!AP79="MALE_ADULT_36_48","M_RESIDENT",IF(SABI_SUMMARY!AP79="FEMALE_ADULT_36_48","F_RESIDENT","NA")))</f>
        <v>NA</v>
      </c>
      <c r="H79" s="1" t="str">
        <f>IF(SABI_SUMMARY!AQ79="CENSORED",IF(SABI_SUMMARY!AP79="MALE_SUBADULT","M_DISPERSED",IF(SABI_SUMMARY!AP79="FEMALE_SUBADULT","F_DISPERSED","NA")),IF(SABI_SUMMARY!AQ79="MALE_ADULT_36_48","M_RESIDENT",IF(SABI_SUMMARY!AQ79="FEMALE_ADULT_36_48","F_RESIDENT","NA")))</f>
        <v>NA</v>
      </c>
      <c r="I79" s="1" t="str">
        <f>IF(SABI_SUMMARY!AR79="CENSORED",IF(SABI_SUMMARY!AQ79="MALE_SUBADULT","M_DISPERSED",IF(SABI_SUMMARY!AQ79="FEMALE_SUBADULT","F_DISPERSED","NA")),IF(SABI_SUMMARY!AR79="MALE_ADULT_36_48","M_RESIDENT",IF(SABI_SUMMARY!AR79="FEMALE_ADULT_36_48","F_RESIDENT","NA")))</f>
        <v>NA</v>
      </c>
      <c r="J79" s="1" t="str">
        <f>IF(SABI_SUMMARY!AS79="CENSORED",IF(SABI_SUMMARY!AR79="MALE_SUBADULT","M_DISPERSED",IF(SABI_SUMMARY!AR79="FEMALE_SUBADULT","F_DISPERSED","NA")),IF(SABI_SUMMARY!AS79="MALE_ADULT_36_48","M_RESIDENT",IF(SABI_SUMMARY!AS79="FEMALE_ADULT_36_48","F_RESIDENT","NA")))</f>
        <v>NA</v>
      </c>
      <c r="K79" s="1" t="str">
        <f>IF(SABI_SUMMARY!AT79="CENSORED",IF(SABI_SUMMARY!AS79="MALE_SUBADULT","M_DISPERSED",IF(SABI_SUMMARY!AS79="FEMALE_SUBADULT","F_DISPERSED","NA")),IF(SABI_SUMMARY!AT79="MALE_ADULT_36_48","M_RESIDENT",IF(SABI_SUMMARY!AT79="FEMALE_ADULT_36_48","F_RESIDENT","NA")))</f>
        <v>NA</v>
      </c>
      <c r="L79" s="1" t="str">
        <f>IF(SABI_SUMMARY!AU79="CENSORED",IF(SABI_SUMMARY!AT79="MALE_SUBADULT","M_DISPERSED",IF(SABI_SUMMARY!AT79="FEMALE_SUBADULT","F_DISPERSED","NA")),IF(SABI_SUMMARY!AU79="MALE_ADULT_36_48","M_RESIDENT",IF(SABI_SUMMARY!AU79="FEMALE_ADULT_36_48","F_RESIDENT","NA")))</f>
        <v>NA</v>
      </c>
      <c r="M79" s="1" t="str">
        <f>IF(SABI_SUMMARY!AV79="CENSORED",IF(SABI_SUMMARY!AU79="MALE_SUBADULT","M_DISPERSED",IF(SABI_SUMMARY!AU79="FEMALE_SUBADULT","F_DISPERSED","NA")),IF(SABI_SUMMARY!AV79="MALE_ADULT_36_48","M_RESIDENT",IF(SABI_SUMMARY!AV79="FEMALE_ADULT_36_48","F_RESIDENT","NA")))</f>
        <v>NA</v>
      </c>
      <c r="N79" s="1" t="str">
        <f>IF(SABI_SUMMARY!AW79="CENSORED",IF(SABI_SUMMARY!AV79="MALE_SUBADULT","M_DISPERSED",IF(SABI_SUMMARY!AV79="FEMALE_SUBADULT","F_DISPERSED","NA")),IF(SABI_SUMMARY!AW79="MALE_ADULT_36_48","M_RESIDENT",IF(SABI_SUMMARY!AW79="FEMALE_ADULT_36_48","F_RESIDENT","NA")))</f>
        <v>NA</v>
      </c>
      <c r="O79" s="1" t="str">
        <f>IF(SABI_SUMMARY!AX79="CENSORED",IF(SABI_SUMMARY!AW79="MALE_SUBADULT","M_DISPERSED",IF(SABI_SUMMARY!AW79="FEMALE_SUBADULT","F_DISPERSED","NA")),IF(SABI_SUMMARY!AX79="MALE_ADULT_36_48","M_RESIDENT",IF(SABI_SUMMARY!AX79="FEMALE_ADULT_36_48","F_RESIDENT","NA")))</f>
        <v>NA</v>
      </c>
      <c r="P79" s="1" t="str">
        <f>IF(SABI_SUMMARY!AY79="CENSORED",IF(SABI_SUMMARY!AX79="MALE_SUBADULT","M_DISPERSED",IF(SABI_SUMMARY!AX79="FEMALE_SUBADULT","F_DISPERSED","NA")),IF(SABI_SUMMARY!AY79="MALE_ADULT_36_48","M_RESIDENT",IF(SABI_SUMMARY!AY79="FEMALE_ADULT_36_48","F_RESIDENT","NA")))</f>
        <v>NA</v>
      </c>
    </row>
    <row r="80" spans="1:16" x14ac:dyDescent="0.2">
      <c r="A80" s="27">
        <f>SABI_RAW_DATA!A80</f>
        <v>79</v>
      </c>
      <c r="B80" s="1" t="str">
        <f>IF(SABI_SUMMARY!AK80="CENSORED",IF(SABI_SUMMARY!AJ80="MALE_SUBADULT","M_DISPERSED",IF(SABI_SUMMARY!AJ80="FEMALE_SUBADULT","F_DISPERSED","NA")),IF(SABI_SUMMARY!AK80="MALE_ADULT_36_48","M_RESIDENT",IF(SABI_SUMMARY!AK80="FEMALE_ADULT_36_48","F_RESIDENT","NA")))</f>
        <v>NA</v>
      </c>
      <c r="C80" s="1" t="str">
        <f>IF(SABI_SUMMARY!AL80="CENSORED",IF(SABI_SUMMARY!AK80="MALE_SUBADULT","M_DISPERSED",IF(SABI_SUMMARY!AK80="FEMALE_SUBADULT","F_DISPERSED","NA")),IF(SABI_SUMMARY!AL80="MALE_ADULT_36_48","M_RESIDENT",IF(SABI_SUMMARY!AL80="FEMALE_ADULT_36_48","F_RESIDENT","NA")))</f>
        <v>NA</v>
      </c>
      <c r="D80" s="1" t="str">
        <f>IF(SABI_SUMMARY!AM80="CENSORED",IF(SABI_SUMMARY!AL80="MALE_SUBADULT","M_DISPERSED",IF(SABI_SUMMARY!AL80="FEMALE_SUBADULT","F_DISPERSED","NA")),IF(SABI_SUMMARY!AM80="MALE_ADULT_36_48","M_RESIDENT",IF(SABI_SUMMARY!AM80="FEMALE_ADULT_36_48","F_RESIDENT","NA")))</f>
        <v>NA</v>
      </c>
      <c r="E80" s="1" t="str">
        <f>IF(SABI_SUMMARY!AN80="CENSORED",IF(SABI_SUMMARY!AM80="MALE_SUBADULT","M_DISPERSED",IF(SABI_SUMMARY!AM80="FEMALE_SUBADULT","F_DISPERSED","NA")),IF(SABI_SUMMARY!AN80="MALE_ADULT_36_48","M_RESIDENT",IF(SABI_SUMMARY!AN80="FEMALE_ADULT_36_48","F_RESIDENT","NA")))</f>
        <v>NA</v>
      </c>
      <c r="F80" s="1" t="str">
        <f>IF(SABI_SUMMARY!AO80="CENSORED",IF(SABI_SUMMARY!AN80="MALE_SUBADULT","M_DISPERSED",IF(SABI_SUMMARY!AN80="FEMALE_SUBADULT","F_DISPERSED","NA")),IF(SABI_SUMMARY!AO80="MALE_ADULT_36_48","M_RESIDENT",IF(SABI_SUMMARY!AO80="FEMALE_ADULT_36_48","F_RESIDENT","NA")))</f>
        <v>NA</v>
      </c>
      <c r="G80" s="1" t="str">
        <f>IF(SABI_SUMMARY!AP80="CENSORED",IF(SABI_SUMMARY!AO80="MALE_SUBADULT","M_DISPERSED",IF(SABI_SUMMARY!AO80="FEMALE_SUBADULT","F_DISPERSED","NA")),IF(SABI_SUMMARY!AP80="MALE_ADULT_36_48","M_RESIDENT",IF(SABI_SUMMARY!AP80="FEMALE_ADULT_36_48","F_RESIDENT","NA")))</f>
        <v>NA</v>
      </c>
      <c r="H80" s="1" t="str">
        <f>IF(SABI_SUMMARY!AQ80="CENSORED",IF(SABI_SUMMARY!AP80="MALE_SUBADULT","M_DISPERSED",IF(SABI_SUMMARY!AP80="FEMALE_SUBADULT","F_DISPERSED","NA")),IF(SABI_SUMMARY!AQ80="MALE_ADULT_36_48","M_RESIDENT",IF(SABI_SUMMARY!AQ80="FEMALE_ADULT_36_48","F_RESIDENT","NA")))</f>
        <v>NA</v>
      </c>
      <c r="I80" s="1" t="str">
        <f>IF(SABI_SUMMARY!AR80="CENSORED",IF(SABI_SUMMARY!AQ80="MALE_SUBADULT","M_DISPERSED",IF(SABI_SUMMARY!AQ80="FEMALE_SUBADULT","F_DISPERSED","NA")),IF(SABI_SUMMARY!AR80="MALE_ADULT_36_48","M_RESIDENT",IF(SABI_SUMMARY!AR80="FEMALE_ADULT_36_48","F_RESIDENT","NA")))</f>
        <v>NA</v>
      </c>
      <c r="J80" s="1" t="str">
        <f>IF(SABI_SUMMARY!AS80="CENSORED",IF(SABI_SUMMARY!AR80="MALE_SUBADULT","M_DISPERSED",IF(SABI_SUMMARY!AR80="FEMALE_SUBADULT","F_DISPERSED","NA")),IF(SABI_SUMMARY!AS80="MALE_ADULT_36_48","M_RESIDENT",IF(SABI_SUMMARY!AS80="FEMALE_ADULT_36_48","F_RESIDENT","NA")))</f>
        <v>NA</v>
      </c>
      <c r="K80" s="1" t="str">
        <f>IF(SABI_SUMMARY!AT80="CENSORED",IF(SABI_SUMMARY!AS80="MALE_SUBADULT","M_DISPERSED",IF(SABI_SUMMARY!AS80="FEMALE_SUBADULT","F_DISPERSED","NA")),IF(SABI_SUMMARY!AT80="MALE_ADULT_36_48","M_RESIDENT",IF(SABI_SUMMARY!AT80="FEMALE_ADULT_36_48","F_RESIDENT","NA")))</f>
        <v>NA</v>
      </c>
      <c r="L80" s="1" t="str">
        <f>IF(SABI_SUMMARY!AU80="CENSORED",IF(SABI_SUMMARY!AT80="MALE_SUBADULT","M_DISPERSED",IF(SABI_SUMMARY!AT80="FEMALE_SUBADULT","F_DISPERSED","NA")),IF(SABI_SUMMARY!AU80="MALE_ADULT_36_48","M_RESIDENT",IF(SABI_SUMMARY!AU80="FEMALE_ADULT_36_48","F_RESIDENT","NA")))</f>
        <v>NA</v>
      </c>
      <c r="M80" s="1" t="str">
        <f>IF(SABI_SUMMARY!AV80="CENSORED",IF(SABI_SUMMARY!AU80="MALE_SUBADULT","M_DISPERSED",IF(SABI_SUMMARY!AU80="FEMALE_SUBADULT","F_DISPERSED","NA")),IF(SABI_SUMMARY!AV80="MALE_ADULT_36_48","M_RESIDENT",IF(SABI_SUMMARY!AV80="FEMALE_ADULT_36_48","F_RESIDENT","NA")))</f>
        <v>NA</v>
      </c>
      <c r="N80" s="1" t="str">
        <f>IF(SABI_SUMMARY!AW80="CENSORED",IF(SABI_SUMMARY!AV80="MALE_SUBADULT","M_DISPERSED",IF(SABI_SUMMARY!AV80="FEMALE_SUBADULT","F_DISPERSED","NA")),IF(SABI_SUMMARY!AW80="MALE_ADULT_36_48","M_RESIDENT",IF(SABI_SUMMARY!AW80="FEMALE_ADULT_36_48","F_RESIDENT","NA")))</f>
        <v>NA</v>
      </c>
      <c r="O80" s="1" t="str">
        <f>IF(SABI_SUMMARY!AX80="CENSORED",IF(SABI_SUMMARY!AW80="MALE_SUBADULT","M_DISPERSED",IF(SABI_SUMMARY!AW80="FEMALE_SUBADULT","F_DISPERSED","NA")),IF(SABI_SUMMARY!AX80="MALE_ADULT_36_48","M_RESIDENT",IF(SABI_SUMMARY!AX80="FEMALE_ADULT_36_48","F_RESIDENT","NA")))</f>
        <v>NA</v>
      </c>
      <c r="P80" s="1" t="str">
        <f>IF(SABI_SUMMARY!AY80="CENSORED",IF(SABI_SUMMARY!AX80="MALE_SUBADULT","M_DISPERSED",IF(SABI_SUMMARY!AX80="FEMALE_SUBADULT","F_DISPERSED","NA")),IF(SABI_SUMMARY!AY80="MALE_ADULT_36_48","M_RESIDENT",IF(SABI_SUMMARY!AY80="FEMALE_ADULT_36_48","F_RESIDENT","NA")))</f>
        <v>NA</v>
      </c>
    </row>
    <row r="81" spans="1:16" x14ac:dyDescent="0.2">
      <c r="A81" s="27">
        <f>SABI_RAW_DATA!A81</f>
        <v>80</v>
      </c>
      <c r="B81" s="1" t="str">
        <f>IF(SABI_SUMMARY!AK81="CENSORED",IF(SABI_SUMMARY!AJ81="MALE_SUBADULT","M_DISPERSED",IF(SABI_SUMMARY!AJ81="FEMALE_SUBADULT","F_DISPERSED","NA")),IF(SABI_SUMMARY!AK81="MALE_ADULT_36_48","M_RESIDENT",IF(SABI_SUMMARY!AK81="FEMALE_ADULT_36_48","F_RESIDENT","NA")))</f>
        <v>NA</v>
      </c>
      <c r="C81" s="1" t="str">
        <f>IF(SABI_SUMMARY!AL81="CENSORED",IF(SABI_SUMMARY!AK81="MALE_SUBADULT","M_DISPERSED",IF(SABI_SUMMARY!AK81="FEMALE_SUBADULT","F_DISPERSED","NA")),IF(SABI_SUMMARY!AL81="MALE_ADULT_36_48","M_RESIDENT",IF(SABI_SUMMARY!AL81="FEMALE_ADULT_36_48","F_RESIDENT","NA")))</f>
        <v>NA</v>
      </c>
      <c r="D81" s="1" t="str">
        <f>IF(SABI_SUMMARY!AM81="CENSORED",IF(SABI_SUMMARY!AL81="MALE_SUBADULT","M_DISPERSED",IF(SABI_SUMMARY!AL81="FEMALE_SUBADULT","F_DISPERSED","NA")),IF(SABI_SUMMARY!AM81="MALE_ADULT_36_48","M_RESIDENT",IF(SABI_SUMMARY!AM81="FEMALE_ADULT_36_48","F_RESIDENT","NA")))</f>
        <v>NA</v>
      </c>
      <c r="E81" s="1" t="str">
        <f>IF(SABI_SUMMARY!AN81="CENSORED",IF(SABI_SUMMARY!AM81="MALE_SUBADULT","M_DISPERSED",IF(SABI_SUMMARY!AM81="FEMALE_SUBADULT","F_DISPERSED","NA")),IF(SABI_SUMMARY!AN81="MALE_ADULT_36_48","M_RESIDENT",IF(SABI_SUMMARY!AN81="FEMALE_ADULT_36_48","F_RESIDENT","NA")))</f>
        <v>NA</v>
      </c>
      <c r="F81" s="1" t="str">
        <f>IF(SABI_SUMMARY!AO81="CENSORED",IF(SABI_SUMMARY!AN81="MALE_SUBADULT","M_DISPERSED",IF(SABI_SUMMARY!AN81="FEMALE_SUBADULT","F_DISPERSED","NA")),IF(SABI_SUMMARY!AO81="MALE_ADULT_36_48","M_RESIDENT",IF(SABI_SUMMARY!AO81="FEMALE_ADULT_36_48","F_RESIDENT","NA")))</f>
        <v>NA</v>
      </c>
      <c r="G81" s="1" t="str">
        <f>IF(SABI_SUMMARY!AP81="CENSORED",IF(SABI_SUMMARY!AO81="MALE_SUBADULT","M_DISPERSED",IF(SABI_SUMMARY!AO81="FEMALE_SUBADULT","F_DISPERSED","NA")),IF(SABI_SUMMARY!AP81="MALE_ADULT_36_48","M_RESIDENT",IF(SABI_SUMMARY!AP81="FEMALE_ADULT_36_48","F_RESIDENT","NA")))</f>
        <v>NA</v>
      </c>
      <c r="H81" s="1" t="str">
        <f>IF(SABI_SUMMARY!AQ81="CENSORED",IF(SABI_SUMMARY!AP81="MALE_SUBADULT","M_DISPERSED",IF(SABI_SUMMARY!AP81="FEMALE_SUBADULT","F_DISPERSED","NA")),IF(SABI_SUMMARY!AQ81="MALE_ADULT_36_48","M_RESIDENT",IF(SABI_SUMMARY!AQ81="FEMALE_ADULT_36_48","F_RESIDENT","NA")))</f>
        <v>NA</v>
      </c>
      <c r="I81" s="1" t="str">
        <f>IF(SABI_SUMMARY!AR81="CENSORED",IF(SABI_SUMMARY!AQ81="MALE_SUBADULT","M_DISPERSED",IF(SABI_SUMMARY!AQ81="FEMALE_SUBADULT","F_DISPERSED","NA")),IF(SABI_SUMMARY!AR81="MALE_ADULT_36_48","M_RESIDENT",IF(SABI_SUMMARY!AR81="FEMALE_ADULT_36_48","F_RESIDENT","NA")))</f>
        <v>NA</v>
      </c>
      <c r="J81" s="1" t="str">
        <f>IF(SABI_SUMMARY!AS81="CENSORED",IF(SABI_SUMMARY!AR81="MALE_SUBADULT","M_DISPERSED",IF(SABI_SUMMARY!AR81="FEMALE_SUBADULT","F_DISPERSED","NA")),IF(SABI_SUMMARY!AS81="MALE_ADULT_36_48","M_RESIDENT",IF(SABI_SUMMARY!AS81="FEMALE_ADULT_36_48","F_RESIDENT","NA")))</f>
        <v>NA</v>
      </c>
      <c r="K81" s="1" t="str">
        <f>IF(SABI_SUMMARY!AT81="CENSORED",IF(SABI_SUMMARY!AS81="MALE_SUBADULT","M_DISPERSED",IF(SABI_SUMMARY!AS81="FEMALE_SUBADULT","F_DISPERSED","NA")),IF(SABI_SUMMARY!AT81="MALE_ADULT_36_48","M_RESIDENT",IF(SABI_SUMMARY!AT81="FEMALE_ADULT_36_48","F_RESIDENT","NA")))</f>
        <v>NA</v>
      </c>
      <c r="L81" s="1" t="str">
        <f>IF(SABI_SUMMARY!AU81="CENSORED",IF(SABI_SUMMARY!AT81="MALE_SUBADULT","M_DISPERSED",IF(SABI_SUMMARY!AT81="FEMALE_SUBADULT","F_DISPERSED","NA")),IF(SABI_SUMMARY!AU81="MALE_ADULT_36_48","M_RESIDENT",IF(SABI_SUMMARY!AU81="FEMALE_ADULT_36_48","F_RESIDENT","NA")))</f>
        <v>NA</v>
      </c>
      <c r="M81" s="1" t="str">
        <f>IF(SABI_SUMMARY!AV81="CENSORED",IF(SABI_SUMMARY!AU81="MALE_SUBADULT","M_DISPERSED",IF(SABI_SUMMARY!AU81="FEMALE_SUBADULT","F_DISPERSED","NA")),IF(SABI_SUMMARY!AV81="MALE_ADULT_36_48","M_RESIDENT",IF(SABI_SUMMARY!AV81="FEMALE_ADULT_36_48","F_RESIDENT","NA")))</f>
        <v>NA</v>
      </c>
      <c r="N81" s="1" t="str">
        <f>IF(SABI_SUMMARY!AW81="CENSORED",IF(SABI_SUMMARY!AV81="MALE_SUBADULT","M_DISPERSED",IF(SABI_SUMMARY!AV81="FEMALE_SUBADULT","F_DISPERSED","NA")),IF(SABI_SUMMARY!AW81="MALE_ADULT_36_48","M_RESIDENT",IF(SABI_SUMMARY!AW81="FEMALE_ADULT_36_48","F_RESIDENT","NA")))</f>
        <v>NA</v>
      </c>
      <c r="O81" s="1" t="str">
        <f>IF(SABI_SUMMARY!AX81="CENSORED",IF(SABI_SUMMARY!AW81="MALE_SUBADULT","M_DISPERSED",IF(SABI_SUMMARY!AW81="FEMALE_SUBADULT","F_DISPERSED","NA")),IF(SABI_SUMMARY!AX81="MALE_ADULT_36_48","M_RESIDENT",IF(SABI_SUMMARY!AX81="FEMALE_ADULT_36_48","F_RESIDENT","NA")))</f>
        <v>NA</v>
      </c>
      <c r="P81" s="1" t="str">
        <f>IF(SABI_SUMMARY!AY81="CENSORED",IF(SABI_SUMMARY!AX81="MALE_SUBADULT","M_DISPERSED",IF(SABI_SUMMARY!AX81="FEMALE_SUBADULT","F_DISPERSED","NA")),IF(SABI_SUMMARY!AY81="MALE_ADULT_36_48","M_RESIDENT",IF(SABI_SUMMARY!AY81="FEMALE_ADULT_36_48","F_RESIDENT","NA")))</f>
        <v>NA</v>
      </c>
    </row>
    <row r="82" spans="1:16" x14ac:dyDescent="0.2">
      <c r="A82" s="27">
        <f>SABI_RAW_DATA!A82</f>
        <v>81</v>
      </c>
      <c r="B82" s="1" t="str">
        <f>IF(SABI_SUMMARY!AK82="CENSORED",IF(SABI_SUMMARY!AJ82="MALE_SUBADULT","M_DISPERSED",IF(SABI_SUMMARY!AJ82="FEMALE_SUBADULT","F_DISPERSED","NA")),IF(SABI_SUMMARY!AK82="MALE_ADULT_36_48","M_RESIDENT",IF(SABI_SUMMARY!AK82="FEMALE_ADULT_36_48","F_RESIDENT","NA")))</f>
        <v>NA</v>
      </c>
      <c r="C82" s="1" t="str">
        <f>IF(SABI_SUMMARY!AL82="CENSORED",IF(SABI_SUMMARY!AK82="MALE_SUBADULT","M_DISPERSED",IF(SABI_SUMMARY!AK82="FEMALE_SUBADULT","F_DISPERSED","NA")),IF(SABI_SUMMARY!AL82="MALE_ADULT_36_48","M_RESIDENT",IF(SABI_SUMMARY!AL82="FEMALE_ADULT_36_48","F_RESIDENT","NA")))</f>
        <v>NA</v>
      </c>
      <c r="D82" s="1" t="str">
        <f>IF(SABI_SUMMARY!AM82="CENSORED",IF(SABI_SUMMARY!AL82="MALE_SUBADULT","M_DISPERSED",IF(SABI_SUMMARY!AL82="FEMALE_SUBADULT","F_DISPERSED","NA")),IF(SABI_SUMMARY!AM82="MALE_ADULT_36_48","M_RESIDENT",IF(SABI_SUMMARY!AM82="FEMALE_ADULT_36_48","F_RESIDENT","NA")))</f>
        <v>NA</v>
      </c>
      <c r="E82" s="1" t="str">
        <f>IF(SABI_SUMMARY!AN82="CENSORED",IF(SABI_SUMMARY!AM82="MALE_SUBADULT","M_DISPERSED",IF(SABI_SUMMARY!AM82="FEMALE_SUBADULT","F_DISPERSED","NA")),IF(SABI_SUMMARY!AN82="MALE_ADULT_36_48","M_RESIDENT",IF(SABI_SUMMARY!AN82="FEMALE_ADULT_36_48","F_RESIDENT","NA")))</f>
        <v>NA</v>
      </c>
      <c r="F82" s="1" t="str">
        <f>IF(SABI_SUMMARY!AO82="CENSORED",IF(SABI_SUMMARY!AN82="MALE_SUBADULT","M_DISPERSED",IF(SABI_SUMMARY!AN82="FEMALE_SUBADULT","F_DISPERSED","NA")),IF(SABI_SUMMARY!AO82="MALE_ADULT_36_48","M_RESIDENT",IF(SABI_SUMMARY!AO82="FEMALE_ADULT_36_48","F_RESIDENT","NA")))</f>
        <v>NA</v>
      </c>
      <c r="G82" s="1" t="str">
        <f>IF(SABI_SUMMARY!AP82="CENSORED",IF(SABI_SUMMARY!AO82="MALE_SUBADULT","M_DISPERSED",IF(SABI_SUMMARY!AO82="FEMALE_SUBADULT","F_DISPERSED","NA")),IF(SABI_SUMMARY!AP82="MALE_ADULT_36_48","M_RESIDENT",IF(SABI_SUMMARY!AP82="FEMALE_ADULT_36_48","F_RESIDENT","NA")))</f>
        <v>NA</v>
      </c>
      <c r="H82" s="1" t="str">
        <f>IF(SABI_SUMMARY!AQ82="CENSORED",IF(SABI_SUMMARY!AP82="MALE_SUBADULT","M_DISPERSED",IF(SABI_SUMMARY!AP82="FEMALE_SUBADULT","F_DISPERSED","NA")),IF(SABI_SUMMARY!AQ82="MALE_ADULT_36_48","M_RESIDENT",IF(SABI_SUMMARY!AQ82="FEMALE_ADULT_36_48","F_RESIDENT","NA")))</f>
        <v>NA</v>
      </c>
      <c r="I82" s="1" t="str">
        <f>IF(SABI_SUMMARY!AR82="CENSORED",IF(SABI_SUMMARY!AQ82="MALE_SUBADULT","M_DISPERSED",IF(SABI_SUMMARY!AQ82="FEMALE_SUBADULT","F_DISPERSED","NA")),IF(SABI_SUMMARY!AR82="MALE_ADULT_36_48","M_RESIDENT",IF(SABI_SUMMARY!AR82="FEMALE_ADULT_36_48","F_RESIDENT","NA")))</f>
        <v>NA</v>
      </c>
      <c r="J82" s="1" t="str">
        <f>IF(SABI_SUMMARY!AS82="CENSORED",IF(SABI_SUMMARY!AR82="MALE_SUBADULT","M_DISPERSED",IF(SABI_SUMMARY!AR82="FEMALE_SUBADULT","F_DISPERSED","NA")),IF(SABI_SUMMARY!AS82="MALE_ADULT_36_48","M_RESIDENT",IF(SABI_SUMMARY!AS82="FEMALE_ADULT_36_48","F_RESIDENT","NA")))</f>
        <v>M_RESIDENT</v>
      </c>
      <c r="K82" s="1" t="str">
        <f>IF(SABI_SUMMARY!AT82="CENSORED",IF(SABI_SUMMARY!AS82="MALE_SUBADULT","M_DISPERSED",IF(SABI_SUMMARY!AS82="FEMALE_SUBADULT","F_DISPERSED","NA")),IF(SABI_SUMMARY!AT82="MALE_ADULT_36_48","M_RESIDENT",IF(SABI_SUMMARY!AT82="FEMALE_ADULT_36_48","F_RESIDENT","NA")))</f>
        <v>NA</v>
      </c>
      <c r="L82" s="1" t="str">
        <f>IF(SABI_SUMMARY!AU82="CENSORED",IF(SABI_SUMMARY!AT82="MALE_SUBADULT","M_DISPERSED",IF(SABI_SUMMARY!AT82="FEMALE_SUBADULT","F_DISPERSED","NA")),IF(SABI_SUMMARY!AU82="MALE_ADULT_36_48","M_RESIDENT",IF(SABI_SUMMARY!AU82="FEMALE_ADULT_36_48","F_RESIDENT","NA")))</f>
        <v>NA</v>
      </c>
      <c r="M82" s="1" t="str">
        <f>IF(SABI_SUMMARY!AV82="CENSORED",IF(SABI_SUMMARY!AU82="MALE_SUBADULT","M_DISPERSED",IF(SABI_SUMMARY!AU82="FEMALE_SUBADULT","F_DISPERSED","NA")),IF(SABI_SUMMARY!AV82="MALE_ADULT_36_48","M_RESIDENT",IF(SABI_SUMMARY!AV82="FEMALE_ADULT_36_48","F_RESIDENT","NA")))</f>
        <v>NA</v>
      </c>
      <c r="N82" s="1" t="str">
        <f>IF(SABI_SUMMARY!AW82="CENSORED",IF(SABI_SUMMARY!AV82="MALE_SUBADULT","M_DISPERSED",IF(SABI_SUMMARY!AV82="FEMALE_SUBADULT","F_DISPERSED","NA")),IF(SABI_SUMMARY!AW82="MALE_ADULT_36_48","M_RESIDENT",IF(SABI_SUMMARY!AW82="FEMALE_ADULT_36_48","F_RESIDENT","NA")))</f>
        <v>NA</v>
      </c>
      <c r="O82" s="1" t="str">
        <f>IF(SABI_SUMMARY!AX82="CENSORED",IF(SABI_SUMMARY!AW82="MALE_SUBADULT","M_DISPERSED",IF(SABI_SUMMARY!AW82="FEMALE_SUBADULT","F_DISPERSED","NA")),IF(SABI_SUMMARY!AX82="MALE_ADULT_36_48","M_RESIDENT",IF(SABI_SUMMARY!AX82="FEMALE_ADULT_36_48","F_RESIDENT","NA")))</f>
        <v>NA</v>
      </c>
      <c r="P82" s="1" t="str">
        <f>IF(SABI_SUMMARY!AY82="CENSORED",IF(SABI_SUMMARY!AX82="MALE_SUBADULT","M_DISPERSED",IF(SABI_SUMMARY!AX82="FEMALE_SUBADULT","F_DISPERSED","NA")),IF(SABI_SUMMARY!AY82="MALE_ADULT_36_48","M_RESIDENT",IF(SABI_SUMMARY!AY82="FEMALE_ADULT_36_48","F_RESIDENT","NA")))</f>
        <v>NA</v>
      </c>
    </row>
    <row r="83" spans="1:16" x14ac:dyDescent="0.2">
      <c r="A83" s="27">
        <f>SABI_RAW_DATA!A83</f>
        <v>82</v>
      </c>
      <c r="B83" s="1" t="str">
        <f>IF(SABI_SUMMARY!AK83="CENSORED",IF(SABI_SUMMARY!AJ83="MALE_SUBADULT","M_DISPERSED",IF(SABI_SUMMARY!AJ83="FEMALE_SUBADULT","F_DISPERSED","NA")),IF(SABI_SUMMARY!AK83="MALE_ADULT_36_48","M_RESIDENT",IF(SABI_SUMMARY!AK83="FEMALE_ADULT_36_48","F_RESIDENT","NA")))</f>
        <v>NA</v>
      </c>
      <c r="C83" s="1" t="str">
        <f>IF(SABI_SUMMARY!AL83="CENSORED",IF(SABI_SUMMARY!AK83="MALE_SUBADULT","M_DISPERSED",IF(SABI_SUMMARY!AK83="FEMALE_SUBADULT","F_DISPERSED","NA")),IF(SABI_SUMMARY!AL83="MALE_ADULT_36_48","M_RESIDENT",IF(SABI_SUMMARY!AL83="FEMALE_ADULT_36_48","F_RESIDENT","NA")))</f>
        <v>NA</v>
      </c>
      <c r="D83" s="1" t="str">
        <f>IF(SABI_SUMMARY!AM83="CENSORED",IF(SABI_SUMMARY!AL83="MALE_SUBADULT","M_DISPERSED",IF(SABI_SUMMARY!AL83="FEMALE_SUBADULT","F_DISPERSED","NA")),IF(SABI_SUMMARY!AM83="MALE_ADULT_36_48","M_RESIDENT",IF(SABI_SUMMARY!AM83="FEMALE_ADULT_36_48","F_RESIDENT","NA")))</f>
        <v>NA</v>
      </c>
      <c r="E83" s="1" t="str">
        <f>IF(SABI_SUMMARY!AN83="CENSORED",IF(SABI_SUMMARY!AM83="MALE_SUBADULT","M_DISPERSED",IF(SABI_SUMMARY!AM83="FEMALE_SUBADULT","F_DISPERSED","NA")),IF(SABI_SUMMARY!AN83="MALE_ADULT_36_48","M_RESIDENT",IF(SABI_SUMMARY!AN83="FEMALE_ADULT_36_48","F_RESIDENT","NA")))</f>
        <v>NA</v>
      </c>
      <c r="F83" s="1" t="str">
        <f>IF(SABI_SUMMARY!AO83="CENSORED",IF(SABI_SUMMARY!AN83="MALE_SUBADULT","M_DISPERSED",IF(SABI_SUMMARY!AN83="FEMALE_SUBADULT","F_DISPERSED","NA")),IF(SABI_SUMMARY!AO83="MALE_ADULT_36_48","M_RESIDENT",IF(SABI_SUMMARY!AO83="FEMALE_ADULT_36_48","F_RESIDENT","NA")))</f>
        <v>NA</v>
      </c>
      <c r="G83" s="1" t="str">
        <f>IF(SABI_SUMMARY!AP83="CENSORED",IF(SABI_SUMMARY!AO83="MALE_SUBADULT","M_DISPERSED",IF(SABI_SUMMARY!AO83="FEMALE_SUBADULT","F_DISPERSED","NA")),IF(SABI_SUMMARY!AP83="MALE_ADULT_36_48","M_RESIDENT",IF(SABI_SUMMARY!AP83="FEMALE_ADULT_36_48","F_RESIDENT","NA")))</f>
        <v>NA</v>
      </c>
      <c r="H83" s="1" t="str">
        <f>IF(SABI_SUMMARY!AQ83="CENSORED",IF(SABI_SUMMARY!AP83="MALE_SUBADULT","M_DISPERSED",IF(SABI_SUMMARY!AP83="FEMALE_SUBADULT","F_DISPERSED","NA")),IF(SABI_SUMMARY!AQ83="MALE_ADULT_36_48","M_RESIDENT",IF(SABI_SUMMARY!AQ83="FEMALE_ADULT_36_48","F_RESIDENT","NA")))</f>
        <v>NA</v>
      </c>
      <c r="I83" s="1" t="str">
        <f>IF(SABI_SUMMARY!AR83="CENSORED",IF(SABI_SUMMARY!AQ83="MALE_SUBADULT","M_DISPERSED",IF(SABI_SUMMARY!AQ83="FEMALE_SUBADULT","F_DISPERSED","NA")),IF(SABI_SUMMARY!AR83="MALE_ADULT_36_48","M_RESIDENT",IF(SABI_SUMMARY!AR83="FEMALE_ADULT_36_48","F_RESIDENT","NA")))</f>
        <v>NA</v>
      </c>
      <c r="J83" s="1" t="str">
        <f>IF(SABI_SUMMARY!AS83="CENSORED",IF(SABI_SUMMARY!AR83="MALE_SUBADULT","M_DISPERSED",IF(SABI_SUMMARY!AR83="FEMALE_SUBADULT","F_DISPERSED","NA")),IF(SABI_SUMMARY!AS83="MALE_ADULT_36_48","M_RESIDENT",IF(SABI_SUMMARY!AS83="FEMALE_ADULT_36_48","F_RESIDENT","NA")))</f>
        <v>NA</v>
      </c>
      <c r="K83" s="1" t="str">
        <f>IF(SABI_SUMMARY!AT83="CENSORED",IF(SABI_SUMMARY!AS83="MALE_SUBADULT","M_DISPERSED",IF(SABI_SUMMARY!AS83="FEMALE_SUBADULT","F_DISPERSED","NA")),IF(SABI_SUMMARY!AT83="MALE_ADULT_36_48","M_RESIDENT",IF(SABI_SUMMARY!AT83="FEMALE_ADULT_36_48","F_RESIDENT","NA")))</f>
        <v>NA</v>
      </c>
      <c r="L83" s="1" t="str">
        <f>IF(SABI_SUMMARY!AU83="CENSORED",IF(SABI_SUMMARY!AT83="MALE_SUBADULT","M_DISPERSED",IF(SABI_SUMMARY!AT83="FEMALE_SUBADULT","F_DISPERSED","NA")),IF(SABI_SUMMARY!AU83="MALE_ADULT_36_48","M_RESIDENT",IF(SABI_SUMMARY!AU83="FEMALE_ADULT_36_48","F_RESIDENT","NA")))</f>
        <v>NA</v>
      </c>
      <c r="M83" s="1" t="str">
        <f>IF(SABI_SUMMARY!AV83="CENSORED",IF(SABI_SUMMARY!AU83="MALE_SUBADULT","M_DISPERSED",IF(SABI_SUMMARY!AU83="FEMALE_SUBADULT","F_DISPERSED","NA")),IF(SABI_SUMMARY!AV83="MALE_ADULT_36_48","M_RESIDENT",IF(SABI_SUMMARY!AV83="FEMALE_ADULT_36_48","F_RESIDENT","NA")))</f>
        <v>NA</v>
      </c>
      <c r="N83" s="1" t="str">
        <f>IF(SABI_SUMMARY!AW83="CENSORED",IF(SABI_SUMMARY!AV83="MALE_SUBADULT","M_DISPERSED",IF(SABI_SUMMARY!AV83="FEMALE_SUBADULT","F_DISPERSED","NA")),IF(SABI_SUMMARY!AW83="MALE_ADULT_36_48","M_RESIDENT",IF(SABI_SUMMARY!AW83="FEMALE_ADULT_36_48","F_RESIDENT","NA")))</f>
        <v>NA</v>
      </c>
      <c r="O83" s="1" t="str">
        <f>IF(SABI_SUMMARY!AX83="CENSORED",IF(SABI_SUMMARY!AW83="MALE_SUBADULT","M_DISPERSED",IF(SABI_SUMMARY!AW83="FEMALE_SUBADULT","F_DISPERSED","NA")),IF(SABI_SUMMARY!AX83="MALE_ADULT_36_48","M_RESIDENT",IF(SABI_SUMMARY!AX83="FEMALE_ADULT_36_48","F_RESIDENT","NA")))</f>
        <v>NA</v>
      </c>
      <c r="P83" s="1" t="str">
        <f>IF(SABI_SUMMARY!AY83="CENSORED",IF(SABI_SUMMARY!AX83="MALE_SUBADULT","M_DISPERSED",IF(SABI_SUMMARY!AX83="FEMALE_SUBADULT","F_DISPERSED","NA")),IF(SABI_SUMMARY!AY83="MALE_ADULT_36_48","M_RESIDENT",IF(SABI_SUMMARY!AY83="FEMALE_ADULT_36_48","F_RESIDENT","NA")))</f>
        <v>NA</v>
      </c>
    </row>
    <row r="84" spans="1:16" x14ac:dyDescent="0.2">
      <c r="A84" s="27">
        <f>SABI_RAW_DATA!A84</f>
        <v>83</v>
      </c>
      <c r="B84" s="1" t="str">
        <f>IF(SABI_SUMMARY!AK84="CENSORED",IF(SABI_SUMMARY!AJ84="MALE_SUBADULT","M_DISPERSED",IF(SABI_SUMMARY!AJ84="FEMALE_SUBADULT","F_DISPERSED","NA")),IF(SABI_SUMMARY!AK84="MALE_ADULT_36_48","M_RESIDENT",IF(SABI_SUMMARY!AK84="FEMALE_ADULT_36_48","F_RESIDENT","NA")))</f>
        <v>NA</v>
      </c>
      <c r="C84" s="1" t="str">
        <f>IF(SABI_SUMMARY!AL84="CENSORED",IF(SABI_SUMMARY!AK84="MALE_SUBADULT","M_DISPERSED",IF(SABI_SUMMARY!AK84="FEMALE_SUBADULT","F_DISPERSED","NA")),IF(SABI_SUMMARY!AL84="MALE_ADULT_36_48","M_RESIDENT",IF(SABI_SUMMARY!AL84="FEMALE_ADULT_36_48","F_RESIDENT","NA")))</f>
        <v>NA</v>
      </c>
      <c r="D84" s="1" t="str">
        <f>IF(SABI_SUMMARY!AM84="CENSORED",IF(SABI_SUMMARY!AL84="MALE_SUBADULT","M_DISPERSED",IF(SABI_SUMMARY!AL84="FEMALE_SUBADULT","F_DISPERSED","NA")),IF(SABI_SUMMARY!AM84="MALE_ADULT_36_48","M_RESIDENT",IF(SABI_SUMMARY!AM84="FEMALE_ADULT_36_48","F_RESIDENT","NA")))</f>
        <v>NA</v>
      </c>
      <c r="E84" s="1" t="str">
        <f>IF(SABI_SUMMARY!AN84="CENSORED",IF(SABI_SUMMARY!AM84="MALE_SUBADULT","M_DISPERSED",IF(SABI_SUMMARY!AM84="FEMALE_SUBADULT","F_DISPERSED","NA")),IF(SABI_SUMMARY!AN84="MALE_ADULT_36_48","M_RESIDENT",IF(SABI_SUMMARY!AN84="FEMALE_ADULT_36_48","F_RESIDENT","NA")))</f>
        <v>NA</v>
      </c>
      <c r="F84" s="1" t="str">
        <f>IF(SABI_SUMMARY!AO84="CENSORED",IF(SABI_SUMMARY!AN84="MALE_SUBADULT","M_DISPERSED",IF(SABI_SUMMARY!AN84="FEMALE_SUBADULT","F_DISPERSED","NA")),IF(SABI_SUMMARY!AO84="MALE_ADULT_36_48","M_RESIDENT",IF(SABI_SUMMARY!AO84="FEMALE_ADULT_36_48","F_RESIDENT","NA")))</f>
        <v>NA</v>
      </c>
      <c r="G84" s="1" t="str">
        <f>IF(SABI_SUMMARY!AP84="CENSORED",IF(SABI_SUMMARY!AO84="MALE_SUBADULT","M_DISPERSED",IF(SABI_SUMMARY!AO84="FEMALE_SUBADULT","F_DISPERSED","NA")),IF(SABI_SUMMARY!AP84="MALE_ADULT_36_48","M_RESIDENT",IF(SABI_SUMMARY!AP84="FEMALE_ADULT_36_48","F_RESIDENT","NA")))</f>
        <v>NA</v>
      </c>
      <c r="H84" s="1" t="str">
        <f>IF(SABI_SUMMARY!AQ84="CENSORED",IF(SABI_SUMMARY!AP84="MALE_SUBADULT","M_DISPERSED",IF(SABI_SUMMARY!AP84="FEMALE_SUBADULT","F_DISPERSED","NA")),IF(SABI_SUMMARY!AQ84="MALE_ADULT_36_48","M_RESIDENT",IF(SABI_SUMMARY!AQ84="FEMALE_ADULT_36_48","F_RESIDENT","NA")))</f>
        <v>NA</v>
      </c>
      <c r="I84" s="1" t="str">
        <f>IF(SABI_SUMMARY!AR84="CENSORED",IF(SABI_SUMMARY!AQ84="MALE_SUBADULT","M_DISPERSED",IF(SABI_SUMMARY!AQ84="FEMALE_SUBADULT","F_DISPERSED","NA")),IF(SABI_SUMMARY!AR84="MALE_ADULT_36_48","M_RESIDENT",IF(SABI_SUMMARY!AR84="FEMALE_ADULT_36_48","F_RESIDENT","NA")))</f>
        <v>NA</v>
      </c>
      <c r="J84" s="1" t="str">
        <f>IF(SABI_SUMMARY!AS84="CENSORED",IF(SABI_SUMMARY!AR84="MALE_SUBADULT","M_DISPERSED",IF(SABI_SUMMARY!AR84="FEMALE_SUBADULT","F_DISPERSED","NA")),IF(SABI_SUMMARY!AS84="MALE_ADULT_36_48","M_RESIDENT",IF(SABI_SUMMARY!AS84="FEMALE_ADULT_36_48","F_RESIDENT","NA")))</f>
        <v>NA</v>
      </c>
      <c r="K84" s="1" t="str">
        <f>IF(SABI_SUMMARY!AT84="CENSORED",IF(SABI_SUMMARY!AS84="MALE_SUBADULT","M_DISPERSED",IF(SABI_SUMMARY!AS84="FEMALE_SUBADULT","F_DISPERSED","NA")),IF(SABI_SUMMARY!AT84="MALE_ADULT_36_48","M_RESIDENT",IF(SABI_SUMMARY!AT84="FEMALE_ADULT_36_48","F_RESIDENT","NA")))</f>
        <v>NA</v>
      </c>
      <c r="L84" s="1" t="str">
        <f>IF(SABI_SUMMARY!AU84="CENSORED",IF(SABI_SUMMARY!AT84="MALE_SUBADULT","M_DISPERSED",IF(SABI_SUMMARY!AT84="FEMALE_SUBADULT","F_DISPERSED","NA")),IF(SABI_SUMMARY!AU84="MALE_ADULT_36_48","M_RESIDENT",IF(SABI_SUMMARY!AU84="FEMALE_ADULT_36_48","F_RESIDENT","NA")))</f>
        <v>NA</v>
      </c>
      <c r="M84" s="1" t="str">
        <f>IF(SABI_SUMMARY!AV84="CENSORED",IF(SABI_SUMMARY!AU84="MALE_SUBADULT","M_DISPERSED",IF(SABI_SUMMARY!AU84="FEMALE_SUBADULT","F_DISPERSED","NA")),IF(SABI_SUMMARY!AV84="MALE_ADULT_36_48","M_RESIDENT",IF(SABI_SUMMARY!AV84="FEMALE_ADULT_36_48","F_RESIDENT","NA")))</f>
        <v>NA</v>
      </c>
      <c r="N84" s="1" t="str">
        <f>IF(SABI_SUMMARY!AW84="CENSORED",IF(SABI_SUMMARY!AV84="MALE_SUBADULT","M_DISPERSED",IF(SABI_SUMMARY!AV84="FEMALE_SUBADULT","F_DISPERSED","NA")),IF(SABI_SUMMARY!AW84="MALE_ADULT_36_48","M_RESIDENT",IF(SABI_SUMMARY!AW84="FEMALE_ADULT_36_48","F_RESIDENT","NA")))</f>
        <v>NA</v>
      </c>
      <c r="O84" s="1" t="str">
        <f>IF(SABI_SUMMARY!AX84="CENSORED",IF(SABI_SUMMARY!AW84="MALE_SUBADULT","M_DISPERSED",IF(SABI_SUMMARY!AW84="FEMALE_SUBADULT","F_DISPERSED","NA")),IF(SABI_SUMMARY!AX84="MALE_ADULT_36_48","M_RESIDENT",IF(SABI_SUMMARY!AX84="FEMALE_ADULT_36_48","F_RESIDENT","NA")))</f>
        <v>NA</v>
      </c>
      <c r="P84" s="1" t="str">
        <f>IF(SABI_SUMMARY!AY84="CENSORED",IF(SABI_SUMMARY!AX84="MALE_SUBADULT","M_DISPERSED",IF(SABI_SUMMARY!AX84="FEMALE_SUBADULT","F_DISPERSED","NA")),IF(SABI_SUMMARY!AY84="MALE_ADULT_36_48","M_RESIDENT",IF(SABI_SUMMARY!AY84="FEMALE_ADULT_36_48","F_RESIDENT","NA")))</f>
        <v>NA</v>
      </c>
    </row>
    <row r="85" spans="1:16" x14ac:dyDescent="0.2">
      <c r="A85" s="27">
        <f>SABI_RAW_DATA!A85</f>
        <v>84</v>
      </c>
      <c r="B85" s="1" t="str">
        <f>IF(SABI_SUMMARY!AK85="CENSORED",IF(SABI_SUMMARY!AJ85="MALE_SUBADULT","M_DISPERSED",IF(SABI_SUMMARY!AJ85="FEMALE_SUBADULT","F_DISPERSED","NA")),IF(SABI_SUMMARY!AK85="MALE_ADULT_36_48","M_RESIDENT",IF(SABI_SUMMARY!AK85="FEMALE_ADULT_36_48","F_RESIDENT","NA")))</f>
        <v>NA</v>
      </c>
      <c r="C85" s="1" t="str">
        <f>IF(SABI_SUMMARY!AL85="CENSORED",IF(SABI_SUMMARY!AK85="MALE_SUBADULT","M_DISPERSED",IF(SABI_SUMMARY!AK85="FEMALE_SUBADULT","F_DISPERSED","NA")),IF(SABI_SUMMARY!AL85="MALE_ADULT_36_48","M_RESIDENT",IF(SABI_SUMMARY!AL85="FEMALE_ADULT_36_48","F_RESIDENT","NA")))</f>
        <v>NA</v>
      </c>
      <c r="D85" s="1" t="str">
        <f>IF(SABI_SUMMARY!AM85="CENSORED",IF(SABI_SUMMARY!AL85="MALE_SUBADULT","M_DISPERSED",IF(SABI_SUMMARY!AL85="FEMALE_SUBADULT","F_DISPERSED","NA")),IF(SABI_SUMMARY!AM85="MALE_ADULT_36_48","M_RESIDENT",IF(SABI_SUMMARY!AM85="FEMALE_ADULT_36_48","F_RESIDENT","NA")))</f>
        <v>NA</v>
      </c>
      <c r="E85" s="1" t="str">
        <f>IF(SABI_SUMMARY!AN85="CENSORED",IF(SABI_SUMMARY!AM85="MALE_SUBADULT","M_DISPERSED",IF(SABI_SUMMARY!AM85="FEMALE_SUBADULT","F_DISPERSED","NA")),IF(SABI_SUMMARY!AN85="MALE_ADULT_36_48","M_RESIDENT",IF(SABI_SUMMARY!AN85="FEMALE_ADULT_36_48","F_RESIDENT","NA")))</f>
        <v>NA</v>
      </c>
      <c r="F85" s="1" t="str">
        <f>IF(SABI_SUMMARY!AO85="CENSORED",IF(SABI_SUMMARY!AN85="MALE_SUBADULT","M_DISPERSED",IF(SABI_SUMMARY!AN85="FEMALE_SUBADULT","F_DISPERSED","NA")),IF(SABI_SUMMARY!AO85="MALE_ADULT_36_48","M_RESIDENT",IF(SABI_SUMMARY!AO85="FEMALE_ADULT_36_48","F_RESIDENT","NA")))</f>
        <v>NA</v>
      </c>
      <c r="G85" s="1" t="str">
        <f>IF(SABI_SUMMARY!AP85="CENSORED",IF(SABI_SUMMARY!AO85="MALE_SUBADULT","M_DISPERSED",IF(SABI_SUMMARY!AO85="FEMALE_SUBADULT","F_DISPERSED","NA")),IF(SABI_SUMMARY!AP85="MALE_ADULT_36_48","M_RESIDENT",IF(SABI_SUMMARY!AP85="FEMALE_ADULT_36_48","F_RESIDENT","NA")))</f>
        <v>NA</v>
      </c>
      <c r="H85" s="1" t="str">
        <f>IF(SABI_SUMMARY!AQ85="CENSORED",IF(SABI_SUMMARY!AP85="MALE_SUBADULT","M_DISPERSED",IF(SABI_SUMMARY!AP85="FEMALE_SUBADULT","F_DISPERSED","NA")),IF(SABI_SUMMARY!AQ85="MALE_ADULT_36_48","M_RESIDENT",IF(SABI_SUMMARY!AQ85="FEMALE_ADULT_36_48","F_RESIDENT","NA")))</f>
        <v>NA</v>
      </c>
      <c r="I85" s="1" t="str">
        <f>IF(SABI_SUMMARY!AR85="CENSORED",IF(SABI_SUMMARY!AQ85="MALE_SUBADULT","M_DISPERSED",IF(SABI_SUMMARY!AQ85="FEMALE_SUBADULT","F_DISPERSED","NA")),IF(SABI_SUMMARY!AR85="MALE_ADULT_36_48","M_RESIDENT",IF(SABI_SUMMARY!AR85="FEMALE_ADULT_36_48","F_RESIDENT","NA")))</f>
        <v>NA</v>
      </c>
      <c r="J85" s="1" t="str">
        <f>IF(SABI_SUMMARY!AS85="CENSORED",IF(SABI_SUMMARY!AR85="MALE_SUBADULT","M_DISPERSED",IF(SABI_SUMMARY!AR85="FEMALE_SUBADULT","F_DISPERSED","NA")),IF(SABI_SUMMARY!AS85="MALE_ADULT_36_48","M_RESIDENT",IF(SABI_SUMMARY!AS85="FEMALE_ADULT_36_48","F_RESIDENT","NA")))</f>
        <v>NA</v>
      </c>
      <c r="K85" s="1" t="str">
        <f>IF(SABI_SUMMARY!AT85="CENSORED",IF(SABI_SUMMARY!AS85="MALE_SUBADULT","M_DISPERSED",IF(SABI_SUMMARY!AS85="FEMALE_SUBADULT","F_DISPERSED","NA")),IF(SABI_SUMMARY!AT85="MALE_ADULT_36_48","M_RESIDENT",IF(SABI_SUMMARY!AT85="FEMALE_ADULT_36_48","F_RESIDENT","NA")))</f>
        <v>NA</v>
      </c>
      <c r="L85" s="1" t="str">
        <f>IF(SABI_SUMMARY!AU85="CENSORED",IF(SABI_SUMMARY!AT85="MALE_SUBADULT","M_DISPERSED",IF(SABI_SUMMARY!AT85="FEMALE_SUBADULT","F_DISPERSED","NA")),IF(SABI_SUMMARY!AU85="MALE_ADULT_36_48","M_RESIDENT",IF(SABI_SUMMARY!AU85="FEMALE_ADULT_36_48","F_RESIDENT","NA")))</f>
        <v>NA</v>
      </c>
      <c r="M85" s="1" t="str">
        <f>IF(SABI_SUMMARY!AV85="CENSORED",IF(SABI_SUMMARY!AU85="MALE_SUBADULT","M_DISPERSED",IF(SABI_SUMMARY!AU85="FEMALE_SUBADULT","F_DISPERSED","NA")),IF(SABI_SUMMARY!AV85="MALE_ADULT_36_48","M_RESIDENT",IF(SABI_SUMMARY!AV85="FEMALE_ADULT_36_48","F_RESIDENT","NA")))</f>
        <v>NA</v>
      </c>
      <c r="N85" s="1" t="str">
        <f>IF(SABI_SUMMARY!AW85="CENSORED",IF(SABI_SUMMARY!AV85="MALE_SUBADULT","M_DISPERSED",IF(SABI_SUMMARY!AV85="FEMALE_SUBADULT","F_DISPERSED","NA")),IF(SABI_SUMMARY!AW85="MALE_ADULT_36_48","M_RESIDENT",IF(SABI_SUMMARY!AW85="FEMALE_ADULT_36_48","F_RESIDENT","NA")))</f>
        <v>NA</v>
      </c>
      <c r="O85" s="1" t="str">
        <f>IF(SABI_SUMMARY!AX85="CENSORED",IF(SABI_SUMMARY!AW85="MALE_SUBADULT","M_DISPERSED",IF(SABI_SUMMARY!AW85="FEMALE_SUBADULT","F_DISPERSED","NA")),IF(SABI_SUMMARY!AX85="MALE_ADULT_36_48","M_RESIDENT",IF(SABI_SUMMARY!AX85="FEMALE_ADULT_36_48","F_RESIDENT","NA")))</f>
        <v>NA</v>
      </c>
      <c r="P85" s="1" t="str">
        <f>IF(SABI_SUMMARY!AY85="CENSORED",IF(SABI_SUMMARY!AX85="MALE_SUBADULT","M_DISPERSED",IF(SABI_SUMMARY!AX85="FEMALE_SUBADULT","F_DISPERSED","NA")),IF(SABI_SUMMARY!AY85="MALE_ADULT_36_48","M_RESIDENT",IF(SABI_SUMMARY!AY85="FEMALE_ADULT_36_48","F_RESIDENT","NA")))</f>
        <v>NA</v>
      </c>
    </row>
    <row r="86" spans="1:16" x14ac:dyDescent="0.2">
      <c r="A86" s="27">
        <f>SABI_RAW_DATA!A86</f>
        <v>85</v>
      </c>
      <c r="B86" s="1" t="str">
        <f>IF(SABI_SUMMARY!AK86="CENSORED",IF(SABI_SUMMARY!AJ86="MALE_SUBADULT","M_DISPERSED",IF(SABI_SUMMARY!AJ86="FEMALE_SUBADULT","F_DISPERSED","NA")),IF(SABI_SUMMARY!AK86="MALE_ADULT_36_48","M_RESIDENT",IF(SABI_SUMMARY!AK86="FEMALE_ADULT_36_48","F_RESIDENT","NA")))</f>
        <v>NA</v>
      </c>
      <c r="C86" s="1" t="str">
        <f>IF(SABI_SUMMARY!AL86="CENSORED",IF(SABI_SUMMARY!AK86="MALE_SUBADULT","M_DISPERSED",IF(SABI_SUMMARY!AK86="FEMALE_SUBADULT","F_DISPERSED","NA")),IF(SABI_SUMMARY!AL86="MALE_ADULT_36_48","M_RESIDENT",IF(SABI_SUMMARY!AL86="FEMALE_ADULT_36_48","F_RESIDENT","NA")))</f>
        <v>NA</v>
      </c>
      <c r="D86" s="1" t="str">
        <f>IF(SABI_SUMMARY!AM86="CENSORED",IF(SABI_SUMMARY!AL86="MALE_SUBADULT","M_DISPERSED",IF(SABI_SUMMARY!AL86="FEMALE_SUBADULT","F_DISPERSED","NA")),IF(SABI_SUMMARY!AM86="MALE_ADULT_36_48","M_RESIDENT",IF(SABI_SUMMARY!AM86="FEMALE_ADULT_36_48","F_RESIDENT","NA")))</f>
        <v>NA</v>
      </c>
      <c r="E86" s="1" t="str">
        <f>IF(SABI_SUMMARY!AN86="CENSORED",IF(SABI_SUMMARY!AM86="MALE_SUBADULT","M_DISPERSED",IF(SABI_SUMMARY!AM86="FEMALE_SUBADULT","F_DISPERSED","NA")),IF(SABI_SUMMARY!AN86="MALE_ADULT_36_48","M_RESIDENT",IF(SABI_SUMMARY!AN86="FEMALE_ADULT_36_48","F_RESIDENT","NA")))</f>
        <v>NA</v>
      </c>
      <c r="F86" s="1" t="str">
        <f>IF(SABI_SUMMARY!AO86="CENSORED",IF(SABI_SUMMARY!AN86="MALE_SUBADULT","M_DISPERSED",IF(SABI_SUMMARY!AN86="FEMALE_SUBADULT","F_DISPERSED","NA")),IF(SABI_SUMMARY!AO86="MALE_ADULT_36_48","M_RESIDENT",IF(SABI_SUMMARY!AO86="FEMALE_ADULT_36_48","F_RESIDENT","NA")))</f>
        <v>NA</v>
      </c>
      <c r="G86" s="1" t="str">
        <f>IF(SABI_SUMMARY!AP86="CENSORED",IF(SABI_SUMMARY!AO86="MALE_SUBADULT","M_DISPERSED",IF(SABI_SUMMARY!AO86="FEMALE_SUBADULT","F_DISPERSED","NA")),IF(SABI_SUMMARY!AP86="MALE_ADULT_36_48","M_RESIDENT",IF(SABI_SUMMARY!AP86="FEMALE_ADULT_36_48","F_RESIDENT","NA")))</f>
        <v>NA</v>
      </c>
      <c r="H86" s="1" t="str">
        <f>IF(SABI_SUMMARY!AQ86="CENSORED",IF(SABI_SUMMARY!AP86="MALE_SUBADULT","M_DISPERSED",IF(SABI_SUMMARY!AP86="FEMALE_SUBADULT","F_DISPERSED","NA")),IF(SABI_SUMMARY!AQ86="MALE_ADULT_36_48","M_RESIDENT",IF(SABI_SUMMARY!AQ86="FEMALE_ADULT_36_48","F_RESIDENT","NA")))</f>
        <v>NA</v>
      </c>
      <c r="I86" s="1" t="str">
        <f>IF(SABI_SUMMARY!AR86="CENSORED",IF(SABI_SUMMARY!AQ86="MALE_SUBADULT","M_DISPERSED",IF(SABI_SUMMARY!AQ86="FEMALE_SUBADULT","F_DISPERSED","NA")),IF(SABI_SUMMARY!AR86="MALE_ADULT_36_48","M_RESIDENT",IF(SABI_SUMMARY!AR86="FEMALE_ADULT_36_48","F_RESIDENT","NA")))</f>
        <v>NA</v>
      </c>
      <c r="J86" s="1" t="str">
        <f>IF(SABI_SUMMARY!AS86="CENSORED",IF(SABI_SUMMARY!AR86="MALE_SUBADULT","M_DISPERSED",IF(SABI_SUMMARY!AR86="FEMALE_SUBADULT","F_DISPERSED","NA")),IF(SABI_SUMMARY!AS86="MALE_ADULT_36_48","M_RESIDENT",IF(SABI_SUMMARY!AS86="FEMALE_ADULT_36_48","F_RESIDENT","NA")))</f>
        <v>NA</v>
      </c>
      <c r="K86" s="1" t="str">
        <f>IF(SABI_SUMMARY!AT86="CENSORED",IF(SABI_SUMMARY!AS86="MALE_SUBADULT","M_DISPERSED",IF(SABI_SUMMARY!AS86="FEMALE_SUBADULT","F_DISPERSED","NA")),IF(SABI_SUMMARY!AT86="MALE_ADULT_36_48","M_RESIDENT",IF(SABI_SUMMARY!AT86="FEMALE_ADULT_36_48","F_RESIDENT","NA")))</f>
        <v>NA</v>
      </c>
      <c r="L86" s="1" t="str">
        <f>IF(SABI_SUMMARY!AU86="CENSORED",IF(SABI_SUMMARY!AT86="MALE_SUBADULT","M_DISPERSED",IF(SABI_SUMMARY!AT86="FEMALE_SUBADULT","F_DISPERSED","NA")),IF(SABI_SUMMARY!AU86="MALE_ADULT_36_48","M_RESIDENT",IF(SABI_SUMMARY!AU86="FEMALE_ADULT_36_48","F_RESIDENT","NA")))</f>
        <v>F_RESIDENT</v>
      </c>
      <c r="M86" s="1" t="str">
        <f>IF(SABI_SUMMARY!AV86="CENSORED",IF(SABI_SUMMARY!AU86="MALE_SUBADULT","M_DISPERSED",IF(SABI_SUMMARY!AU86="FEMALE_SUBADULT","F_DISPERSED","NA")),IF(SABI_SUMMARY!AV86="MALE_ADULT_36_48","M_RESIDENT",IF(SABI_SUMMARY!AV86="FEMALE_ADULT_36_48","F_RESIDENT","NA")))</f>
        <v>NA</v>
      </c>
      <c r="N86" s="1" t="str">
        <f>IF(SABI_SUMMARY!AW86="CENSORED",IF(SABI_SUMMARY!AV86="MALE_SUBADULT","M_DISPERSED",IF(SABI_SUMMARY!AV86="FEMALE_SUBADULT","F_DISPERSED","NA")),IF(SABI_SUMMARY!AW86="MALE_ADULT_36_48","M_RESIDENT",IF(SABI_SUMMARY!AW86="FEMALE_ADULT_36_48","F_RESIDENT","NA")))</f>
        <v>NA</v>
      </c>
      <c r="O86" s="1" t="str">
        <f>IF(SABI_SUMMARY!AX86="CENSORED",IF(SABI_SUMMARY!AW86="MALE_SUBADULT","M_DISPERSED",IF(SABI_SUMMARY!AW86="FEMALE_SUBADULT","F_DISPERSED","NA")),IF(SABI_SUMMARY!AX86="MALE_ADULT_36_48","M_RESIDENT",IF(SABI_SUMMARY!AX86="FEMALE_ADULT_36_48","F_RESIDENT","NA")))</f>
        <v>NA</v>
      </c>
      <c r="P86" s="1" t="str">
        <f>IF(SABI_SUMMARY!AY86="CENSORED",IF(SABI_SUMMARY!AX86="MALE_SUBADULT","M_DISPERSED",IF(SABI_SUMMARY!AX86="FEMALE_SUBADULT","F_DISPERSED","NA")),IF(SABI_SUMMARY!AY86="MALE_ADULT_36_48","M_RESIDENT",IF(SABI_SUMMARY!AY86="FEMALE_ADULT_36_48","F_RESIDENT","NA")))</f>
        <v>NA</v>
      </c>
    </row>
    <row r="87" spans="1:16" x14ac:dyDescent="0.2">
      <c r="A87" s="27">
        <f>SABI_RAW_DATA!A87</f>
        <v>86</v>
      </c>
      <c r="B87" s="1" t="str">
        <f>IF(SABI_SUMMARY!AK87="CENSORED",IF(SABI_SUMMARY!AJ87="MALE_SUBADULT","M_DISPERSED",IF(SABI_SUMMARY!AJ87="FEMALE_SUBADULT","F_DISPERSED","NA")),IF(SABI_SUMMARY!AK87="MALE_ADULT_36_48","M_RESIDENT",IF(SABI_SUMMARY!AK87="FEMALE_ADULT_36_48","F_RESIDENT","NA")))</f>
        <v>NA</v>
      </c>
      <c r="C87" s="1" t="str">
        <f>IF(SABI_SUMMARY!AL87="CENSORED",IF(SABI_SUMMARY!AK87="MALE_SUBADULT","M_DISPERSED",IF(SABI_SUMMARY!AK87="FEMALE_SUBADULT","F_DISPERSED","NA")),IF(SABI_SUMMARY!AL87="MALE_ADULT_36_48","M_RESIDENT",IF(SABI_SUMMARY!AL87="FEMALE_ADULT_36_48","F_RESIDENT","NA")))</f>
        <v>NA</v>
      </c>
      <c r="D87" s="1" t="str">
        <f>IF(SABI_SUMMARY!AM87="CENSORED",IF(SABI_SUMMARY!AL87="MALE_SUBADULT","M_DISPERSED",IF(SABI_SUMMARY!AL87="FEMALE_SUBADULT","F_DISPERSED","NA")),IF(SABI_SUMMARY!AM87="MALE_ADULT_36_48","M_RESIDENT",IF(SABI_SUMMARY!AM87="FEMALE_ADULT_36_48","F_RESIDENT","NA")))</f>
        <v>NA</v>
      </c>
      <c r="E87" s="1" t="str">
        <f>IF(SABI_SUMMARY!AN87="CENSORED",IF(SABI_SUMMARY!AM87="MALE_SUBADULT","M_DISPERSED",IF(SABI_SUMMARY!AM87="FEMALE_SUBADULT","F_DISPERSED","NA")),IF(SABI_SUMMARY!AN87="MALE_ADULT_36_48","M_RESIDENT",IF(SABI_SUMMARY!AN87="FEMALE_ADULT_36_48","F_RESIDENT","NA")))</f>
        <v>NA</v>
      </c>
      <c r="F87" s="1" t="str">
        <f>IF(SABI_SUMMARY!AO87="CENSORED",IF(SABI_SUMMARY!AN87="MALE_SUBADULT","M_DISPERSED",IF(SABI_SUMMARY!AN87="FEMALE_SUBADULT","F_DISPERSED","NA")),IF(SABI_SUMMARY!AO87="MALE_ADULT_36_48","M_RESIDENT",IF(SABI_SUMMARY!AO87="FEMALE_ADULT_36_48","F_RESIDENT","NA")))</f>
        <v>NA</v>
      </c>
      <c r="G87" s="1" t="str">
        <f>IF(SABI_SUMMARY!AP87="CENSORED",IF(SABI_SUMMARY!AO87="MALE_SUBADULT","M_DISPERSED",IF(SABI_SUMMARY!AO87="FEMALE_SUBADULT","F_DISPERSED","NA")),IF(SABI_SUMMARY!AP87="MALE_ADULT_36_48","M_RESIDENT",IF(SABI_SUMMARY!AP87="FEMALE_ADULT_36_48","F_RESIDENT","NA")))</f>
        <v>NA</v>
      </c>
      <c r="H87" s="1" t="str">
        <f>IF(SABI_SUMMARY!AQ87="CENSORED",IF(SABI_SUMMARY!AP87="MALE_SUBADULT","M_DISPERSED",IF(SABI_SUMMARY!AP87="FEMALE_SUBADULT","F_DISPERSED","NA")),IF(SABI_SUMMARY!AQ87="MALE_ADULT_36_48","M_RESIDENT",IF(SABI_SUMMARY!AQ87="FEMALE_ADULT_36_48","F_RESIDENT","NA")))</f>
        <v>NA</v>
      </c>
      <c r="I87" s="1" t="str">
        <f>IF(SABI_SUMMARY!AR87="CENSORED",IF(SABI_SUMMARY!AQ87="MALE_SUBADULT","M_DISPERSED",IF(SABI_SUMMARY!AQ87="FEMALE_SUBADULT","F_DISPERSED","NA")),IF(SABI_SUMMARY!AR87="MALE_ADULT_36_48","M_RESIDENT",IF(SABI_SUMMARY!AR87="FEMALE_ADULT_36_48","F_RESIDENT","NA")))</f>
        <v>NA</v>
      </c>
      <c r="J87" s="1" t="str">
        <f>IF(SABI_SUMMARY!AS87="CENSORED",IF(SABI_SUMMARY!AR87="MALE_SUBADULT","M_DISPERSED",IF(SABI_SUMMARY!AR87="FEMALE_SUBADULT","F_DISPERSED","NA")),IF(SABI_SUMMARY!AS87="MALE_ADULT_36_48","M_RESIDENT",IF(SABI_SUMMARY!AS87="FEMALE_ADULT_36_48","F_RESIDENT","NA")))</f>
        <v>NA</v>
      </c>
      <c r="K87" s="1" t="str">
        <f>IF(SABI_SUMMARY!AT87="CENSORED",IF(SABI_SUMMARY!AS87="MALE_SUBADULT","M_DISPERSED",IF(SABI_SUMMARY!AS87="FEMALE_SUBADULT","F_DISPERSED","NA")),IF(SABI_SUMMARY!AT87="MALE_ADULT_36_48","M_RESIDENT",IF(SABI_SUMMARY!AT87="FEMALE_ADULT_36_48","F_RESIDENT","NA")))</f>
        <v>NA</v>
      </c>
      <c r="L87" s="1" t="str">
        <f>IF(SABI_SUMMARY!AU87="CENSORED",IF(SABI_SUMMARY!AT87="MALE_SUBADULT","M_DISPERSED",IF(SABI_SUMMARY!AT87="FEMALE_SUBADULT","F_DISPERSED","NA")),IF(SABI_SUMMARY!AU87="MALE_ADULT_36_48","M_RESIDENT",IF(SABI_SUMMARY!AU87="FEMALE_ADULT_36_48","F_RESIDENT","NA")))</f>
        <v>F_RESIDENT</v>
      </c>
      <c r="M87" s="1" t="str">
        <f>IF(SABI_SUMMARY!AV87="CENSORED",IF(SABI_SUMMARY!AU87="MALE_SUBADULT","M_DISPERSED",IF(SABI_SUMMARY!AU87="FEMALE_SUBADULT","F_DISPERSED","NA")),IF(SABI_SUMMARY!AV87="MALE_ADULT_36_48","M_RESIDENT",IF(SABI_SUMMARY!AV87="FEMALE_ADULT_36_48","F_RESIDENT","NA")))</f>
        <v>NA</v>
      </c>
      <c r="N87" s="1" t="str">
        <f>IF(SABI_SUMMARY!AW87="CENSORED",IF(SABI_SUMMARY!AV87="MALE_SUBADULT","M_DISPERSED",IF(SABI_SUMMARY!AV87="FEMALE_SUBADULT","F_DISPERSED","NA")),IF(SABI_SUMMARY!AW87="MALE_ADULT_36_48","M_RESIDENT",IF(SABI_SUMMARY!AW87="FEMALE_ADULT_36_48","F_RESIDENT","NA")))</f>
        <v>NA</v>
      </c>
      <c r="O87" s="1" t="str">
        <f>IF(SABI_SUMMARY!AX87="CENSORED",IF(SABI_SUMMARY!AW87="MALE_SUBADULT","M_DISPERSED",IF(SABI_SUMMARY!AW87="FEMALE_SUBADULT","F_DISPERSED","NA")),IF(SABI_SUMMARY!AX87="MALE_ADULT_36_48","M_RESIDENT",IF(SABI_SUMMARY!AX87="FEMALE_ADULT_36_48","F_RESIDENT","NA")))</f>
        <v>NA</v>
      </c>
      <c r="P87" s="1" t="str">
        <f>IF(SABI_SUMMARY!AY87="CENSORED",IF(SABI_SUMMARY!AX87="MALE_SUBADULT","M_DISPERSED",IF(SABI_SUMMARY!AX87="FEMALE_SUBADULT","F_DISPERSED","NA")),IF(SABI_SUMMARY!AY87="MALE_ADULT_36_48","M_RESIDENT",IF(SABI_SUMMARY!AY87="FEMALE_ADULT_36_48","F_RESIDENT","NA")))</f>
        <v>NA</v>
      </c>
    </row>
    <row r="88" spans="1:16" x14ac:dyDescent="0.2">
      <c r="A88" s="27">
        <f>SABI_RAW_DATA!A88</f>
        <v>87</v>
      </c>
      <c r="B88" s="1" t="str">
        <f>IF(SABI_SUMMARY!AK88="CENSORED",IF(SABI_SUMMARY!AJ88="MALE_SUBADULT","M_DISPERSED",IF(SABI_SUMMARY!AJ88="FEMALE_SUBADULT","F_DISPERSED","NA")),IF(SABI_SUMMARY!AK88="MALE_ADULT_36_48","M_RESIDENT",IF(SABI_SUMMARY!AK88="FEMALE_ADULT_36_48","F_RESIDENT","NA")))</f>
        <v>NA</v>
      </c>
      <c r="C88" s="1" t="str">
        <f>IF(SABI_SUMMARY!AL88="CENSORED",IF(SABI_SUMMARY!AK88="MALE_SUBADULT","M_DISPERSED",IF(SABI_SUMMARY!AK88="FEMALE_SUBADULT","F_DISPERSED","NA")),IF(SABI_SUMMARY!AL88="MALE_ADULT_36_48","M_RESIDENT",IF(SABI_SUMMARY!AL88="FEMALE_ADULT_36_48","F_RESIDENT","NA")))</f>
        <v>NA</v>
      </c>
      <c r="D88" s="1" t="str">
        <f>IF(SABI_SUMMARY!AM88="CENSORED",IF(SABI_SUMMARY!AL88="MALE_SUBADULT","M_DISPERSED",IF(SABI_SUMMARY!AL88="FEMALE_SUBADULT","F_DISPERSED","NA")),IF(SABI_SUMMARY!AM88="MALE_ADULT_36_48","M_RESIDENT",IF(SABI_SUMMARY!AM88="FEMALE_ADULT_36_48","F_RESIDENT","NA")))</f>
        <v>NA</v>
      </c>
      <c r="E88" s="1" t="str">
        <f>IF(SABI_SUMMARY!AN88="CENSORED",IF(SABI_SUMMARY!AM88="MALE_SUBADULT","M_DISPERSED",IF(SABI_SUMMARY!AM88="FEMALE_SUBADULT","F_DISPERSED","NA")),IF(SABI_SUMMARY!AN88="MALE_ADULT_36_48","M_RESIDENT",IF(SABI_SUMMARY!AN88="FEMALE_ADULT_36_48","F_RESIDENT","NA")))</f>
        <v>NA</v>
      </c>
      <c r="F88" s="1" t="str">
        <f>IF(SABI_SUMMARY!AO88="CENSORED",IF(SABI_SUMMARY!AN88="MALE_SUBADULT","M_DISPERSED",IF(SABI_SUMMARY!AN88="FEMALE_SUBADULT","F_DISPERSED","NA")),IF(SABI_SUMMARY!AO88="MALE_ADULT_36_48","M_RESIDENT",IF(SABI_SUMMARY!AO88="FEMALE_ADULT_36_48","F_RESIDENT","NA")))</f>
        <v>NA</v>
      </c>
      <c r="G88" s="1" t="str">
        <f>IF(SABI_SUMMARY!AP88="CENSORED",IF(SABI_SUMMARY!AO88="MALE_SUBADULT","M_DISPERSED",IF(SABI_SUMMARY!AO88="FEMALE_SUBADULT","F_DISPERSED","NA")),IF(SABI_SUMMARY!AP88="MALE_ADULT_36_48","M_RESIDENT",IF(SABI_SUMMARY!AP88="FEMALE_ADULT_36_48","F_RESIDENT","NA")))</f>
        <v>NA</v>
      </c>
      <c r="H88" s="1" t="str">
        <f>IF(SABI_SUMMARY!AQ88="CENSORED",IF(SABI_SUMMARY!AP88="MALE_SUBADULT","M_DISPERSED",IF(SABI_SUMMARY!AP88="FEMALE_SUBADULT","F_DISPERSED","NA")),IF(SABI_SUMMARY!AQ88="MALE_ADULT_36_48","M_RESIDENT",IF(SABI_SUMMARY!AQ88="FEMALE_ADULT_36_48","F_RESIDENT","NA")))</f>
        <v>NA</v>
      </c>
      <c r="I88" s="1" t="str">
        <f>IF(SABI_SUMMARY!AR88="CENSORED",IF(SABI_SUMMARY!AQ88="MALE_SUBADULT","M_DISPERSED",IF(SABI_SUMMARY!AQ88="FEMALE_SUBADULT","F_DISPERSED","NA")),IF(SABI_SUMMARY!AR88="MALE_ADULT_36_48","M_RESIDENT",IF(SABI_SUMMARY!AR88="FEMALE_ADULT_36_48","F_RESIDENT","NA")))</f>
        <v>NA</v>
      </c>
      <c r="J88" s="1" t="str">
        <f>IF(SABI_SUMMARY!AS88="CENSORED",IF(SABI_SUMMARY!AR88="MALE_SUBADULT","M_DISPERSED",IF(SABI_SUMMARY!AR88="FEMALE_SUBADULT","F_DISPERSED","NA")),IF(SABI_SUMMARY!AS88="MALE_ADULT_36_48","M_RESIDENT",IF(SABI_SUMMARY!AS88="FEMALE_ADULT_36_48","F_RESIDENT","NA")))</f>
        <v>NA</v>
      </c>
      <c r="K88" s="1" t="str">
        <f>IF(SABI_SUMMARY!AT88="CENSORED",IF(SABI_SUMMARY!AS88="MALE_SUBADULT","M_DISPERSED",IF(SABI_SUMMARY!AS88="FEMALE_SUBADULT","F_DISPERSED","NA")),IF(SABI_SUMMARY!AT88="MALE_ADULT_36_48","M_RESIDENT",IF(SABI_SUMMARY!AT88="FEMALE_ADULT_36_48","F_RESIDENT","NA")))</f>
        <v>NA</v>
      </c>
      <c r="L88" s="1" t="str">
        <f>IF(SABI_SUMMARY!AU88="CENSORED",IF(SABI_SUMMARY!AT88="MALE_SUBADULT","M_DISPERSED",IF(SABI_SUMMARY!AT88="FEMALE_SUBADULT","F_DISPERSED","NA")),IF(SABI_SUMMARY!AU88="MALE_ADULT_36_48","M_RESIDENT",IF(SABI_SUMMARY!AU88="FEMALE_ADULT_36_48","F_RESIDENT","NA")))</f>
        <v>NA</v>
      </c>
      <c r="M88" s="1" t="str">
        <f>IF(SABI_SUMMARY!AV88="CENSORED",IF(SABI_SUMMARY!AU88="MALE_SUBADULT","M_DISPERSED",IF(SABI_SUMMARY!AU88="FEMALE_SUBADULT","F_DISPERSED","NA")),IF(SABI_SUMMARY!AV88="MALE_ADULT_36_48","M_RESIDENT",IF(SABI_SUMMARY!AV88="FEMALE_ADULT_36_48","F_RESIDENT","NA")))</f>
        <v>M_RESIDENT</v>
      </c>
      <c r="N88" s="1" t="str">
        <f>IF(SABI_SUMMARY!AW88="CENSORED",IF(SABI_SUMMARY!AV88="MALE_SUBADULT","M_DISPERSED",IF(SABI_SUMMARY!AV88="FEMALE_SUBADULT","F_DISPERSED","NA")),IF(SABI_SUMMARY!AW88="MALE_ADULT_36_48","M_RESIDENT",IF(SABI_SUMMARY!AW88="FEMALE_ADULT_36_48","F_RESIDENT","NA")))</f>
        <v>NA</v>
      </c>
      <c r="O88" s="1" t="str">
        <f>IF(SABI_SUMMARY!AX88="CENSORED",IF(SABI_SUMMARY!AW88="MALE_SUBADULT","M_DISPERSED",IF(SABI_SUMMARY!AW88="FEMALE_SUBADULT","F_DISPERSED","NA")),IF(SABI_SUMMARY!AX88="MALE_ADULT_36_48","M_RESIDENT",IF(SABI_SUMMARY!AX88="FEMALE_ADULT_36_48","F_RESIDENT","NA")))</f>
        <v>NA</v>
      </c>
      <c r="P88" s="1" t="str">
        <f>IF(SABI_SUMMARY!AY88="CENSORED",IF(SABI_SUMMARY!AX88="MALE_SUBADULT","M_DISPERSED",IF(SABI_SUMMARY!AX88="FEMALE_SUBADULT","F_DISPERSED","NA")),IF(SABI_SUMMARY!AY88="MALE_ADULT_36_48","M_RESIDENT",IF(SABI_SUMMARY!AY88="FEMALE_ADULT_36_48","F_RESIDENT","NA")))</f>
        <v>NA</v>
      </c>
    </row>
    <row r="89" spans="1:16" x14ac:dyDescent="0.2">
      <c r="A89" s="27">
        <f>SABI_RAW_DATA!A89</f>
        <v>88</v>
      </c>
      <c r="B89" s="1" t="str">
        <f>IF(SABI_SUMMARY!AK89="CENSORED",IF(SABI_SUMMARY!AJ89="MALE_SUBADULT","M_DISPERSED",IF(SABI_SUMMARY!AJ89="FEMALE_SUBADULT","F_DISPERSED","NA")),IF(SABI_SUMMARY!AK89="MALE_ADULT_36_48","M_RESIDENT",IF(SABI_SUMMARY!AK89="FEMALE_ADULT_36_48","F_RESIDENT","NA")))</f>
        <v>NA</v>
      </c>
      <c r="C89" s="1" t="str">
        <f>IF(SABI_SUMMARY!AL89="CENSORED",IF(SABI_SUMMARY!AK89="MALE_SUBADULT","M_DISPERSED",IF(SABI_SUMMARY!AK89="FEMALE_SUBADULT","F_DISPERSED","NA")),IF(SABI_SUMMARY!AL89="MALE_ADULT_36_48","M_RESIDENT",IF(SABI_SUMMARY!AL89="FEMALE_ADULT_36_48","F_RESIDENT","NA")))</f>
        <v>NA</v>
      </c>
      <c r="D89" s="1" t="str">
        <f>IF(SABI_SUMMARY!AM89="CENSORED",IF(SABI_SUMMARY!AL89="MALE_SUBADULT","M_DISPERSED",IF(SABI_SUMMARY!AL89="FEMALE_SUBADULT","F_DISPERSED","NA")),IF(SABI_SUMMARY!AM89="MALE_ADULT_36_48","M_RESIDENT",IF(SABI_SUMMARY!AM89="FEMALE_ADULT_36_48","F_RESIDENT","NA")))</f>
        <v>NA</v>
      </c>
      <c r="E89" s="1" t="str">
        <f>IF(SABI_SUMMARY!AN89="CENSORED",IF(SABI_SUMMARY!AM89="MALE_SUBADULT","M_DISPERSED",IF(SABI_SUMMARY!AM89="FEMALE_SUBADULT","F_DISPERSED","NA")),IF(SABI_SUMMARY!AN89="MALE_ADULT_36_48","M_RESIDENT",IF(SABI_SUMMARY!AN89="FEMALE_ADULT_36_48","F_RESIDENT","NA")))</f>
        <v>NA</v>
      </c>
      <c r="F89" s="1" t="str">
        <f>IF(SABI_SUMMARY!AO89="CENSORED",IF(SABI_SUMMARY!AN89="MALE_SUBADULT","M_DISPERSED",IF(SABI_SUMMARY!AN89="FEMALE_SUBADULT","F_DISPERSED","NA")),IF(SABI_SUMMARY!AO89="MALE_ADULT_36_48","M_RESIDENT",IF(SABI_SUMMARY!AO89="FEMALE_ADULT_36_48","F_RESIDENT","NA")))</f>
        <v>NA</v>
      </c>
      <c r="G89" s="1" t="str">
        <f>IF(SABI_SUMMARY!AP89="CENSORED",IF(SABI_SUMMARY!AO89="MALE_SUBADULT","M_DISPERSED",IF(SABI_SUMMARY!AO89="FEMALE_SUBADULT","F_DISPERSED","NA")),IF(SABI_SUMMARY!AP89="MALE_ADULT_36_48","M_RESIDENT",IF(SABI_SUMMARY!AP89="FEMALE_ADULT_36_48","F_RESIDENT","NA")))</f>
        <v>NA</v>
      </c>
      <c r="H89" s="1" t="str">
        <f>IF(SABI_SUMMARY!AQ89="CENSORED",IF(SABI_SUMMARY!AP89="MALE_SUBADULT","M_DISPERSED",IF(SABI_SUMMARY!AP89="FEMALE_SUBADULT","F_DISPERSED","NA")),IF(SABI_SUMMARY!AQ89="MALE_ADULT_36_48","M_RESIDENT",IF(SABI_SUMMARY!AQ89="FEMALE_ADULT_36_48","F_RESIDENT","NA")))</f>
        <v>NA</v>
      </c>
      <c r="I89" s="1" t="str">
        <f>IF(SABI_SUMMARY!AR89="CENSORED",IF(SABI_SUMMARY!AQ89="MALE_SUBADULT","M_DISPERSED",IF(SABI_SUMMARY!AQ89="FEMALE_SUBADULT","F_DISPERSED","NA")),IF(SABI_SUMMARY!AR89="MALE_ADULT_36_48","M_RESIDENT",IF(SABI_SUMMARY!AR89="FEMALE_ADULT_36_48","F_RESIDENT","NA")))</f>
        <v>NA</v>
      </c>
      <c r="J89" s="1" t="str">
        <f>IF(SABI_SUMMARY!AS89="CENSORED",IF(SABI_SUMMARY!AR89="MALE_SUBADULT","M_DISPERSED",IF(SABI_SUMMARY!AR89="FEMALE_SUBADULT","F_DISPERSED","NA")),IF(SABI_SUMMARY!AS89="MALE_ADULT_36_48","M_RESIDENT",IF(SABI_SUMMARY!AS89="FEMALE_ADULT_36_48","F_RESIDENT","NA")))</f>
        <v>NA</v>
      </c>
      <c r="K89" s="1" t="str">
        <f>IF(SABI_SUMMARY!AT89="CENSORED",IF(SABI_SUMMARY!AS89="MALE_SUBADULT","M_DISPERSED",IF(SABI_SUMMARY!AS89="FEMALE_SUBADULT","F_DISPERSED","NA")),IF(SABI_SUMMARY!AT89="MALE_ADULT_36_48","M_RESIDENT",IF(SABI_SUMMARY!AT89="FEMALE_ADULT_36_48","F_RESIDENT","NA")))</f>
        <v>NA</v>
      </c>
      <c r="L89" s="1" t="str">
        <f>IF(SABI_SUMMARY!AU89="CENSORED",IF(SABI_SUMMARY!AT89="MALE_SUBADULT","M_DISPERSED",IF(SABI_SUMMARY!AT89="FEMALE_SUBADULT","F_DISPERSED","NA")),IF(SABI_SUMMARY!AU89="MALE_ADULT_36_48","M_RESIDENT",IF(SABI_SUMMARY!AU89="FEMALE_ADULT_36_48","F_RESIDENT","NA")))</f>
        <v>NA</v>
      </c>
      <c r="M89" s="1" t="str">
        <f>IF(SABI_SUMMARY!AV89="CENSORED",IF(SABI_SUMMARY!AU89="MALE_SUBADULT","M_DISPERSED",IF(SABI_SUMMARY!AU89="FEMALE_SUBADULT","F_DISPERSED","NA")),IF(SABI_SUMMARY!AV89="MALE_ADULT_36_48","M_RESIDENT",IF(SABI_SUMMARY!AV89="FEMALE_ADULT_36_48","F_RESIDENT","NA")))</f>
        <v>M_RESIDENT</v>
      </c>
      <c r="N89" s="1" t="str">
        <f>IF(SABI_SUMMARY!AW89="CENSORED",IF(SABI_SUMMARY!AV89="MALE_SUBADULT","M_DISPERSED",IF(SABI_SUMMARY!AV89="FEMALE_SUBADULT","F_DISPERSED","NA")),IF(SABI_SUMMARY!AW89="MALE_ADULT_36_48","M_RESIDENT",IF(SABI_SUMMARY!AW89="FEMALE_ADULT_36_48","F_RESIDENT","NA")))</f>
        <v>NA</v>
      </c>
      <c r="O89" s="1" t="str">
        <f>IF(SABI_SUMMARY!AX89="CENSORED",IF(SABI_SUMMARY!AW89="MALE_SUBADULT","M_DISPERSED",IF(SABI_SUMMARY!AW89="FEMALE_SUBADULT","F_DISPERSED","NA")),IF(SABI_SUMMARY!AX89="MALE_ADULT_36_48","M_RESIDENT",IF(SABI_SUMMARY!AX89="FEMALE_ADULT_36_48","F_RESIDENT","NA")))</f>
        <v>NA</v>
      </c>
      <c r="P89" s="1" t="str">
        <f>IF(SABI_SUMMARY!AY89="CENSORED",IF(SABI_SUMMARY!AX89="MALE_SUBADULT","M_DISPERSED",IF(SABI_SUMMARY!AX89="FEMALE_SUBADULT","F_DISPERSED","NA")),IF(SABI_SUMMARY!AY89="MALE_ADULT_36_48","M_RESIDENT",IF(SABI_SUMMARY!AY89="FEMALE_ADULT_36_48","F_RESIDENT","NA")))</f>
        <v>NA</v>
      </c>
    </row>
    <row r="90" spans="1:16" x14ac:dyDescent="0.2">
      <c r="A90" s="27">
        <f>SABI_RAW_DATA!A90</f>
        <v>89</v>
      </c>
      <c r="B90" s="1" t="str">
        <f>IF(SABI_SUMMARY!AK90="CENSORED",IF(SABI_SUMMARY!AJ90="MALE_SUBADULT","M_DISPERSED",IF(SABI_SUMMARY!AJ90="FEMALE_SUBADULT","F_DISPERSED","NA")),IF(SABI_SUMMARY!AK90="MALE_ADULT_36_48","M_RESIDENT",IF(SABI_SUMMARY!AK90="FEMALE_ADULT_36_48","F_RESIDENT","NA")))</f>
        <v>NA</v>
      </c>
      <c r="C90" s="1" t="str">
        <f>IF(SABI_SUMMARY!AL90="CENSORED",IF(SABI_SUMMARY!AK90="MALE_SUBADULT","M_DISPERSED",IF(SABI_SUMMARY!AK90="FEMALE_SUBADULT","F_DISPERSED","NA")),IF(SABI_SUMMARY!AL90="MALE_ADULT_36_48","M_RESIDENT",IF(SABI_SUMMARY!AL90="FEMALE_ADULT_36_48","F_RESIDENT","NA")))</f>
        <v>NA</v>
      </c>
      <c r="D90" s="1" t="str">
        <f>IF(SABI_SUMMARY!AM90="CENSORED",IF(SABI_SUMMARY!AL90="MALE_SUBADULT","M_DISPERSED",IF(SABI_SUMMARY!AL90="FEMALE_SUBADULT","F_DISPERSED","NA")),IF(SABI_SUMMARY!AM90="MALE_ADULT_36_48","M_RESIDENT",IF(SABI_SUMMARY!AM90="FEMALE_ADULT_36_48","F_RESIDENT","NA")))</f>
        <v>NA</v>
      </c>
      <c r="E90" s="1" t="str">
        <f>IF(SABI_SUMMARY!AN90="CENSORED",IF(SABI_SUMMARY!AM90="MALE_SUBADULT","M_DISPERSED",IF(SABI_SUMMARY!AM90="FEMALE_SUBADULT","F_DISPERSED","NA")),IF(SABI_SUMMARY!AN90="MALE_ADULT_36_48","M_RESIDENT",IF(SABI_SUMMARY!AN90="FEMALE_ADULT_36_48","F_RESIDENT","NA")))</f>
        <v>NA</v>
      </c>
      <c r="F90" s="1" t="str">
        <f>IF(SABI_SUMMARY!AO90="CENSORED",IF(SABI_SUMMARY!AN90="MALE_SUBADULT","M_DISPERSED",IF(SABI_SUMMARY!AN90="FEMALE_SUBADULT","F_DISPERSED","NA")),IF(SABI_SUMMARY!AO90="MALE_ADULT_36_48","M_RESIDENT",IF(SABI_SUMMARY!AO90="FEMALE_ADULT_36_48","F_RESIDENT","NA")))</f>
        <v>NA</v>
      </c>
      <c r="G90" s="1" t="str">
        <f>IF(SABI_SUMMARY!AP90="CENSORED",IF(SABI_SUMMARY!AO90="MALE_SUBADULT","M_DISPERSED",IF(SABI_SUMMARY!AO90="FEMALE_SUBADULT","F_DISPERSED","NA")),IF(SABI_SUMMARY!AP90="MALE_ADULT_36_48","M_RESIDENT",IF(SABI_SUMMARY!AP90="FEMALE_ADULT_36_48","F_RESIDENT","NA")))</f>
        <v>NA</v>
      </c>
      <c r="H90" s="1" t="str">
        <f>IF(SABI_SUMMARY!AQ90="CENSORED",IF(SABI_SUMMARY!AP90="MALE_SUBADULT","M_DISPERSED",IF(SABI_SUMMARY!AP90="FEMALE_SUBADULT","F_DISPERSED","NA")),IF(SABI_SUMMARY!AQ90="MALE_ADULT_36_48","M_RESIDENT",IF(SABI_SUMMARY!AQ90="FEMALE_ADULT_36_48","F_RESIDENT","NA")))</f>
        <v>NA</v>
      </c>
      <c r="I90" s="1" t="str">
        <f>IF(SABI_SUMMARY!AR90="CENSORED",IF(SABI_SUMMARY!AQ90="MALE_SUBADULT","M_DISPERSED",IF(SABI_SUMMARY!AQ90="FEMALE_SUBADULT","F_DISPERSED","NA")),IF(SABI_SUMMARY!AR90="MALE_ADULT_36_48","M_RESIDENT",IF(SABI_SUMMARY!AR90="FEMALE_ADULT_36_48","F_RESIDENT","NA")))</f>
        <v>NA</v>
      </c>
      <c r="J90" s="1" t="str">
        <f>IF(SABI_SUMMARY!AS90="CENSORED",IF(SABI_SUMMARY!AR90="MALE_SUBADULT","M_DISPERSED",IF(SABI_SUMMARY!AR90="FEMALE_SUBADULT","F_DISPERSED","NA")),IF(SABI_SUMMARY!AS90="MALE_ADULT_36_48","M_RESIDENT",IF(SABI_SUMMARY!AS90="FEMALE_ADULT_36_48","F_RESIDENT","NA")))</f>
        <v>NA</v>
      </c>
      <c r="K90" s="1" t="str">
        <f>IF(SABI_SUMMARY!AT90="CENSORED",IF(SABI_SUMMARY!AS90="MALE_SUBADULT","M_DISPERSED",IF(SABI_SUMMARY!AS90="FEMALE_SUBADULT","F_DISPERSED","NA")),IF(SABI_SUMMARY!AT90="MALE_ADULT_36_48","M_RESIDENT",IF(SABI_SUMMARY!AT90="FEMALE_ADULT_36_48","F_RESIDENT","NA")))</f>
        <v>NA</v>
      </c>
      <c r="L90" s="1" t="str">
        <f>IF(SABI_SUMMARY!AU90="CENSORED",IF(SABI_SUMMARY!AT90="MALE_SUBADULT","M_DISPERSED",IF(SABI_SUMMARY!AT90="FEMALE_SUBADULT","F_DISPERSED","NA")),IF(SABI_SUMMARY!AU90="MALE_ADULT_36_48","M_RESIDENT",IF(SABI_SUMMARY!AU90="FEMALE_ADULT_36_48","F_RESIDENT","NA")))</f>
        <v>NA</v>
      </c>
      <c r="M90" s="1" t="str">
        <f>IF(SABI_SUMMARY!AV90="CENSORED",IF(SABI_SUMMARY!AU90="MALE_SUBADULT","M_DISPERSED",IF(SABI_SUMMARY!AU90="FEMALE_SUBADULT","F_DISPERSED","NA")),IF(SABI_SUMMARY!AV90="MALE_ADULT_36_48","M_RESIDENT",IF(SABI_SUMMARY!AV90="FEMALE_ADULT_36_48","F_RESIDENT","NA")))</f>
        <v>NA</v>
      </c>
      <c r="N90" s="1" t="str">
        <f>IF(SABI_SUMMARY!AW90="CENSORED",IF(SABI_SUMMARY!AV90="MALE_SUBADULT","M_DISPERSED",IF(SABI_SUMMARY!AV90="FEMALE_SUBADULT","F_DISPERSED","NA")),IF(SABI_SUMMARY!AW90="MALE_ADULT_36_48","M_RESIDENT",IF(SABI_SUMMARY!AW90="FEMALE_ADULT_36_48","F_RESIDENT","NA")))</f>
        <v>NA</v>
      </c>
      <c r="O90" s="1" t="str">
        <f>IF(SABI_SUMMARY!AX90="CENSORED",IF(SABI_SUMMARY!AW90="MALE_SUBADULT","M_DISPERSED",IF(SABI_SUMMARY!AW90="FEMALE_SUBADULT","F_DISPERSED","NA")),IF(SABI_SUMMARY!AX90="MALE_ADULT_36_48","M_RESIDENT",IF(SABI_SUMMARY!AX90="FEMALE_ADULT_36_48","F_RESIDENT","NA")))</f>
        <v>F_DISPERSED</v>
      </c>
      <c r="P90" s="1" t="str">
        <f>IF(SABI_SUMMARY!AY90="CENSORED",IF(SABI_SUMMARY!AX90="MALE_SUBADULT","M_DISPERSED",IF(SABI_SUMMARY!AX90="FEMALE_SUBADULT","F_DISPERSED","NA")),IF(SABI_SUMMARY!AY90="MALE_ADULT_36_48","M_RESIDENT",IF(SABI_SUMMARY!AY90="FEMALE_ADULT_36_48","F_RESIDENT","NA")))</f>
        <v>NA</v>
      </c>
    </row>
    <row r="91" spans="1:16" x14ac:dyDescent="0.2">
      <c r="A91" s="27">
        <f>SABI_RAW_DATA!A91</f>
        <v>90</v>
      </c>
      <c r="B91" s="1" t="str">
        <f>IF(SABI_SUMMARY!AK91="CENSORED",IF(SABI_SUMMARY!AJ91="MALE_SUBADULT","M_DISPERSED",IF(SABI_SUMMARY!AJ91="FEMALE_SUBADULT","F_DISPERSED","NA")),IF(SABI_SUMMARY!AK91="MALE_ADULT_36_48","M_RESIDENT",IF(SABI_SUMMARY!AK91="FEMALE_ADULT_36_48","F_RESIDENT","NA")))</f>
        <v>NA</v>
      </c>
      <c r="C91" s="1" t="str">
        <f>IF(SABI_SUMMARY!AL91="CENSORED",IF(SABI_SUMMARY!AK91="MALE_SUBADULT","M_DISPERSED",IF(SABI_SUMMARY!AK91="FEMALE_SUBADULT","F_DISPERSED","NA")),IF(SABI_SUMMARY!AL91="MALE_ADULT_36_48","M_RESIDENT",IF(SABI_SUMMARY!AL91="FEMALE_ADULT_36_48","F_RESIDENT","NA")))</f>
        <v>NA</v>
      </c>
      <c r="D91" s="1" t="str">
        <f>IF(SABI_SUMMARY!AM91="CENSORED",IF(SABI_SUMMARY!AL91="MALE_SUBADULT","M_DISPERSED",IF(SABI_SUMMARY!AL91="FEMALE_SUBADULT","F_DISPERSED","NA")),IF(SABI_SUMMARY!AM91="MALE_ADULT_36_48","M_RESIDENT",IF(SABI_SUMMARY!AM91="FEMALE_ADULT_36_48","F_RESIDENT","NA")))</f>
        <v>NA</v>
      </c>
      <c r="E91" s="1" t="str">
        <f>IF(SABI_SUMMARY!AN91="CENSORED",IF(SABI_SUMMARY!AM91="MALE_SUBADULT","M_DISPERSED",IF(SABI_SUMMARY!AM91="FEMALE_SUBADULT","F_DISPERSED","NA")),IF(SABI_SUMMARY!AN91="MALE_ADULT_36_48","M_RESIDENT",IF(SABI_SUMMARY!AN91="FEMALE_ADULT_36_48","F_RESIDENT","NA")))</f>
        <v>NA</v>
      </c>
      <c r="F91" s="1" t="str">
        <f>IF(SABI_SUMMARY!AO91="CENSORED",IF(SABI_SUMMARY!AN91="MALE_SUBADULT","M_DISPERSED",IF(SABI_SUMMARY!AN91="FEMALE_SUBADULT","F_DISPERSED","NA")),IF(SABI_SUMMARY!AO91="MALE_ADULT_36_48","M_RESIDENT",IF(SABI_SUMMARY!AO91="FEMALE_ADULT_36_48","F_RESIDENT","NA")))</f>
        <v>NA</v>
      </c>
      <c r="G91" s="1" t="str">
        <f>IF(SABI_SUMMARY!AP91="CENSORED",IF(SABI_SUMMARY!AO91="MALE_SUBADULT","M_DISPERSED",IF(SABI_SUMMARY!AO91="FEMALE_SUBADULT","F_DISPERSED","NA")),IF(SABI_SUMMARY!AP91="MALE_ADULT_36_48","M_RESIDENT",IF(SABI_SUMMARY!AP91="FEMALE_ADULT_36_48","F_RESIDENT","NA")))</f>
        <v>NA</v>
      </c>
      <c r="H91" s="1" t="str">
        <f>IF(SABI_SUMMARY!AQ91="CENSORED",IF(SABI_SUMMARY!AP91="MALE_SUBADULT","M_DISPERSED",IF(SABI_SUMMARY!AP91="FEMALE_SUBADULT","F_DISPERSED","NA")),IF(SABI_SUMMARY!AQ91="MALE_ADULT_36_48","M_RESIDENT",IF(SABI_SUMMARY!AQ91="FEMALE_ADULT_36_48","F_RESIDENT","NA")))</f>
        <v>NA</v>
      </c>
      <c r="I91" s="1" t="str">
        <f>IF(SABI_SUMMARY!AR91="CENSORED",IF(SABI_SUMMARY!AQ91="MALE_SUBADULT","M_DISPERSED",IF(SABI_SUMMARY!AQ91="FEMALE_SUBADULT","F_DISPERSED","NA")),IF(SABI_SUMMARY!AR91="MALE_ADULT_36_48","M_RESIDENT",IF(SABI_SUMMARY!AR91="FEMALE_ADULT_36_48","F_RESIDENT","NA")))</f>
        <v>NA</v>
      </c>
      <c r="J91" s="1" t="str">
        <f>IF(SABI_SUMMARY!AS91="CENSORED",IF(SABI_SUMMARY!AR91="MALE_SUBADULT","M_DISPERSED",IF(SABI_SUMMARY!AR91="FEMALE_SUBADULT","F_DISPERSED","NA")),IF(SABI_SUMMARY!AS91="MALE_ADULT_36_48","M_RESIDENT",IF(SABI_SUMMARY!AS91="FEMALE_ADULT_36_48","F_RESIDENT","NA")))</f>
        <v>NA</v>
      </c>
      <c r="K91" s="1" t="str">
        <f>IF(SABI_SUMMARY!AT91="CENSORED",IF(SABI_SUMMARY!AS91="MALE_SUBADULT","M_DISPERSED",IF(SABI_SUMMARY!AS91="FEMALE_SUBADULT","F_DISPERSED","NA")),IF(SABI_SUMMARY!AT91="MALE_ADULT_36_48","M_RESIDENT",IF(SABI_SUMMARY!AT91="FEMALE_ADULT_36_48","F_RESIDENT","NA")))</f>
        <v>NA</v>
      </c>
      <c r="L91" s="1" t="str">
        <f>IF(SABI_SUMMARY!AU91="CENSORED",IF(SABI_SUMMARY!AT91="MALE_SUBADULT","M_DISPERSED",IF(SABI_SUMMARY!AT91="FEMALE_SUBADULT","F_DISPERSED","NA")),IF(SABI_SUMMARY!AU91="MALE_ADULT_36_48","M_RESIDENT",IF(SABI_SUMMARY!AU91="FEMALE_ADULT_36_48","F_RESIDENT","NA")))</f>
        <v>NA</v>
      </c>
      <c r="M91" s="1" t="str">
        <f>IF(SABI_SUMMARY!AV91="CENSORED",IF(SABI_SUMMARY!AU91="MALE_SUBADULT","M_DISPERSED",IF(SABI_SUMMARY!AU91="FEMALE_SUBADULT","F_DISPERSED","NA")),IF(SABI_SUMMARY!AV91="MALE_ADULT_36_48","M_RESIDENT",IF(SABI_SUMMARY!AV91="FEMALE_ADULT_36_48","F_RESIDENT","NA")))</f>
        <v>NA</v>
      </c>
      <c r="N91" s="1" t="str">
        <f>IF(SABI_SUMMARY!AW91="CENSORED",IF(SABI_SUMMARY!AV91="MALE_SUBADULT","M_DISPERSED",IF(SABI_SUMMARY!AV91="FEMALE_SUBADULT","F_DISPERSED","NA")),IF(SABI_SUMMARY!AW91="MALE_ADULT_36_48","M_RESIDENT",IF(SABI_SUMMARY!AW91="FEMALE_ADULT_36_48","F_RESIDENT","NA")))</f>
        <v>NA</v>
      </c>
      <c r="O91" s="1" t="str">
        <f>IF(SABI_SUMMARY!AX91="CENSORED",IF(SABI_SUMMARY!AW91="MALE_SUBADULT","M_DISPERSED",IF(SABI_SUMMARY!AW91="FEMALE_SUBADULT","F_DISPERSED","NA")),IF(SABI_SUMMARY!AX91="MALE_ADULT_36_48","M_RESIDENT",IF(SABI_SUMMARY!AX91="FEMALE_ADULT_36_48","F_RESIDENT","NA")))</f>
        <v>M_RESIDENT</v>
      </c>
      <c r="P91" s="1" t="str">
        <f>IF(SABI_SUMMARY!AY91="CENSORED",IF(SABI_SUMMARY!AX91="MALE_SUBADULT","M_DISPERSED",IF(SABI_SUMMARY!AX91="FEMALE_SUBADULT","F_DISPERSED","NA")),IF(SABI_SUMMARY!AY91="MALE_ADULT_36_48","M_RESIDENT",IF(SABI_SUMMARY!AY91="FEMALE_ADULT_36_48","F_RESIDENT","NA")))</f>
        <v>NA</v>
      </c>
    </row>
    <row r="92" spans="1:16" x14ac:dyDescent="0.2">
      <c r="A92" s="27">
        <f>SABI_RAW_DATA!A92</f>
        <v>91</v>
      </c>
      <c r="B92" s="1" t="str">
        <f>IF(SABI_SUMMARY!AK92="CENSORED",IF(SABI_SUMMARY!AJ92="MALE_SUBADULT","M_DISPERSED",IF(SABI_SUMMARY!AJ92="FEMALE_SUBADULT","F_DISPERSED","NA")),IF(SABI_SUMMARY!AK92="MALE_ADULT_36_48","M_RESIDENT",IF(SABI_SUMMARY!AK92="FEMALE_ADULT_36_48","F_RESIDENT","NA")))</f>
        <v>NA</v>
      </c>
      <c r="C92" s="1" t="str">
        <f>IF(SABI_SUMMARY!AL92="CENSORED",IF(SABI_SUMMARY!AK92="MALE_SUBADULT","M_DISPERSED",IF(SABI_SUMMARY!AK92="FEMALE_SUBADULT","F_DISPERSED","NA")),IF(SABI_SUMMARY!AL92="MALE_ADULT_36_48","M_RESIDENT",IF(SABI_SUMMARY!AL92="FEMALE_ADULT_36_48","F_RESIDENT","NA")))</f>
        <v>NA</v>
      </c>
      <c r="D92" s="1" t="str">
        <f>IF(SABI_SUMMARY!AM92="CENSORED",IF(SABI_SUMMARY!AL92="MALE_SUBADULT","M_DISPERSED",IF(SABI_SUMMARY!AL92="FEMALE_SUBADULT","F_DISPERSED","NA")),IF(SABI_SUMMARY!AM92="MALE_ADULT_36_48","M_RESIDENT",IF(SABI_SUMMARY!AM92="FEMALE_ADULT_36_48","F_RESIDENT","NA")))</f>
        <v>NA</v>
      </c>
      <c r="E92" s="1" t="str">
        <f>IF(SABI_SUMMARY!AN92="CENSORED",IF(SABI_SUMMARY!AM92="MALE_SUBADULT","M_DISPERSED",IF(SABI_SUMMARY!AM92="FEMALE_SUBADULT","F_DISPERSED","NA")),IF(SABI_SUMMARY!AN92="MALE_ADULT_36_48","M_RESIDENT",IF(SABI_SUMMARY!AN92="FEMALE_ADULT_36_48","F_RESIDENT","NA")))</f>
        <v>NA</v>
      </c>
      <c r="F92" s="1" t="str">
        <f>IF(SABI_SUMMARY!AO92="CENSORED",IF(SABI_SUMMARY!AN92="MALE_SUBADULT","M_DISPERSED",IF(SABI_SUMMARY!AN92="FEMALE_SUBADULT","F_DISPERSED","NA")),IF(SABI_SUMMARY!AO92="MALE_ADULT_36_48","M_RESIDENT",IF(SABI_SUMMARY!AO92="FEMALE_ADULT_36_48","F_RESIDENT","NA")))</f>
        <v>NA</v>
      </c>
      <c r="G92" s="1" t="str">
        <f>IF(SABI_SUMMARY!AP92="CENSORED",IF(SABI_SUMMARY!AO92="MALE_SUBADULT","M_DISPERSED",IF(SABI_SUMMARY!AO92="FEMALE_SUBADULT","F_DISPERSED","NA")),IF(SABI_SUMMARY!AP92="MALE_ADULT_36_48","M_RESIDENT",IF(SABI_SUMMARY!AP92="FEMALE_ADULT_36_48","F_RESIDENT","NA")))</f>
        <v>NA</v>
      </c>
      <c r="H92" s="1" t="str">
        <f>IF(SABI_SUMMARY!AQ92="CENSORED",IF(SABI_SUMMARY!AP92="MALE_SUBADULT","M_DISPERSED",IF(SABI_SUMMARY!AP92="FEMALE_SUBADULT","F_DISPERSED","NA")),IF(SABI_SUMMARY!AQ92="MALE_ADULT_36_48","M_RESIDENT",IF(SABI_SUMMARY!AQ92="FEMALE_ADULT_36_48","F_RESIDENT","NA")))</f>
        <v>NA</v>
      </c>
      <c r="I92" s="1" t="str">
        <f>IF(SABI_SUMMARY!AR92="CENSORED",IF(SABI_SUMMARY!AQ92="MALE_SUBADULT","M_DISPERSED",IF(SABI_SUMMARY!AQ92="FEMALE_SUBADULT","F_DISPERSED","NA")),IF(SABI_SUMMARY!AR92="MALE_ADULT_36_48","M_RESIDENT",IF(SABI_SUMMARY!AR92="FEMALE_ADULT_36_48","F_RESIDENT","NA")))</f>
        <v>NA</v>
      </c>
      <c r="J92" s="1" t="str">
        <f>IF(SABI_SUMMARY!AS92="CENSORED",IF(SABI_SUMMARY!AR92="MALE_SUBADULT","M_DISPERSED",IF(SABI_SUMMARY!AR92="FEMALE_SUBADULT","F_DISPERSED","NA")),IF(SABI_SUMMARY!AS92="MALE_ADULT_36_48","M_RESIDENT",IF(SABI_SUMMARY!AS92="FEMALE_ADULT_36_48","F_RESIDENT","NA")))</f>
        <v>NA</v>
      </c>
      <c r="K92" s="1" t="str">
        <f>IF(SABI_SUMMARY!AT92="CENSORED",IF(SABI_SUMMARY!AS92="MALE_SUBADULT","M_DISPERSED",IF(SABI_SUMMARY!AS92="FEMALE_SUBADULT","F_DISPERSED","NA")),IF(SABI_SUMMARY!AT92="MALE_ADULT_36_48","M_RESIDENT",IF(SABI_SUMMARY!AT92="FEMALE_ADULT_36_48","F_RESIDENT","NA")))</f>
        <v>NA</v>
      </c>
      <c r="L92" s="1" t="str">
        <f>IF(SABI_SUMMARY!AU92="CENSORED",IF(SABI_SUMMARY!AT92="MALE_SUBADULT","M_DISPERSED",IF(SABI_SUMMARY!AT92="FEMALE_SUBADULT","F_DISPERSED","NA")),IF(SABI_SUMMARY!AU92="MALE_ADULT_36_48","M_RESIDENT",IF(SABI_SUMMARY!AU92="FEMALE_ADULT_36_48","F_RESIDENT","NA")))</f>
        <v>NA</v>
      </c>
      <c r="M92" s="1" t="str">
        <f>IF(SABI_SUMMARY!AV92="CENSORED",IF(SABI_SUMMARY!AU92="MALE_SUBADULT","M_DISPERSED",IF(SABI_SUMMARY!AU92="FEMALE_SUBADULT","F_DISPERSED","NA")),IF(SABI_SUMMARY!AV92="MALE_ADULT_36_48","M_RESIDENT",IF(SABI_SUMMARY!AV92="FEMALE_ADULT_36_48","F_RESIDENT","NA")))</f>
        <v>NA</v>
      </c>
      <c r="N92" s="1" t="str">
        <f>IF(SABI_SUMMARY!AW92="CENSORED",IF(SABI_SUMMARY!AV92="MALE_SUBADULT","M_DISPERSED",IF(SABI_SUMMARY!AV92="FEMALE_SUBADULT","F_DISPERSED","NA")),IF(SABI_SUMMARY!AW92="MALE_ADULT_36_48","M_RESIDENT",IF(SABI_SUMMARY!AW92="FEMALE_ADULT_36_48","F_RESIDENT","NA")))</f>
        <v>NA</v>
      </c>
      <c r="O92" s="1" t="str">
        <f>IF(SABI_SUMMARY!AX92="CENSORED",IF(SABI_SUMMARY!AW92="MALE_SUBADULT","M_DISPERSED",IF(SABI_SUMMARY!AW92="FEMALE_SUBADULT","F_DISPERSED","NA")),IF(SABI_SUMMARY!AX92="MALE_ADULT_36_48","M_RESIDENT",IF(SABI_SUMMARY!AX92="FEMALE_ADULT_36_48","F_RESIDENT","NA")))</f>
        <v>NA</v>
      </c>
      <c r="P92" s="1" t="str">
        <f>IF(SABI_SUMMARY!AY92="CENSORED",IF(SABI_SUMMARY!AX92="MALE_SUBADULT","M_DISPERSED",IF(SABI_SUMMARY!AX92="FEMALE_SUBADULT","F_DISPERSED","NA")),IF(SABI_SUMMARY!AY92="MALE_ADULT_36_48","M_RESIDENT",IF(SABI_SUMMARY!AY92="FEMALE_ADULT_36_48","F_RESIDENT","NA")))</f>
        <v>NA</v>
      </c>
    </row>
    <row r="93" spans="1:16" x14ac:dyDescent="0.2">
      <c r="A93" s="27">
        <f>SABI_RAW_DATA!A93</f>
        <v>92</v>
      </c>
      <c r="B93" s="1" t="str">
        <f>IF(SABI_SUMMARY!AK93="CENSORED",IF(SABI_SUMMARY!AJ93="MALE_SUBADULT","M_DISPERSED",IF(SABI_SUMMARY!AJ93="FEMALE_SUBADULT","F_DISPERSED","NA")),IF(SABI_SUMMARY!AK93="MALE_ADULT_36_48","M_RESIDENT",IF(SABI_SUMMARY!AK93="FEMALE_ADULT_36_48","F_RESIDENT","NA")))</f>
        <v>NA</v>
      </c>
      <c r="C93" s="1" t="str">
        <f>IF(SABI_SUMMARY!AL93="CENSORED",IF(SABI_SUMMARY!AK93="MALE_SUBADULT","M_DISPERSED",IF(SABI_SUMMARY!AK93="FEMALE_SUBADULT","F_DISPERSED","NA")),IF(SABI_SUMMARY!AL93="MALE_ADULT_36_48","M_RESIDENT",IF(SABI_SUMMARY!AL93="FEMALE_ADULT_36_48","F_RESIDENT","NA")))</f>
        <v>NA</v>
      </c>
      <c r="D93" s="1" t="str">
        <f>IF(SABI_SUMMARY!AM93="CENSORED",IF(SABI_SUMMARY!AL93="MALE_SUBADULT","M_DISPERSED",IF(SABI_SUMMARY!AL93="FEMALE_SUBADULT","F_DISPERSED","NA")),IF(SABI_SUMMARY!AM93="MALE_ADULT_36_48","M_RESIDENT",IF(SABI_SUMMARY!AM93="FEMALE_ADULT_36_48","F_RESIDENT","NA")))</f>
        <v>NA</v>
      </c>
      <c r="E93" s="1" t="str">
        <f>IF(SABI_SUMMARY!AN93="CENSORED",IF(SABI_SUMMARY!AM93="MALE_SUBADULT","M_DISPERSED",IF(SABI_SUMMARY!AM93="FEMALE_SUBADULT","F_DISPERSED","NA")),IF(SABI_SUMMARY!AN93="MALE_ADULT_36_48","M_RESIDENT",IF(SABI_SUMMARY!AN93="FEMALE_ADULT_36_48","F_RESIDENT","NA")))</f>
        <v>NA</v>
      </c>
      <c r="F93" s="1" t="str">
        <f>IF(SABI_SUMMARY!AO93="CENSORED",IF(SABI_SUMMARY!AN93="MALE_SUBADULT","M_DISPERSED",IF(SABI_SUMMARY!AN93="FEMALE_SUBADULT","F_DISPERSED","NA")),IF(SABI_SUMMARY!AO93="MALE_ADULT_36_48","M_RESIDENT",IF(SABI_SUMMARY!AO93="FEMALE_ADULT_36_48","F_RESIDENT","NA")))</f>
        <v>NA</v>
      </c>
      <c r="G93" s="1" t="str">
        <f>IF(SABI_SUMMARY!AP93="CENSORED",IF(SABI_SUMMARY!AO93="MALE_SUBADULT","M_DISPERSED",IF(SABI_SUMMARY!AO93="FEMALE_SUBADULT","F_DISPERSED","NA")),IF(SABI_SUMMARY!AP93="MALE_ADULT_36_48","M_RESIDENT",IF(SABI_SUMMARY!AP93="FEMALE_ADULT_36_48","F_RESIDENT","NA")))</f>
        <v>NA</v>
      </c>
      <c r="H93" s="1" t="str">
        <f>IF(SABI_SUMMARY!AQ93="CENSORED",IF(SABI_SUMMARY!AP93="MALE_SUBADULT","M_DISPERSED",IF(SABI_SUMMARY!AP93="FEMALE_SUBADULT","F_DISPERSED","NA")),IF(SABI_SUMMARY!AQ93="MALE_ADULT_36_48","M_RESIDENT",IF(SABI_SUMMARY!AQ93="FEMALE_ADULT_36_48","F_RESIDENT","NA")))</f>
        <v>NA</v>
      </c>
      <c r="I93" s="1" t="str">
        <f>IF(SABI_SUMMARY!AR93="CENSORED",IF(SABI_SUMMARY!AQ93="MALE_SUBADULT","M_DISPERSED",IF(SABI_SUMMARY!AQ93="FEMALE_SUBADULT","F_DISPERSED","NA")),IF(SABI_SUMMARY!AR93="MALE_ADULT_36_48","M_RESIDENT",IF(SABI_SUMMARY!AR93="FEMALE_ADULT_36_48","F_RESIDENT","NA")))</f>
        <v>NA</v>
      </c>
      <c r="J93" s="1" t="str">
        <f>IF(SABI_SUMMARY!AS93="CENSORED",IF(SABI_SUMMARY!AR93="MALE_SUBADULT","M_DISPERSED",IF(SABI_SUMMARY!AR93="FEMALE_SUBADULT","F_DISPERSED","NA")),IF(SABI_SUMMARY!AS93="MALE_ADULT_36_48","M_RESIDENT",IF(SABI_SUMMARY!AS93="FEMALE_ADULT_36_48","F_RESIDENT","NA")))</f>
        <v>NA</v>
      </c>
      <c r="K93" s="1" t="str">
        <f>IF(SABI_SUMMARY!AT93="CENSORED",IF(SABI_SUMMARY!AS93="MALE_SUBADULT","M_DISPERSED",IF(SABI_SUMMARY!AS93="FEMALE_SUBADULT","F_DISPERSED","NA")),IF(SABI_SUMMARY!AT93="MALE_ADULT_36_48","M_RESIDENT",IF(SABI_SUMMARY!AT93="FEMALE_ADULT_36_48","F_RESIDENT","NA")))</f>
        <v>NA</v>
      </c>
      <c r="L93" s="1" t="str">
        <f>IF(SABI_SUMMARY!AU93="CENSORED",IF(SABI_SUMMARY!AT93="MALE_SUBADULT","M_DISPERSED",IF(SABI_SUMMARY!AT93="FEMALE_SUBADULT","F_DISPERSED","NA")),IF(SABI_SUMMARY!AU93="MALE_ADULT_36_48","M_RESIDENT",IF(SABI_SUMMARY!AU93="FEMALE_ADULT_36_48","F_RESIDENT","NA")))</f>
        <v>NA</v>
      </c>
      <c r="M93" s="1" t="str">
        <f>IF(SABI_SUMMARY!AV93="CENSORED",IF(SABI_SUMMARY!AU93="MALE_SUBADULT","M_DISPERSED",IF(SABI_SUMMARY!AU93="FEMALE_SUBADULT","F_DISPERSED","NA")),IF(SABI_SUMMARY!AV93="MALE_ADULT_36_48","M_RESIDENT",IF(SABI_SUMMARY!AV93="FEMALE_ADULT_36_48","F_RESIDENT","NA")))</f>
        <v>NA</v>
      </c>
      <c r="N93" s="1" t="str">
        <f>IF(SABI_SUMMARY!AW93="CENSORED",IF(SABI_SUMMARY!AV93="MALE_SUBADULT","M_DISPERSED",IF(SABI_SUMMARY!AV93="FEMALE_SUBADULT","F_DISPERSED","NA")),IF(SABI_SUMMARY!AW93="MALE_ADULT_36_48","M_RESIDENT",IF(SABI_SUMMARY!AW93="FEMALE_ADULT_36_48","F_RESIDENT","NA")))</f>
        <v>NA</v>
      </c>
      <c r="O93" s="1" t="str">
        <f>IF(SABI_SUMMARY!AX93="CENSORED",IF(SABI_SUMMARY!AW93="MALE_SUBADULT","M_DISPERSED",IF(SABI_SUMMARY!AW93="FEMALE_SUBADULT","F_DISPERSED","NA")),IF(SABI_SUMMARY!AX93="MALE_ADULT_36_48","M_RESIDENT",IF(SABI_SUMMARY!AX93="FEMALE_ADULT_36_48","F_RESIDENT","NA")))</f>
        <v>NA</v>
      </c>
      <c r="P93" s="1" t="str">
        <f>IF(SABI_SUMMARY!AY93="CENSORED",IF(SABI_SUMMARY!AX93="MALE_SUBADULT","M_DISPERSED",IF(SABI_SUMMARY!AX93="FEMALE_SUBADULT","F_DISPERSED","NA")),IF(SABI_SUMMARY!AY93="MALE_ADULT_36_48","M_RESIDENT",IF(SABI_SUMMARY!AY93="FEMALE_ADULT_36_48","F_RESIDENT","NA")))</f>
        <v>NA</v>
      </c>
    </row>
    <row r="94" spans="1:16" x14ac:dyDescent="0.2">
      <c r="A94" s="27">
        <f>SABI_RAW_DATA!A94</f>
        <v>93</v>
      </c>
      <c r="B94" s="1" t="str">
        <f>IF(SABI_SUMMARY!AK94="CENSORED",IF(SABI_SUMMARY!AJ94="MALE_SUBADULT","M_DISPERSED",IF(SABI_SUMMARY!AJ94="FEMALE_SUBADULT","F_DISPERSED","NA")),IF(SABI_SUMMARY!AK94="MALE_ADULT_36_48","M_RESIDENT",IF(SABI_SUMMARY!AK94="FEMALE_ADULT_36_48","F_RESIDENT","NA")))</f>
        <v>NA</v>
      </c>
      <c r="C94" s="1" t="str">
        <f>IF(SABI_SUMMARY!AL94="CENSORED",IF(SABI_SUMMARY!AK94="MALE_SUBADULT","M_DISPERSED",IF(SABI_SUMMARY!AK94="FEMALE_SUBADULT","F_DISPERSED","NA")),IF(SABI_SUMMARY!AL94="MALE_ADULT_36_48","M_RESIDENT",IF(SABI_SUMMARY!AL94="FEMALE_ADULT_36_48","F_RESIDENT","NA")))</f>
        <v>NA</v>
      </c>
      <c r="D94" s="1" t="str">
        <f>IF(SABI_SUMMARY!AM94="CENSORED",IF(SABI_SUMMARY!AL94="MALE_SUBADULT","M_DISPERSED",IF(SABI_SUMMARY!AL94="FEMALE_SUBADULT","F_DISPERSED","NA")),IF(SABI_SUMMARY!AM94="MALE_ADULT_36_48","M_RESIDENT",IF(SABI_SUMMARY!AM94="FEMALE_ADULT_36_48","F_RESIDENT","NA")))</f>
        <v>NA</v>
      </c>
      <c r="E94" s="1" t="str">
        <f>IF(SABI_SUMMARY!AN94="CENSORED",IF(SABI_SUMMARY!AM94="MALE_SUBADULT","M_DISPERSED",IF(SABI_SUMMARY!AM94="FEMALE_SUBADULT","F_DISPERSED","NA")),IF(SABI_SUMMARY!AN94="MALE_ADULT_36_48","M_RESIDENT",IF(SABI_SUMMARY!AN94="FEMALE_ADULT_36_48","F_RESIDENT","NA")))</f>
        <v>NA</v>
      </c>
      <c r="F94" s="1" t="str">
        <f>IF(SABI_SUMMARY!AO94="CENSORED",IF(SABI_SUMMARY!AN94="MALE_SUBADULT","M_DISPERSED",IF(SABI_SUMMARY!AN94="FEMALE_SUBADULT","F_DISPERSED","NA")),IF(SABI_SUMMARY!AO94="MALE_ADULT_36_48","M_RESIDENT",IF(SABI_SUMMARY!AO94="FEMALE_ADULT_36_48","F_RESIDENT","NA")))</f>
        <v>NA</v>
      </c>
      <c r="G94" s="1" t="str">
        <f>IF(SABI_SUMMARY!AP94="CENSORED",IF(SABI_SUMMARY!AO94="MALE_SUBADULT","M_DISPERSED",IF(SABI_SUMMARY!AO94="FEMALE_SUBADULT","F_DISPERSED","NA")),IF(SABI_SUMMARY!AP94="MALE_ADULT_36_48","M_RESIDENT",IF(SABI_SUMMARY!AP94="FEMALE_ADULT_36_48","F_RESIDENT","NA")))</f>
        <v>NA</v>
      </c>
      <c r="H94" s="1" t="str">
        <f>IF(SABI_SUMMARY!AQ94="CENSORED",IF(SABI_SUMMARY!AP94="MALE_SUBADULT","M_DISPERSED",IF(SABI_SUMMARY!AP94="FEMALE_SUBADULT","F_DISPERSED","NA")),IF(SABI_SUMMARY!AQ94="MALE_ADULT_36_48","M_RESIDENT",IF(SABI_SUMMARY!AQ94="FEMALE_ADULT_36_48","F_RESIDENT","NA")))</f>
        <v>NA</v>
      </c>
      <c r="I94" s="1" t="str">
        <f>IF(SABI_SUMMARY!AR94="CENSORED",IF(SABI_SUMMARY!AQ94="MALE_SUBADULT","M_DISPERSED",IF(SABI_SUMMARY!AQ94="FEMALE_SUBADULT","F_DISPERSED","NA")),IF(SABI_SUMMARY!AR94="MALE_ADULT_36_48","M_RESIDENT",IF(SABI_SUMMARY!AR94="FEMALE_ADULT_36_48","F_RESIDENT","NA")))</f>
        <v>NA</v>
      </c>
      <c r="J94" s="1" t="str">
        <f>IF(SABI_SUMMARY!AS94="CENSORED",IF(SABI_SUMMARY!AR94="MALE_SUBADULT","M_DISPERSED",IF(SABI_SUMMARY!AR94="FEMALE_SUBADULT","F_DISPERSED","NA")),IF(SABI_SUMMARY!AS94="MALE_ADULT_36_48","M_RESIDENT",IF(SABI_SUMMARY!AS94="FEMALE_ADULT_36_48","F_RESIDENT","NA")))</f>
        <v>NA</v>
      </c>
      <c r="K94" s="1" t="str">
        <f>IF(SABI_SUMMARY!AT94="CENSORED",IF(SABI_SUMMARY!AS94="MALE_SUBADULT","M_DISPERSED",IF(SABI_SUMMARY!AS94="FEMALE_SUBADULT","F_DISPERSED","NA")),IF(SABI_SUMMARY!AT94="MALE_ADULT_36_48","M_RESIDENT",IF(SABI_SUMMARY!AT94="FEMALE_ADULT_36_48","F_RESIDENT","NA")))</f>
        <v>NA</v>
      </c>
      <c r="L94" s="1" t="str">
        <f>IF(SABI_SUMMARY!AU94="CENSORED",IF(SABI_SUMMARY!AT94="MALE_SUBADULT","M_DISPERSED",IF(SABI_SUMMARY!AT94="FEMALE_SUBADULT","F_DISPERSED","NA")),IF(SABI_SUMMARY!AU94="MALE_ADULT_36_48","M_RESIDENT",IF(SABI_SUMMARY!AU94="FEMALE_ADULT_36_48","F_RESIDENT","NA")))</f>
        <v>NA</v>
      </c>
      <c r="M94" s="1" t="str">
        <f>IF(SABI_SUMMARY!AV94="CENSORED",IF(SABI_SUMMARY!AU94="MALE_SUBADULT","M_DISPERSED",IF(SABI_SUMMARY!AU94="FEMALE_SUBADULT","F_DISPERSED","NA")),IF(SABI_SUMMARY!AV94="MALE_ADULT_36_48","M_RESIDENT",IF(SABI_SUMMARY!AV94="FEMALE_ADULT_36_48","F_RESIDENT","NA")))</f>
        <v>NA</v>
      </c>
      <c r="N94" s="1" t="str">
        <f>IF(SABI_SUMMARY!AW94="CENSORED",IF(SABI_SUMMARY!AV94="MALE_SUBADULT","M_DISPERSED",IF(SABI_SUMMARY!AV94="FEMALE_SUBADULT","F_DISPERSED","NA")),IF(SABI_SUMMARY!AW94="MALE_ADULT_36_48","M_RESIDENT",IF(SABI_SUMMARY!AW94="FEMALE_ADULT_36_48","F_RESIDENT","NA")))</f>
        <v>NA</v>
      </c>
      <c r="O94" s="1" t="str">
        <f>IF(SABI_SUMMARY!AX94="CENSORED",IF(SABI_SUMMARY!AW94="MALE_SUBADULT","M_DISPERSED",IF(SABI_SUMMARY!AW94="FEMALE_SUBADULT","F_DISPERSED","NA")),IF(SABI_SUMMARY!AX94="MALE_ADULT_36_48","M_RESIDENT",IF(SABI_SUMMARY!AX94="FEMALE_ADULT_36_48","F_RESIDENT","NA")))</f>
        <v>NA</v>
      </c>
      <c r="P94" s="1" t="str">
        <f>IF(SABI_SUMMARY!AY94="CENSORED",IF(SABI_SUMMARY!AX94="MALE_SUBADULT","M_DISPERSED",IF(SABI_SUMMARY!AX94="FEMALE_SUBADULT","F_DISPERSED","NA")),IF(SABI_SUMMARY!AY94="MALE_ADULT_36_48","M_RESIDENT",IF(SABI_SUMMARY!AY94="FEMALE_ADULT_36_48","F_RESIDENT","NA")))</f>
        <v>NA</v>
      </c>
    </row>
    <row r="95" spans="1:16" x14ac:dyDescent="0.2">
      <c r="A95" s="27">
        <f>SABI_RAW_DATA!A95</f>
        <v>94</v>
      </c>
      <c r="B95" s="1" t="str">
        <f>IF(SABI_SUMMARY!AK95="CENSORED",IF(SABI_SUMMARY!AJ95="MALE_SUBADULT","M_DISPERSED",IF(SABI_SUMMARY!AJ95="FEMALE_SUBADULT","F_DISPERSED","NA")),IF(SABI_SUMMARY!AK95="MALE_ADULT_36_48","M_RESIDENT",IF(SABI_SUMMARY!AK95="FEMALE_ADULT_36_48","F_RESIDENT","NA")))</f>
        <v>NA</v>
      </c>
      <c r="C95" s="1" t="str">
        <f>IF(SABI_SUMMARY!AL95="CENSORED",IF(SABI_SUMMARY!AK95="MALE_SUBADULT","M_DISPERSED",IF(SABI_SUMMARY!AK95="FEMALE_SUBADULT","F_DISPERSED","NA")),IF(SABI_SUMMARY!AL95="MALE_ADULT_36_48","M_RESIDENT",IF(SABI_SUMMARY!AL95="FEMALE_ADULT_36_48","F_RESIDENT","NA")))</f>
        <v>NA</v>
      </c>
      <c r="D95" s="1" t="str">
        <f>IF(SABI_SUMMARY!AM95="CENSORED",IF(SABI_SUMMARY!AL95="MALE_SUBADULT","M_DISPERSED",IF(SABI_SUMMARY!AL95="FEMALE_SUBADULT","F_DISPERSED","NA")),IF(SABI_SUMMARY!AM95="MALE_ADULT_36_48","M_RESIDENT",IF(SABI_SUMMARY!AM95="FEMALE_ADULT_36_48","F_RESIDENT","NA")))</f>
        <v>NA</v>
      </c>
      <c r="E95" s="1" t="str">
        <f>IF(SABI_SUMMARY!AN95="CENSORED",IF(SABI_SUMMARY!AM95="MALE_SUBADULT","M_DISPERSED",IF(SABI_SUMMARY!AM95="FEMALE_SUBADULT","F_DISPERSED","NA")),IF(SABI_SUMMARY!AN95="MALE_ADULT_36_48","M_RESIDENT",IF(SABI_SUMMARY!AN95="FEMALE_ADULT_36_48","F_RESIDENT","NA")))</f>
        <v>NA</v>
      </c>
      <c r="F95" s="1" t="str">
        <f>IF(SABI_SUMMARY!AO95="CENSORED",IF(SABI_SUMMARY!AN95="MALE_SUBADULT","M_DISPERSED",IF(SABI_SUMMARY!AN95="FEMALE_SUBADULT","F_DISPERSED","NA")),IF(SABI_SUMMARY!AO95="MALE_ADULT_36_48","M_RESIDENT",IF(SABI_SUMMARY!AO95="FEMALE_ADULT_36_48","F_RESIDENT","NA")))</f>
        <v>NA</v>
      </c>
      <c r="G95" s="1" t="str">
        <f>IF(SABI_SUMMARY!AP95="CENSORED",IF(SABI_SUMMARY!AO95="MALE_SUBADULT","M_DISPERSED",IF(SABI_SUMMARY!AO95="FEMALE_SUBADULT","F_DISPERSED","NA")),IF(SABI_SUMMARY!AP95="MALE_ADULT_36_48","M_RESIDENT",IF(SABI_SUMMARY!AP95="FEMALE_ADULT_36_48","F_RESIDENT","NA")))</f>
        <v>NA</v>
      </c>
      <c r="H95" s="1" t="str">
        <f>IF(SABI_SUMMARY!AQ95="CENSORED",IF(SABI_SUMMARY!AP95="MALE_SUBADULT","M_DISPERSED",IF(SABI_SUMMARY!AP95="FEMALE_SUBADULT","F_DISPERSED","NA")),IF(SABI_SUMMARY!AQ95="MALE_ADULT_36_48","M_RESIDENT",IF(SABI_SUMMARY!AQ95="FEMALE_ADULT_36_48","F_RESIDENT","NA")))</f>
        <v>NA</v>
      </c>
      <c r="I95" s="1" t="str">
        <f>IF(SABI_SUMMARY!AR95="CENSORED",IF(SABI_SUMMARY!AQ95="MALE_SUBADULT","M_DISPERSED",IF(SABI_SUMMARY!AQ95="FEMALE_SUBADULT","F_DISPERSED","NA")),IF(SABI_SUMMARY!AR95="MALE_ADULT_36_48","M_RESIDENT",IF(SABI_SUMMARY!AR95="FEMALE_ADULT_36_48","F_RESIDENT","NA")))</f>
        <v>NA</v>
      </c>
      <c r="J95" s="1" t="str">
        <f>IF(SABI_SUMMARY!AS95="CENSORED",IF(SABI_SUMMARY!AR95="MALE_SUBADULT","M_DISPERSED",IF(SABI_SUMMARY!AR95="FEMALE_SUBADULT","F_DISPERSED","NA")),IF(SABI_SUMMARY!AS95="MALE_ADULT_36_48","M_RESIDENT",IF(SABI_SUMMARY!AS95="FEMALE_ADULT_36_48","F_RESIDENT","NA")))</f>
        <v>NA</v>
      </c>
      <c r="K95" s="1" t="str">
        <f>IF(SABI_SUMMARY!AT95="CENSORED",IF(SABI_SUMMARY!AS95="MALE_SUBADULT","M_DISPERSED",IF(SABI_SUMMARY!AS95="FEMALE_SUBADULT","F_DISPERSED","NA")),IF(SABI_SUMMARY!AT95="MALE_ADULT_36_48","M_RESIDENT",IF(SABI_SUMMARY!AT95="FEMALE_ADULT_36_48","F_RESIDENT","NA")))</f>
        <v>NA</v>
      </c>
      <c r="L95" s="1" t="str">
        <f>IF(SABI_SUMMARY!AU95="CENSORED",IF(SABI_SUMMARY!AT95="MALE_SUBADULT","M_DISPERSED",IF(SABI_SUMMARY!AT95="FEMALE_SUBADULT","F_DISPERSED","NA")),IF(SABI_SUMMARY!AU95="MALE_ADULT_36_48","M_RESIDENT",IF(SABI_SUMMARY!AU95="FEMALE_ADULT_36_48","F_RESIDENT","NA")))</f>
        <v>NA</v>
      </c>
      <c r="M95" s="1" t="str">
        <f>IF(SABI_SUMMARY!AV95="CENSORED",IF(SABI_SUMMARY!AU95="MALE_SUBADULT","M_DISPERSED",IF(SABI_SUMMARY!AU95="FEMALE_SUBADULT","F_DISPERSED","NA")),IF(SABI_SUMMARY!AV95="MALE_ADULT_36_48","M_RESIDENT",IF(SABI_SUMMARY!AV95="FEMALE_ADULT_36_48","F_RESIDENT","NA")))</f>
        <v>NA</v>
      </c>
      <c r="N95" s="1" t="str">
        <f>IF(SABI_SUMMARY!AW95="CENSORED",IF(SABI_SUMMARY!AV95="MALE_SUBADULT","M_DISPERSED",IF(SABI_SUMMARY!AV95="FEMALE_SUBADULT","F_DISPERSED","NA")),IF(SABI_SUMMARY!AW95="MALE_ADULT_36_48","M_RESIDENT",IF(SABI_SUMMARY!AW95="FEMALE_ADULT_36_48","F_RESIDENT","NA")))</f>
        <v>NA</v>
      </c>
      <c r="O95" s="1" t="str">
        <f>IF(SABI_SUMMARY!AX95="CENSORED",IF(SABI_SUMMARY!AW95="MALE_SUBADULT","M_DISPERSED",IF(SABI_SUMMARY!AW95="FEMALE_SUBADULT","F_DISPERSED","NA")),IF(SABI_SUMMARY!AX95="MALE_ADULT_36_48","M_RESIDENT",IF(SABI_SUMMARY!AX95="FEMALE_ADULT_36_48","F_RESIDENT","NA")))</f>
        <v>NA</v>
      </c>
      <c r="P95" s="1" t="str">
        <f>IF(SABI_SUMMARY!AY95="CENSORED",IF(SABI_SUMMARY!AX95="MALE_SUBADULT","M_DISPERSED",IF(SABI_SUMMARY!AX95="FEMALE_SUBADULT","F_DISPERSED","NA")),IF(SABI_SUMMARY!AY95="MALE_ADULT_36_48","M_RESIDENT",IF(SABI_SUMMARY!AY95="FEMALE_ADULT_36_48","F_RESIDENT","NA")))</f>
        <v>NA</v>
      </c>
    </row>
    <row r="96" spans="1:16" x14ac:dyDescent="0.2">
      <c r="A96" s="27">
        <f>SABI_RAW_DATA!A96</f>
        <v>95</v>
      </c>
      <c r="B96" s="1" t="str">
        <f>IF(SABI_SUMMARY!AK96="CENSORED",IF(SABI_SUMMARY!AJ96="MALE_SUBADULT","M_DISPERSED",IF(SABI_SUMMARY!AJ96="FEMALE_SUBADULT","F_DISPERSED","NA")),IF(SABI_SUMMARY!AK96="MALE_ADULT_36_48","M_RESIDENT",IF(SABI_SUMMARY!AK96="FEMALE_ADULT_36_48","F_RESIDENT","NA")))</f>
        <v>NA</v>
      </c>
      <c r="C96" s="1" t="str">
        <f>IF(SABI_SUMMARY!AL96="CENSORED",IF(SABI_SUMMARY!AK96="MALE_SUBADULT","M_DISPERSED",IF(SABI_SUMMARY!AK96="FEMALE_SUBADULT","F_DISPERSED","NA")),IF(SABI_SUMMARY!AL96="MALE_ADULT_36_48","M_RESIDENT",IF(SABI_SUMMARY!AL96="FEMALE_ADULT_36_48","F_RESIDENT","NA")))</f>
        <v>NA</v>
      </c>
      <c r="D96" s="1" t="str">
        <f>IF(SABI_SUMMARY!AM96="CENSORED",IF(SABI_SUMMARY!AL96="MALE_SUBADULT","M_DISPERSED",IF(SABI_SUMMARY!AL96="FEMALE_SUBADULT","F_DISPERSED","NA")),IF(SABI_SUMMARY!AM96="MALE_ADULT_36_48","M_RESIDENT",IF(SABI_SUMMARY!AM96="FEMALE_ADULT_36_48","F_RESIDENT","NA")))</f>
        <v>NA</v>
      </c>
      <c r="E96" s="1" t="str">
        <f>IF(SABI_SUMMARY!AN96="CENSORED",IF(SABI_SUMMARY!AM96="MALE_SUBADULT","M_DISPERSED",IF(SABI_SUMMARY!AM96="FEMALE_SUBADULT","F_DISPERSED","NA")),IF(SABI_SUMMARY!AN96="MALE_ADULT_36_48","M_RESIDENT",IF(SABI_SUMMARY!AN96="FEMALE_ADULT_36_48","F_RESIDENT","NA")))</f>
        <v>NA</v>
      </c>
      <c r="F96" s="1" t="str">
        <f>IF(SABI_SUMMARY!AO96="CENSORED",IF(SABI_SUMMARY!AN96="MALE_SUBADULT","M_DISPERSED",IF(SABI_SUMMARY!AN96="FEMALE_SUBADULT","F_DISPERSED","NA")),IF(SABI_SUMMARY!AO96="MALE_ADULT_36_48","M_RESIDENT",IF(SABI_SUMMARY!AO96="FEMALE_ADULT_36_48","F_RESIDENT","NA")))</f>
        <v>NA</v>
      </c>
      <c r="G96" s="1" t="str">
        <f>IF(SABI_SUMMARY!AP96="CENSORED",IF(SABI_SUMMARY!AO96="MALE_SUBADULT","M_DISPERSED",IF(SABI_SUMMARY!AO96="FEMALE_SUBADULT","F_DISPERSED","NA")),IF(SABI_SUMMARY!AP96="MALE_ADULT_36_48","M_RESIDENT",IF(SABI_SUMMARY!AP96="FEMALE_ADULT_36_48","F_RESIDENT","NA")))</f>
        <v>NA</v>
      </c>
      <c r="H96" s="1" t="str">
        <f>IF(SABI_SUMMARY!AQ96="CENSORED",IF(SABI_SUMMARY!AP96="MALE_SUBADULT","M_DISPERSED",IF(SABI_SUMMARY!AP96="FEMALE_SUBADULT","F_DISPERSED","NA")),IF(SABI_SUMMARY!AQ96="MALE_ADULT_36_48","M_RESIDENT",IF(SABI_SUMMARY!AQ96="FEMALE_ADULT_36_48","F_RESIDENT","NA")))</f>
        <v>NA</v>
      </c>
      <c r="I96" s="1" t="str">
        <f>IF(SABI_SUMMARY!AR96="CENSORED",IF(SABI_SUMMARY!AQ96="MALE_SUBADULT","M_DISPERSED",IF(SABI_SUMMARY!AQ96="FEMALE_SUBADULT","F_DISPERSED","NA")),IF(SABI_SUMMARY!AR96="MALE_ADULT_36_48","M_RESIDENT",IF(SABI_SUMMARY!AR96="FEMALE_ADULT_36_48","F_RESIDENT","NA")))</f>
        <v>NA</v>
      </c>
      <c r="J96" s="1" t="str">
        <f>IF(SABI_SUMMARY!AS96="CENSORED",IF(SABI_SUMMARY!AR96="MALE_SUBADULT","M_DISPERSED",IF(SABI_SUMMARY!AR96="FEMALE_SUBADULT","F_DISPERSED","NA")),IF(SABI_SUMMARY!AS96="MALE_ADULT_36_48","M_RESIDENT",IF(SABI_SUMMARY!AS96="FEMALE_ADULT_36_48","F_RESIDENT","NA")))</f>
        <v>NA</v>
      </c>
      <c r="K96" s="1" t="str">
        <f>IF(SABI_SUMMARY!AT96="CENSORED",IF(SABI_SUMMARY!AS96="MALE_SUBADULT","M_DISPERSED",IF(SABI_SUMMARY!AS96="FEMALE_SUBADULT","F_DISPERSED","NA")),IF(SABI_SUMMARY!AT96="MALE_ADULT_36_48","M_RESIDENT",IF(SABI_SUMMARY!AT96="FEMALE_ADULT_36_48","F_RESIDENT","NA")))</f>
        <v>M_RESIDENT</v>
      </c>
      <c r="L96" s="1" t="str">
        <f>IF(SABI_SUMMARY!AU96="CENSORED",IF(SABI_SUMMARY!AT96="MALE_SUBADULT","M_DISPERSED",IF(SABI_SUMMARY!AT96="FEMALE_SUBADULT","F_DISPERSED","NA")),IF(SABI_SUMMARY!AU96="MALE_ADULT_36_48","M_RESIDENT",IF(SABI_SUMMARY!AU96="FEMALE_ADULT_36_48","F_RESIDENT","NA")))</f>
        <v>NA</v>
      </c>
      <c r="M96" s="1" t="str">
        <f>IF(SABI_SUMMARY!AV96="CENSORED",IF(SABI_SUMMARY!AU96="MALE_SUBADULT","M_DISPERSED",IF(SABI_SUMMARY!AU96="FEMALE_SUBADULT","F_DISPERSED","NA")),IF(SABI_SUMMARY!AV96="MALE_ADULT_36_48","M_RESIDENT",IF(SABI_SUMMARY!AV96="FEMALE_ADULT_36_48","F_RESIDENT","NA")))</f>
        <v>NA</v>
      </c>
      <c r="N96" s="1" t="str">
        <f>IF(SABI_SUMMARY!AW96="CENSORED",IF(SABI_SUMMARY!AV96="MALE_SUBADULT","M_DISPERSED",IF(SABI_SUMMARY!AV96="FEMALE_SUBADULT","F_DISPERSED","NA")),IF(SABI_SUMMARY!AW96="MALE_ADULT_36_48","M_RESIDENT",IF(SABI_SUMMARY!AW96="FEMALE_ADULT_36_48","F_RESIDENT","NA")))</f>
        <v>NA</v>
      </c>
      <c r="O96" s="1" t="str">
        <f>IF(SABI_SUMMARY!AX96="CENSORED",IF(SABI_SUMMARY!AW96="MALE_SUBADULT","M_DISPERSED",IF(SABI_SUMMARY!AW96="FEMALE_SUBADULT","F_DISPERSED","NA")),IF(SABI_SUMMARY!AX96="MALE_ADULT_36_48","M_RESIDENT",IF(SABI_SUMMARY!AX96="FEMALE_ADULT_36_48","F_RESIDENT","NA")))</f>
        <v>NA</v>
      </c>
      <c r="P96" s="1" t="str">
        <f>IF(SABI_SUMMARY!AY96="CENSORED",IF(SABI_SUMMARY!AX96="MALE_SUBADULT","M_DISPERSED",IF(SABI_SUMMARY!AX96="FEMALE_SUBADULT","F_DISPERSED","NA")),IF(SABI_SUMMARY!AY96="MALE_ADULT_36_48","M_RESIDENT",IF(SABI_SUMMARY!AY96="FEMALE_ADULT_36_48","F_RESIDENT","NA")))</f>
        <v>NA</v>
      </c>
    </row>
    <row r="97" spans="1:16" x14ac:dyDescent="0.2">
      <c r="A97" s="27">
        <f>SABI_RAW_DATA!A97</f>
        <v>96</v>
      </c>
      <c r="B97" s="1" t="str">
        <f>IF(SABI_SUMMARY!AK97="CENSORED",IF(SABI_SUMMARY!AJ97="MALE_SUBADULT","M_DISPERSED",IF(SABI_SUMMARY!AJ97="FEMALE_SUBADULT","F_DISPERSED","NA")),IF(SABI_SUMMARY!AK97="MALE_ADULT_36_48","M_RESIDENT",IF(SABI_SUMMARY!AK97="FEMALE_ADULT_36_48","F_RESIDENT","NA")))</f>
        <v>NA</v>
      </c>
      <c r="C97" s="1" t="str">
        <f>IF(SABI_SUMMARY!AL97="CENSORED",IF(SABI_SUMMARY!AK97="MALE_SUBADULT","M_DISPERSED",IF(SABI_SUMMARY!AK97="FEMALE_SUBADULT","F_DISPERSED","NA")),IF(SABI_SUMMARY!AL97="MALE_ADULT_36_48","M_RESIDENT",IF(SABI_SUMMARY!AL97="FEMALE_ADULT_36_48","F_RESIDENT","NA")))</f>
        <v>NA</v>
      </c>
      <c r="D97" s="1" t="str">
        <f>IF(SABI_SUMMARY!AM97="CENSORED",IF(SABI_SUMMARY!AL97="MALE_SUBADULT","M_DISPERSED",IF(SABI_SUMMARY!AL97="FEMALE_SUBADULT","F_DISPERSED","NA")),IF(SABI_SUMMARY!AM97="MALE_ADULT_36_48","M_RESIDENT",IF(SABI_SUMMARY!AM97="FEMALE_ADULT_36_48","F_RESIDENT","NA")))</f>
        <v>NA</v>
      </c>
      <c r="E97" s="1" t="str">
        <f>IF(SABI_SUMMARY!AN97="CENSORED",IF(SABI_SUMMARY!AM97="MALE_SUBADULT","M_DISPERSED",IF(SABI_SUMMARY!AM97="FEMALE_SUBADULT","F_DISPERSED","NA")),IF(SABI_SUMMARY!AN97="MALE_ADULT_36_48","M_RESIDENT",IF(SABI_SUMMARY!AN97="FEMALE_ADULT_36_48","F_RESIDENT","NA")))</f>
        <v>NA</v>
      </c>
      <c r="F97" s="1" t="str">
        <f>IF(SABI_SUMMARY!AO97="CENSORED",IF(SABI_SUMMARY!AN97="MALE_SUBADULT","M_DISPERSED",IF(SABI_SUMMARY!AN97="FEMALE_SUBADULT","F_DISPERSED","NA")),IF(SABI_SUMMARY!AO97="MALE_ADULT_36_48","M_RESIDENT",IF(SABI_SUMMARY!AO97="FEMALE_ADULT_36_48","F_RESIDENT","NA")))</f>
        <v>NA</v>
      </c>
      <c r="G97" s="1" t="str">
        <f>IF(SABI_SUMMARY!AP97="CENSORED",IF(SABI_SUMMARY!AO97="MALE_SUBADULT","M_DISPERSED",IF(SABI_SUMMARY!AO97="FEMALE_SUBADULT","F_DISPERSED","NA")),IF(SABI_SUMMARY!AP97="MALE_ADULT_36_48","M_RESIDENT",IF(SABI_SUMMARY!AP97="FEMALE_ADULT_36_48","F_RESIDENT","NA")))</f>
        <v>NA</v>
      </c>
      <c r="H97" s="1" t="str">
        <f>IF(SABI_SUMMARY!AQ97="CENSORED",IF(SABI_SUMMARY!AP97="MALE_SUBADULT","M_DISPERSED",IF(SABI_SUMMARY!AP97="FEMALE_SUBADULT","F_DISPERSED","NA")),IF(SABI_SUMMARY!AQ97="MALE_ADULT_36_48","M_RESIDENT",IF(SABI_SUMMARY!AQ97="FEMALE_ADULT_36_48","F_RESIDENT","NA")))</f>
        <v>NA</v>
      </c>
      <c r="I97" s="1" t="str">
        <f>IF(SABI_SUMMARY!AR97="CENSORED",IF(SABI_SUMMARY!AQ97="MALE_SUBADULT","M_DISPERSED",IF(SABI_SUMMARY!AQ97="FEMALE_SUBADULT","F_DISPERSED","NA")),IF(SABI_SUMMARY!AR97="MALE_ADULT_36_48","M_RESIDENT",IF(SABI_SUMMARY!AR97="FEMALE_ADULT_36_48","F_RESIDENT","NA")))</f>
        <v>NA</v>
      </c>
      <c r="J97" s="1" t="str">
        <f>IF(SABI_SUMMARY!AS97="CENSORED",IF(SABI_SUMMARY!AR97="MALE_SUBADULT","M_DISPERSED",IF(SABI_SUMMARY!AR97="FEMALE_SUBADULT","F_DISPERSED","NA")),IF(SABI_SUMMARY!AS97="MALE_ADULT_36_48","M_RESIDENT",IF(SABI_SUMMARY!AS97="FEMALE_ADULT_36_48","F_RESIDENT","NA")))</f>
        <v>NA</v>
      </c>
      <c r="K97" s="1" t="str">
        <f>IF(SABI_SUMMARY!AT97="CENSORED",IF(SABI_SUMMARY!AS97="MALE_SUBADULT","M_DISPERSED",IF(SABI_SUMMARY!AS97="FEMALE_SUBADULT","F_DISPERSED","NA")),IF(SABI_SUMMARY!AT97="MALE_ADULT_36_48","M_RESIDENT",IF(SABI_SUMMARY!AT97="FEMALE_ADULT_36_48","F_RESIDENT","NA")))</f>
        <v>NA</v>
      </c>
      <c r="L97" s="1" t="str">
        <f>IF(SABI_SUMMARY!AU97="CENSORED",IF(SABI_SUMMARY!AT97="MALE_SUBADULT","M_DISPERSED",IF(SABI_SUMMARY!AT97="FEMALE_SUBADULT","F_DISPERSED","NA")),IF(SABI_SUMMARY!AU97="MALE_ADULT_36_48","M_RESIDENT",IF(SABI_SUMMARY!AU97="FEMALE_ADULT_36_48","F_RESIDENT","NA")))</f>
        <v>NA</v>
      </c>
      <c r="M97" s="1" t="str">
        <f>IF(SABI_SUMMARY!AV97="CENSORED",IF(SABI_SUMMARY!AU97="MALE_SUBADULT","M_DISPERSED",IF(SABI_SUMMARY!AU97="FEMALE_SUBADULT","F_DISPERSED","NA")),IF(SABI_SUMMARY!AV97="MALE_ADULT_36_48","M_RESIDENT",IF(SABI_SUMMARY!AV97="FEMALE_ADULT_36_48","F_RESIDENT","NA")))</f>
        <v>NA</v>
      </c>
      <c r="N97" s="1" t="str">
        <f>IF(SABI_SUMMARY!AW97="CENSORED",IF(SABI_SUMMARY!AV97="MALE_SUBADULT","M_DISPERSED",IF(SABI_SUMMARY!AV97="FEMALE_SUBADULT","F_DISPERSED","NA")),IF(SABI_SUMMARY!AW97="MALE_ADULT_36_48","M_RESIDENT",IF(SABI_SUMMARY!AW97="FEMALE_ADULT_36_48","F_RESIDENT","NA")))</f>
        <v>NA</v>
      </c>
      <c r="O97" s="1" t="str">
        <f>IF(SABI_SUMMARY!AX97="CENSORED",IF(SABI_SUMMARY!AW97="MALE_SUBADULT","M_DISPERSED",IF(SABI_SUMMARY!AW97="FEMALE_SUBADULT","F_DISPERSED","NA")),IF(SABI_SUMMARY!AX97="MALE_ADULT_36_48","M_RESIDENT",IF(SABI_SUMMARY!AX97="FEMALE_ADULT_36_48","F_RESIDENT","NA")))</f>
        <v>NA</v>
      </c>
      <c r="P97" s="1" t="str">
        <f>IF(SABI_SUMMARY!AY97="CENSORED",IF(SABI_SUMMARY!AX97="MALE_SUBADULT","M_DISPERSED",IF(SABI_SUMMARY!AX97="FEMALE_SUBADULT","F_DISPERSED","NA")),IF(SABI_SUMMARY!AY97="MALE_ADULT_36_48","M_RESIDENT",IF(SABI_SUMMARY!AY97="FEMALE_ADULT_36_48","F_RESIDENT","NA")))</f>
        <v>NA</v>
      </c>
    </row>
    <row r="98" spans="1:16" x14ac:dyDescent="0.2">
      <c r="A98" s="27">
        <f>SABI_RAW_DATA!A98</f>
        <v>97</v>
      </c>
      <c r="B98" s="1" t="str">
        <f>IF(SABI_SUMMARY!AK98="CENSORED",IF(SABI_SUMMARY!AJ98="MALE_SUBADULT","M_DISPERSED",IF(SABI_SUMMARY!AJ98="FEMALE_SUBADULT","F_DISPERSED","NA")),IF(SABI_SUMMARY!AK98="MALE_ADULT_36_48","M_RESIDENT",IF(SABI_SUMMARY!AK98="FEMALE_ADULT_36_48","F_RESIDENT","NA")))</f>
        <v>NA</v>
      </c>
      <c r="C98" s="1" t="str">
        <f>IF(SABI_SUMMARY!AL98="CENSORED",IF(SABI_SUMMARY!AK98="MALE_SUBADULT","M_DISPERSED",IF(SABI_SUMMARY!AK98="FEMALE_SUBADULT","F_DISPERSED","NA")),IF(SABI_SUMMARY!AL98="MALE_ADULT_36_48","M_RESIDENT",IF(SABI_SUMMARY!AL98="FEMALE_ADULT_36_48","F_RESIDENT","NA")))</f>
        <v>NA</v>
      </c>
      <c r="D98" s="1" t="str">
        <f>IF(SABI_SUMMARY!AM98="CENSORED",IF(SABI_SUMMARY!AL98="MALE_SUBADULT","M_DISPERSED",IF(SABI_SUMMARY!AL98="FEMALE_SUBADULT","F_DISPERSED","NA")),IF(SABI_SUMMARY!AM98="MALE_ADULT_36_48","M_RESIDENT",IF(SABI_SUMMARY!AM98="FEMALE_ADULT_36_48","F_RESIDENT","NA")))</f>
        <v>NA</v>
      </c>
      <c r="E98" s="1" t="str">
        <f>IF(SABI_SUMMARY!AN98="CENSORED",IF(SABI_SUMMARY!AM98="MALE_SUBADULT","M_DISPERSED",IF(SABI_SUMMARY!AM98="FEMALE_SUBADULT","F_DISPERSED","NA")),IF(SABI_SUMMARY!AN98="MALE_ADULT_36_48","M_RESIDENT",IF(SABI_SUMMARY!AN98="FEMALE_ADULT_36_48","F_RESIDENT","NA")))</f>
        <v>NA</v>
      </c>
      <c r="F98" s="1" t="str">
        <f>IF(SABI_SUMMARY!AO98="CENSORED",IF(SABI_SUMMARY!AN98="MALE_SUBADULT","M_DISPERSED",IF(SABI_SUMMARY!AN98="FEMALE_SUBADULT","F_DISPERSED","NA")),IF(SABI_SUMMARY!AO98="MALE_ADULT_36_48","M_RESIDENT",IF(SABI_SUMMARY!AO98="FEMALE_ADULT_36_48","F_RESIDENT","NA")))</f>
        <v>NA</v>
      </c>
      <c r="G98" s="1" t="str">
        <f>IF(SABI_SUMMARY!AP98="CENSORED",IF(SABI_SUMMARY!AO98="MALE_SUBADULT","M_DISPERSED",IF(SABI_SUMMARY!AO98="FEMALE_SUBADULT","F_DISPERSED","NA")),IF(SABI_SUMMARY!AP98="MALE_ADULT_36_48","M_RESIDENT",IF(SABI_SUMMARY!AP98="FEMALE_ADULT_36_48","F_RESIDENT","NA")))</f>
        <v>NA</v>
      </c>
      <c r="H98" s="1" t="str">
        <f>IF(SABI_SUMMARY!AQ98="CENSORED",IF(SABI_SUMMARY!AP98="MALE_SUBADULT","M_DISPERSED",IF(SABI_SUMMARY!AP98="FEMALE_SUBADULT","F_DISPERSED","NA")),IF(SABI_SUMMARY!AQ98="MALE_ADULT_36_48","M_RESIDENT",IF(SABI_SUMMARY!AQ98="FEMALE_ADULT_36_48","F_RESIDENT","NA")))</f>
        <v>NA</v>
      </c>
      <c r="I98" s="1" t="str">
        <f>IF(SABI_SUMMARY!AR98="CENSORED",IF(SABI_SUMMARY!AQ98="MALE_SUBADULT","M_DISPERSED",IF(SABI_SUMMARY!AQ98="FEMALE_SUBADULT","F_DISPERSED","NA")),IF(SABI_SUMMARY!AR98="MALE_ADULT_36_48","M_RESIDENT",IF(SABI_SUMMARY!AR98="FEMALE_ADULT_36_48","F_RESIDENT","NA")))</f>
        <v>NA</v>
      </c>
      <c r="J98" s="1" t="str">
        <f>IF(SABI_SUMMARY!AS98="CENSORED",IF(SABI_SUMMARY!AR98="MALE_SUBADULT","M_DISPERSED",IF(SABI_SUMMARY!AR98="FEMALE_SUBADULT","F_DISPERSED","NA")),IF(SABI_SUMMARY!AS98="MALE_ADULT_36_48","M_RESIDENT",IF(SABI_SUMMARY!AS98="FEMALE_ADULT_36_48","F_RESIDENT","NA")))</f>
        <v>NA</v>
      </c>
      <c r="K98" s="1" t="str">
        <f>IF(SABI_SUMMARY!AT98="CENSORED",IF(SABI_SUMMARY!AS98="MALE_SUBADULT","M_DISPERSED",IF(SABI_SUMMARY!AS98="FEMALE_SUBADULT","F_DISPERSED","NA")),IF(SABI_SUMMARY!AT98="MALE_ADULT_36_48","M_RESIDENT",IF(SABI_SUMMARY!AT98="FEMALE_ADULT_36_48","F_RESIDENT","NA")))</f>
        <v>NA</v>
      </c>
      <c r="L98" s="1" t="str">
        <f>IF(SABI_SUMMARY!AU98="CENSORED",IF(SABI_SUMMARY!AT98="MALE_SUBADULT","M_DISPERSED",IF(SABI_SUMMARY!AT98="FEMALE_SUBADULT","F_DISPERSED","NA")),IF(SABI_SUMMARY!AU98="MALE_ADULT_36_48","M_RESIDENT",IF(SABI_SUMMARY!AU98="FEMALE_ADULT_36_48","F_RESIDENT","NA")))</f>
        <v>NA</v>
      </c>
      <c r="M98" s="1" t="str">
        <f>IF(SABI_SUMMARY!AV98="CENSORED",IF(SABI_SUMMARY!AU98="MALE_SUBADULT","M_DISPERSED",IF(SABI_SUMMARY!AU98="FEMALE_SUBADULT","F_DISPERSED","NA")),IF(SABI_SUMMARY!AV98="MALE_ADULT_36_48","M_RESIDENT",IF(SABI_SUMMARY!AV98="FEMALE_ADULT_36_48","F_RESIDENT","NA")))</f>
        <v>M_RESIDENT</v>
      </c>
      <c r="N98" s="1" t="str">
        <f>IF(SABI_SUMMARY!AW98="CENSORED",IF(SABI_SUMMARY!AV98="MALE_SUBADULT","M_DISPERSED",IF(SABI_SUMMARY!AV98="FEMALE_SUBADULT","F_DISPERSED","NA")),IF(SABI_SUMMARY!AW98="MALE_ADULT_36_48","M_RESIDENT",IF(SABI_SUMMARY!AW98="FEMALE_ADULT_36_48","F_RESIDENT","NA")))</f>
        <v>NA</v>
      </c>
      <c r="O98" s="1" t="str">
        <f>IF(SABI_SUMMARY!AX98="CENSORED",IF(SABI_SUMMARY!AW98="MALE_SUBADULT","M_DISPERSED",IF(SABI_SUMMARY!AW98="FEMALE_SUBADULT","F_DISPERSED","NA")),IF(SABI_SUMMARY!AX98="MALE_ADULT_36_48","M_RESIDENT",IF(SABI_SUMMARY!AX98="FEMALE_ADULT_36_48","F_RESIDENT","NA")))</f>
        <v>NA</v>
      </c>
      <c r="P98" s="1" t="str">
        <f>IF(SABI_SUMMARY!AY98="CENSORED",IF(SABI_SUMMARY!AX98="MALE_SUBADULT","M_DISPERSED",IF(SABI_SUMMARY!AX98="FEMALE_SUBADULT","F_DISPERSED","NA")),IF(SABI_SUMMARY!AY98="MALE_ADULT_36_48","M_RESIDENT",IF(SABI_SUMMARY!AY98="FEMALE_ADULT_36_48","F_RESIDENT","NA")))</f>
        <v>NA</v>
      </c>
    </row>
    <row r="99" spans="1:16" x14ac:dyDescent="0.2">
      <c r="A99" s="27">
        <f>SABI_RAW_DATA!A99</f>
        <v>98</v>
      </c>
      <c r="B99" s="1" t="str">
        <f>IF(SABI_SUMMARY!AK99="CENSORED",IF(SABI_SUMMARY!AJ99="MALE_SUBADULT","M_DISPERSED",IF(SABI_SUMMARY!AJ99="FEMALE_SUBADULT","F_DISPERSED","NA")),IF(SABI_SUMMARY!AK99="MALE_ADULT_36_48","M_RESIDENT",IF(SABI_SUMMARY!AK99="FEMALE_ADULT_36_48","F_RESIDENT","NA")))</f>
        <v>NA</v>
      </c>
      <c r="C99" s="1" t="str">
        <f>IF(SABI_SUMMARY!AL99="CENSORED",IF(SABI_SUMMARY!AK99="MALE_SUBADULT","M_DISPERSED",IF(SABI_SUMMARY!AK99="FEMALE_SUBADULT","F_DISPERSED","NA")),IF(SABI_SUMMARY!AL99="MALE_ADULT_36_48","M_RESIDENT",IF(SABI_SUMMARY!AL99="FEMALE_ADULT_36_48","F_RESIDENT","NA")))</f>
        <v>NA</v>
      </c>
      <c r="D99" s="1" t="str">
        <f>IF(SABI_SUMMARY!AM99="CENSORED",IF(SABI_SUMMARY!AL99="MALE_SUBADULT","M_DISPERSED",IF(SABI_SUMMARY!AL99="FEMALE_SUBADULT","F_DISPERSED","NA")),IF(SABI_SUMMARY!AM99="MALE_ADULT_36_48","M_RESIDENT",IF(SABI_SUMMARY!AM99="FEMALE_ADULT_36_48","F_RESIDENT","NA")))</f>
        <v>NA</v>
      </c>
      <c r="E99" s="1" t="str">
        <f>IF(SABI_SUMMARY!AN99="CENSORED",IF(SABI_SUMMARY!AM99="MALE_SUBADULT","M_DISPERSED",IF(SABI_SUMMARY!AM99="FEMALE_SUBADULT","F_DISPERSED","NA")),IF(SABI_SUMMARY!AN99="MALE_ADULT_36_48","M_RESIDENT",IF(SABI_SUMMARY!AN99="FEMALE_ADULT_36_48","F_RESIDENT","NA")))</f>
        <v>NA</v>
      </c>
      <c r="F99" s="1" t="str">
        <f>IF(SABI_SUMMARY!AO99="CENSORED",IF(SABI_SUMMARY!AN99="MALE_SUBADULT","M_DISPERSED",IF(SABI_SUMMARY!AN99="FEMALE_SUBADULT","F_DISPERSED","NA")),IF(SABI_SUMMARY!AO99="MALE_ADULT_36_48","M_RESIDENT",IF(SABI_SUMMARY!AO99="FEMALE_ADULT_36_48","F_RESIDENT","NA")))</f>
        <v>NA</v>
      </c>
      <c r="G99" s="1" t="str">
        <f>IF(SABI_SUMMARY!AP99="CENSORED",IF(SABI_SUMMARY!AO99="MALE_SUBADULT","M_DISPERSED",IF(SABI_SUMMARY!AO99="FEMALE_SUBADULT","F_DISPERSED","NA")),IF(SABI_SUMMARY!AP99="MALE_ADULT_36_48","M_RESIDENT",IF(SABI_SUMMARY!AP99="FEMALE_ADULT_36_48","F_RESIDENT","NA")))</f>
        <v>NA</v>
      </c>
      <c r="H99" s="1" t="str">
        <f>IF(SABI_SUMMARY!AQ99="CENSORED",IF(SABI_SUMMARY!AP99="MALE_SUBADULT","M_DISPERSED",IF(SABI_SUMMARY!AP99="FEMALE_SUBADULT","F_DISPERSED","NA")),IF(SABI_SUMMARY!AQ99="MALE_ADULT_36_48","M_RESIDENT",IF(SABI_SUMMARY!AQ99="FEMALE_ADULT_36_48","F_RESIDENT","NA")))</f>
        <v>NA</v>
      </c>
      <c r="I99" s="1" t="str">
        <f>IF(SABI_SUMMARY!AR99="CENSORED",IF(SABI_SUMMARY!AQ99="MALE_SUBADULT","M_DISPERSED",IF(SABI_SUMMARY!AQ99="FEMALE_SUBADULT","F_DISPERSED","NA")),IF(SABI_SUMMARY!AR99="MALE_ADULT_36_48","M_RESIDENT",IF(SABI_SUMMARY!AR99="FEMALE_ADULT_36_48","F_RESIDENT","NA")))</f>
        <v>NA</v>
      </c>
      <c r="J99" s="1" t="str">
        <f>IF(SABI_SUMMARY!AS99="CENSORED",IF(SABI_SUMMARY!AR99="MALE_SUBADULT","M_DISPERSED",IF(SABI_SUMMARY!AR99="FEMALE_SUBADULT","F_DISPERSED","NA")),IF(SABI_SUMMARY!AS99="MALE_ADULT_36_48","M_RESIDENT",IF(SABI_SUMMARY!AS99="FEMALE_ADULT_36_48","F_RESIDENT","NA")))</f>
        <v>NA</v>
      </c>
      <c r="K99" s="1" t="str">
        <f>IF(SABI_SUMMARY!AT99="CENSORED",IF(SABI_SUMMARY!AS99="MALE_SUBADULT","M_DISPERSED",IF(SABI_SUMMARY!AS99="FEMALE_SUBADULT","F_DISPERSED","NA")),IF(SABI_SUMMARY!AT99="MALE_ADULT_36_48","M_RESIDENT",IF(SABI_SUMMARY!AT99="FEMALE_ADULT_36_48","F_RESIDENT","NA")))</f>
        <v>NA</v>
      </c>
      <c r="L99" s="1" t="str">
        <f>IF(SABI_SUMMARY!AU99="CENSORED",IF(SABI_SUMMARY!AT99="MALE_SUBADULT","M_DISPERSED",IF(SABI_SUMMARY!AT99="FEMALE_SUBADULT","F_DISPERSED","NA")),IF(SABI_SUMMARY!AU99="MALE_ADULT_36_48","M_RESIDENT",IF(SABI_SUMMARY!AU99="FEMALE_ADULT_36_48","F_RESIDENT","NA")))</f>
        <v>NA</v>
      </c>
      <c r="M99" s="1" t="str">
        <f>IF(SABI_SUMMARY!AV99="CENSORED",IF(SABI_SUMMARY!AU99="MALE_SUBADULT","M_DISPERSED",IF(SABI_SUMMARY!AU99="FEMALE_SUBADULT","F_DISPERSED","NA")),IF(SABI_SUMMARY!AV99="MALE_ADULT_36_48","M_RESIDENT",IF(SABI_SUMMARY!AV99="FEMALE_ADULT_36_48","F_RESIDENT","NA")))</f>
        <v>NA</v>
      </c>
      <c r="N99" s="1" t="str">
        <f>IF(SABI_SUMMARY!AW99="CENSORED",IF(SABI_SUMMARY!AV99="MALE_SUBADULT","M_DISPERSED",IF(SABI_SUMMARY!AV99="FEMALE_SUBADULT","F_DISPERSED","NA")),IF(SABI_SUMMARY!AW99="MALE_ADULT_36_48","M_RESIDENT",IF(SABI_SUMMARY!AW99="FEMALE_ADULT_36_48","F_RESIDENT","NA")))</f>
        <v>NA</v>
      </c>
      <c r="O99" s="1" t="str">
        <f>IF(SABI_SUMMARY!AX99="CENSORED",IF(SABI_SUMMARY!AW99="MALE_SUBADULT","M_DISPERSED",IF(SABI_SUMMARY!AW99="FEMALE_SUBADULT","F_DISPERSED","NA")),IF(SABI_SUMMARY!AX99="MALE_ADULT_36_48","M_RESIDENT",IF(SABI_SUMMARY!AX99="FEMALE_ADULT_36_48","F_RESIDENT","NA")))</f>
        <v>NA</v>
      </c>
      <c r="P99" s="1" t="str">
        <f>IF(SABI_SUMMARY!AY99="CENSORED",IF(SABI_SUMMARY!AX99="MALE_SUBADULT","M_DISPERSED",IF(SABI_SUMMARY!AX99="FEMALE_SUBADULT","F_DISPERSED","NA")),IF(SABI_SUMMARY!AY99="MALE_ADULT_36_48","M_RESIDENT",IF(SABI_SUMMARY!AY99="FEMALE_ADULT_36_48","F_RESIDENT","NA")))</f>
        <v>NA</v>
      </c>
    </row>
    <row r="100" spans="1:16" x14ac:dyDescent="0.2">
      <c r="A100" s="27">
        <f>SABI_RAW_DATA!A100</f>
        <v>99</v>
      </c>
      <c r="B100" s="1" t="str">
        <f>IF(SABI_SUMMARY!AK100="CENSORED",IF(SABI_SUMMARY!AJ100="MALE_SUBADULT","M_DISPERSED",IF(SABI_SUMMARY!AJ100="FEMALE_SUBADULT","F_DISPERSED","NA")),IF(SABI_SUMMARY!AK100="MALE_ADULT_36_48","M_RESIDENT",IF(SABI_SUMMARY!AK100="FEMALE_ADULT_36_48","F_RESIDENT","NA")))</f>
        <v>NA</v>
      </c>
      <c r="C100" s="1" t="str">
        <f>IF(SABI_SUMMARY!AL100="CENSORED",IF(SABI_SUMMARY!AK100="MALE_SUBADULT","M_DISPERSED",IF(SABI_SUMMARY!AK100="FEMALE_SUBADULT","F_DISPERSED","NA")),IF(SABI_SUMMARY!AL100="MALE_ADULT_36_48","M_RESIDENT",IF(SABI_SUMMARY!AL100="FEMALE_ADULT_36_48","F_RESIDENT","NA")))</f>
        <v>NA</v>
      </c>
      <c r="D100" s="1" t="str">
        <f>IF(SABI_SUMMARY!AM100="CENSORED",IF(SABI_SUMMARY!AL100="MALE_SUBADULT","M_DISPERSED",IF(SABI_SUMMARY!AL100="FEMALE_SUBADULT","F_DISPERSED","NA")),IF(SABI_SUMMARY!AM100="MALE_ADULT_36_48","M_RESIDENT",IF(SABI_SUMMARY!AM100="FEMALE_ADULT_36_48","F_RESIDENT","NA")))</f>
        <v>NA</v>
      </c>
      <c r="E100" s="1" t="str">
        <f>IF(SABI_SUMMARY!AN100="CENSORED",IF(SABI_SUMMARY!AM100="MALE_SUBADULT","M_DISPERSED",IF(SABI_SUMMARY!AM100="FEMALE_SUBADULT","F_DISPERSED","NA")),IF(SABI_SUMMARY!AN100="MALE_ADULT_36_48","M_RESIDENT",IF(SABI_SUMMARY!AN100="FEMALE_ADULT_36_48","F_RESIDENT","NA")))</f>
        <v>NA</v>
      </c>
      <c r="F100" s="1" t="str">
        <f>IF(SABI_SUMMARY!AO100="CENSORED",IF(SABI_SUMMARY!AN100="MALE_SUBADULT","M_DISPERSED",IF(SABI_SUMMARY!AN100="FEMALE_SUBADULT","F_DISPERSED","NA")),IF(SABI_SUMMARY!AO100="MALE_ADULT_36_48","M_RESIDENT",IF(SABI_SUMMARY!AO100="FEMALE_ADULT_36_48","F_RESIDENT","NA")))</f>
        <v>NA</v>
      </c>
      <c r="G100" s="1" t="str">
        <f>IF(SABI_SUMMARY!AP100="CENSORED",IF(SABI_SUMMARY!AO100="MALE_SUBADULT","M_DISPERSED",IF(SABI_SUMMARY!AO100="FEMALE_SUBADULT","F_DISPERSED","NA")),IF(SABI_SUMMARY!AP100="MALE_ADULT_36_48","M_RESIDENT",IF(SABI_SUMMARY!AP100="FEMALE_ADULT_36_48","F_RESIDENT","NA")))</f>
        <v>NA</v>
      </c>
      <c r="H100" s="1" t="str">
        <f>IF(SABI_SUMMARY!AQ100="CENSORED",IF(SABI_SUMMARY!AP100="MALE_SUBADULT","M_DISPERSED",IF(SABI_SUMMARY!AP100="FEMALE_SUBADULT","F_DISPERSED","NA")),IF(SABI_SUMMARY!AQ100="MALE_ADULT_36_48","M_RESIDENT",IF(SABI_SUMMARY!AQ100="FEMALE_ADULT_36_48","F_RESIDENT","NA")))</f>
        <v>NA</v>
      </c>
      <c r="I100" s="1" t="str">
        <f>IF(SABI_SUMMARY!AR100="CENSORED",IF(SABI_SUMMARY!AQ100="MALE_SUBADULT","M_DISPERSED",IF(SABI_SUMMARY!AQ100="FEMALE_SUBADULT","F_DISPERSED","NA")),IF(SABI_SUMMARY!AR100="MALE_ADULT_36_48","M_RESIDENT",IF(SABI_SUMMARY!AR100="FEMALE_ADULT_36_48","F_RESIDENT","NA")))</f>
        <v>NA</v>
      </c>
      <c r="J100" s="1" t="str">
        <f>IF(SABI_SUMMARY!AS100="CENSORED",IF(SABI_SUMMARY!AR100="MALE_SUBADULT","M_DISPERSED",IF(SABI_SUMMARY!AR100="FEMALE_SUBADULT","F_DISPERSED","NA")),IF(SABI_SUMMARY!AS100="MALE_ADULT_36_48","M_RESIDENT",IF(SABI_SUMMARY!AS100="FEMALE_ADULT_36_48","F_RESIDENT","NA")))</f>
        <v>NA</v>
      </c>
      <c r="K100" s="1" t="str">
        <f>IF(SABI_SUMMARY!AT100="CENSORED",IF(SABI_SUMMARY!AS100="MALE_SUBADULT","M_DISPERSED",IF(SABI_SUMMARY!AS100="FEMALE_SUBADULT","F_DISPERSED","NA")),IF(SABI_SUMMARY!AT100="MALE_ADULT_36_48","M_RESIDENT",IF(SABI_SUMMARY!AT100="FEMALE_ADULT_36_48","F_RESIDENT","NA")))</f>
        <v>NA</v>
      </c>
      <c r="L100" s="1" t="str">
        <f>IF(SABI_SUMMARY!AU100="CENSORED",IF(SABI_SUMMARY!AT100="MALE_SUBADULT","M_DISPERSED",IF(SABI_SUMMARY!AT100="FEMALE_SUBADULT","F_DISPERSED","NA")),IF(SABI_SUMMARY!AU100="MALE_ADULT_36_48","M_RESIDENT",IF(SABI_SUMMARY!AU100="FEMALE_ADULT_36_48","F_RESIDENT","NA")))</f>
        <v>NA</v>
      </c>
      <c r="M100" s="1" t="str">
        <f>IF(SABI_SUMMARY!AV100="CENSORED",IF(SABI_SUMMARY!AU100="MALE_SUBADULT","M_DISPERSED",IF(SABI_SUMMARY!AU100="FEMALE_SUBADULT","F_DISPERSED","NA")),IF(SABI_SUMMARY!AV100="MALE_ADULT_36_48","M_RESIDENT",IF(SABI_SUMMARY!AV100="FEMALE_ADULT_36_48","F_RESIDENT","NA")))</f>
        <v>NA</v>
      </c>
      <c r="N100" s="1" t="str">
        <f>IF(SABI_SUMMARY!AW100="CENSORED",IF(SABI_SUMMARY!AV100="MALE_SUBADULT","M_DISPERSED",IF(SABI_SUMMARY!AV100="FEMALE_SUBADULT","F_DISPERSED","NA")),IF(SABI_SUMMARY!AW100="MALE_ADULT_36_48","M_RESIDENT",IF(SABI_SUMMARY!AW100="FEMALE_ADULT_36_48","F_RESIDENT","NA")))</f>
        <v>NA</v>
      </c>
      <c r="O100" s="1" t="str">
        <f>IF(SABI_SUMMARY!AX100="CENSORED",IF(SABI_SUMMARY!AW100="MALE_SUBADULT","M_DISPERSED",IF(SABI_SUMMARY!AW100="FEMALE_SUBADULT","F_DISPERSED","NA")),IF(SABI_SUMMARY!AX100="MALE_ADULT_36_48","M_RESIDENT",IF(SABI_SUMMARY!AX100="FEMALE_ADULT_36_48","F_RESIDENT","NA")))</f>
        <v>NA</v>
      </c>
      <c r="P100" s="1" t="str">
        <f>IF(SABI_SUMMARY!AY100="CENSORED",IF(SABI_SUMMARY!AX100="MALE_SUBADULT","M_DISPERSED",IF(SABI_SUMMARY!AX100="FEMALE_SUBADULT","F_DISPERSED","NA")),IF(SABI_SUMMARY!AY100="MALE_ADULT_36_48","M_RESIDENT",IF(SABI_SUMMARY!AY100="FEMALE_ADULT_36_48","F_RESIDENT","NA")))</f>
        <v>NA</v>
      </c>
    </row>
    <row r="101" spans="1:16" x14ac:dyDescent="0.2">
      <c r="A101" s="27">
        <f>SABI_RAW_DATA!A101</f>
        <v>100</v>
      </c>
      <c r="B101" s="1" t="str">
        <f>IF(SABI_SUMMARY!AK101="CENSORED",IF(SABI_SUMMARY!AJ101="MALE_SUBADULT","M_DISPERSED",IF(SABI_SUMMARY!AJ101="FEMALE_SUBADULT","F_DISPERSED","NA")),IF(SABI_SUMMARY!AK101="MALE_ADULT_36_48","M_RESIDENT",IF(SABI_SUMMARY!AK101="FEMALE_ADULT_36_48","F_RESIDENT","NA")))</f>
        <v>NA</v>
      </c>
      <c r="C101" s="1" t="str">
        <f>IF(SABI_SUMMARY!AL101="CENSORED",IF(SABI_SUMMARY!AK101="MALE_SUBADULT","M_DISPERSED",IF(SABI_SUMMARY!AK101="FEMALE_SUBADULT","F_DISPERSED","NA")),IF(SABI_SUMMARY!AL101="MALE_ADULT_36_48","M_RESIDENT",IF(SABI_SUMMARY!AL101="FEMALE_ADULT_36_48","F_RESIDENT","NA")))</f>
        <v>NA</v>
      </c>
      <c r="D101" s="1" t="str">
        <f>IF(SABI_SUMMARY!AM101="CENSORED",IF(SABI_SUMMARY!AL101="MALE_SUBADULT","M_DISPERSED",IF(SABI_SUMMARY!AL101="FEMALE_SUBADULT","F_DISPERSED","NA")),IF(SABI_SUMMARY!AM101="MALE_ADULT_36_48","M_RESIDENT",IF(SABI_SUMMARY!AM101="FEMALE_ADULT_36_48","F_RESIDENT","NA")))</f>
        <v>NA</v>
      </c>
      <c r="E101" s="1" t="str">
        <f>IF(SABI_SUMMARY!AN101="CENSORED",IF(SABI_SUMMARY!AM101="MALE_SUBADULT","M_DISPERSED",IF(SABI_SUMMARY!AM101="FEMALE_SUBADULT","F_DISPERSED","NA")),IF(SABI_SUMMARY!AN101="MALE_ADULT_36_48","M_RESIDENT",IF(SABI_SUMMARY!AN101="FEMALE_ADULT_36_48","F_RESIDENT","NA")))</f>
        <v>NA</v>
      </c>
      <c r="F101" s="1" t="str">
        <f>IF(SABI_SUMMARY!AO101="CENSORED",IF(SABI_SUMMARY!AN101="MALE_SUBADULT","M_DISPERSED",IF(SABI_SUMMARY!AN101="FEMALE_SUBADULT","F_DISPERSED","NA")),IF(SABI_SUMMARY!AO101="MALE_ADULT_36_48","M_RESIDENT",IF(SABI_SUMMARY!AO101="FEMALE_ADULT_36_48","F_RESIDENT","NA")))</f>
        <v>NA</v>
      </c>
      <c r="G101" s="1" t="str">
        <f>IF(SABI_SUMMARY!AP101="CENSORED",IF(SABI_SUMMARY!AO101="MALE_SUBADULT","M_DISPERSED",IF(SABI_SUMMARY!AO101="FEMALE_SUBADULT","F_DISPERSED","NA")),IF(SABI_SUMMARY!AP101="MALE_ADULT_36_48","M_RESIDENT",IF(SABI_SUMMARY!AP101="FEMALE_ADULT_36_48","F_RESIDENT","NA")))</f>
        <v>NA</v>
      </c>
      <c r="H101" s="1" t="str">
        <f>IF(SABI_SUMMARY!AQ101="CENSORED",IF(SABI_SUMMARY!AP101="MALE_SUBADULT","M_DISPERSED",IF(SABI_SUMMARY!AP101="FEMALE_SUBADULT","F_DISPERSED","NA")),IF(SABI_SUMMARY!AQ101="MALE_ADULT_36_48","M_RESIDENT",IF(SABI_SUMMARY!AQ101="FEMALE_ADULT_36_48","F_RESIDENT","NA")))</f>
        <v>NA</v>
      </c>
      <c r="I101" s="1" t="str">
        <f>IF(SABI_SUMMARY!AR101="CENSORED",IF(SABI_SUMMARY!AQ101="MALE_SUBADULT","M_DISPERSED",IF(SABI_SUMMARY!AQ101="FEMALE_SUBADULT","F_DISPERSED","NA")),IF(SABI_SUMMARY!AR101="MALE_ADULT_36_48","M_RESIDENT",IF(SABI_SUMMARY!AR101="FEMALE_ADULT_36_48","F_RESIDENT","NA")))</f>
        <v>NA</v>
      </c>
      <c r="J101" s="1" t="str">
        <f>IF(SABI_SUMMARY!AS101="CENSORED",IF(SABI_SUMMARY!AR101="MALE_SUBADULT","M_DISPERSED",IF(SABI_SUMMARY!AR101="FEMALE_SUBADULT","F_DISPERSED","NA")),IF(SABI_SUMMARY!AS101="MALE_ADULT_36_48","M_RESIDENT",IF(SABI_SUMMARY!AS101="FEMALE_ADULT_36_48","F_RESIDENT","NA")))</f>
        <v>NA</v>
      </c>
      <c r="K101" s="1" t="str">
        <f>IF(SABI_SUMMARY!AT101="CENSORED",IF(SABI_SUMMARY!AS101="MALE_SUBADULT","M_DISPERSED",IF(SABI_SUMMARY!AS101="FEMALE_SUBADULT","F_DISPERSED","NA")),IF(SABI_SUMMARY!AT101="MALE_ADULT_36_48","M_RESIDENT",IF(SABI_SUMMARY!AT101="FEMALE_ADULT_36_48","F_RESIDENT","NA")))</f>
        <v>NA</v>
      </c>
      <c r="L101" s="1" t="str">
        <f>IF(SABI_SUMMARY!AU101="CENSORED",IF(SABI_SUMMARY!AT101="MALE_SUBADULT","M_DISPERSED",IF(SABI_SUMMARY!AT101="FEMALE_SUBADULT","F_DISPERSED","NA")),IF(SABI_SUMMARY!AU101="MALE_ADULT_36_48","M_RESIDENT",IF(SABI_SUMMARY!AU101="FEMALE_ADULT_36_48","F_RESIDENT","NA")))</f>
        <v>NA</v>
      </c>
      <c r="M101" s="1" t="str">
        <f>IF(SABI_SUMMARY!AV101="CENSORED",IF(SABI_SUMMARY!AU101="MALE_SUBADULT","M_DISPERSED",IF(SABI_SUMMARY!AU101="FEMALE_SUBADULT","F_DISPERSED","NA")),IF(SABI_SUMMARY!AV101="MALE_ADULT_36_48","M_RESIDENT",IF(SABI_SUMMARY!AV101="FEMALE_ADULT_36_48","F_RESIDENT","NA")))</f>
        <v>NA</v>
      </c>
      <c r="N101" s="1" t="str">
        <f>IF(SABI_SUMMARY!AW101="CENSORED",IF(SABI_SUMMARY!AV101="MALE_SUBADULT","M_DISPERSED",IF(SABI_SUMMARY!AV101="FEMALE_SUBADULT","F_DISPERSED","NA")),IF(SABI_SUMMARY!AW101="MALE_ADULT_36_48","M_RESIDENT",IF(SABI_SUMMARY!AW101="FEMALE_ADULT_36_48","F_RESIDENT","NA")))</f>
        <v>NA</v>
      </c>
      <c r="O101" s="1" t="str">
        <f>IF(SABI_SUMMARY!AX101="CENSORED",IF(SABI_SUMMARY!AW101="MALE_SUBADULT","M_DISPERSED",IF(SABI_SUMMARY!AW101="FEMALE_SUBADULT","F_DISPERSED","NA")),IF(SABI_SUMMARY!AX101="MALE_ADULT_36_48","M_RESIDENT",IF(SABI_SUMMARY!AX101="FEMALE_ADULT_36_48","F_RESIDENT","NA")))</f>
        <v>F_RESIDENT</v>
      </c>
      <c r="P101" s="1" t="str">
        <f>IF(SABI_SUMMARY!AY101="CENSORED",IF(SABI_SUMMARY!AX101="MALE_SUBADULT","M_DISPERSED",IF(SABI_SUMMARY!AX101="FEMALE_SUBADULT","F_DISPERSED","NA")),IF(SABI_SUMMARY!AY101="MALE_ADULT_36_48","M_RESIDENT",IF(SABI_SUMMARY!AY101="FEMALE_ADULT_36_48","F_RESIDENT","NA")))</f>
        <v>NA</v>
      </c>
    </row>
    <row r="102" spans="1:16" x14ac:dyDescent="0.2">
      <c r="A102" s="27">
        <f>SABI_RAW_DATA!A102</f>
        <v>101</v>
      </c>
      <c r="B102" s="1" t="str">
        <f>IF(SABI_SUMMARY!AK102="CENSORED",IF(SABI_SUMMARY!AJ102="MALE_SUBADULT","M_DISPERSED",IF(SABI_SUMMARY!AJ102="FEMALE_SUBADULT","F_DISPERSED","NA")),IF(SABI_SUMMARY!AK102="MALE_ADULT_36_48","M_RESIDENT",IF(SABI_SUMMARY!AK102="FEMALE_ADULT_36_48","F_RESIDENT","NA")))</f>
        <v>NA</v>
      </c>
      <c r="C102" s="1" t="str">
        <f>IF(SABI_SUMMARY!AL102="CENSORED",IF(SABI_SUMMARY!AK102="MALE_SUBADULT","M_DISPERSED",IF(SABI_SUMMARY!AK102="FEMALE_SUBADULT","F_DISPERSED","NA")),IF(SABI_SUMMARY!AL102="MALE_ADULT_36_48","M_RESIDENT",IF(SABI_SUMMARY!AL102="FEMALE_ADULT_36_48","F_RESIDENT","NA")))</f>
        <v>NA</v>
      </c>
      <c r="D102" s="1" t="str">
        <f>IF(SABI_SUMMARY!AM102="CENSORED",IF(SABI_SUMMARY!AL102="MALE_SUBADULT","M_DISPERSED",IF(SABI_SUMMARY!AL102="FEMALE_SUBADULT","F_DISPERSED","NA")),IF(SABI_SUMMARY!AM102="MALE_ADULT_36_48","M_RESIDENT",IF(SABI_SUMMARY!AM102="FEMALE_ADULT_36_48","F_RESIDENT","NA")))</f>
        <v>NA</v>
      </c>
      <c r="E102" s="1" t="str">
        <f>IF(SABI_SUMMARY!AN102="CENSORED",IF(SABI_SUMMARY!AM102="MALE_SUBADULT","M_DISPERSED",IF(SABI_SUMMARY!AM102="FEMALE_SUBADULT","F_DISPERSED","NA")),IF(SABI_SUMMARY!AN102="MALE_ADULT_36_48","M_RESIDENT",IF(SABI_SUMMARY!AN102="FEMALE_ADULT_36_48","F_RESIDENT","NA")))</f>
        <v>NA</v>
      </c>
      <c r="F102" s="1" t="str">
        <f>IF(SABI_SUMMARY!AO102="CENSORED",IF(SABI_SUMMARY!AN102="MALE_SUBADULT","M_DISPERSED",IF(SABI_SUMMARY!AN102="FEMALE_SUBADULT","F_DISPERSED","NA")),IF(SABI_SUMMARY!AO102="MALE_ADULT_36_48","M_RESIDENT",IF(SABI_SUMMARY!AO102="FEMALE_ADULT_36_48","F_RESIDENT","NA")))</f>
        <v>NA</v>
      </c>
      <c r="G102" s="1" t="str">
        <f>IF(SABI_SUMMARY!AP102="CENSORED",IF(SABI_SUMMARY!AO102="MALE_SUBADULT","M_DISPERSED",IF(SABI_SUMMARY!AO102="FEMALE_SUBADULT","F_DISPERSED","NA")),IF(SABI_SUMMARY!AP102="MALE_ADULT_36_48","M_RESIDENT",IF(SABI_SUMMARY!AP102="FEMALE_ADULT_36_48","F_RESIDENT","NA")))</f>
        <v>NA</v>
      </c>
      <c r="H102" s="1" t="str">
        <f>IF(SABI_SUMMARY!AQ102="CENSORED",IF(SABI_SUMMARY!AP102="MALE_SUBADULT","M_DISPERSED",IF(SABI_SUMMARY!AP102="FEMALE_SUBADULT","F_DISPERSED","NA")),IF(SABI_SUMMARY!AQ102="MALE_ADULT_36_48","M_RESIDENT",IF(SABI_SUMMARY!AQ102="FEMALE_ADULT_36_48","F_RESIDENT","NA")))</f>
        <v>NA</v>
      </c>
      <c r="I102" s="1" t="str">
        <f>IF(SABI_SUMMARY!AR102="CENSORED",IF(SABI_SUMMARY!AQ102="MALE_SUBADULT","M_DISPERSED",IF(SABI_SUMMARY!AQ102="FEMALE_SUBADULT","F_DISPERSED","NA")),IF(SABI_SUMMARY!AR102="MALE_ADULT_36_48","M_RESIDENT",IF(SABI_SUMMARY!AR102="FEMALE_ADULT_36_48","F_RESIDENT","NA")))</f>
        <v>NA</v>
      </c>
      <c r="J102" s="1" t="str">
        <f>IF(SABI_SUMMARY!AS102="CENSORED",IF(SABI_SUMMARY!AR102="MALE_SUBADULT","M_DISPERSED",IF(SABI_SUMMARY!AR102="FEMALE_SUBADULT","F_DISPERSED","NA")),IF(SABI_SUMMARY!AS102="MALE_ADULT_36_48","M_RESIDENT",IF(SABI_SUMMARY!AS102="FEMALE_ADULT_36_48","F_RESIDENT","NA")))</f>
        <v>NA</v>
      </c>
      <c r="K102" s="1" t="str">
        <f>IF(SABI_SUMMARY!AT102="CENSORED",IF(SABI_SUMMARY!AS102="MALE_SUBADULT","M_DISPERSED",IF(SABI_SUMMARY!AS102="FEMALE_SUBADULT","F_DISPERSED","NA")),IF(SABI_SUMMARY!AT102="MALE_ADULT_36_48","M_RESIDENT",IF(SABI_SUMMARY!AT102="FEMALE_ADULT_36_48","F_RESIDENT","NA")))</f>
        <v>NA</v>
      </c>
      <c r="L102" s="1" t="str">
        <f>IF(SABI_SUMMARY!AU102="CENSORED",IF(SABI_SUMMARY!AT102="MALE_SUBADULT","M_DISPERSED",IF(SABI_SUMMARY!AT102="FEMALE_SUBADULT","F_DISPERSED","NA")),IF(SABI_SUMMARY!AU102="MALE_ADULT_36_48","M_RESIDENT",IF(SABI_SUMMARY!AU102="FEMALE_ADULT_36_48","F_RESIDENT","NA")))</f>
        <v>NA</v>
      </c>
      <c r="M102" s="1" t="str">
        <f>IF(SABI_SUMMARY!AV102="CENSORED",IF(SABI_SUMMARY!AU102="MALE_SUBADULT","M_DISPERSED",IF(SABI_SUMMARY!AU102="FEMALE_SUBADULT","F_DISPERSED","NA")),IF(SABI_SUMMARY!AV102="MALE_ADULT_36_48","M_RESIDENT",IF(SABI_SUMMARY!AV102="FEMALE_ADULT_36_48","F_RESIDENT","NA")))</f>
        <v>NA</v>
      </c>
      <c r="N102" s="1" t="str">
        <f>IF(SABI_SUMMARY!AW102="CENSORED",IF(SABI_SUMMARY!AV102="MALE_SUBADULT","M_DISPERSED",IF(SABI_SUMMARY!AV102="FEMALE_SUBADULT","F_DISPERSED","NA")),IF(SABI_SUMMARY!AW102="MALE_ADULT_36_48","M_RESIDENT",IF(SABI_SUMMARY!AW102="FEMALE_ADULT_36_48","F_RESIDENT","NA")))</f>
        <v>NA</v>
      </c>
      <c r="O102" s="1" t="str">
        <f>IF(SABI_SUMMARY!AX102="CENSORED",IF(SABI_SUMMARY!AW102="MALE_SUBADULT","M_DISPERSED",IF(SABI_SUMMARY!AW102="FEMALE_SUBADULT","F_DISPERSED","NA")),IF(SABI_SUMMARY!AX102="MALE_ADULT_36_48","M_RESIDENT",IF(SABI_SUMMARY!AX102="FEMALE_ADULT_36_48","F_RESIDENT","NA")))</f>
        <v>NA</v>
      </c>
      <c r="P102" s="1" t="str">
        <f>IF(SABI_SUMMARY!AY102="CENSORED",IF(SABI_SUMMARY!AX102="MALE_SUBADULT","M_DISPERSED",IF(SABI_SUMMARY!AX102="FEMALE_SUBADULT","F_DISPERSED","NA")),IF(SABI_SUMMARY!AY102="MALE_ADULT_36_48","M_RESIDENT",IF(SABI_SUMMARY!AY102="FEMALE_ADULT_36_48","F_RESIDENT","NA")))</f>
        <v>NA</v>
      </c>
    </row>
    <row r="103" spans="1:16" x14ac:dyDescent="0.2">
      <c r="A103" s="27">
        <f>SABI_RAW_DATA!A103</f>
        <v>102</v>
      </c>
      <c r="B103" s="1" t="str">
        <f>IF(SABI_SUMMARY!AK103="CENSORED",IF(SABI_SUMMARY!AJ103="MALE_SUBADULT","M_DISPERSED",IF(SABI_SUMMARY!AJ103="FEMALE_SUBADULT","F_DISPERSED","NA")),IF(SABI_SUMMARY!AK103="MALE_ADULT_36_48","M_RESIDENT",IF(SABI_SUMMARY!AK103="FEMALE_ADULT_36_48","F_RESIDENT","NA")))</f>
        <v>NA</v>
      </c>
      <c r="C103" s="1" t="str">
        <f>IF(SABI_SUMMARY!AL103="CENSORED",IF(SABI_SUMMARY!AK103="MALE_SUBADULT","M_DISPERSED",IF(SABI_SUMMARY!AK103="FEMALE_SUBADULT","F_DISPERSED","NA")),IF(SABI_SUMMARY!AL103="MALE_ADULT_36_48","M_RESIDENT",IF(SABI_SUMMARY!AL103="FEMALE_ADULT_36_48","F_RESIDENT","NA")))</f>
        <v>NA</v>
      </c>
      <c r="D103" s="1" t="str">
        <f>IF(SABI_SUMMARY!AM103="CENSORED",IF(SABI_SUMMARY!AL103="MALE_SUBADULT","M_DISPERSED",IF(SABI_SUMMARY!AL103="FEMALE_SUBADULT","F_DISPERSED","NA")),IF(SABI_SUMMARY!AM103="MALE_ADULT_36_48","M_RESIDENT",IF(SABI_SUMMARY!AM103="FEMALE_ADULT_36_48","F_RESIDENT","NA")))</f>
        <v>NA</v>
      </c>
      <c r="E103" s="1" t="str">
        <f>IF(SABI_SUMMARY!AN103="CENSORED",IF(SABI_SUMMARY!AM103="MALE_SUBADULT","M_DISPERSED",IF(SABI_SUMMARY!AM103="FEMALE_SUBADULT","F_DISPERSED","NA")),IF(SABI_SUMMARY!AN103="MALE_ADULT_36_48","M_RESIDENT",IF(SABI_SUMMARY!AN103="FEMALE_ADULT_36_48","F_RESIDENT","NA")))</f>
        <v>NA</v>
      </c>
      <c r="F103" s="1" t="str">
        <f>IF(SABI_SUMMARY!AO103="CENSORED",IF(SABI_SUMMARY!AN103="MALE_SUBADULT","M_DISPERSED",IF(SABI_SUMMARY!AN103="FEMALE_SUBADULT","F_DISPERSED","NA")),IF(SABI_SUMMARY!AO103="MALE_ADULT_36_48","M_RESIDENT",IF(SABI_SUMMARY!AO103="FEMALE_ADULT_36_48","F_RESIDENT","NA")))</f>
        <v>NA</v>
      </c>
      <c r="G103" s="1" t="str">
        <f>IF(SABI_SUMMARY!AP103="CENSORED",IF(SABI_SUMMARY!AO103="MALE_SUBADULT","M_DISPERSED",IF(SABI_SUMMARY!AO103="FEMALE_SUBADULT","F_DISPERSED","NA")),IF(SABI_SUMMARY!AP103="MALE_ADULT_36_48","M_RESIDENT",IF(SABI_SUMMARY!AP103="FEMALE_ADULT_36_48","F_RESIDENT","NA")))</f>
        <v>NA</v>
      </c>
      <c r="H103" s="1" t="str">
        <f>IF(SABI_SUMMARY!AQ103="CENSORED",IF(SABI_SUMMARY!AP103="MALE_SUBADULT","M_DISPERSED",IF(SABI_SUMMARY!AP103="FEMALE_SUBADULT","F_DISPERSED","NA")),IF(SABI_SUMMARY!AQ103="MALE_ADULT_36_48","M_RESIDENT",IF(SABI_SUMMARY!AQ103="FEMALE_ADULT_36_48","F_RESIDENT","NA")))</f>
        <v>NA</v>
      </c>
      <c r="I103" s="1" t="str">
        <f>IF(SABI_SUMMARY!AR103="CENSORED",IF(SABI_SUMMARY!AQ103="MALE_SUBADULT","M_DISPERSED",IF(SABI_SUMMARY!AQ103="FEMALE_SUBADULT","F_DISPERSED","NA")),IF(SABI_SUMMARY!AR103="MALE_ADULT_36_48","M_RESIDENT",IF(SABI_SUMMARY!AR103="FEMALE_ADULT_36_48","F_RESIDENT","NA")))</f>
        <v>NA</v>
      </c>
      <c r="J103" s="1" t="str">
        <f>IF(SABI_SUMMARY!AS103="CENSORED",IF(SABI_SUMMARY!AR103="MALE_SUBADULT","M_DISPERSED",IF(SABI_SUMMARY!AR103="FEMALE_SUBADULT","F_DISPERSED","NA")),IF(SABI_SUMMARY!AS103="MALE_ADULT_36_48","M_RESIDENT",IF(SABI_SUMMARY!AS103="FEMALE_ADULT_36_48","F_RESIDENT","NA")))</f>
        <v>NA</v>
      </c>
      <c r="K103" s="1" t="str">
        <f>IF(SABI_SUMMARY!AT103="CENSORED",IF(SABI_SUMMARY!AS103="MALE_SUBADULT","M_DISPERSED",IF(SABI_SUMMARY!AS103="FEMALE_SUBADULT","F_DISPERSED","NA")),IF(SABI_SUMMARY!AT103="MALE_ADULT_36_48","M_RESIDENT",IF(SABI_SUMMARY!AT103="FEMALE_ADULT_36_48","F_RESIDENT","NA")))</f>
        <v>NA</v>
      </c>
      <c r="L103" s="1" t="str">
        <f>IF(SABI_SUMMARY!AU103="CENSORED",IF(SABI_SUMMARY!AT103="MALE_SUBADULT","M_DISPERSED",IF(SABI_SUMMARY!AT103="FEMALE_SUBADULT","F_DISPERSED","NA")),IF(SABI_SUMMARY!AU103="MALE_ADULT_36_48","M_RESIDENT",IF(SABI_SUMMARY!AU103="FEMALE_ADULT_36_48","F_RESIDENT","NA")))</f>
        <v>NA</v>
      </c>
      <c r="M103" s="1" t="str">
        <f>IF(SABI_SUMMARY!AV103="CENSORED",IF(SABI_SUMMARY!AU103="MALE_SUBADULT","M_DISPERSED",IF(SABI_SUMMARY!AU103="FEMALE_SUBADULT","F_DISPERSED","NA")),IF(SABI_SUMMARY!AV103="MALE_ADULT_36_48","M_RESIDENT",IF(SABI_SUMMARY!AV103="FEMALE_ADULT_36_48","F_RESIDENT","NA")))</f>
        <v>NA</v>
      </c>
      <c r="N103" s="1" t="str">
        <f>IF(SABI_SUMMARY!AW103="CENSORED",IF(SABI_SUMMARY!AV103="MALE_SUBADULT","M_DISPERSED",IF(SABI_SUMMARY!AV103="FEMALE_SUBADULT","F_DISPERSED","NA")),IF(SABI_SUMMARY!AW103="MALE_ADULT_36_48","M_RESIDENT",IF(SABI_SUMMARY!AW103="FEMALE_ADULT_36_48","F_RESIDENT","NA")))</f>
        <v>NA</v>
      </c>
      <c r="O103" s="1" t="str">
        <f>IF(SABI_SUMMARY!AX103="CENSORED",IF(SABI_SUMMARY!AW103="MALE_SUBADULT","M_DISPERSED",IF(SABI_SUMMARY!AW103="FEMALE_SUBADULT","F_DISPERSED","NA")),IF(SABI_SUMMARY!AX103="MALE_ADULT_36_48","M_RESIDENT",IF(SABI_SUMMARY!AX103="FEMALE_ADULT_36_48","F_RESIDENT","NA")))</f>
        <v>NA</v>
      </c>
      <c r="P103" s="1" t="str">
        <f>IF(SABI_SUMMARY!AY103="CENSORED",IF(SABI_SUMMARY!AX103="MALE_SUBADULT","M_DISPERSED",IF(SABI_SUMMARY!AX103="FEMALE_SUBADULT","F_DISPERSED","NA")),IF(SABI_SUMMARY!AY103="MALE_ADULT_36_48","M_RESIDENT",IF(SABI_SUMMARY!AY103="FEMALE_ADULT_36_48","F_RESIDENT","NA")))</f>
        <v>NA</v>
      </c>
    </row>
    <row r="104" spans="1:16" x14ac:dyDescent="0.2">
      <c r="A104" s="27">
        <f>SABI_RAW_DATA!A104</f>
        <v>103</v>
      </c>
      <c r="B104" s="1" t="str">
        <f>IF(SABI_SUMMARY!AK104="CENSORED",IF(SABI_SUMMARY!AJ104="MALE_SUBADULT","M_DISPERSED",IF(SABI_SUMMARY!AJ104="FEMALE_SUBADULT","F_DISPERSED","NA")),IF(SABI_SUMMARY!AK104="MALE_ADULT_36_48","M_RESIDENT",IF(SABI_SUMMARY!AK104="FEMALE_ADULT_36_48","F_RESIDENT","NA")))</f>
        <v>NA</v>
      </c>
      <c r="C104" s="1" t="str">
        <f>IF(SABI_SUMMARY!AL104="CENSORED",IF(SABI_SUMMARY!AK104="MALE_SUBADULT","M_DISPERSED",IF(SABI_SUMMARY!AK104="FEMALE_SUBADULT","F_DISPERSED","NA")),IF(SABI_SUMMARY!AL104="MALE_ADULT_36_48","M_RESIDENT",IF(SABI_SUMMARY!AL104="FEMALE_ADULT_36_48","F_RESIDENT","NA")))</f>
        <v>NA</v>
      </c>
      <c r="D104" s="1" t="str">
        <f>IF(SABI_SUMMARY!AM104="CENSORED",IF(SABI_SUMMARY!AL104="MALE_SUBADULT","M_DISPERSED",IF(SABI_SUMMARY!AL104="FEMALE_SUBADULT","F_DISPERSED","NA")),IF(SABI_SUMMARY!AM104="MALE_ADULT_36_48","M_RESIDENT",IF(SABI_SUMMARY!AM104="FEMALE_ADULT_36_48","F_RESIDENT","NA")))</f>
        <v>NA</v>
      </c>
      <c r="E104" s="1" t="str">
        <f>IF(SABI_SUMMARY!AN104="CENSORED",IF(SABI_SUMMARY!AM104="MALE_SUBADULT","M_DISPERSED",IF(SABI_SUMMARY!AM104="FEMALE_SUBADULT","F_DISPERSED","NA")),IF(SABI_SUMMARY!AN104="MALE_ADULT_36_48","M_RESIDENT",IF(SABI_SUMMARY!AN104="FEMALE_ADULT_36_48","F_RESIDENT","NA")))</f>
        <v>NA</v>
      </c>
      <c r="F104" s="1" t="str">
        <f>IF(SABI_SUMMARY!AO104="CENSORED",IF(SABI_SUMMARY!AN104="MALE_SUBADULT","M_DISPERSED",IF(SABI_SUMMARY!AN104="FEMALE_SUBADULT","F_DISPERSED","NA")),IF(SABI_SUMMARY!AO104="MALE_ADULT_36_48","M_RESIDENT",IF(SABI_SUMMARY!AO104="FEMALE_ADULT_36_48","F_RESIDENT","NA")))</f>
        <v>NA</v>
      </c>
      <c r="G104" s="1" t="str">
        <f>IF(SABI_SUMMARY!AP104="CENSORED",IF(SABI_SUMMARY!AO104="MALE_SUBADULT","M_DISPERSED",IF(SABI_SUMMARY!AO104="FEMALE_SUBADULT","F_DISPERSED","NA")),IF(SABI_SUMMARY!AP104="MALE_ADULT_36_48","M_RESIDENT",IF(SABI_SUMMARY!AP104="FEMALE_ADULT_36_48","F_RESIDENT","NA")))</f>
        <v>NA</v>
      </c>
      <c r="H104" s="1" t="str">
        <f>IF(SABI_SUMMARY!AQ104="CENSORED",IF(SABI_SUMMARY!AP104="MALE_SUBADULT","M_DISPERSED",IF(SABI_SUMMARY!AP104="FEMALE_SUBADULT","F_DISPERSED","NA")),IF(SABI_SUMMARY!AQ104="MALE_ADULT_36_48","M_RESIDENT",IF(SABI_SUMMARY!AQ104="FEMALE_ADULT_36_48","F_RESIDENT","NA")))</f>
        <v>NA</v>
      </c>
      <c r="I104" s="1" t="str">
        <f>IF(SABI_SUMMARY!AR104="CENSORED",IF(SABI_SUMMARY!AQ104="MALE_SUBADULT","M_DISPERSED",IF(SABI_SUMMARY!AQ104="FEMALE_SUBADULT","F_DISPERSED","NA")),IF(SABI_SUMMARY!AR104="MALE_ADULT_36_48","M_RESIDENT",IF(SABI_SUMMARY!AR104="FEMALE_ADULT_36_48","F_RESIDENT","NA")))</f>
        <v>NA</v>
      </c>
      <c r="J104" s="1" t="str">
        <f>IF(SABI_SUMMARY!AS104="CENSORED",IF(SABI_SUMMARY!AR104="MALE_SUBADULT","M_DISPERSED",IF(SABI_SUMMARY!AR104="FEMALE_SUBADULT","F_DISPERSED","NA")),IF(SABI_SUMMARY!AS104="MALE_ADULT_36_48","M_RESIDENT",IF(SABI_SUMMARY!AS104="FEMALE_ADULT_36_48","F_RESIDENT","NA")))</f>
        <v>NA</v>
      </c>
      <c r="K104" s="1" t="str">
        <f>IF(SABI_SUMMARY!AT104="CENSORED",IF(SABI_SUMMARY!AS104="MALE_SUBADULT","M_DISPERSED",IF(SABI_SUMMARY!AS104="FEMALE_SUBADULT","F_DISPERSED","NA")),IF(SABI_SUMMARY!AT104="MALE_ADULT_36_48","M_RESIDENT",IF(SABI_SUMMARY!AT104="FEMALE_ADULT_36_48","F_RESIDENT","NA")))</f>
        <v>NA</v>
      </c>
      <c r="L104" s="1" t="str">
        <f>IF(SABI_SUMMARY!AU104="CENSORED",IF(SABI_SUMMARY!AT104="MALE_SUBADULT","M_DISPERSED",IF(SABI_SUMMARY!AT104="FEMALE_SUBADULT","F_DISPERSED","NA")),IF(SABI_SUMMARY!AU104="MALE_ADULT_36_48","M_RESIDENT",IF(SABI_SUMMARY!AU104="FEMALE_ADULT_36_48","F_RESIDENT","NA")))</f>
        <v>NA</v>
      </c>
      <c r="M104" s="1" t="str">
        <f>IF(SABI_SUMMARY!AV104="CENSORED",IF(SABI_SUMMARY!AU104="MALE_SUBADULT","M_DISPERSED",IF(SABI_SUMMARY!AU104="FEMALE_SUBADULT","F_DISPERSED","NA")),IF(SABI_SUMMARY!AV104="MALE_ADULT_36_48","M_RESIDENT",IF(SABI_SUMMARY!AV104="FEMALE_ADULT_36_48","F_RESIDENT","NA")))</f>
        <v>NA</v>
      </c>
      <c r="N104" s="1" t="str">
        <f>IF(SABI_SUMMARY!AW104="CENSORED",IF(SABI_SUMMARY!AV104="MALE_SUBADULT","M_DISPERSED",IF(SABI_SUMMARY!AV104="FEMALE_SUBADULT","F_DISPERSED","NA")),IF(SABI_SUMMARY!AW104="MALE_ADULT_36_48","M_RESIDENT",IF(SABI_SUMMARY!AW104="FEMALE_ADULT_36_48","F_RESIDENT","NA")))</f>
        <v>NA</v>
      </c>
      <c r="O104" s="1" t="str">
        <f>IF(SABI_SUMMARY!AX104="CENSORED",IF(SABI_SUMMARY!AW104="MALE_SUBADULT","M_DISPERSED",IF(SABI_SUMMARY!AW104="FEMALE_SUBADULT","F_DISPERSED","NA")),IF(SABI_SUMMARY!AX104="MALE_ADULT_36_48","M_RESIDENT",IF(SABI_SUMMARY!AX104="FEMALE_ADULT_36_48","F_RESIDENT","NA")))</f>
        <v>NA</v>
      </c>
      <c r="P104" s="1" t="str">
        <f>IF(SABI_SUMMARY!AY104="CENSORED",IF(SABI_SUMMARY!AX104="MALE_SUBADULT","M_DISPERSED",IF(SABI_SUMMARY!AX104="FEMALE_SUBADULT","F_DISPERSED","NA")),IF(SABI_SUMMARY!AY104="MALE_ADULT_36_48","M_RESIDENT",IF(SABI_SUMMARY!AY104="FEMALE_ADULT_36_48","F_RESIDENT","NA")))</f>
        <v>NA</v>
      </c>
    </row>
    <row r="105" spans="1:16" x14ac:dyDescent="0.2">
      <c r="A105" s="27">
        <f>SABI_RAW_DATA!A105</f>
        <v>104</v>
      </c>
      <c r="B105" s="1" t="str">
        <f>IF(SABI_SUMMARY!AK105="CENSORED",IF(SABI_SUMMARY!AJ105="MALE_SUBADULT","M_DISPERSED",IF(SABI_SUMMARY!AJ105="FEMALE_SUBADULT","F_DISPERSED","NA")),IF(SABI_SUMMARY!AK105="MALE_ADULT_36_48","M_RESIDENT",IF(SABI_SUMMARY!AK105="FEMALE_ADULT_36_48","F_RESIDENT","NA")))</f>
        <v>NA</v>
      </c>
      <c r="C105" s="1" t="str">
        <f>IF(SABI_SUMMARY!AL105="CENSORED",IF(SABI_SUMMARY!AK105="MALE_SUBADULT","M_DISPERSED",IF(SABI_SUMMARY!AK105="FEMALE_SUBADULT","F_DISPERSED","NA")),IF(SABI_SUMMARY!AL105="MALE_ADULT_36_48","M_RESIDENT",IF(SABI_SUMMARY!AL105="FEMALE_ADULT_36_48","F_RESIDENT","NA")))</f>
        <v>NA</v>
      </c>
      <c r="D105" s="1" t="str">
        <f>IF(SABI_SUMMARY!AM105="CENSORED",IF(SABI_SUMMARY!AL105="MALE_SUBADULT","M_DISPERSED",IF(SABI_SUMMARY!AL105="FEMALE_SUBADULT","F_DISPERSED","NA")),IF(SABI_SUMMARY!AM105="MALE_ADULT_36_48","M_RESIDENT",IF(SABI_SUMMARY!AM105="FEMALE_ADULT_36_48","F_RESIDENT","NA")))</f>
        <v>NA</v>
      </c>
      <c r="E105" s="1" t="str">
        <f>IF(SABI_SUMMARY!AN105="CENSORED",IF(SABI_SUMMARY!AM105="MALE_SUBADULT","M_DISPERSED",IF(SABI_SUMMARY!AM105="FEMALE_SUBADULT","F_DISPERSED","NA")),IF(SABI_SUMMARY!AN105="MALE_ADULT_36_48","M_RESIDENT",IF(SABI_SUMMARY!AN105="FEMALE_ADULT_36_48","F_RESIDENT","NA")))</f>
        <v>NA</v>
      </c>
      <c r="F105" s="1" t="str">
        <f>IF(SABI_SUMMARY!AO105="CENSORED",IF(SABI_SUMMARY!AN105="MALE_SUBADULT","M_DISPERSED",IF(SABI_SUMMARY!AN105="FEMALE_SUBADULT","F_DISPERSED","NA")),IF(SABI_SUMMARY!AO105="MALE_ADULT_36_48","M_RESIDENT",IF(SABI_SUMMARY!AO105="FEMALE_ADULT_36_48","F_RESIDENT","NA")))</f>
        <v>NA</v>
      </c>
      <c r="G105" s="1" t="str">
        <f>IF(SABI_SUMMARY!AP105="CENSORED",IF(SABI_SUMMARY!AO105="MALE_SUBADULT","M_DISPERSED",IF(SABI_SUMMARY!AO105="FEMALE_SUBADULT","F_DISPERSED","NA")),IF(SABI_SUMMARY!AP105="MALE_ADULT_36_48","M_RESIDENT",IF(SABI_SUMMARY!AP105="FEMALE_ADULT_36_48","F_RESIDENT","NA")))</f>
        <v>NA</v>
      </c>
      <c r="H105" s="1" t="str">
        <f>IF(SABI_SUMMARY!AQ105="CENSORED",IF(SABI_SUMMARY!AP105="MALE_SUBADULT","M_DISPERSED",IF(SABI_SUMMARY!AP105="FEMALE_SUBADULT","F_DISPERSED","NA")),IF(SABI_SUMMARY!AQ105="MALE_ADULT_36_48","M_RESIDENT",IF(SABI_SUMMARY!AQ105="FEMALE_ADULT_36_48","F_RESIDENT","NA")))</f>
        <v>NA</v>
      </c>
      <c r="I105" s="1" t="str">
        <f>IF(SABI_SUMMARY!AR105="CENSORED",IF(SABI_SUMMARY!AQ105="MALE_SUBADULT","M_DISPERSED",IF(SABI_SUMMARY!AQ105="FEMALE_SUBADULT","F_DISPERSED","NA")),IF(SABI_SUMMARY!AR105="MALE_ADULT_36_48","M_RESIDENT",IF(SABI_SUMMARY!AR105="FEMALE_ADULT_36_48","F_RESIDENT","NA")))</f>
        <v>NA</v>
      </c>
      <c r="J105" s="1" t="str">
        <f>IF(SABI_SUMMARY!AS105="CENSORED",IF(SABI_SUMMARY!AR105="MALE_SUBADULT","M_DISPERSED",IF(SABI_SUMMARY!AR105="FEMALE_SUBADULT","F_DISPERSED","NA")),IF(SABI_SUMMARY!AS105="MALE_ADULT_36_48","M_RESIDENT",IF(SABI_SUMMARY!AS105="FEMALE_ADULT_36_48","F_RESIDENT","NA")))</f>
        <v>NA</v>
      </c>
      <c r="K105" s="1" t="str">
        <f>IF(SABI_SUMMARY!AT105="CENSORED",IF(SABI_SUMMARY!AS105="MALE_SUBADULT","M_DISPERSED",IF(SABI_SUMMARY!AS105="FEMALE_SUBADULT","F_DISPERSED","NA")),IF(SABI_SUMMARY!AT105="MALE_ADULT_36_48","M_RESIDENT",IF(SABI_SUMMARY!AT105="FEMALE_ADULT_36_48","F_RESIDENT","NA")))</f>
        <v>NA</v>
      </c>
      <c r="L105" s="1" t="str">
        <f>IF(SABI_SUMMARY!AU105="CENSORED",IF(SABI_SUMMARY!AT105="MALE_SUBADULT","M_DISPERSED",IF(SABI_SUMMARY!AT105="FEMALE_SUBADULT","F_DISPERSED","NA")),IF(SABI_SUMMARY!AU105="MALE_ADULT_36_48","M_RESIDENT",IF(SABI_SUMMARY!AU105="FEMALE_ADULT_36_48","F_RESIDENT","NA")))</f>
        <v>NA</v>
      </c>
      <c r="M105" s="1" t="str">
        <f>IF(SABI_SUMMARY!AV105="CENSORED",IF(SABI_SUMMARY!AU105="MALE_SUBADULT","M_DISPERSED",IF(SABI_SUMMARY!AU105="FEMALE_SUBADULT","F_DISPERSED","NA")),IF(SABI_SUMMARY!AV105="MALE_ADULT_36_48","M_RESIDENT",IF(SABI_SUMMARY!AV105="FEMALE_ADULT_36_48","F_RESIDENT","NA")))</f>
        <v>NA</v>
      </c>
      <c r="N105" s="1" t="str">
        <f>IF(SABI_SUMMARY!AW105="CENSORED",IF(SABI_SUMMARY!AV105="MALE_SUBADULT","M_DISPERSED",IF(SABI_SUMMARY!AV105="FEMALE_SUBADULT","F_DISPERSED","NA")),IF(SABI_SUMMARY!AW105="MALE_ADULT_36_48","M_RESIDENT",IF(SABI_SUMMARY!AW105="FEMALE_ADULT_36_48","F_RESIDENT","NA")))</f>
        <v>NA</v>
      </c>
      <c r="O105" s="1" t="str">
        <f>IF(SABI_SUMMARY!AX105="CENSORED",IF(SABI_SUMMARY!AW105="MALE_SUBADULT","M_DISPERSED",IF(SABI_SUMMARY!AW105="FEMALE_SUBADULT","F_DISPERSED","NA")),IF(SABI_SUMMARY!AX105="MALE_ADULT_36_48","M_RESIDENT",IF(SABI_SUMMARY!AX105="FEMALE_ADULT_36_48","F_RESIDENT","NA")))</f>
        <v>NA</v>
      </c>
      <c r="P105" s="1" t="str">
        <f>IF(SABI_SUMMARY!AY105="CENSORED",IF(SABI_SUMMARY!AX105="MALE_SUBADULT","M_DISPERSED",IF(SABI_SUMMARY!AX105="FEMALE_SUBADULT","F_DISPERSED","NA")),IF(SABI_SUMMARY!AY105="MALE_ADULT_36_48","M_RESIDENT",IF(SABI_SUMMARY!AY105="FEMALE_ADULT_36_48","F_RESIDENT","NA")))</f>
        <v>NA</v>
      </c>
    </row>
    <row r="106" spans="1:16" x14ac:dyDescent="0.2">
      <c r="A106" s="27">
        <f>SABI_RAW_DATA!A106</f>
        <v>105</v>
      </c>
      <c r="B106" s="1" t="str">
        <f>IF(SABI_SUMMARY!AK106="CENSORED",IF(SABI_SUMMARY!AJ106="MALE_SUBADULT","M_DISPERSED",IF(SABI_SUMMARY!AJ106="FEMALE_SUBADULT","F_DISPERSED","NA")),IF(SABI_SUMMARY!AK106="MALE_ADULT_36_48","M_RESIDENT",IF(SABI_SUMMARY!AK106="FEMALE_ADULT_36_48","F_RESIDENT","NA")))</f>
        <v>NA</v>
      </c>
      <c r="C106" s="1" t="str">
        <f>IF(SABI_SUMMARY!AL106="CENSORED",IF(SABI_SUMMARY!AK106="MALE_SUBADULT","M_DISPERSED",IF(SABI_SUMMARY!AK106="FEMALE_SUBADULT","F_DISPERSED","NA")),IF(SABI_SUMMARY!AL106="MALE_ADULT_36_48","M_RESIDENT",IF(SABI_SUMMARY!AL106="FEMALE_ADULT_36_48","F_RESIDENT","NA")))</f>
        <v>NA</v>
      </c>
      <c r="D106" s="1" t="str">
        <f>IF(SABI_SUMMARY!AM106="CENSORED",IF(SABI_SUMMARY!AL106="MALE_SUBADULT","M_DISPERSED",IF(SABI_SUMMARY!AL106="FEMALE_SUBADULT","F_DISPERSED","NA")),IF(SABI_SUMMARY!AM106="MALE_ADULT_36_48","M_RESIDENT",IF(SABI_SUMMARY!AM106="FEMALE_ADULT_36_48","F_RESIDENT","NA")))</f>
        <v>NA</v>
      </c>
      <c r="E106" s="1" t="str">
        <f>IF(SABI_SUMMARY!AN106="CENSORED",IF(SABI_SUMMARY!AM106="MALE_SUBADULT","M_DISPERSED",IF(SABI_SUMMARY!AM106="FEMALE_SUBADULT","F_DISPERSED","NA")),IF(SABI_SUMMARY!AN106="MALE_ADULT_36_48","M_RESIDENT",IF(SABI_SUMMARY!AN106="FEMALE_ADULT_36_48","F_RESIDENT","NA")))</f>
        <v>NA</v>
      </c>
      <c r="F106" s="1" t="str">
        <f>IF(SABI_SUMMARY!AO106="CENSORED",IF(SABI_SUMMARY!AN106="MALE_SUBADULT","M_DISPERSED",IF(SABI_SUMMARY!AN106="FEMALE_SUBADULT","F_DISPERSED","NA")),IF(SABI_SUMMARY!AO106="MALE_ADULT_36_48","M_RESIDENT",IF(SABI_SUMMARY!AO106="FEMALE_ADULT_36_48","F_RESIDENT","NA")))</f>
        <v>NA</v>
      </c>
      <c r="G106" s="1" t="str">
        <f>IF(SABI_SUMMARY!AP106="CENSORED",IF(SABI_SUMMARY!AO106="MALE_SUBADULT","M_DISPERSED",IF(SABI_SUMMARY!AO106="FEMALE_SUBADULT","F_DISPERSED","NA")),IF(SABI_SUMMARY!AP106="MALE_ADULT_36_48","M_RESIDENT",IF(SABI_SUMMARY!AP106="FEMALE_ADULT_36_48","F_RESIDENT","NA")))</f>
        <v>NA</v>
      </c>
      <c r="H106" s="1" t="str">
        <f>IF(SABI_SUMMARY!AQ106="CENSORED",IF(SABI_SUMMARY!AP106="MALE_SUBADULT","M_DISPERSED",IF(SABI_SUMMARY!AP106="FEMALE_SUBADULT","F_DISPERSED","NA")),IF(SABI_SUMMARY!AQ106="MALE_ADULT_36_48","M_RESIDENT",IF(SABI_SUMMARY!AQ106="FEMALE_ADULT_36_48","F_RESIDENT","NA")))</f>
        <v>NA</v>
      </c>
      <c r="I106" s="1" t="str">
        <f>IF(SABI_SUMMARY!AR106="CENSORED",IF(SABI_SUMMARY!AQ106="MALE_SUBADULT","M_DISPERSED",IF(SABI_SUMMARY!AQ106="FEMALE_SUBADULT","F_DISPERSED","NA")),IF(SABI_SUMMARY!AR106="MALE_ADULT_36_48","M_RESIDENT",IF(SABI_SUMMARY!AR106="FEMALE_ADULT_36_48","F_RESIDENT","NA")))</f>
        <v>NA</v>
      </c>
      <c r="J106" s="1" t="str">
        <f>IF(SABI_SUMMARY!AS106="CENSORED",IF(SABI_SUMMARY!AR106="MALE_SUBADULT","M_DISPERSED",IF(SABI_SUMMARY!AR106="FEMALE_SUBADULT","F_DISPERSED","NA")),IF(SABI_SUMMARY!AS106="MALE_ADULT_36_48","M_RESIDENT",IF(SABI_SUMMARY!AS106="FEMALE_ADULT_36_48","F_RESIDENT","NA")))</f>
        <v>NA</v>
      </c>
      <c r="K106" s="1" t="str">
        <f>IF(SABI_SUMMARY!AT106="CENSORED",IF(SABI_SUMMARY!AS106="MALE_SUBADULT","M_DISPERSED",IF(SABI_SUMMARY!AS106="FEMALE_SUBADULT","F_DISPERSED","NA")),IF(SABI_SUMMARY!AT106="MALE_ADULT_36_48","M_RESIDENT",IF(SABI_SUMMARY!AT106="FEMALE_ADULT_36_48","F_RESIDENT","NA")))</f>
        <v>NA</v>
      </c>
      <c r="L106" s="1" t="str">
        <f>IF(SABI_SUMMARY!AU106="CENSORED",IF(SABI_SUMMARY!AT106="MALE_SUBADULT","M_DISPERSED",IF(SABI_SUMMARY!AT106="FEMALE_SUBADULT","F_DISPERSED","NA")),IF(SABI_SUMMARY!AU106="MALE_ADULT_36_48","M_RESIDENT",IF(SABI_SUMMARY!AU106="FEMALE_ADULT_36_48","F_RESIDENT","NA")))</f>
        <v>NA</v>
      </c>
      <c r="M106" s="1" t="str">
        <f>IF(SABI_SUMMARY!AV106="CENSORED",IF(SABI_SUMMARY!AU106="MALE_SUBADULT","M_DISPERSED",IF(SABI_SUMMARY!AU106="FEMALE_SUBADULT","F_DISPERSED","NA")),IF(SABI_SUMMARY!AV106="MALE_ADULT_36_48","M_RESIDENT",IF(SABI_SUMMARY!AV106="FEMALE_ADULT_36_48","F_RESIDENT","NA")))</f>
        <v>NA</v>
      </c>
      <c r="N106" s="1" t="str">
        <f>IF(SABI_SUMMARY!AW106="CENSORED",IF(SABI_SUMMARY!AV106="MALE_SUBADULT","M_DISPERSED",IF(SABI_SUMMARY!AV106="FEMALE_SUBADULT","F_DISPERSED","NA")),IF(SABI_SUMMARY!AW106="MALE_ADULT_36_48","M_RESIDENT",IF(SABI_SUMMARY!AW106="FEMALE_ADULT_36_48","F_RESIDENT","NA")))</f>
        <v>NA</v>
      </c>
      <c r="O106" s="1" t="str">
        <f>IF(SABI_SUMMARY!AX106="CENSORED",IF(SABI_SUMMARY!AW106="MALE_SUBADULT","M_DISPERSED",IF(SABI_SUMMARY!AW106="FEMALE_SUBADULT","F_DISPERSED","NA")),IF(SABI_SUMMARY!AX106="MALE_ADULT_36_48","M_RESIDENT",IF(SABI_SUMMARY!AX106="FEMALE_ADULT_36_48","F_RESIDENT","NA")))</f>
        <v>NA</v>
      </c>
      <c r="P106" s="1" t="str">
        <f>IF(SABI_SUMMARY!AY106="CENSORED",IF(SABI_SUMMARY!AX106="MALE_SUBADULT","M_DISPERSED",IF(SABI_SUMMARY!AX106="FEMALE_SUBADULT","F_DISPERSED","NA")),IF(SABI_SUMMARY!AY106="MALE_ADULT_36_48","M_RESIDENT",IF(SABI_SUMMARY!AY106="FEMALE_ADULT_36_48","F_RESIDENT","NA")))</f>
        <v>NA</v>
      </c>
    </row>
    <row r="107" spans="1:16" x14ac:dyDescent="0.2">
      <c r="A107" s="27">
        <f>SABI_RAW_DATA!A107</f>
        <v>106</v>
      </c>
      <c r="B107" s="1" t="str">
        <f>IF(SABI_SUMMARY!AK107="CENSORED",IF(SABI_SUMMARY!AJ107="MALE_SUBADULT","M_DISPERSED",IF(SABI_SUMMARY!AJ107="FEMALE_SUBADULT","F_DISPERSED","NA")),IF(SABI_SUMMARY!AK107="MALE_ADULT_36_48","M_RESIDENT",IF(SABI_SUMMARY!AK107="FEMALE_ADULT_36_48","F_RESIDENT","NA")))</f>
        <v>NA</v>
      </c>
      <c r="C107" s="1" t="str">
        <f>IF(SABI_SUMMARY!AL107="CENSORED",IF(SABI_SUMMARY!AK107="MALE_SUBADULT","M_DISPERSED",IF(SABI_SUMMARY!AK107="FEMALE_SUBADULT","F_DISPERSED","NA")),IF(SABI_SUMMARY!AL107="MALE_ADULT_36_48","M_RESIDENT",IF(SABI_SUMMARY!AL107="FEMALE_ADULT_36_48","F_RESIDENT","NA")))</f>
        <v>NA</v>
      </c>
      <c r="D107" s="1" t="str">
        <f>IF(SABI_SUMMARY!AM107="CENSORED",IF(SABI_SUMMARY!AL107="MALE_SUBADULT","M_DISPERSED",IF(SABI_SUMMARY!AL107="FEMALE_SUBADULT","F_DISPERSED","NA")),IF(SABI_SUMMARY!AM107="MALE_ADULT_36_48","M_RESIDENT",IF(SABI_SUMMARY!AM107="FEMALE_ADULT_36_48","F_RESIDENT","NA")))</f>
        <v>NA</v>
      </c>
      <c r="E107" s="1" t="str">
        <f>IF(SABI_SUMMARY!AN107="CENSORED",IF(SABI_SUMMARY!AM107="MALE_SUBADULT","M_DISPERSED",IF(SABI_SUMMARY!AM107="FEMALE_SUBADULT","F_DISPERSED","NA")),IF(SABI_SUMMARY!AN107="MALE_ADULT_36_48","M_RESIDENT",IF(SABI_SUMMARY!AN107="FEMALE_ADULT_36_48","F_RESIDENT","NA")))</f>
        <v>NA</v>
      </c>
      <c r="F107" s="1" t="str">
        <f>IF(SABI_SUMMARY!AO107="CENSORED",IF(SABI_SUMMARY!AN107="MALE_SUBADULT","M_DISPERSED",IF(SABI_SUMMARY!AN107="FEMALE_SUBADULT","F_DISPERSED","NA")),IF(SABI_SUMMARY!AO107="MALE_ADULT_36_48","M_RESIDENT",IF(SABI_SUMMARY!AO107="FEMALE_ADULT_36_48","F_RESIDENT","NA")))</f>
        <v>NA</v>
      </c>
      <c r="G107" s="1" t="str">
        <f>IF(SABI_SUMMARY!AP107="CENSORED",IF(SABI_SUMMARY!AO107="MALE_SUBADULT","M_DISPERSED",IF(SABI_SUMMARY!AO107="FEMALE_SUBADULT","F_DISPERSED","NA")),IF(SABI_SUMMARY!AP107="MALE_ADULT_36_48","M_RESIDENT",IF(SABI_SUMMARY!AP107="FEMALE_ADULT_36_48","F_RESIDENT","NA")))</f>
        <v>NA</v>
      </c>
      <c r="H107" s="1" t="str">
        <f>IF(SABI_SUMMARY!AQ107="CENSORED",IF(SABI_SUMMARY!AP107="MALE_SUBADULT","M_DISPERSED",IF(SABI_SUMMARY!AP107="FEMALE_SUBADULT","F_DISPERSED","NA")),IF(SABI_SUMMARY!AQ107="MALE_ADULT_36_48","M_RESIDENT",IF(SABI_SUMMARY!AQ107="FEMALE_ADULT_36_48","F_RESIDENT","NA")))</f>
        <v>NA</v>
      </c>
      <c r="I107" s="1" t="str">
        <f>IF(SABI_SUMMARY!AR107="CENSORED",IF(SABI_SUMMARY!AQ107="MALE_SUBADULT","M_DISPERSED",IF(SABI_SUMMARY!AQ107="FEMALE_SUBADULT","F_DISPERSED","NA")),IF(SABI_SUMMARY!AR107="MALE_ADULT_36_48","M_RESIDENT",IF(SABI_SUMMARY!AR107="FEMALE_ADULT_36_48","F_RESIDENT","NA")))</f>
        <v>NA</v>
      </c>
      <c r="J107" s="1" t="str">
        <f>IF(SABI_SUMMARY!AS107="CENSORED",IF(SABI_SUMMARY!AR107="MALE_SUBADULT","M_DISPERSED",IF(SABI_SUMMARY!AR107="FEMALE_SUBADULT","F_DISPERSED","NA")),IF(SABI_SUMMARY!AS107="MALE_ADULT_36_48","M_RESIDENT",IF(SABI_SUMMARY!AS107="FEMALE_ADULT_36_48","F_RESIDENT","NA")))</f>
        <v>NA</v>
      </c>
      <c r="K107" s="1" t="str">
        <f>IF(SABI_SUMMARY!AT107="CENSORED",IF(SABI_SUMMARY!AS107="MALE_SUBADULT","M_DISPERSED",IF(SABI_SUMMARY!AS107="FEMALE_SUBADULT","F_DISPERSED","NA")),IF(SABI_SUMMARY!AT107="MALE_ADULT_36_48","M_RESIDENT",IF(SABI_SUMMARY!AT107="FEMALE_ADULT_36_48","F_RESIDENT","NA")))</f>
        <v>NA</v>
      </c>
      <c r="L107" s="1" t="str">
        <f>IF(SABI_SUMMARY!AU107="CENSORED",IF(SABI_SUMMARY!AT107="MALE_SUBADULT","M_DISPERSED",IF(SABI_SUMMARY!AT107="FEMALE_SUBADULT","F_DISPERSED","NA")),IF(SABI_SUMMARY!AU107="MALE_ADULT_36_48","M_RESIDENT",IF(SABI_SUMMARY!AU107="FEMALE_ADULT_36_48","F_RESIDENT","NA")))</f>
        <v>NA</v>
      </c>
      <c r="M107" s="1" t="str">
        <f>IF(SABI_SUMMARY!AV107="CENSORED",IF(SABI_SUMMARY!AU107="MALE_SUBADULT","M_DISPERSED",IF(SABI_SUMMARY!AU107="FEMALE_SUBADULT","F_DISPERSED","NA")),IF(SABI_SUMMARY!AV107="MALE_ADULT_36_48","M_RESIDENT",IF(SABI_SUMMARY!AV107="FEMALE_ADULT_36_48","F_RESIDENT","NA")))</f>
        <v>NA</v>
      </c>
      <c r="N107" s="1" t="str">
        <f>IF(SABI_SUMMARY!AW107="CENSORED",IF(SABI_SUMMARY!AV107="MALE_SUBADULT","M_DISPERSED",IF(SABI_SUMMARY!AV107="FEMALE_SUBADULT","F_DISPERSED","NA")),IF(SABI_SUMMARY!AW107="MALE_ADULT_36_48","M_RESIDENT",IF(SABI_SUMMARY!AW107="FEMALE_ADULT_36_48","F_RESIDENT","NA")))</f>
        <v>NA</v>
      </c>
      <c r="O107" s="1" t="str">
        <f>IF(SABI_SUMMARY!AX107="CENSORED",IF(SABI_SUMMARY!AW107="MALE_SUBADULT","M_DISPERSED",IF(SABI_SUMMARY!AW107="FEMALE_SUBADULT","F_DISPERSED","NA")),IF(SABI_SUMMARY!AX107="MALE_ADULT_36_48","M_RESIDENT",IF(SABI_SUMMARY!AX107="FEMALE_ADULT_36_48","F_RESIDENT","NA")))</f>
        <v>NA</v>
      </c>
      <c r="P107" s="1" t="str">
        <f>IF(SABI_SUMMARY!AY107="CENSORED",IF(SABI_SUMMARY!AX107="MALE_SUBADULT","M_DISPERSED",IF(SABI_SUMMARY!AX107="FEMALE_SUBADULT","F_DISPERSED","NA")),IF(SABI_SUMMARY!AY107="MALE_ADULT_36_48","M_RESIDENT",IF(SABI_SUMMARY!AY107="FEMALE_ADULT_36_48","F_RESIDENT","NA")))</f>
        <v>NA</v>
      </c>
    </row>
    <row r="108" spans="1:16" x14ac:dyDescent="0.2">
      <c r="A108" s="27">
        <f>SABI_RAW_DATA!A108</f>
        <v>107</v>
      </c>
      <c r="B108" s="1" t="str">
        <f>IF(SABI_SUMMARY!AK108="CENSORED",IF(SABI_SUMMARY!AJ108="MALE_SUBADULT","M_DISPERSED",IF(SABI_SUMMARY!AJ108="FEMALE_SUBADULT","F_DISPERSED","NA")),IF(SABI_SUMMARY!AK108="MALE_ADULT_36_48","M_RESIDENT",IF(SABI_SUMMARY!AK108="FEMALE_ADULT_36_48","F_RESIDENT","NA")))</f>
        <v>NA</v>
      </c>
      <c r="C108" s="1" t="str">
        <f>IF(SABI_SUMMARY!AL108="CENSORED",IF(SABI_SUMMARY!AK108="MALE_SUBADULT","M_DISPERSED",IF(SABI_SUMMARY!AK108="FEMALE_SUBADULT","F_DISPERSED","NA")),IF(SABI_SUMMARY!AL108="MALE_ADULT_36_48","M_RESIDENT",IF(SABI_SUMMARY!AL108="FEMALE_ADULT_36_48","F_RESIDENT","NA")))</f>
        <v>NA</v>
      </c>
      <c r="D108" s="1" t="str">
        <f>IF(SABI_SUMMARY!AM108="CENSORED",IF(SABI_SUMMARY!AL108="MALE_SUBADULT","M_DISPERSED",IF(SABI_SUMMARY!AL108="FEMALE_SUBADULT","F_DISPERSED","NA")),IF(SABI_SUMMARY!AM108="MALE_ADULT_36_48","M_RESIDENT",IF(SABI_SUMMARY!AM108="FEMALE_ADULT_36_48","F_RESIDENT","NA")))</f>
        <v>NA</v>
      </c>
      <c r="E108" s="1" t="str">
        <f>IF(SABI_SUMMARY!AN108="CENSORED",IF(SABI_SUMMARY!AM108="MALE_SUBADULT","M_DISPERSED",IF(SABI_SUMMARY!AM108="FEMALE_SUBADULT","F_DISPERSED","NA")),IF(SABI_SUMMARY!AN108="MALE_ADULT_36_48","M_RESIDENT",IF(SABI_SUMMARY!AN108="FEMALE_ADULT_36_48","F_RESIDENT","NA")))</f>
        <v>NA</v>
      </c>
      <c r="F108" s="1" t="str">
        <f>IF(SABI_SUMMARY!AO108="CENSORED",IF(SABI_SUMMARY!AN108="MALE_SUBADULT","M_DISPERSED",IF(SABI_SUMMARY!AN108="FEMALE_SUBADULT","F_DISPERSED","NA")),IF(SABI_SUMMARY!AO108="MALE_ADULT_36_48","M_RESIDENT",IF(SABI_SUMMARY!AO108="FEMALE_ADULT_36_48","F_RESIDENT","NA")))</f>
        <v>NA</v>
      </c>
      <c r="G108" s="1" t="str">
        <f>IF(SABI_SUMMARY!AP108="CENSORED",IF(SABI_SUMMARY!AO108="MALE_SUBADULT","M_DISPERSED",IF(SABI_SUMMARY!AO108="FEMALE_SUBADULT","F_DISPERSED","NA")),IF(SABI_SUMMARY!AP108="MALE_ADULT_36_48","M_RESIDENT",IF(SABI_SUMMARY!AP108="FEMALE_ADULT_36_48","F_RESIDENT","NA")))</f>
        <v>NA</v>
      </c>
      <c r="H108" s="1" t="str">
        <f>IF(SABI_SUMMARY!AQ108="CENSORED",IF(SABI_SUMMARY!AP108="MALE_SUBADULT","M_DISPERSED",IF(SABI_SUMMARY!AP108="FEMALE_SUBADULT","F_DISPERSED","NA")),IF(SABI_SUMMARY!AQ108="MALE_ADULT_36_48","M_RESIDENT",IF(SABI_SUMMARY!AQ108="FEMALE_ADULT_36_48","F_RESIDENT","NA")))</f>
        <v>NA</v>
      </c>
      <c r="I108" s="1" t="str">
        <f>IF(SABI_SUMMARY!AR108="CENSORED",IF(SABI_SUMMARY!AQ108="MALE_SUBADULT","M_DISPERSED",IF(SABI_SUMMARY!AQ108="FEMALE_SUBADULT","F_DISPERSED","NA")),IF(SABI_SUMMARY!AR108="MALE_ADULT_36_48","M_RESIDENT",IF(SABI_SUMMARY!AR108="FEMALE_ADULT_36_48","F_RESIDENT","NA")))</f>
        <v>NA</v>
      </c>
      <c r="J108" s="1" t="str">
        <f>IF(SABI_SUMMARY!AS108="CENSORED",IF(SABI_SUMMARY!AR108="MALE_SUBADULT","M_DISPERSED",IF(SABI_SUMMARY!AR108="FEMALE_SUBADULT","F_DISPERSED","NA")),IF(SABI_SUMMARY!AS108="MALE_ADULT_36_48","M_RESIDENT",IF(SABI_SUMMARY!AS108="FEMALE_ADULT_36_48","F_RESIDENT","NA")))</f>
        <v>NA</v>
      </c>
      <c r="K108" s="1" t="str">
        <f>IF(SABI_SUMMARY!AT108="CENSORED",IF(SABI_SUMMARY!AS108="MALE_SUBADULT","M_DISPERSED",IF(SABI_SUMMARY!AS108="FEMALE_SUBADULT","F_DISPERSED","NA")),IF(SABI_SUMMARY!AT108="MALE_ADULT_36_48","M_RESIDENT",IF(SABI_SUMMARY!AT108="FEMALE_ADULT_36_48","F_RESIDENT","NA")))</f>
        <v>NA</v>
      </c>
      <c r="L108" s="1" t="str">
        <f>IF(SABI_SUMMARY!AU108="CENSORED",IF(SABI_SUMMARY!AT108="MALE_SUBADULT","M_DISPERSED",IF(SABI_SUMMARY!AT108="FEMALE_SUBADULT","F_DISPERSED","NA")),IF(SABI_SUMMARY!AU108="MALE_ADULT_36_48","M_RESIDENT",IF(SABI_SUMMARY!AU108="FEMALE_ADULT_36_48","F_RESIDENT","NA")))</f>
        <v>NA</v>
      </c>
      <c r="M108" s="1" t="str">
        <f>IF(SABI_SUMMARY!AV108="CENSORED",IF(SABI_SUMMARY!AU108="MALE_SUBADULT","M_DISPERSED",IF(SABI_SUMMARY!AU108="FEMALE_SUBADULT","F_DISPERSED","NA")),IF(SABI_SUMMARY!AV108="MALE_ADULT_36_48","M_RESIDENT",IF(SABI_SUMMARY!AV108="FEMALE_ADULT_36_48","F_RESIDENT","NA")))</f>
        <v>NA</v>
      </c>
      <c r="N108" s="1" t="str">
        <f>IF(SABI_SUMMARY!AW108="CENSORED",IF(SABI_SUMMARY!AV108="MALE_SUBADULT","M_DISPERSED",IF(SABI_SUMMARY!AV108="FEMALE_SUBADULT","F_DISPERSED","NA")),IF(SABI_SUMMARY!AW108="MALE_ADULT_36_48","M_RESIDENT",IF(SABI_SUMMARY!AW108="FEMALE_ADULT_36_48","F_RESIDENT","NA")))</f>
        <v>M_DISPERSED</v>
      </c>
      <c r="O108" s="1" t="str">
        <f>IF(SABI_SUMMARY!AX108="CENSORED",IF(SABI_SUMMARY!AW108="MALE_SUBADULT","M_DISPERSED",IF(SABI_SUMMARY!AW108="FEMALE_SUBADULT","F_DISPERSED","NA")),IF(SABI_SUMMARY!AX108="MALE_ADULT_36_48","M_RESIDENT",IF(SABI_SUMMARY!AX108="FEMALE_ADULT_36_48","F_RESIDENT","NA")))</f>
        <v>NA</v>
      </c>
      <c r="P108" s="1" t="str">
        <f>IF(SABI_SUMMARY!AY108="CENSORED",IF(SABI_SUMMARY!AX108="MALE_SUBADULT","M_DISPERSED",IF(SABI_SUMMARY!AX108="FEMALE_SUBADULT","F_DISPERSED","NA")),IF(SABI_SUMMARY!AY108="MALE_ADULT_36_48","M_RESIDENT",IF(SABI_SUMMARY!AY108="FEMALE_ADULT_36_48","F_RESIDENT","NA")))</f>
        <v>NA</v>
      </c>
    </row>
    <row r="109" spans="1:16" x14ac:dyDescent="0.2">
      <c r="A109" s="27">
        <f>SABI_RAW_DATA!A109</f>
        <v>108</v>
      </c>
      <c r="B109" s="1" t="str">
        <f>IF(SABI_SUMMARY!AK109="CENSORED",IF(SABI_SUMMARY!AJ109="MALE_SUBADULT","M_DISPERSED",IF(SABI_SUMMARY!AJ109="FEMALE_SUBADULT","F_DISPERSED","NA")),IF(SABI_SUMMARY!AK109="MALE_ADULT_36_48","M_RESIDENT",IF(SABI_SUMMARY!AK109="FEMALE_ADULT_36_48","F_RESIDENT","NA")))</f>
        <v>NA</v>
      </c>
      <c r="C109" s="1" t="str">
        <f>IF(SABI_SUMMARY!AL109="CENSORED",IF(SABI_SUMMARY!AK109="MALE_SUBADULT","M_DISPERSED",IF(SABI_SUMMARY!AK109="FEMALE_SUBADULT","F_DISPERSED","NA")),IF(SABI_SUMMARY!AL109="MALE_ADULT_36_48","M_RESIDENT",IF(SABI_SUMMARY!AL109="FEMALE_ADULT_36_48","F_RESIDENT","NA")))</f>
        <v>NA</v>
      </c>
      <c r="D109" s="1" t="str">
        <f>IF(SABI_SUMMARY!AM109="CENSORED",IF(SABI_SUMMARY!AL109="MALE_SUBADULT","M_DISPERSED",IF(SABI_SUMMARY!AL109="FEMALE_SUBADULT","F_DISPERSED","NA")),IF(SABI_SUMMARY!AM109="MALE_ADULT_36_48","M_RESIDENT",IF(SABI_SUMMARY!AM109="FEMALE_ADULT_36_48","F_RESIDENT","NA")))</f>
        <v>NA</v>
      </c>
      <c r="E109" s="1" t="str">
        <f>IF(SABI_SUMMARY!AN109="CENSORED",IF(SABI_SUMMARY!AM109="MALE_SUBADULT","M_DISPERSED",IF(SABI_SUMMARY!AM109="FEMALE_SUBADULT","F_DISPERSED","NA")),IF(SABI_SUMMARY!AN109="MALE_ADULT_36_48","M_RESIDENT",IF(SABI_SUMMARY!AN109="FEMALE_ADULT_36_48","F_RESIDENT","NA")))</f>
        <v>NA</v>
      </c>
      <c r="F109" s="1" t="str">
        <f>IF(SABI_SUMMARY!AO109="CENSORED",IF(SABI_SUMMARY!AN109="MALE_SUBADULT","M_DISPERSED",IF(SABI_SUMMARY!AN109="FEMALE_SUBADULT","F_DISPERSED","NA")),IF(SABI_SUMMARY!AO109="MALE_ADULT_36_48","M_RESIDENT",IF(SABI_SUMMARY!AO109="FEMALE_ADULT_36_48","F_RESIDENT","NA")))</f>
        <v>NA</v>
      </c>
      <c r="G109" s="1" t="str">
        <f>IF(SABI_SUMMARY!AP109="CENSORED",IF(SABI_SUMMARY!AO109="MALE_SUBADULT","M_DISPERSED",IF(SABI_SUMMARY!AO109="FEMALE_SUBADULT","F_DISPERSED","NA")),IF(SABI_SUMMARY!AP109="MALE_ADULT_36_48","M_RESIDENT",IF(SABI_SUMMARY!AP109="FEMALE_ADULT_36_48","F_RESIDENT","NA")))</f>
        <v>NA</v>
      </c>
      <c r="H109" s="1" t="str">
        <f>IF(SABI_SUMMARY!AQ109="CENSORED",IF(SABI_SUMMARY!AP109="MALE_SUBADULT","M_DISPERSED",IF(SABI_SUMMARY!AP109="FEMALE_SUBADULT","F_DISPERSED","NA")),IF(SABI_SUMMARY!AQ109="MALE_ADULT_36_48","M_RESIDENT",IF(SABI_SUMMARY!AQ109="FEMALE_ADULT_36_48","F_RESIDENT","NA")))</f>
        <v>NA</v>
      </c>
      <c r="I109" s="1" t="str">
        <f>IF(SABI_SUMMARY!AR109="CENSORED",IF(SABI_SUMMARY!AQ109="MALE_SUBADULT","M_DISPERSED",IF(SABI_SUMMARY!AQ109="FEMALE_SUBADULT","F_DISPERSED","NA")),IF(SABI_SUMMARY!AR109="MALE_ADULT_36_48","M_RESIDENT",IF(SABI_SUMMARY!AR109="FEMALE_ADULT_36_48","F_RESIDENT","NA")))</f>
        <v>NA</v>
      </c>
      <c r="J109" s="1" t="str">
        <f>IF(SABI_SUMMARY!AS109="CENSORED",IF(SABI_SUMMARY!AR109="MALE_SUBADULT","M_DISPERSED",IF(SABI_SUMMARY!AR109="FEMALE_SUBADULT","F_DISPERSED","NA")),IF(SABI_SUMMARY!AS109="MALE_ADULT_36_48","M_RESIDENT",IF(SABI_SUMMARY!AS109="FEMALE_ADULT_36_48","F_RESIDENT","NA")))</f>
        <v>NA</v>
      </c>
      <c r="K109" s="1" t="str">
        <f>IF(SABI_SUMMARY!AT109="CENSORED",IF(SABI_SUMMARY!AS109="MALE_SUBADULT","M_DISPERSED",IF(SABI_SUMMARY!AS109="FEMALE_SUBADULT","F_DISPERSED","NA")),IF(SABI_SUMMARY!AT109="MALE_ADULT_36_48","M_RESIDENT",IF(SABI_SUMMARY!AT109="FEMALE_ADULT_36_48","F_RESIDENT","NA")))</f>
        <v>NA</v>
      </c>
      <c r="L109" s="1" t="str">
        <f>IF(SABI_SUMMARY!AU109="CENSORED",IF(SABI_SUMMARY!AT109="MALE_SUBADULT","M_DISPERSED",IF(SABI_SUMMARY!AT109="FEMALE_SUBADULT","F_DISPERSED","NA")),IF(SABI_SUMMARY!AU109="MALE_ADULT_36_48","M_RESIDENT",IF(SABI_SUMMARY!AU109="FEMALE_ADULT_36_48","F_RESIDENT","NA")))</f>
        <v>NA</v>
      </c>
      <c r="M109" s="1" t="str">
        <f>IF(SABI_SUMMARY!AV109="CENSORED",IF(SABI_SUMMARY!AU109="MALE_SUBADULT","M_DISPERSED",IF(SABI_SUMMARY!AU109="FEMALE_SUBADULT","F_DISPERSED","NA")),IF(SABI_SUMMARY!AV109="MALE_ADULT_36_48","M_RESIDENT",IF(SABI_SUMMARY!AV109="FEMALE_ADULT_36_48","F_RESIDENT","NA")))</f>
        <v>NA</v>
      </c>
      <c r="N109" s="1" t="str">
        <f>IF(SABI_SUMMARY!AW109="CENSORED",IF(SABI_SUMMARY!AV109="MALE_SUBADULT","M_DISPERSED",IF(SABI_SUMMARY!AV109="FEMALE_SUBADULT","F_DISPERSED","NA")),IF(SABI_SUMMARY!AW109="MALE_ADULT_36_48","M_RESIDENT",IF(SABI_SUMMARY!AW109="FEMALE_ADULT_36_48","F_RESIDENT","NA")))</f>
        <v>NA</v>
      </c>
      <c r="O109" s="1" t="str">
        <f>IF(SABI_SUMMARY!AX109="CENSORED",IF(SABI_SUMMARY!AW109="MALE_SUBADULT","M_DISPERSED",IF(SABI_SUMMARY!AW109="FEMALE_SUBADULT","F_DISPERSED","NA")),IF(SABI_SUMMARY!AX109="MALE_ADULT_36_48","M_RESIDENT",IF(SABI_SUMMARY!AX109="FEMALE_ADULT_36_48","F_RESIDENT","NA")))</f>
        <v>NA</v>
      </c>
      <c r="P109" s="1" t="str">
        <f>IF(SABI_SUMMARY!AY109="CENSORED",IF(SABI_SUMMARY!AX109="MALE_SUBADULT","M_DISPERSED",IF(SABI_SUMMARY!AX109="FEMALE_SUBADULT","F_DISPERSED","NA")),IF(SABI_SUMMARY!AY109="MALE_ADULT_36_48","M_RESIDENT",IF(SABI_SUMMARY!AY109="FEMALE_ADULT_36_48","F_RESIDENT","NA")))</f>
        <v>NA</v>
      </c>
    </row>
    <row r="110" spans="1:16" x14ac:dyDescent="0.2">
      <c r="A110" s="27">
        <f>SABI_RAW_DATA!A110</f>
        <v>109</v>
      </c>
      <c r="B110" s="1" t="str">
        <f>IF(SABI_SUMMARY!AK110="CENSORED",IF(SABI_SUMMARY!AJ110="MALE_SUBADULT","M_DISPERSED",IF(SABI_SUMMARY!AJ110="FEMALE_SUBADULT","F_DISPERSED","NA")),IF(SABI_SUMMARY!AK110="MALE_ADULT_36_48","M_RESIDENT",IF(SABI_SUMMARY!AK110="FEMALE_ADULT_36_48","F_RESIDENT","NA")))</f>
        <v>NA</v>
      </c>
      <c r="C110" s="1" t="str">
        <f>IF(SABI_SUMMARY!AL110="CENSORED",IF(SABI_SUMMARY!AK110="MALE_SUBADULT","M_DISPERSED",IF(SABI_SUMMARY!AK110="FEMALE_SUBADULT","F_DISPERSED","NA")),IF(SABI_SUMMARY!AL110="MALE_ADULT_36_48","M_RESIDENT",IF(SABI_SUMMARY!AL110="FEMALE_ADULT_36_48","F_RESIDENT","NA")))</f>
        <v>NA</v>
      </c>
      <c r="D110" s="1" t="str">
        <f>IF(SABI_SUMMARY!AM110="CENSORED",IF(SABI_SUMMARY!AL110="MALE_SUBADULT","M_DISPERSED",IF(SABI_SUMMARY!AL110="FEMALE_SUBADULT","F_DISPERSED","NA")),IF(SABI_SUMMARY!AM110="MALE_ADULT_36_48","M_RESIDENT",IF(SABI_SUMMARY!AM110="FEMALE_ADULT_36_48","F_RESIDENT","NA")))</f>
        <v>NA</v>
      </c>
      <c r="E110" s="1" t="str">
        <f>IF(SABI_SUMMARY!AN110="CENSORED",IF(SABI_SUMMARY!AM110="MALE_SUBADULT","M_DISPERSED",IF(SABI_SUMMARY!AM110="FEMALE_SUBADULT","F_DISPERSED","NA")),IF(SABI_SUMMARY!AN110="MALE_ADULT_36_48","M_RESIDENT",IF(SABI_SUMMARY!AN110="FEMALE_ADULT_36_48","F_RESIDENT","NA")))</f>
        <v>NA</v>
      </c>
      <c r="F110" s="1" t="str">
        <f>IF(SABI_SUMMARY!AO110="CENSORED",IF(SABI_SUMMARY!AN110="MALE_SUBADULT","M_DISPERSED",IF(SABI_SUMMARY!AN110="FEMALE_SUBADULT","F_DISPERSED","NA")),IF(SABI_SUMMARY!AO110="MALE_ADULT_36_48","M_RESIDENT",IF(SABI_SUMMARY!AO110="FEMALE_ADULT_36_48","F_RESIDENT","NA")))</f>
        <v>NA</v>
      </c>
      <c r="G110" s="1" t="str">
        <f>IF(SABI_SUMMARY!AP110="CENSORED",IF(SABI_SUMMARY!AO110="MALE_SUBADULT","M_DISPERSED",IF(SABI_SUMMARY!AO110="FEMALE_SUBADULT","F_DISPERSED","NA")),IF(SABI_SUMMARY!AP110="MALE_ADULT_36_48","M_RESIDENT",IF(SABI_SUMMARY!AP110="FEMALE_ADULT_36_48","F_RESIDENT","NA")))</f>
        <v>NA</v>
      </c>
      <c r="H110" s="1" t="str">
        <f>IF(SABI_SUMMARY!AQ110="CENSORED",IF(SABI_SUMMARY!AP110="MALE_SUBADULT","M_DISPERSED",IF(SABI_SUMMARY!AP110="FEMALE_SUBADULT","F_DISPERSED","NA")),IF(SABI_SUMMARY!AQ110="MALE_ADULT_36_48","M_RESIDENT",IF(SABI_SUMMARY!AQ110="FEMALE_ADULT_36_48","F_RESIDENT","NA")))</f>
        <v>NA</v>
      </c>
      <c r="I110" s="1" t="str">
        <f>IF(SABI_SUMMARY!AR110="CENSORED",IF(SABI_SUMMARY!AQ110="MALE_SUBADULT","M_DISPERSED",IF(SABI_SUMMARY!AQ110="FEMALE_SUBADULT","F_DISPERSED","NA")),IF(SABI_SUMMARY!AR110="MALE_ADULT_36_48","M_RESIDENT",IF(SABI_SUMMARY!AR110="FEMALE_ADULT_36_48","F_RESIDENT","NA")))</f>
        <v>NA</v>
      </c>
      <c r="J110" s="1" t="str">
        <f>IF(SABI_SUMMARY!AS110="CENSORED",IF(SABI_SUMMARY!AR110="MALE_SUBADULT","M_DISPERSED",IF(SABI_SUMMARY!AR110="FEMALE_SUBADULT","F_DISPERSED","NA")),IF(SABI_SUMMARY!AS110="MALE_ADULT_36_48","M_RESIDENT",IF(SABI_SUMMARY!AS110="FEMALE_ADULT_36_48","F_RESIDENT","NA")))</f>
        <v>NA</v>
      </c>
      <c r="K110" s="1" t="str">
        <f>IF(SABI_SUMMARY!AT110="CENSORED",IF(SABI_SUMMARY!AS110="MALE_SUBADULT","M_DISPERSED",IF(SABI_SUMMARY!AS110="FEMALE_SUBADULT","F_DISPERSED","NA")),IF(SABI_SUMMARY!AT110="MALE_ADULT_36_48","M_RESIDENT",IF(SABI_SUMMARY!AT110="FEMALE_ADULT_36_48","F_RESIDENT","NA")))</f>
        <v>NA</v>
      </c>
      <c r="L110" s="1" t="str">
        <f>IF(SABI_SUMMARY!AU110="CENSORED",IF(SABI_SUMMARY!AT110="MALE_SUBADULT","M_DISPERSED",IF(SABI_SUMMARY!AT110="FEMALE_SUBADULT","F_DISPERSED","NA")),IF(SABI_SUMMARY!AU110="MALE_ADULT_36_48","M_RESIDENT",IF(SABI_SUMMARY!AU110="FEMALE_ADULT_36_48","F_RESIDENT","NA")))</f>
        <v>NA</v>
      </c>
      <c r="M110" s="1" t="str">
        <f>IF(SABI_SUMMARY!AV110="CENSORED",IF(SABI_SUMMARY!AU110="MALE_SUBADULT","M_DISPERSED",IF(SABI_SUMMARY!AU110="FEMALE_SUBADULT","F_DISPERSED","NA")),IF(SABI_SUMMARY!AV110="MALE_ADULT_36_48","M_RESIDENT",IF(SABI_SUMMARY!AV110="FEMALE_ADULT_36_48","F_RESIDENT","NA")))</f>
        <v>NA</v>
      </c>
      <c r="N110" s="1" t="str">
        <f>IF(SABI_SUMMARY!AW110="CENSORED",IF(SABI_SUMMARY!AV110="MALE_SUBADULT","M_DISPERSED",IF(SABI_SUMMARY!AV110="FEMALE_SUBADULT","F_DISPERSED","NA")),IF(SABI_SUMMARY!AW110="MALE_ADULT_36_48","M_RESIDENT",IF(SABI_SUMMARY!AW110="FEMALE_ADULT_36_48","F_RESIDENT","NA")))</f>
        <v>NA</v>
      </c>
      <c r="O110" s="1" t="str">
        <f>IF(SABI_SUMMARY!AX110="CENSORED",IF(SABI_SUMMARY!AW110="MALE_SUBADULT","M_DISPERSED",IF(SABI_SUMMARY!AW110="FEMALE_SUBADULT","F_DISPERSED","NA")),IF(SABI_SUMMARY!AX110="MALE_ADULT_36_48","M_RESIDENT",IF(SABI_SUMMARY!AX110="FEMALE_ADULT_36_48","F_RESIDENT","NA")))</f>
        <v>NA</v>
      </c>
      <c r="P110" s="1" t="str">
        <f>IF(SABI_SUMMARY!AY110="CENSORED",IF(SABI_SUMMARY!AX110="MALE_SUBADULT","M_DISPERSED",IF(SABI_SUMMARY!AX110="FEMALE_SUBADULT","F_DISPERSED","NA")),IF(SABI_SUMMARY!AY110="MALE_ADULT_36_48","M_RESIDENT",IF(SABI_SUMMARY!AY110="FEMALE_ADULT_36_48","F_RESIDENT","NA")))</f>
        <v>NA</v>
      </c>
    </row>
    <row r="111" spans="1:16" x14ac:dyDescent="0.2">
      <c r="A111" s="27">
        <f>SABI_RAW_DATA!A111</f>
        <v>110</v>
      </c>
      <c r="B111" s="1" t="str">
        <f>IF(SABI_SUMMARY!AK111="CENSORED",IF(SABI_SUMMARY!AJ111="MALE_SUBADULT","M_DISPERSED",IF(SABI_SUMMARY!AJ111="FEMALE_SUBADULT","F_DISPERSED","NA")),IF(SABI_SUMMARY!AK111="MALE_ADULT_36_48","M_RESIDENT",IF(SABI_SUMMARY!AK111="FEMALE_ADULT_36_48","F_RESIDENT","NA")))</f>
        <v>NA</v>
      </c>
      <c r="C111" s="1" t="str">
        <f>IF(SABI_SUMMARY!AL111="CENSORED",IF(SABI_SUMMARY!AK111="MALE_SUBADULT","M_DISPERSED",IF(SABI_SUMMARY!AK111="FEMALE_SUBADULT","F_DISPERSED","NA")),IF(SABI_SUMMARY!AL111="MALE_ADULT_36_48","M_RESIDENT",IF(SABI_SUMMARY!AL111="FEMALE_ADULT_36_48","F_RESIDENT","NA")))</f>
        <v>NA</v>
      </c>
      <c r="D111" s="1" t="str">
        <f>IF(SABI_SUMMARY!AM111="CENSORED",IF(SABI_SUMMARY!AL111="MALE_SUBADULT","M_DISPERSED",IF(SABI_SUMMARY!AL111="FEMALE_SUBADULT","F_DISPERSED","NA")),IF(SABI_SUMMARY!AM111="MALE_ADULT_36_48","M_RESIDENT",IF(SABI_SUMMARY!AM111="FEMALE_ADULT_36_48","F_RESIDENT","NA")))</f>
        <v>NA</v>
      </c>
      <c r="E111" s="1" t="str">
        <f>IF(SABI_SUMMARY!AN111="CENSORED",IF(SABI_SUMMARY!AM111="MALE_SUBADULT","M_DISPERSED",IF(SABI_SUMMARY!AM111="FEMALE_SUBADULT","F_DISPERSED","NA")),IF(SABI_SUMMARY!AN111="MALE_ADULT_36_48","M_RESIDENT",IF(SABI_SUMMARY!AN111="FEMALE_ADULT_36_48","F_RESIDENT","NA")))</f>
        <v>NA</v>
      </c>
      <c r="F111" s="1" t="str">
        <f>IF(SABI_SUMMARY!AO111="CENSORED",IF(SABI_SUMMARY!AN111="MALE_SUBADULT","M_DISPERSED",IF(SABI_SUMMARY!AN111="FEMALE_SUBADULT","F_DISPERSED","NA")),IF(SABI_SUMMARY!AO111="MALE_ADULT_36_48","M_RESIDENT",IF(SABI_SUMMARY!AO111="FEMALE_ADULT_36_48","F_RESIDENT","NA")))</f>
        <v>NA</v>
      </c>
      <c r="G111" s="1" t="str">
        <f>IF(SABI_SUMMARY!AP111="CENSORED",IF(SABI_SUMMARY!AO111="MALE_SUBADULT","M_DISPERSED",IF(SABI_SUMMARY!AO111="FEMALE_SUBADULT","F_DISPERSED","NA")),IF(SABI_SUMMARY!AP111="MALE_ADULT_36_48","M_RESIDENT",IF(SABI_SUMMARY!AP111="FEMALE_ADULT_36_48","F_RESIDENT","NA")))</f>
        <v>NA</v>
      </c>
      <c r="H111" s="1" t="str">
        <f>IF(SABI_SUMMARY!AQ111="CENSORED",IF(SABI_SUMMARY!AP111="MALE_SUBADULT","M_DISPERSED",IF(SABI_SUMMARY!AP111="FEMALE_SUBADULT","F_DISPERSED","NA")),IF(SABI_SUMMARY!AQ111="MALE_ADULT_36_48","M_RESIDENT",IF(SABI_SUMMARY!AQ111="FEMALE_ADULT_36_48","F_RESIDENT","NA")))</f>
        <v>NA</v>
      </c>
      <c r="I111" s="1" t="str">
        <f>IF(SABI_SUMMARY!AR111="CENSORED",IF(SABI_SUMMARY!AQ111="MALE_SUBADULT","M_DISPERSED",IF(SABI_SUMMARY!AQ111="FEMALE_SUBADULT","F_DISPERSED","NA")),IF(SABI_SUMMARY!AR111="MALE_ADULT_36_48","M_RESIDENT",IF(SABI_SUMMARY!AR111="FEMALE_ADULT_36_48","F_RESIDENT","NA")))</f>
        <v>NA</v>
      </c>
      <c r="J111" s="1" t="str">
        <f>IF(SABI_SUMMARY!AS111="CENSORED",IF(SABI_SUMMARY!AR111="MALE_SUBADULT","M_DISPERSED",IF(SABI_SUMMARY!AR111="FEMALE_SUBADULT","F_DISPERSED","NA")),IF(SABI_SUMMARY!AS111="MALE_ADULT_36_48","M_RESIDENT",IF(SABI_SUMMARY!AS111="FEMALE_ADULT_36_48","F_RESIDENT","NA")))</f>
        <v>NA</v>
      </c>
      <c r="K111" s="1" t="str">
        <f>IF(SABI_SUMMARY!AT111="CENSORED",IF(SABI_SUMMARY!AS111="MALE_SUBADULT","M_DISPERSED",IF(SABI_SUMMARY!AS111="FEMALE_SUBADULT","F_DISPERSED","NA")),IF(SABI_SUMMARY!AT111="MALE_ADULT_36_48","M_RESIDENT",IF(SABI_SUMMARY!AT111="FEMALE_ADULT_36_48","F_RESIDENT","NA")))</f>
        <v>NA</v>
      </c>
      <c r="L111" s="1" t="str">
        <f>IF(SABI_SUMMARY!AU111="CENSORED",IF(SABI_SUMMARY!AT111="MALE_SUBADULT","M_DISPERSED",IF(SABI_SUMMARY!AT111="FEMALE_SUBADULT","F_DISPERSED","NA")),IF(SABI_SUMMARY!AU111="MALE_ADULT_36_48","M_RESIDENT",IF(SABI_SUMMARY!AU111="FEMALE_ADULT_36_48","F_RESIDENT","NA")))</f>
        <v>NA</v>
      </c>
      <c r="M111" s="1" t="str">
        <f>IF(SABI_SUMMARY!AV111="CENSORED",IF(SABI_SUMMARY!AU111="MALE_SUBADULT","M_DISPERSED",IF(SABI_SUMMARY!AU111="FEMALE_SUBADULT","F_DISPERSED","NA")),IF(SABI_SUMMARY!AV111="MALE_ADULT_36_48","M_RESIDENT",IF(SABI_SUMMARY!AV111="FEMALE_ADULT_36_48","F_RESIDENT","NA")))</f>
        <v>NA</v>
      </c>
      <c r="N111" s="1" t="str">
        <f>IF(SABI_SUMMARY!AW111="CENSORED",IF(SABI_SUMMARY!AV111="MALE_SUBADULT","M_DISPERSED",IF(SABI_SUMMARY!AV111="FEMALE_SUBADULT","F_DISPERSED","NA")),IF(SABI_SUMMARY!AW111="MALE_ADULT_36_48","M_RESIDENT",IF(SABI_SUMMARY!AW111="FEMALE_ADULT_36_48","F_RESIDENT","NA")))</f>
        <v>NA</v>
      </c>
      <c r="O111" s="1" t="str">
        <f>IF(SABI_SUMMARY!AX111="CENSORED",IF(SABI_SUMMARY!AW111="MALE_SUBADULT","M_DISPERSED",IF(SABI_SUMMARY!AW111="FEMALE_SUBADULT","F_DISPERSED","NA")),IF(SABI_SUMMARY!AX111="MALE_ADULT_36_48","M_RESIDENT",IF(SABI_SUMMARY!AX111="FEMALE_ADULT_36_48","F_RESIDENT","NA")))</f>
        <v>NA</v>
      </c>
      <c r="P111" s="1" t="str">
        <f>IF(SABI_SUMMARY!AY111="CENSORED",IF(SABI_SUMMARY!AX111="MALE_SUBADULT","M_DISPERSED",IF(SABI_SUMMARY!AX111="FEMALE_SUBADULT","F_DISPERSED","NA")),IF(SABI_SUMMARY!AY111="MALE_ADULT_36_48","M_RESIDENT",IF(SABI_SUMMARY!AY111="FEMALE_ADULT_36_48","F_RESIDENT","NA")))</f>
        <v>NA</v>
      </c>
    </row>
    <row r="112" spans="1:16" x14ac:dyDescent="0.2">
      <c r="A112" s="27">
        <f>SABI_RAW_DATA!A112</f>
        <v>111</v>
      </c>
      <c r="B112" s="1" t="str">
        <f>IF(SABI_SUMMARY!AK112="CENSORED",IF(SABI_SUMMARY!AJ112="MALE_SUBADULT","M_DISPERSED",IF(SABI_SUMMARY!AJ112="FEMALE_SUBADULT","F_DISPERSED","NA")),IF(SABI_SUMMARY!AK112="MALE_ADULT_36_48","M_RESIDENT",IF(SABI_SUMMARY!AK112="FEMALE_ADULT_36_48","F_RESIDENT","NA")))</f>
        <v>NA</v>
      </c>
      <c r="C112" s="1" t="str">
        <f>IF(SABI_SUMMARY!AL112="CENSORED",IF(SABI_SUMMARY!AK112="MALE_SUBADULT","M_DISPERSED",IF(SABI_SUMMARY!AK112="FEMALE_SUBADULT","F_DISPERSED","NA")),IF(SABI_SUMMARY!AL112="MALE_ADULT_36_48","M_RESIDENT",IF(SABI_SUMMARY!AL112="FEMALE_ADULT_36_48","F_RESIDENT","NA")))</f>
        <v>NA</v>
      </c>
      <c r="D112" s="1" t="str">
        <f>IF(SABI_SUMMARY!AM112="CENSORED",IF(SABI_SUMMARY!AL112="MALE_SUBADULT","M_DISPERSED",IF(SABI_SUMMARY!AL112="FEMALE_SUBADULT","F_DISPERSED","NA")),IF(SABI_SUMMARY!AM112="MALE_ADULT_36_48","M_RESIDENT",IF(SABI_SUMMARY!AM112="FEMALE_ADULT_36_48","F_RESIDENT","NA")))</f>
        <v>NA</v>
      </c>
      <c r="E112" s="1" t="str">
        <f>IF(SABI_SUMMARY!AN112="CENSORED",IF(SABI_SUMMARY!AM112="MALE_SUBADULT","M_DISPERSED",IF(SABI_SUMMARY!AM112="FEMALE_SUBADULT","F_DISPERSED","NA")),IF(SABI_SUMMARY!AN112="MALE_ADULT_36_48","M_RESIDENT",IF(SABI_SUMMARY!AN112="FEMALE_ADULT_36_48","F_RESIDENT","NA")))</f>
        <v>NA</v>
      </c>
      <c r="F112" s="1" t="str">
        <f>IF(SABI_SUMMARY!AO112="CENSORED",IF(SABI_SUMMARY!AN112="MALE_SUBADULT","M_DISPERSED",IF(SABI_SUMMARY!AN112="FEMALE_SUBADULT","F_DISPERSED","NA")),IF(SABI_SUMMARY!AO112="MALE_ADULT_36_48","M_RESIDENT",IF(SABI_SUMMARY!AO112="FEMALE_ADULT_36_48","F_RESIDENT","NA")))</f>
        <v>NA</v>
      </c>
      <c r="G112" s="1" t="str">
        <f>IF(SABI_SUMMARY!AP112="CENSORED",IF(SABI_SUMMARY!AO112="MALE_SUBADULT","M_DISPERSED",IF(SABI_SUMMARY!AO112="FEMALE_SUBADULT","F_DISPERSED","NA")),IF(SABI_SUMMARY!AP112="MALE_ADULT_36_48","M_RESIDENT",IF(SABI_SUMMARY!AP112="FEMALE_ADULT_36_48","F_RESIDENT","NA")))</f>
        <v>NA</v>
      </c>
      <c r="H112" s="1" t="str">
        <f>IF(SABI_SUMMARY!AQ112="CENSORED",IF(SABI_SUMMARY!AP112="MALE_SUBADULT","M_DISPERSED",IF(SABI_SUMMARY!AP112="FEMALE_SUBADULT","F_DISPERSED","NA")),IF(SABI_SUMMARY!AQ112="MALE_ADULT_36_48","M_RESIDENT",IF(SABI_SUMMARY!AQ112="FEMALE_ADULT_36_48","F_RESIDENT","NA")))</f>
        <v>NA</v>
      </c>
      <c r="I112" s="1" t="str">
        <f>IF(SABI_SUMMARY!AR112="CENSORED",IF(SABI_SUMMARY!AQ112="MALE_SUBADULT","M_DISPERSED",IF(SABI_SUMMARY!AQ112="FEMALE_SUBADULT","F_DISPERSED","NA")),IF(SABI_SUMMARY!AR112="MALE_ADULT_36_48","M_RESIDENT",IF(SABI_SUMMARY!AR112="FEMALE_ADULT_36_48","F_RESIDENT","NA")))</f>
        <v>NA</v>
      </c>
      <c r="J112" s="1" t="str">
        <f>IF(SABI_SUMMARY!AS112="CENSORED",IF(SABI_SUMMARY!AR112="MALE_SUBADULT","M_DISPERSED",IF(SABI_SUMMARY!AR112="FEMALE_SUBADULT","F_DISPERSED","NA")),IF(SABI_SUMMARY!AS112="MALE_ADULT_36_48","M_RESIDENT",IF(SABI_SUMMARY!AS112="FEMALE_ADULT_36_48","F_RESIDENT","NA")))</f>
        <v>NA</v>
      </c>
      <c r="K112" s="1" t="str">
        <f>IF(SABI_SUMMARY!AT112="CENSORED",IF(SABI_SUMMARY!AS112="MALE_SUBADULT","M_DISPERSED",IF(SABI_SUMMARY!AS112="FEMALE_SUBADULT","F_DISPERSED","NA")),IF(SABI_SUMMARY!AT112="MALE_ADULT_36_48","M_RESIDENT",IF(SABI_SUMMARY!AT112="FEMALE_ADULT_36_48","F_RESIDENT","NA")))</f>
        <v>NA</v>
      </c>
      <c r="L112" s="1" t="str">
        <f>IF(SABI_SUMMARY!AU112="CENSORED",IF(SABI_SUMMARY!AT112="MALE_SUBADULT","M_DISPERSED",IF(SABI_SUMMARY!AT112="FEMALE_SUBADULT","F_DISPERSED","NA")),IF(SABI_SUMMARY!AU112="MALE_ADULT_36_48","M_RESIDENT",IF(SABI_SUMMARY!AU112="FEMALE_ADULT_36_48","F_RESIDENT","NA")))</f>
        <v>NA</v>
      </c>
      <c r="M112" s="1" t="str">
        <f>IF(SABI_SUMMARY!AV112="CENSORED",IF(SABI_SUMMARY!AU112="MALE_SUBADULT","M_DISPERSED",IF(SABI_SUMMARY!AU112="FEMALE_SUBADULT","F_DISPERSED","NA")),IF(SABI_SUMMARY!AV112="MALE_ADULT_36_48","M_RESIDENT",IF(SABI_SUMMARY!AV112="FEMALE_ADULT_36_48","F_RESIDENT","NA")))</f>
        <v>NA</v>
      </c>
      <c r="N112" s="1" t="str">
        <f>IF(SABI_SUMMARY!AW112="CENSORED",IF(SABI_SUMMARY!AV112="MALE_SUBADULT","M_DISPERSED",IF(SABI_SUMMARY!AV112="FEMALE_SUBADULT","F_DISPERSED","NA")),IF(SABI_SUMMARY!AW112="MALE_ADULT_36_48","M_RESIDENT",IF(SABI_SUMMARY!AW112="FEMALE_ADULT_36_48","F_RESIDENT","NA")))</f>
        <v>NA</v>
      </c>
      <c r="O112" s="1" t="str">
        <f>IF(SABI_SUMMARY!AX112="CENSORED",IF(SABI_SUMMARY!AW112="MALE_SUBADULT","M_DISPERSED",IF(SABI_SUMMARY!AW112="FEMALE_SUBADULT","F_DISPERSED","NA")),IF(SABI_SUMMARY!AX112="MALE_ADULT_36_48","M_RESIDENT",IF(SABI_SUMMARY!AX112="FEMALE_ADULT_36_48","F_RESIDENT","NA")))</f>
        <v>NA</v>
      </c>
      <c r="P112" s="1" t="str">
        <f>IF(SABI_SUMMARY!AY112="CENSORED",IF(SABI_SUMMARY!AX112="MALE_SUBADULT","M_DISPERSED",IF(SABI_SUMMARY!AX112="FEMALE_SUBADULT","F_DISPERSED","NA")),IF(SABI_SUMMARY!AY112="MALE_ADULT_36_48","M_RESIDENT",IF(SABI_SUMMARY!AY112="FEMALE_ADULT_36_48","F_RESIDENT","NA")))</f>
        <v>NA</v>
      </c>
    </row>
    <row r="113" spans="1:16" x14ac:dyDescent="0.2">
      <c r="A113" s="27">
        <f>SABI_RAW_DATA!A113</f>
        <v>112</v>
      </c>
      <c r="B113" s="1" t="str">
        <f>IF(SABI_SUMMARY!AK113="CENSORED",IF(SABI_SUMMARY!AJ113="MALE_SUBADULT","M_DISPERSED",IF(SABI_SUMMARY!AJ113="FEMALE_SUBADULT","F_DISPERSED","NA")),IF(SABI_SUMMARY!AK113="MALE_ADULT_36_48","M_RESIDENT",IF(SABI_SUMMARY!AK113="FEMALE_ADULT_36_48","F_RESIDENT","NA")))</f>
        <v>NA</v>
      </c>
      <c r="C113" s="1" t="str">
        <f>IF(SABI_SUMMARY!AL113="CENSORED",IF(SABI_SUMMARY!AK113="MALE_SUBADULT","M_DISPERSED",IF(SABI_SUMMARY!AK113="FEMALE_SUBADULT","F_DISPERSED","NA")),IF(SABI_SUMMARY!AL113="MALE_ADULT_36_48","M_RESIDENT",IF(SABI_SUMMARY!AL113="FEMALE_ADULT_36_48","F_RESIDENT","NA")))</f>
        <v>NA</v>
      </c>
      <c r="D113" s="1" t="str">
        <f>IF(SABI_SUMMARY!AM113="CENSORED",IF(SABI_SUMMARY!AL113="MALE_SUBADULT","M_DISPERSED",IF(SABI_SUMMARY!AL113="FEMALE_SUBADULT","F_DISPERSED","NA")),IF(SABI_SUMMARY!AM113="MALE_ADULT_36_48","M_RESIDENT",IF(SABI_SUMMARY!AM113="FEMALE_ADULT_36_48","F_RESIDENT","NA")))</f>
        <v>NA</v>
      </c>
      <c r="E113" s="1" t="str">
        <f>IF(SABI_SUMMARY!AN113="CENSORED",IF(SABI_SUMMARY!AM113="MALE_SUBADULT","M_DISPERSED",IF(SABI_SUMMARY!AM113="FEMALE_SUBADULT","F_DISPERSED","NA")),IF(SABI_SUMMARY!AN113="MALE_ADULT_36_48","M_RESIDENT",IF(SABI_SUMMARY!AN113="FEMALE_ADULT_36_48","F_RESIDENT","NA")))</f>
        <v>NA</v>
      </c>
      <c r="F113" s="1" t="str">
        <f>IF(SABI_SUMMARY!AO113="CENSORED",IF(SABI_SUMMARY!AN113="MALE_SUBADULT","M_DISPERSED",IF(SABI_SUMMARY!AN113="FEMALE_SUBADULT","F_DISPERSED","NA")),IF(SABI_SUMMARY!AO113="MALE_ADULT_36_48","M_RESIDENT",IF(SABI_SUMMARY!AO113="FEMALE_ADULT_36_48","F_RESIDENT","NA")))</f>
        <v>NA</v>
      </c>
      <c r="G113" s="1" t="str">
        <f>IF(SABI_SUMMARY!AP113="CENSORED",IF(SABI_SUMMARY!AO113="MALE_SUBADULT","M_DISPERSED",IF(SABI_SUMMARY!AO113="FEMALE_SUBADULT","F_DISPERSED","NA")),IF(SABI_SUMMARY!AP113="MALE_ADULT_36_48","M_RESIDENT",IF(SABI_SUMMARY!AP113="FEMALE_ADULT_36_48","F_RESIDENT","NA")))</f>
        <v>NA</v>
      </c>
      <c r="H113" s="1" t="str">
        <f>IF(SABI_SUMMARY!AQ113="CENSORED",IF(SABI_SUMMARY!AP113="MALE_SUBADULT","M_DISPERSED",IF(SABI_SUMMARY!AP113="FEMALE_SUBADULT","F_DISPERSED","NA")),IF(SABI_SUMMARY!AQ113="MALE_ADULT_36_48","M_RESIDENT",IF(SABI_SUMMARY!AQ113="FEMALE_ADULT_36_48","F_RESIDENT","NA")))</f>
        <v>NA</v>
      </c>
      <c r="I113" s="1" t="str">
        <f>IF(SABI_SUMMARY!AR113="CENSORED",IF(SABI_SUMMARY!AQ113="MALE_SUBADULT","M_DISPERSED",IF(SABI_SUMMARY!AQ113="FEMALE_SUBADULT","F_DISPERSED","NA")),IF(SABI_SUMMARY!AR113="MALE_ADULT_36_48","M_RESIDENT",IF(SABI_SUMMARY!AR113="FEMALE_ADULT_36_48","F_RESIDENT","NA")))</f>
        <v>NA</v>
      </c>
      <c r="J113" s="1" t="str">
        <f>IF(SABI_SUMMARY!AS113="CENSORED",IF(SABI_SUMMARY!AR113="MALE_SUBADULT","M_DISPERSED",IF(SABI_SUMMARY!AR113="FEMALE_SUBADULT","F_DISPERSED","NA")),IF(SABI_SUMMARY!AS113="MALE_ADULT_36_48","M_RESIDENT",IF(SABI_SUMMARY!AS113="FEMALE_ADULT_36_48","F_RESIDENT","NA")))</f>
        <v>NA</v>
      </c>
      <c r="K113" s="1" t="str">
        <f>IF(SABI_SUMMARY!AT113="CENSORED",IF(SABI_SUMMARY!AS113="MALE_SUBADULT","M_DISPERSED",IF(SABI_SUMMARY!AS113="FEMALE_SUBADULT","F_DISPERSED","NA")),IF(SABI_SUMMARY!AT113="MALE_ADULT_36_48","M_RESIDENT",IF(SABI_SUMMARY!AT113="FEMALE_ADULT_36_48","F_RESIDENT","NA")))</f>
        <v>NA</v>
      </c>
      <c r="L113" s="1" t="str">
        <f>IF(SABI_SUMMARY!AU113="CENSORED",IF(SABI_SUMMARY!AT113="MALE_SUBADULT","M_DISPERSED",IF(SABI_SUMMARY!AT113="FEMALE_SUBADULT","F_DISPERSED","NA")),IF(SABI_SUMMARY!AU113="MALE_ADULT_36_48","M_RESIDENT",IF(SABI_SUMMARY!AU113="FEMALE_ADULT_36_48","F_RESIDENT","NA")))</f>
        <v>NA</v>
      </c>
      <c r="M113" s="1" t="str">
        <f>IF(SABI_SUMMARY!AV113="CENSORED",IF(SABI_SUMMARY!AU113="MALE_SUBADULT","M_DISPERSED",IF(SABI_SUMMARY!AU113="FEMALE_SUBADULT","F_DISPERSED","NA")),IF(SABI_SUMMARY!AV113="MALE_ADULT_36_48","M_RESIDENT",IF(SABI_SUMMARY!AV113="FEMALE_ADULT_36_48","F_RESIDENT","NA")))</f>
        <v>NA</v>
      </c>
      <c r="N113" s="1" t="str">
        <f>IF(SABI_SUMMARY!AW113="CENSORED",IF(SABI_SUMMARY!AV113="MALE_SUBADULT","M_DISPERSED",IF(SABI_SUMMARY!AV113="FEMALE_SUBADULT","F_DISPERSED","NA")),IF(SABI_SUMMARY!AW113="MALE_ADULT_36_48","M_RESIDENT",IF(SABI_SUMMARY!AW113="FEMALE_ADULT_36_48","F_RESIDENT","NA")))</f>
        <v>NA</v>
      </c>
      <c r="O113" s="1" t="str">
        <f>IF(SABI_SUMMARY!AX113="CENSORED",IF(SABI_SUMMARY!AW113="MALE_SUBADULT","M_DISPERSED",IF(SABI_SUMMARY!AW113="FEMALE_SUBADULT","F_DISPERSED","NA")),IF(SABI_SUMMARY!AX113="MALE_ADULT_36_48","M_RESIDENT",IF(SABI_SUMMARY!AX113="FEMALE_ADULT_36_48","F_RESIDENT","NA")))</f>
        <v>NA</v>
      </c>
      <c r="P113" s="1" t="str">
        <f>IF(SABI_SUMMARY!AY113="CENSORED",IF(SABI_SUMMARY!AX113="MALE_SUBADULT","M_DISPERSED",IF(SABI_SUMMARY!AX113="FEMALE_SUBADULT","F_DISPERSED","NA")),IF(SABI_SUMMARY!AY113="MALE_ADULT_36_48","M_RESIDENT",IF(SABI_SUMMARY!AY113="FEMALE_ADULT_36_48","F_RESIDENT","NA")))</f>
        <v>NA</v>
      </c>
    </row>
    <row r="114" spans="1:16" x14ac:dyDescent="0.2">
      <c r="A114" s="27">
        <f>SABI_RAW_DATA!A114</f>
        <v>113</v>
      </c>
      <c r="B114" s="1" t="str">
        <f>IF(SABI_SUMMARY!AK114="CENSORED",IF(SABI_SUMMARY!AJ114="MALE_SUBADULT","M_DISPERSED",IF(SABI_SUMMARY!AJ114="FEMALE_SUBADULT","F_DISPERSED","NA")),IF(SABI_SUMMARY!AK114="MALE_ADULT_36_48","M_RESIDENT",IF(SABI_SUMMARY!AK114="FEMALE_ADULT_36_48","F_RESIDENT","NA")))</f>
        <v>NA</v>
      </c>
      <c r="C114" s="1" t="str">
        <f>IF(SABI_SUMMARY!AL114="CENSORED",IF(SABI_SUMMARY!AK114="MALE_SUBADULT","M_DISPERSED",IF(SABI_SUMMARY!AK114="FEMALE_SUBADULT","F_DISPERSED","NA")),IF(SABI_SUMMARY!AL114="MALE_ADULT_36_48","M_RESIDENT",IF(SABI_SUMMARY!AL114="FEMALE_ADULT_36_48","F_RESIDENT","NA")))</f>
        <v>NA</v>
      </c>
      <c r="D114" s="1" t="str">
        <f>IF(SABI_SUMMARY!AM114="CENSORED",IF(SABI_SUMMARY!AL114="MALE_SUBADULT","M_DISPERSED",IF(SABI_SUMMARY!AL114="FEMALE_SUBADULT","F_DISPERSED","NA")),IF(SABI_SUMMARY!AM114="MALE_ADULT_36_48","M_RESIDENT",IF(SABI_SUMMARY!AM114="FEMALE_ADULT_36_48","F_RESIDENT","NA")))</f>
        <v>NA</v>
      </c>
      <c r="E114" s="1" t="str">
        <f>IF(SABI_SUMMARY!AN114="CENSORED",IF(SABI_SUMMARY!AM114="MALE_SUBADULT","M_DISPERSED",IF(SABI_SUMMARY!AM114="FEMALE_SUBADULT","F_DISPERSED","NA")),IF(SABI_SUMMARY!AN114="MALE_ADULT_36_48","M_RESIDENT",IF(SABI_SUMMARY!AN114="FEMALE_ADULT_36_48","F_RESIDENT","NA")))</f>
        <v>NA</v>
      </c>
      <c r="F114" s="1" t="str">
        <f>IF(SABI_SUMMARY!AO114="CENSORED",IF(SABI_SUMMARY!AN114="MALE_SUBADULT","M_DISPERSED",IF(SABI_SUMMARY!AN114="FEMALE_SUBADULT","F_DISPERSED","NA")),IF(SABI_SUMMARY!AO114="MALE_ADULT_36_48","M_RESIDENT",IF(SABI_SUMMARY!AO114="FEMALE_ADULT_36_48","F_RESIDENT","NA")))</f>
        <v>NA</v>
      </c>
      <c r="G114" s="1" t="str">
        <f>IF(SABI_SUMMARY!AP114="CENSORED",IF(SABI_SUMMARY!AO114="MALE_SUBADULT","M_DISPERSED",IF(SABI_SUMMARY!AO114="FEMALE_SUBADULT","F_DISPERSED","NA")),IF(SABI_SUMMARY!AP114="MALE_ADULT_36_48","M_RESIDENT",IF(SABI_SUMMARY!AP114="FEMALE_ADULT_36_48","F_RESIDENT","NA")))</f>
        <v>NA</v>
      </c>
      <c r="H114" s="1" t="str">
        <f>IF(SABI_SUMMARY!AQ114="CENSORED",IF(SABI_SUMMARY!AP114="MALE_SUBADULT","M_DISPERSED",IF(SABI_SUMMARY!AP114="FEMALE_SUBADULT","F_DISPERSED","NA")),IF(SABI_SUMMARY!AQ114="MALE_ADULT_36_48","M_RESIDENT",IF(SABI_SUMMARY!AQ114="FEMALE_ADULT_36_48","F_RESIDENT","NA")))</f>
        <v>NA</v>
      </c>
      <c r="I114" s="1" t="str">
        <f>IF(SABI_SUMMARY!AR114="CENSORED",IF(SABI_SUMMARY!AQ114="MALE_SUBADULT","M_DISPERSED",IF(SABI_SUMMARY!AQ114="FEMALE_SUBADULT","F_DISPERSED","NA")),IF(SABI_SUMMARY!AR114="MALE_ADULT_36_48","M_RESIDENT",IF(SABI_SUMMARY!AR114="FEMALE_ADULT_36_48","F_RESIDENT","NA")))</f>
        <v>NA</v>
      </c>
      <c r="J114" s="1" t="str">
        <f>IF(SABI_SUMMARY!AS114="CENSORED",IF(SABI_SUMMARY!AR114="MALE_SUBADULT","M_DISPERSED",IF(SABI_SUMMARY!AR114="FEMALE_SUBADULT","F_DISPERSED","NA")),IF(SABI_SUMMARY!AS114="MALE_ADULT_36_48","M_RESIDENT",IF(SABI_SUMMARY!AS114="FEMALE_ADULT_36_48","F_RESIDENT","NA")))</f>
        <v>NA</v>
      </c>
      <c r="K114" s="1" t="str">
        <f>IF(SABI_SUMMARY!AT114="CENSORED",IF(SABI_SUMMARY!AS114="MALE_SUBADULT","M_DISPERSED",IF(SABI_SUMMARY!AS114="FEMALE_SUBADULT","F_DISPERSED","NA")),IF(SABI_SUMMARY!AT114="MALE_ADULT_36_48","M_RESIDENT",IF(SABI_SUMMARY!AT114="FEMALE_ADULT_36_48","F_RESIDENT","NA")))</f>
        <v>NA</v>
      </c>
      <c r="L114" s="1" t="str">
        <f>IF(SABI_SUMMARY!AU114="CENSORED",IF(SABI_SUMMARY!AT114="MALE_SUBADULT","M_DISPERSED",IF(SABI_SUMMARY!AT114="FEMALE_SUBADULT","F_DISPERSED","NA")),IF(SABI_SUMMARY!AU114="MALE_ADULT_36_48","M_RESIDENT",IF(SABI_SUMMARY!AU114="FEMALE_ADULT_36_48","F_RESIDENT","NA")))</f>
        <v>NA</v>
      </c>
      <c r="M114" s="1" t="str">
        <f>IF(SABI_SUMMARY!AV114="CENSORED",IF(SABI_SUMMARY!AU114="MALE_SUBADULT","M_DISPERSED",IF(SABI_SUMMARY!AU114="FEMALE_SUBADULT","F_DISPERSED","NA")),IF(SABI_SUMMARY!AV114="MALE_ADULT_36_48","M_RESIDENT",IF(SABI_SUMMARY!AV114="FEMALE_ADULT_36_48","F_RESIDENT","NA")))</f>
        <v>NA</v>
      </c>
      <c r="N114" s="1" t="str">
        <f>IF(SABI_SUMMARY!AW114="CENSORED",IF(SABI_SUMMARY!AV114="MALE_SUBADULT","M_DISPERSED",IF(SABI_SUMMARY!AV114="FEMALE_SUBADULT","F_DISPERSED","NA")),IF(SABI_SUMMARY!AW114="MALE_ADULT_36_48","M_RESIDENT",IF(SABI_SUMMARY!AW114="FEMALE_ADULT_36_48","F_RESIDENT","NA")))</f>
        <v>NA</v>
      </c>
      <c r="O114" s="1" t="str">
        <f>IF(SABI_SUMMARY!AX114="CENSORED",IF(SABI_SUMMARY!AW114="MALE_SUBADULT","M_DISPERSED",IF(SABI_SUMMARY!AW114="FEMALE_SUBADULT","F_DISPERSED","NA")),IF(SABI_SUMMARY!AX114="MALE_ADULT_36_48","M_RESIDENT",IF(SABI_SUMMARY!AX114="FEMALE_ADULT_36_48","F_RESIDENT","NA")))</f>
        <v>NA</v>
      </c>
      <c r="P114" s="1" t="str">
        <f>IF(SABI_SUMMARY!AY114="CENSORED",IF(SABI_SUMMARY!AX114="MALE_SUBADULT","M_DISPERSED",IF(SABI_SUMMARY!AX114="FEMALE_SUBADULT","F_DISPERSED","NA")),IF(SABI_SUMMARY!AY114="MALE_ADULT_36_48","M_RESIDENT",IF(SABI_SUMMARY!AY114="FEMALE_ADULT_36_48","F_RESIDENT","NA")))</f>
        <v>NA</v>
      </c>
    </row>
    <row r="115" spans="1:16" x14ac:dyDescent="0.2">
      <c r="A115" s="27">
        <f>SABI_RAW_DATA!A115</f>
        <v>114</v>
      </c>
      <c r="B115" s="1" t="str">
        <f>IF(SABI_SUMMARY!AK115="CENSORED",IF(SABI_SUMMARY!AJ115="MALE_SUBADULT","M_DISPERSED",IF(SABI_SUMMARY!AJ115="FEMALE_SUBADULT","F_DISPERSED","NA")),IF(SABI_SUMMARY!AK115="MALE_ADULT_36_48","M_RESIDENT",IF(SABI_SUMMARY!AK115="FEMALE_ADULT_36_48","F_RESIDENT","NA")))</f>
        <v>NA</v>
      </c>
      <c r="C115" s="1" t="str">
        <f>IF(SABI_SUMMARY!AL115="CENSORED",IF(SABI_SUMMARY!AK115="MALE_SUBADULT","M_DISPERSED",IF(SABI_SUMMARY!AK115="FEMALE_SUBADULT","F_DISPERSED","NA")),IF(SABI_SUMMARY!AL115="MALE_ADULT_36_48","M_RESIDENT",IF(SABI_SUMMARY!AL115="FEMALE_ADULT_36_48","F_RESIDENT","NA")))</f>
        <v>NA</v>
      </c>
      <c r="D115" s="1" t="str">
        <f>IF(SABI_SUMMARY!AM115="CENSORED",IF(SABI_SUMMARY!AL115="MALE_SUBADULT","M_DISPERSED",IF(SABI_SUMMARY!AL115="FEMALE_SUBADULT","F_DISPERSED","NA")),IF(SABI_SUMMARY!AM115="MALE_ADULT_36_48","M_RESIDENT",IF(SABI_SUMMARY!AM115="FEMALE_ADULT_36_48","F_RESIDENT","NA")))</f>
        <v>NA</v>
      </c>
      <c r="E115" s="1" t="str">
        <f>IF(SABI_SUMMARY!AN115="CENSORED",IF(SABI_SUMMARY!AM115="MALE_SUBADULT","M_DISPERSED",IF(SABI_SUMMARY!AM115="FEMALE_SUBADULT","F_DISPERSED","NA")),IF(SABI_SUMMARY!AN115="MALE_ADULT_36_48","M_RESIDENT",IF(SABI_SUMMARY!AN115="FEMALE_ADULT_36_48","F_RESIDENT","NA")))</f>
        <v>NA</v>
      </c>
      <c r="F115" s="1" t="str">
        <f>IF(SABI_SUMMARY!AO115="CENSORED",IF(SABI_SUMMARY!AN115="MALE_SUBADULT","M_DISPERSED",IF(SABI_SUMMARY!AN115="FEMALE_SUBADULT","F_DISPERSED","NA")),IF(SABI_SUMMARY!AO115="MALE_ADULT_36_48","M_RESIDENT",IF(SABI_SUMMARY!AO115="FEMALE_ADULT_36_48","F_RESIDENT","NA")))</f>
        <v>NA</v>
      </c>
      <c r="G115" s="1" t="str">
        <f>IF(SABI_SUMMARY!AP115="CENSORED",IF(SABI_SUMMARY!AO115="MALE_SUBADULT","M_DISPERSED",IF(SABI_SUMMARY!AO115="FEMALE_SUBADULT","F_DISPERSED","NA")),IF(SABI_SUMMARY!AP115="MALE_ADULT_36_48","M_RESIDENT",IF(SABI_SUMMARY!AP115="FEMALE_ADULT_36_48","F_RESIDENT","NA")))</f>
        <v>NA</v>
      </c>
      <c r="H115" s="1" t="str">
        <f>IF(SABI_SUMMARY!AQ115="CENSORED",IF(SABI_SUMMARY!AP115="MALE_SUBADULT","M_DISPERSED",IF(SABI_SUMMARY!AP115="FEMALE_SUBADULT","F_DISPERSED","NA")),IF(SABI_SUMMARY!AQ115="MALE_ADULT_36_48","M_RESIDENT",IF(SABI_SUMMARY!AQ115="FEMALE_ADULT_36_48","F_RESIDENT","NA")))</f>
        <v>NA</v>
      </c>
      <c r="I115" s="1" t="str">
        <f>IF(SABI_SUMMARY!AR115="CENSORED",IF(SABI_SUMMARY!AQ115="MALE_SUBADULT","M_DISPERSED",IF(SABI_SUMMARY!AQ115="FEMALE_SUBADULT","F_DISPERSED","NA")),IF(SABI_SUMMARY!AR115="MALE_ADULT_36_48","M_RESIDENT",IF(SABI_SUMMARY!AR115="FEMALE_ADULT_36_48","F_RESIDENT","NA")))</f>
        <v>NA</v>
      </c>
      <c r="J115" s="1" t="str">
        <f>IF(SABI_SUMMARY!AS115="CENSORED",IF(SABI_SUMMARY!AR115="MALE_SUBADULT","M_DISPERSED",IF(SABI_SUMMARY!AR115="FEMALE_SUBADULT","F_DISPERSED","NA")),IF(SABI_SUMMARY!AS115="MALE_ADULT_36_48","M_RESIDENT",IF(SABI_SUMMARY!AS115="FEMALE_ADULT_36_48","F_RESIDENT","NA")))</f>
        <v>NA</v>
      </c>
      <c r="K115" s="1" t="str">
        <f>IF(SABI_SUMMARY!AT115="CENSORED",IF(SABI_SUMMARY!AS115="MALE_SUBADULT","M_DISPERSED",IF(SABI_SUMMARY!AS115="FEMALE_SUBADULT","F_DISPERSED","NA")),IF(SABI_SUMMARY!AT115="MALE_ADULT_36_48","M_RESIDENT",IF(SABI_SUMMARY!AT115="FEMALE_ADULT_36_48","F_RESIDENT","NA")))</f>
        <v>NA</v>
      </c>
      <c r="L115" s="1" t="str">
        <f>IF(SABI_SUMMARY!AU115="CENSORED",IF(SABI_SUMMARY!AT115="MALE_SUBADULT","M_DISPERSED",IF(SABI_SUMMARY!AT115="FEMALE_SUBADULT","F_DISPERSED","NA")),IF(SABI_SUMMARY!AU115="MALE_ADULT_36_48","M_RESIDENT",IF(SABI_SUMMARY!AU115="FEMALE_ADULT_36_48","F_RESIDENT","NA")))</f>
        <v>NA</v>
      </c>
      <c r="M115" s="1" t="str">
        <f>IF(SABI_SUMMARY!AV115="CENSORED",IF(SABI_SUMMARY!AU115="MALE_SUBADULT","M_DISPERSED",IF(SABI_SUMMARY!AU115="FEMALE_SUBADULT","F_DISPERSED","NA")),IF(SABI_SUMMARY!AV115="MALE_ADULT_36_48","M_RESIDENT",IF(SABI_SUMMARY!AV115="FEMALE_ADULT_36_48","F_RESIDENT","NA")))</f>
        <v>NA</v>
      </c>
      <c r="N115" s="1" t="str">
        <f>IF(SABI_SUMMARY!AW115="CENSORED",IF(SABI_SUMMARY!AV115="MALE_SUBADULT","M_DISPERSED",IF(SABI_SUMMARY!AV115="FEMALE_SUBADULT","F_DISPERSED","NA")),IF(SABI_SUMMARY!AW115="MALE_ADULT_36_48","M_RESIDENT",IF(SABI_SUMMARY!AW115="FEMALE_ADULT_36_48","F_RESIDENT","NA")))</f>
        <v>NA</v>
      </c>
      <c r="O115" s="1" t="str">
        <f>IF(SABI_SUMMARY!AX115="CENSORED",IF(SABI_SUMMARY!AW115="MALE_SUBADULT","M_DISPERSED",IF(SABI_SUMMARY!AW115="FEMALE_SUBADULT","F_DISPERSED","NA")),IF(SABI_SUMMARY!AX115="MALE_ADULT_36_48","M_RESIDENT",IF(SABI_SUMMARY!AX115="FEMALE_ADULT_36_48","F_RESIDENT","NA")))</f>
        <v>NA</v>
      </c>
      <c r="P115" s="1" t="str">
        <f>IF(SABI_SUMMARY!AY115="CENSORED",IF(SABI_SUMMARY!AX115="MALE_SUBADULT","M_DISPERSED",IF(SABI_SUMMARY!AX115="FEMALE_SUBADULT","F_DISPERSED","NA")),IF(SABI_SUMMARY!AY115="MALE_ADULT_36_48","M_RESIDENT",IF(SABI_SUMMARY!AY115="FEMALE_ADULT_36_48","F_RESIDENT","NA")))</f>
        <v>NA</v>
      </c>
    </row>
    <row r="116" spans="1:16" x14ac:dyDescent="0.2">
      <c r="A116" s="27">
        <f>SABI_RAW_DATA!A116</f>
        <v>115</v>
      </c>
      <c r="B116" s="1" t="str">
        <f>IF(SABI_SUMMARY!AK116="CENSORED",IF(SABI_SUMMARY!AJ116="MALE_SUBADULT","M_DISPERSED",IF(SABI_SUMMARY!AJ116="FEMALE_SUBADULT","F_DISPERSED","NA")),IF(SABI_SUMMARY!AK116="MALE_ADULT_36_48","M_RESIDENT",IF(SABI_SUMMARY!AK116="FEMALE_ADULT_36_48","F_RESIDENT","NA")))</f>
        <v>NA</v>
      </c>
      <c r="C116" s="1" t="str">
        <f>IF(SABI_SUMMARY!AL116="CENSORED",IF(SABI_SUMMARY!AK116="MALE_SUBADULT","M_DISPERSED",IF(SABI_SUMMARY!AK116="FEMALE_SUBADULT","F_DISPERSED","NA")),IF(SABI_SUMMARY!AL116="MALE_ADULT_36_48","M_RESIDENT",IF(SABI_SUMMARY!AL116="FEMALE_ADULT_36_48","F_RESIDENT","NA")))</f>
        <v>NA</v>
      </c>
      <c r="D116" s="1" t="str">
        <f>IF(SABI_SUMMARY!AM116="CENSORED",IF(SABI_SUMMARY!AL116="MALE_SUBADULT","M_DISPERSED",IF(SABI_SUMMARY!AL116="FEMALE_SUBADULT","F_DISPERSED","NA")),IF(SABI_SUMMARY!AM116="MALE_ADULT_36_48","M_RESIDENT",IF(SABI_SUMMARY!AM116="FEMALE_ADULT_36_48","F_RESIDENT","NA")))</f>
        <v>NA</v>
      </c>
      <c r="E116" s="1" t="str">
        <f>IF(SABI_SUMMARY!AN116="CENSORED",IF(SABI_SUMMARY!AM116="MALE_SUBADULT","M_DISPERSED",IF(SABI_SUMMARY!AM116="FEMALE_SUBADULT","F_DISPERSED","NA")),IF(SABI_SUMMARY!AN116="MALE_ADULT_36_48","M_RESIDENT",IF(SABI_SUMMARY!AN116="FEMALE_ADULT_36_48","F_RESIDENT","NA")))</f>
        <v>NA</v>
      </c>
      <c r="F116" s="1" t="str">
        <f>IF(SABI_SUMMARY!AO116="CENSORED",IF(SABI_SUMMARY!AN116="MALE_SUBADULT","M_DISPERSED",IF(SABI_SUMMARY!AN116="FEMALE_SUBADULT","F_DISPERSED","NA")),IF(SABI_SUMMARY!AO116="MALE_ADULT_36_48","M_RESIDENT",IF(SABI_SUMMARY!AO116="FEMALE_ADULT_36_48","F_RESIDENT","NA")))</f>
        <v>NA</v>
      </c>
      <c r="G116" s="1" t="str">
        <f>IF(SABI_SUMMARY!AP116="CENSORED",IF(SABI_SUMMARY!AO116="MALE_SUBADULT","M_DISPERSED",IF(SABI_SUMMARY!AO116="FEMALE_SUBADULT","F_DISPERSED","NA")),IF(SABI_SUMMARY!AP116="MALE_ADULT_36_48","M_RESIDENT",IF(SABI_SUMMARY!AP116="FEMALE_ADULT_36_48","F_RESIDENT","NA")))</f>
        <v>NA</v>
      </c>
      <c r="H116" s="1" t="str">
        <f>IF(SABI_SUMMARY!AQ116="CENSORED",IF(SABI_SUMMARY!AP116="MALE_SUBADULT","M_DISPERSED",IF(SABI_SUMMARY!AP116="FEMALE_SUBADULT","F_DISPERSED","NA")),IF(SABI_SUMMARY!AQ116="MALE_ADULT_36_48","M_RESIDENT",IF(SABI_SUMMARY!AQ116="FEMALE_ADULT_36_48","F_RESIDENT","NA")))</f>
        <v>NA</v>
      </c>
      <c r="I116" s="1" t="str">
        <f>IF(SABI_SUMMARY!AR116="CENSORED",IF(SABI_SUMMARY!AQ116="MALE_SUBADULT","M_DISPERSED",IF(SABI_SUMMARY!AQ116="FEMALE_SUBADULT","F_DISPERSED","NA")),IF(SABI_SUMMARY!AR116="MALE_ADULT_36_48","M_RESIDENT",IF(SABI_SUMMARY!AR116="FEMALE_ADULT_36_48","F_RESIDENT","NA")))</f>
        <v>NA</v>
      </c>
      <c r="J116" s="1" t="str">
        <f>IF(SABI_SUMMARY!AS116="CENSORED",IF(SABI_SUMMARY!AR116="MALE_SUBADULT","M_DISPERSED",IF(SABI_SUMMARY!AR116="FEMALE_SUBADULT","F_DISPERSED","NA")),IF(SABI_SUMMARY!AS116="MALE_ADULT_36_48","M_RESIDENT",IF(SABI_SUMMARY!AS116="FEMALE_ADULT_36_48","F_RESIDENT","NA")))</f>
        <v>NA</v>
      </c>
      <c r="K116" s="1" t="str">
        <f>IF(SABI_SUMMARY!AT116="CENSORED",IF(SABI_SUMMARY!AS116="MALE_SUBADULT","M_DISPERSED",IF(SABI_SUMMARY!AS116="FEMALE_SUBADULT","F_DISPERSED","NA")),IF(SABI_SUMMARY!AT116="MALE_ADULT_36_48","M_RESIDENT",IF(SABI_SUMMARY!AT116="FEMALE_ADULT_36_48","F_RESIDENT","NA")))</f>
        <v>NA</v>
      </c>
      <c r="L116" s="1" t="str">
        <f>IF(SABI_SUMMARY!AU116="CENSORED",IF(SABI_SUMMARY!AT116="MALE_SUBADULT","M_DISPERSED",IF(SABI_SUMMARY!AT116="FEMALE_SUBADULT","F_DISPERSED","NA")),IF(SABI_SUMMARY!AU116="MALE_ADULT_36_48","M_RESIDENT",IF(SABI_SUMMARY!AU116="FEMALE_ADULT_36_48","F_RESIDENT","NA")))</f>
        <v>NA</v>
      </c>
      <c r="M116" s="1" t="str">
        <f>IF(SABI_SUMMARY!AV116="CENSORED",IF(SABI_SUMMARY!AU116="MALE_SUBADULT","M_DISPERSED",IF(SABI_SUMMARY!AU116="FEMALE_SUBADULT","F_DISPERSED","NA")),IF(SABI_SUMMARY!AV116="MALE_ADULT_36_48","M_RESIDENT",IF(SABI_SUMMARY!AV116="FEMALE_ADULT_36_48","F_RESIDENT","NA")))</f>
        <v>NA</v>
      </c>
      <c r="N116" s="1" t="str">
        <f>IF(SABI_SUMMARY!AW116="CENSORED",IF(SABI_SUMMARY!AV116="MALE_SUBADULT","M_DISPERSED",IF(SABI_SUMMARY!AV116="FEMALE_SUBADULT","F_DISPERSED","NA")),IF(SABI_SUMMARY!AW116="MALE_ADULT_36_48","M_RESIDENT",IF(SABI_SUMMARY!AW116="FEMALE_ADULT_36_48","F_RESIDENT","NA")))</f>
        <v>NA</v>
      </c>
      <c r="O116" s="1" t="str">
        <f>IF(SABI_SUMMARY!AX116="CENSORED",IF(SABI_SUMMARY!AW116="MALE_SUBADULT","M_DISPERSED",IF(SABI_SUMMARY!AW116="FEMALE_SUBADULT","F_DISPERSED","NA")),IF(SABI_SUMMARY!AX116="MALE_ADULT_36_48","M_RESIDENT",IF(SABI_SUMMARY!AX116="FEMALE_ADULT_36_48","F_RESIDENT","NA")))</f>
        <v>NA</v>
      </c>
      <c r="P116" s="1" t="str">
        <f>IF(SABI_SUMMARY!AY116="CENSORED",IF(SABI_SUMMARY!AX116="MALE_SUBADULT","M_DISPERSED",IF(SABI_SUMMARY!AX116="FEMALE_SUBADULT","F_DISPERSED","NA")),IF(SABI_SUMMARY!AY116="MALE_ADULT_36_48","M_RESIDENT",IF(SABI_SUMMARY!AY116="FEMALE_ADULT_36_48","F_RESIDENT","NA")))</f>
        <v>NA</v>
      </c>
    </row>
    <row r="117" spans="1:16" x14ac:dyDescent="0.2">
      <c r="A117" s="27">
        <f>SABI_RAW_DATA!A117</f>
        <v>116</v>
      </c>
      <c r="B117" s="1" t="str">
        <f>IF(SABI_SUMMARY!AK117="CENSORED",IF(SABI_SUMMARY!AJ117="MALE_SUBADULT","M_DISPERSED",IF(SABI_SUMMARY!AJ117="FEMALE_SUBADULT","F_DISPERSED","NA")),IF(SABI_SUMMARY!AK117="MALE_ADULT_36_48","M_RESIDENT",IF(SABI_SUMMARY!AK117="FEMALE_ADULT_36_48","F_RESIDENT","NA")))</f>
        <v>NA</v>
      </c>
      <c r="C117" s="1" t="str">
        <f>IF(SABI_SUMMARY!AL117="CENSORED",IF(SABI_SUMMARY!AK117="MALE_SUBADULT","M_DISPERSED",IF(SABI_SUMMARY!AK117="FEMALE_SUBADULT","F_DISPERSED","NA")),IF(SABI_SUMMARY!AL117="MALE_ADULT_36_48","M_RESIDENT",IF(SABI_SUMMARY!AL117="FEMALE_ADULT_36_48","F_RESIDENT","NA")))</f>
        <v>NA</v>
      </c>
      <c r="D117" s="1" t="str">
        <f>IF(SABI_SUMMARY!AM117="CENSORED",IF(SABI_SUMMARY!AL117="MALE_SUBADULT","M_DISPERSED",IF(SABI_SUMMARY!AL117="FEMALE_SUBADULT","F_DISPERSED","NA")),IF(SABI_SUMMARY!AM117="MALE_ADULT_36_48","M_RESIDENT",IF(SABI_SUMMARY!AM117="FEMALE_ADULT_36_48","F_RESIDENT","NA")))</f>
        <v>NA</v>
      </c>
      <c r="E117" s="1" t="str">
        <f>IF(SABI_SUMMARY!AN117="CENSORED",IF(SABI_SUMMARY!AM117="MALE_SUBADULT","M_DISPERSED",IF(SABI_SUMMARY!AM117="FEMALE_SUBADULT","F_DISPERSED","NA")),IF(SABI_SUMMARY!AN117="MALE_ADULT_36_48","M_RESIDENT",IF(SABI_SUMMARY!AN117="FEMALE_ADULT_36_48","F_RESIDENT","NA")))</f>
        <v>NA</v>
      </c>
      <c r="F117" s="1" t="str">
        <f>IF(SABI_SUMMARY!AO117="CENSORED",IF(SABI_SUMMARY!AN117="MALE_SUBADULT","M_DISPERSED",IF(SABI_SUMMARY!AN117="FEMALE_SUBADULT","F_DISPERSED","NA")),IF(SABI_SUMMARY!AO117="MALE_ADULT_36_48","M_RESIDENT",IF(SABI_SUMMARY!AO117="FEMALE_ADULT_36_48","F_RESIDENT","NA")))</f>
        <v>NA</v>
      </c>
      <c r="G117" s="1" t="str">
        <f>IF(SABI_SUMMARY!AP117="CENSORED",IF(SABI_SUMMARY!AO117="MALE_SUBADULT","M_DISPERSED",IF(SABI_SUMMARY!AO117="FEMALE_SUBADULT","F_DISPERSED","NA")),IF(SABI_SUMMARY!AP117="MALE_ADULT_36_48","M_RESIDENT",IF(SABI_SUMMARY!AP117="FEMALE_ADULT_36_48","F_RESIDENT","NA")))</f>
        <v>NA</v>
      </c>
      <c r="H117" s="1" t="str">
        <f>IF(SABI_SUMMARY!AQ117="CENSORED",IF(SABI_SUMMARY!AP117="MALE_SUBADULT","M_DISPERSED",IF(SABI_SUMMARY!AP117="FEMALE_SUBADULT","F_DISPERSED","NA")),IF(SABI_SUMMARY!AQ117="MALE_ADULT_36_48","M_RESIDENT",IF(SABI_SUMMARY!AQ117="FEMALE_ADULT_36_48","F_RESIDENT","NA")))</f>
        <v>NA</v>
      </c>
      <c r="I117" s="1" t="str">
        <f>IF(SABI_SUMMARY!AR117="CENSORED",IF(SABI_SUMMARY!AQ117="MALE_SUBADULT","M_DISPERSED",IF(SABI_SUMMARY!AQ117="FEMALE_SUBADULT","F_DISPERSED","NA")),IF(SABI_SUMMARY!AR117="MALE_ADULT_36_48","M_RESIDENT",IF(SABI_SUMMARY!AR117="FEMALE_ADULT_36_48","F_RESIDENT","NA")))</f>
        <v>NA</v>
      </c>
      <c r="J117" s="1" t="str">
        <f>IF(SABI_SUMMARY!AS117="CENSORED",IF(SABI_SUMMARY!AR117="MALE_SUBADULT","M_DISPERSED",IF(SABI_SUMMARY!AR117="FEMALE_SUBADULT","F_DISPERSED","NA")),IF(SABI_SUMMARY!AS117="MALE_ADULT_36_48","M_RESIDENT",IF(SABI_SUMMARY!AS117="FEMALE_ADULT_36_48","F_RESIDENT","NA")))</f>
        <v>NA</v>
      </c>
      <c r="K117" s="1" t="str">
        <f>IF(SABI_SUMMARY!AT117="CENSORED",IF(SABI_SUMMARY!AS117="MALE_SUBADULT","M_DISPERSED",IF(SABI_SUMMARY!AS117="FEMALE_SUBADULT","F_DISPERSED","NA")),IF(SABI_SUMMARY!AT117="MALE_ADULT_36_48","M_RESIDENT",IF(SABI_SUMMARY!AT117="FEMALE_ADULT_36_48","F_RESIDENT","NA")))</f>
        <v>NA</v>
      </c>
      <c r="L117" s="1" t="str">
        <f>IF(SABI_SUMMARY!AU117="CENSORED",IF(SABI_SUMMARY!AT117="MALE_SUBADULT","M_DISPERSED",IF(SABI_SUMMARY!AT117="FEMALE_SUBADULT","F_DISPERSED","NA")),IF(SABI_SUMMARY!AU117="MALE_ADULT_36_48","M_RESIDENT",IF(SABI_SUMMARY!AU117="FEMALE_ADULT_36_48","F_RESIDENT","NA")))</f>
        <v>NA</v>
      </c>
      <c r="M117" s="1" t="str">
        <f>IF(SABI_SUMMARY!AV117="CENSORED",IF(SABI_SUMMARY!AU117="MALE_SUBADULT","M_DISPERSED",IF(SABI_SUMMARY!AU117="FEMALE_SUBADULT","F_DISPERSED","NA")),IF(SABI_SUMMARY!AV117="MALE_ADULT_36_48","M_RESIDENT",IF(SABI_SUMMARY!AV117="FEMALE_ADULT_36_48","F_RESIDENT","NA")))</f>
        <v>NA</v>
      </c>
      <c r="N117" s="1" t="str">
        <f>IF(SABI_SUMMARY!AW117="CENSORED",IF(SABI_SUMMARY!AV117="MALE_SUBADULT","M_DISPERSED",IF(SABI_SUMMARY!AV117="FEMALE_SUBADULT","F_DISPERSED","NA")),IF(SABI_SUMMARY!AW117="MALE_ADULT_36_48","M_RESIDENT",IF(SABI_SUMMARY!AW117="FEMALE_ADULT_36_48","F_RESIDENT","NA")))</f>
        <v>NA</v>
      </c>
      <c r="O117" s="1" t="str">
        <f>IF(SABI_SUMMARY!AX117="CENSORED",IF(SABI_SUMMARY!AW117="MALE_SUBADULT","M_DISPERSED",IF(SABI_SUMMARY!AW117="FEMALE_SUBADULT","F_DISPERSED","NA")),IF(SABI_SUMMARY!AX117="MALE_ADULT_36_48","M_RESIDENT",IF(SABI_SUMMARY!AX117="FEMALE_ADULT_36_48","F_RESIDENT","NA")))</f>
        <v>NA</v>
      </c>
      <c r="P117" s="1" t="str">
        <f>IF(SABI_SUMMARY!AY117="CENSORED",IF(SABI_SUMMARY!AX117="MALE_SUBADULT","M_DISPERSED",IF(SABI_SUMMARY!AX117="FEMALE_SUBADULT","F_DISPERSED","NA")),IF(SABI_SUMMARY!AY117="MALE_ADULT_36_48","M_RESIDENT",IF(SABI_SUMMARY!AY117="FEMALE_ADULT_36_48","F_RESIDENT","NA")))</f>
        <v>NA</v>
      </c>
    </row>
    <row r="118" spans="1:16" x14ac:dyDescent="0.2">
      <c r="A118" s="27">
        <f>SABI_RAW_DATA!A118</f>
        <v>117</v>
      </c>
      <c r="B118" s="1" t="str">
        <f>IF(SABI_SUMMARY!AK118="CENSORED",IF(SABI_SUMMARY!AJ118="MALE_SUBADULT","M_DISPERSED",IF(SABI_SUMMARY!AJ118="FEMALE_SUBADULT","F_DISPERSED","NA")),IF(SABI_SUMMARY!AK118="MALE_ADULT_36_48","M_RESIDENT",IF(SABI_SUMMARY!AK118="FEMALE_ADULT_36_48","F_RESIDENT","NA")))</f>
        <v>NA</v>
      </c>
      <c r="C118" s="1" t="str">
        <f>IF(SABI_SUMMARY!AL118="CENSORED",IF(SABI_SUMMARY!AK118="MALE_SUBADULT","M_DISPERSED",IF(SABI_SUMMARY!AK118="FEMALE_SUBADULT","F_DISPERSED","NA")),IF(SABI_SUMMARY!AL118="MALE_ADULT_36_48","M_RESIDENT",IF(SABI_SUMMARY!AL118="FEMALE_ADULT_36_48","F_RESIDENT","NA")))</f>
        <v>NA</v>
      </c>
      <c r="D118" s="1" t="str">
        <f>IF(SABI_SUMMARY!AM118="CENSORED",IF(SABI_SUMMARY!AL118="MALE_SUBADULT","M_DISPERSED",IF(SABI_SUMMARY!AL118="FEMALE_SUBADULT","F_DISPERSED","NA")),IF(SABI_SUMMARY!AM118="MALE_ADULT_36_48","M_RESIDENT",IF(SABI_SUMMARY!AM118="FEMALE_ADULT_36_48","F_RESIDENT","NA")))</f>
        <v>NA</v>
      </c>
      <c r="E118" s="1" t="str">
        <f>IF(SABI_SUMMARY!AN118="CENSORED",IF(SABI_SUMMARY!AM118="MALE_SUBADULT","M_DISPERSED",IF(SABI_SUMMARY!AM118="FEMALE_SUBADULT","F_DISPERSED","NA")),IF(SABI_SUMMARY!AN118="MALE_ADULT_36_48","M_RESIDENT",IF(SABI_SUMMARY!AN118="FEMALE_ADULT_36_48","F_RESIDENT","NA")))</f>
        <v>NA</v>
      </c>
      <c r="F118" s="1" t="str">
        <f>IF(SABI_SUMMARY!AO118="CENSORED",IF(SABI_SUMMARY!AN118="MALE_SUBADULT","M_DISPERSED",IF(SABI_SUMMARY!AN118="FEMALE_SUBADULT","F_DISPERSED","NA")),IF(SABI_SUMMARY!AO118="MALE_ADULT_36_48","M_RESIDENT",IF(SABI_SUMMARY!AO118="FEMALE_ADULT_36_48","F_RESIDENT","NA")))</f>
        <v>NA</v>
      </c>
      <c r="G118" s="1" t="str">
        <f>IF(SABI_SUMMARY!AP118="CENSORED",IF(SABI_SUMMARY!AO118="MALE_SUBADULT","M_DISPERSED",IF(SABI_SUMMARY!AO118="FEMALE_SUBADULT","F_DISPERSED","NA")),IF(SABI_SUMMARY!AP118="MALE_ADULT_36_48","M_RESIDENT",IF(SABI_SUMMARY!AP118="FEMALE_ADULT_36_48","F_RESIDENT","NA")))</f>
        <v>NA</v>
      </c>
      <c r="H118" s="1" t="str">
        <f>IF(SABI_SUMMARY!AQ118="CENSORED",IF(SABI_SUMMARY!AP118="MALE_SUBADULT","M_DISPERSED",IF(SABI_SUMMARY!AP118="FEMALE_SUBADULT","F_DISPERSED","NA")),IF(SABI_SUMMARY!AQ118="MALE_ADULT_36_48","M_RESIDENT",IF(SABI_SUMMARY!AQ118="FEMALE_ADULT_36_48","F_RESIDENT","NA")))</f>
        <v>NA</v>
      </c>
      <c r="I118" s="1" t="str">
        <f>IF(SABI_SUMMARY!AR118="CENSORED",IF(SABI_SUMMARY!AQ118="MALE_SUBADULT","M_DISPERSED",IF(SABI_SUMMARY!AQ118="FEMALE_SUBADULT","F_DISPERSED","NA")),IF(SABI_SUMMARY!AR118="MALE_ADULT_36_48","M_RESIDENT",IF(SABI_SUMMARY!AR118="FEMALE_ADULT_36_48","F_RESIDENT","NA")))</f>
        <v>NA</v>
      </c>
      <c r="J118" s="1" t="str">
        <f>IF(SABI_SUMMARY!AS118="CENSORED",IF(SABI_SUMMARY!AR118="MALE_SUBADULT","M_DISPERSED",IF(SABI_SUMMARY!AR118="FEMALE_SUBADULT","F_DISPERSED","NA")),IF(SABI_SUMMARY!AS118="MALE_ADULT_36_48","M_RESIDENT",IF(SABI_SUMMARY!AS118="FEMALE_ADULT_36_48","F_RESIDENT","NA")))</f>
        <v>NA</v>
      </c>
      <c r="K118" s="1" t="str">
        <f>IF(SABI_SUMMARY!AT118="CENSORED",IF(SABI_SUMMARY!AS118="MALE_SUBADULT","M_DISPERSED",IF(SABI_SUMMARY!AS118="FEMALE_SUBADULT","F_DISPERSED","NA")),IF(SABI_SUMMARY!AT118="MALE_ADULT_36_48","M_RESIDENT",IF(SABI_SUMMARY!AT118="FEMALE_ADULT_36_48","F_RESIDENT","NA")))</f>
        <v>NA</v>
      </c>
      <c r="L118" s="1" t="str">
        <f>IF(SABI_SUMMARY!AU118="CENSORED",IF(SABI_SUMMARY!AT118="MALE_SUBADULT","M_DISPERSED",IF(SABI_SUMMARY!AT118="FEMALE_SUBADULT","F_DISPERSED","NA")),IF(SABI_SUMMARY!AU118="MALE_ADULT_36_48","M_RESIDENT",IF(SABI_SUMMARY!AU118="FEMALE_ADULT_36_48","F_RESIDENT","NA")))</f>
        <v>NA</v>
      </c>
      <c r="M118" s="1" t="str">
        <f>IF(SABI_SUMMARY!AV118="CENSORED",IF(SABI_SUMMARY!AU118="MALE_SUBADULT","M_DISPERSED",IF(SABI_SUMMARY!AU118="FEMALE_SUBADULT","F_DISPERSED","NA")),IF(SABI_SUMMARY!AV118="MALE_ADULT_36_48","M_RESIDENT",IF(SABI_SUMMARY!AV118="FEMALE_ADULT_36_48","F_RESIDENT","NA")))</f>
        <v>NA</v>
      </c>
      <c r="N118" s="1" t="str">
        <f>IF(SABI_SUMMARY!AW118="CENSORED",IF(SABI_SUMMARY!AV118="MALE_SUBADULT","M_DISPERSED",IF(SABI_SUMMARY!AV118="FEMALE_SUBADULT","F_DISPERSED","NA")),IF(SABI_SUMMARY!AW118="MALE_ADULT_36_48","M_RESIDENT",IF(SABI_SUMMARY!AW118="FEMALE_ADULT_36_48","F_RESIDENT","NA")))</f>
        <v>NA</v>
      </c>
      <c r="O118" s="1" t="str">
        <f>IF(SABI_SUMMARY!AX118="CENSORED",IF(SABI_SUMMARY!AW118="MALE_SUBADULT","M_DISPERSED",IF(SABI_SUMMARY!AW118="FEMALE_SUBADULT","F_DISPERSED","NA")),IF(SABI_SUMMARY!AX118="MALE_ADULT_36_48","M_RESIDENT",IF(SABI_SUMMARY!AX118="FEMALE_ADULT_36_48","F_RESIDENT","NA")))</f>
        <v>NA</v>
      </c>
      <c r="P118" s="1" t="str">
        <f>IF(SABI_SUMMARY!AY118="CENSORED",IF(SABI_SUMMARY!AX118="MALE_SUBADULT","M_DISPERSED",IF(SABI_SUMMARY!AX118="FEMALE_SUBADULT","F_DISPERSED","NA")),IF(SABI_SUMMARY!AY118="MALE_ADULT_36_48","M_RESIDENT",IF(SABI_SUMMARY!AY118="FEMALE_ADULT_36_48","F_RESIDENT","NA")))</f>
        <v>NA</v>
      </c>
    </row>
    <row r="119" spans="1:16" x14ac:dyDescent="0.2">
      <c r="A119" s="27">
        <f>SABI_RAW_DATA!A119</f>
        <v>118</v>
      </c>
      <c r="B119" s="1" t="str">
        <f>IF(SABI_SUMMARY!AK119="CENSORED",IF(SABI_SUMMARY!AJ119="MALE_SUBADULT","M_DISPERSED",IF(SABI_SUMMARY!AJ119="FEMALE_SUBADULT","F_DISPERSED","NA")),IF(SABI_SUMMARY!AK119="MALE_ADULT_36_48","M_RESIDENT",IF(SABI_SUMMARY!AK119="FEMALE_ADULT_36_48","F_RESIDENT","NA")))</f>
        <v>NA</v>
      </c>
      <c r="C119" s="1" t="str">
        <f>IF(SABI_SUMMARY!AL119="CENSORED",IF(SABI_SUMMARY!AK119="MALE_SUBADULT","M_DISPERSED",IF(SABI_SUMMARY!AK119="FEMALE_SUBADULT","F_DISPERSED","NA")),IF(SABI_SUMMARY!AL119="MALE_ADULT_36_48","M_RESIDENT",IF(SABI_SUMMARY!AL119="FEMALE_ADULT_36_48","F_RESIDENT","NA")))</f>
        <v>NA</v>
      </c>
      <c r="D119" s="1" t="str">
        <f>IF(SABI_SUMMARY!AM119="CENSORED",IF(SABI_SUMMARY!AL119="MALE_SUBADULT","M_DISPERSED",IF(SABI_SUMMARY!AL119="FEMALE_SUBADULT","F_DISPERSED","NA")),IF(SABI_SUMMARY!AM119="MALE_ADULT_36_48","M_RESIDENT",IF(SABI_SUMMARY!AM119="FEMALE_ADULT_36_48","F_RESIDENT","NA")))</f>
        <v>NA</v>
      </c>
      <c r="E119" s="1" t="str">
        <f>IF(SABI_SUMMARY!AN119="CENSORED",IF(SABI_SUMMARY!AM119="MALE_SUBADULT","M_DISPERSED",IF(SABI_SUMMARY!AM119="FEMALE_SUBADULT","F_DISPERSED","NA")),IF(SABI_SUMMARY!AN119="MALE_ADULT_36_48","M_RESIDENT",IF(SABI_SUMMARY!AN119="FEMALE_ADULT_36_48","F_RESIDENT","NA")))</f>
        <v>NA</v>
      </c>
      <c r="F119" s="1" t="str">
        <f>IF(SABI_SUMMARY!AO119="CENSORED",IF(SABI_SUMMARY!AN119="MALE_SUBADULT","M_DISPERSED",IF(SABI_SUMMARY!AN119="FEMALE_SUBADULT","F_DISPERSED","NA")),IF(SABI_SUMMARY!AO119="MALE_ADULT_36_48","M_RESIDENT",IF(SABI_SUMMARY!AO119="FEMALE_ADULT_36_48","F_RESIDENT","NA")))</f>
        <v>NA</v>
      </c>
      <c r="G119" s="1" t="str">
        <f>IF(SABI_SUMMARY!AP119="CENSORED",IF(SABI_SUMMARY!AO119="MALE_SUBADULT","M_DISPERSED",IF(SABI_SUMMARY!AO119="FEMALE_SUBADULT","F_DISPERSED","NA")),IF(SABI_SUMMARY!AP119="MALE_ADULT_36_48","M_RESIDENT",IF(SABI_SUMMARY!AP119="FEMALE_ADULT_36_48","F_RESIDENT","NA")))</f>
        <v>NA</v>
      </c>
      <c r="H119" s="1" t="str">
        <f>IF(SABI_SUMMARY!AQ119="CENSORED",IF(SABI_SUMMARY!AP119="MALE_SUBADULT","M_DISPERSED",IF(SABI_SUMMARY!AP119="FEMALE_SUBADULT","F_DISPERSED","NA")),IF(SABI_SUMMARY!AQ119="MALE_ADULT_36_48","M_RESIDENT",IF(SABI_SUMMARY!AQ119="FEMALE_ADULT_36_48","F_RESIDENT","NA")))</f>
        <v>NA</v>
      </c>
      <c r="I119" s="1" t="str">
        <f>IF(SABI_SUMMARY!AR119="CENSORED",IF(SABI_SUMMARY!AQ119="MALE_SUBADULT","M_DISPERSED",IF(SABI_SUMMARY!AQ119="FEMALE_SUBADULT","F_DISPERSED","NA")),IF(SABI_SUMMARY!AR119="MALE_ADULT_36_48","M_RESIDENT",IF(SABI_SUMMARY!AR119="FEMALE_ADULT_36_48","F_RESIDENT","NA")))</f>
        <v>NA</v>
      </c>
      <c r="J119" s="1" t="str">
        <f>IF(SABI_SUMMARY!AS119="CENSORED",IF(SABI_SUMMARY!AR119="MALE_SUBADULT","M_DISPERSED",IF(SABI_SUMMARY!AR119="FEMALE_SUBADULT","F_DISPERSED","NA")),IF(SABI_SUMMARY!AS119="MALE_ADULT_36_48","M_RESIDENT",IF(SABI_SUMMARY!AS119="FEMALE_ADULT_36_48","F_RESIDENT","NA")))</f>
        <v>NA</v>
      </c>
      <c r="K119" s="1" t="str">
        <f>IF(SABI_SUMMARY!AT119="CENSORED",IF(SABI_SUMMARY!AS119="MALE_SUBADULT","M_DISPERSED",IF(SABI_SUMMARY!AS119="FEMALE_SUBADULT","F_DISPERSED","NA")),IF(SABI_SUMMARY!AT119="MALE_ADULT_36_48","M_RESIDENT",IF(SABI_SUMMARY!AT119="FEMALE_ADULT_36_48","F_RESIDENT","NA")))</f>
        <v>NA</v>
      </c>
      <c r="L119" s="1" t="str">
        <f>IF(SABI_SUMMARY!AU119="CENSORED",IF(SABI_SUMMARY!AT119="MALE_SUBADULT","M_DISPERSED",IF(SABI_SUMMARY!AT119="FEMALE_SUBADULT","F_DISPERSED","NA")),IF(SABI_SUMMARY!AU119="MALE_ADULT_36_48","M_RESIDENT",IF(SABI_SUMMARY!AU119="FEMALE_ADULT_36_48","F_RESIDENT","NA")))</f>
        <v>NA</v>
      </c>
      <c r="M119" s="1" t="str">
        <f>IF(SABI_SUMMARY!AV119="CENSORED",IF(SABI_SUMMARY!AU119="MALE_SUBADULT","M_DISPERSED",IF(SABI_SUMMARY!AU119="FEMALE_SUBADULT","F_DISPERSED","NA")),IF(SABI_SUMMARY!AV119="MALE_ADULT_36_48","M_RESIDENT",IF(SABI_SUMMARY!AV119="FEMALE_ADULT_36_48","F_RESIDENT","NA")))</f>
        <v>NA</v>
      </c>
      <c r="N119" s="1" t="str">
        <f>IF(SABI_SUMMARY!AW119="CENSORED",IF(SABI_SUMMARY!AV119="MALE_SUBADULT","M_DISPERSED",IF(SABI_SUMMARY!AV119="FEMALE_SUBADULT","F_DISPERSED","NA")),IF(SABI_SUMMARY!AW119="MALE_ADULT_36_48","M_RESIDENT",IF(SABI_SUMMARY!AW119="FEMALE_ADULT_36_48","F_RESIDENT","NA")))</f>
        <v>NA</v>
      </c>
      <c r="O119" s="1" t="str">
        <f>IF(SABI_SUMMARY!AX119="CENSORED",IF(SABI_SUMMARY!AW119="MALE_SUBADULT","M_DISPERSED",IF(SABI_SUMMARY!AW119="FEMALE_SUBADULT","F_DISPERSED","NA")),IF(SABI_SUMMARY!AX119="MALE_ADULT_36_48","M_RESIDENT",IF(SABI_SUMMARY!AX119="FEMALE_ADULT_36_48","F_RESIDENT","NA")))</f>
        <v>NA</v>
      </c>
      <c r="P119" s="1" t="str">
        <f>IF(SABI_SUMMARY!AY119="CENSORED",IF(SABI_SUMMARY!AX119="MALE_SUBADULT","M_DISPERSED",IF(SABI_SUMMARY!AX119="FEMALE_SUBADULT","F_DISPERSED","NA")),IF(SABI_SUMMARY!AY119="MALE_ADULT_36_48","M_RESIDENT",IF(SABI_SUMMARY!AY119="FEMALE_ADULT_36_48","F_RESIDENT","NA")))</f>
        <v>NA</v>
      </c>
    </row>
    <row r="120" spans="1:16" x14ac:dyDescent="0.2">
      <c r="A120" s="27">
        <f>SABI_RAW_DATA!A120</f>
        <v>119</v>
      </c>
      <c r="B120" s="1" t="str">
        <f>IF(SABI_SUMMARY!AK120="CENSORED",IF(SABI_SUMMARY!AJ120="MALE_SUBADULT","M_DISPERSED",IF(SABI_SUMMARY!AJ120="FEMALE_SUBADULT","F_DISPERSED","NA")),IF(SABI_SUMMARY!AK120="MALE_ADULT_36_48","M_RESIDENT",IF(SABI_SUMMARY!AK120="FEMALE_ADULT_36_48","F_RESIDENT","NA")))</f>
        <v>NA</v>
      </c>
      <c r="C120" s="1" t="str">
        <f>IF(SABI_SUMMARY!AL120="CENSORED",IF(SABI_SUMMARY!AK120="MALE_SUBADULT","M_DISPERSED",IF(SABI_SUMMARY!AK120="FEMALE_SUBADULT","F_DISPERSED","NA")),IF(SABI_SUMMARY!AL120="MALE_ADULT_36_48","M_RESIDENT",IF(SABI_SUMMARY!AL120="FEMALE_ADULT_36_48","F_RESIDENT","NA")))</f>
        <v>NA</v>
      </c>
      <c r="D120" s="1" t="str">
        <f>IF(SABI_SUMMARY!AM120="CENSORED",IF(SABI_SUMMARY!AL120="MALE_SUBADULT","M_DISPERSED",IF(SABI_SUMMARY!AL120="FEMALE_SUBADULT","F_DISPERSED","NA")),IF(SABI_SUMMARY!AM120="MALE_ADULT_36_48","M_RESIDENT",IF(SABI_SUMMARY!AM120="FEMALE_ADULT_36_48","F_RESIDENT","NA")))</f>
        <v>NA</v>
      </c>
      <c r="E120" s="1" t="str">
        <f>IF(SABI_SUMMARY!AN120="CENSORED",IF(SABI_SUMMARY!AM120="MALE_SUBADULT","M_DISPERSED",IF(SABI_SUMMARY!AM120="FEMALE_SUBADULT","F_DISPERSED","NA")),IF(SABI_SUMMARY!AN120="MALE_ADULT_36_48","M_RESIDENT",IF(SABI_SUMMARY!AN120="FEMALE_ADULT_36_48","F_RESIDENT","NA")))</f>
        <v>NA</v>
      </c>
      <c r="F120" s="1" t="str">
        <f>IF(SABI_SUMMARY!AO120="CENSORED",IF(SABI_SUMMARY!AN120="MALE_SUBADULT","M_DISPERSED",IF(SABI_SUMMARY!AN120="FEMALE_SUBADULT","F_DISPERSED","NA")),IF(SABI_SUMMARY!AO120="MALE_ADULT_36_48","M_RESIDENT",IF(SABI_SUMMARY!AO120="FEMALE_ADULT_36_48","F_RESIDENT","NA")))</f>
        <v>NA</v>
      </c>
      <c r="G120" s="1" t="str">
        <f>IF(SABI_SUMMARY!AP120="CENSORED",IF(SABI_SUMMARY!AO120="MALE_SUBADULT","M_DISPERSED",IF(SABI_SUMMARY!AO120="FEMALE_SUBADULT","F_DISPERSED","NA")),IF(SABI_SUMMARY!AP120="MALE_ADULT_36_48","M_RESIDENT",IF(SABI_SUMMARY!AP120="FEMALE_ADULT_36_48","F_RESIDENT","NA")))</f>
        <v>NA</v>
      </c>
      <c r="H120" s="1" t="str">
        <f>IF(SABI_SUMMARY!AQ120="CENSORED",IF(SABI_SUMMARY!AP120="MALE_SUBADULT","M_DISPERSED",IF(SABI_SUMMARY!AP120="FEMALE_SUBADULT","F_DISPERSED","NA")),IF(SABI_SUMMARY!AQ120="MALE_ADULT_36_48","M_RESIDENT",IF(SABI_SUMMARY!AQ120="FEMALE_ADULT_36_48","F_RESIDENT","NA")))</f>
        <v>NA</v>
      </c>
      <c r="I120" s="1" t="str">
        <f>IF(SABI_SUMMARY!AR120="CENSORED",IF(SABI_SUMMARY!AQ120="MALE_SUBADULT","M_DISPERSED",IF(SABI_SUMMARY!AQ120="FEMALE_SUBADULT","F_DISPERSED","NA")),IF(SABI_SUMMARY!AR120="MALE_ADULT_36_48","M_RESIDENT",IF(SABI_SUMMARY!AR120="FEMALE_ADULT_36_48","F_RESIDENT","NA")))</f>
        <v>NA</v>
      </c>
      <c r="J120" s="1" t="str">
        <f>IF(SABI_SUMMARY!AS120="CENSORED",IF(SABI_SUMMARY!AR120="MALE_SUBADULT","M_DISPERSED",IF(SABI_SUMMARY!AR120="FEMALE_SUBADULT","F_DISPERSED","NA")),IF(SABI_SUMMARY!AS120="MALE_ADULT_36_48","M_RESIDENT",IF(SABI_SUMMARY!AS120="FEMALE_ADULT_36_48","F_RESIDENT","NA")))</f>
        <v>NA</v>
      </c>
      <c r="K120" s="1" t="str">
        <f>IF(SABI_SUMMARY!AT120="CENSORED",IF(SABI_SUMMARY!AS120="MALE_SUBADULT","M_DISPERSED",IF(SABI_SUMMARY!AS120="FEMALE_SUBADULT","F_DISPERSED","NA")),IF(SABI_SUMMARY!AT120="MALE_ADULT_36_48","M_RESIDENT",IF(SABI_SUMMARY!AT120="FEMALE_ADULT_36_48","F_RESIDENT","NA")))</f>
        <v>NA</v>
      </c>
      <c r="L120" s="1" t="str">
        <f>IF(SABI_SUMMARY!AU120="CENSORED",IF(SABI_SUMMARY!AT120="MALE_SUBADULT","M_DISPERSED",IF(SABI_SUMMARY!AT120="FEMALE_SUBADULT","F_DISPERSED","NA")),IF(SABI_SUMMARY!AU120="MALE_ADULT_36_48","M_RESIDENT",IF(SABI_SUMMARY!AU120="FEMALE_ADULT_36_48","F_RESIDENT","NA")))</f>
        <v>NA</v>
      </c>
      <c r="M120" s="1" t="str">
        <f>IF(SABI_SUMMARY!AV120="CENSORED",IF(SABI_SUMMARY!AU120="MALE_SUBADULT","M_DISPERSED",IF(SABI_SUMMARY!AU120="FEMALE_SUBADULT","F_DISPERSED","NA")),IF(SABI_SUMMARY!AV120="MALE_ADULT_36_48","M_RESIDENT",IF(SABI_SUMMARY!AV120="FEMALE_ADULT_36_48","F_RESIDENT","NA")))</f>
        <v>NA</v>
      </c>
      <c r="N120" s="1" t="str">
        <f>IF(SABI_SUMMARY!AW120="CENSORED",IF(SABI_SUMMARY!AV120="MALE_SUBADULT","M_DISPERSED",IF(SABI_SUMMARY!AV120="FEMALE_SUBADULT","F_DISPERSED","NA")),IF(SABI_SUMMARY!AW120="MALE_ADULT_36_48","M_RESIDENT",IF(SABI_SUMMARY!AW120="FEMALE_ADULT_36_48","F_RESIDENT","NA")))</f>
        <v>NA</v>
      </c>
      <c r="O120" s="1" t="str">
        <f>IF(SABI_SUMMARY!AX120="CENSORED",IF(SABI_SUMMARY!AW120="MALE_SUBADULT","M_DISPERSED",IF(SABI_SUMMARY!AW120="FEMALE_SUBADULT","F_DISPERSED","NA")),IF(SABI_SUMMARY!AX120="MALE_ADULT_36_48","M_RESIDENT",IF(SABI_SUMMARY!AX120="FEMALE_ADULT_36_48","F_RESIDENT","NA")))</f>
        <v>NA</v>
      </c>
      <c r="P120" s="1" t="str">
        <f>IF(SABI_SUMMARY!AY120="CENSORED",IF(SABI_SUMMARY!AX120="MALE_SUBADULT","M_DISPERSED",IF(SABI_SUMMARY!AX120="FEMALE_SUBADULT","F_DISPERSED","NA")),IF(SABI_SUMMARY!AY120="MALE_ADULT_36_48","M_RESIDENT",IF(SABI_SUMMARY!AY120="FEMALE_ADULT_36_48","F_RESIDENT","NA")))</f>
        <v>NA</v>
      </c>
    </row>
    <row r="121" spans="1:16" x14ac:dyDescent="0.2">
      <c r="A121" s="27">
        <f>SABI_RAW_DATA!A121</f>
        <v>120</v>
      </c>
      <c r="B121" s="1" t="str">
        <f>IF(SABI_SUMMARY!AK121="CENSORED",IF(SABI_SUMMARY!AJ121="MALE_SUBADULT","M_DISPERSED",IF(SABI_SUMMARY!AJ121="FEMALE_SUBADULT","F_DISPERSED","NA")),IF(SABI_SUMMARY!AK121="MALE_ADULT_36_48","M_RESIDENT",IF(SABI_SUMMARY!AK121="FEMALE_ADULT_36_48","F_RESIDENT","NA")))</f>
        <v>NA</v>
      </c>
      <c r="C121" s="1" t="str">
        <f>IF(SABI_SUMMARY!AL121="CENSORED",IF(SABI_SUMMARY!AK121="MALE_SUBADULT","M_DISPERSED",IF(SABI_SUMMARY!AK121="FEMALE_SUBADULT","F_DISPERSED","NA")),IF(SABI_SUMMARY!AL121="MALE_ADULT_36_48","M_RESIDENT",IF(SABI_SUMMARY!AL121="FEMALE_ADULT_36_48","F_RESIDENT","NA")))</f>
        <v>NA</v>
      </c>
      <c r="D121" s="1" t="str">
        <f>IF(SABI_SUMMARY!AM121="CENSORED",IF(SABI_SUMMARY!AL121="MALE_SUBADULT","M_DISPERSED",IF(SABI_SUMMARY!AL121="FEMALE_SUBADULT","F_DISPERSED","NA")),IF(SABI_SUMMARY!AM121="MALE_ADULT_36_48","M_RESIDENT",IF(SABI_SUMMARY!AM121="FEMALE_ADULT_36_48","F_RESIDENT","NA")))</f>
        <v>NA</v>
      </c>
      <c r="E121" s="1" t="str">
        <f>IF(SABI_SUMMARY!AN121="CENSORED",IF(SABI_SUMMARY!AM121="MALE_SUBADULT","M_DISPERSED",IF(SABI_SUMMARY!AM121="FEMALE_SUBADULT","F_DISPERSED","NA")),IF(SABI_SUMMARY!AN121="MALE_ADULT_36_48","M_RESIDENT",IF(SABI_SUMMARY!AN121="FEMALE_ADULT_36_48","F_RESIDENT","NA")))</f>
        <v>NA</v>
      </c>
      <c r="F121" s="1" t="str">
        <f>IF(SABI_SUMMARY!AO121="CENSORED",IF(SABI_SUMMARY!AN121="MALE_SUBADULT","M_DISPERSED",IF(SABI_SUMMARY!AN121="FEMALE_SUBADULT","F_DISPERSED","NA")),IF(SABI_SUMMARY!AO121="MALE_ADULT_36_48","M_RESIDENT",IF(SABI_SUMMARY!AO121="FEMALE_ADULT_36_48","F_RESIDENT","NA")))</f>
        <v>NA</v>
      </c>
      <c r="G121" s="1" t="str">
        <f>IF(SABI_SUMMARY!AP121="CENSORED",IF(SABI_SUMMARY!AO121="MALE_SUBADULT","M_DISPERSED",IF(SABI_SUMMARY!AO121="FEMALE_SUBADULT","F_DISPERSED","NA")),IF(SABI_SUMMARY!AP121="MALE_ADULT_36_48","M_RESIDENT",IF(SABI_SUMMARY!AP121="FEMALE_ADULT_36_48","F_RESIDENT","NA")))</f>
        <v>NA</v>
      </c>
      <c r="H121" s="1" t="str">
        <f>IF(SABI_SUMMARY!AQ121="CENSORED",IF(SABI_SUMMARY!AP121="MALE_SUBADULT","M_DISPERSED",IF(SABI_SUMMARY!AP121="FEMALE_SUBADULT","F_DISPERSED","NA")),IF(SABI_SUMMARY!AQ121="MALE_ADULT_36_48","M_RESIDENT",IF(SABI_SUMMARY!AQ121="FEMALE_ADULT_36_48","F_RESIDENT","NA")))</f>
        <v>NA</v>
      </c>
      <c r="I121" s="1" t="str">
        <f>IF(SABI_SUMMARY!AR121="CENSORED",IF(SABI_SUMMARY!AQ121="MALE_SUBADULT","M_DISPERSED",IF(SABI_SUMMARY!AQ121="FEMALE_SUBADULT","F_DISPERSED","NA")),IF(SABI_SUMMARY!AR121="MALE_ADULT_36_48","M_RESIDENT",IF(SABI_SUMMARY!AR121="FEMALE_ADULT_36_48","F_RESIDENT","NA")))</f>
        <v>NA</v>
      </c>
      <c r="J121" s="1" t="str">
        <f>IF(SABI_SUMMARY!AS121="CENSORED",IF(SABI_SUMMARY!AR121="MALE_SUBADULT","M_DISPERSED",IF(SABI_SUMMARY!AR121="FEMALE_SUBADULT","F_DISPERSED","NA")),IF(SABI_SUMMARY!AS121="MALE_ADULT_36_48","M_RESIDENT",IF(SABI_SUMMARY!AS121="FEMALE_ADULT_36_48","F_RESIDENT","NA")))</f>
        <v>NA</v>
      </c>
      <c r="K121" s="1" t="str">
        <f>IF(SABI_SUMMARY!AT121="CENSORED",IF(SABI_SUMMARY!AS121="MALE_SUBADULT","M_DISPERSED",IF(SABI_SUMMARY!AS121="FEMALE_SUBADULT","F_DISPERSED","NA")),IF(SABI_SUMMARY!AT121="MALE_ADULT_36_48","M_RESIDENT",IF(SABI_SUMMARY!AT121="FEMALE_ADULT_36_48","F_RESIDENT","NA")))</f>
        <v>NA</v>
      </c>
      <c r="L121" s="1" t="str">
        <f>IF(SABI_SUMMARY!AU121="CENSORED",IF(SABI_SUMMARY!AT121="MALE_SUBADULT","M_DISPERSED",IF(SABI_SUMMARY!AT121="FEMALE_SUBADULT","F_DISPERSED","NA")),IF(SABI_SUMMARY!AU121="MALE_ADULT_36_48","M_RESIDENT",IF(SABI_SUMMARY!AU121="FEMALE_ADULT_36_48","F_RESIDENT","NA")))</f>
        <v>NA</v>
      </c>
      <c r="M121" s="1" t="str">
        <f>IF(SABI_SUMMARY!AV121="CENSORED",IF(SABI_SUMMARY!AU121="MALE_SUBADULT","M_DISPERSED",IF(SABI_SUMMARY!AU121="FEMALE_SUBADULT","F_DISPERSED","NA")),IF(SABI_SUMMARY!AV121="MALE_ADULT_36_48","M_RESIDENT",IF(SABI_SUMMARY!AV121="FEMALE_ADULT_36_48","F_RESIDENT","NA")))</f>
        <v>NA</v>
      </c>
      <c r="N121" s="1" t="str">
        <f>IF(SABI_SUMMARY!AW121="CENSORED",IF(SABI_SUMMARY!AV121="MALE_SUBADULT","M_DISPERSED",IF(SABI_SUMMARY!AV121="FEMALE_SUBADULT","F_DISPERSED","NA")),IF(SABI_SUMMARY!AW121="MALE_ADULT_36_48","M_RESIDENT",IF(SABI_SUMMARY!AW121="FEMALE_ADULT_36_48","F_RESIDENT","NA")))</f>
        <v>NA</v>
      </c>
      <c r="O121" s="1" t="str">
        <f>IF(SABI_SUMMARY!AX121="CENSORED",IF(SABI_SUMMARY!AW121="MALE_SUBADULT","M_DISPERSED",IF(SABI_SUMMARY!AW121="FEMALE_SUBADULT","F_DISPERSED","NA")),IF(SABI_SUMMARY!AX121="MALE_ADULT_36_48","M_RESIDENT",IF(SABI_SUMMARY!AX121="FEMALE_ADULT_36_48","F_RESIDENT","NA")))</f>
        <v>NA</v>
      </c>
      <c r="P121" s="1" t="str">
        <f>IF(SABI_SUMMARY!AY121="CENSORED",IF(SABI_SUMMARY!AX121="MALE_SUBADULT","M_DISPERSED",IF(SABI_SUMMARY!AX121="FEMALE_SUBADULT","F_DISPERSED","NA")),IF(SABI_SUMMARY!AY121="MALE_ADULT_36_48","M_RESIDENT",IF(SABI_SUMMARY!AY121="FEMALE_ADULT_36_48","F_RESIDENT","NA")))</f>
        <v>NA</v>
      </c>
    </row>
    <row r="122" spans="1:16" x14ac:dyDescent="0.2">
      <c r="A122" s="27">
        <f>SABI_RAW_DATA!A122</f>
        <v>121</v>
      </c>
      <c r="B122" s="1" t="str">
        <f>IF(SABI_SUMMARY!AK122="CENSORED",IF(SABI_SUMMARY!AJ122="MALE_SUBADULT","M_DISPERSED",IF(SABI_SUMMARY!AJ122="FEMALE_SUBADULT","F_DISPERSED","NA")),IF(SABI_SUMMARY!AK122="MALE_ADULT_36_48","M_RESIDENT",IF(SABI_SUMMARY!AK122="FEMALE_ADULT_36_48","F_RESIDENT","NA")))</f>
        <v>NA</v>
      </c>
      <c r="C122" s="1" t="str">
        <f>IF(SABI_SUMMARY!AL122="CENSORED",IF(SABI_SUMMARY!AK122="MALE_SUBADULT","M_DISPERSED",IF(SABI_SUMMARY!AK122="FEMALE_SUBADULT","F_DISPERSED","NA")),IF(SABI_SUMMARY!AL122="MALE_ADULT_36_48","M_RESIDENT",IF(SABI_SUMMARY!AL122="FEMALE_ADULT_36_48","F_RESIDENT","NA")))</f>
        <v>NA</v>
      </c>
      <c r="D122" s="1" t="str">
        <f>IF(SABI_SUMMARY!AM122="CENSORED",IF(SABI_SUMMARY!AL122="MALE_SUBADULT","M_DISPERSED",IF(SABI_SUMMARY!AL122="FEMALE_SUBADULT","F_DISPERSED","NA")),IF(SABI_SUMMARY!AM122="MALE_ADULT_36_48","M_RESIDENT",IF(SABI_SUMMARY!AM122="FEMALE_ADULT_36_48","F_RESIDENT","NA")))</f>
        <v>NA</v>
      </c>
      <c r="E122" s="1" t="str">
        <f>IF(SABI_SUMMARY!AN122="CENSORED",IF(SABI_SUMMARY!AM122="MALE_SUBADULT","M_DISPERSED",IF(SABI_SUMMARY!AM122="FEMALE_SUBADULT","F_DISPERSED","NA")),IF(SABI_SUMMARY!AN122="MALE_ADULT_36_48","M_RESIDENT",IF(SABI_SUMMARY!AN122="FEMALE_ADULT_36_48","F_RESIDENT","NA")))</f>
        <v>NA</v>
      </c>
      <c r="F122" s="1" t="str">
        <f>IF(SABI_SUMMARY!AO122="CENSORED",IF(SABI_SUMMARY!AN122="MALE_SUBADULT","M_DISPERSED",IF(SABI_SUMMARY!AN122="FEMALE_SUBADULT","F_DISPERSED","NA")),IF(SABI_SUMMARY!AO122="MALE_ADULT_36_48","M_RESIDENT",IF(SABI_SUMMARY!AO122="FEMALE_ADULT_36_48","F_RESIDENT","NA")))</f>
        <v>NA</v>
      </c>
      <c r="G122" s="1" t="str">
        <f>IF(SABI_SUMMARY!AP122="CENSORED",IF(SABI_SUMMARY!AO122="MALE_SUBADULT","M_DISPERSED",IF(SABI_SUMMARY!AO122="FEMALE_SUBADULT","F_DISPERSED","NA")),IF(SABI_SUMMARY!AP122="MALE_ADULT_36_48","M_RESIDENT",IF(SABI_SUMMARY!AP122="FEMALE_ADULT_36_48","F_RESIDENT","NA")))</f>
        <v>NA</v>
      </c>
      <c r="H122" s="1" t="str">
        <f>IF(SABI_SUMMARY!AQ122="CENSORED",IF(SABI_SUMMARY!AP122="MALE_SUBADULT","M_DISPERSED",IF(SABI_SUMMARY!AP122="FEMALE_SUBADULT","F_DISPERSED","NA")),IF(SABI_SUMMARY!AQ122="MALE_ADULT_36_48","M_RESIDENT",IF(SABI_SUMMARY!AQ122="FEMALE_ADULT_36_48","F_RESIDENT","NA")))</f>
        <v>NA</v>
      </c>
      <c r="I122" s="1" t="str">
        <f>IF(SABI_SUMMARY!AR122="CENSORED",IF(SABI_SUMMARY!AQ122="MALE_SUBADULT","M_DISPERSED",IF(SABI_SUMMARY!AQ122="FEMALE_SUBADULT","F_DISPERSED","NA")),IF(SABI_SUMMARY!AR122="MALE_ADULT_36_48","M_RESIDENT",IF(SABI_SUMMARY!AR122="FEMALE_ADULT_36_48","F_RESIDENT","NA")))</f>
        <v>NA</v>
      </c>
      <c r="J122" s="1" t="str">
        <f>IF(SABI_SUMMARY!AS122="CENSORED",IF(SABI_SUMMARY!AR122="MALE_SUBADULT","M_DISPERSED",IF(SABI_SUMMARY!AR122="FEMALE_SUBADULT","F_DISPERSED","NA")),IF(SABI_SUMMARY!AS122="MALE_ADULT_36_48","M_RESIDENT",IF(SABI_SUMMARY!AS122="FEMALE_ADULT_36_48","F_RESIDENT","NA")))</f>
        <v>NA</v>
      </c>
      <c r="K122" s="1" t="str">
        <f>IF(SABI_SUMMARY!AT122="CENSORED",IF(SABI_SUMMARY!AS122="MALE_SUBADULT","M_DISPERSED",IF(SABI_SUMMARY!AS122="FEMALE_SUBADULT","F_DISPERSED","NA")),IF(SABI_SUMMARY!AT122="MALE_ADULT_36_48","M_RESIDENT",IF(SABI_SUMMARY!AT122="FEMALE_ADULT_36_48","F_RESIDENT","NA")))</f>
        <v>NA</v>
      </c>
      <c r="L122" s="1" t="str">
        <f>IF(SABI_SUMMARY!AU122="CENSORED",IF(SABI_SUMMARY!AT122="MALE_SUBADULT","M_DISPERSED",IF(SABI_SUMMARY!AT122="FEMALE_SUBADULT","F_DISPERSED","NA")),IF(SABI_SUMMARY!AU122="MALE_ADULT_36_48","M_RESIDENT",IF(SABI_SUMMARY!AU122="FEMALE_ADULT_36_48","F_RESIDENT","NA")))</f>
        <v>NA</v>
      </c>
      <c r="M122" s="1" t="str">
        <f>IF(SABI_SUMMARY!AV122="CENSORED",IF(SABI_SUMMARY!AU122="MALE_SUBADULT","M_DISPERSED",IF(SABI_SUMMARY!AU122="FEMALE_SUBADULT","F_DISPERSED","NA")),IF(SABI_SUMMARY!AV122="MALE_ADULT_36_48","M_RESIDENT",IF(SABI_SUMMARY!AV122="FEMALE_ADULT_36_48","F_RESIDENT","NA")))</f>
        <v>NA</v>
      </c>
      <c r="N122" s="1" t="str">
        <f>IF(SABI_SUMMARY!AW122="CENSORED",IF(SABI_SUMMARY!AV122="MALE_SUBADULT","M_DISPERSED",IF(SABI_SUMMARY!AV122="FEMALE_SUBADULT","F_DISPERSED","NA")),IF(SABI_SUMMARY!AW122="MALE_ADULT_36_48","M_RESIDENT",IF(SABI_SUMMARY!AW122="FEMALE_ADULT_36_48","F_RESIDENT","NA")))</f>
        <v>NA</v>
      </c>
      <c r="O122" s="1" t="str">
        <f>IF(SABI_SUMMARY!AX122="CENSORED",IF(SABI_SUMMARY!AW122="MALE_SUBADULT","M_DISPERSED",IF(SABI_SUMMARY!AW122="FEMALE_SUBADULT","F_DISPERSED","NA")),IF(SABI_SUMMARY!AX122="MALE_ADULT_36_48","M_RESIDENT",IF(SABI_SUMMARY!AX122="FEMALE_ADULT_36_48","F_RESIDENT","NA")))</f>
        <v>NA</v>
      </c>
      <c r="P122" s="1" t="str">
        <f>IF(SABI_SUMMARY!AY122="CENSORED",IF(SABI_SUMMARY!AX122="MALE_SUBADULT","M_DISPERSED",IF(SABI_SUMMARY!AX122="FEMALE_SUBADULT","F_DISPERSED","NA")),IF(SABI_SUMMARY!AY122="MALE_ADULT_36_48","M_RESIDENT",IF(SABI_SUMMARY!AY122="FEMALE_ADULT_36_48","F_RESIDENT","NA")))</f>
        <v>NA</v>
      </c>
    </row>
    <row r="123" spans="1:16" x14ac:dyDescent="0.2">
      <c r="A123" s="27">
        <f>SABI_RAW_DATA!A123</f>
        <v>122</v>
      </c>
      <c r="B123" s="1" t="str">
        <f>IF(SABI_SUMMARY!AK123="CENSORED",IF(SABI_SUMMARY!AJ123="MALE_SUBADULT","M_DISPERSED",IF(SABI_SUMMARY!AJ123="FEMALE_SUBADULT","F_DISPERSED","NA")),IF(SABI_SUMMARY!AK123="MALE_ADULT_36_48","M_RESIDENT",IF(SABI_SUMMARY!AK123="FEMALE_ADULT_36_48","F_RESIDENT","NA")))</f>
        <v>NA</v>
      </c>
      <c r="C123" s="1" t="str">
        <f>IF(SABI_SUMMARY!AL123="CENSORED",IF(SABI_SUMMARY!AK123="MALE_SUBADULT","M_DISPERSED",IF(SABI_SUMMARY!AK123="FEMALE_SUBADULT","F_DISPERSED","NA")),IF(SABI_SUMMARY!AL123="MALE_ADULT_36_48","M_RESIDENT",IF(SABI_SUMMARY!AL123="FEMALE_ADULT_36_48","F_RESIDENT","NA")))</f>
        <v>NA</v>
      </c>
      <c r="D123" s="1" t="str">
        <f>IF(SABI_SUMMARY!AM123="CENSORED",IF(SABI_SUMMARY!AL123="MALE_SUBADULT","M_DISPERSED",IF(SABI_SUMMARY!AL123="FEMALE_SUBADULT","F_DISPERSED","NA")),IF(SABI_SUMMARY!AM123="MALE_ADULT_36_48","M_RESIDENT",IF(SABI_SUMMARY!AM123="FEMALE_ADULT_36_48","F_RESIDENT","NA")))</f>
        <v>NA</v>
      </c>
      <c r="E123" s="1" t="str">
        <f>IF(SABI_SUMMARY!AN123="CENSORED",IF(SABI_SUMMARY!AM123="MALE_SUBADULT","M_DISPERSED",IF(SABI_SUMMARY!AM123="FEMALE_SUBADULT","F_DISPERSED","NA")),IF(SABI_SUMMARY!AN123="MALE_ADULT_36_48","M_RESIDENT",IF(SABI_SUMMARY!AN123="FEMALE_ADULT_36_48","F_RESIDENT","NA")))</f>
        <v>NA</v>
      </c>
      <c r="F123" s="1" t="str">
        <f>IF(SABI_SUMMARY!AO123="CENSORED",IF(SABI_SUMMARY!AN123="MALE_SUBADULT","M_DISPERSED",IF(SABI_SUMMARY!AN123="FEMALE_SUBADULT","F_DISPERSED","NA")),IF(SABI_SUMMARY!AO123="MALE_ADULT_36_48","M_RESIDENT",IF(SABI_SUMMARY!AO123="FEMALE_ADULT_36_48","F_RESIDENT","NA")))</f>
        <v>NA</v>
      </c>
      <c r="G123" s="1" t="str">
        <f>IF(SABI_SUMMARY!AP123="CENSORED",IF(SABI_SUMMARY!AO123="MALE_SUBADULT","M_DISPERSED",IF(SABI_SUMMARY!AO123="FEMALE_SUBADULT","F_DISPERSED","NA")),IF(SABI_SUMMARY!AP123="MALE_ADULT_36_48","M_RESIDENT",IF(SABI_SUMMARY!AP123="FEMALE_ADULT_36_48","F_RESIDENT","NA")))</f>
        <v>NA</v>
      </c>
      <c r="H123" s="1" t="str">
        <f>IF(SABI_SUMMARY!AQ123="CENSORED",IF(SABI_SUMMARY!AP123="MALE_SUBADULT","M_DISPERSED",IF(SABI_SUMMARY!AP123="FEMALE_SUBADULT","F_DISPERSED","NA")),IF(SABI_SUMMARY!AQ123="MALE_ADULT_36_48","M_RESIDENT",IF(SABI_SUMMARY!AQ123="FEMALE_ADULT_36_48","F_RESIDENT","NA")))</f>
        <v>NA</v>
      </c>
      <c r="I123" s="1" t="str">
        <f>IF(SABI_SUMMARY!AR123="CENSORED",IF(SABI_SUMMARY!AQ123="MALE_SUBADULT","M_DISPERSED",IF(SABI_SUMMARY!AQ123="FEMALE_SUBADULT","F_DISPERSED","NA")),IF(SABI_SUMMARY!AR123="MALE_ADULT_36_48","M_RESIDENT",IF(SABI_SUMMARY!AR123="FEMALE_ADULT_36_48","F_RESIDENT","NA")))</f>
        <v>NA</v>
      </c>
      <c r="J123" s="1" t="str">
        <f>IF(SABI_SUMMARY!AS123="CENSORED",IF(SABI_SUMMARY!AR123="MALE_SUBADULT","M_DISPERSED",IF(SABI_SUMMARY!AR123="FEMALE_SUBADULT","F_DISPERSED","NA")),IF(SABI_SUMMARY!AS123="MALE_ADULT_36_48","M_RESIDENT",IF(SABI_SUMMARY!AS123="FEMALE_ADULT_36_48","F_RESIDENT","NA")))</f>
        <v>NA</v>
      </c>
      <c r="K123" s="1" t="str">
        <f>IF(SABI_SUMMARY!AT123="CENSORED",IF(SABI_SUMMARY!AS123="MALE_SUBADULT","M_DISPERSED",IF(SABI_SUMMARY!AS123="FEMALE_SUBADULT","F_DISPERSED","NA")),IF(SABI_SUMMARY!AT123="MALE_ADULT_36_48","M_RESIDENT",IF(SABI_SUMMARY!AT123="FEMALE_ADULT_36_48","F_RESIDENT","NA")))</f>
        <v>NA</v>
      </c>
      <c r="L123" s="1" t="str">
        <f>IF(SABI_SUMMARY!AU123="CENSORED",IF(SABI_SUMMARY!AT123="MALE_SUBADULT","M_DISPERSED",IF(SABI_SUMMARY!AT123="FEMALE_SUBADULT","F_DISPERSED","NA")),IF(SABI_SUMMARY!AU123="MALE_ADULT_36_48","M_RESIDENT",IF(SABI_SUMMARY!AU123="FEMALE_ADULT_36_48","F_RESIDENT","NA")))</f>
        <v>NA</v>
      </c>
      <c r="M123" s="1" t="str">
        <f>IF(SABI_SUMMARY!AV123="CENSORED",IF(SABI_SUMMARY!AU123="MALE_SUBADULT","M_DISPERSED",IF(SABI_SUMMARY!AU123="FEMALE_SUBADULT","F_DISPERSED","NA")),IF(SABI_SUMMARY!AV123="MALE_ADULT_36_48","M_RESIDENT",IF(SABI_SUMMARY!AV123="FEMALE_ADULT_36_48","F_RESIDENT","NA")))</f>
        <v>NA</v>
      </c>
      <c r="N123" s="1" t="str">
        <f>IF(SABI_SUMMARY!AW123="CENSORED",IF(SABI_SUMMARY!AV123="MALE_SUBADULT","M_DISPERSED",IF(SABI_SUMMARY!AV123="FEMALE_SUBADULT","F_DISPERSED","NA")),IF(SABI_SUMMARY!AW123="MALE_ADULT_36_48","M_RESIDENT",IF(SABI_SUMMARY!AW123="FEMALE_ADULT_36_48","F_RESIDENT","NA")))</f>
        <v>NA</v>
      </c>
      <c r="O123" s="1" t="str">
        <f>IF(SABI_SUMMARY!AX123="CENSORED",IF(SABI_SUMMARY!AW123="MALE_SUBADULT","M_DISPERSED",IF(SABI_SUMMARY!AW123="FEMALE_SUBADULT","F_DISPERSED","NA")),IF(SABI_SUMMARY!AX123="MALE_ADULT_36_48","M_RESIDENT",IF(SABI_SUMMARY!AX123="FEMALE_ADULT_36_48","F_RESIDENT","NA")))</f>
        <v>NA</v>
      </c>
      <c r="P123" s="1" t="str">
        <f>IF(SABI_SUMMARY!AY123="CENSORED",IF(SABI_SUMMARY!AX123="MALE_SUBADULT","M_DISPERSED",IF(SABI_SUMMARY!AX123="FEMALE_SUBADULT","F_DISPERSED","NA")),IF(SABI_SUMMARY!AY123="MALE_ADULT_36_48","M_RESIDENT",IF(SABI_SUMMARY!AY123="FEMALE_ADULT_36_48","F_RESIDENT","NA")))</f>
        <v>NA</v>
      </c>
    </row>
    <row r="124" spans="1:16" x14ac:dyDescent="0.2">
      <c r="A124" s="27">
        <f>SABI_RAW_DATA!A124</f>
        <v>123</v>
      </c>
      <c r="B124" s="1" t="str">
        <f>IF(SABI_SUMMARY!AK124="CENSORED",IF(SABI_SUMMARY!AJ124="MALE_SUBADULT","M_DISPERSED",IF(SABI_SUMMARY!AJ124="FEMALE_SUBADULT","F_DISPERSED","NA")),IF(SABI_SUMMARY!AK124="MALE_ADULT_36_48","M_RESIDENT",IF(SABI_SUMMARY!AK124="FEMALE_ADULT_36_48","F_RESIDENT","NA")))</f>
        <v>NA</v>
      </c>
      <c r="C124" s="1" t="str">
        <f>IF(SABI_SUMMARY!AL124="CENSORED",IF(SABI_SUMMARY!AK124="MALE_SUBADULT","M_DISPERSED",IF(SABI_SUMMARY!AK124="FEMALE_SUBADULT","F_DISPERSED","NA")),IF(SABI_SUMMARY!AL124="MALE_ADULT_36_48","M_RESIDENT",IF(SABI_SUMMARY!AL124="FEMALE_ADULT_36_48","F_RESIDENT","NA")))</f>
        <v>NA</v>
      </c>
      <c r="D124" s="1" t="str">
        <f>IF(SABI_SUMMARY!AM124="CENSORED",IF(SABI_SUMMARY!AL124="MALE_SUBADULT","M_DISPERSED",IF(SABI_SUMMARY!AL124="FEMALE_SUBADULT","F_DISPERSED","NA")),IF(SABI_SUMMARY!AM124="MALE_ADULT_36_48","M_RESIDENT",IF(SABI_SUMMARY!AM124="FEMALE_ADULT_36_48","F_RESIDENT","NA")))</f>
        <v>NA</v>
      </c>
      <c r="E124" s="1" t="str">
        <f>IF(SABI_SUMMARY!AN124="CENSORED",IF(SABI_SUMMARY!AM124="MALE_SUBADULT","M_DISPERSED",IF(SABI_SUMMARY!AM124="FEMALE_SUBADULT","F_DISPERSED","NA")),IF(SABI_SUMMARY!AN124="MALE_ADULT_36_48","M_RESIDENT",IF(SABI_SUMMARY!AN124="FEMALE_ADULT_36_48","F_RESIDENT","NA")))</f>
        <v>NA</v>
      </c>
      <c r="F124" s="1" t="str">
        <f>IF(SABI_SUMMARY!AO124="CENSORED",IF(SABI_SUMMARY!AN124="MALE_SUBADULT","M_DISPERSED",IF(SABI_SUMMARY!AN124="FEMALE_SUBADULT","F_DISPERSED","NA")),IF(SABI_SUMMARY!AO124="MALE_ADULT_36_48","M_RESIDENT",IF(SABI_SUMMARY!AO124="FEMALE_ADULT_36_48","F_RESIDENT","NA")))</f>
        <v>NA</v>
      </c>
      <c r="G124" s="1" t="str">
        <f>IF(SABI_SUMMARY!AP124="CENSORED",IF(SABI_SUMMARY!AO124="MALE_SUBADULT","M_DISPERSED",IF(SABI_SUMMARY!AO124="FEMALE_SUBADULT","F_DISPERSED","NA")),IF(SABI_SUMMARY!AP124="MALE_ADULT_36_48","M_RESIDENT",IF(SABI_SUMMARY!AP124="FEMALE_ADULT_36_48","F_RESIDENT","NA")))</f>
        <v>NA</v>
      </c>
      <c r="H124" s="1" t="str">
        <f>IF(SABI_SUMMARY!AQ124="CENSORED",IF(SABI_SUMMARY!AP124="MALE_SUBADULT","M_DISPERSED",IF(SABI_SUMMARY!AP124="FEMALE_SUBADULT","F_DISPERSED","NA")),IF(SABI_SUMMARY!AQ124="MALE_ADULT_36_48","M_RESIDENT",IF(SABI_SUMMARY!AQ124="FEMALE_ADULT_36_48","F_RESIDENT","NA")))</f>
        <v>NA</v>
      </c>
      <c r="I124" s="1" t="str">
        <f>IF(SABI_SUMMARY!AR124="CENSORED",IF(SABI_SUMMARY!AQ124="MALE_SUBADULT","M_DISPERSED",IF(SABI_SUMMARY!AQ124="FEMALE_SUBADULT","F_DISPERSED","NA")),IF(SABI_SUMMARY!AR124="MALE_ADULT_36_48","M_RESIDENT",IF(SABI_SUMMARY!AR124="FEMALE_ADULT_36_48","F_RESIDENT","NA")))</f>
        <v>NA</v>
      </c>
      <c r="J124" s="1" t="str">
        <f>IF(SABI_SUMMARY!AS124="CENSORED",IF(SABI_SUMMARY!AR124="MALE_SUBADULT","M_DISPERSED",IF(SABI_SUMMARY!AR124="FEMALE_SUBADULT","F_DISPERSED","NA")),IF(SABI_SUMMARY!AS124="MALE_ADULT_36_48","M_RESIDENT",IF(SABI_SUMMARY!AS124="FEMALE_ADULT_36_48","F_RESIDENT","NA")))</f>
        <v>NA</v>
      </c>
      <c r="K124" s="1" t="str">
        <f>IF(SABI_SUMMARY!AT124="CENSORED",IF(SABI_SUMMARY!AS124="MALE_SUBADULT","M_DISPERSED",IF(SABI_SUMMARY!AS124="FEMALE_SUBADULT","F_DISPERSED","NA")),IF(SABI_SUMMARY!AT124="MALE_ADULT_36_48","M_RESIDENT",IF(SABI_SUMMARY!AT124="FEMALE_ADULT_36_48","F_RESIDENT","NA")))</f>
        <v>NA</v>
      </c>
      <c r="L124" s="1" t="str">
        <f>IF(SABI_SUMMARY!AU124="CENSORED",IF(SABI_SUMMARY!AT124="MALE_SUBADULT","M_DISPERSED",IF(SABI_SUMMARY!AT124="FEMALE_SUBADULT","F_DISPERSED","NA")),IF(SABI_SUMMARY!AU124="MALE_ADULT_36_48","M_RESIDENT",IF(SABI_SUMMARY!AU124="FEMALE_ADULT_36_48","F_RESIDENT","NA")))</f>
        <v>NA</v>
      </c>
      <c r="M124" s="1" t="str">
        <f>IF(SABI_SUMMARY!AV124="CENSORED",IF(SABI_SUMMARY!AU124="MALE_SUBADULT","M_DISPERSED",IF(SABI_SUMMARY!AU124="FEMALE_SUBADULT","F_DISPERSED","NA")),IF(SABI_SUMMARY!AV124="MALE_ADULT_36_48","M_RESIDENT",IF(SABI_SUMMARY!AV124="FEMALE_ADULT_36_48","F_RESIDENT","NA")))</f>
        <v>NA</v>
      </c>
      <c r="N124" s="1" t="str">
        <f>IF(SABI_SUMMARY!AW124="CENSORED",IF(SABI_SUMMARY!AV124="MALE_SUBADULT","M_DISPERSED",IF(SABI_SUMMARY!AV124="FEMALE_SUBADULT","F_DISPERSED","NA")),IF(SABI_SUMMARY!AW124="MALE_ADULT_36_48","M_RESIDENT",IF(SABI_SUMMARY!AW124="FEMALE_ADULT_36_48","F_RESIDENT","NA")))</f>
        <v>NA</v>
      </c>
      <c r="O124" s="1" t="str">
        <f>IF(SABI_SUMMARY!AX124="CENSORED",IF(SABI_SUMMARY!AW124="MALE_SUBADULT","M_DISPERSED",IF(SABI_SUMMARY!AW124="FEMALE_SUBADULT","F_DISPERSED","NA")),IF(SABI_SUMMARY!AX124="MALE_ADULT_36_48","M_RESIDENT",IF(SABI_SUMMARY!AX124="FEMALE_ADULT_36_48","F_RESIDENT","NA")))</f>
        <v>NA</v>
      </c>
      <c r="P124" s="1" t="str">
        <f>IF(SABI_SUMMARY!AY124="CENSORED",IF(SABI_SUMMARY!AX124="MALE_SUBADULT","M_DISPERSED",IF(SABI_SUMMARY!AX124="FEMALE_SUBADULT","F_DISPERSED","NA")),IF(SABI_SUMMARY!AY124="MALE_ADULT_36_48","M_RESIDENT",IF(SABI_SUMMARY!AY124="FEMALE_ADULT_36_48","F_RESIDENT","NA")))</f>
        <v>NA</v>
      </c>
    </row>
    <row r="125" spans="1:16" x14ac:dyDescent="0.2">
      <c r="A125" s="27">
        <f>SABI_RAW_DATA!A125</f>
        <v>124</v>
      </c>
      <c r="B125" s="1" t="str">
        <f>IF(SABI_SUMMARY!AK125="CENSORED",IF(SABI_SUMMARY!AJ125="MALE_SUBADULT","M_DISPERSED",IF(SABI_SUMMARY!AJ125="FEMALE_SUBADULT","F_DISPERSED","NA")),IF(SABI_SUMMARY!AK125="MALE_ADULT_36_48","M_RESIDENT",IF(SABI_SUMMARY!AK125="FEMALE_ADULT_36_48","F_RESIDENT","NA")))</f>
        <v>NA</v>
      </c>
      <c r="C125" s="1" t="str">
        <f>IF(SABI_SUMMARY!AL125="CENSORED",IF(SABI_SUMMARY!AK125="MALE_SUBADULT","M_DISPERSED",IF(SABI_SUMMARY!AK125="FEMALE_SUBADULT","F_DISPERSED","NA")),IF(SABI_SUMMARY!AL125="MALE_ADULT_36_48","M_RESIDENT",IF(SABI_SUMMARY!AL125="FEMALE_ADULT_36_48","F_RESIDENT","NA")))</f>
        <v>NA</v>
      </c>
      <c r="D125" s="1" t="str">
        <f>IF(SABI_SUMMARY!AM125="CENSORED",IF(SABI_SUMMARY!AL125="MALE_SUBADULT","M_DISPERSED",IF(SABI_SUMMARY!AL125="FEMALE_SUBADULT","F_DISPERSED","NA")),IF(SABI_SUMMARY!AM125="MALE_ADULT_36_48","M_RESIDENT",IF(SABI_SUMMARY!AM125="FEMALE_ADULT_36_48","F_RESIDENT","NA")))</f>
        <v>NA</v>
      </c>
      <c r="E125" s="1" t="str">
        <f>IF(SABI_SUMMARY!AN125="CENSORED",IF(SABI_SUMMARY!AM125="MALE_SUBADULT","M_DISPERSED",IF(SABI_SUMMARY!AM125="FEMALE_SUBADULT","F_DISPERSED","NA")),IF(SABI_SUMMARY!AN125="MALE_ADULT_36_48","M_RESIDENT",IF(SABI_SUMMARY!AN125="FEMALE_ADULT_36_48","F_RESIDENT","NA")))</f>
        <v>NA</v>
      </c>
      <c r="F125" s="1" t="str">
        <f>IF(SABI_SUMMARY!AO125="CENSORED",IF(SABI_SUMMARY!AN125="MALE_SUBADULT","M_DISPERSED",IF(SABI_SUMMARY!AN125="FEMALE_SUBADULT","F_DISPERSED","NA")),IF(SABI_SUMMARY!AO125="MALE_ADULT_36_48","M_RESIDENT",IF(SABI_SUMMARY!AO125="FEMALE_ADULT_36_48","F_RESIDENT","NA")))</f>
        <v>NA</v>
      </c>
      <c r="G125" s="1" t="str">
        <f>IF(SABI_SUMMARY!AP125="CENSORED",IF(SABI_SUMMARY!AO125="MALE_SUBADULT","M_DISPERSED",IF(SABI_SUMMARY!AO125="FEMALE_SUBADULT","F_DISPERSED","NA")),IF(SABI_SUMMARY!AP125="MALE_ADULT_36_48","M_RESIDENT",IF(SABI_SUMMARY!AP125="FEMALE_ADULT_36_48","F_RESIDENT","NA")))</f>
        <v>NA</v>
      </c>
      <c r="H125" s="1" t="str">
        <f>IF(SABI_SUMMARY!AQ125="CENSORED",IF(SABI_SUMMARY!AP125="MALE_SUBADULT","M_DISPERSED",IF(SABI_SUMMARY!AP125="FEMALE_SUBADULT","F_DISPERSED","NA")),IF(SABI_SUMMARY!AQ125="MALE_ADULT_36_48","M_RESIDENT",IF(SABI_SUMMARY!AQ125="FEMALE_ADULT_36_48","F_RESIDENT","NA")))</f>
        <v>NA</v>
      </c>
      <c r="I125" s="1" t="str">
        <f>IF(SABI_SUMMARY!AR125="CENSORED",IF(SABI_SUMMARY!AQ125="MALE_SUBADULT","M_DISPERSED",IF(SABI_SUMMARY!AQ125="FEMALE_SUBADULT","F_DISPERSED","NA")),IF(SABI_SUMMARY!AR125="MALE_ADULT_36_48","M_RESIDENT",IF(SABI_SUMMARY!AR125="FEMALE_ADULT_36_48","F_RESIDENT","NA")))</f>
        <v>NA</v>
      </c>
      <c r="J125" s="1" t="str">
        <f>IF(SABI_SUMMARY!AS125="CENSORED",IF(SABI_SUMMARY!AR125="MALE_SUBADULT","M_DISPERSED",IF(SABI_SUMMARY!AR125="FEMALE_SUBADULT","F_DISPERSED","NA")),IF(SABI_SUMMARY!AS125="MALE_ADULT_36_48","M_RESIDENT",IF(SABI_SUMMARY!AS125="FEMALE_ADULT_36_48","F_RESIDENT","NA")))</f>
        <v>NA</v>
      </c>
      <c r="K125" s="1" t="str">
        <f>IF(SABI_SUMMARY!AT125="CENSORED",IF(SABI_SUMMARY!AS125="MALE_SUBADULT","M_DISPERSED",IF(SABI_SUMMARY!AS125="FEMALE_SUBADULT","F_DISPERSED","NA")),IF(SABI_SUMMARY!AT125="MALE_ADULT_36_48","M_RESIDENT",IF(SABI_SUMMARY!AT125="FEMALE_ADULT_36_48","F_RESIDENT","NA")))</f>
        <v>NA</v>
      </c>
      <c r="L125" s="1" t="str">
        <f>IF(SABI_SUMMARY!AU125="CENSORED",IF(SABI_SUMMARY!AT125="MALE_SUBADULT","M_DISPERSED",IF(SABI_SUMMARY!AT125="FEMALE_SUBADULT","F_DISPERSED","NA")),IF(SABI_SUMMARY!AU125="MALE_ADULT_36_48","M_RESIDENT",IF(SABI_SUMMARY!AU125="FEMALE_ADULT_36_48","F_RESIDENT","NA")))</f>
        <v>NA</v>
      </c>
      <c r="M125" s="1" t="str">
        <f>IF(SABI_SUMMARY!AV125="CENSORED",IF(SABI_SUMMARY!AU125="MALE_SUBADULT","M_DISPERSED",IF(SABI_SUMMARY!AU125="FEMALE_SUBADULT","F_DISPERSED","NA")),IF(SABI_SUMMARY!AV125="MALE_ADULT_36_48","M_RESIDENT",IF(SABI_SUMMARY!AV125="FEMALE_ADULT_36_48","F_RESIDENT","NA")))</f>
        <v>NA</v>
      </c>
      <c r="N125" s="1" t="str">
        <f>IF(SABI_SUMMARY!AW125="CENSORED",IF(SABI_SUMMARY!AV125="MALE_SUBADULT","M_DISPERSED",IF(SABI_SUMMARY!AV125="FEMALE_SUBADULT","F_DISPERSED","NA")),IF(SABI_SUMMARY!AW125="MALE_ADULT_36_48","M_RESIDENT",IF(SABI_SUMMARY!AW125="FEMALE_ADULT_36_48","F_RESIDENT","NA")))</f>
        <v>NA</v>
      </c>
      <c r="O125" s="1" t="str">
        <f>IF(SABI_SUMMARY!AX125="CENSORED",IF(SABI_SUMMARY!AW125="MALE_SUBADULT","M_DISPERSED",IF(SABI_SUMMARY!AW125="FEMALE_SUBADULT","F_DISPERSED","NA")),IF(SABI_SUMMARY!AX125="MALE_ADULT_36_48","M_RESIDENT",IF(SABI_SUMMARY!AX125="FEMALE_ADULT_36_48","F_RESIDENT","NA")))</f>
        <v>NA</v>
      </c>
      <c r="P125" s="1" t="str">
        <f>IF(SABI_SUMMARY!AY125="CENSORED",IF(SABI_SUMMARY!AX125="MALE_SUBADULT","M_DISPERSED",IF(SABI_SUMMARY!AX125="FEMALE_SUBADULT","F_DISPERSED","NA")),IF(SABI_SUMMARY!AY125="MALE_ADULT_36_48","M_RESIDENT",IF(SABI_SUMMARY!AY125="FEMALE_ADULT_36_48","F_RESIDENT","NA")))</f>
        <v>NA</v>
      </c>
    </row>
    <row r="126" spans="1:16" x14ac:dyDescent="0.2">
      <c r="A126" s="27">
        <f>SABI_RAW_DATA!A126</f>
        <v>125</v>
      </c>
      <c r="B126" s="1" t="str">
        <f>IF(SABI_SUMMARY!AK126="CENSORED",IF(SABI_SUMMARY!AJ126="MALE_SUBADULT","M_DISPERSED",IF(SABI_SUMMARY!AJ126="FEMALE_SUBADULT","F_DISPERSED","NA")),IF(SABI_SUMMARY!AK126="MALE_ADULT_36_48","M_RESIDENT",IF(SABI_SUMMARY!AK126="FEMALE_ADULT_36_48","F_RESIDENT","NA")))</f>
        <v>NA</v>
      </c>
      <c r="C126" s="1" t="str">
        <f>IF(SABI_SUMMARY!AL126="CENSORED",IF(SABI_SUMMARY!AK126="MALE_SUBADULT","M_DISPERSED",IF(SABI_SUMMARY!AK126="FEMALE_SUBADULT","F_DISPERSED","NA")),IF(SABI_SUMMARY!AL126="MALE_ADULT_36_48","M_RESIDENT",IF(SABI_SUMMARY!AL126="FEMALE_ADULT_36_48","F_RESIDENT","NA")))</f>
        <v>NA</v>
      </c>
      <c r="D126" s="1" t="str">
        <f>IF(SABI_SUMMARY!AM126="CENSORED",IF(SABI_SUMMARY!AL126="MALE_SUBADULT","M_DISPERSED",IF(SABI_SUMMARY!AL126="FEMALE_SUBADULT","F_DISPERSED","NA")),IF(SABI_SUMMARY!AM126="MALE_ADULT_36_48","M_RESIDENT",IF(SABI_SUMMARY!AM126="FEMALE_ADULT_36_48","F_RESIDENT","NA")))</f>
        <v>NA</v>
      </c>
      <c r="E126" s="1" t="str">
        <f>IF(SABI_SUMMARY!AN126="CENSORED",IF(SABI_SUMMARY!AM126="MALE_SUBADULT","M_DISPERSED",IF(SABI_SUMMARY!AM126="FEMALE_SUBADULT","F_DISPERSED","NA")),IF(SABI_SUMMARY!AN126="MALE_ADULT_36_48","M_RESIDENT",IF(SABI_SUMMARY!AN126="FEMALE_ADULT_36_48","F_RESIDENT","NA")))</f>
        <v>NA</v>
      </c>
      <c r="F126" s="1" t="str">
        <f>IF(SABI_SUMMARY!AO126="CENSORED",IF(SABI_SUMMARY!AN126="MALE_SUBADULT","M_DISPERSED",IF(SABI_SUMMARY!AN126="FEMALE_SUBADULT","F_DISPERSED","NA")),IF(SABI_SUMMARY!AO126="MALE_ADULT_36_48","M_RESIDENT",IF(SABI_SUMMARY!AO126="FEMALE_ADULT_36_48","F_RESIDENT","NA")))</f>
        <v>NA</v>
      </c>
      <c r="G126" s="1" t="str">
        <f>IF(SABI_SUMMARY!AP126="CENSORED",IF(SABI_SUMMARY!AO126="MALE_SUBADULT","M_DISPERSED",IF(SABI_SUMMARY!AO126="FEMALE_SUBADULT","F_DISPERSED","NA")),IF(SABI_SUMMARY!AP126="MALE_ADULT_36_48","M_RESIDENT",IF(SABI_SUMMARY!AP126="FEMALE_ADULT_36_48","F_RESIDENT","NA")))</f>
        <v>NA</v>
      </c>
      <c r="H126" s="1" t="str">
        <f>IF(SABI_SUMMARY!AQ126="CENSORED",IF(SABI_SUMMARY!AP126="MALE_SUBADULT","M_DISPERSED",IF(SABI_SUMMARY!AP126="FEMALE_SUBADULT","F_DISPERSED","NA")),IF(SABI_SUMMARY!AQ126="MALE_ADULT_36_48","M_RESIDENT",IF(SABI_SUMMARY!AQ126="FEMALE_ADULT_36_48","F_RESIDENT","NA")))</f>
        <v>NA</v>
      </c>
      <c r="I126" s="1" t="str">
        <f>IF(SABI_SUMMARY!AR126="CENSORED",IF(SABI_SUMMARY!AQ126="MALE_SUBADULT","M_DISPERSED",IF(SABI_SUMMARY!AQ126="FEMALE_SUBADULT","F_DISPERSED","NA")),IF(SABI_SUMMARY!AR126="MALE_ADULT_36_48","M_RESIDENT",IF(SABI_SUMMARY!AR126="FEMALE_ADULT_36_48","F_RESIDENT","NA")))</f>
        <v>NA</v>
      </c>
      <c r="J126" s="1" t="str">
        <f>IF(SABI_SUMMARY!AS126="CENSORED",IF(SABI_SUMMARY!AR126="MALE_SUBADULT","M_DISPERSED",IF(SABI_SUMMARY!AR126="FEMALE_SUBADULT","F_DISPERSED","NA")),IF(SABI_SUMMARY!AS126="MALE_ADULT_36_48","M_RESIDENT",IF(SABI_SUMMARY!AS126="FEMALE_ADULT_36_48","F_RESIDENT","NA")))</f>
        <v>NA</v>
      </c>
      <c r="K126" s="1" t="str">
        <f>IF(SABI_SUMMARY!AT126="CENSORED",IF(SABI_SUMMARY!AS126="MALE_SUBADULT","M_DISPERSED",IF(SABI_SUMMARY!AS126="FEMALE_SUBADULT","F_DISPERSED","NA")),IF(SABI_SUMMARY!AT126="MALE_ADULT_36_48","M_RESIDENT",IF(SABI_SUMMARY!AT126="FEMALE_ADULT_36_48","F_RESIDENT","NA")))</f>
        <v>NA</v>
      </c>
      <c r="L126" s="1" t="str">
        <f>IF(SABI_SUMMARY!AU126="CENSORED",IF(SABI_SUMMARY!AT126="MALE_SUBADULT","M_DISPERSED",IF(SABI_SUMMARY!AT126="FEMALE_SUBADULT","F_DISPERSED","NA")),IF(SABI_SUMMARY!AU126="MALE_ADULT_36_48","M_RESIDENT",IF(SABI_SUMMARY!AU126="FEMALE_ADULT_36_48","F_RESIDENT","NA")))</f>
        <v>NA</v>
      </c>
      <c r="M126" s="1" t="str">
        <f>IF(SABI_SUMMARY!AV126="CENSORED",IF(SABI_SUMMARY!AU126="MALE_SUBADULT","M_DISPERSED",IF(SABI_SUMMARY!AU126="FEMALE_SUBADULT","F_DISPERSED","NA")),IF(SABI_SUMMARY!AV126="MALE_ADULT_36_48","M_RESIDENT",IF(SABI_SUMMARY!AV126="FEMALE_ADULT_36_48","F_RESIDENT","NA")))</f>
        <v>NA</v>
      </c>
      <c r="N126" s="1" t="str">
        <f>IF(SABI_SUMMARY!AW126="CENSORED",IF(SABI_SUMMARY!AV126="MALE_SUBADULT","M_DISPERSED",IF(SABI_SUMMARY!AV126="FEMALE_SUBADULT","F_DISPERSED","NA")),IF(SABI_SUMMARY!AW126="MALE_ADULT_36_48","M_RESIDENT",IF(SABI_SUMMARY!AW126="FEMALE_ADULT_36_48","F_RESIDENT","NA")))</f>
        <v>NA</v>
      </c>
      <c r="O126" s="1" t="str">
        <f>IF(SABI_SUMMARY!AX126="CENSORED",IF(SABI_SUMMARY!AW126="MALE_SUBADULT","M_DISPERSED",IF(SABI_SUMMARY!AW126="FEMALE_SUBADULT","F_DISPERSED","NA")),IF(SABI_SUMMARY!AX126="MALE_ADULT_36_48","M_RESIDENT",IF(SABI_SUMMARY!AX126="FEMALE_ADULT_36_48","F_RESIDENT","NA")))</f>
        <v>NA</v>
      </c>
      <c r="P126" s="1" t="str">
        <f>IF(SABI_SUMMARY!AY126="CENSORED",IF(SABI_SUMMARY!AX126="MALE_SUBADULT","M_DISPERSED",IF(SABI_SUMMARY!AX126="FEMALE_SUBADULT","F_DISPERSED","NA")),IF(SABI_SUMMARY!AY126="MALE_ADULT_36_48","M_RESIDENT",IF(SABI_SUMMARY!AY126="FEMALE_ADULT_36_48","F_RESIDENT","NA")))</f>
        <v>NA</v>
      </c>
    </row>
    <row r="127" spans="1:16" x14ac:dyDescent="0.2">
      <c r="A127" s="27">
        <f>SABI_RAW_DATA!A127</f>
        <v>126</v>
      </c>
      <c r="B127" s="1" t="str">
        <f>IF(SABI_SUMMARY!AK127="CENSORED",IF(SABI_SUMMARY!AJ127="MALE_SUBADULT","M_DISPERSED",IF(SABI_SUMMARY!AJ127="FEMALE_SUBADULT","F_DISPERSED","NA")),IF(SABI_SUMMARY!AK127="MALE_ADULT_36_48","M_RESIDENT",IF(SABI_SUMMARY!AK127="FEMALE_ADULT_36_48","F_RESIDENT","NA")))</f>
        <v>NA</v>
      </c>
      <c r="C127" s="1" t="str">
        <f>IF(SABI_SUMMARY!AL127="CENSORED",IF(SABI_SUMMARY!AK127="MALE_SUBADULT","M_DISPERSED",IF(SABI_SUMMARY!AK127="FEMALE_SUBADULT","F_DISPERSED","NA")),IF(SABI_SUMMARY!AL127="MALE_ADULT_36_48","M_RESIDENT",IF(SABI_SUMMARY!AL127="FEMALE_ADULT_36_48","F_RESIDENT","NA")))</f>
        <v>NA</v>
      </c>
      <c r="D127" s="1" t="str">
        <f>IF(SABI_SUMMARY!AM127="CENSORED",IF(SABI_SUMMARY!AL127="MALE_SUBADULT","M_DISPERSED",IF(SABI_SUMMARY!AL127="FEMALE_SUBADULT","F_DISPERSED","NA")),IF(SABI_SUMMARY!AM127="MALE_ADULT_36_48","M_RESIDENT",IF(SABI_SUMMARY!AM127="FEMALE_ADULT_36_48","F_RESIDENT","NA")))</f>
        <v>NA</v>
      </c>
      <c r="E127" s="1" t="str">
        <f>IF(SABI_SUMMARY!AN127="CENSORED",IF(SABI_SUMMARY!AM127="MALE_SUBADULT","M_DISPERSED",IF(SABI_SUMMARY!AM127="FEMALE_SUBADULT","F_DISPERSED","NA")),IF(SABI_SUMMARY!AN127="MALE_ADULT_36_48","M_RESIDENT",IF(SABI_SUMMARY!AN127="FEMALE_ADULT_36_48","F_RESIDENT","NA")))</f>
        <v>NA</v>
      </c>
      <c r="F127" s="1" t="str">
        <f>IF(SABI_SUMMARY!AO127="CENSORED",IF(SABI_SUMMARY!AN127="MALE_SUBADULT","M_DISPERSED",IF(SABI_SUMMARY!AN127="FEMALE_SUBADULT","F_DISPERSED","NA")),IF(SABI_SUMMARY!AO127="MALE_ADULT_36_48","M_RESIDENT",IF(SABI_SUMMARY!AO127="FEMALE_ADULT_36_48","F_RESIDENT","NA")))</f>
        <v>NA</v>
      </c>
      <c r="G127" s="1" t="str">
        <f>IF(SABI_SUMMARY!AP127="CENSORED",IF(SABI_SUMMARY!AO127="MALE_SUBADULT","M_DISPERSED",IF(SABI_SUMMARY!AO127="FEMALE_SUBADULT","F_DISPERSED","NA")),IF(SABI_SUMMARY!AP127="MALE_ADULT_36_48","M_RESIDENT",IF(SABI_SUMMARY!AP127="FEMALE_ADULT_36_48","F_RESIDENT","NA")))</f>
        <v>NA</v>
      </c>
      <c r="H127" s="1" t="str">
        <f>IF(SABI_SUMMARY!AQ127="CENSORED",IF(SABI_SUMMARY!AP127="MALE_SUBADULT","M_DISPERSED",IF(SABI_SUMMARY!AP127="FEMALE_SUBADULT","F_DISPERSED","NA")),IF(SABI_SUMMARY!AQ127="MALE_ADULT_36_48","M_RESIDENT",IF(SABI_SUMMARY!AQ127="FEMALE_ADULT_36_48","F_RESIDENT","NA")))</f>
        <v>NA</v>
      </c>
      <c r="I127" s="1" t="str">
        <f>IF(SABI_SUMMARY!AR127="CENSORED",IF(SABI_SUMMARY!AQ127="MALE_SUBADULT","M_DISPERSED",IF(SABI_SUMMARY!AQ127="FEMALE_SUBADULT","F_DISPERSED","NA")),IF(SABI_SUMMARY!AR127="MALE_ADULT_36_48","M_RESIDENT",IF(SABI_SUMMARY!AR127="FEMALE_ADULT_36_48","F_RESIDENT","NA")))</f>
        <v>NA</v>
      </c>
      <c r="J127" s="1" t="str">
        <f>IF(SABI_SUMMARY!AS127="CENSORED",IF(SABI_SUMMARY!AR127="MALE_SUBADULT","M_DISPERSED",IF(SABI_SUMMARY!AR127="FEMALE_SUBADULT","F_DISPERSED","NA")),IF(SABI_SUMMARY!AS127="MALE_ADULT_36_48","M_RESIDENT",IF(SABI_SUMMARY!AS127="FEMALE_ADULT_36_48","F_RESIDENT","NA")))</f>
        <v>NA</v>
      </c>
      <c r="K127" s="1" t="str">
        <f>IF(SABI_SUMMARY!AT127="CENSORED",IF(SABI_SUMMARY!AS127="MALE_SUBADULT","M_DISPERSED",IF(SABI_SUMMARY!AS127="FEMALE_SUBADULT","F_DISPERSED","NA")),IF(SABI_SUMMARY!AT127="MALE_ADULT_36_48","M_RESIDENT",IF(SABI_SUMMARY!AT127="FEMALE_ADULT_36_48","F_RESIDENT","NA")))</f>
        <v>NA</v>
      </c>
      <c r="L127" s="1" t="str">
        <f>IF(SABI_SUMMARY!AU127="CENSORED",IF(SABI_SUMMARY!AT127="MALE_SUBADULT","M_DISPERSED",IF(SABI_SUMMARY!AT127="FEMALE_SUBADULT","F_DISPERSED","NA")),IF(SABI_SUMMARY!AU127="MALE_ADULT_36_48","M_RESIDENT",IF(SABI_SUMMARY!AU127="FEMALE_ADULT_36_48","F_RESIDENT","NA")))</f>
        <v>NA</v>
      </c>
      <c r="M127" s="1" t="str">
        <f>IF(SABI_SUMMARY!AV127="CENSORED",IF(SABI_SUMMARY!AU127="MALE_SUBADULT","M_DISPERSED",IF(SABI_SUMMARY!AU127="FEMALE_SUBADULT","F_DISPERSED","NA")),IF(SABI_SUMMARY!AV127="MALE_ADULT_36_48","M_RESIDENT",IF(SABI_SUMMARY!AV127="FEMALE_ADULT_36_48","F_RESIDENT","NA")))</f>
        <v>NA</v>
      </c>
      <c r="N127" s="1" t="str">
        <f>IF(SABI_SUMMARY!AW127="CENSORED",IF(SABI_SUMMARY!AV127="MALE_SUBADULT","M_DISPERSED",IF(SABI_SUMMARY!AV127="FEMALE_SUBADULT","F_DISPERSED","NA")),IF(SABI_SUMMARY!AW127="MALE_ADULT_36_48","M_RESIDENT",IF(SABI_SUMMARY!AW127="FEMALE_ADULT_36_48","F_RESIDENT","NA")))</f>
        <v>NA</v>
      </c>
      <c r="O127" s="1" t="str">
        <f>IF(SABI_SUMMARY!AX127="CENSORED",IF(SABI_SUMMARY!AW127="MALE_SUBADULT","M_DISPERSED",IF(SABI_SUMMARY!AW127="FEMALE_SUBADULT","F_DISPERSED","NA")),IF(SABI_SUMMARY!AX127="MALE_ADULT_36_48","M_RESIDENT",IF(SABI_SUMMARY!AX127="FEMALE_ADULT_36_48","F_RESIDENT","NA")))</f>
        <v>NA</v>
      </c>
      <c r="P127" s="1" t="str">
        <f>IF(SABI_SUMMARY!AY127="CENSORED",IF(SABI_SUMMARY!AX127="MALE_SUBADULT","M_DISPERSED",IF(SABI_SUMMARY!AX127="FEMALE_SUBADULT","F_DISPERSED","NA")),IF(SABI_SUMMARY!AY127="MALE_ADULT_36_48","M_RESIDENT",IF(SABI_SUMMARY!AY127="FEMALE_ADULT_36_48","F_RESIDENT","NA")))</f>
        <v>NA</v>
      </c>
    </row>
    <row r="128" spans="1:16" x14ac:dyDescent="0.2">
      <c r="A128" s="27">
        <f>SABI_RAW_DATA!A128</f>
        <v>127</v>
      </c>
      <c r="B128" s="1" t="str">
        <f>IF(SABI_SUMMARY!AK128="CENSORED",IF(SABI_SUMMARY!AJ128="MALE_SUBADULT","M_DISPERSED",IF(SABI_SUMMARY!AJ128="FEMALE_SUBADULT","F_DISPERSED","NA")),IF(SABI_SUMMARY!AK128="MALE_ADULT_36_48","M_RESIDENT",IF(SABI_SUMMARY!AK128="FEMALE_ADULT_36_48","F_RESIDENT","NA")))</f>
        <v>NA</v>
      </c>
      <c r="C128" s="1" t="str">
        <f>IF(SABI_SUMMARY!AL128="CENSORED",IF(SABI_SUMMARY!AK128="MALE_SUBADULT","M_DISPERSED",IF(SABI_SUMMARY!AK128="FEMALE_SUBADULT","F_DISPERSED","NA")),IF(SABI_SUMMARY!AL128="MALE_ADULT_36_48","M_RESIDENT",IF(SABI_SUMMARY!AL128="FEMALE_ADULT_36_48","F_RESIDENT","NA")))</f>
        <v>NA</v>
      </c>
      <c r="D128" s="1" t="str">
        <f>IF(SABI_SUMMARY!AM128="CENSORED",IF(SABI_SUMMARY!AL128="MALE_SUBADULT","M_DISPERSED",IF(SABI_SUMMARY!AL128="FEMALE_SUBADULT","F_DISPERSED","NA")),IF(SABI_SUMMARY!AM128="MALE_ADULT_36_48","M_RESIDENT",IF(SABI_SUMMARY!AM128="FEMALE_ADULT_36_48","F_RESIDENT","NA")))</f>
        <v>NA</v>
      </c>
      <c r="E128" s="1" t="str">
        <f>IF(SABI_SUMMARY!AN128="CENSORED",IF(SABI_SUMMARY!AM128="MALE_SUBADULT","M_DISPERSED",IF(SABI_SUMMARY!AM128="FEMALE_SUBADULT","F_DISPERSED","NA")),IF(SABI_SUMMARY!AN128="MALE_ADULT_36_48","M_RESIDENT",IF(SABI_SUMMARY!AN128="FEMALE_ADULT_36_48","F_RESIDENT","NA")))</f>
        <v>NA</v>
      </c>
      <c r="F128" s="1" t="str">
        <f>IF(SABI_SUMMARY!AO128="CENSORED",IF(SABI_SUMMARY!AN128="MALE_SUBADULT","M_DISPERSED",IF(SABI_SUMMARY!AN128="FEMALE_SUBADULT","F_DISPERSED","NA")),IF(SABI_SUMMARY!AO128="MALE_ADULT_36_48","M_RESIDENT",IF(SABI_SUMMARY!AO128="FEMALE_ADULT_36_48","F_RESIDENT","NA")))</f>
        <v>NA</v>
      </c>
      <c r="G128" s="1" t="str">
        <f>IF(SABI_SUMMARY!AP128="CENSORED",IF(SABI_SUMMARY!AO128="MALE_SUBADULT","M_DISPERSED",IF(SABI_SUMMARY!AO128="FEMALE_SUBADULT","F_DISPERSED","NA")),IF(SABI_SUMMARY!AP128="MALE_ADULT_36_48","M_RESIDENT",IF(SABI_SUMMARY!AP128="FEMALE_ADULT_36_48","F_RESIDENT","NA")))</f>
        <v>NA</v>
      </c>
      <c r="H128" s="1" t="str">
        <f>IF(SABI_SUMMARY!AQ128="CENSORED",IF(SABI_SUMMARY!AP128="MALE_SUBADULT","M_DISPERSED",IF(SABI_SUMMARY!AP128="FEMALE_SUBADULT","F_DISPERSED","NA")),IF(SABI_SUMMARY!AQ128="MALE_ADULT_36_48","M_RESIDENT",IF(SABI_SUMMARY!AQ128="FEMALE_ADULT_36_48","F_RESIDENT","NA")))</f>
        <v>NA</v>
      </c>
      <c r="I128" s="1" t="str">
        <f>IF(SABI_SUMMARY!AR128="CENSORED",IF(SABI_SUMMARY!AQ128="MALE_SUBADULT","M_DISPERSED",IF(SABI_SUMMARY!AQ128="FEMALE_SUBADULT","F_DISPERSED","NA")),IF(SABI_SUMMARY!AR128="MALE_ADULT_36_48","M_RESIDENT",IF(SABI_SUMMARY!AR128="FEMALE_ADULT_36_48","F_RESIDENT","NA")))</f>
        <v>NA</v>
      </c>
      <c r="J128" s="1" t="str">
        <f>IF(SABI_SUMMARY!AS128="CENSORED",IF(SABI_SUMMARY!AR128="MALE_SUBADULT","M_DISPERSED",IF(SABI_SUMMARY!AR128="FEMALE_SUBADULT","F_DISPERSED","NA")),IF(SABI_SUMMARY!AS128="MALE_ADULT_36_48","M_RESIDENT",IF(SABI_SUMMARY!AS128="FEMALE_ADULT_36_48","F_RESIDENT","NA")))</f>
        <v>NA</v>
      </c>
      <c r="K128" s="1" t="str">
        <f>IF(SABI_SUMMARY!AT128="CENSORED",IF(SABI_SUMMARY!AS128="MALE_SUBADULT","M_DISPERSED",IF(SABI_SUMMARY!AS128="FEMALE_SUBADULT","F_DISPERSED","NA")),IF(SABI_SUMMARY!AT128="MALE_ADULT_36_48","M_RESIDENT",IF(SABI_SUMMARY!AT128="FEMALE_ADULT_36_48","F_RESIDENT","NA")))</f>
        <v>NA</v>
      </c>
      <c r="L128" s="1" t="str">
        <f>IF(SABI_SUMMARY!AU128="CENSORED",IF(SABI_SUMMARY!AT128="MALE_SUBADULT","M_DISPERSED",IF(SABI_SUMMARY!AT128="FEMALE_SUBADULT","F_DISPERSED","NA")),IF(SABI_SUMMARY!AU128="MALE_ADULT_36_48","M_RESIDENT",IF(SABI_SUMMARY!AU128="FEMALE_ADULT_36_48","F_RESIDENT","NA")))</f>
        <v>NA</v>
      </c>
      <c r="M128" s="1" t="str">
        <f>IF(SABI_SUMMARY!AV128="CENSORED",IF(SABI_SUMMARY!AU128="MALE_SUBADULT","M_DISPERSED",IF(SABI_SUMMARY!AU128="FEMALE_SUBADULT","F_DISPERSED","NA")),IF(SABI_SUMMARY!AV128="MALE_ADULT_36_48","M_RESIDENT",IF(SABI_SUMMARY!AV128="FEMALE_ADULT_36_48","F_RESIDENT","NA")))</f>
        <v>NA</v>
      </c>
      <c r="N128" s="1" t="str">
        <f>IF(SABI_SUMMARY!AW128="CENSORED",IF(SABI_SUMMARY!AV128="MALE_SUBADULT","M_DISPERSED",IF(SABI_SUMMARY!AV128="FEMALE_SUBADULT","F_DISPERSED","NA")),IF(SABI_SUMMARY!AW128="MALE_ADULT_36_48","M_RESIDENT",IF(SABI_SUMMARY!AW128="FEMALE_ADULT_36_48","F_RESIDENT","NA")))</f>
        <v>NA</v>
      </c>
      <c r="O128" s="1" t="str">
        <f>IF(SABI_SUMMARY!AX128="CENSORED",IF(SABI_SUMMARY!AW128="MALE_SUBADULT","M_DISPERSED",IF(SABI_SUMMARY!AW128="FEMALE_SUBADULT","F_DISPERSED","NA")),IF(SABI_SUMMARY!AX128="MALE_ADULT_36_48","M_RESIDENT",IF(SABI_SUMMARY!AX128="FEMALE_ADULT_36_48","F_RESIDENT","NA")))</f>
        <v>NA</v>
      </c>
      <c r="P128" s="1" t="str">
        <f>IF(SABI_SUMMARY!AY128="CENSORED",IF(SABI_SUMMARY!AX128="MALE_SUBADULT","M_DISPERSED",IF(SABI_SUMMARY!AX128="FEMALE_SUBADULT","F_DISPERSED","NA")),IF(SABI_SUMMARY!AY128="MALE_ADULT_36_48","M_RESIDENT",IF(SABI_SUMMARY!AY128="FEMALE_ADULT_36_48","F_RESIDENT","NA")))</f>
        <v>NA</v>
      </c>
    </row>
    <row r="129" spans="1:16" x14ac:dyDescent="0.2">
      <c r="A129" s="27">
        <f>SABI_RAW_DATA!A129</f>
        <v>128</v>
      </c>
      <c r="B129" s="1" t="str">
        <f>IF(SABI_SUMMARY!AK129="CENSORED",IF(SABI_SUMMARY!AJ129="MALE_SUBADULT","M_DISPERSED",IF(SABI_SUMMARY!AJ129="FEMALE_SUBADULT","F_DISPERSED","NA")),IF(SABI_SUMMARY!AK129="MALE_ADULT_36_48","M_RESIDENT",IF(SABI_SUMMARY!AK129="FEMALE_ADULT_36_48","F_RESIDENT","NA")))</f>
        <v>NA</v>
      </c>
      <c r="C129" s="1" t="str">
        <f>IF(SABI_SUMMARY!AL129="CENSORED",IF(SABI_SUMMARY!AK129="MALE_SUBADULT","M_DISPERSED",IF(SABI_SUMMARY!AK129="FEMALE_SUBADULT","F_DISPERSED","NA")),IF(SABI_SUMMARY!AL129="MALE_ADULT_36_48","M_RESIDENT",IF(SABI_SUMMARY!AL129="FEMALE_ADULT_36_48","F_RESIDENT","NA")))</f>
        <v>NA</v>
      </c>
      <c r="D129" s="1" t="str">
        <f>IF(SABI_SUMMARY!AM129="CENSORED",IF(SABI_SUMMARY!AL129="MALE_SUBADULT","M_DISPERSED",IF(SABI_SUMMARY!AL129="FEMALE_SUBADULT","F_DISPERSED","NA")),IF(SABI_SUMMARY!AM129="MALE_ADULT_36_48","M_RESIDENT",IF(SABI_SUMMARY!AM129="FEMALE_ADULT_36_48","F_RESIDENT","NA")))</f>
        <v>NA</v>
      </c>
      <c r="E129" s="1" t="str">
        <f>IF(SABI_SUMMARY!AN129="CENSORED",IF(SABI_SUMMARY!AM129="MALE_SUBADULT","M_DISPERSED",IF(SABI_SUMMARY!AM129="FEMALE_SUBADULT","F_DISPERSED","NA")),IF(SABI_SUMMARY!AN129="MALE_ADULT_36_48","M_RESIDENT",IF(SABI_SUMMARY!AN129="FEMALE_ADULT_36_48","F_RESIDENT","NA")))</f>
        <v>NA</v>
      </c>
      <c r="F129" s="1" t="str">
        <f>IF(SABI_SUMMARY!AO129="CENSORED",IF(SABI_SUMMARY!AN129="MALE_SUBADULT","M_DISPERSED",IF(SABI_SUMMARY!AN129="FEMALE_SUBADULT","F_DISPERSED","NA")),IF(SABI_SUMMARY!AO129="MALE_ADULT_36_48","M_RESIDENT",IF(SABI_SUMMARY!AO129="FEMALE_ADULT_36_48","F_RESIDENT","NA")))</f>
        <v>NA</v>
      </c>
      <c r="G129" s="1" t="str">
        <f>IF(SABI_SUMMARY!AP129="CENSORED",IF(SABI_SUMMARY!AO129="MALE_SUBADULT","M_DISPERSED",IF(SABI_SUMMARY!AO129="FEMALE_SUBADULT","F_DISPERSED","NA")),IF(SABI_SUMMARY!AP129="MALE_ADULT_36_48","M_RESIDENT",IF(SABI_SUMMARY!AP129="FEMALE_ADULT_36_48","F_RESIDENT","NA")))</f>
        <v>NA</v>
      </c>
      <c r="H129" s="1" t="str">
        <f>IF(SABI_SUMMARY!AQ129="CENSORED",IF(SABI_SUMMARY!AP129="MALE_SUBADULT","M_DISPERSED",IF(SABI_SUMMARY!AP129="FEMALE_SUBADULT","F_DISPERSED","NA")),IF(SABI_SUMMARY!AQ129="MALE_ADULT_36_48","M_RESIDENT",IF(SABI_SUMMARY!AQ129="FEMALE_ADULT_36_48","F_RESIDENT","NA")))</f>
        <v>NA</v>
      </c>
      <c r="I129" s="1" t="str">
        <f>IF(SABI_SUMMARY!AR129="CENSORED",IF(SABI_SUMMARY!AQ129="MALE_SUBADULT","M_DISPERSED",IF(SABI_SUMMARY!AQ129="FEMALE_SUBADULT","F_DISPERSED","NA")),IF(SABI_SUMMARY!AR129="MALE_ADULT_36_48","M_RESIDENT",IF(SABI_SUMMARY!AR129="FEMALE_ADULT_36_48","F_RESIDENT","NA")))</f>
        <v>NA</v>
      </c>
      <c r="J129" s="1" t="str">
        <f>IF(SABI_SUMMARY!AS129="CENSORED",IF(SABI_SUMMARY!AR129="MALE_SUBADULT","M_DISPERSED",IF(SABI_SUMMARY!AR129="FEMALE_SUBADULT","F_DISPERSED","NA")),IF(SABI_SUMMARY!AS129="MALE_ADULT_36_48","M_RESIDENT",IF(SABI_SUMMARY!AS129="FEMALE_ADULT_36_48","F_RESIDENT","NA")))</f>
        <v>NA</v>
      </c>
      <c r="K129" s="1" t="str">
        <f>IF(SABI_SUMMARY!AT129="CENSORED",IF(SABI_SUMMARY!AS129="MALE_SUBADULT","M_DISPERSED",IF(SABI_SUMMARY!AS129="FEMALE_SUBADULT","F_DISPERSED","NA")),IF(SABI_SUMMARY!AT129="MALE_ADULT_36_48","M_RESIDENT",IF(SABI_SUMMARY!AT129="FEMALE_ADULT_36_48","F_RESIDENT","NA")))</f>
        <v>NA</v>
      </c>
      <c r="L129" s="1" t="str">
        <f>IF(SABI_SUMMARY!AU129="CENSORED",IF(SABI_SUMMARY!AT129="MALE_SUBADULT","M_DISPERSED",IF(SABI_SUMMARY!AT129="FEMALE_SUBADULT","F_DISPERSED","NA")),IF(SABI_SUMMARY!AU129="MALE_ADULT_36_48","M_RESIDENT",IF(SABI_SUMMARY!AU129="FEMALE_ADULT_36_48","F_RESIDENT","NA")))</f>
        <v>NA</v>
      </c>
      <c r="M129" s="1" t="str">
        <f>IF(SABI_SUMMARY!AV129="CENSORED",IF(SABI_SUMMARY!AU129="MALE_SUBADULT","M_DISPERSED",IF(SABI_SUMMARY!AU129="FEMALE_SUBADULT","F_DISPERSED","NA")),IF(SABI_SUMMARY!AV129="MALE_ADULT_36_48","M_RESIDENT",IF(SABI_SUMMARY!AV129="FEMALE_ADULT_36_48","F_RESIDENT","NA")))</f>
        <v>NA</v>
      </c>
      <c r="N129" s="1" t="str">
        <f>IF(SABI_SUMMARY!AW129="CENSORED",IF(SABI_SUMMARY!AV129="MALE_SUBADULT","M_DISPERSED",IF(SABI_SUMMARY!AV129="FEMALE_SUBADULT","F_DISPERSED","NA")),IF(SABI_SUMMARY!AW129="MALE_ADULT_36_48","M_RESIDENT",IF(SABI_SUMMARY!AW129="FEMALE_ADULT_36_48","F_RESIDENT","NA")))</f>
        <v>NA</v>
      </c>
      <c r="O129" s="1" t="str">
        <f>IF(SABI_SUMMARY!AX129="CENSORED",IF(SABI_SUMMARY!AW129="MALE_SUBADULT","M_DISPERSED",IF(SABI_SUMMARY!AW129="FEMALE_SUBADULT","F_DISPERSED","NA")),IF(SABI_SUMMARY!AX129="MALE_ADULT_36_48","M_RESIDENT",IF(SABI_SUMMARY!AX129="FEMALE_ADULT_36_48","F_RESIDENT","NA")))</f>
        <v>NA</v>
      </c>
      <c r="P129" s="1" t="str">
        <f>IF(SABI_SUMMARY!AY129="CENSORED",IF(SABI_SUMMARY!AX129="MALE_SUBADULT","M_DISPERSED",IF(SABI_SUMMARY!AX129="FEMALE_SUBADULT","F_DISPERSED","NA")),IF(SABI_SUMMARY!AY129="MALE_ADULT_36_48","M_RESIDENT",IF(SABI_SUMMARY!AY129="FEMALE_ADULT_36_48","F_RESIDENT","NA")))</f>
        <v>NA</v>
      </c>
    </row>
    <row r="130" spans="1:16" x14ac:dyDescent="0.2">
      <c r="A130" s="27">
        <f>SABI_RAW_DATA!A130</f>
        <v>129</v>
      </c>
      <c r="B130" s="1" t="str">
        <f>IF(SABI_SUMMARY!AK130="CENSORED",IF(SABI_SUMMARY!AJ130="MALE_SUBADULT","M_DISPERSED",IF(SABI_SUMMARY!AJ130="FEMALE_SUBADULT","F_DISPERSED","NA")),IF(SABI_SUMMARY!AK130="MALE_ADULT_36_48","M_RESIDENT",IF(SABI_SUMMARY!AK130="FEMALE_ADULT_36_48","F_RESIDENT","NA")))</f>
        <v>NA</v>
      </c>
      <c r="C130" s="1" t="str">
        <f>IF(SABI_SUMMARY!AL130="CENSORED",IF(SABI_SUMMARY!AK130="MALE_SUBADULT","M_DISPERSED",IF(SABI_SUMMARY!AK130="FEMALE_SUBADULT","F_DISPERSED","NA")),IF(SABI_SUMMARY!AL130="MALE_ADULT_36_48","M_RESIDENT",IF(SABI_SUMMARY!AL130="FEMALE_ADULT_36_48","F_RESIDENT","NA")))</f>
        <v>NA</v>
      </c>
      <c r="D130" s="1" t="str">
        <f>IF(SABI_SUMMARY!AM130="CENSORED",IF(SABI_SUMMARY!AL130="MALE_SUBADULT","M_DISPERSED",IF(SABI_SUMMARY!AL130="FEMALE_SUBADULT","F_DISPERSED","NA")),IF(SABI_SUMMARY!AM130="MALE_ADULT_36_48","M_RESIDENT",IF(SABI_SUMMARY!AM130="FEMALE_ADULT_36_48","F_RESIDENT","NA")))</f>
        <v>NA</v>
      </c>
      <c r="E130" s="1" t="str">
        <f>IF(SABI_SUMMARY!AN130="CENSORED",IF(SABI_SUMMARY!AM130="MALE_SUBADULT","M_DISPERSED",IF(SABI_SUMMARY!AM130="FEMALE_SUBADULT","F_DISPERSED","NA")),IF(SABI_SUMMARY!AN130="MALE_ADULT_36_48","M_RESIDENT",IF(SABI_SUMMARY!AN130="FEMALE_ADULT_36_48","F_RESIDENT","NA")))</f>
        <v>NA</v>
      </c>
      <c r="F130" s="1" t="str">
        <f>IF(SABI_SUMMARY!AO130="CENSORED",IF(SABI_SUMMARY!AN130="MALE_SUBADULT","M_DISPERSED",IF(SABI_SUMMARY!AN130="FEMALE_SUBADULT","F_DISPERSED","NA")),IF(SABI_SUMMARY!AO130="MALE_ADULT_36_48","M_RESIDENT",IF(SABI_SUMMARY!AO130="FEMALE_ADULT_36_48","F_RESIDENT","NA")))</f>
        <v>NA</v>
      </c>
      <c r="G130" s="1" t="str">
        <f>IF(SABI_SUMMARY!AP130="CENSORED",IF(SABI_SUMMARY!AO130="MALE_SUBADULT","M_DISPERSED",IF(SABI_SUMMARY!AO130="FEMALE_SUBADULT","F_DISPERSED","NA")),IF(SABI_SUMMARY!AP130="MALE_ADULT_36_48","M_RESIDENT",IF(SABI_SUMMARY!AP130="FEMALE_ADULT_36_48","F_RESIDENT","NA")))</f>
        <v>NA</v>
      </c>
      <c r="H130" s="1" t="str">
        <f>IF(SABI_SUMMARY!AQ130="CENSORED",IF(SABI_SUMMARY!AP130="MALE_SUBADULT","M_DISPERSED",IF(SABI_SUMMARY!AP130="FEMALE_SUBADULT","F_DISPERSED","NA")),IF(SABI_SUMMARY!AQ130="MALE_ADULT_36_48","M_RESIDENT",IF(SABI_SUMMARY!AQ130="FEMALE_ADULT_36_48","F_RESIDENT","NA")))</f>
        <v>NA</v>
      </c>
      <c r="I130" s="1" t="str">
        <f>IF(SABI_SUMMARY!AR130="CENSORED",IF(SABI_SUMMARY!AQ130="MALE_SUBADULT","M_DISPERSED",IF(SABI_SUMMARY!AQ130="FEMALE_SUBADULT","F_DISPERSED","NA")),IF(SABI_SUMMARY!AR130="MALE_ADULT_36_48","M_RESIDENT",IF(SABI_SUMMARY!AR130="FEMALE_ADULT_36_48","F_RESIDENT","NA")))</f>
        <v>NA</v>
      </c>
      <c r="J130" s="1" t="str">
        <f>IF(SABI_SUMMARY!AS130="CENSORED",IF(SABI_SUMMARY!AR130="MALE_SUBADULT","M_DISPERSED",IF(SABI_SUMMARY!AR130="FEMALE_SUBADULT","F_DISPERSED","NA")),IF(SABI_SUMMARY!AS130="MALE_ADULT_36_48","M_RESIDENT",IF(SABI_SUMMARY!AS130="FEMALE_ADULT_36_48","F_RESIDENT","NA")))</f>
        <v>NA</v>
      </c>
      <c r="K130" s="1" t="str">
        <f>IF(SABI_SUMMARY!AT130="CENSORED",IF(SABI_SUMMARY!AS130="MALE_SUBADULT","M_DISPERSED",IF(SABI_SUMMARY!AS130="FEMALE_SUBADULT","F_DISPERSED","NA")),IF(SABI_SUMMARY!AT130="MALE_ADULT_36_48","M_RESIDENT",IF(SABI_SUMMARY!AT130="FEMALE_ADULT_36_48","F_RESIDENT","NA")))</f>
        <v>NA</v>
      </c>
      <c r="L130" s="1" t="str">
        <f>IF(SABI_SUMMARY!AU130="CENSORED",IF(SABI_SUMMARY!AT130="MALE_SUBADULT","M_DISPERSED",IF(SABI_SUMMARY!AT130="FEMALE_SUBADULT","F_DISPERSED","NA")),IF(SABI_SUMMARY!AU130="MALE_ADULT_36_48","M_RESIDENT",IF(SABI_SUMMARY!AU130="FEMALE_ADULT_36_48","F_RESIDENT","NA")))</f>
        <v>NA</v>
      </c>
      <c r="M130" s="1" t="str">
        <f>IF(SABI_SUMMARY!AV130="CENSORED",IF(SABI_SUMMARY!AU130="MALE_SUBADULT","M_DISPERSED",IF(SABI_SUMMARY!AU130="FEMALE_SUBADULT","F_DISPERSED","NA")),IF(SABI_SUMMARY!AV130="MALE_ADULT_36_48","M_RESIDENT",IF(SABI_SUMMARY!AV130="FEMALE_ADULT_36_48","F_RESIDENT","NA")))</f>
        <v>NA</v>
      </c>
      <c r="N130" s="1" t="str">
        <f>IF(SABI_SUMMARY!AW130="CENSORED",IF(SABI_SUMMARY!AV130="MALE_SUBADULT","M_DISPERSED",IF(SABI_SUMMARY!AV130="FEMALE_SUBADULT","F_DISPERSED","NA")),IF(SABI_SUMMARY!AW130="MALE_ADULT_36_48","M_RESIDENT",IF(SABI_SUMMARY!AW130="FEMALE_ADULT_36_48","F_RESIDENT","NA")))</f>
        <v>NA</v>
      </c>
      <c r="O130" s="1" t="str">
        <f>IF(SABI_SUMMARY!AX130="CENSORED",IF(SABI_SUMMARY!AW130="MALE_SUBADULT","M_DISPERSED",IF(SABI_SUMMARY!AW130="FEMALE_SUBADULT","F_DISPERSED","NA")),IF(SABI_SUMMARY!AX130="MALE_ADULT_36_48","M_RESIDENT",IF(SABI_SUMMARY!AX130="FEMALE_ADULT_36_48","F_RESIDENT","NA")))</f>
        <v>NA</v>
      </c>
      <c r="P130" s="1" t="str">
        <f>IF(SABI_SUMMARY!AY130="CENSORED",IF(SABI_SUMMARY!AX130="MALE_SUBADULT","M_DISPERSED",IF(SABI_SUMMARY!AX130="FEMALE_SUBADULT","F_DISPERSED","NA")),IF(SABI_SUMMARY!AY130="MALE_ADULT_36_48","M_RESIDENT",IF(SABI_SUMMARY!AY130="FEMALE_ADULT_36_48","F_RESIDENT","NA")))</f>
        <v>NA</v>
      </c>
    </row>
    <row r="131" spans="1:16" x14ac:dyDescent="0.2">
      <c r="A131" s="27">
        <f>SABI_RAW_DATA!A131</f>
        <v>130</v>
      </c>
      <c r="B131" s="1" t="str">
        <f>IF(SABI_SUMMARY!AK131="CENSORED",IF(SABI_SUMMARY!AJ131="MALE_SUBADULT","M_DISPERSED",IF(SABI_SUMMARY!AJ131="FEMALE_SUBADULT","F_DISPERSED","NA")),IF(SABI_SUMMARY!AK131="MALE_ADULT_36_48","M_RESIDENT",IF(SABI_SUMMARY!AK131="FEMALE_ADULT_36_48","F_RESIDENT","NA")))</f>
        <v>NA</v>
      </c>
      <c r="C131" s="1" t="str">
        <f>IF(SABI_SUMMARY!AL131="CENSORED",IF(SABI_SUMMARY!AK131="MALE_SUBADULT","M_DISPERSED",IF(SABI_SUMMARY!AK131="FEMALE_SUBADULT","F_DISPERSED","NA")),IF(SABI_SUMMARY!AL131="MALE_ADULT_36_48","M_RESIDENT",IF(SABI_SUMMARY!AL131="FEMALE_ADULT_36_48","F_RESIDENT","NA")))</f>
        <v>NA</v>
      </c>
      <c r="D131" s="1" t="str">
        <f>IF(SABI_SUMMARY!AM131="CENSORED",IF(SABI_SUMMARY!AL131="MALE_SUBADULT","M_DISPERSED",IF(SABI_SUMMARY!AL131="FEMALE_SUBADULT","F_DISPERSED","NA")),IF(SABI_SUMMARY!AM131="MALE_ADULT_36_48","M_RESIDENT",IF(SABI_SUMMARY!AM131="FEMALE_ADULT_36_48","F_RESIDENT","NA")))</f>
        <v>NA</v>
      </c>
      <c r="E131" s="1" t="str">
        <f>IF(SABI_SUMMARY!AN131="CENSORED",IF(SABI_SUMMARY!AM131="MALE_SUBADULT","M_DISPERSED",IF(SABI_SUMMARY!AM131="FEMALE_SUBADULT","F_DISPERSED","NA")),IF(SABI_SUMMARY!AN131="MALE_ADULT_36_48","M_RESIDENT",IF(SABI_SUMMARY!AN131="FEMALE_ADULT_36_48","F_RESIDENT","NA")))</f>
        <v>NA</v>
      </c>
      <c r="F131" s="1" t="str">
        <f>IF(SABI_SUMMARY!AO131="CENSORED",IF(SABI_SUMMARY!AN131="MALE_SUBADULT","M_DISPERSED",IF(SABI_SUMMARY!AN131="FEMALE_SUBADULT","F_DISPERSED","NA")),IF(SABI_SUMMARY!AO131="MALE_ADULT_36_48","M_RESIDENT",IF(SABI_SUMMARY!AO131="FEMALE_ADULT_36_48","F_RESIDENT","NA")))</f>
        <v>NA</v>
      </c>
      <c r="G131" s="1" t="str">
        <f>IF(SABI_SUMMARY!AP131="CENSORED",IF(SABI_SUMMARY!AO131="MALE_SUBADULT","M_DISPERSED",IF(SABI_SUMMARY!AO131="FEMALE_SUBADULT","F_DISPERSED","NA")),IF(SABI_SUMMARY!AP131="MALE_ADULT_36_48","M_RESIDENT",IF(SABI_SUMMARY!AP131="FEMALE_ADULT_36_48","F_RESIDENT","NA")))</f>
        <v>NA</v>
      </c>
      <c r="H131" s="1" t="str">
        <f>IF(SABI_SUMMARY!AQ131="CENSORED",IF(SABI_SUMMARY!AP131="MALE_SUBADULT","M_DISPERSED",IF(SABI_SUMMARY!AP131="FEMALE_SUBADULT","F_DISPERSED","NA")),IF(SABI_SUMMARY!AQ131="MALE_ADULT_36_48","M_RESIDENT",IF(SABI_SUMMARY!AQ131="FEMALE_ADULT_36_48","F_RESIDENT","NA")))</f>
        <v>NA</v>
      </c>
      <c r="I131" s="1" t="str">
        <f>IF(SABI_SUMMARY!AR131="CENSORED",IF(SABI_SUMMARY!AQ131="MALE_SUBADULT","M_DISPERSED",IF(SABI_SUMMARY!AQ131="FEMALE_SUBADULT","F_DISPERSED","NA")),IF(SABI_SUMMARY!AR131="MALE_ADULT_36_48","M_RESIDENT",IF(SABI_SUMMARY!AR131="FEMALE_ADULT_36_48","F_RESIDENT","NA")))</f>
        <v>NA</v>
      </c>
      <c r="J131" s="1" t="str">
        <f>IF(SABI_SUMMARY!AS131="CENSORED",IF(SABI_SUMMARY!AR131="MALE_SUBADULT","M_DISPERSED",IF(SABI_SUMMARY!AR131="FEMALE_SUBADULT","F_DISPERSED","NA")),IF(SABI_SUMMARY!AS131="MALE_ADULT_36_48","M_RESIDENT",IF(SABI_SUMMARY!AS131="FEMALE_ADULT_36_48","F_RESIDENT","NA")))</f>
        <v>NA</v>
      </c>
      <c r="K131" s="1" t="str">
        <f>IF(SABI_SUMMARY!AT131="CENSORED",IF(SABI_SUMMARY!AS131="MALE_SUBADULT","M_DISPERSED",IF(SABI_SUMMARY!AS131="FEMALE_SUBADULT","F_DISPERSED","NA")),IF(SABI_SUMMARY!AT131="MALE_ADULT_36_48","M_RESIDENT",IF(SABI_SUMMARY!AT131="FEMALE_ADULT_36_48","F_RESIDENT","NA")))</f>
        <v>NA</v>
      </c>
      <c r="L131" s="1" t="str">
        <f>IF(SABI_SUMMARY!AU131="CENSORED",IF(SABI_SUMMARY!AT131="MALE_SUBADULT","M_DISPERSED",IF(SABI_SUMMARY!AT131="FEMALE_SUBADULT","F_DISPERSED","NA")),IF(SABI_SUMMARY!AU131="MALE_ADULT_36_48","M_RESIDENT",IF(SABI_SUMMARY!AU131="FEMALE_ADULT_36_48","F_RESIDENT","NA")))</f>
        <v>NA</v>
      </c>
      <c r="M131" s="1" t="str">
        <f>IF(SABI_SUMMARY!AV131="CENSORED",IF(SABI_SUMMARY!AU131="MALE_SUBADULT","M_DISPERSED",IF(SABI_SUMMARY!AU131="FEMALE_SUBADULT","F_DISPERSED","NA")),IF(SABI_SUMMARY!AV131="MALE_ADULT_36_48","M_RESIDENT",IF(SABI_SUMMARY!AV131="FEMALE_ADULT_36_48","F_RESIDENT","NA")))</f>
        <v>NA</v>
      </c>
      <c r="N131" s="1" t="str">
        <f>IF(SABI_SUMMARY!AW131="CENSORED",IF(SABI_SUMMARY!AV131="MALE_SUBADULT","M_DISPERSED",IF(SABI_SUMMARY!AV131="FEMALE_SUBADULT","F_DISPERSED","NA")),IF(SABI_SUMMARY!AW131="MALE_ADULT_36_48","M_RESIDENT",IF(SABI_SUMMARY!AW131="FEMALE_ADULT_36_48","F_RESIDENT","NA")))</f>
        <v>NA</v>
      </c>
      <c r="O131" s="1" t="str">
        <f>IF(SABI_SUMMARY!AX131="CENSORED",IF(SABI_SUMMARY!AW131="MALE_SUBADULT","M_DISPERSED",IF(SABI_SUMMARY!AW131="FEMALE_SUBADULT","F_DISPERSED","NA")),IF(SABI_SUMMARY!AX131="MALE_ADULT_36_48","M_RESIDENT",IF(SABI_SUMMARY!AX131="FEMALE_ADULT_36_48","F_RESIDENT","NA")))</f>
        <v>NA</v>
      </c>
      <c r="P131" s="1" t="str">
        <f>IF(SABI_SUMMARY!AY131="CENSORED",IF(SABI_SUMMARY!AX131="MALE_SUBADULT","M_DISPERSED",IF(SABI_SUMMARY!AX131="FEMALE_SUBADULT","F_DISPERSED","NA")),IF(SABI_SUMMARY!AY131="MALE_ADULT_36_48","M_RESIDENT",IF(SABI_SUMMARY!AY131="FEMALE_ADULT_36_48","F_RESIDENT","NA")))</f>
        <v>NA</v>
      </c>
    </row>
    <row r="132" spans="1:16" x14ac:dyDescent="0.2">
      <c r="A132" s="27">
        <f>SABI_RAW_DATA!A132</f>
        <v>131</v>
      </c>
      <c r="B132" s="1" t="str">
        <f>IF(SABI_SUMMARY!AK132="CENSORED",IF(SABI_SUMMARY!AJ132="MALE_SUBADULT","M_DISPERSED",IF(SABI_SUMMARY!AJ132="FEMALE_SUBADULT","F_DISPERSED","NA")),IF(SABI_SUMMARY!AK132="MALE_ADULT_36_48","M_RESIDENT",IF(SABI_SUMMARY!AK132="FEMALE_ADULT_36_48","F_RESIDENT","NA")))</f>
        <v>NA</v>
      </c>
      <c r="C132" s="1" t="str">
        <f>IF(SABI_SUMMARY!AL132="CENSORED",IF(SABI_SUMMARY!AK132="MALE_SUBADULT","M_DISPERSED",IF(SABI_SUMMARY!AK132="FEMALE_SUBADULT","F_DISPERSED","NA")),IF(SABI_SUMMARY!AL132="MALE_ADULT_36_48","M_RESIDENT",IF(SABI_SUMMARY!AL132="FEMALE_ADULT_36_48","F_RESIDENT","NA")))</f>
        <v>NA</v>
      </c>
      <c r="D132" s="1" t="str">
        <f>IF(SABI_SUMMARY!AM132="CENSORED",IF(SABI_SUMMARY!AL132="MALE_SUBADULT","M_DISPERSED",IF(SABI_SUMMARY!AL132="FEMALE_SUBADULT","F_DISPERSED","NA")),IF(SABI_SUMMARY!AM132="MALE_ADULT_36_48","M_RESIDENT",IF(SABI_SUMMARY!AM132="FEMALE_ADULT_36_48","F_RESIDENT","NA")))</f>
        <v>NA</v>
      </c>
      <c r="E132" s="1" t="str">
        <f>IF(SABI_SUMMARY!AN132="CENSORED",IF(SABI_SUMMARY!AM132="MALE_SUBADULT","M_DISPERSED",IF(SABI_SUMMARY!AM132="FEMALE_SUBADULT","F_DISPERSED","NA")),IF(SABI_SUMMARY!AN132="MALE_ADULT_36_48","M_RESIDENT",IF(SABI_SUMMARY!AN132="FEMALE_ADULT_36_48","F_RESIDENT","NA")))</f>
        <v>NA</v>
      </c>
      <c r="F132" s="1" t="str">
        <f>IF(SABI_SUMMARY!AO132="CENSORED",IF(SABI_SUMMARY!AN132="MALE_SUBADULT","M_DISPERSED",IF(SABI_SUMMARY!AN132="FEMALE_SUBADULT","F_DISPERSED","NA")),IF(SABI_SUMMARY!AO132="MALE_ADULT_36_48","M_RESIDENT",IF(SABI_SUMMARY!AO132="FEMALE_ADULT_36_48","F_RESIDENT","NA")))</f>
        <v>NA</v>
      </c>
      <c r="G132" s="1" t="str">
        <f>IF(SABI_SUMMARY!AP132="CENSORED",IF(SABI_SUMMARY!AO132="MALE_SUBADULT","M_DISPERSED",IF(SABI_SUMMARY!AO132="FEMALE_SUBADULT","F_DISPERSED","NA")),IF(SABI_SUMMARY!AP132="MALE_ADULT_36_48","M_RESIDENT",IF(SABI_SUMMARY!AP132="FEMALE_ADULT_36_48","F_RESIDENT","NA")))</f>
        <v>NA</v>
      </c>
      <c r="H132" s="1" t="str">
        <f>IF(SABI_SUMMARY!AQ132="CENSORED",IF(SABI_SUMMARY!AP132="MALE_SUBADULT","M_DISPERSED",IF(SABI_SUMMARY!AP132="FEMALE_SUBADULT","F_DISPERSED","NA")),IF(SABI_SUMMARY!AQ132="MALE_ADULT_36_48","M_RESIDENT",IF(SABI_SUMMARY!AQ132="FEMALE_ADULT_36_48","F_RESIDENT","NA")))</f>
        <v>NA</v>
      </c>
      <c r="I132" s="1" t="str">
        <f>IF(SABI_SUMMARY!AR132="CENSORED",IF(SABI_SUMMARY!AQ132="MALE_SUBADULT","M_DISPERSED",IF(SABI_SUMMARY!AQ132="FEMALE_SUBADULT","F_DISPERSED","NA")),IF(SABI_SUMMARY!AR132="MALE_ADULT_36_48","M_RESIDENT",IF(SABI_SUMMARY!AR132="FEMALE_ADULT_36_48","F_RESIDENT","NA")))</f>
        <v>NA</v>
      </c>
      <c r="J132" s="1" t="str">
        <f>IF(SABI_SUMMARY!AS132="CENSORED",IF(SABI_SUMMARY!AR132="MALE_SUBADULT","M_DISPERSED",IF(SABI_SUMMARY!AR132="FEMALE_SUBADULT","F_DISPERSED","NA")),IF(SABI_SUMMARY!AS132="MALE_ADULT_36_48","M_RESIDENT",IF(SABI_SUMMARY!AS132="FEMALE_ADULT_36_48","F_RESIDENT","NA")))</f>
        <v>NA</v>
      </c>
      <c r="K132" s="1" t="str">
        <f>IF(SABI_SUMMARY!AT132="CENSORED",IF(SABI_SUMMARY!AS132="MALE_SUBADULT","M_DISPERSED",IF(SABI_SUMMARY!AS132="FEMALE_SUBADULT","F_DISPERSED","NA")),IF(SABI_SUMMARY!AT132="MALE_ADULT_36_48","M_RESIDENT",IF(SABI_SUMMARY!AT132="FEMALE_ADULT_36_48","F_RESIDENT","NA")))</f>
        <v>NA</v>
      </c>
      <c r="L132" s="1" t="str">
        <f>IF(SABI_SUMMARY!AU132="CENSORED",IF(SABI_SUMMARY!AT132="MALE_SUBADULT","M_DISPERSED",IF(SABI_SUMMARY!AT132="FEMALE_SUBADULT","F_DISPERSED","NA")),IF(SABI_SUMMARY!AU132="MALE_ADULT_36_48","M_RESIDENT",IF(SABI_SUMMARY!AU132="FEMALE_ADULT_36_48","F_RESIDENT","NA")))</f>
        <v>NA</v>
      </c>
      <c r="M132" s="1" t="str">
        <f>IF(SABI_SUMMARY!AV132="CENSORED",IF(SABI_SUMMARY!AU132="MALE_SUBADULT","M_DISPERSED",IF(SABI_SUMMARY!AU132="FEMALE_SUBADULT","F_DISPERSED","NA")),IF(SABI_SUMMARY!AV132="MALE_ADULT_36_48","M_RESIDENT",IF(SABI_SUMMARY!AV132="FEMALE_ADULT_36_48","F_RESIDENT","NA")))</f>
        <v>NA</v>
      </c>
      <c r="N132" s="1" t="str">
        <f>IF(SABI_SUMMARY!AW132="CENSORED",IF(SABI_SUMMARY!AV132="MALE_SUBADULT","M_DISPERSED",IF(SABI_SUMMARY!AV132="FEMALE_SUBADULT","F_DISPERSED","NA")),IF(SABI_SUMMARY!AW132="MALE_ADULT_36_48","M_RESIDENT",IF(SABI_SUMMARY!AW132="FEMALE_ADULT_36_48","F_RESIDENT","NA")))</f>
        <v>NA</v>
      </c>
      <c r="O132" s="1" t="str">
        <f>IF(SABI_SUMMARY!AX132="CENSORED",IF(SABI_SUMMARY!AW132="MALE_SUBADULT","M_DISPERSED",IF(SABI_SUMMARY!AW132="FEMALE_SUBADULT","F_DISPERSED","NA")),IF(SABI_SUMMARY!AX132="MALE_ADULT_36_48","M_RESIDENT",IF(SABI_SUMMARY!AX132="FEMALE_ADULT_36_48","F_RESIDENT","NA")))</f>
        <v>NA</v>
      </c>
      <c r="P132" s="1" t="str">
        <f>IF(SABI_SUMMARY!AY132="CENSORED",IF(SABI_SUMMARY!AX132="MALE_SUBADULT","M_DISPERSED",IF(SABI_SUMMARY!AX132="FEMALE_SUBADULT","F_DISPERSED","NA")),IF(SABI_SUMMARY!AY132="MALE_ADULT_36_48","M_RESIDENT",IF(SABI_SUMMARY!AY132="FEMALE_ADULT_36_48","F_RESIDENT","NA")))</f>
        <v>NA</v>
      </c>
    </row>
    <row r="133" spans="1:16" x14ac:dyDescent="0.2">
      <c r="A133" s="27">
        <f>SABI_RAW_DATA!A133</f>
        <v>132</v>
      </c>
      <c r="B133" s="1" t="str">
        <f>IF(SABI_SUMMARY!AK133="CENSORED",IF(SABI_SUMMARY!AJ133="MALE_SUBADULT","M_DISPERSED",IF(SABI_SUMMARY!AJ133="FEMALE_SUBADULT","F_DISPERSED","NA")),IF(SABI_SUMMARY!AK133="MALE_ADULT_36_48","M_RESIDENT",IF(SABI_SUMMARY!AK133="FEMALE_ADULT_36_48","F_RESIDENT","NA")))</f>
        <v>NA</v>
      </c>
      <c r="C133" s="1" t="str">
        <f>IF(SABI_SUMMARY!AL133="CENSORED",IF(SABI_SUMMARY!AK133="MALE_SUBADULT","M_DISPERSED",IF(SABI_SUMMARY!AK133="FEMALE_SUBADULT","F_DISPERSED","NA")),IF(SABI_SUMMARY!AL133="MALE_ADULT_36_48","M_RESIDENT",IF(SABI_SUMMARY!AL133="FEMALE_ADULT_36_48","F_RESIDENT","NA")))</f>
        <v>NA</v>
      </c>
      <c r="D133" s="1" t="str">
        <f>IF(SABI_SUMMARY!AM133="CENSORED",IF(SABI_SUMMARY!AL133="MALE_SUBADULT","M_DISPERSED",IF(SABI_SUMMARY!AL133="FEMALE_SUBADULT","F_DISPERSED","NA")),IF(SABI_SUMMARY!AM133="MALE_ADULT_36_48","M_RESIDENT",IF(SABI_SUMMARY!AM133="FEMALE_ADULT_36_48","F_RESIDENT","NA")))</f>
        <v>NA</v>
      </c>
      <c r="E133" s="1" t="str">
        <f>IF(SABI_SUMMARY!AN133="CENSORED",IF(SABI_SUMMARY!AM133="MALE_SUBADULT","M_DISPERSED",IF(SABI_SUMMARY!AM133="FEMALE_SUBADULT","F_DISPERSED","NA")),IF(SABI_SUMMARY!AN133="MALE_ADULT_36_48","M_RESIDENT",IF(SABI_SUMMARY!AN133="FEMALE_ADULT_36_48","F_RESIDENT","NA")))</f>
        <v>NA</v>
      </c>
      <c r="F133" s="1" t="str">
        <f>IF(SABI_SUMMARY!AO133="CENSORED",IF(SABI_SUMMARY!AN133="MALE_SUBADULT","M_DISPERSED",IF(SABI_SUMMARY!AN133="FEMALE_SUBADULT","F_DISPERSED","NA")),IF(SABI_SUMMARY!AO133="MALE_ADULT_36_48","M_RESIDENT",IF(SABI_SUMMARY!AO133="FEMALE_ADULT_36_48","F_RESIDENT","NA")))</f>
        <v>NA</v>
      </c>
      <c r="G133" s="1" t="str">
        <f>IF(SABI_SUMMARY!AP133="CENSORED",IF(SABI_SUMMARY!AO133="MALE_SUBADULT","M_DISPERSED",IF(SABI_SUMMARY!AO133="FEMALE_SUBADULT","F_DISPERSED","NA")),IF(SABI_SUMMARY!AP133="MALE_ADULT_36_48","M_RESIDENT",IF(SABI_SUMMARY!AP133="FEMALE_ADULT_36_48","F_RESIDENT","NA")))</f>
        <v>NA</v>
      </c>
      <c r="H133" s="1" t="str">
        <f>IF(SABI_SUMMARY!AQ133="CENSORED",IF(SABI_SUMMARY!AP133="MALE_SUBADULT","M_DISPERSED",IF(SABI_SUMMARY!AP133="FEMALE_SUBADULT","F_DISPERSED","NA")),IF(SABI_SUMMARY!AQ133="MALE_ADULT_36_48","M_RESIDENT",IF(SABI_SUMMARY!AQ133="FEMALE_ADULT_36_48","F_RESIDENT","NA")))</f>
        <v>NA</v>
      </c>
      <c r="I133" s="1" t="str">
        <f>IF(SABI_SUMMARY!AR133="CENSORED",IF(SABI_SUMMARY!AQ133="MALE_SUBADULT","M_DISPERSED",IF(SABI_SUMMARY!AQ133="FEMALE_SUBADULT","F_DISPERSED","NA")),IF(SABI_SUMMARY!AR133="MALE_ADULT_36_48","M_RESIDENT",IF(SABI_SUMMARY!AR133="FEMALE_ADULT_36_48","F_RESIDENT","NA")))</f>
        <v>NA</v>
      </c>
      <c r="J133" s="1" t="str">
        <f>IF(SABI_SUMMARY!AS133="CENSORED",IF(SABI_SUMMARY!AR133="MALE_SUBADULT","M_DISPERSED",IF(SABI_SUMMARY!AR133="FEMALE_SUBADULT","F_DISPERSED","NA")),IF(SABI_SUMMARY!AS133="MALE_ADULT_36_48","M_RESIDENT",IF(SABI_SUMMARY!AS133="FEMALE_ADULT_36_48","F_RESIDENT","NA")))</f>
        <v>NA</v>
      </c>
      <c r="K133" s="1" t="str">
        <f>IF(SABI_SUMMARY!AT133="CENSORED",IF(SABI_SUMMARY!AS133="MALE_SUBADULT","M_DISPERSED",IF(SABI_SUMMARY!AS133="FEMALE_SUBADULT","F_DISPERSED","NA")),IF(SABI_SUMMARY!AT133="MALE_ADULT_36_48","M_RESIDENT",IF(SABI_SUMMARY!AT133="FEMALE_ADULT_36_48","F_RESIDENT","NA")))</f>
        <v>NA</v>
      </c>
      <c r="L133" s="1" t="str">
        <f>IF(SABI_SUMMARY!AU133="CENSORED",IF(SABI_SUMMARY!AT133="MALE_SUBADULT","M_DISPERSED",IF(SABI_SUMMARY!AT133="FEMALE_SUBADULT","F_DISPERSED","NA")),IF(SABI_SUMMARY!AU133="MALE_ADULT_36_48","M_RESIDENT",IF(SABI_SUMMARY!AU133="FEMALE_ADULT_36_48","F_RESIDENT","NA")))</f>
        <v>NA</v>
      </c>
      <c r="M133" s="1" t="str">
        <f>IF(SABI_SUMMARY!AV133="CENSORED",IF(SABI_SUMMARY!AU133="MALE_SUBADULT","M_DISPERSED",IF(SABI_SUMMARY!AU133="FEMALE_SUBADULT","F_DISPERSED","NA")),IF(SABI_SUMMARY!AV133="MALE_ADULT_36_48","M_RESIDENT",IF(SABI_SUMMARY!AV133="FEMALE_ADULT_36_48","F_RESIDENT","NA")))</f>
        <v>NA</v>
      </c>
      <c r="N133" s="1" t="str">
        <f>IF(SABI_SUMMARY!AW133="CENSORED",IF(SABI_SUMMARY!AV133="MALE_SUBADULT","M_DISPERSED",IF(SABI_SUMMARY!AV133="FEMALE_SUBADULT","F_DISPERSED","NA")),IF(SABI_SUMMARY!AW133="MALE_ADULT_36_48","M_RESIDENT",IF(SABI_SUMMARY!AW133="FEMALE_ADULT_36_48","F_RESIDENT","NA")))</f>
        <v>NA</v>
      </c>
      <c r="O133" s="1" t="str">
        <f>IF(SABI_SUMMARY!AX133="CENSORED",IF(SABI_SUMMARY!AW133="MALE_SUBADULT","M_DISPERSED",IF(SABI_SUMMARY!AW133="FEMALE_SUBADULT","F_DISPERSED","NA")),IF(SABI_SUMMARY!AX133="MALE_ADULT_36_48","M_RESIDENT",IF(SABI_SUMMARY!AX133="FEMALE_ADULT_36_48","F_RESIDENT","NA")))</f>
        <v>NA</v>
      </c>
      <c r="P133" s="1" t="str">
        <f>IF(SABI_SUMMARY!AY133="CENSORED",IF(SABI_SUMMARY!AX133="MALE_SUBADULT","M_DISPERSED",IF(SABI_SUMMARY!AX133="FEMALE_SUBADULT","F_DISPERSED","NA")),IF(SABI_SUMMARY!AY133="MALE_ADULT_36_48","M_RESIDENT",IF(SABI_SUMMARY!AY133="FEMALE_ADULT_36_48","F_RESIDENT","NA")))</f>
        <v>NA</v>
      </c>
    </row>
    <row r="134" spans="1:16" x14ac:dyDescent="0.2">
      <c r="A134" s="27">
        <f>SABI_RAW_DATA!A134</f>
        <v>133</v>
      </c>
      <c r="B134" s="1" t="str">
        <f>IF(SABI_SUMMARY!AK134="CENSORED",IF(SABI_SUMMARY!AJ134="MALE_SUBADULT","M_DISPERSED",IF(SABI_SUMMARY!AJ134="FEMALE_SUBADULT","F_DISPERSED","NA")),IF(SABI_SUMMARY!AK134="MALE_ADULT_36_48","M_RESIDENT",IF(SABI_SUMMARY!AK134="FEMALE_ADULT_36_48","F_RESIDENT","NA")))</f>
        <v>NA</v>
      </c>
      <c r="C134" s="1" t="str">
        <f>IF(SABI_SUMMARY!AL134="CENSORED",IF(SABI_SUMMARY!AK134="MALE_SUBADULT","M_DISPERSED",IF(SABI_SUMMARY!AK134="FEMALE_SUBADULT","F_DISPERSED","NA")),IF(SABI_SUMMARY!AL134="MALE_ADULT_36_48","M_RESIDENT",IF(SABI_SUMMARY!AL134="FEMALE_ADULT_36_48","F_RESIDENT","NA")))</f>
        <v>NA</v>
      </c>
      <c r="D134" s="1" t="str">
        <f>IF(SABI_SUMMARY!AM134="CENSORED",IF(SABI_SUMMARY!AL134="MALE_SUBADULT","M_DISPERSED",IF(SABI_SUMMARY!AL134="FEMALE_SUBADULT","F_DISPERSED","NA")),IF(SABI_SUMMARY!AM134="MALE_ADULT_36_48","M_RESIDENT",IF(SABI_SUMMARY!AM134="FEMALE_ADULT_36_48","F_RESIDENT","NA")))</f>
        <v>NA</v>
      </c>
      <c r="E134" s="1" t="str">
        <f>IF(SABI_SUMMARY!AN134="CENSORED",IF(SABI_SUMMARY!AM134="MALE_SUBADULT","M_DISPERSED",IF(SABI_SUMMARY!AM134="FEMALE_SUBADULT","F_DISPERSED","NA")),IF(SABI_SUMMARY!AN134="MALE_ADULT_36_48","M_RESIDENT",IF(SABI_SUMMARY!AN134="FEMALE_ADULT_36_48","F_RESIDENT","NA")))</f>
        <v>NA</v>
      </c>
      <c r="F134" s="1" t="str">
        <f>IF(SABI_SUMMARY!AO134="CENSORED",IF(SABI_SUMMARY!AN134="MALE_SUBADULT","M_DISPERSED",IF(SABI_SUMMARY!AN134="FEMALE_SUBADULT","F_DISPERSED","NA")),IF(SABI_SUMMARY!AO134="MALE_ADULT_36_48","M_RESIDENT",IF(SABI_SUMMARY!AO134="FEMALE_ADULT_36_48","F_RESIDENT","NA")))</f>
        <v>NA</v>
      </c>
      <c r="G134" s="1" t="str">
        <f>IF(SABI_SUMMARY!AP134="CENSORED",IF(SABI_SUMMARY!AO134="MALE_SUBADULT","M_DISPERSED",IF(SABI_SUMMARY!AO134="FEMALE_SUBADULT","F_DISPERSED","NA")),IF(SABI_SUMMARY!AP134="MALE_ADULT_36_48","M_RESIDENT",IF(SABI_SUMMARY!AP134="FEMALE_ADULT_36_48","F_RESIDENT","NA")))</f>
        <v>NA</v>
      </c>
      <c r="H134" s="1" t="str">
        <f>IF(SABI_SUMMARY!AQ134="CENSORED",IF(SABI_SUMMARY!AP134="MALE_SUBADULT","M_DISPERSED",IF(SABI_SUMMARY!AP134="FEMALE_SUBADULT","F_DISPERSED","NA")),IF(SABI_SUMMARY!AQ134="MALE_ADULT_36_48","M_RESIDENT",IF(SABI_SUMMARY!AQ134="FEMALE_ADULT_36_48","F_RESIDENT","NA")))</f>
        <v>NA</v>
      </c>
      <c r="I134" s="1" t="str">
        <f>IF(SABI_SUMMARY!AR134="CENSORED",IF(SABI_SUMMARY!AQ134="MALE_SUBADULT","M_DISPERSED",IF(SABI_SUMMARY!AQ134="FEMALE_SUBADULT","F_DISPERSED","NA")),IF(SABI_SUMMARY!AR134="MALE_ADULT_36_48","M_RESIDENT",IF(SABI_SUMMARY!AR134="FEMALE_ADULT_36_48","F_RESIDENT","NA")))</f>
        <v>NA</v>
      </c>
      <c r="J134" s="1" t="str">
        <f>IF(SABI_SUMMARY!AS134="CENSORED",IF(SABI_SUMMARY!AR134="MALE_SUBADULT","M_DISPERSED",IF(SABI_SUMMARY!AR134="FEMALE_SUBADULT","F_DISPERSED","NA")),IF(SABI_SUMMARY!AS134="MALE_ADULT_36_48","M_RESIDENT",IF(SABI_SUMMARY!AS134="FEMALE_ADULT_36_48","F_RESIDENT","NA")))</f>
        <v>NA</v>
      </c>
      <c r="K134" s="1" t="str">
        <f>IF(SABI_SUMMARY!AT134="CENSORED",IF(SABI_SUMMARY!AS134="MALE_SUBADULT","M_DISPERSED",IF(SABI_SUMMARY!AS134="FEMALE_SUBADULT","F_DISPERSED","NA")),IF(SABI_SUMMARY!AT134="MALE_ADULT_36_48","M_RESIDENT",IF(SABI_SUMMARY!AT134="FEMALE_ADULT_36_48","F_RESIDENT","NA")))</f>
        <v>NA</v>
      </c>
      <c r="L134" s="1" t="str">
        <f>IF(SABI_SUMMARY!AU134="CENSORED",IF(SABI_SUMMARY!AT134="MALE_SUBADULT","M_DISPERSED",IF(SABI_SUMMARY!AT134="FEMALE_SUBADULT","F_DISPERSED","NA")),IF(SABI_SUMMARY!AU134="MALE_ADULT_36_48","M_RESIDENT",IF(SABI_SUMMARY!AU134="FEMALE_ADULT_36_48","F_RESIDENT","NA")))</f>
        <v>NA</v>
      </c>
      <c r="M134" s="1" t="str">
        <f>IF(SABI_SUMMARY!AV134="CENSORED",IF(SABI_SUMMARY!AU134="MALE_SUBADULT","M_DISPERSED",IF(SABI_SUMMARY!AU134="FEMALE_SUBADULT","F_DISPERSED","NA")),IF(SABI_SUMMARY!AV134="MALE_ADULT_36_48","M_RESIDENT",IF(SABI_SUMMARY!AV134="FEMALE_ADULT_36_48","F_RESIDENT","NA")))</f>
        <v>NA</v>
      </c>
      <c r="N134" s="1" t="str">
        <f>IF(SABI_SUMMARY!AW134="CENSORED",IF(SABI_SUMMARY!AV134="MALE_SUBADULT","M_DISPERSED",IF(SABI_SUMMARY!AV134="FEMALE_SUBADULT","F_DISPERSED","NA")),IF(SABI_SUMMARY!AW134="MALE_ADULT_36_48","M_RESIDENT",IF(SABI_SUMMARY!AW134="FEMALE_ADULT_36_48","F_RESIDENT","NA")))</f>
        <v>NA</v>
      </c>
      <c r="O134" s="1" t="str">
        <f>IF(SABI_SUMMARY!AX134="CENSORED",IF(SABI_SUMMARY!AW134="MALE_SUBADULT","M_DISPERSED",IF(SABI_SUMMARY!AW134="FEMALE_SUBADULT","F_DISPERSED","NA")),IF(SABI_SUMMARY!AX134="MALE_ADULT_36_48","M_RESIDENT",IF(SABI_SUMMARY!AX134="FEMALE_ADULT_36_48","F_RESIDENT","NA")))</f>
        <v>NA</v>
      </c>
      <c r="P134" s="1" t="str">
        <f>IF(SABI_SUMMARY!AY134="CENSORED",IF(SABI_SUMMARY!AX134="MALE_SUBADULT","M_DISPERSED",IF(SABI_SUMMARY!AX134="FEMALE_SUBADULT","F_DISPERSED","NA")),IF(SABI_SUMMARY!AY134="MALE_ADULT_36_48","M_RESIDENT",IF(SABI_SUMMARY!AY134="FEMALE_ADULT_36_48","F_RESIDENT","NA")))</f>
        <v>NA</v>
      </c>
    </row>
    <row r="135" spans="1:16" x14ac:dyDescent="0.2">
      <c r="A135" s="27">
        <f>SABI_RAW_DATA!A135</f>
        <v>134</v>
      </c>
      <c r="B135" s="1" t="str">
        <f>IF(SABI_SUMMARY!AK135="CENSORED",IF(SABI_SUMMARY!AJ135="MALE_SUBADULT","M_DISPERSED",IF(SABI_SUMMARY!AJ135="FEMALE_SUBADULT","F_DISPERSED","NA")),IF(SABI_SUMMARY!AK135="MALE_ADULT_36_48","M_RESIDENT",IF(SABI_SUMMARY!AK135="FEMALE_ADULT_36_48","F_RESIDENT","NA")))</f>
        <v>NA</v>
      </c>
      <c r="C135" s="1" t="str">
        <f>IF(SABI_SUMMARY!AL135="CENSORED",IF(SABI_SUMMARY!AK135="MALE_SUBADULT","M_DISPERSED",IF(SABI_SUMMARY!AK135="FEMALE_SUBADULT","F_DISPERSED","NA")),IF(SABI_SUMMARY!AL135="MALE_ADULT_36_48","M_RESIDENT",IF(SABI_SUMMARY!AL135="FEMALE_ADULT_36_48","F_RESIDENT","NA")))</f>
        <v>NA</v>
      </c>
      <c r="D135" s="1" t="str">
        <f>IF(SABI_SUMMARY!AM135="CENSORED",IF(SABI_SUMMARY!AL135="MALE_SUBADULT","M_DISPERSED",IF(SABI_SUMMARY!AL135="FEMALE_SUBADULT","F_DISPERSED","NA")),IF(SABI_SUMMARY!AM135="MALE_ADULT_36_48","M_RESIDENT",IF(SABI_SUMMARY!AM135="FEMALE_ADULT_36_48","F_RESIDENT","NA")))</f>
        <v>M_DISPERSED</v>
      </c>
      <c r="E135" s="1" t="str">
        <f>IF(SABI_SUMMARY!AN135="CENSORED",IF(SABI_SUMMARY!AM135="MALE_SUBADULT","M_DISPERSED",IF(SABI_SUMMARY!AM135="FEMALE_SUBADULT","F_DISPERSED","NA")),IF(SABI_SUMMARY!AN135="MALE_ADULT_36_48","M_RESIDENT",IF(SABI_SUMMARY!AN135="FEMALE_ADULT_36_48","F_RESIDENT","NA")))</f>
        <v>NA</v>
      </c>
      <c r="F135" s="1" t="str">
        <f>IF(SABI_SUMMARY!AO135="CENSORED",IF(SABI_SUMMARY!AN135="MALE_SUBADULT","M_DISPERSED",IF(SABI_SUMMARY!AN135="FEMALE_SUBADULT","F_DISPERSED","NA")),IF(SABI_SUMMARY!AO135="MALE_ADULT_36_48","M_RESIDENT",IF(SABI_SUMMARY!AO135="FEMALE_ADULT_36_48","F_RESIDENT","NA")))</f>
        <v>NA</v>
      </c>
      <c r="G135" s="1" t="str">
        <f>IF(SABI_SUMMARY!AP135="CENSORED",IF(SABI_SUMMARY!AO135="MALE_SUBADULT","M_DISPERSED",IF(SABI_SUMMARY!AO135="FEMALE_SUBADULT","F_DISPERSED","NA")),IF(SABI_SUMMARY!AP135="MALE_ADULT_36_48","M_RESIDENT",IF(SABI_SUMMARY!AP135="FEMALE_ADULT_36_48","F_RESIDENT","NA")))</f>
        <v>NA</v>
      </c>
      <c r="H135" s="1" t="str">
        <f>IF(SABI_SUMMARY!AQ135="CENSORED",IF(SABI_SUMMARY!AP135="MALE_SUBADULT","M_DISPERSED",IF(SABI_SUMMARY!AP135="FEMALE_SUBADULT","F_DISPERSED","NA")),IF(SABI_SUMMARY!AQ135="MALE_ADULT_36_48","M_RESIDENT",IF(SABI_SUMMARY!AQ135="FEMALE_ADULT_36_48","F_RESIDENT","NA")))</f>
        <v>NA</v>
      </c>
      <c r="I135" s="1" t="str">
        <f>IF(SABI_SUMMARY!AR135="CENSORED",IF(SABI_SUMMARY!AQ135="MALE_SUBADULT","M_DISPERSED",IF(SABI_SUMMARY!AQ135="FEMALE_SUBADULT","F_DISPERSED","NA")),IF(SABI_SUMMARY!AR135="MALE_ADULT_36_48","M_RESIDENT",IF(SABI_SUMMARY!AR135="FEMALE_ADULT_36_48","F_RESIDENT","NA")))</f>
        <v>NA</v>
      </c>
      <c r="J135" s="1" t="str">
        <f>IF(SABI_SUMMARY!AS135="CENSORED",IF(SABI_SUMMARY!AR135="MALE_SUBADULT","M_DISPERSED",IF(SABI_SUMMARY!AR135="FEMALE_SUBADULT","F_DISPERSED","NA")),IF(SABI_SUMMARY!AS135="MALE_ADULT_36_48","M_RESIDENT",IF(SABI_SUMMARY!AS135="FEMALE_ADULT_36_48","F_RESIDENT","NA")))</f>
        <v>NA</v>
      </c>
      <c r="K135" s="1" t="str">
        <f>IF(SABI_SUMMARY!AT135="CENSORED",IF(SABI_SUMMARY!AS135="MALE_SUBADULT","M_DISPERSED",IF(SABI_SUMMARY!AS135="FEMALE_SUBADULT","F_DISPERSED","NA")),IF(SABI_SUMMARY!AT135="MALE_ADULT_36_48","M_RESIDENT",IF(SABI_SUMMARY!AT135="FEMALE_ADULT_36_48","F_RESIDENT","NA")))</f>
        <v>NA</v>
      </c>
      <c r="L135" s="1" t="str">
        <f>IF(SABI_SUMMARY!AU135="CENSORED",IF(SABI_SUMMARY!AT135="MALE_SUBADULT","M_DISPERSED",IF(SABI_SUMMARY!AT135="FEMALE_SUBADULT","F_DISPERSED","NA")),IF(SABI_SUMMARY!AU135="MALE_ADULT_36_48","M_RESIDENT",IF(SABI_SUMMARY!AU135="FEMALE_ADULT_36_48","F_RESIDENT","NA")))</f>
        <v>NA</v>
      </c>
      <c r="M135" s="1" t="str">
        <f>IF(SABI_SUMMARY!AV135="CENSORED",IF(SABI_SUMMARY!AU135="MALE_SUBADULT","M_DISPERSED",IF(SABI_SUMMARY!AU135="FEMALE_SUBADULT","F_DISPERSED","NA")),IF(SABI_SUMMARY!AV135="MALE_ADULT_36_48","M_RESIDENT",IF(SABI_SUMMARY!AV135="FEMALE_ADULT_36_48","F_RESIDENT","NA")))</f>
        <v>NA</v>
      </c>
      <c r="N135" s="1" t="str">
        <f>IF(SABI_SUMMARY!AW135="CENSORED",IF(SABI_SUMMARY!AV135="MALE_SUBADULT","M_DISPERSED",IF(SABI_SUMMARY!AV135="FEMALE_SUBADULT","F_DISPERSED","NA")),IF(SABI_SUMMARY!AW135="MALE_ADULT_36_48","M_RESIDENT",IF(SABI_SUMMARY!AW135="FEMALE_ADULT_36_48","F_RESIDENT","NA")))</f>
        <v>NA</v>
      </c>
      <c r="O135" s="1" t="str">
        <f>IF(SABI_SUMMARY!AX135="CENSORED",IF(SABI_SUMMARY!AW135="MALE_SUBADULT","M_DISPERSED",IF(SABI_SUMMARY!AW135="FEMALE_SUBADULT","F_DISPERSED","NA")),IF(SABI_SUMMARY!AX135="MALE_ADULT_36_48","M_RESIDENT",IF(SABI_SUMMARY!AX135="FEMALE_ADULT_36_48","F_RESIDENT","NA")))</f>
        <v>NA</v>
      </c>
      <c r="P135" s="1" t="str">
        <f>IF(SABI_SUMMARY!AY135="CENSORED",IF(SABI_SUMMARY!AX135="MALE_SUBADULT","M_DISPERSED",IF(SABI_SUMMARY!AX135="FEMALE_SUBADULT","F_DISPERSED","NA")),IF(SABI_SUMMARY!AY135="MALE_ADULT_36_48","M_RESIDENT",IF(SABI_SUMMARY!AY135="FEMALE_ADULT_36_48","F_RESIDENT","NA")))</f>
        <v>NA</v>
      </c>
    </row>
    <row r="136" spans="1:16" x14ac:dyDescent="0.2">
      <c r="A136" s="27">
        <f>SABI_RAW_DATA!A136</f>
        <v>135</v>
      </c>
      <c r="B136" s="1" t="str">
        <f>IF(SABI_SUMMARY!AK136="CENSORED",IF(SABI_SUMMARY!AJ136="MALE_SUBADULT","M_DISPERSED",IF(SABI_SUMMARY!AJ136="FEMALE_SUBADULT","F_DISPERSED","NA")),IF(SABI_SUMMARY!AK136="MALE_ADULT_36_48","M_RESIDENT",IF(SABI_SUMMARY!AK136="FEMALE_ADULT_36_48","F_RESIDENT","NA")))</f>
        <v>NA</v>
      </c>
      <c r="C136" s="1" t="str">
        <f>IF(SABI_SUMMARY!AL136="CENSORED",IF(SABI_SUMMARY!AK136="MALE_SUBADULT","M_DISPERSED",IF(SABI_SUMMARY!AK136="FEMALE_SUBADULT","F_DISPERSED","NA")),IF(SABI_SUMMARY!AL136="MALE_ADULT_36_48","M_RESIDENT",IF(SABI_SUMMARY!AL136="FEMALE_ADULT_36_48","F_RESIDENT","NA")))</f>
        <v>NA</v>
      </c>
      <c r="D136" s="1" t="str">
        <f>IF(SABI_SUMMARY!AM136="CENSORED",IF(SABI_SUMMARY!AL136="MALE_SUBADULT","M_DISPERSED",IF(SABI_SUMMARY!AL136="FEMALE_SUBADULT","F_DISPERSED","NA")),IF(SABI_SUMMARY!AM136="MALE_ADULT_36_48","M_RESIDENT",IF(SABI_SUMMARY!AM136="FEMALE_ADULT_36_48","F_RESIDENT","NA")))</f>
        <v>M_DISPERSED</v>
      </c>
      <c r="E136" s="1" t="str">
        <f>IF(SABI_SUMMARY!AN136="CENSORED",IF(SABI_SUMMARY!AM136="MALE_SUBADULT","M_DISPERSED",IF(SABI_SUMMARY!AM136="FEMALE_SUBADULT","F_DISPERSED","NA")),IF(SABI_SUMMARY!AN136="MALE_ADULT_36_48","M_RESIDENT",IF(SABI_SUMMARY!AN136="FEMALE_ADULT_36_48","F_RESIDENT","NA")))</f>
        <v>NA</v>
      </c>
      <c r="F136" s="1" t="str">
        <f>IF(SABI_SUMMARY!AO136="CENSORED",IF(SABI_SUMMARY!AN136="MALE_SUBADULT","M_DISPERSED",IF(SABI_SUMMARY!AN136="FEMALE_SUBADULT","F_DISPERSED","NA")),IF(SABI_SUMMARY!AO136="MALE_ADULT_36_48","M_RESIDENT",IF(SABI_SUMMARY!AO136="FEMALE_ADULT_36_48","F_RESIDENT","NA")))</f>
        <v>NA</v>
      </c>
      <c r="G136" s="1" t="str">
        <f>IF(SABI_SUMMARY!AP136="CENSORED",IF(SABI_SUMMARY!AO136="MALE_SUBADULT","M_DISPERSED",IF(SABI_SUMMARY!AO136="FEMALE_SUBADULT","F_DISPERSED","NA")),IF(SABI_SUMMARY!AP136="MALE_ADULT_36_48","M_RESIDENT",IF(SABI_SUMMARY!AP136="FEMALE_ADULT_36_48","F_RESIDENT","NA")))</f>
        <v>NA</v>
      </c>
      <c r="H136" s="1" t="str">
        <f>IF(SABI_SUMMARY!AQ136="CENSORED",IF(SABI_SUMMARY!AP136="MALE_SUBADULT","M_DISPERSED",IF(SABI_SUMMARY!AP136="FEMALE_SUBADULT","F_DISPERSED","NA")),IF(SABI_SUMMARY!AQ136="MALE_ADULT_36_48","M_RESIDENT",IF(SABI_SUMMARY!AQ136="FEMALE_ADULT_36_48","F_RESIDENT","NA")))</f>
        <v>NA</v>
      </c>
      <c r="I136" s="1" t="str">
        <f>IF(SABI_SUMMARY!AR136="CENSORED",IF(SABI_SUMMARY!AQ136="MALE_SUBADULT","M_DISPERSED",IF(SABI_SUMMARY!AQ136="FEMALE_SUBADULT","F_DISPERSED","NA")),IF(SABI_SUMMARY!AR136="MALE_ADULT_36_48","M_RESIDENT",IF(SABI_SUMMARY!AR136="FEMALE_ADULT_36_48","F_RESIDENT","NA")))</f>
        <v>NA</v>
      </c>
      <c r="J136" s="1" t="str">
        <f>IF(SABI_SUMMARY!AS136="CENSORED",IF(SABI_SUMMARY!AR136="MALE_SUBADULT","M_DISPERSED",IF(SABI_SUMMARY!AR136="FEMALE_SUBADULT","F_DISPERSED","NA")),IF(SABI_SUMMARY!AS136="MALE_ADULT_36_48","M_RESIDENT",IF(SABI_SUMMARY!AS136="FEMALE_ADULT_36_48","F_RESIDENT","NA")))</f>
        <v>NA</v>
      </c>
      <c r="K136" s="1" t="str">
        <f>IF(SABI_SUMMARY!AT136="CENSORED",IF(SABI_SUMMARY!AS136="MALE_SUBADULT","M_DISPERSED",IF(SABI_SUMMARY!AS136="FEMALE_SUBADULT","F_DISPERSED","NA")),IF(SABI_SUMMARY!AT136="MALE_ADULT_36_48","M_RESIDENT",IF(SABI_SUMMARY!AT136="FEMALE_ADULT_36_48","F_RESIDENT","NA")))</f>
        <v>NA</v>
      </c>
      <c r="L136" s="1" t="str">
        <f>IF(SABI_SUMMARY!AU136="CENSORED",IF(SABI_SUMMARY!AT136="MALE_SUBADULT","M_DISPERSED",IF(SABI_SUMMARY!AT136="FEMALE_SUBADULT","F_DISPERSED","NA")),IF(SABI_SUMMARY!AU136="MALE_ADULT_36_48","M_RESIDENT",IF(SABI_SUMMARY!AU136="FEMALE_ADULT_36_48","F_RESIDENT","NA")))</f>
        <v>NA</v>
      </c>
      <c r="M136" s="1" t="str">
        <f>IF(SABI_SUMMARY!AV136="CENSORED",IF(SABI_SUMMARY!AU136="MALE_SUBADULT","M_DISPERSED",IF(SABI_SUMMARY!AU136="FEMALE_SUBADULT","F_DISPERSED","NA")),IF(SABI_SUMMARY!AV136="MALE_ADULT_36_48","M_RESIDENT",IF(SABI_SUMMARY!AV136="FEMALE_ADULT_36_48","F_RESIDENT","NA")))</f>
        <v>NA</v>
      </c>
      <c r="N136" s="1" t="str">
        <f>IF(SABI_SUMMARY!AW136="CENSORED",IF(SABI_SUMMARY!AV136="MALE_SUBADULT","M_DISPERSED",IF(SABI_SUMMARY!AV136="FEMALE_SUBADULT","F_DISPERSED","NA")),IF(SABI_SUMMARY!AW136="MALE_ADULT_36_48","M_RESIDENT",IF(SABI_SUMMARY!AW136="FEMALE_ADULT_36_48","F_RESIDENT","NA")))</f>
        <v>NA</v>
      </c>
      <c r="O136" s="1" t="str">
        <f>IF(SABI_SUMMARY!AX136="CENSORED",IF(SABI_SUMMARY!AW136="MALE_SUBADULT","M_DISPERSED",IF(SABI_SUMMARY!AW136="FEMALE_SUBADULT","F_DISPERSED","NA")),IF(SABI_SUMMARY!AX136="MALE_ADULT_36_48","M_RESIDENT",IF(SABI_SUMMARY!AX136="FEMALE_ADULT_36_48","F_RESIDENT","NA")))</f>
        <v>NA</v>
      </c>
      <c r="P136" s="1" t="str">
        <f>IF(SABI_SUMMARY!AY136="CENSORED",IF(SABI_SUMMARY!AX136="MALE_SUBADULT","M_DISPERSED",IF(SABI_SUMMARY!AX136="FEMALE_SUBADULT","F_DISPERSED","NA")),IF(SABI_SUMMARY!AY136="MALE_ADULT_36_48","M_RESIDENT",IF(SABI_SUMMARY!AY136="FEMALE_ADULT_36_48","F_RESIDENT","NA")))</f>
        <v>NA</v>
      </c>
    </row>
    <row r="137" spans="1:16" x14ac:dyDescent="0.2">
      <c r="A137" s="27">
        <f>SABI_RAW_DATA!A137</f>
        <v>136</v>
      </c>
      <c r="B137" s="1" t="str">
        <f>IF(SABI_SUMMARY!AK137="CENSORED",IF(SABI_SUMMARY!AJ137="MALE_SUBADULT","M_DISPERSED",IF(SABI_SUMMARY!AJ137="FEMALE_SUBADULT","F_DISPERSED","NA")),IF(SABI_SUMMARY!AK137="MALE_ADULT_36_48","M_RESIDENT",IF(SABI_SUMMARY!AK137="FEMALE_ADULT_36_48","F_RESIDENT","NA")))</f>
        <v>NA</v>
      </c>
      <c r="C137" s="1" t="str">
        <f>IF(SABI_SUMMARY!AL137="CENSORED",IF(SABI_SUMMARY!AK137="MALE_SUBADULT","M_DISPERSED",IF(SABI_SUMMARY!AK137="FEMALE_SUBADULT","F_DISPERSED","NA")),IF(SABI_SUMMARY!AL137="MALE_ADULT_36_48","M_RESIDENT",IF(SABI_SUMMARY!AL137="FEMALE_ADULT_36_48","F_RESIDENT","NA")))</f>
        <v>NA</v>
      </c>
      <c r="D137" s="1" t="str">
        <f>IF(SABI_SUMMARY!AM137="CENSORED",IF(SABI_SUMMARY!AL137="MALE_SUBADULT","M_DISPERSED",IF(SABI_SUMMARY!AL137="FEMALE_SUBADULT","F_DISPERSED","NA")),IF(SABI_SUMMARY!AM137="MALE_ADULT_36_48","M_RESIDENT",IF(SABI_SUMMARY!AM137="FEMALE_ADULT_36_48","F_RESIDENT","NA")))</f>
        <v>NA</v>
      </c>
      <c r="E137" s="1" t="str">
        <f>IF(SABI_SUMMARY!AN137="CENSORED",IF(SABI_SUMMARY!AM137="MALE_SUBADULT","M_DISPERSED",IF(SABI_SUMMARY!AM137="FEMALE_SUBADULT","F_DISPERSED","NA")),IF(SABI_SUMMARY!AN137="MALE_ADULT_36_48","M_RESIDENT",IF(SABI_SUMMARY!AN137="FEMALE_ADULT_36_48","F_RESIDENT","NA")))</f>
        <v>NA</v>
      </c>
      <c r="F137" s="1" t="str">
        <f>IF(SABI_SUMMARY!AO137="CENSORED",IF(SABI_SUMMARY!AN137="MALE_SUBADULT","M_DISPERSED",IF(SABI_SUMMARY!AN137="FEMALE_SUBADULT","F_DISPERSED","NA")),IF(SABI_SUMMARY!AO137="MALE_ADULT_36_48","M_RESIDENT",IF(SABI_SUMMARY!AO137="FEMALE_ADULT_36_48","F_RESIDENT","NA")))</f>
        <v>NA</v>
      </c>
      <c r="G137" s="1" t="str">
        <f>IF(SABI_SUMMARY!AP137="CENSORED",IF(SABI_SUMMARY!AO137="MALE_SUBADULT","M_DISPERSED",IF(SABI_SUMMARY!AO137="FEMALE_SUBADULT","F_DISPERSED","NA")),IF(SABI_SUMMARY!AP137="MALE_ADULT_36_48","M_RESIDENT",IF(SABI_SUMMARY!AP137="FEMALE_ADULT_36_48","F_RESIDENT","NA")))</f>
        <v>NA</v>
      </c>
      <c r="H137" s="1" t="str">
        <f>IF(SABI_SUMMARY!AQ137="CENSORED",IF(SABI_SUMMARY!AP137="MALE_SUBADULT","M_DISPERSED",IF(SABI_SUMMARY!AP137="FEMALE_SUBADULT","F_DISPERSED","NA")),IF(SABI_SUMMARY!AQ137="MALE_ADULT_36_48","M_RESIDENT",IF(SABI_SUMMARY!AQ137="FEMALE_ADULT_36_48","F_RESIDENT","NA")))</f>
        <v>NA</v>
      </c>
      <c r="I137" s="1" t="str">
        <f>IF(SABI_SUMMARY!AR137="CENSORED",IF(SABI_SUMMARY!AQ137="MALE_SUBADULT","M_DISPERSED",IF(SABI_SUMMARY!AQ137="FEMALE_SUBADULT","F_DISPERSED","NA")),IF(SABI_SUMMARY!AR137="MALE_ADULT_36_48","M_RESIDENT",IF(SABI_SUMMARY!AR137="FEMALE_ADULT_36_48","F_RESIDENT","NA")))</f>
        <v>NA</v>
      </c>
      <c r="J137" s="1" t="str">
        <f>IF(SABI_SUMMARY!AS137="CENSORED",IF(SABI_SUMMARY!AR137="MALE_SUBADULT","M_DISPERSED",IF(SABI_SUMMARY!AR137="FEMALE_SUBADULT","F_DISPERSED","NA")),IF(SABI_SUMMARY!AS137="MALE_ADULT_36_48","M_RESIDENT",IF(SABI_SUMMARY!AS137="FEMALE_ADULT_36_48","F_RESIDENT","NA")))</f>
        <v>NA</v>
      </c>
      <c r="K137" s="1" t="str">
        <f>IF(SABI_SUMMARY!AT137="CENSORED",IF(SABI_SUMMARY!AS137="MALE_SUBADULT","M_DISPERSED",IF(SABI_SUMMARY!AS137="FEMALE_SUBADULT","F_DISPERSED","NA")),IF(SABI_SUMMARY!AT137="MALE_ADULT_36_48","M_RESIDENT",IF(SABI_SUMMARY!AT137="FEMALE_ADULT_36_48","F_RESIDENT","NA")))</f>
        <v>NA</v>
      </c>
      <c r="L137" s="1" t="str">
        <f>IF(SABI_SUMMARY!AU137="CENSORED",IF(SABI_SUMMARY!AT137="MALE_SUBADULT","M_DISPERSED",IF(SABI_SUMMARY!AT137="FEMALE_SUBADULT","F_DISPERSED","NA")),IF(SABI_SUMMARY!AU137="MALE_ADULT_36_48","M_RESIDENT",IF(SABI_SUMMARY!AU137="FEMALE_ADULT_36_48","F_RESIDENT","NA")))</f>
        <v>NA</v>
      </c>
      <c r="M137" s="1" t="str">
        <f>IF(SABI_SUMMARY!AV137="CENSORED",IF(SABI_SUMMARY!AU137="MALE_SUBADULT","M_DISPERSED",IF(SABI_SUMMARY!AU137="FEMALE_SUBADULT","F_DISPERSED","NA")),IF(SABI_SUMMARY!AV137="MALE_ADULT_36_48","M_RESIDENT",IF(SABI_SUMMARY!AV137="FEMALE_ADULT_36_48","F_RESIDENT","NA")))</f>
        <v>NA</v>
      </c>
      <c r="N137" s="1" t="str">
        <f>IF(SABI_SUMMARY!AW137="CENSORED",IF(SABI_SUMMARY!AV137="MALE_SUBADULT","M_DISPERSED",IF(SABI_SUMMARY!AV137="FEMALE_SUBADULT","F_DISPERSED","NA")),IF(SABI_SUMMARY!AW137="MALE_ADULT_36_48","M_RESIDENT",IF(SABI_SUMMARY!AW137="FEMALE_ADULT_36_48","F_RESIDENT","NA")))</f>
        <v>NA</v>
      </c>
      <c r="O137" s="1" t="str">
        <f>IF(SABI_SUMMARY!AX137="CENSORED",IF(SABI_SUMMARY!AW137="MALE_SUBADULT","M_DISPERSED",IF(SABI_SUMMARY!AW137="FEMALE_SUBADULT","F_DISPERSED","NA")),IF(SABI_SUMMARY!AX137="MALE_ADULT_36_48","M_RESIDENT",IF(SABI_SUMMARY!AX137="FEMALE_ADULT_36_48","F_RESIDENT","NA")))</f>
        <v>NA</v>
      </c>
      <c r="P137" s="1" t="str">
        <f>IF(SABI_SUMMARY!AY137="CENSORED",IF(SABI_SUMMARY!AX137="MALE_SUBADULT","M_DISPERSED",IF(SABI_SUMMARY!AX137="FEMALE_SUBADULT","F_DISPERSED","NA")),IF(SABI_SUMMARY!AY137="MALE_ADULT_36_48","M_RESIDENT",IF(SABI_SUMMARY!AY137="FEMALE_ADULT_36_48","F_RESIDENT","NA")))</f>
        <v>NA</v>
      </c>
    </row>
    <row r="138" spans="1:16" x14ac:dyDescent="0.2">
      <c r="A138" s="27">
        <f>SABI_RAW_DATA!A138</f>
        <v>137</v>
      </c>
      <c r="B138" s="1" t="str">
        <f>IF(SABI_SUMMARY!AK138="CENSORED",IF(SABI_SUMMARY!AJ138="MALE_SUBADULT","M_DISPERSED",IF(SABI_SUMMARY!AJ138="FEMALE_SUBADULT","F_DISPERSED","NA")),IF(SABI_SUMMARY!AK138="MALE_ADULT_36_48","M_RESIDENT",IF(SABI_SUMMARY!AK138="FEMALE_ADULT_36_48","F_RESIDENT","NA")))</f>
        <v>NA</v>
      </c>
      <c r="C138" s="1" t="str">
        <f>IF(SABI_SUMMARY!AL138="CENSORED",IF(SABI_SUMMARY!AK138="MALE_SUBADULT","M_DISPERSED",IF(SABI_SUMMARY!AK138="FEMALE_SUBADULT","F_DISPERSED","NA")),IF(SABI_SUMMARY!AL138="MALE_ADULT_36_48","M_RESIDENT",IF(SABI_SUMMARY!AL138="FEMALE_ADULT_36_48","F_RESIDENT","NA")))</f>
        <v>NA</v>
      </c>
      <c r="D138" s="1" t="str">
        <f>IF(SABI_SUMMARY!AM138="CENSORED",IF(SABI_SUMMARY!AL138="MALE_SUBADULT","M_DISPERSED",IF(SABI_SUMMARY!AL138="FEMALE_SUBADULT","F_DISPERSED","NA")),IF(SABI_SUMMARY!AM138="MALE_ADULT_36_48","M_RESIDENT",IF(SABI_SUMMARY!AM138="FEMALE_ADULT_36_48","F_RESIDENT","NA")))</f>
        <v>NA</v>
      </c>
      <c r="E138" s="1" t="str">
        <f>IF(SABI_SUMMARY!AN138="CENSORED",IF(SABI_SUMMARY!AM138="MALE_SUBADULT","M_DISPERSED",IF(SABI_SUMMARY!AM138="FEMALE_SUBADULT","F_DISPERSED","NA")),IF(SABI_SUMMARY!AN138="MALE_ADULT_36_48","M_RESIDENT",IF(SABI_SUMMARY!AN138="FEMALE_ADULT_36_48","F_RESIDENT","NA")))</f>
        <v>NA</v>
      </c>
      <c r="F138" s="1" t="str">
        <f>IF(SABI_SUMMARY!AO138="CENSORED",IF(SABI_SUMMARY!AN138="MALE_SUBADULT","M_DISPERSED",IF(SABI_SUMMARY!AN138="FEMALE_SUBADULT","F_DISPERSED","NA")),IF(SABI_SUMMARY!AO138="MALE_ADULT_36_48","M_RESIDENT",IF(SABI_SUMMARY!AO138="FEMALE_ADULT_36_48","F_RESIDENT","NA")))</f>
        <v>F_RESIDENT</v>
      </c>
      <c r="G138" s="1" t="str">
        <f>IF(SABI_SUMMARY!AP138="CENSORED",IF(SABI_SUMMARY!AO138="MALE_SUBADULT","M_DISPERSED",IF(SABI_SUMMARY!AO138="FEMALE_SUBADULT","F_DISPERSED","NA")),IF(SABI_SUMMARY!AP138="MALE_ADULT_36_48","M_RESIDENT",IF(SABI_SUMMARY!AP138="FEMALE_ADULT_36_48","F_RESIDENT","NA")))</f>
        <v>NA</v>
      </c>
      <c r="H138" s="1" t="str">
        <f>IF(SABI_SUMMARY!AQ138="CENSORED",IF(SABI_SUMMARY!AP138="MALE_SUBADULT","M_DISPERSED",IF(SABI_SUMMARY!AP138="FEMALE_SUBADULT","F_DISPERSED","NA")),IF(SABI_SUMMARY!AQ138="MALE_ADULT_36_48","M_RESIDENT",IF(SABI_SUMMARY!AQ138="FEMALE_ADULT_36_48","F_RESIDENT","NA")))</f>
        <v>NA</v>
      </c>
      <c r="I138" s="1" t="str">
        <f>IF(SABI_SUMMARY!AR138="CENSORED",IF(SABI_SUMMARY!AQ138="MALE_SUBADULT","M_DISPERSED",IF(SABI_SUMMARY!AQ138="FEMALE_SUBADULT","F_DISPERSED","NA")),IF(SABI_SUMMARY!AR138="MALE_ADULT_36_48","M_RESIDENT",IF(SABI_SUMMARY!AR138="FEMALE_ADULT_36_48","F_RESIDENT","NA")))</f>
        <v>NA</v>
      </c>
      <c r="J138" s="1" t="str">
        <f>IF(SABI_SUMMARY!AS138="CENSORED",IF(SABI_SUMMARY!AR138="MALE_SUBADULT","M_DISPERSED",IF(SABI_SUMMARY!AR138="FEMALE_SUBADULT","F_DISPERSED","NA")),IF(SABI_SUMMARY!AS138="MALE_ADULT_36_48","M_RESIDENT",IF(SABI_SUMMARY!AS138="FEMALE_ADULT_36_48","F_RESIDENT","NA")))</f>
        <v>NA</v>
      </c>
      <c r="K138" s="1" t="str">
        <f>IF(SABI_SUMMARY!AT138="CENSORED",IF(SABI_SUMMARY!AS138="MALE_SUBADULT","M_DISPERSED",IF(SABI_SUMMARY!AS138="FEMALE_SUBADULT","F_DISPERSED","NA")),IF(SABI_SUMMARY!AT138="MALE_ADULT_36_48","M_RESIDENT",IF(SABI_SUMMARY!AT138="FEMALE_ADULT_36_48","F_RESIDENT","NA")))</f>
        <v>NA</v>
      </c>
      <c r="L138" s="1" t="str">
        <f>IF(SABI_SUMMARY!AU138="CENSORED",IF(SABI_SUMMARY!AT138="MALE_SUBADULT","M_DISPERSED",IF(SABI_SUMMARY!AT138="FEMALE_SUBADULT","F_DISPERSED","NA")),IF(SABI_SUMMARY!AU138="MALE_ADULT_36_48","M_RESIDENT",IF(SABI_SUMMARY!AU138="FEMALE_ADULT_36_48","F_RESIDENT","NA")))</f>
        <v>NA</v>
      </c>
      <c r="M138" s="1" t="str">
        <f>IF(SABI_SUMMARY!AV138="CENSORED",IF(SABI_SUMMARY!AU138="MALE_SUBADULT","M_DISPERSED",IF(SABI_SUMMARY!AU138="FEMALE_SUBADULT","F_DISPERSED","NA")),IF(SABI_SUMMARY!AV138="MALE_ADULT_36_48","M_RESIDENT",IF(SABI_SUMMARY!AV138="FEMALE_ADULT_36_48","F_RESIDENT","NA")))</f>
        <v>NA</v>
      </c>
      <c r="N138" s="1" t="str">
        <f>IF(SABI_SUMMARY!AW138="CENSORED",IF(SABI_SUMMARY!AV138="MALE_SUBADULT","M_DISPERSED",IF(SABI_SUMMARY!AV138="FEMALE_SUBADULT","F_DISPERSED","NA")),IF(SABI_SUMMARY!AW138="MALE_ADULT_36_48","M_RESIDENT",IF(SABI_SUMMARY!AW138="FEMALE_ADULT_36_48","F_RESIDENT","NA")))</f>
        <v>NA</v>
      </c>
      <c r="O138" s="1" t="str">
        <f>IF(SABI_SUMMARY!AX138="CENSORED",IF(SABI_SUMMARY!AW138="MALE_SUBADULT","M_DISPERSED",IF(SABI_SUMMARY!AW138="FEMALE_SUBADULT","F_DISPERSED","NA")),IF(SABI_SUMMARY!AX138="MALE_ADULT_36_48","M_RESIDENT",IF(SABI_SUMMARY!AX138="FEMALE_ADULT_36_48","F_RESIDENT","NA")))</f>
        <v>NA</v>
      </c>
      <c r="P138" s="1" t="str">
        <f>IF(SABI_SUMMARY!AY138="CENSORED",IF(SABI_SUMMARY!AX138="MALE_SUBADULT","M_DISPERSED",IF(SABI_SUMMARY!AX138="FEMALE_SUBADULT","F_DISPERSED","NA")),IF(SABI_SUMMARY!AY138="MALE_ADULT_36_48","M_RESIDENT",IF(SABI_SUMMARY!AY138="FEMALE_ADULT_36_48","F_RESIDENT","NA")))</f>
        <v>NA</v>
      </c>
    </row>
    <row r="139" spans="1:16" x14ac:dyDescent="0.2">
      <c r="A139" s="27">
        <f>SABI_RAW_DATA!A139</f>
        <v>138</v>
      </c>
      <c r="B139" s="1" t="str">
        <f>IF(SABI_SUMMARY!AK139="CENSORED",IF(SABI_SUMMARY!AJ139="MALE_SUBADULT","M_DISPERSED",IF(SABI_SUMMARY!AJ139="FEMALE_SUBADULT","F_DISPERSED","NA")),IF(SABI_SUMMARY!AK139="MALE_ADULT_36_48","M_RESIDENT",IF(SABI_SUMMARY!AK139="FEMALE_ADULT_36_48","F_RESIDENT","NA")))</f>
        <v>NA</v>
      </c>
      <c r="C139" s="1" t="str">
        <f>IF(SABI_SUMMARY!AL139="CENSORED",IF(SABI_SUMMARY!AK139="MALE_SUBADULT","M_DISPERSED",IF(SABI_SUMMARY!AK139="FEMALE_SUBADULT","F_DISPERSED","NA")),IF(SABI_SUMMARY!AL139="MALE_ADULT_36_48","M_RESIDENT",IF(SABI_SUMMARY!AL139="FEMALE_ADULT_36_48","F_RESIDENT","NA")))</f>
        <v>NA</v>
      </c>
      <c r="D139" s="1" t="str">
        <f>IF(SABI_SUMMARY!AM139="CENSORED",IF(SABI_SUMMARY!AL139="MALE_SUBADULT","M_DISPERSED",IF(SABI_SUMMARY!AL139="FEMALE_SUBADULT","F_DISPERSED","NA")),IF(SABI_SUMMARY!AM139="MALE_ADULT_36_48","M_RESIDENT",IF(SABI_SUMMARY!AM139="FEMALE_ADULT_36_48","F_RESIDENT","NA")))</f>
        <v>NA</v>
      </c>
      <c r="E139" s="1" t="str">
        <f>IF(SABI_SUMMARY!AN139="CENSORED",IF(SABI_SUMMARY!AM139="MALE_SUBADULT","M_DISPERSED",IF(SABI_SUMMARY!AM139="FEMALE_SUBADULT","F_DISPERSED","NA")),IF(SABI_SUMMARY!AN139="MALE_ADULT_36_48","M_RESIDENT",IF(SABI_SUMMARY!AN139="FEMALE_ADULT_36_48","F_RESIDENT","NA")))</f>
        <v>NA</v>
      </c>
      <c r="F139" s="1" t="str">
        <f>IF(SABI_SUMMARY!AO139="CENSORED",IF(SABI_SUMMARY!AN139="MALE_SUBADULT","M_DISPERSED",IF(SABI_SUMMARY!AN139="FEMALE_SUBADULT","F_DISPERSED","NA")),IF(SABI_SUMMARY!AO139="MALE_ADULT_36_48","M_RESIDENT",IF(SABI_SUMMARY!AO139="FEMALE_ADULT_36_48","F_RESIDENT","NA")))</f>
        <v>F_RESIDENT</v>
      </c>
      <c r="G139" s="1" t="str">
        <f>IF(SABI_SUMMARY!AP139="CENSORED",IF(SABI_SUMMARY!AO139="MALE_SUBADULT","M_DISPERSED",IF(SABI_SUMMARY!AO139="FEMALE_SUBADULT","F_DISPERSED","NA")),IF(SABI_SUMMARY!AP139="MALE_ADULT_36_48","M_RESIDENT",IF(SABI_SUMMARY!AP139="FEMALE_ADULT_36_48","F_RESIDENT","NA")))</f>
        <v>NA</v>
      </c>
      <c r="H139" s="1" t="str">
        <f>IF(SABI_SUMMARY!AQ139="CENSORED",IF(SABI_SUMMARY!AP139="MALE_SUBADULT","M_DISPERSED",IF(SABI_SUMMARY!AP139="FEMALE_SUBADULT","F_DISPERSED","NA")),IF(SABI_SUMMARY!AQ139="MALE_ADULT_36_48","M_RESIDENT",IF(SABI_SUMMARY!AQ139="FEMALE_ADULT_36_48","F_RESIDENT","NA")))</f>
        <v>NA</v>
      </c>
      <c r="I139" s="1" t="str">
        <f>IF(SABI_SUMMARY!AR139="CENSORED",IF(SABI_SUMMARY!AQ139="MALE_SUBADULT","M_DISPERSED",IF(SABI_SUMMARY!AQ139="FEMALE_SUBADULT","F_DISPERSED","NA")),IF(SABI_SUMMARY!AR139="MALE_ADULT_36_48","M_RESIDENT",IF(SABI_SUMMARY!AR139="FEMALE_ADULT_36_48","F_RESIDENT","NA")))</f>
        <v>NA</v>
      </c>
      <c r="J139" s="1" t="str">
        <f>IF(SABI_SUMMARY!AS139="CENSORED",IF(SABI_SUMMARY!AR139="MALE_SUBADULT","M_DISPERSED",IF(SABI_SUMMARY!AR139="FEMALE_SUBADULT","F_DISPERSED","NA")),IF(SABI_SUMMARY!AS139="MALE_ADULT_36_48","M_RESIDENT",IF(SABI_SUMMARY!AS139="FEMALE_ADULT_36_48","F_RESIDENT","NA")))</f>
        <v>NA</v>
      </c>
      <c r="K139" s="1" t="str">
        <f>IF(SABI_SUMMARY!AT139="CENSORED",IF(SABI_SUMMARY!AS139="MALE_SUBADULT","M_DISPERSED",IF(SABI_SUMMARY!AS139="FEMALE_SUBADULT","F_DISPERSED","NA")),IF(SABI_SUMMARY!AT139="MALE_ADULT_36_48","M_RESIDENT",IF(SABI_SUMMARY!AT139="FEMALE_ADULT_36_48","F_RESIDENT","NA")))</f>
        <v>NA</v>
      </c>
      <c r="L139" s="1" t="str">
        <f>IF(SABI_SUMMARY!AU139="CENSORED",IF(SABI_SUMMARY!AT139="MALE_SUBADULT","M_DISPERSED",IF(SABI_SUMMARY!AT139="FEMALE_SUBADULT","F_DISPERSED","NA")),IF(SABI_SUMMARY!AU139="MALE_ADULT_36_48","M_RESIDENT",IF(SABI_SUMMARY!AU139="FEMALE_ADULT_36_48","F_RESIDENT","NA")))</f>
        <v>NA</v>
      </c>
      <c r="M139" s="1" t="str">
        <f>IF(SABI_SUMMARY!AV139="CENSORED",IF(SABI_SUMMARY!AU139="MALE_SUBADULT","M_DISPERSED",IF(SABI_SUMMARY!AU139="FEMALE_SUBADULT","F_DISPERSED","NA")),IF(SABI_SUMMARY!AV139="MALE_ADULT_36_48","M_RESIDENT",IF(SABI_SUMMARY!AV139="FEMALE_ADULT_36_48","F_RESIDENT","NA")))</f>
        <v>NA</v>
      </c>
      <c r="N139" s="1" t="str">
        <f>IF(SABI_SUMMARY!AW139="CENSORED",IF(SABI_SUMMARY!AV139="MALE_SUBADULT","M_DISPERSED",IF(SABI_SUMMARY!AV139="FEMALE_SUBADULT","F_DISPERSED","NA")),IF(SABI_SUMMARY!AW139="MALE_ADULT_36_48","M_RESIDENT",IF(SABI_SUMMARY!AW139="FEMALE_ADULT_36_48","F_RESIDENT","NA")))</f>
        <v>NA</v>
      </c>
      <c r="O139" s="1" t="str">
        <f>IF(SABI_SUMMARY!AX139="CENSORED",IF(SABI_SUMMARY!AW139="MALE_SUBADULT","M_DISPERSED",IF(SABI_SUMMARY!AW139="FEMALE_SUBADULT","F_DISPERSED","NA")),IF(SABI_SUMMARY!AX139="MALE_ADULT_36_48","M_RESIDENT",IF(SABI_SUMMARY!AX139="FEMALE_ADULT_36_48","F_RESIDENT","NA")))</f>
        <v>NA</v>
      </c>
      <c r="P139" s="1" t="str">
        <f>IF(SABI_SUMMARY!AY139="CENSORED",IF(SABI_SUMMARY!AX139="MALE_SUBADULT","M_DISPERSED",IF(SABI_SUMMARY!AX139="FEMALE_SUBADULT","F_DISPERSED","NA")),IF(SABI_SUMMARY!AY139="MALE_ADULT_36_48","M_RESIDENT",IF(SABI_SUMMARY!AY139="FEMALE_ADULT_36_48","F_RESIDENT","NA")))</f>
        <v>NA</v>
      </c>
    </row>
    <row r="140" spans="1:16" x14ac:dyDescent="0.2">
      <c r="A140" s="27">
        <f>SABI_RAW_DATA!A140</f>
        <v>139</v>
      </c>
      <c r="B140" s="1" t="str">
        <f>IF(SABI_SUMMARY!AK140="CENSORED",IF(SABI_SUMMARY!AJ140="MALE_SUBADULT","M_DISPERSED",IF(SABI_SUMMARY!AJ140="FEMALE_SUBADULT","F_DISPERSED","NA")),IF(SABI_SUMMARY!AK140="MALE_ADULT_36_48","M_RESIDENT",IF(SABI_SUMMARY!AK140="FEMALE_ADULT_36_48","F_RESIDENT","NA")))</f>
        <v>NA</v>
      </c>
      <c r="C140" s="1" t="str">
        <f>IF(SABI_SUMMARY!AL140="CENSORED",IF(SABI_SUMMARY!AK140="MALE_SUBADULT","M_DISPERSED",IF(SABI_SUMMARY!AK140="FEMALE_SUBADULT","F_DISPERSED","NA")),IF(SABI_SUMMARY!AL140="MALE_ADULT_36_48","M_RESIDENT",IF(SABI_SUMMARY!AL140="FEMALE_ADULT_36_48","F_RESIDENT","NA")))</f>
        <v>NA</v>
      </c>
      <c r="D140" s="1" t="str">
        <f>IF(SABI_SUMMARY!AM140="CENSORED",IF(SABI_SUMMARY!AL140="MALE_SUBADULT","M_DISPERSED",IF(SABI_SUMMARY!AL140="FEMALE_SUBADULT","F_DISPERSED","NA")),IF(SABI_SUMMARY!AM140="MALE_ADULT_36_48","M_RESIDENT",IF(SABI_SUMMARY!AM140="FEMALE_ADULT_36_48","F_RESIDENT","NA")))</f>
        <v>NA</v>
      </c>
      <c r="E140" s="1" t="str">
        <f>IF(SABI_SUMMARY!AN140="CENSORED",IF(SABI_SUMMARY!AM140="MALE_SUBADULT","M_DISPERSED",IF(SABI_SUMMARY!AM140="FEMALE_SUBADULT","F_DISPERSED","NA")),IF(SABI_SUMMARY!AN140="MALE_ADULT_36_48","M_RESIDENT",IF(SABI_SUMMARY!AN140="FEMALE_ADULT_36_48","F_RESIDENT","NA")))</f>
        <v>NA</v>
      </c>
      <c r="F140" s="1" t="str">
        <f>IF(SABI_SUMMARY!AO140="CENSORED",IF(SABI_SUMMARY!AN140="MALE_SUBADULT","M_DISPERSED",IF(SABI_SUMMARY!AN140="FEMALE_SUBADULT","F_DISPERSED","NA")),IF(SABI_SUMMARY!AO140="MALE_ADULT_36_48","M_RESIDENT",IF(SABI_SUMMARY!AO140="FEMALE_ADULT_36_48","F_RESIDENT","NA")))</f>
        <v>NA</v>
      </c>
      <c r="G140" s="1" t="str">
        <f>IF(SABI_SUMMARY!AP140="CENSORED",IF(SABI_SUMMARY!AO140="MALE_SUBADULT","M_DISPERSED",IF(SABI_SUMMARY!AO140="FEMALE_SUBADULT","F_DISPERSED","NA")),IF(SABI_SUMMARY!AP140="MALE_ADULT_36_48","M_RESIDENT",IF(SABI_SUMMARY!AP140="FEMALE_ADULT_36_48","F_RESIDENT","NA")))</f>
        <v>NA</v>
      </c>
      <c r="H140" s="1" t="str">
        <f>IF(SABI_SUMMARY!AQ140="CENSORED",IF(SABI_SUMMARY!AP140="MALE_SUBADULT","M_DISPERSED",IF(SABI_SUMMARY!AP140="FEMALE_SUBADULT","F_DISPERSED","NA")),IF(SABI_SUMMARY!AQ140="MALE_ADULT_36_48","M_RESIDENT",IF(SABI_SUMMARY!AQ140="FEMALE_ADULT_36_48","F_RESIDENT","NA")))</f>
        <v>NA</v>
      </c>
      <c r="I140" s="1" t="str">
        <f>IF(SABI_SUMMARY!AR140="CENSORED",IF(SABI_SUMMARY!AQ140="MALE_SUBADULT","M_DISPERSED",IF(SABI_SUMMARY!AQ140="FEMALE_SUBADULT","F_DISPERSED","NA")),IF(SABI_SUMMARY!AR140="MALE_ADULT_36_48","M_RESIDENT",IF(SABI_SUMMARY!AR140="FEMALE_ADULT_36_48","F_RESIDENT","NA")))</f>
        <v>M_DISPERSED</v>
      </c>
      <c r="J140" s="1" t="str">
        <f>IF(SABI_SUMMARY!AS140="CENSORED",IF(SABI_SUMMARY!AR140="MALE_SUBADULT","M_DISPERSED",IF(SABI_SUMMARY!AR140="FEMALE_SUBADULT","F_DISPERSED","NA")),IF(SABI_SUMMARY!AS140="MALE_ADULT_36_48","M_RESIDENT",IF(SABI_SUMMARY!AS140="FEMALE_ADULT_36_48","F_RESIDENT","NA")))</f>
        <v>NA</v>
      </c>
      <c r="K140" s="1" t="str">
        <f>IF(SABI_SUMMARY!AT140="CENSORED",IF(SABI_SUMMARY!AS140="MALE_SUBADULT","M_DISPERSED",IF(SABI_SUMMARY!AS140="FEMALE_SUBADULT","F_DISPERSED","NA")),IF(SABI_SUMMARY!AT140="MALE_ADULT_36_48","M_RESIDENT",IF(SABI_SUMMARY!AT140="FEMALE_ADULT_36_48","F_RESIDENT","NA")))</f>
        <v>NA</v>
      </c>
      <c r="L140" s="1" t="str">
        <f>IF(SABI_SUMMARY!AU140="CENSORED",IF(SABI_SUMMARY!AT140="MALE_SUBADULT","M_DISPERSED",IF(SABI_SUMMARY!AT140="FEMALE_SUBADULT","F_DISPERSED","NA")),IF(SABI_SUMMARY!AU140="MALE_ADULT_36_48","M_RESIDENT",IF(SABI_SUMMARY!AU140="FEMALE_ADULT_36_48","F_RESIDENT","NA")))</f>
        <v>NA</v>
      </c>
      <c r="M140" s="1" t="str">
        <f>IF(SABI_SUMMARY!AV140="CENSORED",IF(SABI_SUMMARY!AU140="MALE_SUBADULT","M_DISPERSED",IF(SABI_SUMMARY!AU140="FEMALE_SUBADULT","F_DISPERSED","NA")),IF(SABI_SUMMARY!AV140="MALE_ADULT_36_48","M_RESIDENT",IF(SABI_SUMMARY!AV140="FEMALE_ADULT_36_48","F_RESIDENT","NA")))</f>
        <v>NA</v>
      </c>
      <c r="N140" s="1" t="str">
        <f>IF(SABI_SUMMARY!AW140="CENSORED",IF(SABI_SUMMARY!AV140="MALE_SUBADULT","M_DISPERSED",IF(SABI_SUMMARY!AV140="FEMALE_SUBADULT","F_DISPERSED","NA")),IF(SABI_SUMMARY!AW140="MALE_ADULT_36_48","M_RESIDENT",IF(SABI_SUMMARY!AW140="FEMALE_ADULT_36_48","F_RESIDENT","NA")))</f>
        <v>NA</v>
      </c>
      <c r="O140" s="1" t="str">
        <f>IF(SABI_SUMMARY!AX140="CENSORED",IF(SABI_SUMMARY!AW140="MALE_SUBADULT","M_DISPERSED",IF(SABI_SUMMARY!AW140="FEMALE_SUBADULT","F_DISPERSED","NA")),IF(SABI_SUMMARY!AX140="MALE_ADULT_36_48","M_RESIDENT",IF(SABI_SUMMARY!AX140="FEMALE_ADULT_36_48","F_RESIDENT","NA")))</f>
        <v>NA</v>
      </c>
      <c r="P140" s="1" t="str">
        <f>IF(SABI_SUMMARY!AY140="CENSORED",IF(SABI_SUMMARY!AX140="MALE_SUBADULT","M_DISPERSED",IF(SABI_SUMMARY!AX140="FEMALE_SUBADULT","F_DISPERSED","NA")),IF(SABI_SUMMARY!AY140="MALE_ADULT_36_48","M_RESIDENT",IF(SABI_SUMMARY!AY140="FEMALE_ADULT_36_48","F_RESIDENT","NA")))</f>
        <v>NA</v>
      </c>
    </row>
    <row r="141" spans="1:16" x14ac:dyDescent="0.2">
      <c r="A141" s="27">
        <f>SABI_RAW_DATA!A141</f>
        <v>140</v>
      </c>
      <c r="B141" s="1" t="str">
        <f>IF(SABI_SUMMARY!AK141="CENSORED",IF(SABI_SUMMARY!AJ141="MALE_SUBADULT","M_DISPERSED",IF(SABI_SUMMARY!AJ141="FEMALE_SUBADULT","F_DISPERSED","NA")),IF(SABI_SUMMARY!AK141="MALE_ADULT_36_48","M_RESIDENT",IF(SABI_SUMMARY!AK141="FEMALE_ADULT_36_48","F_RESIDENT","NA")))</f>
        <v>NA</v>
      </c>
      <c r="C141" s="1" t="str">
        <f>IF(SABI_SUMMARY!AL141="CENSORED",IF(SABI_SUMMARY!AK141="MALE_SUBADULT","M_DISPERSED",IF(SABI_SUMMARY!AK141="FEMALE_SUBADULT","F_DISPERSED","NA")),IF(SABI_SUMMARY!AL141="MALE_ADULT_36_48","M_RESIDENT",IF(SABI_SUMMARY!AL141="FEMALE_ADULT_36_48","F_RESIDENT","NA")))</f>
        <v>NA</v>
      </c>
      <c r="D141" s="1" t="str">
        <f>IF(SABI_SUMMARY!AM141="CENSORED",IF(SABI_SUMMARY!AL141="MALE_SUBADULT","M_DISPERSED",IF(SABI_SUMMARY!AL141="FEMALE_SUBADULT","F_DISPERSED","NA")),IF(SABI_SUMMARY!AM141="MALE_ADULT_36_48","M_RESIDENT",IF(SABI_SUMMARY!AM141="FEMALE_ADULT_36_48","F_RESIDENT","NA")))</f>
        <v>NA</v>
      </c>
      <c r="E141" s="1" t="str">
        <f>IF(SABI_SUMMARY!AN141="CENSORED",IF(SABI_SUMMARY!AM141="MALE_SUBADULT","M_DISPERSED",IF(SABI_SUMMARY!AM141="FEMALE_SUBADULT","F_DISPERSED","NA")),IF(SABI_SUMMARY!AN141="MALE_ADULT_36_48","M_RESIDENT",IF(SABI_SUMMARY!AN141="FEMALE_ADULT_36_48","F_RESIDENT","NA")))</f>
        <v>NA</v>
      </c>
      <c r="F141" s="1" t="str">
        <f>IF(SABI_SUMMARY!AO141="CENSORED",IF(SABI_SUMMARY!AN141="MALE_SUBADULT","M_DISPERSED",IF(SABI_SUMMARY!AN141="FEMALE_SUBADULT","F_DISPERSED","NA")),IF(SABI_SUMMARY!AO141="MALE_ADULT_36_48","M_RESIDENT",IF(SABI_SUMMARY!AO141="FEMALE_ADULT_36_48","F_RESIDENT","NA")))</f>
        <v>NA</v>
      </c>
      <c r="G141" s="1" t="str">
        <f>IF(SABI_SUMMARY!AP141="CENSORED",IF(SABI_SUMMARY!AO141="MALE_SUBADULT","M_DISPERSED",IF(SABI_SUMMARY!AO141="FEMALE_SUBADULT","F_DISPERSED","NA")),IF(SABI_SUMMARY!AP141="MALE_ADULT_36_48","M_RESIDENT",IF(SABI_SUMMARY!AP141="FEMALE_ADULT_36_48","F_RESIDENT","NA")))</f>
        <v>NA</v>
      </c>
      <c r="H141" s="1" t="str">
        <f>IF(SABI_SUMMARY!AQ141="CENSORED",IF(SABI_SUMMARY!AP141="MALE_SUBADULT","M_DISPERSED",IF(SABI_SUMMARY!AP141="FEMALE_SUBADULT","F_DISPERSED","NA")),IF(SABI_SUMMARY!AQ141="MALE_ADULT_36_48","M_RESIDENT",IF(SABI_SUMMARY!AQ141="FEMALE_ADULT_36_48","F_RESIDENT","NA")))</f>
        <v>NA</v>
      </c>
      <c r="I141" s="1" t="str">
        <f>IF(SABI_SUMMARY!AR141="CENSORED",IF(SABI_SUMMARY!AQ141="MALE_SUBADULT","M_DISPERSED",IF(SABI_SUMMARY!AQ141="FEMALE_SUBADULT","F_DISPERSED","NA")),IF(SABI_SUMMARY!AR141="MALE_ADULT_36_48","M_RESIDENT",IF(SABI_SUMMARY!AR141="FEMALE_ADULT_36_48","F_RESIDENT","NA")))</f>
        <v>NA</v>
      </c>
      <c r="J141" s="1" t="str">
        <f>IF(SABI_SUMMARY!AS141="CENSORED",IF(SABI_SUMMARY!AR141="MALE_SUBADULT","M_DISPERSED",IF(SABI_SUMMARY!AR141="FEMALE_SUBADULT","F_DISPERSED","NA")),IF(SABI_SUMMARY!AS141="MALE_ADULT_36_48","M_RESIDENT",IF(SABI_SUMMARY!AS141="FEMALE_ADULT_36_48","F_RESIDENT","NA")))</f>
        <v>NA</v>
      </c>
      <c r="K141" s="1" t="str">
        <f>IF(SABI_SUMMARY!AT141="CENSORED",IF(SABI_SUMMARY!AS141="MALE_SUBADULT","M_DISPERSED",IF(SABI_SUMMARY!AS141="FEMALE_SUBADULT","F_DISPERSED","NA")),IF(SABI_SUMMARY!AT141="MALE_ADULT_36_48","M_RESIDENT",IF(SABI_SUMMARY!AT141="FEMALE_ADULT_36_48","F_RESIDENT","NA")))</f>
        <v>NA</v>
      </c>
      <c r="L141" s="1" t="str">
        <f>IF(SABI_SUMMARY!AU141="CENSORED",IF(SABI_SUMMARY!AT141="MALE_SUBADULT","M_DISPERSED",IF(SABI_SUMMARY!AT141="FEMALE_SUBADULT","F_DISPERSED","NA")),IF(SABI_SUMMARY!AU141="MALE_ADULT_36_48","M_RESIDENT",IF(SABI_SUMMARY!AU141="FEMALE_ADULT_36_48","F_RESIDENT","NA")))</f>
        <v>NA</v>
      </c>
      <c r="M141" s="1" t="str">
        <f>IF(SABI_SUMMARY!AV141="CENSORED",IF(SABI_SUMMARY!AU141="MALE_SUBADULT","M_DISPERSED",IF(SABI_SUMMARY!AU141="FEMALE_SUBADULT","F_DISPERSED","NA")),IF(SABI_SUMMARY!AV141="MALE_ADULT_36_48","M_RESIDENT",IF(SABI_SUMMARY!AV141="FEMALE_ADULT_36_48","F_RESIDENT","NA")))</f>
        <v>NA</v>
      </c>
      <c r="N141" s="1" t="str">
        <f>IF(SABI_SUMMARY!AW141="CENSORED",IF(SABI_SUMMARY!AV141="MALE_SUBADULT","M_DISPERSED",IF(SABI_SUMMARY!AV141="FEMALE_SUBADULT","F_DISPERSED","NA")),IF(SABI_SUMMARY!AW141="MALE_ADULT_36_48","M_RESIDENT",IF(SABI_SUMMARY!AW141="FEMALE_ADULT_36_48","F_RESIDENT","NA")))</f>
        <v>NA</v>
      </c>
      <c r="O141" s="1" t="str">
        <f>IF(SABI_SUMMARY!AX141="CENSORED",IF(SABI_SUMMARY!AW141="MALE_SUBADULT","M_DISPERSED",IF(SABI_SUMMARY!AW141="FEMALE_SUBADULT","F_DISPERSED","NA")),IF(SABI_SUMMARY!AX141="MALE_ADULT_36_48","M_RESIDENT",IF(SABI_SUMMARY!AX141="FEMALE_ADULT_36_48","F_RESIDENT","NA")))</f>
        <v>NA</v>
      </c>
      <c r="P141" s="1" t="str">
        <f>IF(SABI_SUMMARY!AY141="CENSORED",IF(SABI_SUMMARY!AX141="MALE_SUBADULT","M_DISPERSED",IF(SABI_SUMMARY!AX141="FEMALE_SUBADULT","F_DISPERSED","NA")),IF(SABI_SUMMARY!AY141="MALE_ADULT_36_48","M_RESIDENT",IF(SABI_SUMMARY!AY141="FEMALE_ADULT_36_48","F_RESIDENT","NA")))</f>
        <v>NA</v>
      </c>
    </row>
    <row r="142" spans="1:16" x14ac:dyDescent="0.2">
      <c r="A142" s="27">
        <f>SABI_RAW_DATA!A142</f>
        <v>141</v>
      </c>
      <c r="B142" s="1" t="str">
        <f>IF(SABI_SUMMARY!AK142="CENSORED",IF(SABI_SUMMARY!AJ142="MALE_SUBADULT","M_DISPERSED",IF(SABI_SUMMARY!AJ142="FEMALE_SUBADULT","F_DISPERSED","NA")),IF(SABI_SUMMARY!AK142="MALE_ADULT_36_48","M_RESIDENT",IF(SABI_SUMMARY!AK142="FEMALE_ADULT_36_48","F_RESIDENT","NA")))</f>
        <v>NA</v>
      </c>
      <c r="C142" s="1" t="str">
        <f>IF(SABI_SUMMARY!AL142="CENSORED",IF(SABI_SUMMARY!AK142="MALE_SUBADULT","M_DISPERSED",IF(SABI_SUMMARY!AK142="FEMALE_SUBADULT","F_DISPERSED","NA")),IF(SABI_SUMMARY!AL142="MALE_ADULT_36_48","M_RESIDENT",IF(SABI_SUMMARY!AL142="FEMALE_ADULT_36_48","F_RESIDENT","NA")))</f>
        <v>NA</v>
      </c>
      <c r="D142" s="1" t="str">
        <f>IF(SABI_SUMMARY!AM142="CENSORED",IF(SABI_SUMMARY!AL142="MALE_SUBADULT","M_DISPERSED",IF(SABI_SUMMARY!AL142="FEMALE_SUBADULT","F_DISPERSED","NA")),IF(SABI_SUMMARY!AM142="MALE_ADULT_36_48","M_RESIDENT",IF(SABI_SUMMARY!AM142="FEMALE_ADULT_36_48","F_RESIDENT","NA")))</f>
        <v>NA</v>
      </c>
      <c r="E142" s="1" t="str">
        <f>IF(SABI_SUMMARY!AN142="CENSORED",IF(SABI_SUMMARY!AM142="MALE_SUBADULT","M_DISPERSED",IF(SABI_SUMMARY!AM142="FEMALE_SUBADULT","F_DISPERSED","NA")),IF(SABI_SUMMARY!AN142="MALE_ADULT_36_48","M_RESIDENT",IF(SABI_SUMMARY!AN142="FEMALE_ADULT_36_48","F_RESIDENT","NA")))</f>
        <v>NA</v>
      </c>
      <c r="F142" s="1" t="str">
        <f>IF(SABI_SUMMARY!AO142="CENSORED",IF(SABI_SUMMARY!AN142="MALE_SUBADULT","M_DISPERSED",IF(SABI_SUMMARY!AN142="FEMALE_SUBADULT","F_DISPERSED","NA")),IF(SABI_SUMMARY!AO142="MALE_ADULT_36_48","M_RESIDENT",IF(SABI_SUMMARY!AO142="FEMALE_ADULT_36_48","F_RESIDENT","NA")))</f>
        <v>NA</v>
      </c>
      <c r="G142" s="1" t="str">
        <f>IF(SABI_SUMMARY!AP142="CENSORED",IF(SABI_SUMMARY!AO142="MALE_SUBADULT","M_DISPERSED",IF(SABI_SUMMARY!AO142="FEMALE_SUBADULT","F_DISPERSED","NA")),IF(SABI_SUMMARY!AP142="MALE_ADULT_36_48","M_RESIDENT",IF(SABI_SUMMARY!AP142="FEMALE_ADULT_36_48","F_RESIDENT","NA")))</f>
        <v>NA</v>
      </c>
      <c r="H142" s="1" t="str">
        <f>IF(SABI_SUMMARY!AQ142="CENSORED",IF(SABI_SUMMARY!AP142="MALE_SUBADULT","M_DISPERSED",IF(SABI_SUMMARY!AP142="FEMALE_SUBADULT","F_DISPERSED","NA")),IF(SABI_SUMMARY!AQ142="MALE_ADULT_36_48","M_RESIDENT",IF(SABI_SUMMARY!AQ142="FEMALE_ADULT_36_48","F_RESIDENT","NA")))</f>
        <v>NA</v>
      </c>
      <c r="I142" s="1" t="str">
        <f>IF(SABI_SUMMARY!AR142="CENSORED",IF(SABI_SUMMARY!AQ142="MALE_SUBADULT","M_DISPERSED",IF(SABI_SUMMARY!AQ142="FEMALE_SUBADULT","F_DISPERSED","NA")),IF(SABI_SUMMARY!AR142="MALE_ADULT_36_48","M_RESIDENT",IF(SABI_SUMMARY!AR142="FEMALE_ADULT_36_48","F_RESIDENT","NA")))</f>
        <v>NA</v>
      </c>
      <c r="J142" s="1" t="str">
        <f>IF(SABI_SUMMARY!AS142="CENSORED",IF(SABI_SUMMARY!AR142="MALE_SUBADULT","M_DISPERSED",IF(SABI_SUMMARY!AR142="FEMALE_SUBADULT","F_DISPERSED","NA")),IF(SABI_SUMMARY!AS142="MALE_ADULT_36_48","M_RESIDENT",IF(SABI_SUMMARY!AS142="FEMALE_ADULT_36_48","F_RESIDENT","NA")))</f>
        <v>NA</v>
      </c>
      <c r="K142" s="1" t="str">
        <f>IF(SABI_SUMMARY!AT142="CENSORED",IF(SABI_SUMMARY!AS142="MALE_SUBADULT","M_DISPERSED",IF(SABI_SUMMARY!AS142="FEMALE_SUBADULT","F_DISPERSED","NA")),IF(SABI_SUMMARY!AT142="MALE_ADULT_36_48","M_RESIDENT",IF(SABI_SUMMARY!AT142="FEMALE_ADULT_36_48","F_RESIDENT","NA")))</f>
        <v>NA</v>
      </c>
      <c r="L142" s="1" t="str">
        <f>IF(SABI_SUMMARY!AU142="CENSORED",IF(SABI_SUMMARY!AT142="MALE_SUBADULT","M_DISPERSED",IF(SABI_SUMMARY!AT142="FEMALE_SUBADULT","F_DISPERSED","NA")),IF(SABI_SUMMARY!AU142="MALE_ADULT_36_48","M_RESIDENT",IF(SABI_SUMMARY!AU142="FEMALE_ADULT_36_48","F_RESIDENT","NA")))</f>
        <v>NA</v>
      </c>
      <c r="M142" s="1" t="str">
        <f>IF(SABI_SUMMARY!AV142="CENSORED",IF(SABI_SUMMARY!AU142="MALE_SUBADULT","M_DISPERSED",IF(SABI_SUMMARY!AU142="FEMALE_SUBADULT","F_DISPERSED","NA")),IF(SABI_SUMMARY!AV142="MALE_ADULT_36_48","M_RESIDENT",IF(SABI_SUMMARY!AV142="FEMALE_ADULT_36_48","F_RESIDENT","NA")))</f>
        <v>NA</v>
      </c>
      <c r="N142" s="1" t="str">
        <f>IF(SABI_SUMMARY!AW142="CENSORED",IF(SABI_SUMMARY!AV142="MALE_SUBADULT","M_DISPERSED",IF(SABI_SUMMARY!AV142="FEMALE_SUBADULT","F_DISPERSED","NA")),IF(SABI_SUMMARY!AW142="MALE_ADULT_36_48","M_RESIDENT",IF(SABI_SUMMARY!AW142="FEMALE_ADULT_36_48","F_RESIDENT","NA")))</f>
        <v>NA</v>
      </c>
      <c r="O142" s="1" t="str">
        <f>IF(SABI_SUMMARY!AX142="CENSORED",IF(SABI_SUMMARY!AW142="MALE_SUBADULT","M_DISPERSED",IF(SABI_SUMMARY!AW142="FEMALE_SUBADULT","F_DISPERSED","NA")),IF(SABI_SUMMARY!AX142="MALE_ADULT_36_48","M_RESIDENT",IF(SABI_SUMMARY!AX142="FEMALE_ADULT_36_48","F_RESIDENT","NA")))</f>
        <v>NA</v>
      </c>
      <c r="P142" s="1" t="str">
        <f>IF(SABI_SUMMARY!AY142="CENSORED",IF(SABI_SUMMARY!AX142="MALE_SUBADULT","M_DISPERSED",IF(SABI_SUMMARY!AX142="FEMALE_SUBADULT","F_DISPERSED","NA")),IF(SABI_SUMMARY!AY142="MALE_ADULT_36_48","M_RESIDENT",IF(SABI_SUMMARY!AY142="FEMALE_ADULT_36_48","F_RESIDENT","NA")))</f>
        <v>NA</v>
      </c>
    </row>
    <row r="143" spans="1:16" x14ac:dyDescent="0.2">
      <c r="A143" s="27">
        <f>SABI_RAW_DATA!A143</f>
        <v>142</v>
      </c>
      <c r="B143" s="1" t="str">
        <f>IF(SABI_SUMMARY!AK143="CENSORED",IF(SABI_SUMMARY!AJ143="MALE_SUBADULT","M_DISPERSED",IF(SABI_SUMMARY!AJ143="FEMALE_SUBADULT","F_DISPERSED","NA")),IF(SABI_SUMMARY!AK143="MALE_ADULT_36_48","M_RESIDENT",IF(SABI_SUMMARY!AK143="FEMALE_ADULT_36_48","F_RESIDENT","NA")))</f>
        <v>NA</v>
      </c>
      <c r="C143" s="1" t="str">
        <f>IF(SABI_SUMMARY!AL143="CENSORED",IF(SABI_SUMMARY!AK143="MALE_SUBADULT","M_DISPERSED",IF(SABI_SUMMARY!AK143="FEMALE_SUBADULT","F_DISPERSED","NA")),IF(SABI_SUMMARY!AL143="MALE_ADULT_36_48","M_RESIDENT",IF(SABI_SUMMARY!AL143="FEMALE_ADULT_36_48","F_RESIDENT","NA")))</f>
        <v>NA</v>
      </c>
      <c r="D143" s="1" t="str">
        <f>IF(SABI_SUMMARY!AM143="CENSORED",IF(SABI_SUMMARY!AL143="MALE_SUBADULT","M_DISPERSED",IF(SABI_SUMMARY!AL143="FEMALE_SUBADULT","F_DISPERSED","NA")),IF(SABI_SUMMARY!AM143="MALE_ADULT_36_48","M_RESIDENT",IF(SABI_SUMMARY!AM143="FEMALE_ADULT_36_48","F_RESIDENT","NA")))</f>
        <v>NA</v>
      </c>
      <c r="E143" s="1" t="str">
        <f>IF(SABI_SUMMARY!AN143="CENSORED",IF(SABI_SUMMARY!AM143="MALE_SUBADULT","M_DISPERSED",IF(SABI_SUMMARY!AM143="FEMALE_SUBADULT","F_DISPERSED","NA")),IF(SABI_SUMMARY!AN143="MALE_ADULT_36_48","M_RESIDENT",IF(SABI_SUMMARY!AN143="FEMALE_ADULT_36_48","F_RESIDENT","NA")))</f>
        <v>NA</v>
      </c>
      <c r="F143" s="1" t="str">
        <f>IF(SABI_SUMMARY!AO143="CENSORED",IF(SABI_SUMMARY!AN143="MALE_SUBADULT","M_DISPERSED",IF(SABI_SUMMARY!AN143="FEMALE_SUBADULT","F_DISPERSED","NA")),IF(SABI_SUMMARY!AO143="MALE_ADULT_36_48","M_RESIDENT",IF(SABI_SUMMARY!AO143="FEMALE_ADULT_36_48","F_RESIDENT","NA")))</f>
        <v>NA</v>
      </c>
      <c r="G143" s="1" t="str">
        <f>IF(SABI_SUMMARY!AP143="CENSORED",IF(SABI_SUMMARY!AO143="MALE_SUBADULT","M_DISPERSED",IF(SABI_SUMMARY!AO143="FEMALE_SUBADULT","F_DISPERSED","NA")),IF(SABI_SUMMARY!AP143="MALE_ADULT_36_48","M_RESIDENT",IF(SABI_SUMMARY!AP143="FEMALE_ADULT_36_48","F_RESIDENT","NA")))</f>
        <v>NA</v>
      </c>
      <c r="H143" s="1" t="str">
        <f>IF(SABI_SUMMARY!AQ143="CENSORED",IF(SABI_SUMMARY!AP143="MALE_SUBADULT","M_DISPERSED",IF(SABI_SUMMARY!AP143="FEMALE_SUBADULT","F_DISPERSED","NA")),IF(SABI_SUMMARY!AQ143="MALE_ADULT_36_48","M_RESIDENT",IF(SABI_SUMMARY!AQ143="FEMALE_ADULT_36_48","F_RESIDENT","NA")))</f>
        <v>NA</v>
      </c>
      <c r="I143" s="1" t="str">
        <f>IF(SABI_SUMMARY!AR143="CENSORED",IF(SABI_SUMMARY!AQ143="MALE_SUBADULT","M_DISPERSED",IF(SABI_SUMMARY!AQ143="FEMALE_SUBADULT","F_DISPERSED","NA")),IF(SABI_SUMMARY!AR143="MALE_ADULT_36_48","M_RESIDENT",IF(SABI_SUMMARY!AR143="FEMALE_ADULT_36_48","F_RESIDENT","NA")))</f>
        <v>NA</v>
      </c>
      <c r="J143" s="1" t="str">
        <f>IF(SABI_SUMMARY!AS143="CENSORED",IF(SABI_SUMMARY!AR143="MALE_SUBADULT","M_DISPERSED",IF(SABI_SUMMARY!AR143="FEMALE_SUBADULT","F_DISPERSED","NA")),IF(SABI_SUMMARY!AS143="MALE_ADULT_36_48","M_RESIDENT",IF(SABI_SUMMARY!AS143="FEMALE_ADULT_36_48","F_RESIDENT","NA")))</f>
        <v>NA</v>
      </c>
      <c r="K143" s="1" t="str">
        <f>IF(SABI_SUMMARY!AT143="CENSORED",IF(SABI_SUMMARY!AS143="MALE_SUBADULT","M_DISPERSED",IF(SABI_SUMMARY!AS143="FEMALE_SUBADULT","F_DISPERSED","NA")),IF(SABI_SUMMARY!AT143="MALE_ADULT_36_48","M_RESIDENT",IF(SABI_SUMMARY!AT143="FEMALE_ADULT_36_48","F_RESIDENT","NA")))</f>
        <v>F_RESIDENT</v>
      </c>
      <c r="L143" s="1" t="str">
        <f>IF(SABI_SUMMARY!AU143="CENSORED",IF(SABI_SUMMARY!AT143="MALE_SUBADULT","M_DISPERSED",IF(SABI_SUMMARY!AT143="FEMALE_SUBADULT","F_DISPERSED","NA")),IF(SABI_SUMMARY!AU143="MALE_ADULT_36_48","M_RESIDENT",IF(SABI_SUMMARY!AU143="FEMALE_ADULT_36_48","F_RESIDENT","NA")))</f>
        <v>NA</v>
      </c>
      <c r="M143" s="1" t="str">
        <f>IF(SABI_SUMMARY!AV143="CENSORED",IF(SABI_SUMMARY!AU143="MALE_SUBADULT","M_DISPERSED",IF(SABI_SUMMARY!AU143="FEMALE_SUBADULT","F_DISPERSED","NA")),IF(SABI_SUMMARY!AV143="MALE_ADULT_36_48","M_RESIDENT",IF(SABI_SUMMARY!AV143="FEMALE_ADULT_36_48","F_RESIDENT","NA")))</f>
        <v>NA</v>
      </c>
      <c r="N143" s="1" t="str">
        <f>IF(SABI_SUMMARY!AW143="CENSORED",IF(SABI_SUMMARY!AV143="MALE_SUBADULT","M_DISPERSED",IF(SABI_SUMMARY!AV143="FEMALE_SUBADULT","F_DISPERSED","NA")),IF(SABI_SUMMARY!AW143="MALE_ADULT_36_48","M_RESIDENT",IF(SABI_SUMMARY!AW143="FEMALE_ADULT_36_48","F_RESIDENT","NA")))</f>
        <v>NA</v>
      </c>
      <c r="O143" s="1" t="str">
        <f>IF(SABI_SUMMARY!AX143="CENSORED",IF(SABI_SUMMARY!AW143="MALE_SUBADULT","M_DISPERSED",IF(SABI_SUMMARY!AW143="FEMALE_SUBADULT","F_DISPERSED","NA")),IF(SABI_SUMMARY!AX143="MALE_ADULT_36_48","M_RESIDENT",IF(SABI_SUMMARY!AX143="FEMALE_ADULT_36_48","F_RESIDENT","NA")))</f>
        <v>NA</v>
      </c>
      <c r="P143" s="1" t="str">
        <f>IF(SABI_SUMMARY!AY143="CENSORED",IF(SABI_SUMMARY!AX143="MALE_SUBADULT","M_DISPERSED",IF(SABI_SUMMARY!AX143="FEMALE_SUBADULT","F_DISPERSED","NA")),IF(SABI_SUMMARY!AY143="MALE_ADULT_36_48","M_RESIDENT",IF(SABI_SUMMARY!AY143="FEMALE_ADULT_36_48","F_RESIDENT","NA")))</f>
        <v>NA</v>
      </c>
    </row>
    <row r="144" spans="1:16" x14ac:dyDescent="0.2">
      <c r="A144" s="27">
        <f>SABI_RAW_DATA!A144</f>
        <v>143</v>
      </c>
      <c r="B144" s="1" t="str">
        <f>IF(SABI_SUMMARY!AK144="CENSORED",IF(SABI_SUMMARY!AJ144="MALE_SUBADULT","M_DISPERSED",IF(SABI_SUMMARY!AJ144="FEMALE_SUBADULT","F_DISPERSED","NA")),IF(SABI_SUMMARY!AK144="MALE_ADULT_36_48","M_RESIDENT",IF(SABI_SUMMARY!AK144="FEMALE_ADULT_36_48","F_RESIDENT","NA")))</f>
        <v>NA</v>
      </c>
      <c r="C144" s="1" t="str">
        <f>IF(SABI_SUMMARY!AL144="CENSORED",IF(SABI_SUMMARY!AK144="MALE_SUBADULT","M_DISPERSED",IF(SABI_SUMMARY!AK144="FEMALE_SUBADULT","F_DISPERSED","NA")),IF(SABI_SUMMARY!AL144="MALE_ADULT_36_48","M_RESIDENT",IF(SABI_SUMMARY!AL144="FEMALE_ADULT_36_48","F_RESIDENT","NA")))</f>
        <v>NA</v>
      </c>
      <c r="D144" s="1" t="str">
        <f>IF(SABI_SUMMARY!AM144="CENSORED",IF(SABI_SUMMARY!AL144="MALE_SUBADULT","M_DISPERSED",IF(SABI_SUMMARY!AL144="FEMALE_SUBADULT","F_DISPERSED","NA")),IF(SABI_SUMMARY!AM144="MALE_ADULT_36_48","M_RESIDENT",IF(SABI_SUMMARY!AM144="FEMALE_ADULT_36_48","F_RESIDENT","NA")))</f>
        <v>NA</v>
      </c>
      <c r="E144" s="1" t="str">
        <f>IF(SABI_SUMMARY!AN144="CENSORED",IF(SABI_SUMMARY!AM144="MALE_SUBADULT","M_DISPERSED",IF(SABI_SUMMARY!AM144="FEMALE_SUBADULT","F_DISPERSED","NA")),IF(SABI_SUMMARY!AN144="MALE_ADULT_36_48","M_RESIDENT",IF(SABI_SUMMARY!AN144="FEMALE_ADULT_36_48","F_RESIDENT","NA")))</f>
        <v>NA</v>
      </c>
      <c r="F144" s="1" t="str">
        <f>IF(SABI_SUMMARY!AO144="CENSORED",IF(SABI_SUMMARY!AN144="MALE_SUBADULT","M_DISPERSED",IF(SABI_SUMMARY!AN144="FEMALE_SUBADULT","F_DISPERSED","NA")),IF(SABI_SUMMARY!AO144="MALE_ADULT_36_48","M_RESIDENT",IF(SABI_SUMMARY!AO144="FEMALE_ADULT_36_48","F_RESIDENT","NA")))</f>
        <v>NA</v>
      </c>
      <c r="G144" s="1" t="str">
        <f>IF(SABI_SUMMARY!AP144="CENSORED",IF(SABI_SUMMARY!AO144="MALE_SUBADULT","M_DISPERSED",IF(SABI_SUMMARY!AO144="FEMALE_SUBADULT","F_DISPERSED","NA")),IF(SABI_SUMMARY!AP144="MALE_ADULT_36_48","M_RESIDENT",IF(SABI_SUMMARY!AP144="FEMALE_ADULT_36_48","F_RESIDENT","NA")))</f>
        <v>NA</v>
      </c>
      <c r="H144" s="1" t="str">
        <f>IF(SABI_SUMMARY!AQ144="CENSORED",IF(SABI_SUMMARY!AP144="MALE_SUBADULT","M_DISPERSED",IF(SABI_SUMMARY!AP144="FEMALE_SUBADULT","F_DISPERSED","NA")),IF(SABI_SUMMARY!AQ144="MALE_ADULT_36_48","M_RESIDENT",IF(SABI_SUMMARY!AQ144="FEMALE_ADULT_36_48","F_RESIDENT","NA")))</f>
        <v>NA</v>
      </c>
      <c r="I144" s="1" t="str">
        <f>IF(SABI_SUMMARY!AR144="CENSORED",IF(SABI_SUMMARY!AQ144="MALE_SUBADULT","M_DISPERSED",IF(SABI_SUMMARY!AQ144="FEMALE_SUBADULT","F_DISPERSED","NA")),IF(SABI_SUMMARY!AR144="MALE_ADULT_36_48","M_RESIDENT",IF(SABI_SUMMARY!AR144="FEMALE_ADULT_36_48","F_RESIDENT","NA")))</f>
        <v>NA</v>
      </c>
      <c r="J144" s="1" t="str">
        <f>IF(SABI_SUMMARY!AS144="CENSORED",IF(SABI_SUMMARY!AR144="MALE_SUBADULT","M_DISPERSED",IF(SABI_SUMMARY!AR144="FEMALE_SUBADULT","F_DISPERSED","NA")),IF(SABI_SUMMARY!AS144="MALE_ADULT_36_48","M_RESIDENT",IF(SABI_SUMMARY!AS144="FEMALE_ADULT_36_48","F_RESIDENT","NA")))</f>
        <v>NA</v>
      </c>
      <c r="K144" s="1" t="str">
        <f>IF(SABI_SUMMARY!AT144="CENSORED",IF(SABI_SUMMARY!AS144="MALE_SUBADULT","M_DISPERSED",IF(SABI_SUMMARY!AS144="FEMALE_SUBADULT","F_DISPERSED","NA")),IF(SABI_SUMMARY!AT144="MALE_ADULT_36_48","M_RESIDENT",IF(SABI_SUMMARY!AT144="FEMALE_ADULT_36_48","F_RESIDENT","NA")))</f>
        <v>NA</v>
      </c>
      <c r="L144" s="1" t="str">
        <f>IF(SABI_SUMMARY!AU144="CENSORED",IF(SABI_SUMMARY!AT144="MALE_SUBADULT","M_DISPERSED",IF(SABI_SUMMARY!AT144="FEMALE_SUBADULT","F_DISPERSED","NA")),IF(SABI_SUMMARY!AU144="MALE_ADULT_36_48","M_RESIDENT",IF(SABI_SUMMARY!AU144="FEMALE_ADULT_36_48","F_RESIDENT","NA")))</f>
        <v>NA</v>
      </c>
      <c r="M144" s="1" t="str">
        <f>IF(SABI_SUMMARY!AV144="CENSORED",IF(SABI_SUMMARY!AU144="MALE_SUBADULT","M_DISPERSED",IF(SABI_SUMMARY!AU144="FEMALE_SUBADULT","F_DISPERSED","NA")),IF(SABI_SUMMARY!AV144="MALE_ADULT_36_48","M_RESIDENT",IF(SABI_SUMMARY!AV144="FEMALE_ADULT_36_48","F_RESIDENT","NA")))</f>
        <v>NA</v>
      </c>
      <c r="N144" s="1" t="str">
        <f>IF(SABI_SUMMARY!AW144="CENSORED",IF(SABI_SUMMARY!AV144="MALE_SUBADULT","M_DISPERSED",IF(SABI_SUMMARY!AV144="FEMALE_SUBADULT","F_DISPERSED","NA")),IF(SABI_SUMMARY!AW144="MALE_ADULT_36_48","M_RESIDENT",IF(SABI_SUMMARY!AW144="FEMALE_ADULT_36_48","F_RESIDENT","NA")))</f>
        <v>NA</v>
      </c>
      <c r="O144" s="1" t="str">
        <f>IF(SABI_SUMMARY!AX144="CENSORED",IF(SABI_SUMMARY!AW144="MALE_SUBADULT","M_DISPERSED",IF(SABI_SUMMARY!AW144="FEMALE_SUBADULT","F_DISPERSED","NA")),IF(SABI_SUMMARY!AX144="MALE_ADULT_36_48","M_RESIDENT",IF(SABI_SUMMARY!AX144="FEMALE_ADULT_36_48","F_RESIDENT","NA")))</f>
        <v>NA</v>
      </c>
      <c r="P144" s="1" t="str">
        <f>IF(SABI_SUMMARY!AY144="CENSORED",IF(SABI_SUMMARY!AX144="MALE_SUBADULT","M_DISPERSED",IF(SABI_SUMMARY!AX144="FEMALE_SUBADULT","F_DISPERSED","NA")),IF(SABI_SUMMARY!AY144="MALE_ADULT_36_48","M_RESIDENT",IF(SABI_SUMMARY!AY144="FEMALE_ADULT_36_48","F_RESIDENT","NA")))</f>
        <v>NA</v>
      </c>
    </row>
    <row r="145" spans="1:16" x14ac:dyDescent="0.2">
      <c r="A145" s="27">
        <f>SABI_RAW_DATA!A145</f>
        <v>144</v>
      </c>
      <c r="B145" s="1" t="str">
        <f>IF(SABI_SUMMARY!AK145="CENSORED",IF(SABI_SUMMARY!AJ145="MALE_SUBADULT","M_DISPERSED",IF(SABI_SUMMARY!AJ145="FEMALE_SUBADULT","F_DISPERSED","NA")),IF(SABI_SUMMARY!AK145="MALE_ADULT_36_48","M_RESIDENT",IF(SABI_SUMMARY!AK145="FEMALE_ADULT_36_48","F_RESIDENT","NA")))</f>
        <v>NA</v>
      </c>
      <c r="C145" s="1" t="str">
        <f>IF(SABI_SUMMARY!AL145="CENSORED",IF(SABI_SUMMARY!AK145="MALE_SUBADULT","M_DISPERSED",IF(SABI_SUMMARY!AK145="FEMALE_SUBADULT","F_DISPERSED","NA")),IF(SABI_SUMMARY!AL145="MALE_ADULT_36_48","M_RESIDENT",IF(SABI_SUMMARY!AL145="FEMALE_ADULT_36_48","F_RESIDENT","NA")))</f>
        <v>NA</v>
      </c>
      <c r="D145" s="1" t="str">
        <f>IF(SABI_SUMMARY!AM145="CENSORED",IF(SABI_SUMMARY!AL145="MALE_SUBADULT","M_DISPERSED",IF(SABI_SUMMARY!AL145="FEMALE_SUBADULT","F_DISPERSED","NA")),IF(SABI_SUMMARY!AM145="MALE_ADULT_36_48","M_RESIDENT",IF(SABI_SUMMARY!AM145="FEMALE_ADULT_36_48","F_RESIDENT","NA")))</f>
        <v>NA</v>
      </c>
      <c r="E145" s="1" t="str">
        <f>IF(SABI_SUMMARY!AN145="CENSORED",IF(SABI_SUMMARY!AM145="MALE_SUBADULT","M_DISPERSED",IF(SABI_SUMMARY!AM145="FEMALE_SUBADULT","F_DISPERSED","NA")),IF(SABI_SUMMARY!AN145="MALE_ADULT_36_48","M_RESIDENT",IF(SABI_SUMMARY!AN145="FEMALE_ADULT_36_48","F_RESIDENT","NA")))</f>
        <v>NA</v>
      </c>
      <c r="F145" s="1" t="str">
        <f>IF(SABI_SUMMARY!AO145="CENSORED",IF(SABI_SUMMARY!AN145="MALE_SUBADULT","M_DISPERSED",IF(SABI_SUMMARY!AN145="FEMALE_SUBADULT","F_DISPERSED","NA")),IF(SABI_SUMMARY!AO145="MALE_ADULT_36_48","M_RESIDENT",IF(SABI_SUMMARY!AO145="FEMALE_ADULT_36_48","F_RESIDENT","NA")))</f>
        <v>NA</v>
      </c>
      <c r="G145" s="1" t="str">
        <f>IF(SABI_SUMMARY!AP145="CENSORED",IF(SABI_SUMMARY!AO145="MALE_SUBADULT","M_DISPERSED",IF(SABI_SUMMARY!AO145="FEMALE_SUBADULT","F_DISPERSED","NA")),IF(SABI_SUMMARY!AP145="MALE_ADULT_36_48","M_RESIDENT",IF(SABI_SUMMARY!AP145="FEMALE_ADULT_36_48","F_RESIDENT","NA")))</f>
        <v>NA</v>
      </c>
      <c r="H145" s="1" t="str">
        <f>IF(SABI_SUMMARY!AQ145="CENSORED",IF(SABI_SUMMARY!AP145="MALE_SUBADULT","M_DISPERSED",IF(SABI_SUMMARY!AP145="FEMALE_SUBADULT","F_DISPERSED","NA")),IF(SABI_SUMMARY!AQ145="MALE_ADULT_36_48","M_RESIDENT",IF(SABI_SUMMARY!AQ145="FEMALE_ADULT_36_48","F_RESIDENT","NA")))</f>
        <v>NA</v>
      </c>
      <c r="I145" s="1" t="str">
        <f>IF(SABI_SUMMARY!AR145="CENSORED",IF(SABI_SUMMARY!AQ145="MALE_SUBADULT","M_DISPERSED",IF(SABI_SUMMARY!AQ145="FEMALE_SUBADULT","F_DISPERSED","NA")),IF(SABI_SUMMARY!AR145="MALE_ADULT_36_48","M_RESIDENT",IF(SABI_SUMMARY!AR145="FEMALE_ADULT_36_48","F_RESIDENT","NA")))</f>
        <v>NA</v>
      </c>
      <c r="J145" s="1" t="str">
        <f>IF(SABI_SUMMARY!AS145="CENSORED",IF(SABI_SUMMARY!AR145="MALE_SUBADULT","M_DISPERSED",IF(SABI_SUMMARY!AR145="FEMALE_SUBADULT","F_DISPERSED","NA")),IF(SABI_SUMMARY!AS145="MALE_ADULT_36_48","M_RESIDENT",IF(SABI_SUMMARY!AS145="FEMALE_ADULT_36_48","F_RESIDENT","NA")))</f>
        <v>NA</v>
      </c>
      <c r="K145" s="1" t="str">
        <f>IF(SABI_SUMMARY!AT145="CENSORED",IF(SABI_SUMMARY!AS145="MALE_SUBADULT","M_DISPERSED",IF(SABI_SUMMARY!AS145="FEMALE_SUBADULT","F_DISPERSED","NA")),IF(SABI_SUMMARY!AT145="MALE_ADULT_36_48","M_RESIDENT",IF(SABI_SUMMARY!AT145="FEMALE_ADULT_36_48","F_RESIDENT","NA")))</f>
        <v>NA</v>
      </c>
      <c r="L145" s="1" t="str">
        <f>IF(SABI_SUMMARY!AU145="CENSORED",IF(SABI_SUMMARY!AT145="MALE_SUBADULT","M_DISPERSED",IF(SABI_SUMMARY!AT145="FEMALE_SUBADULT","F_DISPERSED","NA")),IF(SABI_SUMMARY!AU145="MALE_ADULT_36_48","M_RESIDENT",IF(SABI_SUMMARY!AU145="FEMALE_ADULT_36_48","F_RESIDENT","NA")))</f>
        <v>NA</v>
      </c>
      <c r="M145" s="1" t="str">
        <f>IF(SABI_SUMMARY!AV145="CENSORED",IF(SABI_SUMMARY!AU145="MALE_SUBADULT","M_DISPERSED",IF(SABI_SUMMARY!AU145="FEMALE_SUBADULT","F_DISPERSED","NA")),IF(SABI_SUMMARY!AV145="MALE_ADULT_36_48","M_RESIDENT",IF(SABI_SUMMARY!AV145="FEMALE_ADULT_36_48","F_RESIDENT","NA")))</f>
        <v>NA</v>
      </c>
      <c r="N145" s="1" t="str">
        <f>IF(SABI_SUMMARY!AW145="CENSORED",IF(SABI_SUMMARY!AV145="MALE_SUBADULT","M_DISPERSED",IF(SABI_SUMMARY!AV145="FEMALE_SUBADULT","F_DISPERSED","NA")),IF(SABI_SUMMARY!AW145="MALE_ADULT_36_48","M_RESIDENT",IF(SABI_SUMMARY!AW145="FEMALE_ADULT_36_48","F_RESIDENT","NA")))</f>
        <v>NA</v>
      </c>
      <c r="O145" s="1" t="str">
        <f>IF(SABI_SUMMARY!AX145="CENSORED",IF(SABI_SUMMARY!AW145="MALE_SUBADULT","M_DISPERSED",IF(SABI_SUMMARY!AW145="FEMALE_SUBADULT","F_DISPERSED","NA")),IF(SABI_SUMMARY!AX145="MALE_ADULT_36_48","M_RESIDENT",IF(SABI_SUMMARY!AX145="FEMALE_ADULT_36_48","F_RESIDENT","NA")))</f>
        <v>NA</v>
      </c>
      <c r="P145" s="1" t="str">
        <f>IF(SABI_SUMMARY!AY145="CENSORED",IF(SABI_SUMMARY!AX145="MALE_SUBADULT","M_DISPERSED",IF(SABI_SUMMARY!AX145="FEMALE_SUBADULT","F_DISPERSED","NA")),IF(SABI_SUMMARY!AY145="MALE_ADULT_36_48","M_RESIDENT",IF(SABI_SUMMARY!AY145="FEMALE_ADULT_36_48","F_RESIDENT","NA")))</f>
        <v>NA</v>
      </c>
    </row>
    <row r="146" spans="1:16" x14ac:dyDescent="0.2">
      <c r="A146" s="27">
        <f>SABI_RAW_DATA!A146</f>
        <v>145</v>
      </c>
      <c r="B146" s="1" t="str">
        <f>IF(SABI_SUMMARY!AK146="CENSORED",IF(SABI_SUMMARY!AJ146="MALE_SUBADULT","M_DISPERSED",IF(SABI_SUMMARY!AJ146="FEMALE_SUBADULT","F_DISPERSED","NA")),IF(SABI_SUMMARY!AK146="MALE_ADULT_36_48","M_RESIDENT",IF(SABI_SUMMARY!AK146="FEMALE_ADULT_36_48","F_RESIDENT","NA")))</f>
        <v>NA</v>
      </c>
      <c r="C146" s="1" t="str">
        <f>IF(SABI_SUMMARY!AL146="CENSORED",IF(SABI_SUMMARY!AK146="MALE_SUBADULT","M_DISPERSED",IF(SABI_SUMMARY!AK146="FEMALE_SUBADULT","F_DISPERSED","NA")),IF(SABI_SUMMARY!AL146="MALE_ADULT_36_48","M_RESIDENT",IF(SABI_SUMMARY!AL146="FEMALE_ADULT_36_48","F_RESIDENT","NA")))</f>
        <v>NA</v>
      </c>
      <c r="D146" s="1" t="str">
        <f>IF(SABI_SUMMARY!AM146="CENSORED",IF(SABI_SUMMARY!AL146="MALE_SUBADULT","M_DISPERSED",IF(SABI_SUMMARY!AL146="FEMALE_SUBADULT","F_DISPERSED","NA")),IF(SABI_SUMMARY!AM146="MALE_ADULT_36_48","M_RESIDENT",IF(SABI_SUMMARY!AM146="FEMALE_ADULT_36_48","F_RESIDENT","NA")))</f>
        <v>NA</v>
      </c>
      <c r="E146" s="1" t="str">
        <f>IF(SABI_SUMMARY!AN146="CENSORED",IF(SABI_SUMMARY!AM146="MALE_SUBADULT","M_DISPERSED",IF(SABI_SUMMARY!AM146="FEMALE_SUBADULT","F_DISPERSED","NA")),IF(SABI_SUMMARY!AN146="MALE_ADULT_36_48","M_RESIDENT",IF(SABI_SUMMARY!AN146="FEMALE_ADULT_36_48","F_RESIDENT","NA")))</f>
        <v>NA</v>
      </c>
      <c r="F146" s="1" t="str">
        <f>IF(SABI_SUMMARY!AO146="CENSORED",IF(SABI_SUMMARY!AN146="MALE_SUBADULT","M_DISPERSED",IF(SABI_SUMMARY!AN146="FEMALE_SUBADULT","F_DISPERSED","NA")),IF(SABI_SUMMARY!AO146="MALE_ADULT_36_48","M_RESIDENT",IF(SABI_SUMMARY!AO146="FEMALE_ADULT_36_48","F_RESIDENT","NA")))</f>
        <v>NA</v>
      </c>
      <c r="G146" s="1" t="str">
        <f>IF(SABI_SUMMARY!AP146="CENSORED",IF(SABI_SUMMARY!AO146="MALE_SUBADULT","M_DISPERSED",IF(SABI_SUMMARY!AO146="FEMALE_SUBADULT","F_DISPERSED","NA")),IF(SABI_SUMMARY!AP146="MALE_ADULT_36_48","M_RESIDENT",IF(SABI_SUMMARY!AP146="FEMALE_ADULT_36_48","F_RESIDENT","NA")))</f>
        <v>NA</v>
      </c>
      <c r="H146" s="1" t="str">
        <f>IF(SABI_SUMMARY!AQ146="CENSORED",IF(SABI_SUMMARY!AP146="MALE_SUBADULT","M_DISPERSED",IF(SABI_SUMMARY!AP146="FEMALE_SUBADULT","F_DISPERSED","NA")),IF(SABI_SUMMARY!AQ146="MALE_ADULT_36_48","M_RESIDENT",IF(SABI_SUMMARY!AQ146="FEMALE_ADULT_36_48","F_RESIDENT","NA")))</f>
        <v>NA</v>
      </c>
      <c r="I146" s="1" t="str">
        <f>IF(SABI_SUMMARY!AR146="CENSORED",IF(SABI_SUMMARY!AQ146="MALE_SUBADULT","M_DISPERSED",IF(SABI_SUMMARY!AQ146="FEMALE_SUBADULT","F_DISPERSED","NA")),IF(SABI_SUMMARY!AR146="MALE_ADULT_36_48","M_RESIDENT",IF(SABI_SUMMARY!AR146="FEMALE_ADULT_36_48","F_RESIDENT","NA")))</f>
        <v>NA</v>
      </c>
      <c r="J146" s="1" t="str">
        <f>IF(SABI_SUMMARY!AS146="CENSORED",IF(SABI_SUMMARY!AR146="MALE_SUBADULT","M_DISPERSED",IF(SABI_SUMMARY!AR146="FEMALE_SUBADULT","F_DISPERSED","NA")),IF(SABI_SUMMARY!AS146="MALE_ADULT_36_48","M_RESIDENT",IF(SABI_SUMMARY!AS146="FEMALE_ADULT_36_48","F_RESIDENT","NA")))</f>
        <v>NA</v>
      </c>
      <c r="K146" s="1" t="str">
        <f>IF(SABI_SUMMARY!AT146="CENSORED",IF(SABI_SUMMARY!AS146="MALE_SUBADULT","M_DISPERSED",IF(SABI_SUMMARY!AS146="FEMALE_SUBADULT","F_DISPERSED","NA")),IF(SABI_SUMMARY!AT146="MALE_ADULT_36_48","M_RESIDENT",IF(SABI_SUMMARY!AT146="FEMALE_ADULT_36_48","F_RESIDENT","NA")))</f>
        <v>NA</v>
      </c>
      <c r="L146" s="1" t="str">
        <f>IF(SABI_SUMMARY!AU146="CENSORED",IF(SABI_SUMMARY!AT146="MALE_SUBADULT","M_DISPERSED",IF(SABI_SUMMARY!AT146="FEMALE_SUBADULT","F_DISPERSED","NA")),IF(SABI_SUMMARY!AU146="MALE_ADULT_36_48","M_RESIDENT",IF(SABI_SUMMARY!AU146="FEMALE_ADULT_36_48","F_RESIDENT","NA")))</f>
        <v>NA</v>
      </c>
      <c r="M146" s="1" t="str">
        <f>IF(SABI_SUMMARY!AV146="CENSORED",IF(SABI_SUMMARY!AU146="MALE_SUBADULT","M_DISPERSED",IF(SABI_SUMMARY!AU146="FEMALE_SUBADULT","F_DISPERSED","NA")),IF(SABI_SUMMARY!AV146="MALE_ADULT_36_48","M_RESIDENT",IF(SABI_SUMMARY!AV146="FEMALE_ADULT_36_48","F_RESIDENT","NA")))</f>
        <v>NA</v>
      </c>
      <c r="N146" s="1" t="str">
        <f>IF(SABI_SUMMARY!AW146="CENSORED",IF(SABI_SUMMARY!AV146="MALE_SUBADULT","M_DISPERSED",IF(SABI_SUMMARY!AV146="FEMALE_SUBADULT","F_DISPERSED","NA")),IF(SABI_SUMMARY!AW146="MALE_ADULT_36_48","M_RESIDENT",IF(SABI_SUMMARY!AW146="FEMALE_ADULT_36_48","F_RESIDENT","NA")))</f>
        <v>NA</v>
      </c>
      <c r="O146" s="1" t="str">
        <f>IF(SABI_SUMMARY!AX146="CENSORED",IF(SABI_SUMMARY!AW146="MALE_SUBADULT","M_DISPERSED",IF(SABI_SUMMARY!AW146="FEMALE_SUBADULT","F_DISPERSED","NA")),IF(SABI_SUMMARY!AX146="MALE_ADULT_36_48","M_RESIDENT",IF(SABI_SUMMARY!AX146="FEMALE_ADULT_36_48","F_RESIDENT","NA")))</f>
        <v>NA</v>
      </c>
      <c r="P146" s="1" t="str">
        <f>IF(SABI_SUMMARY!AY146="CENSORED",IF(SABI_SUMMARY!AX146="MALE_SUBADULT","M_DISPERSED",IF(SABI_SUMMARY!AX146="FEMALE_SUBADULT","F_DISPERSED","NA")),IF(SABI_SUMMARY!AY146="MALE_ADULT_36_48","M_RESIDENT",IF(SABI_SUMMARY!AY146="FEMALE_ADULT_36_48","F_RESIDENT","NA")))</f>
        <v>NA</v>
      </c>
    </row>
    <row r="147" spans="1:16" x14ac:dyDescent="0.2">
      <c r="A147" s="27">
        <f>SABI_RAW_DATA!A147</f>
        <v>146</v>
      </c>
      <c r="B147" s="1" t="str">
        <f>IF(SABI_SUMMARY!AK147="CENSORED",IF(SABI_SUMMARY!AJ147="MALE_SUBADULT","M_DISPERSED",IF(SABI_SUMMARY!AJ147="FEMALE_SUBADULT","F_DISPERSED","NA")),IF(SABI_SUMMARY!AK147="MALE_ADULT_36_48","M_RESIDENT",IF(SABI_SUMMARY!AK147="FEMALE_ADULT_36_48","F_RESIDENT","NA")))</f>
        <v>NA</v>
      </c>
      <c r="C147" s="1" t="str">
        <f>IF(SABI_SUMMARY!AL147="CENSORED",IF(SABI_SUMMARY!AK147="MALE_SUBADULT","M_DISPERSED",IF(SABI_SUMMARY!AK147="FEMALE_SUBADULT","F_DISPERSED","NA")),IF(SABI_SUMMARY!AL147="MALE_ADULT_36_48","M_RESIDENT",IF(SABI_SUMMARY!AL147="FEMALE_ADULT_36_48","F_RESIDENT","NA")))</f>
        <v>NA</v>
      </c>
      <c r="D147" s="1" t="str">
        <f>IF(SABI_SUMMARY!AM147="CENSORED",IF(SABI_SUMMARY!AL147="MALE_SUBADULT","M_DISPERSED",IF(SABI_SUMMARY!AL147="FEMALE_SUBADULT","F_DISPERSED","NA")),IF(SABI_SUMMARY!AM147="MALE_ADULT_36_48","M_RESIDENT",IF(SABI_SUMMARY!AM147="FEMALE_ADULT_36_48","F_RESIDENT","NA")))</f>
        <v>NA</v>
      </c>
      <c r="E147" s="1" t="str">
        <f>IF(SABI_SUMMARY!AN147="CENSORED",IF(SABI_SUMMARY!AM147="MALE_SUBADULT","M_DISPERSED",IF(SABI_SUMMARY!AM147="FEMALE_SUBADULT","F_DISPERSED","NA")),IF(SABI_SUMMARY!AN147="MALE_ADULT_36_48","M_RESIDENT",IF(SABI_SUMMARY!AN147="FEMALE_ADULT_36_48","F_RESIDENT","NA")))</f>
        <v>NA</v>
      </c>
      <c r="F147" s="1" t="str">
        <f>IF(SABI_SUMMARY!AO147="CENSORED",IF(SABI_SUMMARY!AN147="MALE_SUBADULT","M_DISPERSED",IF(SABI_SUMMARY!AN147="FEMALE_SUBADULT","F_DISPERSED","NA")),IF(SABI_SUMMARY!AO147="MALE_ADULT_36_48","M_RESIDENT",IF(SABI_SUMMARY!AO147="FEMALE_ADULT_36_48","F_RESIDENT","NA")))</f>
        <v>NA</v>
      </c>
      <c r="G147" s="1" t="str">
        <f>IF(SABI_SUMMARY!AP147="CENSORED",IF(SABI_SUMMARY!AO147="MALE_SUBADULT","M_DISPERSED",IF(SABI_SUMMARY!AO147="FEMALE_SUBADULT","F_DISPERSED","NA")),IF(SABI_SUMMARY!AP147="MALE_ADULT_36_48","M_RESIDENT",IF(SABI_SUMMARY!AP147="FEMALE_ADULT_36_48","F_RESIDENT","NA")))</f>
        <v>NA</v>
      </c>
      <c r="H147" s="1" t="str">
        <f>IF(SABI_SUMMARY!AQ147="CENSORED",IF(SABI_SUMMARY!AP147="MALE_SUBADULT","M_DISPERSED",IF(SABI_SUMMARY!AP147="FEMALE_SUBADULT","F_DISPERSED","NA")),IF(SABI_SUMMARY!AQ147="MALE_ADULT_36_48","M_RESIDENT",IF(SABI_SUMMARY!AQ147="FEMALE_ADULT_36_48","F_RESIDENT","NA")))</f>
        <v>NA</v>
      </c>
      <c r="I147" s="1" t="str">
        <f>IF(SABI_SUMMARY!AR147="CENSORED",IF(SABI_SUMMARY!AQ147="MALE_SUBADULT","M_DISPERSED",IF(SABI_SUMMARY!AQ147="FEMALE_SUBADULT","F_DISPERSED","NA")),IF(SABI_SUMMARY!AR147="MALE_ADULT_36_48","M_RESIDENT",IF(SABI_SUMMARY!AR147="FEMALE_ADULT_36_48","F_RESIDENT","NA")))</f>
        <v>NA</v>
      </c>
      <c r="J147" s="1" t="str">
        <f>IF(SABI_SUMMARY!AS147="CENSORED",IF(SABI_SUMMARY!AR147="MALE_SUBADULT","M_DISPERSED",IF(SABI_SUMMARY!AR147="FEMALE_SUBADULT","F_DISPERSED","NA")),IF(SABI_SUMMARY!AS147="MALE_ADULT_36_48","M_RESIDENT",IF(SABI_SUMMARY!AS147="FEMALE_ADULT_36_48","F_RESIDENT","NA")))</f>
        <v>NA</v>
      </c>
      <c r="K147" s="1" t="str">
        <f>IF(SABI_SUMMARY!AT147="CENSORED",IF(SABI_SUMMARY!AS147="MALE_SUBADULT","M_DISPERSED",IF(SABI_SUMMARY!AS147="FEMALE_SUBADULT","F_DISPERSED","NA")),IF(SABI_SUMMARY!AT147="MALE_ADULT_36_48","M_RESIDENT",IF(SABI_SUMMARY!AT147="FEMALE_ADULT_36_48","F_RESIDENT","NA")))</f>
        <v>NA</v>
      </c>
      <c r="L147" s="1" t="str">
        <f>IF(SABI_SUMMARY!AU147="CENSORED",IF(SABI_SUMMARY!AT147="MALE_SUBADULT","M_DISPERSED",IF(SABI_SUMMARY!AT147="FEMALE_SUBADULT","F_DISPERSED","NA")),IF(SABI_SUMMARY!AU147="MALE_ADULT_36_48","M_RESIDENT",IF(SABI_SUMMARY!AU147="FEMALE_ADULT_36_48","F_RESIDENT","NA")))</f>
        <v>NA</v>
      </c>
      <c r="M147" s="1" t="str">
        <f>IF(SABI_SUMMARY!AV147="CENSORED",IF(SABI_SUMMARY!AU147="MALE_SUBADULT","M_DISPERSED",IF(SABI_SUMMARY!AU147="FEMALE_SUBADULT","F_DISPERSED","NA")),IF(SABI_SUMMARY!AV147="MALE_ADULT_36_48","M_RESIDENT",IF(SABI_SUMMARY!AV147="FEMALE_ADULT_36_48","F_RESIDENT","NA")))</f>
        <v>NA</v>
      </c>
      <c r="N147" s="1" t="str">
        <f>IF(SABI_SUMMARY!AW147="CENSORED",IF(SABI_SUMMARY!AV147="MALE_SUBADULT","M_DISPERSED",IF(SABI_SUMMARY!AV147="FEMALE_SUBADULT","F_DISPERSED","NA")),IF(SABI_SUMMARY!AW147="MALE_ADULT_36_48","M_RESIDENT",IF(SABI_SUMMARY!AW147="FEMALE_ADULT_36_48","F_RESIDENT","NA")))</f>
        <v>NA</v>
      </c>
      <c r="O147" s="1" t="str">
        <f>IF(SABI_SUMMARY!AX147="CENSORED",IF(SABI_SUMMARY!AW147="MALE_SUBADULT","M_DISPERSED",IF(SABI_SUMMARY!AW147="FEMALE_SUBADULT","F_DISPERSED","NA")),IF(SABI_SUMMARY!AX147="MALE_ADULT_36_48","M_RESIDENT",IF(SABI_SUMMARY!AX147="FEMALE_ADULT_36_48","F_RESIDENT","NA")))</f>
        <v>NA</v>
      </c>
      <c r="P147" s="1" t="str">
        <f>IF(SABI_SUMMARY!AY147="CENSORED",IF(SABI_SUMMARY!AX147="MALE_SUBADULT","M_DISPERSED",IF(SABI_SUMMARY!AX147="FEMALE_SUBADULT","F_DISPERSED","NA")),IF(SABI_SUMMARY!AY147="MALE_ADULT_36_48","M_RESIDENT",IF(SABI_SUMMARY!AY147="FEMALE_ADULT_36_48","F_RESIDENT","NA")))</f>
        <v>NA</v>
      </c>
    </row>
    <row r="148" spans="1:16" x14ac:dyDescent="0.2">
      <c r="A148" s="27">
        <f>SABI_RAW_DATA!A148</f>
        <v>147</v>
      </c>
      <c r="B148" s="1" t="str">
        <f>IF(SABI_SUMMARY!AK148="CENSORED",IF(SABI_SUMMARY!AJ148="MALE_SUBADULT","M_DISPERSED",IF(SABI_SUMMARY!AJ148="FEMALE_SUBADULT","F_DISPERSED","NA")),IF(SABI_SUMMARY!AK148="MALE_ADULT_36_48","M_RESIDENT",IF(SABI_SUMMARY!AK148="FEMALE_ADULT_36_48","F_RESIDENT","NA")))</f>
        <v>NA</v>
      </c>
      <c r="C148" s="1" t="str">
        <f>IF(SABI_SUMMARY!AL148="CENSORED",IF(SABI_SUMMARY!AK148="MALE_SUBADULT","M_DISPERSED",IF(SABI_SUMMARY!AK148="FEMALE_SUBADULT","F_DISPERSED","NA")),IF(SABI_SUMMARY!AL148="MALE_ADULT_36_48","M_RESIDENT",IF(SABI_SUMMARY!AL148="FEMALE_ADULT_36_48","F_RESIDENT","NA")))</f>
        <v>NA</v>
      </c>
      <c r="D148" s="1" t="str">
        <f>IF(SABI_SUMMARY!AM148="CENSORED",IF(SABI_SUMMARY!AL148="MALE_SUBADULT","M_DISPERSED",IF(SABI_SUMMARY!AL148="FEMALE_SUBADULT","F_DISPERSED","NA")),IF(SABI_SUMMARY!AM148="MALE_ADULT_36_48","M_RESIDENT",IF(SABI_SUMMARY!AM148="FEMALE_ADULT_36_48","F_RESIDENT","NA")))</f>
        <v>NA</v>
      </c>
      <c r="E148" s="1" t="str">
        <f>IF(SABI_SUMMARY!AN148="CENSORED",IF(SABI_SUMMARY!AM148="MALE_SUBADULT","M_DISPERSED",IF(SABI_SUMMARY!AM148="FEMALE_SUBADULT","F_DISPERSED","NA")),IF(SABI_SUMMARY!AN148="MALE_ADULT_36_48","M_RESIDENT",IF(SABI_SUMMARY!AN148="FEMALE_ADULT_36_48","F_RESIDENT","NA")))</f>
        <v>NA</v>
      </c>
      <c r="F148" s="1" t="str">
        <f>IF(SABI_SUMMARY!AO148="CENSORED",IF(SABI_SUMMARY!AN148="MALE_SUBADULT","M_DISPERSED",IF(SABI_SUMMARY!AN148="FEMALE_SUBADULT","F_DISPERSED","NA")),IF(SABI_SUMMARY!AO148="MALE_ADULT_36_48","M_RESIDENT",IF(SABI_SUMMARY!AO148="FEMALE_ADULT_36_48","F_RESIDENT","NA")))</f>
        <v>NA</v>
      </c>
      <c r="G148" s="1" t="str">
        <f>IF(SABI_SUMMARY!AP148="CENSORED",IF(SABI_SUMMARY!AO148="MALE_SUBADULT","M_DISPERSED",IF(SABI_SUMMARY!AO148="FEMALE_SUBADULT","F_DISPERSED","NA")),IF(SABI_SUMMARY!AP148="MALE_ADULT_36_48","M_RESIDENT",IF(SABI_SUMMARY!AP148="FEMALE_ADULT_36_48","F_RESIDENT","NA")))</f>
        <v>NA</v>
      </c>
      <c r="H148" s="1" t="str">
        <f>IF(SABI_SUMMARY!AQ148="CENSORED",IF(SABI_SUMMARY!AP148="MALE_SUBADULT","M_DISPERSED",IF(SABI_SUMMARY!AP148="FEMALE_SUBADULT","F_DISPERSED","NA")),IF(SABI_SUMMARY!AQ148="MALE_ADULT_36_48","M_RESIDENT",IF(SABI_SUMMARY!AQ148="FEMALE_ADULT_36_48","F_RESIDENT","NA")))</f>
        <v>NA</v>
      </c>
      <c r="I148" s="1" t="str">
        <f>IF(SABI_SUMMARY!AR148="CENSORED",IF(SABI_SUMMARY!AQ148="MALE_SUBADULT","M_DISPERSED",IF(SABI_SUMMARY!AQ148="FEMALE_SUBADULT","F_DISPERSED","NA")),IF(SABI_SUMMARY!AR148="MALE_ADULT_36_48","M_RESIDENT",IF(SABI_SUMMARY!AR148="FEMALE_ADULT_36_48","F_RESIDENT","NA")))</f>
        <v>NA</v>
      </c>
      <c r="J148" s="1" t="str">
        <f>IF(SABI_SUMMARY!AS148="CENSORED",IF(SABI_SUMMARY!AR148="MALE_SUBADULT","M_DISPERSED",IF(SABI_SUMMARY!AR148="FEMALE_SUBADULT","F_DISPERSED","NA")),IF(SABI_SUMMARY!AS148="MALE_ADULT_36_48","M_RESIDENT",IF(SABI_SUMMARY!AS148="FEMALE_ADULT_36_48","F_RESIDENT","NA")))</f>
        <v>NA</v>
      </c>
      <c r="K148" s="1" t="str">
        <f>IF(SABI_SUMMARY!AT148="CENSORED",IF(SABI_SUMMARY!AS148="MALE_SUBADULT","M_DISPERSED",IF(SABI_SUMMARY!AS148="FEMALE_SUBADULT","F_DISPERSED","NA")),IF(SABI_SUMMARY!AT148="MALE_ADULT_36_48","M_RESIDENT",IF(SABI_SUMMARY!AT148="FEMALE_ADULT_36_48","F_RESIDENT","NA")))</f>
        <v>NA</v>
      </c>
      <c r="L148" s="1" t="str">
        <f>IF(SABI_SUMMARY!AU148="CENSORED",IF(SABI_SUMMARY!AT148="MALE_SUBADULT","M_DISPERSED",IF(SABI_SUMMARY!AT148="FEMALE_SUBADULT","F_DISPERSED","NA")),IF(SABI_SUMMARY!AU148="MALE_ADULT_36_48","M_RESIDENT",IF(SABI_SUMMARY!AU148="FEMALE_ADULT_36_48","F_RESIDENT","NA")))</f>
        <v>NA</v>
      </c>
      <c r="M148" s="1" t="str">
        <f>IF(SABI_SUMMARY!AV148="CENSORED",IF(SABI_SUMMARY!AU148="MALE_SUBADULT","M_DISPERSED",IF(SABI_SUMMARY!AU148="FEMALE_SUBADULT","F_DISPERSED","NA")),IF(SABI_SUMMARY!AV148="MALE_ADULT_36_48","M_RESIDENT",IF(SABI_SUMMARY!AV148="FEMALE_ADULT_36_48","F_RESIDENT","NA")))</f>
        <v>NA</v>
      </c>
      <c r="N148" s="1" t="str">
        <f>IF(SABI_SUMMARY!AW148="CENSORED",IF(SABI_SUMMARY!AV148="MALE_SUBADULT","M_DISPERSED",IF(SABI_SUMMARY!AV148="FEMALE_SUBADULT","F_DISPERSED","NA")),IF(SABI_SUMMARY!AW148="MALE_ADULT_36_48","M_RESIDENT",IF(SABI_SUMMARY!AW148="FEMALE_ADULT_36_48","F_RESIDENT","NA")))</f>
        <v>NA</v>
      </c>
      <c r="O148" s="1" t="str">
        <f>IF(SABI_SUMMARY!AX148="CENSORED",IF(SABI_SUMMARY!AW148="MALE_SUBADULT","M_DISPERSED",IF(SABI_SUMMARY!AW148="FEMALE_SUBADULT","F_DISPERSED","NA")),IF(SABI_SUMMARY!AX148="MALE_ADULT_36_48","M_RESIDENT",IF(SABI_SUMMARY!AX148="FEMALE_ADULT_36_48","F_RESIDENT","NA")))</f>
        <v>NA</v>
      </c>
      <c r="P148" s="1" t="str">
        <f>IF(SABI_SUMMARY!AY148="CENSORED",IF(SABI_SUMMARY!AX148="MALE_SUBADULT","M_DISPERSED",IF(SABI_SUMMARY!AX148="FEMALE_SUBADULT","F_DISPERSED","NA")),IF(SABI_SUMMARY!AY148="MALE_ADULT_36_48","M_RESIDENT",IF(SABI_SUMMARY!AY148="FEMALE_ADULT_36_48","F_RESIDENT","NA")))</f>
        <v>NA</v>
      </c>
    </row>
    <row r="149" spans="1:16" x14ac:dyDescent="0.2">
      <c r="A149" s="27">
        <f>SABI_RAW_DATA!A149</f>
        <v>148</v>
      </c>
      <c r="B149" s="1" t="str">
        <f>IF(SABI_SUMMARY!AK149="CENSORED",IF(SABI_SUMMARY!AJ149="MALE_SUBADULT","M_DISPERSED",IF(SABI_SUMMARY!AJ149="FEMALE_SUBADULT","F_DISPERSED","NA")),IF(SABI_SUMMARY!AK149="MALE_ADULT_36_48","M_RESIDENT",IF(SABI_SUMMARY!AK149="FEMALE_ADULT_36_48","F_RESIDENT","NA")))</f>
        <v>NA</v>
      </c>
      <c r="C149" s="1" t="str">
        <f>IF(SABI_SUMMARY!AL149="CENSORED",IF(SABI_SUMMARY!AK149="MALE_SUBADULT","M_DISPERSED",IF(SABI_SUMMARY!AK149="FEMALE_SUBADULT","F_DISPERSED","NA")),IF(SABI_SUMMARY!AL149="MALE_ADULT_36_48","M_RESIDENT",IF(SABI_SUMMARY!AL149="FEMALE_ADULT_36_48","F_RESIDENT","NA")))</f>
        <v>NA</v>
      </c>
      <c r="D149" s="1" t="str">
        <f>IF(SABI_SUMMARY!AM149="CENSORED",IF(SABI_SUMMARY!AL149="MALE_SUBADULT","M_DISPERSED",IF(SABI_SUMMARY!AL149="FEMALE_SUBADULT","F_DISPERSED","NA")),IF(SABI_SUMMARY!AM149="MALE_ADULT_36_48","M_RESIDENT",IF(SABI_SUMMARY!AM149="FEMALE_ADULT_36_48","F_RESIDENT","NA")))</f>
        <v>NA</v>
      </c>
      <c r="E149" s="1" t="str">
        <f>IF(SABI_SUMMARY!AN149="CENSORED",IF(SABI_SUMMARY!AM149="MALE_SUBADULT","M_DISPERSED",IF(SABI_SUMMARY!AM149="FEMALE_SUBADULT","F_DISPERSED","NA")),IF(SABI_SUMMARY!AN149="MALE_ADULT_36_48","M_RESIDENT",IF(SABI_SUMMARY!AN149="FEMALE_ADULT_36_48","F_RESIDENT","NA")))</f>
        <v>NA</v>
      </c>
      <c r="F149" s="1" t="str">
        <f>IF(SABI_SUMMARY!AO149="CENSORED",IF(SABI_SUMMARY!AN149="MALE_SUBADULT","M_DISPERSED",IF(SABI_SUMMARY!AN149="FEMALE_SUBADULT","F_DISPERSED","NA")),IF(SABI_SUMMARY!AO149="MALE_ADULT_36_48","M_RESIDENT",IF(SABI_SUMMARY!AO149="FEMALE_ADULT_36_48","F_RESIDENT","NA")))</f>
        <v>NA</v>
      </c>
      <c r="G149" s="1" t="str">
        <f>IF(SABI_SUMMARY!AP149="CENSORED",IF(SABI_SUMMARY!AO149="MALE_SUBADULT","M_DISPERSED",IF(SABI_SUMMARY!AO149="FEMALE_SUBADULT","F_DISPERSED","NA")),IF(SABI_SUMMARY!AP149="MALE_ADULT_36_48","M_RESIDENT",IF(SABI_SUMMARY!AP149="FEMALE_ADULT_36_48","F_RESIDENT","NA")))</f>
        <v>NA</v>
      </c>
      <c r="H149" s="1" t="str">
        <f>IF(SABI_SUMMARY!AQ149="CENSORED",IF(SABI_SUMMARY!AP149="MALE_SUBADULT","M_DISPERSED",IF(SABI_SUMMARY!AP149="FEMALE_SUBADULT","F_DISPERSED","NA")),IF(SABI_SUMMARY!AQ149="MALE_ADULT_36_48","M_RESIDENT",IF(SABI_SUMMARY!AQ149="FEMALE_ADULT_36_48","F_RESIDENT","NA")))</f>
        <v>NA</v>
      </c>
      <c r="I149" s="1" t="str">
        <f>IF(SABI_SUMMARY!AR149="CENSORED",IF(SABI_SUMMARY!AQ149="MALE_SUBADULT","M_DISPERSED",IF(SABI_SUMMARY!AQ149="FEMALE_SUBADULT","F_DISPERSED","NA")),IF(SABI_SUMMARY!AR149="MALE_ADULT_36_48","M_RESIDENT",IF(SABI_SUMMARY!AR149="FEMALE_ADULT_36_48","F_RESIDENT","NA")))</f>
        <v>NA</v>
      </c>
      <c r="J149" s="1" t="str">
        <f>IF(SABI_SUMMARY!AS149="CENSORED",IF(SABI_SUMMARY!AR149="MALE_SUBADULT","M_DISPERSED",IF(SABI_SUMMARY!AR149="FEMALE_SUBADULT","F_DISPERSED","NA")),IF(SABI_SUMMARY!AS149="MALE_ADULT_36_48","M_RESIDENT",IF(SABI_SUMMARY!AS149="FEMALE_ADULT_36_48","F_RESIDENT","NA")))</f>
        <v>NA</v>
      </c>
      <c r="K149" s="1" t="str">
        <f>IF(SABI_SUMMARY!AT149="CENSORED",IF(SABI_SUMMARY!AS149="MALE_SUBADULT","M_DISPERSED",IF(SABI_SUMMARY!AS149="FEMALE_SUBADULT","F_DISPERSED","NA")),IF(SABI_SUMMARY!AT149="MALE_ADULT_36_48","M_RESIDENT",IF(SABI_SUMMARY!AT149="FEMALE_ADULT_36_48","F_RESIDENT","NA")))</f>
        <v>NA</v>
      </c>
      <c r="L149" s="1" t="str">
        <f>IF(SABI_SUMMARY!AU149="CENSORED",IF(SABI_SUMMARY!AT149="MALE_SUBADULT","M_DISPERSED",IF(SABI_SUMMARY!AT149="FEMALE_SUBADULT","F_DISPERSED","NA")),IF(SABI_SUMMARY!AU149="MALE_ADULT_36_48","M_RESIDENT",IF(SABI_SUMMARY!AU149="FEMALE_ADULT_36_48","F_RESIDENT","NA")))</f>
        <v>NA</v>
      </c>
      <c r="M149" s="1" t="str">
        <f>IF(SABI_SUMMARY!AV149="CENSORED",IF(SABI_SUMMARY!AU149="MALE_SUBADULT","M_DISPERSED",IF(SABI_SUMMARY!AU149="FEMALE_SUBADULT","F_DISPERSED","NA")),IF(SABI_SUMMARY!AV149="MALE_ADULT_36_48","M_RESIDENT",IF(SABI_SUMMARY!AV149="FEMALE_ADULT_36_48","F_RESIDENT","NA")))</f>
        <v>NA</v>
      </c>
      <c r="N149" s="1" t="str">
        <f>IF(SABI_SUMMARY!AW149="CENSORED",IF(SABI_SUMMARY!AV149="MALE_SUBADULT","M_DISPERSED",IF(SABI_SUMMARY!AV149="FEMALE_SUBADULT","F_DISPERSED","NA")),IF(SABI_SUMMARY!AW149="MALE_ADULT_36_48","M_RESIDENT",IF(SABI_SUMMARY!AW149="FEMALE_ADULT_36_48","F_RESIDENT","NA")))</f>
        <v>NA</v>
      </c>
      <c r="O149" s="1" t="str">
        <f>IF(SABI_SUMMARY!AX149="CENSORED",IF(SABI_SUMMARY!AW149="MALE_SUBADULT","M_DISPERSED",IF(SABI_SUMMARY!AW149="FEMALE_SUBADULT","F_DISPERSED","NA")),IF(SABI_SUMMARY!AX149="MALE_ADULT_36_48","M_RESIDENT",IF(SABI_SUMMARY!AX149="FEMALE_ADULT_36_48","F_RESIDENT","NA")))</f>
        <v>NA</v>
      </c>
      <c r="P149" s="1" t="str">
        <f>IF(SABI_SUMMARY!AY149="CENSORED",IF(SABI_SUMMARY!AX149="MALE_SUBADULT","M_DISPERSED",IF(SABI_SUMMARY!AX149="FEMALE_SUBADULT","F_DISPERSED","NA")),IF(SABI_SUMMARY!AY149="MALE_ADULT_36_48","M_RESIDENT",IF(SABI_SUMMARY!AY149="FEMALE_ADULT_36_48","F_RESIDENT","NA")))</f>
        <v>NA</v>
      </c>
    </row>
    <row r="150" spans="1:16" x14ac:dyDescent="0.2">
      <c r="A150" s="27">
        <f>SABI_RAW_DATA!A150</f>
        <v>149</v>
      </c>
      <c r="B150" s="1" t="str">
        <f>IF(SABI_SUMMARY!AK150="CENSORED",IF(SABI_SUMMARY!AJ150="MALE_SUBADULT","M_DISPERSED",IF(SABI_SUMMARY!AJ150="FEMALE_SUBADULT","F_DISPERSED","NA")),IF(SABI_SUMMARY!AK150="MALE_ADULT_36_48","M_RESIDENT",IF(SABI_SUMMARY!AK150="FEMALE_ADULT_36_48","F_RESIDENT","NA")))</f>
        <v>NA</v>
      </c>
      <c r="C150" s="1" t="str">
        <f>IF(SABI_SUMMARY!AL150="CENSORED",IF(SABI_SUMMARY!AK150="MALE_SUBADULT","M_DISPERSED",IF(SABI_SUMMARY!AK150="FEMALE_SUBADULT","F_DISPERSED","NA")),IF(SABI_SUMMARY!AL150="MALE_ADULT_36_48","M_RESIDENT",IF(SABI_SUMMARY!AL150="FEMALE_ADULT_36_48","F_RESIDENT","NA")))</f>
        <v>NA</v>
      </c>
      <c r="D150" s="1" t="str">
        <f>IF(SABI_SUMMARY!AM150="CENSORED",IF(SABI_SUMMARY!AL150="MALE_SUBADULT","M_DISPERSED",IF(SABI_SUMMARY!AL150="FEMALE_SUBADULT","F_DISPERSED","NA")),IF(SABI_SUMMARY!AM150="MALE_ADULT_36_48","M_RESIDENT",IF(SABI_SUMMARY!AM150="FEMALE_ADULT_36_48","F_RESIDENT","NA")))</f>
        <v>NA</v>
      </c>
      <c r="E150" s="1" t="str">
        <f>IF(SABI_SUMMARY!AN150="CENSORED",IF(SABI_SUMMARY!AM150="MALE_SUBADULT","M_DISPERSED",IF(SABI_SUMMARY!AM150="FEMALE_SUBADULT","F_DISPERSED","NA")),IF(SABI_SUMMARY!AN150="MALE_ADULT_36_48","M_RESIDENT",IF(SABI_SUMMARY!AN150="FEMALE_ADULT_36_48","F_RESIDENT","NA")))</f>
        <v>NA</v>
      </c>
      <c r="F150" s="1" t="str">
        <f>IF(SABI_SUMMARY!AO150="CENSORED",IF(SABI_SUMMARY!AN150="MALE_SUBADULT","M_DISPERSED",IF(SABI_SUMMARY!AN150="FEMALE_SUBADULT","F_DISPERSED","NA")),IF(SABI_SUMMARY!AO150="MALE_ADULT_36_48","M_RESIDENT",IF(SABI_SUMMARY!AO150="FEMALE_ADULT_36_48","F_RESIDENT","NA")))</f>
        <v>NA</v>
      </c>
      <c r="G150" s="1" t="str">
        <f>IF(SABI_SUMMARY!AP150="CENSORED",IF(SABI_SUMMARY!AO150="MALE_SUBADULT","M_DISPERSED",IF(SABI_SUMMARY!AO150="FEMALE_SUBADULT","F_DISPERSED","NA")),IF(SABI_SUMMARY!AP150="MALE_ADULT_36_48","M_RESIDENT",IF(SABI_SUMMARY!AP150="FEMALE_ADULT_36_48","F_RESIDENT","NA")))</f>
        <v>NA</v>
      </c>
      <c r="H150" s="1" t="str">
        <f>IF(SABI_SUMMARY!AQ150="CENSORED",IF(SABI_SUMMARY!AP150="MALE_SUBADULT","M_DISPERSED",IF(SABI_SUMMARY!AP150="FEMALE_SUBADULT","F_DISPERSED","NA")),IF(SABI_SUMMARY!AQ150="MALE_ADULT_36_48","M_RESIDENT",IF(SABI_SUMMARY!AQ150="FEMALE_ADULT_36_48","F_RESIDENT","NA")))</f>
        <v>NA</v>
      </c>
      <c r="I150" s="1" t="str">
        <f>IF(SABI_SUMMARY!AR150="CENSORED",IF(SABI_SUMMARY!AQ150="MALE_SUBADULT","M_DISPERSED",IF(SABI_SUMMARY!AQ150="FEMALE_SUBADULT","F_DISPERSED","NA")),IF(SABI_SUMMARY!AR150="MALE_ADULT_36_48","M_RESIDENT",IF(SABI_SUMMARY!AR150="FEMALE_ADULT_36_48","F_RESIDENT","NA")))</f>
        <v>NA</v>
      </c>
      <c r="J150" s="1" t="str">
        <f>IF(SABI_SUMMARY!AS150="CENSORED",IF(SABI_SUMMARY!AR150="MALE_SUBADULT","M_DISPERSED",IF(SABI_SUMMARY!AR150="FEMALE_SUBADULT","F_DISPERSED","NA")),IF(SABI_SUMMARY!AS150="MALE_ADULT_36_48","M_RESIDENT",IF(SABI_SUMMARY!AS150="FEMALE_ADULT_36_48","F_RESIDENT","NA")))</f>
        <v>NA</v>
      </c>
      <c r="K150" s="1" t="str">
        <f>IF(SABI_SUMMARY!AT150="CENSORED",IF(SABI_SUMMARY!AS150="MALE_SUBADULT","M_DISPERSED",IF(SABI_SUMMARY!AS150="FEMALE_SUBADULT","F_DISPERSED","NA")),IF(SABI_SUMMARY!AT150="MALE_ADULT_36_48","M_RESIDENT",IF(SABI_SUMMARY!AT150="FEMALE_ADULT_36_48","F_RESIDENT","NA")))</f>
        <v>F_RESIDENT</v>
      </c>
      <c r="L150" s="1" t="str">
        <f>IF(SABI_SUMMARY!AU150="CENSORED",IF(SABI_SUMMARY!AT150="MALE_SUBADULT","M_DISPERSED",IF(SABI_SUMMARY!AT150="FEMALE_SUBADULT","F_DISPERSED","NA")),IF(SABI_SUMMARY!AU150="MALE_ADULT_36_48","M_RESIDENT",IF(SABI_SUMMARY!AU150="FEMALE_ADULT_36_48","F_RESIDENT","NA")))</f>
        <v>NA</v>
      </c>
      <c r="M150" s="1" t="str">
        <f>IF(SABI_SUMMARY!AV150="CENSORED",IF(SABI_SUMMARY!AU150="MALE_SUBADULT","M_DISPERSED",IF(SABI_SUMMARY!AU150="FEMALE_SUBADULT","F_DISPERSED","NA")),IF(SABI_SUMMARY!AV150="MALE_ADULT_36_48","M_RESIDENT",IF(SABI_SUMMARY!AV150="FEMALE_ADULT_36_48","F_RESIDENT","NA")))</f>
        <v>NA</v>
      </c>
      <c r="N150" s="1" t="str">
        <f>IF(SABI_SUMMARY!AW150="CENSORED",IF(SABI_SUMMARY!AV150="MALE_SUBADULT","M_DISPERSED",IF(SABI_SUMMARY!AV150="FEMALE_SUBADULT","F_DISPERSED","NA")),IF(SABI_SUMMARY!AW150="MALE_ADULT_36_48","M_RESIDENT",IF(SABI_SUMMARY!AW150="FEMALE_ADULT_36_48","F_RESIDENT","NA")))</f>
        <v>NA</v>
      </c>
      <c r="O150" s="1" t="str">
        <f>IF(SABI_SUMMARY!AX150="CENSORED",IF(SABI_SUMMARY!AW150="MALE_SUBADULT","M_DISPERSED",IF(SABI_SUMMARY!AW150="FEMALE_SUBADULT","F_DISPERSED","NA")),IF(SABI_SUMMARY!AX150="MALE_ADULT_36_48","M_RESIDENT",IF(SABI_SUMMARY!AX150="FEMALE_ADULT_36_48","F_RESIDENT","NA")))</f>
        <v>NA</v>
      </c>
      <c r="P150" s="1" t="str">
        <f>IF(SABI_SUMMARY!AY150="CENSORED",IF(SABI_SUMMARY!AX150="MALE_SUBADULT","M_DISPERSED",IF(SABI_SUMMARY!AX150="FEMALE_SUBADULT","F_DISPERSED","NA")),IF(SABI_SUMMARY!AY150="MALE_ADULT_36_48","M_RESIDENT",IF(SABI_SUMMARY!AY150="FEMALE_ADULT_36_48","F_RESIDENT","NA")))</f>
        <v>NA</v>
      </c>
    </row>
    <row r="151" spans="1:16" x14ac:dyDescent="0.2">
      <c r="A151" s="27">
        <f>SABI_RAW_DATA!A151</f>
        <v>150</v>
      </c>
      <c r="B151" s="1" t="str">
        <f>IF(SABI_SUMMARY!AK151="CENSORED",IF(SABI_SUMMARY!AJ151="MALE_SUBADULT","M_DISPERSED",IF(SABI_SUMMARY!AJ151="FEMALE_SUBADULT","F_DISPERSED","NA")),IF(SABI_SUMMARY!AK151="MALE_ADULT_36_48","M_RESIDENT",IF(SABI_SUMMARY!AK151="FEMALE_ADULT_36_48","F_RESIDENT","NA")))</f>
        <v>NA</v>
      </c>
      <c r="C151" s="1" t="str">
        <f>IF(SABI_SUMMARY!AL151="CENSORED",IF(SABI_SUMMARY!AK151="MALE_SUBADULT","M_DISPERSED",IF(SABI_SUMMARY!AK151="FEMALE_SUBADULT","F_DISPERSED","NA")),IF(SABI_SUMMARY!AL151="MALE_ADULT_36_48","M_RESIDENT",IF(SABI_SUMMARY!AL151="FEMALE_ADULT_36_48","F_RESIDENT","NA")))</f>
        <v>NA</v>
      </c>
      <c r="D151" s="1" t="str">
        <f>IF(SABI_SUMMARY!AM151="CENSORED",IF(SABI_SUMMARY!AL151="MALE_SUBADULT","M_DISPERSED",IF(SABI_SUMMARY!AL151="FEMALE_SUBADULT","F_DISPERSED","NA")),IF(SABI_SUMMARY!AM151="MALE_ADULT_36_48","M_RESIDENT",IF(SABI_SUMMARY!AM151="FEMALE_ADULT_36_48","F_RESIDENT","NA")))</f>
        <v>NA</v>
      </c>
      <c r="E151" s="1" t="str">
        <f>IF(SABI_SUMMARY!AN151="CENSORED",IF(SABI_SUMMARY!AM151="MALE_SUBADULT","M_DISPERSED",IF(SABI_SUMMARY!AM151="FEMALE_SUBADULT","F_DISPERSED","NA")),IF(SABI_SUMMARY!AN151="MALE_ADULT_36_48","M_RESIDENT",IF(SABI_SUMMARY!AN151="FEMALE_ADULT_36_48","F_RESIDENT","NA")))</f>
        <v>NA</v>
      </c>
      <c r="F151" s="1" t="str">
        <f>IF(SABI_SUMMARY!AO151="CENSORED",IF(SABI_SUMMARY!AN151="MALE_SUBADULT","M_DISPERSED",IF(SABI_SUMMARY!AN151="FEMALE_SUBADULT","F_DISPERSED","NA")),IF(SABI_SUMMARY!AO151="MALE_ADULT_36_48","M_RESIDENT",IF(SABI_SUMMARY!AO151="FEMALE_ADULT_36_48","F_RESIDENT","NA")))</f>
        <v>NA</v>
      </c>
      <c r="G151" s="1" t="str">
        <f>IF(SABI_SUMMARY!AP151="CENSORED",IF(SABI_SUMMARY!AO151="MALE_SUBADULT","M_DISPERSED",IF(SABI_SUMMARY!AO151="FEMALE_SUBADULT","F_DISPERSED","NA")),IF(SABI_SUMMARY!AP151="MALE_ADULT_36_48","M_RESIDENT",IF(SABI_SUMMARY!AP151="FEMALE_ADULT_36_48","F_RESIDENT","NA")))</f>
        <v>NA</v>
      </c>
      <c r="H151" s="1" t="str">
        <f>IF(SABI_SUMMARY!AQ151="CENSORED",IF(SABI_SUMMARY!AP151="MALE_SUBADULT","M_DISPERSED",IF(SABI_SUMMARY!AP151="FEMALE_SUBADULT","F_DISPERSED","NA")),IF(SABI_SUMMARY!AQ151="MALE_ADULT_36_48","M_RESIDENT",IF(SABI_SUMMARY!AQ151="FEMALE_ADULT_36_48","F_RESIDENT","NA")))</f>
        <v>NA</v>
      </c>
      <c r="I151" s="1" t="str">
        <f>IF(SABI_SUMMARY!AR151="CENSORED",IF(SABI_SUMMARY!AQ151="MALE_SUBADULT","M_DISPERSED",IF(SABI_SUMMARY!AQ151="FEMALE_SUBADULT","F_DISPERSED","NA")),IF(SABI_SUMMARY!AR151="MALE_ADULT_36_48","M_RESIDENT",IF(SABI_SUMMARY!AR151="FEMALE_ADULT_36_48","F_RESIDENT","NA")))</f>
        <v>NA</v>
      </c>
      <c r="J151" s="1" t="str">
        <f>IF(SABI_SUMMARY!AS151="CENSORED",IF(SABI_SUMMARY!AR151="MALE_SUBADULT","M_DISPERSED",IF(SABI_SUMMARY!AR151="FEMALE_SUBADULT","F_DISPERSED","NA")),IF(SABI_SUMMARY!AS151="MALE_ADULT_36_48","M_RESIDENT",IF(SABI_SUMMARY!AS151="FEMALE_ADULT_36_48","F_RESIDENT","NA")))</f>
        <v>NA</v>
      </c>
      <c r="K151" s="1" t="str">
        <f>IF(SABI_SUMMARY!AT151="CENSORED",IF(SABI_SUMMARY!AS151="MALE_SUBADULT","M_DISPERSED",IF(SABI_SUMMARY!AS151="FEMALE_SUBADULT","F_DISPERSED","NA")),IF(SABI_SUMMARY!AT151="MALE_ADULT_36_48","M_RESIDENT",IF(SABI_SUMMARY!AT151="FEMALE_ADULT_36_48","F_RESIDENT","NA")))</f>
        <v>NA</v>
      </c>
      <c r="L151" s="1" t="str">
        <f>IF(SABI_SUMMARY!AU151="CENSORED",IF(SABI_SUMMARY!AT151="MALE_SUBADULT","M_DISPERSED",IF(SABI_SUMMARY!AT151="FEMALE_SUBADULT","F_DISPERSED","NA")),IF(SABI_SUMMARY!AU151="MALE_ADULT_36_48","M_RESIDENT",IF(SABI_SUMMARY!AU151="FEMALE_ADULT_36_48","F_RESIDENT","NA")))</f>
        <v>NA</v>
      </c>
      <c r="M151" s="1" t="str">
        <f>IF(SABI_SUMMARY!AV151="CENSORED",IF(SABI_SUMMARY!AU151="MALE_SUBADULT","M_DISPERSED",IF(SABI_SUMMARY!AU151="FEMALE_SUBADULT","F_DISPERSED","NA")),IF(SABI_SUMMARY!AV151="MALE_ADULT_36_48","M_RESIDENT",IF(SABI_SUMMARY!AV151="FEMALE_ADULT_36_48","F_RESIDENT","NA")))</f>
        <v>NA</v>
      </c>
      <c r="N151" s="1" t="str">
        <f>IF(SABI_SUMMARY!AW151="CENSORED",IF(SABI_SUMMARY!AV151="MALE_SUBADULT","M_DISPERSED",IF(SABI_SUMMARY!AV151="FEMALE_SUBADULT","F_DISPERSED","NA")),IF(SABI_SUMMARY!AW151="MALE_ADULT_36_48","M_RESIDENT",IF(SABI_SUMMARY!AW151="FEMALE_ADULT_36_48","F_RESIDENT","NA")))</f>
        <v>F_RESIDENT</v>
      </c>
      <c r="O151" s="1" t="str">
        <f>IF(SABI_SUMMARY!AX151="CENSORED",IF(SABI_SUMMARY!AW151="MALE_SUBADULT","M_DISPERSED",IF(SABI_SUMMARY!AW151="FEMALE_SUBADULT","F_DISPERSED","NA")),IF(SABI_SUMMARY!AX151="MALE_ADULT_36_48","M_RESIDENT",IF(SABI_SUMMARY!AX151="FEMALE_ADULT_36_48","F_RESIDENT","NA")))</f>
        <v>NA</v>
      </c>
      <c r="P151" s="1" t="str">
        <f>IF(SABI_SUMMARY!AY151="CENSORED",IF(SABI_SUMMARY!AX151="MALE_SUBADULT","M_DISPERSED",IF(SABI_SUMMARY!AX151="FEMALE_SUBADULT","F_DISPERSED","NA")),IF(SABI_SUMMARY!AY151="MALE_ADULT_36_48","M_RESIDENT",IF(SABI_SUMMARY!AY151="FEMALE_ADULT_36_48","F_RESIDENT","NA")))</f>
        <v>NA</v>
      </c>
    </row>
    <row r="152" spans="1:16" x14ac:dyDescent="0.2">
      <c r="A152" s="27">
        <f>SABI_RAW_DATA!A152</f>
        <v>151</v>
      </c>
      <c r="B152" s="1" t="str">
        <f>IF(SABI_SUMMARY!AK152="CENSORED",IF(SABI_SUMMARY!AJ152="MALE_SUBADULT","M_DISPERSED",IF(SABI_SUMMARY!AJ152="FEMALE_SUBADULT","F_DISPERSED","NA")),IF(SABI_SUMMARY!AK152="MALE_ADULT_36_48","M_RESIDENT",IF(SABI_SUMMARY!AK152="FEMALE_ADULT_36_48","F_RESIDENT","NA")))</f>
        <v>NA</v>
      </c>
      <c r="C152" s="1" t="str">
        <f>IF(SABI_SUMMARY!AL152="CENSORED",IF(SABI_SUMMARY!AK152="MALE_SUBADULT","M_DISPERSED",IF(SABI_SUMMARY!AK152="FEMALE_SUBADULT","F_DISPERSED","NA")),IF(SABI_SUMMARY!AL152="MALE_ADULT_36_48","M_RESIDENT",IF(SABI_SUMMARY!AL152="FEMALE_ADULT_36_48","F_RESIDENT","NA")))</f>
        <v>NA</v>
      </c>
      <c r="D152" s="1" t="str">
        <f>IF(SABI_SUMMARY!AM152="CENSORED",IF(SABI_SUMMARY!AL152="MALE_SUBADULT","M_DISPERSED",IF(SABI_SUMMARY!AL152="FEMALE_SUBADULT","F_DISPERSED","NA")),IF(SABI_SUMMARY!AM152="MALE_ADULT_36_48","M_RESIDENT",IF(SABI_SUMMARY!AM152="FEMALE_ADULT_36_48","F_RESIDENT","NA")))</f>
        <v>NA</v>
      </c>
      <c r="E152" s="1" t="str">
        <f>IF(SABI_SUMMARY!AN152="CENSORED",IF(SABI_SUMMARY!AM152="MALE_SUBADULT","M_DISPERSED",IF(SABI_SUMMARY!AM152="FEMALE_SUBADULT","F_DISPERSED","NA")),IF(SABI_SUMMARY!AN152="MALE_ADULT_36_48","M_RESIDENT",IF(SABI_SUMMARY!AN152="FEMALE_ADULT_36_48","F_RESIDENT","NA")))</f>
        <v>NA</v>
      </c>
      <c r="F152" s="1" t="str">
        <f>IF(SABI_SUMMARY!AO152="CENSORED",IF(SABI_SUMMARY!AN152="MALE_SUBADULT","M_DISPERSED",IF(SABI_SUMMARY!AN152="FEMALE_SUBADULT","F_DISPERSED","NA")),IF(SABI_SUMMARY!AO152="MALE_ADULT_36_48","M_RESIDENT",IF(SABI_SUMMARY!AO152="FEMALE_ADULT_36_48","F_RESIDENT","NA")))</f>
        <v>NA</v>
      </c>
      <c r="G152" s="1" t="str">
        <f>IF(SABI_SUMMARY!AP152="CENSORED",IF(SABI_SUMMARY!AO152="MALE_SUBADULT","M_DISPERSED",IF(SABI_SUMMARY!AO152="FEMALE_SUBADULT","F_DISPERSED","NA")),IF(SABI_SUMMARY!AP152="MALE_ADULT_36_48","M_RESIDENT",IF(SABI_SUMMARY!AP152="FEMALE_ADULT_36_48","F_RESIDENT","NA")))</f>
        <v>NA</v>
      </c>
      <c r="H152" s="1" t="str">
        <f>IF(SABI_SUMMARY!AQ152="CENSORED",IF(SABI_SUMMARY!AP152="MALE_SUBADULT","M_DISPERSED",IF(SABI_SUMMARY!AP152="FEMALE_SUBADULT","F_DISPERSED","NA")),IF(SABI_SUMMARY!AQ152="MALE_ADULT_36_48","M_RESIDENT",IF(SABI_SUMMARY!AQ152="FEMALE_ADULT_36_48","F_RESIDENT","NA")))</f>
        <v>NA</v>
      </c>
      <c r="I152" s="1" t="str">
        <f>IF(SABI_SUMMARY!AR152="CENSORED",IF(SABI_SUMMARY!AQ152="MALE_SUBADULT","M_DISPERSED",IF(SABI_SUMMARY!AQ152="FEMALE_SUBADULT","F_DISPERSED","NA")),IF(SABI_SUMMARY!AR152="MALE_ADULT_36_48","M_RESIDENT",IF(SABI_SUMMARY!AR152="FEMALE_ADULT_36_48","F_RESIDENT","NA")))</f>
        <v>NA</v>
      </c>
      <c r="J152" s="1" t="str">
        <f>IF(SABI_SUMMARY!AS152="CENSORED",IF(SABI_SUMMARY!AR152="MALE_SUBADULT","M_DISPERSED",IF(SABI_SUMMARY!AR152="FEMALE_SUBADULT","F_DISPERSED","NA")),IF(SABI_SUMMARY!AS152="MALE_ADULT_36_48","M_RESIDENT",IF(SABI_SUMMARY!AS152="FEMALE_ADULT_36_48","F_RESIDENT","NA")))</f>
        <v>NA</v>
      </c>
      <c r="K152" s="1" t="str">
        <f>IF(SABI_SUMMARY!AT152="CENSORED",IF(SABI_SUMMARY!AS152="MALE_SUBADULT","M_DISPERSED",IF(SABI_SUMMARY!AS152="FEMALE_SUBADULT","F_DISPERSED","NA")),IF(SABI_SUMMARY!AT152="MALE_ADULT_36_48","M_RESIDENT",IF(SABI_SUMMARY!AT152="FEMALE_ADULT_36_48","F_RESIDENT","NA")))</f>
        <v>NA</v>
      </c>
      <c r="L152" s="1" t="str">
        <f>IF(SABI_SUMMARY!AU152="CENSORED",IF(SABI_SUMMARY!AT152="MALE_SUBADULT","M_DISPERSED",IF(SABI_SUMMARY!AT152="FEMALE_SUBADULT","F_DISPERSED","NA")),IF(SABI_SUMMARY!AU152="MALE_ADULT_36_48","M_RESIDENT",IF(SABI_SUMMARY!AU152="FEMALE_ADULT_36_48","F_RESIDENT","NA")))</f>
        <v>NA</v>
      </c>
      <c r="M152" s="1" t="str">
        <f>IF(SABI_SUMMARY!AV152="CENSORED",IF(SABI_SUMMARY!AU152="MALE_SUBADULT","M_DISPERSED",IF(SABI_SUMMARY!AU152="FEMALE_SUBADULT","F_DISPERSED","NA")),IF(SABI_SUMMARY!AV152="MALE_ADULT_36_48","M_RESIDENT",IF(SABI_SUMMARY!AV152="FEMALE_ADULT_36_48","F_RESIDENT","NA")))</f>
        <v>NA</v>
      </c>
      <c r="N152" s="1" t="str">
        <f>IF(SABI_SUMMARY!AW152="CENSORED",IF(SABI_SUMMARY!AV152="MALE_SUBADULT","M_DISPERSED",IF(SABI_SUMMARY!AV152="FEMALE_SUBADULT","F_DISPERSED","NA")),IF(SABI_SUMMARY!AW152="MALE_ADULT_36_48","M_RESIDENT",IF(SABI_SUMMARY!AW152="FEMALE_ADULT_36_48","F_RESIDENT","NA")))</f>
        <v>NA</v>
      </c>
      <c r="O152" s="1" t="str">
        <f>IF(SABI_SUMMARY!AX152="CENSORED",IF(SABI_SUMMARY!AW152="MALE_SUBADULT","M_DISPERSED",IF(SABI_SUMMARY!AW152="FEMALE_SUBADULT","F_DISPERSED","NA")),IF(SABI_SUMMARY!AX152="MALE_ADULT_36_48","M_RESIDENT",IF(SABI_SUMMARY!AX152="FEMALE_ADULT_36_48","F_RESIDENT","NA")))</f>
        <v>NA</v>
      </c>
      <c r="P152" s="1" t="str">
        <f>IF(SABI_SUMMARY!AY152="CENSORED",IF(SABI_SUMMARY!AX152="MALE_SUBADULT","M_DISPERSED",IF(SABI_SUMMARY!AX152="FEMALE_SUBADULT","F_DISPERSED","NA")),IF(SABI_SUMMARY!AY152="MALE_ADULT_36_48","M_RESIDENT",IF(SABI_SUMMARY!AY152="FEMALE_ADULT_36_48","F_RESIDENT","NA")))</f>
        <v>NA</v>
      </c>
    </row>
    <row r="153" spans="1:16" x14ac:dyDescent="0.2">
      <c r="A153" s="27">
        <f>SABI_RAW_DATA!A153</f>
        <v>152</v>
      </c>
      <c r="B153" s="1" t="str">
        <f>IF(SABI_SUMMARY!AK153="CENSORED",IF(SABI_SUMMARY!AJ153="MALE_SUBADULT","M_DISPERSED",IF(SABI_SUMMARY!AJ153="FEMALE_SUBADULT","F_DISPERSED","NA")),IF(SABI_SUMMARY!AK153="MALE_ADULT_36_48","M_RESIDENT",IF(SABI_SUMMARY!AK153="FEMALE_ADULT_36_48","F_RESIDENT","NA")))</f>
        <v>NA</v>
      </c>
      <c r="C153" s="1" t="str">
        <f>IF(SABI_SUMMARY!AL153="CENSORED",IF(SABI_SUMMARY!AK153="MALE_SUBADULT","M_DISPERSED",IF(SABI_SUMMARY!AK153="FEMALE_SUBADULT","F_DISPERSED","NA")),IF(SABI_SUMMARY!AL153="MALE_ADULT_36_48","M_RESIDENT",IF(SABI_SUMMARY!AL153="FEMALE_ADULT_36_48","F_RESIDENT","NA")))</f>
        <v>NA</v>
      </c>
      <c r="D153" s="1" t="str">
        <f>IF(SABI_SUMMARY!AM153="CENSORED",IF(SABI_SUMMARY!AL153="MALE_SUBADULT","M_DISPERSED",IF(SABI_SUMMARY!AL153="FEMALE_SUBADULT","F_DISPERSED","NA")),IF(SABI_SUMMARY!AM153="MALE_ADULT_36_48","M_RESIDENT",IF(SABI_SUMMARY!AM153="FEMALE_ADULT_36_48","F_RESIDENT","NA")))</f>
        <v>NA</v>
      </c>
      <c r="E153" s="1" t="str">
        <f>IF(SABI_SUMMARY!AN153="CENSORED",IF(SABI_SUMMARY!AM153="MALE_SUBADULT","M_DISPERSED",IF(SABI_SUMMARY!AM153="FEMALE_SUBADULT","F_DISPERSED","NA")),IF(SABI_SUMMARY!AN153="MALE_ADULT_36_48","M_RESIDENT",IF(SABI_SUMMARY!AN153="FEMALE_ADULT_36_48","F_RESIDENT","NA")))</f>
        <v>NA</v>
      </c>
      <c r="F153" s="1" t="str">
        <f>IF(SABI_SUMMARY!AO153="CENSORED",IF(SABI_SUMMARY!AN153="MALE_SUBADULT","M_DISPERSED",IF(SABI_SUMMARY!AN153="FEMALE_SUBADULT","F_DISPERSED","NA")),IF(SABI_SUMMARY!AO153="MALE_ADULT_36_48","M_RESIDENT",IF(SABI_SUMMARY!AO153="FEMALE_ADULT_36_48","F_RESIDENT","NA")))</f>
        <v>NA</v>
      </c>
      <c r="G153" s="1" t="str">
        <f>IF(SABI_SUMMARY!AP153="CENSORED",IF(SABI_SUMMARY!AO153="MALE_SUBADULT","M_DISPERSED",IF(SABI_SUMMARY!AO153="FEMALE_SUBADULT","F_DISPERSED","NA")),IF(SABI_SUMMARY!AP153="MALE_ADULT_36_48","M_RESIDENT",IF(SABI_SUMMARY!AP153="FEMALE_ADULT_36_48","F_RESIDENT","NA")))</f>
        <v>NA</v>
      </c>
      <c r="H153" s="1" t="str">
        <f>IF(SABI_SUMMARY!AQ153="CENSORED",IF(SABI_SUMMARY!AP153="MALE_SUBADULT","M_DISPERSED",IF(SABI_SUMMARY!AP153="FEMALE_SUBADULT","F_DISPERSED","NA")),IF(SABI_SUMMARY!AQ153="MALE_ADULT_36_48","M_RESIDENT",IF(SABI_SUMMARY!AQ153="FEMALE_ADULT_36_48","F_RESIDENT","NA")))</f>
        <v>NA</v>
      </c>
      <c r="I153" s="1" t="str">
        <f>IF(SABI_SUMMARY!AR153="CENSORED",IF(SABI_SUMMARY!AQ153="MALE_SUBADULT","M_DISPERSED",IF(SABI_SUMMARY!AQ153="FEMALE_SUBADULT","F_DISPERSED","NA")),IF(SABI_SUMMARY!AR153="MALE_ADULT_36_48","M_RESIDENT",IF(SABI_SUMMARY!AR153="FEMALE_ADULT_36_48","F_RESIDENT","NA")))</f>
        <v>NA</v>
      </c>
      <c r="J153" s="1" t="str">
        <f>IF(SABI_SUMMARY!AS153="CENSORED",IF(SABI_SUMMARY!AR153="MALE_SUBADULT","M_DISPERSED",IF(SABI_SUMMARY!AR153="FEMALE_SUBADULT","F_DISPERSED","NA")),IF(SABI_SUMMARY!AS153="MALE_ADULT_36_48","M_RESIDENT",IF(SABI_SUMMARY!AS153="FEMALE_ADULT_36_48","F_RESIDENT","NA")))</f>
        <v>NA</v>
      </c>
      <c r="K153" s="1" t="str">
        <f>IF(SABI_SUMMARY!AT153="CENSORED",IF(SABI_SUMMARY!AS153="MALE_SUBADULT","M_DISPERSED",IF(SABI_SUMMARY!AS153="FEMALE_SUBADULT","F_DISPERSED","NA")),IF(SABI_SUMMARY!AT153="MALE_ADULT_36_48","M_RESIDENT",IF(SABI_SUMMARY!AT153="FEMALE_ADULT_36_48","F_RESIDENT","NA")))</f>
        <v>NA</v>
      </c>
      <c r="L153" s="1" t="str">
        <f>IF(SABI_SUMMARY!AU153="CENSORED",IF(SABI_SUMMARY!AT153="MALE_SUBADULT","M_DISPERSED",IF(SABI_SUMMARY!AT153="FEMALE_SUBADULT","F_DISPERSED","NA")),IF(SABI_SUMMARY!AU153="MALE_ADULT_36_48","M_RESIDENT",IF(SABI_SUMMARY!AU153="FEMALE_ADULT_36_48","F_RESIDENT","NA")))</f>
        <v>NA</v>
      </c>
      <c r="M153" s="1" t="str">
        <f>IF(SABI_SUMMARY!AV153="CENSORED",IF(SABI_SUMMARY!AU153="MALE_SUBADULT","M_DISPERSED",IF(SABI_SUMMARY!AU153="FEMALE_SUBADULT","F_DISPERSED","NA")),IF(SABI_SUMMARY!AV153="MALE_ADULT_36_48","M_RESIDENT",IF(SABI_SUMMARY!AV153="FEMALE_ADULT_36_48","F_RESIDENT","NA")))</f>
        <v>NA</v>
      </c>
      <c r="N153" s="1" t="str">
        <f>IF(SABI_SUMMARY!AW153="CENSORED",IF(SABI_SUMMARY!AV153="MALE_SUBADULT","M_DISPERSED",IF(SABI_SUMMARY!AV153="FEMALE_SUBADULT","F_DISPERSED","NA")),IF(SABI_SUMMARY!AW153="MALE_ADULT_36_48","M_RESIDENT",IF(SABI_SUMMARY!AW153="FEMALE_ADULT_36_48","F_RESIDENT","NA")))</f>
        <v>NA</v>
      </c>
      <c r="O153" s="1" t="str">
        <f>IF(SABI_SUMMARY!AX153="CENSORED",IF(SABI_SUMMARY!AW153="MALE_SUBADULT","M_DISPERSED",IF(SABI_SUMMARY!AW153="FEMALE_SUBADULT","F_DISPERSED","NA")),IF(SABI_SUMMARY!AX153="MALE_ADULT_36_48","M_RESIDENT",IF(SABI_SUMMARY!AX153="FEMALE_ADULT_36_48","F_RESIDENT","NA")))</f>
        <v>NA</v>
      </c>
      <c r="P153" s="1" t="str">
        <f>IF(SABI_SUMMARY!AY153="CENSORED",IF(SABI_SUMMARY!AX153="MALE_SUBADULT","M_DISPERSED",IF(SABI_SUMMARY!AX153="FEMALE_SUBADULT","F_DISPERSED","NA")),IF(SABI_SUMMARY!AY153="MALE_ADULT_36_48","M_RESIDENT",IF(SABI_SUMMARY!AY153="FEMALE_ADULT_36_48","F_RESIDENT","NA")))</f>
        <v>NA</v>
      </c>
    </row>
    <row r="154" spans="1:16" x14ac:dyDescent="0.2">
      <c r="A154" s="27">
        <f>SABI_RAW_DATA!A154</f>
        <v>153</v>
      </c>
      <c r="B154" s="1" t="str">
        <f>IF(SABI_SUMMARY!AK154="CENSORED",IF(SABI_SUMMARY!AJ154="MALE_SUBADULT","M_DISPERSED",IF(SABI_SUMMARY!AJ154="FEMALE_SUBADULT","F_DISPERSED","NA")),IF(SABI_SUMMARY!AK154="MALE_ADULT_36_48","M_RESIDENT",IF(SABI_SUMMARY!AK154="FEMALE_ADULT_36_48","F_RESIDENT","NA")))</f>
        <v>NA</v>
      </c>
      <c r="C154" s="1" t="str">
        <f>IF(SABI_SUMMARY!AL154="CENSORED",IF(SABI_SUMMARY!AK154="MALE_SUBADULT","M_DISPERSED",IF(SABI_SUMMARY!AK154="FEMALE_SUBADULT","F_DISPERSED","NA")),IF(SABI_SUMMARY!AL154="MALE_ADULT_36_48","M_RESIDENT",IF(SABI_SUMMARY!AL154="FEMALE_ADULT_36_48","F_RESIDENT","NA")))</f>
        <v>NA</v>
      </c>
      <c r="D154" s="1" t="str">
        <f>IF(SABI_SUMMARY!AM154="CENSORED",IF(SABI_SUMMARY!AL154="MALE_SUBADULT","M_DISPERSED",IF(SABI_SUMMARY!AL154="FEMALE_SUBADULT","F_DISPERSED","NA")),IF(SABI_SUMMARY!AM154="MALE_ADULT_36_48","M_RESIDENT",IF(SABI_SUMMARY!AM154="FEMALE_ADULT_36_48","F_RESIDENT","NA")))</f>
        <v>NA</v>
      </c>
      <c r="E154" s="1" t="str">
        <f>IF(SABI_SUMMARY!AN154="CENSORED",IF(SABI_SUMMARY!AM154="MALE_SUBADULT","M_DISPERSED",IF(SABI_SUMMARY!AM154="FEMALE_SUBADULT","F_DISPERSED","NA")),IF(SABI_SUMMARY!AN154="MALE_ADULT_36_48","M_RESIDENT",IF(SABI_SUMMARY!AN154="FEMALE_ADULT_36_48","F_RESIDENT","NA")))</f>
        <v>NA</v>
      </c>
      <c r="F154" s="1" t="str">
        <f>IF(SABI_SUMMARY!AO154="CENSORED",IF(SABI_SUMMARY!AN154="MALE_SUBADULT","M_DISPERSED",IF(SABI_SUMMARY!AN154="FEMALE_SUBADULT","F_DISPERSED","NA")),IF(SABI_SUMMARY!AO154="MALE_ADULT_36_48","M_RESIDENT",IF(SABI_SUMMARY!AO154="FEMALE_ADULT_36_48","F_RESIDENT","NA")))</f>
        <v>NA</v>
      </c>
      <c r="G154" s="1" t="str">
        <f>IF(SABI_SUMMARY!AP154="CENSORED",IF(SABI_SUMMARY!AO154="MALE_SUBADULT","M_DISPERSED",IF(SABI_SUMMARY!AO154="FEMALE_SUBADULT","F_DISPERSED","NA")),IF(SABI_SUMMARY!AP154="MALE_ADULT_36_48","M_RESIDENT",IF(SABI_SUMMARY!AP154="FEMALE_ADULT_36_48","F_RESIDENT","NA")))</f>
        <v>NA</v>
      </c>
      <c r="H154" s="1" t="str">
        <f>IF(SABI_SUMMARY!AQ154="CENSORED",IF(SABI_SUMMARY!AP154="MALE_SUBADULT","M_DISPERSED",IF(SABI_SUMMARY!AP154="FEMALE_SUBADULT","F_DISPERSED","NA")),IF(SABI_SUMMARY!AQ154="MALE_ADULT_36_48","M_RESIDENT",IF(SABI_SUMMARY!AQ154="FEMALE_ADULT_36_48","F_RESIDENT","NA")))</f>
        <v>NA</v>
      </c>
      <c r="I154" s="1" t="str">
        <f>IF(SABI_SUMMARY!AR154="CENSORED",IF(SABI_SUMMARY!AQ154="MALE_SUBADULT","M_DISPERSED",IF(SABI_SUMMARY!AQ154="FEMALE_SUBADULT","F_DISPERSED","NA")),IF(SABI_SUMMARY!AR154="MALE_ADULT_36_48","M_RESIDENT",IF(SABI_SUMMARY!AR154="FEMALE_ADULT_36_48","F_RESIDENT","NA")))</f>
        <v>NA</v>
      </c>
      <c r="J154" s="1" t="str">
        <f>IF(SABI_SUMMARY!AS154="CENSORED",IF(SABI_SUMMARY!AR154="MALE_SUBADULT","M_DISPERSED",IF(SABI_SUMMARY!AR154="FEMALE_SUBADULT","F_DISPERSED","NA")),IF(SABI_SUMMARY!AS154="MALE_ADULT_36_48","M_RESIDENT",IF(SABI_SUMMARY!AS154="FEMALE_ADULT_36_48","F_RESIDENT","NA")))</f>
        <v>NA</v>
      </c>
      <c r="K154" s="1" t="str">
        <f>IF(SABI_SUMMARY!AT154="CENSORED",IF(SABI_SUMMARY!AS154="MALE_SUBADULT","M_DISPERSED",IF(SABI_SUMMARY!AS154="FEMALE_SUBADULT","F_DISPERSED","NA")),IF(SABI_SUMMARY!AT154="MALE_ADULT_36_48","M_RESIDENT",IF(SABI_SUMMARY!AT154="FEMALE_ADULT_36_48","F_RESIDENT","NA")))</f>
        <v>NA</v>
      </c>
      <c r="L154" s="1" t="str">
        <f>IF(SABI_SUMMARY!AU154="CENSORED",IF(SABI_SUMMARY!AT154="MALE_SUBADULT","M_DISPERSED",IF(SABI_SUMMARY!AT154="FEMALE_SUBADULT","F_DISPERSED","NA")),IF(SABI_SUMMARY!AU154="MALE_ADULT_36_48","M_RESIDENT",IF(SABI_SUMMARY!AU154="FEMALE_ADULT_36_48","F_RESIDENT","NA")))</f>
        <v>NA</v>
      </c>
      <c r="M154" s="1" t="str">
        <f>IF(SABI_SUMMARY!AV154="CENSORED",IF(SABI_SUMMARY!AU154="MALE_SUBADULT","M_DISPERSED",IF(SABI_SUMMARY!AU154="FEMALE_SUBADULT","F_DISPERSED","NA")),IF(SABI_SUMMARY!AV154="MALE_ADULT_36_48","M_RESIDENT",IF(SABI_SUMMARY!AV154="FEMALE_ADULT_36_48","F_RESIDENT","NA")))</f>
        <v>NA</v>
      </c>
      <c r="N154" s="1" t="str">
        <f>IF(SABI_SUMMARY!AW154="CENSORED",IF(SABI_SUMMARY!AV154="MALE_SUBADULT","M_DISPERSED",IF(SABI_SUMMARY!AV154="FEMALE_SUBADULT","F_DISPERSED","NA")),IF(SABI_SUMMARY!AW154="MALE_ADULT_36_48","M_RESIDENT",IF(SABI_SUMMARY!AW154="FEMALE_ADULT_36_48","F_RESIDENT","NA")))</f>
        <v>NA</v>
      </c>
      <c r="O154" s="1" t="str">
        <f>IF(SABI_SUMMARY!AX154="CENSORED",IF(SABI_SUMMARY!AW154="MALE_SUBADULT","M_DISPERSED",IF(SABI_SUMMARY!AW154="FEMALE_SUBADULT","F_DISPERSED","NA")),IF(SABI_SUMMARY!AX154="MALE_ADULT_36_48","M_RESIDENT",IF(SABI_SUMMARY!AX154="FEMALE_ADULT_36_48","F_RESIDENT","NA")))</f>
        <v>NA</v>
      </c>
      <c r="P154" s="1" t="str">
        <f>IF(SABI_SUMMARY!AY154="CENSORED",IF(SABI_SUMMARY!AX154="MALE_SUBADULT","M_DISPERSED",IF(SABI_SUMMARY!AX154="FEMALE_SUBADULT","F_DISPERSED","NA")),IF(SABI_SUMMARY!AY154="MALE_ADULT_36_48","M_RESIDENT",IF(SABI_SUMMARY!AY154="FEMALE_ADULT_36_48","F_RESIDENT","NA")))</f>
        <v>NA</v>
      </c>
    </row>
    <row r="155" spans="1:16" x14ac:dyDescent="0.2">
      <c r="A155" s="27">
        <f>SABI_RAW_DATA!A155</f>
        <v>154</v>
      </c>
      <c r="B155" s="1" t="str">
        <f>IF(SABI_SUMMARY!AK155="CENSORED",IF(SABI_SUMMARY!AJ155="MALE_SUBADULT","M_DISPERSED",IF(SABI_SUMMARY!AJ155="FEMALE_SUBADULT","F_DISPERSED","NA")),IF(SABI_SUMMARY!AK155="MALE_ADULT_36_48","M_RESIDENT",IF(SABI_SUMMARY!AK155="FEMALE_ADULT_36_48","F_RESIDENT","NA")))</f>
        <v>NA</v>
      </c>
      <c r="C155" s="1" t="str">
        <f>IF(SABI_SUMMARY!AL155="CENSORED",IF(SABI_SUMMARY!AK155="MALE_SUBADULT","M_DISPERSED",IF(SABI_SUMMARY!AK155="FEMALE_SUBADULT","F_DISPERSED","NA")),IF(SABI_SUMMARY!AL155="MALE_ADULT_36_48","M_RESIDENT",IF(SABI_SUMMARY!AL155="FEMALE_ADULT_36_48","F_RESIDENT","NA")))</f>
        <v>NA</v>
      </c>
      <c r="D155" s="1" t="str">
        <f>IF(SABI_SUMMARY!AM155="CENSORED",IF(SABI_SUMMARY!AL155="MALE_SUBADULT","M_DISPERSED",IF(SABI_SUMMARY!AL155="FEMALE_SUBADULT","F_DISPERSED","NA")),IF(SABI_SUMMARY!AM155="MALE_ADULT_36_48","M_RESIDENT",IF(SABI_SUMMARY!AM155="FEMALE_ADULT_36_48","F_RESIDENT","NA")))</f>
        <v>NA</v>
      </c>
      <c r="E155" s="1" t="str">
        <f>IF(SABI_SUMMARY!AN155="CENSORED",IF(SABI_SUMMARY!AM155="MALE_SUBADULT","M_DISPERSED",IF(SABI_SUMMARY!AM155="FEMALE_SUBADULT","F_DISPERSED","NA")),IF(SABI_SUMMARY!AN155="MALE_ADULT_36_48","M_RESIDENT",IF(SABI_SUMMARY!AN155="FEMALE_ADULT_36_48","F_RESIDENT","NA")))</f>
        <v>NA</v>
      </c>
      <c r="F155" s="1" t="str">
        <f>IF(SABI_SUMMARY!AO155="CENSORED",IF(SABI_SUMMARY!AN155="MALE_SUBADULT","M_DISPERSED",IF(SABI_SUMMARY!AN155="FEMALE_SUBADULT","F_DISPERSED","NA")),IF(SABI_SUMMARY!AO155="MALE_ADULT_36_48","M_RESIDENT",IF(SABI_SUMMARY!AO155="FEMALE_ADULT_36_48","F_RESIDENT","NA")))</f>
        <v>NA</v>
      </c>
      <c r="G155" s="1" t="str">
        <f>IF(SABI_SUMMARY!AP155="CENSORED",IF(SABI_SUMMARY!AO155="MALE_SUBADULT","M_DISPERSED",IF(SABI_SUMMARY!AO155="FEMALE_SUBADULT","F_DISPERSED","NA")),IF(SABI_SUMMARY!AP155="MALE_ADULT_36_48","M_RESIDENT",IF(SABI_SUMMARY!AP155="FEMALE_ADULT_36_48","F_RESIDENT","NA")))</f>
        <v>NA</v>
      </c>
      <c r="H155" s="1" t="str">
        <f>IF(SABI_SUMMARY!AQ155="CENSORED",IF(SABI_SUMMARY!AP155="MALE_SUBADULT","M_DISPERSED",IF(SABI_SUMMARY!AP155="FEMALE_SUBADULT","F_DISPERSED","NA")),IF(SABI_SUMMARY!AQ155="MALE_ADULT_36_48","M_RESIDENT",IF(SABI_SUMMARY!AQ155="FEMALE_ADULT_36_48","F_RESIDENT","NA")))</f>
        <v>NA</v>
      </c>
      <c r="I155" s="1" t="str">
        <f>IF(SABI_SUMMARY!AR155="CENSORED",IF(SABI_SUMMARY!AQ155="MALE_SUBADULT","M_DISPERSED",IF(SABI_SUMMARY!AQ155="FEMALE_SUBADULT","F_DISPERSED","NA")),IF(SABI_SUMMARY!AR155="MALE_ADULT_36_48","M_RESIDENT",IF(SABI_SUMMARY!AR155="FEMALE_ADULT_36_48","F_RESIDENT","NA")))</f>
        <v>NA</v>
      </c>
      <c r="J155" s="1" t="str">
        <f>IF(SABI_SUMMARY!AS155="CENSORED",IF(SABI_SUMMARY!AR155="MALE_SUBADULT","M_DISPERSED",IF(SABI_SUMMARY!AR155="FEMALE_SUBADULT","F_DISPERSED","NA")),IF(SABI_SUMMARY!AS155="MALE_ADULT_36_48","M_RESIDENT",IF(SABI_SUMMARY!AS155="FEMALE_ADULT_36_48","F_RESIDENT","NA")))</f>
        <v>NA</v>
      </c>
      <c r="K155" s="1" t="str">
        <f>IF(SABI_SUMMARY!AT155="CENSORED",IF(SABI_SUMMARY!AS155="MALE_SUBADULT","M_DISPERSED",IF(SABI_SUMMARY!AS155="FEMALE_SUBADULT","F_DISPERSED","NA")),IF(SABI_SUMMARY!AT155="MALE_ADULT_36_48","M_RESIDENT",IF(SABI_SUMMARY!AT155="FEMALE_ADULT_36_48","F_RESIDENT","NA")))</f>
        <v>NA</v>
      </c>
      <c r="L155" s="1" t="str">
        <f>IF(SABI_SUMMARY!AU155="CENSORED",IF(SABI_SUMMARY!AT155="MALE_SUBADULT","M_DISPERSED",IF(SABI_SUMMARY!AT155="FEMALE_SUBADULT","F_DISPERSED","NA")),IF(SABI_SUMMARY!AU155="MALE_ADULT_36_48","M_RESIDENT",IF(SABI_SUMMARY!AU155="FEMALE_ADULT_36_48","F_RESIDENT","NA")))</f>
        <v>NA</v>
      </c>
      <c r="M155" s="1" t="str">
        <f>IF(SABI_SUMMARY!AV155="CENSORED",IF(SABI_SUMMARY!AU155="MALE_SUBADULT","M_DISPERSED",IF(SABI_SUMMARY!AU155="FEMALE_SUBADULT","F_DISPERSED","NA")),IF(SABI_SUMMARY!AV155="MALE_ADULT_36_48","M_RESIDENT",IF(SABI_SUMMARY!AV155="FEMALE_ADULT_36_48","F_RESIDENT","NA")))</f>
        <v>NA</v>
      </c>
      <c r="N155" s="1" t="str">
        <f>IF(SABI_SUMMARY!AW155="CENSORED",IF(SABI_SUMMARY!AV155="MALE_SUBADULT","M_DISPERSED",IF(SABI_SUMMARY!AV155="FEMALE_SUBADULT","F_DISPERSED","NA")),IF(SABI_SUMMARY!AW155="MALE_ADULT_36_48","M_RESIDENT",IF(SABI_SUMMARY!AW155="FEMALE_ADULT_36_48","F_RESIDENT","NA")))</f>
        <v>NA</v>
      </c>
      <c r="O155" s="1" t="str">
        <f>IF(SABI_SUMMARY!AX155="CENSORED",IF(SABI_SUMMARY!AW155="MALE_SUBADULT","M_DISPERSED",IF(SABI_SUMMARY!AW155="FEMALE_SUBADULT","F_DISPERSED","NA")),IF(SABI_SUMMARY!AX155="MALE_ADULT_36_48","M_RESIDENT",IF(SABI_SUMMARY!AX155="FEMALE_ADULT_36_48","F_RESIDENT","NA")))</f>
        <v>NA</v>
      </c>
      <c r="P155" s="1" t="str">
        <f>IF(SABI_SUMMARY!AY155="CENSORED",IF(SABI_SUMMARY!AX155="MALE_SUBADULT","M_DISPERSED",IF(SABI_SUMMARY!AX155="FEMALE_SUBADULT","F_DISPERSED","NA")),IF(SABI_SUMMARY!AY155="MALE_ADULT_36_48","M_RESIDENT",IF(SABI_SUMMARY!AY155="FEMALE_ADULT_36_48","F_RESIDENT","NA")))</f>
        <v>NA</v>
      </c>
    </row>
    <row r="156" spans="1:16" x14ac:dyDescent="0.2">
      <c r="A156" s="27">
        <f>SABI_RAW_DATA!A156</f>
        <v>155</v>
      </c>
      <c r="B156" s="1" t="str">
        <f>IF(SABI_SUMMARY!AK156="CENSORED",IF(SABI_SUMMARY!AJ156="MALE_SUBADULT","M_DISPERSED",IF(SABI_SUMMARY!AJ156="FEMALE_SUBADULT","F_DISPERSED","NA")),IF(SABI_SUMMARY!AK156="MALE_ADULT_36_48","M_RESIDENT",IF(SABI_SUMMARY!AK156="FEMALE_ADULT_36_48","F_RESIDENT","NA")))</f>
        <v>NA</v>
      </c>
      <c r="C156" s="1" t="str">
        <f>IF(SABI_SUMMARY!AL156="CENSORED",IF(SABI_SUMMARY!AK156="MALE_SUBADULT","M_DISPERSED",IF(SABI_SUMMARY!AK156="FEMALE_SUBADULT","F_DISPERSED","NA")),IF(SABI_SUMMARY!AL156="MALE_ADULT_36_48","M_RESIDENT",IF(SABI_SUMMARY!AL156="FEMALE_ADULT_36_48","F_RESIDENT","NA")))</f>
        <v>NA</v>
      </c>
      <c r="D156" s="1" t="str">
        <f>IF(SABI_SUMMARY!AM156="CENSORED",IF(SABI_SUMMARY!AL156="MALE_SUBADULT","M_DISPERSED",IF(SABI_SUMMARY!AL156="FEMALE_SUBADULT","F_DISPERSED","NA")),IF(SABI_SUMMARY!AM156="MALE_ADULT_36_48","M_RESIDENT",IF(SABI_SUMMARY!AM156="FEMALE_ADULT_36_48","F_RESIDENT","NA")))</f>
        <v>NA</v>
      </c>
      <c r="E156" s="1" t="str">
        <f>IF(SABI_SUMMARY!AN156="CENSORED",IF(SABI_SUMMARY!AM156="MALE_SUBADULT","M_DISPERSED",IF(SABI_SUMMARY!AM156="FEMALE_SUBADULT","F_DISPERSED","NA")),IF(SABI_SUMMARY!AN156="MALE_ADULT_36_48","M_RESIDENT",IF(SABI_SUMMARY!AN156="FEMALE_ADULT_36_48","F_RESIDENT","NA")))</f>
        <v>NA</v>
      </c>
      <c r="F156" s="1" t="str">
        <f>IF(SABI_SUMMARY!AO156="CENSORED",IF(SABI_SUMMARY!AN156="MALE_SUBADULT","M_DISPERSED",IF(SABI_SUMMARY!AN156="FEMALE_SUBADULT","F_DISPERSED","NA")),IF(SABI_SUMMARY!AO156="MALE_ADULT_36_48","M_RESIDENT",IF(SABI_SUMMARY!AO156="FEMALE_ADULT_36_48","F_RESIDENT","NA")))</f>
        <v>NA</v>
      </c>
      <c r="G156" s="1" t="str">
        <f>IF(SABI_SUMMARY!AP156="CENSORED",IF(SABI_SUMMARY!AO156="MALE_SUBADULT","M_DISPERSED",IF(SABI_SUMMARY!AO156="FEMALE_SUBADULT","F_DISPERSED","NA")),IF(SABI_SUMMARY!AP156="MALE_ADULT_36_48","M_RESIDENT",IF(SABI_SUMMARY!AP156="FEMALE_ADULT_36_48","F_RESIDENT","NA")))</f>
        <v>NA</v>
      </c>
      <c r="H156" s="1" t="str">
        <f>IF(SABI_SUMMARY!AQ156="CENSORED",IF(SABI_SUMMARY!AP156="MALE_SUBADULT","M_DISPERSED",IF(SABI_SUMMARY!AP156="FEMALE_SUBADULT","F_DISPERSED","NA")),IF(SABI_SUMMARY!AQ156="MALE_ADULT_36_48","M_RESIDENT",IF(SABI_SUMMARY!AQ156="FEMALE_ADULT_36_48","F_RESIDENT","NA")))</f>
        <v>NA</v>
      </c>
      <c r="I156" s="1" t="str">
        <f>IF(SABI_SUMMARY!AR156="CENSORED",IF(SABI_SUMMARY!AQ156="MALE_SUBADULT","M_DISPERSED",IF(SABI_SUMMARY!AQ156="FEMALE_SUBADULT","F_DISPERSED","NA")),IF(SABI_SUMMARY!AR156="MALE_ADULT_36_48","M_RESIDENT",IF(SABI_SUMMARY!AR156="FEMALE_ADULT_36_48","F_RESIDENT","NA")))</f>
        <v>NA</v>
      </c>
      <c r="J156" s="1" t="str">
        <f>IF(SABI_SUMMARY!AS156="CENSORED",IF(SABI_SUMMARY!AR156="MALE_SUBADULT","M_DISPERSED",IF(SABI_SUMMARY!AR156="FEMALE_SUBADULT","F_DISPERSED","NA")),IF(SABI_SUMMARY!AS156="MALE_ADULT_36_48","M_RESIDENT",IF(SABI_SUMMARY!AS156="FEMALE_ADULT_36_48","F_RESIDENT","NA")))</f>
        <v>NA</v>
      </c>
      <c r="K156" s="1" t="str">
        <f>IF(SABI_SUMMARY!AT156="CENSORED",IF(SABI_SUMMARY!AS156="MALE_SUBADULT","M_DISPERSED",IF(SABI_SUMMARY!AS156="FEMALE_SUBADULT","F_DISPERSED","NA")),IF(SABI_SUMMARY!AT156="MALE_ADULT_36_48","M_RESIDENT",IF(SABI_SUMMARY!AT156="FEMALE_ADULT_36_48","F_RESIDENT","NA")))</f>
        <v>NA</v>
      </c>
      <c r="L156" s="1" t="str">
        <f>IF(SABI_SUMMARY!AU156="CENSORED",IF(SABI_SUMMARY!AT156="MALE_SUBADULT","M_DISPERSED",IF(SABI_SUMMARY!AT156="FEMALE_SUBADULT","F_DISPERSED","NA")),IF(SABI_SUMMARY!AU156="MALE_ADULT_36_48","M_RESIDENT",IF(SABI_SUMMARY!AU156="FEMALE_ADULT_36_48","F_RESIDENT","NA")))</f>
        <v>NA</v>
      </c>
      <c r="M156" s="1" t="str">
        <f>IF(SABI_SUMMARY!AV156="CENSORED",IF(SABI_SUMMARY!AU156="MALE_SUBADULT","M_DISPERSED",IF(SABI_SUMMARY!AU156="FEMALE_SUBADULT","F_DISPERSED","NA")),IF(SABI_SUMMARY!AV156="MALE_ADULT_36_48","M_RESIDENT",IF(SABI_SUMMARY!AV156="FEMALE_ADULT_36_48","F_RESIDENT","NA")))</f>
        <v>NA</v>
      </c>
      <c r="N156" s="1" t="str">
        <f>IF(SABI_SUMMARY!AW156="CENSORED",IF(SABI_SUMMARY!AV156="MALE_SUBADULT","M_DISPERSED",IF(SABI_SUMMARY!AV156="FEMALE_SUBADULT","F_DISPERSED","NA")),IF(SABI_SUMMARY!AW156="MALE_ADULT_36_48","M_RESIDENT",IF(SABI_SUMMARY!AW156="FEMALE_ADULT_36_48","F_RESIDENT","NA")))</f>
        <v>NA</v>
      </c>
      <c r="O156" s="1" t="str">
        <f>IF(SABI_SUMMARY!AX156="CENSORED",IF(SABI_SUMMARY!AW156="MALE_SUBADULT","M_DISPERSED",IF(SABI_SUMMARY!AW156="FEMALE_SUBADULT","F_DISPERSED","NA")),IF(SABI_SUMMARY!AX156="MALE_ADULT_36_48","M_RESIDENT",IF(SABI_SUMMARY!AX156="FEMALE_ADULT_36_48","F_RESIDENT","NA")))</f>
        <v>NA</v>
      </c>
      <c r="P156" s="1" t="str">
        <f>IF(SABI_SUMMARY!AY156="CENSORED",IF(SABI_SUMMARY!AX156="MALE_SUBADULT","M_DISPERSED",IF(SABI_SUMMARY!AX156="FEMALE_SUBADULT","F_DISPERSED","NA")),IF(SABI_SUMMARY!AY156="MALE_ADULT_36_48","M_RESIDENT",IF(SABI_SUMMARY!AY156="FEMALE_ADULT_36_48","F_RESIDENT","NA")))</f>
        <v>NA</v>
      </c>
    </row>
    <row r="157" spans="1:16" x14ac:dyDescent="0.2">
      <c r="A157" s="27">
        <f>SABI_RAW_DATA!A157</f>
        <v>156</v>
      </c>
      <c r="B157" s="1" t="str">
        <f>IF(SABI_SUMMARY!AK157="CENSORED",IF(SABI_SUMMARY!AJ157="MALE_SUBADULT","M_DISPERSED",IF(SABI_SUMMARY!AJ157="FEMALE_SUBADULT","F_DISPERSED","NA")),IF(SABI_SUMMARY!AK157="MALE_ADULT_36_48","M_RESIDENT",IF(SABI_SUMMARY!AK157="FEMALE_ADULT_36_48","F_RESIDENT","NA")))</f>
        <v>NA</v>
      </c>
      <c r="C157" s="1" t="str">
        <f>IF(SABI_SUMMARY!AL157="CENSORED",IF(SABI_SUMMARY!AK157="MALE_SUBADULT","M_DISPERSED",IF(SABI_SUMMARY!AK157="FEMALE_SUBADULT","F_DISPERSED","NA")),IF(SABI_SUMMARY!AL157="MALE_ADULT_36_48","M_RESIDENT",IF(SABI_SUMMARY!AL157="FEMALE_ADULT_36_48","F_RESIDENT","NA")))</f>
        <v>NA</v>
      </c>
      <c r="D157" s="1" t="str">
        <f>IF(SABI_SUMMARY!AM157="CENSORED",IF(SABI_SUMMARY!AL157="MALE_SUBADULT","M_DISPERSED",IF(SABI_SUMMARY!AL157="FEMALE_SUBADULT","F_DISPERSED","NA")),IF(SABI_SUMMARY!AM157="MALE_ADULT_36_48","M_RESIDENT",IF(SABI_SUMMARY!AM157="FEMALE_ADULT_36_48","F_RESIDENT","NA")))</f>
        <v>NA</v>
      </c>
      <c r="E157" s="1" t="str">
        <f>IF(SABI_SUMMARY!AN157="CENSORED",IF(SABI_SUMMARY!AM157="MALE_SUBADULT","M_DISPERSED",IF(SABI_SUMMARY!AM157="FEMALE_SUBADULT","F_DISPERSED","NA")),IF(SABI_SUMMARY!AN157="MALE_ADULT_36_48","M_RESIDENT",IF(SABI_SUMMARY!AN157="FEMALE_ADULT_36_48","F_RESIDENT","NA")))</f>
        <v>NA</v>
      </c>
      <c r="F157" s="1" t="str">
        <f>IF(SABI_SUMMARY!AO157="CENSORED",IF(SABI_SUMMARY!AN157="MALE_SUBADULT","M_DISPERSED",IF(SABI_SUMMARY!AN157="FEMALE_SUBADULT","F_DISPERSED","NA")),IF(SABI_SUMMARY!AO157="MALE_ADULT_36_48","M_RESIDENT",IF(SABI_SUMMARY!AO157="FEMALE_ADULT_36_48","F_RESIDENT","NA")))</f>
        <v>NA</v>
      </c>
      <c r="G157" s="1" t="str">
        <f>IF(SABI_SUMMARY!AP157="CENSORED",IF(SABI_SUMMARY!AO157="MALE_SUBADULT","M_DISPERSED",IF(SABI_SUMMARY!AO157="FEMALE_SUBADULT","F_DISPERSED","NA")),IF(SABI_SUMMARY!AP157="MALE_ADULT_36_48","M_RESIDENT",IF(SABI_SUMMARY!AP157="FEMALE_ADULT_36_48","F_RESIDENT","NA")))</f>
        <v>NA</v>
      </c>
      <c r="H157" s="1" t="str">
        <f>IF(SABI_SUMMARY!AQ157="CENSORED",IF(SABI_SUMMARY!AP157="MALE_SUBADULT","M_DISPERSED",IF(SABI_SUMMARY!AP157="FEMALE_SUBADULT","F_DISPERSED","NA")),IF(SABI_SUMMARY!AQ157="MALE_ADULT_36_48","M_RESIDENT",IF(SABI_SUMMARY!AQ157="FEMALE_ADULT_36_48","F_RESIDENT","NA")))</f>
        <v>NA</v>
      </c>
      <c r="I157" s="1" t="str">
        <f>IF(SABI_SUMMARY!AR157="CENSORED",IF(SABI_SUMMARY!AQ157="MALE_SUBADULT","M_DISPERSED",IF(SABI_SUMMARY!AQ157="FEMALE_SUBADULT","F_DISPERSED","NA")),IF(SABI_SUMMARY!AR157="MALE_ADULT_36_48","M_RESIDENT",IF(SABI_SUMMARY!AR157="FEMALE_ADULT_36_48","F_RESIDENT","NA")))</f>
        <v>NA</v>
      </c>
      <c r="J157" s="1" t="str">
        <f>IF(SABI_SUMMARY!AS157="CENSORED",IF(SABI_SUMMARY!AR157="MALE_SUBADULT","M_DISPERSED",IF(SABI_SUMMARY!AR157="FEMALE_SUBADULT","F_DISPERSED","NA")),IF(SABI_SUMMARY!AS157="MALE_ADULT_36_48","M_RESIDENT",IF(SABI_SUMMARY!AS157="FEMALE_ADULT_36_48","F_RESIDENT","NA")))</f>
        <v>NA</v>
      </c>
      <c r="K157" s="1" t="str">
        <f>IF(SABI_SUMMARY!AT157="CENSORED",IF(SABI_SUMMARY!AS157="MALE_SUBADULT","M_DISPERSED",IF(SABI_SUMMARY!AS157="FEMALE_SUBADULT","F_DISPERSED","NA")),IF(SABI_SUMMARY!AT157="MALE_ADULT_36_48","M_RESIDENT",IF(SABI_SUMMARY!AT157="FEMALE_ADULT_36_48","F_RESIDENT","NA")))</f>
        <v>NA</v>
      </c>
      <c r="L157" s="1" t="str">
        <f>IF(SABI_SUMMARY!AU157="CENSORED",IF(SABI_SUMMARY!AT157="MALE_SUBADULT","M_DISPERSED",IF(SABI_SUMMARY!AT157="FEMALE_SUBADULT","F_DISPERSED","NA")),IF(SABI_SUMMARY!AU157="MALE_ADULT_36_48","M_RESIDENT",IF(SABI_SUMMARY!AU157="FEMALE_ADULT_36_48","F_RESIDENT","NA")))</f>
        <v>NA</v>
      </c>
      <c r="M157" s="1" t="str">
        <f>IF(SABI_SUMMARY!AV157="CENSORED",IF(SABI_SUMMARY!AU157="MALE_SUBADULT","M_DISPERSED",IF(SABI_SUMMARY!AU157="FEMALE_SUBADULT","F_DISPERSED","NA")),IF(SABI_SUMMARY!AV157="MALE_ADULT_36_48","M_RESIDENT",IF(SABI_SUMMARY!AV157="FEMALE_ADULT_36_48","F_RESIDENT","NA")))</f>
        <v>NA</v>
      </c>
      <c r="N157" s="1" t="str">
        <f>IF(SABI_SUMMARY!AW157="CENSORED",IF(SABI_SUMMARY!AV157="MALE_SUBADULT","M_DISPERSED",IF(SABI_SUMMARY!AV157="FEMALE_SUBADULT","F_DISPERSED","NA")),IF(SABI_SUMMARY!AW157="MALE_ADULT_36_48","M_RESIDENT",IF(SABI_SUMMARY!AW157="FEMALE_ADULT_36_48","F_RESIDENT","NA")))</f>
        <v>NA</v>
      </c>
      <c r="O157" s="1" t="str">
        <f>IF(SABI_SUMMARY!AX157="CENSORED",IF(SABI_SUMMARY!AW157="MALE_SUBADULT","M_DISPERSED",IF(SABI_SUMMARY!AW157="FEMALE_SUBADULT","F_DISPERSED","NA")),IF(SABI_SUMMARY!AX157="MALE_ADULT_36_48","M_RESIDENT",IF(SABI_SUMMARY!AX157="FEMALE_ADULT_36_48","F_RESIDENT","NA")))</f>
        <v>NA</v>
      </c>
      <c r="P157" s="1" t="str">
        <f>IF(SABI_SUMMARY!AY157="CENSORED",IF(SABI_SUMMARY!AX157="MALE_SUBADULT","M_DISPERSED",IF(SABI_SUMMARY!AX157="FEMALE_SUBADULT","F_DISPERSED","NA")),IF(SABI_SUMMARY!AY157="MALE_ADULT_36_48","M_RESIDENT",IF(SABI_SUMMARY!AY157="FEMALE_ADULT_36_48","F_RESIDENT","NA")))</f>
        <v>NA</v>
      </c>
    </row>
    <row r="158" spans="1:16" x14ac:dyDescent="0.2">
      <c r="A158" s="27">
        <f>SABI_RAW_DATA!A158</f>
        <v>157</v>
      </c>
      <c r="B158" s="1" t="str">
        <f>IF(SABI_SUMMARY!AK158="CENSORED",IF(SABI_SUMMARY!AJ158="MALE_SUBADULT","M_DISPERSED",IF(SABI_SUMMARY!AJ158="FEMALE_SUBADULT","F_DISPERSED","NA")),IF(SABI_SUMMARY!AK158="MALE_ADULT_36_48","M_RESIDENT",IF(SABI_SUMMARY!AK158="FEMALE_ADULT_36_48","F_RESIDENT","NA")))</f>
        <v>NA</v>
      </c>
      <c r="C158" s="1" t="str">
        <f>IF(SABI_SUMMARY!AL158="CENSORED",IF(SABI_SUMMARY!AK158="MALE_SUBADULT","M_DISPERSED",IF(SABI_SUMMARY!AK158="FEMALE_SUBADULT","F_DISPERSED","NA")),IF(SABI_SUMMARY!AL158="MALE_ADULT_36_48","M_RESIDENT",IF(SABI_SUMMARY!AL158="FEMALE_ADULT_36_48","F_RESIDENT","NA")))</f>
        <v>NA</v>
      </c>
      <c r="D158" s="1" t="str">
        <f>IF(SABI_SUMMARY!AM158="CENSORED",IF(SABI_SUMMARY!AL158="MALE_SUBADULT","M_DISPERSED",IF(SABI_SUMMARY!AL158="FEMALE_SUBADULT","F_DISPERSED","NA")),IF(SABI_SUMMARY!AM158="MALE_ADULT_36_48","M_RESIDENT",IF(SABI_SUMMARY!AM158="FEMALE_ADULT_36_48","F_RESIDENT","NA")))</f>
        <v>NA</v>
      </c>
      <c r="E158" s="1" t="str">
        <f>IF(SABI_SUMMARY!AN158="CENSORED",IF(SABI_SUMMARY!AM158="MALE_SUBADULT","M_DISPERSED",IF(SABI_SUMMARY!AM158="FEMALE_SUBADULT","F_DISPERSED","NA")),IF(SABI_SUMMARY!AN158="MALE_ADULT_36_48","M_RESIDENT",IF(SABI_SUMMARY!AN158="FEMALE_ADULT_36_48","F_RESIDENT","NA")))</f>
        <v>NA</v>
      </c>
      <c r="F158" s="1" t="str">
        <f>IF(SABI_SUMMARY!AO158="CENSORED",IF(SABI_SUMMARY!AN158="MALE_SUBADULT","M_DISPERSED",IF(SABI_SUMMARY!AN158="FEMALE_SUBADULT","F_DISPERSED","NA")),IF(SABI_SUMMARY!AO158="MALE_ADULT_36_48","M_RESIDENT",IF(SABI_SUMMARY!AO158="FEMALE_ADULT_36_48","F_RESIDENT","NA")))</f>
        <v>NA</v>
      </c>
      <c r="G158" s="1" t="str">
        <f>IF(SABI_SUMMARY!AP158="CENSORED",IF(SABI_SUMMARY!AO158="MALE_SUBADULT","M_DISPERSED",IF(SABI_SUMMARY!AO158="FEMALE_SUBADULT","F_DISPERSED","NA")),IF(SABI_SUMMARY!AP158="MALE_ADULT_36_48","M_RESIDENT",IF(SABI_SUMMARY!AP158="FEMALE_ADULT_36_48","F_RESIDENT","NA")))</f>
        <v>NA</v>
      </c>
      <c r="H158" s="1" t="str">
        <f>IF(SABI_SUMMARY!AQ158="CENSORED",IF(SABI_SUMMARY!AP158="MALE_SUBADULT","M_DISPERSED",IF(SABI_SUMMARY!AP158="FEMALE_SUBADULT","F_DISPERSED","NA")),IF(SABI_SUMMARY!AQ158="MALE_ADULT_36_48","M_RESIDENT",IF(SABI_SUMMARY!AQ158="FEMALE_ADULT_36_48","F_RESIDENT","NA")))</f>
        <v>NA</v>
      </c>
      <c r="I158" s="1" t="str">
        <f>IF(SABI_SUMMARY!AR158="CENSORED",IF(SABI_SUMMARY!AQ158="MALE_SUBADULT","M_DISPERSED",IF(SABI_SUMMARY!AQ158="FEMALE_SUBADULT","F_DISPERSED","NA")),IF(SABI_SUMMARY!AR158="MALE_ADULT_36_48","M_RESIDENT",IF(SABI_SUMMARY!AR158="FEMALE_ADULT_36_48","F_RESIDENT","NA")))</f>
        <v>NA</v>
      </c>
      <c r="J158" s="1" t="str">
        <f>IF(SABI_SUMMARY!AS158="CENSORED",IF(SABI_SUMMARY!AR158="MALE_SUBADULT","M_DISPERSED",IF(SABI_SUMMARY!AR158="FEMALE_SUBADULT","F_DISPERSED","NA")),IF(SABI_SUMMARY!AS158="MALE_ADULT_36_48","M_RESIDENT",IF(SABI_SUMMARY!AS158="FEMALE_ADULT_36_48","F_RESIDENT","NA")))</f>
        <v>NA</v>
      </c>
      <c r="K158" s="1" t="str">
        <f>IF(SABI_SUMMARY!AT158="CENSORED",IF(SABI_SUMMARY!AS158="MALE_SUBADULT","M_DISPERSED",IF(SABI_SUMMARY!AS158="FEMALE_SUBADULT","F_DISPERSED","NA")),IF(SABI_SUMMARY!AT158="MALE_ADULT_36_48","M_RESIDENT",IF(SABI_SUMMARY!AT158="FEMALE_ADULT_36_48","F_RESIDENT","NA")))</f>
        <v>NA</v>
      </c>
      <c r="L158" s="1" t="str">
        <f>IF(SABI_SUMMARY!AU158="CENSORED",IF(SABI_SUMMARY!AT158="MALE_SUBADULT","M_DISPERSED",IF(SABI_SUMMARY!AT158="FEMALE_SUBADULT","F_DISPERSED","NA")),IF(SABI_SUMMARY!AU158="MALE_ADULT_36_48","M_RESIDENT",IF(SABI_SUMMARY!AU158="FEMALE_ADULT_36_48","F_RESIDENT","NA")))</f>
        <v>NA</v>
      </c>
      <c r="M158" s="1" t="str">
        <f>IF(SABI_SUMMARY!AV158="CENSORED",IF(SABI_SUMMARY!AU158="MALE_SUBADULT","M_DISPERSED",IF(SABI_SUMMARY!AU158="FEMALE_SUBADULT","F_DISPERSED","NA")),IF(SABI_SUMMARY!AV158="MALE_ADULT_36_48","M_RESIDENT",IF(SABI_SUMMARY!AV158="FEMALE_ADULT_36_48","F_RESIDENT","NA")))</f>
        <v>NA</v>
      </c>
      <c r="N158" s="1" t="str">
        <f>IF(SABI_SUMMARY!AW158="CENSORED",IF(SABI_SUMMARY!AV158="MALE_SUBADULT","M_DISPERSED",IF(SABI_SUMMARY!AV158="FEMALE_SUBADULT","F_DISPERSED","NA")),IF(SABI_SUMMARY!AW158="MALE_ADULT_36_48","M_RESIDENT",IF(SABI_SUMMARY!AW158="FEMALE_ADULT_36_48","F_RESIDENT","NA")))</f>
        <v>NA</v>
      </c>
      <c r="O158" s="1" t="str">
        <f>IF(SABI_SUMMARY!AX158="CENSORED",IF(SABI_SUMMARY!AW158="MALE_SUBADULT","M_DISPERSED",IF(SABI_SUMMARY!AW158="FEMALE_SUBADULT","F_DISPERSED","NA")),IF(SABI_SUMMARY!AX158="MALE_ADULT_36_48","M_RESIDENT",IF(SABI_SUMMARY!AX158="FEMALE_ADULT_36_48","F_RESIDENT","NA")))</f>
        <v>NA</v>
      </c>
      <c r="P158" s="1" t="str">
        <f>IF(SABI_SUMMARY!AY158="CENSORED",IF(SABI_SUMMARY!AX158="MALE_SUBADULT","M_DISPERSED",IF(SABI_SUMMARY!AX158="FEMALE_SUBADULT","F_DISPERSED","NA")),IF(SABI_SUMMARY!AY158="MALE_ADULT_36_48","M_RESIDENT",IF(SABI_SUMMARY!AY158="FEMALE_ADULT_36_48","F_RESIDENT","NA")))</f>
        <v>NA</v>
      </c>
    </row>
    <row r="159" spans="1:16" x14ac:dyDescent="0.2">
      <c r="A159" s="27">
        <f>SABI_RAW_DATA!A159</f>
        <v>158</v>
      </c>
      <c r="B159" s="1" t="str">
        <f>IF(SABI_SUMMARY!AK159="CENSORED",IF(SABI_SUMMARY!AJ159="MALE_SUBADULT","M_DISPERSED",IF(SABI_SUMMARY!AJ159="FEMALE_SUBADULT","F_DISPERSED","NA")),IF(SABI_SUMMARY!AK159="MALE_ADULT_36_48","M_RESIDENT",IF(SABI_SUMMARY!AK159="FEMALE_ADULT_36_48","F_RESIDENT","NA")))</f>
        <v>NA</v>
      </c>
      <c r="C159" s="1" t="str">
        <f>IF(SABI_SUMMARY!AL159="CENSORED",IF(SABI_SUMMARY!AK159="MALE_SUBADULT","M_DISPERSED",IF(SABI_SUMMARY!AK159="FEMALE_SUBADULT","F_DISPERSED","NA")),IF(SABI_SUMMARY!AL159="MALE_ADULT_36_48","M_RESIDENT",IF(SABI_SUMMARY!AL159="FEMALE_ADULT_36_48","F_RESIDENT","NA")))</f>
        <v>NA</v>
      </c>
      <c r="D159" s="1" t="str">
        <f>IF(SABI_SUMMARY!AM159="CENSORED",IF(SABI_SUMMARY!AL159="MALE_SUBADULT","M_DISPERSED",IF(SABI_SUMMARY!AL159="FEMALE_SUBADULT","F_DISPERSED","NA")),IF(SABI_SUMMARY!AM159="MALE_ADULT_36_48","M_RESIDENT",IF(SABI_SUMMARY!AM159="FEMALE_ADULT_36_48","F_RESIDENT","NA")))</f>
        <v>NA</v>
      </c>
      <c r="E159" s="1" t="str">
        <f>IF(SABI_SUMMARY!AN159="CENSORED",IF(SABI_SUMMARY!AM159="MALE_SUBADULT","M_DISPERSED",IF(SABI_SUMMARY!AM159="FEMALE_SUBADULT","F_DISPERSED","NA")),IF(SABI_SUMMARY!AN159="MALE_ADULT_36_48","M_RESIDENT",IF(SABI_SUMMARY!AN159="FEMALE_ADULT_36_48","F_RESIDENT","NA")))</f>
        <v>NA</v>
      </c>
      <c r="F159" s="1" t="str">
        <f>IF(SABI_SUMMARY!AO159="CENSORED",IF(SABI_SUMMARY!AN159="MALE_SUBADULT","M_DISPERSED",IF(SABI_SUMMARY!AN159="FEMALE_SUBADULT","F_DISPERSED","NA")),IF(SABI_SUMMARY!AO159="MALE_ADULT_36_48","M_RESIDENT",IF(SABI_SUMMARY!AO159="FEMALE_ADULT_36_48","F_RESIDENT","NA")))</f>
        <v>NA</v>
      </c>
      <c r="G159" s="1" t="str">
        <f>IF(SABI_SUMMARY!AP159="CENSORED",IF(SABI_SUMMARY!AO159="MALE_SUBADULT","M_DISPERSED",IF(SABI_SUMMARY!AO159="FEMALE_SUBADULT","F_DISPERSED","NA")),IF(SABI_SUMMARY!AP159="MALE_ADULT_36_48","M_RESIDENT",IF(SABI_SUMMARY!AP159="FEMALE_ADULT_36_48","F_RESIDENT","NA")))</f>
        <v>NA</v>
      </c>
      <c r="H159" s="1" t="str">
        <f>IF(SABI_SUMMARY!AQ159="CENSORED",IF(SABI_SUMMARY!AP159="MALE_SUBADULT","M_DISPERSED",IF(SABI_SUMMARY!AP159="FEMALE_SUBADULT","F_DISPERSED","NA")),IF(SABI_SUMMARY!AQ159="MALE_ADULT_36_48","M_RESIDENT",IF(SABI_SUMMARY!AQ159="FEMALE_ADULT_36_48","F_RESIDENT","NA")))</f>
        <v>NA</v>
      </c>
      <c r="I159" s="1" t="str">
        <f>IF(SABI_SUMMARY!AR159="CENSORED",IF(SABI_SUMMARY!AQ159="MALE_SUBADULT","M_DISPERSED",IF(SABI_SUMMARY!AQ159="FEMALE_SUBADULT","F_DISPERSED","NA")),IF(SABI_SUMMARY!AR159="MALE_ADULT_36_48","M_RESIDENT",IF(SABI_SUMMARY!AR159="FEMALE_ADULT_36_48","F_RESIDENT","NA")))</f>
        <v>NA</v>
      </c>
      <c r="J159" s="1" t="str">
        <f>IF(SABI_SUMMARY!AS159="CENSORED",IF(SABI_SUMMARY!AR159="MALE_SUBADULT","M_DISPERSED",IF(SABI_SUMMARY!AR159="FEMALE_SUBADULT","F_DISPERSED","NA")),IF(SABI_SUMMARY!AS159="MALE_ADULT_36_48","M_RESIDENT",IF(SABI_SUMMARY!AS159="FEMALE_ADULT_36_48","F_RESIDENT","NA")))</f>
        <v>NA</v>
      </c>
      <c r="K159" s="1" t="str">
        <f>IF(SABI_SUMMARY!AT159="CENSORED",IF(SABI_SUMMARY!AS159="MALE_SUBADULT","M_DISPERSED",IF(SABI_SUMMARY!AS159="FEMALE_SUBADULT","F_DISPERSED","NA")),IF(SABI_SUMMARY!AT159="MALE_ADULT_36_48","M_RESIDENT",IF(SABI_SUMMARY!AT159="FEMALE_ADULT_36_48","F_RESIDENT","NA")))</f>
        <v>NA</v>
      </c>
      <c r="L159" s="1" t="str">
        <f>IF(SABI_SUMMARY!AU159="CENSORED",IF(SABI_SUMMARY!AT159="MALE_SUBADULT","M_DISPERSED",IF(SABI_SUMMARY!AT159="FEMALE_SUBADULT","F_DISPERSED","NA")),IF(SABI_SUMMARY!AU159="MALE_ADULT_36_48","M_RESIDENT",IF(SABI_SUMMARY!AU159="FEMALE_ADULT_36_48","F_RESIDENT","NA")))</f>
        <v>NA</v>
      </c>
      <c r="M159" s="1" t="str">
        <f>IF(SABI_SUMMARY!AV159="CENSORED",IF(SABI_SUMMARY!AU159="MALE_SUBADULT","M_DISPERSED",IF(SABI_SUMMARY!AU159="FEMALE_SUBADULT","F_DISPERSED","NA")),IF(SABI_SUMMARY!AV159="MALE_ADULT_36_48","M_RESIDENT",IF(SABI_SUMMARY!AV159="FEMALE_ADULT_36_48","F_RESIDENT","NA")))</f>
        <v>NA</v>
      </c>
      <c r="N159" s="1" t="str">
        <f>IF(SABI_SUMMARY!AW159="CENSORED",IF(SABI_SUMMARY!AV159="MALE_SUBADULT","M_DISPERSED",IF(SABI_SUMMARY!AV159="FEMALE_SUBADULT","F_DISPERSED","NA")),IF(SABI_SUMMARY!AW159="MALE_ADULT_36_48","M_RESIDENT",IF(SABI_SUMMARY!AW159="FEMALE_ADULT_36_48","F_RESIDENT","NA")))</f>
        <v>NA</v>
      </c>
      <c r="O159" s="1" t="str">
        <f>IF(SABI_SUMMARY!AX159="CENSORED",IF(SABI_SUMMARY!AW159="MALE_SUBADULT","M_DISPERSED",IF(SABI_SUMMARY!AW159="FEMALE_SUBADULT","F_DISPERSED","NA")),IF(SABI_SUMMARY!AX159="MALE_ADULT_36_48","M_RESIDENT",IF(SABI_SUMMARY!AX159="FEMALE_ADULT_36_48","F_RESIDENT","NA")))</f>
        <v>NA</v>
      </c>
      <c r="P159" s="1" t="str">
        <f>IF(SABI_SUMMARY!AY159="CENSORED",IF(SABI_SUMMARY!AX159="MALE_SUBADULT","M_DISPERSED",IF(SABI_SUMMARY!AX159="FEMALE_SUBADULT","F_DISPERSED","NA")),IF(SABI_SUMMARY!AY159="MALE_ADULT_36_48","M_RESIDENT",IF(SABI_SUMMARY!AY159="FEMALE_ADULT_36_48","F_RESIDENT","NA")))</f>
        <v>NA</v>
      </c>
    </row>
    <row r="160" spans="1:16" x14ac:dyDescent="0.2">
      <c r="A160" s="27">
        <f>SABI_RAW_DATA!A160</f>
        <v>159</v>
      </c>
      <c r="B160" s="1" t="str">
        <f>IF(SABI_SUMMARY!AK160="CENSORED",IF(SABI_SUMMARY!AJ160="MALE_SUBADULT","M_DISPERSED",IF(SABI_SUMMARY!AJ160="FEMALE_SUBADULT","F_DISPERSED","NA")),IF(SABI_SUMMARY!AK160="MALE_ADULT_36_48","M_RESIDENT",IF(SABI_SUMMARY!AK160="FEMALE_ADULT_36_48","F_RESIDENT","NA")))</f>
        <v>NA</v>
      </c>
      <c r="C160" s="1" t="str">
        <f>IF(SABI_SUMMARY!AL160="CENSORED",IF(SABI_SUMMARY!AK160="MALE_SUBADULT","M_DISPERSED",IF(SABI_SUMMARY!AK160="FEMALE_SUBADULT","F_DISPERSED","NA")),IF(SABI_SUMMARY!AL160="MALE_ADULT_36_48","M_RESIDENT",IF(SABI_SUMMARY!AL160="FEMALE_ADULT_36_48","F_RESIDENT","NA")))</f>
        <v>NA</v>
      </c>
      <c r="D160" s="1" t="str">
        <f>IF(SABI_SUMMARY!AM160="CENSORED",IF(SABI_SUMMARY!AL160="MALE_SUBADULT","M_DISPERSED",IF(SABI_SUMMARY!AL160="FEMALE_SUBADULT","F_DISPERSED","NA")),IF(SABI_SUMMARY!AM160="MALE_ADULT_36_48","M_RESIDENT",IF(SABI_SUMMARY!AM160="FEMALE_ADULT_36_48","F_RESIDENT","NA")))</f>
        <v>NA</v>
      </c>
      <c r="E160" s="1" t="str">
        <f>IF(SABI_SUMMARY!AN160="CENSORED",IF(SABI_SUMMARY!AM160="MALE_SUBADULT","M_DISPERSED",IF(SABI_SUMMARY!AM160="FEMALE_SUBADULT","F_DISPERSED","NA")),IF(SABI_SUMMARY!AN160="MALE_ADULT_36_48","M_RESIDENT",IF(SABI_SUMMARY!AN160="FEMALE_ADULT_36_48","F_RESIDENT","NA")))</f>
        <v>NA</v>
      </c>
      <c r="F160" s="1" t="str">
        <f>IF(SABI_SUMMARY!AO160="CENSORED",IF(SABI_SUMMARY!AN160="MALE_SUBADULT","M_DISPERSED",IF(SABI_SUMMARY!AN160="FEMALE_SUBADULT","F_DISPERSED","NA")),IF(SABI_SUMMARY!AO160="MALE_ADULT_36_48","M_RESIDENT",IF(SABI_SUMMARY!AO160="FEMALE_ADULT_36_48","F_RESIDENT","NA")))</f>
        <v>NA</v>
      </c>
      <c r="G160" s="1" t="str">
        <f>IF(SABI_SUMMARY!AP160="CENSORED",IF(SABI_SUMMARY!AO160="MALE_SUBADULT","M_DISPERSED",IF(SABI_SUMMARY!AO160="FEMALE_SUBADULT","F_DISPERSED","NA")),IF(SABI_SUMMARY!AP160="MALE_ADULT_36_48","M_RESIDENT",IF(SABI_SUMMARY!AP160="FEMALE_ADULT_36_48","F_RESIDENT","NA")))</f>
        <v>NA</v>
      </c>
      <c r="H160" s="1" t="str">
        <f>IF(SABI_SUMMARY!AQ160="CENSORED",IF(SABI_SUMMARY!AP160="MALE_SUBADULT","M_DISPERSED",IF(SABI_SUMMARY!AP160="FEMALE_SUBADULT","F_DISPERSED","NA")),IF(SABI_SUMMARY!AQ160="MALE_ADULT_36_48","M_RESIDENT",IF(SABI_SUMMARY!AQ160="FEMALE_ADULT_36_48","F_RESIDENT","NA")))</f>
        <v>NA</v>
      </c>
      <c r="I160" s="1" t="str">
        <f>IF(SABI_SUMMARY!AR160="CENSORED",IF(SABI_SUMMARY!AQ160="MALE_SUBADULT","M_DISPERSED",IF(SABI_SUMMARY!AQ160="FEMALE_SUBADULT","F_DISPERSED","NA")),IF(SABI_SUMMARY!AR160="MALE_ADULT_36_48","M_RESIDENT",IF(SABI_SUMMARY!AR160="FEMALE_ADULT_36_48","F_RESIDENT","NA")))</f>
        <v>NA</v>
      </c>
      <c r="J160" s="1" t="str">
        <f>IF(SABI_SUMMARY!AS160="CENSORED",IF(SABI_SUMMARY!AR160="MALE_SUBADULT","M_DISPERSED",IF(SABI_SUMMARY!AR160="FEMALE_SUBADULT","F_DISPERSED","NA")),IF(SABI_SUMMARY!AS160="MALE_ADULT_36_48","M_RESIDENT",IF(SABI_SUMMARY!AS160="FEMALE_ADULT_36_48","F_RESIDENT","NA")))</f>
        <v>F_RESIDENT</v>
      </c>
      <c r="K160" s="1" t="str">
        <f>IF(SABI_SUMMARY!AT160="CENSORED",IF(SABI_SUMMARY!AS160="MALE_SUBADULT","M_DISPERSED",IF(SABI_SUMMARY!AS160="FEMALE_SUBADULT","F_DISPERSED","NA")),IF(SABI_SUMMARY!AT160="MALE_ADULT_36_48","M_RESIDENT",IF(SABI_SUMMARY!AT160="FEMALE_ADULT_36_48","F_RESIDENT","NA")))</f>
        <v>NA</v>
      </c>
      <c r="L160" s="1" t="str">
        <f>IF(SABI_SUMMARY!AU160="CENSORED",IF(SABI_SUMMARY!AT160="MALE_SUBADULT","M_DISPERSED",IF(SABI_SUMMARY!AT160="FEMALE_SUBADULT","F_DISPERSED","NA")),IF(SABI_SUMMARY!AU160="MALE_ADULT_36_48","M_RESIDENT",IF(SABI_SUMMARY!AU160="FEMALE_ADULT_36_48","F_RESIDENT","NA")))</f>
        <v>NA</v>
      </c>
      <c r="M160" s="1" t="str">
        <f>IF(SABI_SUMMARY!AV160="CENSORED",IF(SABI_SUMMARY!AU160="MALE_SUBADULT","M_DISPERSED",IF(SABI_SUMMARY!AU160="FEMALE_SUBADULT","F_DISPERSED","NA")),IF(SABI_SUMMARY!AV160="MALE_ADULT_36_48","M_RESIDENT",IF(SABI_SUMMARY!AV160="FEMALE_ADULT_36_48","F_RESIDENT","NA")))</f>
        <v>NA</v>
      </c>
      <c r="N160" s="1" t="str">
        <f>IF(SABI_SUMMARY!AW160="CENSORED",IF(SABI_SUMMARY!AV160="MALE_SUBADULT","M_DISPERSED",IF(SABI_SUMMARY!AV160="FEMALE_SUBADULT","F_DISPERSED","NA")),IF(SABI_SUMMARY!AW160="MALE_ADULT_36_48","M_RESIDENT",IF(SABI_SUMMARY!AW160="FEMALE_ADULT_36_48","F_RESIDENT","NA")))</f>
        <v>NA</v>
      </c>
      <c r="O160" s="1" t="str">
        <f>IF(SABI_SUMMARY!AX160="CENSORED",IF(SABI_SUMMARY!AW160="MALE_SUBADULT","M_DISPERSED",IF(SABI_SUMMARY!AW160="FEMALE_SUBADULT","F_DISPERSED","NA")),IF(SABI_SUMMARY!AX160="MALE_ADULT_36_48","M_RESIDENT",IF(SABI_SUMMARY!AX160="FEMALE_ADULT_36_48","F_RESIDENT","NA")))</f>
        <v>NA</v>
      </c>
      <c r="P160" s="1" t="str">
        <f>IF(SABI_SUMMARY!AY160="CENSORED",IF(SABI_SUMMARY!AX160="MALE_SUBADULT","M_DISPERSED",IF(SABI_SUMMARY!AX160="FEMALE_SUBADULT","F_DISPERSED","NA")),IF(SABI_SUMMARY!AY160="MALE_ADULT_36_48","M_RESIDENT",IF(SABI_SUMMARY!AY160="FEMALE_ADULT_36_48","F_RESIDENT","NA")))</f>
        <v>NA</v>
      </c>
    </row>
    <row r="161" spans="1:16" x14ac:dyDescent="0.2">
      <c r="A161" s="27">
        <f>SABI_RAW_DATA!A161</f>
        <v>160</v>
      </c>
      <c r="B161" s="1" t="str">
        <f>IF(SABI_SUMMARY!AK161="CENSORED",IF(SABI_SUMMARY!AJ161="MALE_SUBADULT","M_DISPERSED",IF(SABI_SUMMARY!AJ161="FEMALE_SUBADULT","F_DISPERSED","NA")),IF(SABI_SUMMARY!AK161="MALE_ADULT_36_48","M_RESIDENT",IF(SABI_SUMMARY!AK161="FEMALE_ADULT_36_48","F_RESIDENT","NA")))</f>
        <v>NA</v>
      </c>
      <c r="C161" s="1" t="str">
        <f>IF(SABI_SUMMARY!AL161="CENSORED",IF(SABI_SUMMARY!AK161="MALE_SUBADULT","M_DISPERSED",IF(SABI_SUMMARY!AK161="FEMALE_SUBADULT","F_DISPERSED","NA")),IF(SABI_SUMMARY!AL161="MALE_ADULT_36_48","M_RESIDENT",IF(SABI_SUMMARY!AL161="FEMALE_ADULT_36_48","F_RESIDENT","NA")))</f>
        <v>NA</v>
      </c>
      <c r="D161" s="1" t="str">
        <f>IF(SABI_SUMMARY!AM161="CENSORED",IF(SABI_SUMMARY!AL161="MALE_SUBADULT","M_DISPERSED",IF(SABI_SUMMARY!AL161="FEMALE_SUBADULT","F_DISPERSED","NA")),IF(SABI_SUMMARY!AM161="MALE_ADULT_36_48","M_RESIDENT",IF(SABI_SUMMARY!AM161="FEMALE_ADULT_36_48","F_RESIDENT","NA")))</f>
        <v>NA</v>
      </c>
      <c r="E161" s="1" t="str">
        <f>IF(SABI_SUMMARY!AN161="CENSORED",IF(SABI_SUMMARY!AM161="MALE_SUBADULT","M_DISPERSED",IF(SABI_SUMMARY!AM161="FEMALE_SUBADULT","F_DISPERSED","NA")),IF(SABI_SUMMARY!AN161="MALE_ADULT_36_48","M_RESIDENT",IF(SABI_SUMMARY!AN161="FEMALE_ADULT_36_48","F_RESIDENT","NA")))</f>
        <v>NA</v>
      </c>
      <c r="F161" s="1" t="str">
        <f>IF(SABI_SUMMARY!AO161="CENSORED",IF(SABI_SUMMARY!AN161="MALE_SUBADULT","M_DISPERSED",IF(SABI_SUMMARY!AN161="FEMALE_SUBADULT","F_DISPERSED","NA")),IF(SABI_SUMMARY!AO161="MALE_ADULT_36_48","M_RESIDENT",IF(SABI_SUMMARY!AO161="FEMALE_ADULT_36_48","F_RESIDENT","NA")))</f>
        <v>NA</v>
      </c>
      <c r="G161" s="1" t="str">
        <f>IF(SABI_SUMMARY!AP161="CENSORED",IF(SABI_SUMMARY!AO161="MALE_SUBADULT","M_DISPERSED",IF(SABI_SUMMARY!AO161="FEMALE_SUBADULT","F_DISPERSED","NA")),IF(SABI_SUMMARY!AP161="MALE_ADULT_36_48","M_RESIDENT",IF(SABI_SUMMARY!AP161="FEMALE_ADULT_36_48","F_RESIDENT","NA")))</f>
        <v>NA</v>
      </c>
      <c r="H161" s="1" t="str">
        <f>IF(SABI_SUMMARY!AQ161="CENSORED",IF(SABI_SUMMARY!AP161="MALE_SUBADULT","M_DISPERSED",IF(SABI_SUMMARY!AP161="FEMALE_SUBADULT","F_DISPERSED","NA")),IF(SABI_SUMMARY!AQ161="MALE_ADULT_36_48","M_RESIDENT",IF(SABI_SUMMARY!AQ161="FEMALE_ADULT_36_48","F_RESIDENT","NA")))</f>
        <v>NA</v>
      </c>
      <c r="I161" s="1" t="str">
        <f>IF(SABI_SUMMARY!AR161="CENSORED",IF(SABI_SUMMARY!AQ161="MALE_SUBADULT","M_DISPERSED",IF(SABI_SUMMARY!AQ161="FEMALE_SUBADULT","F_DISPERSED","NA")),IF(SABI_SUMMARY!AR161="MALE_ADULT_36_48","M_RESIDENT",IF(SABI_SUMMARY!AR161="FEMALE_ADULT_36_48","F_RESIDENT","NA")))</f>
        <v>NA</v>
      </c>
      <c r="J161" s="1" t="str">
        <f>IF(SABI_SUMMARY!AS161="CENSORED",IF(SABI_SUMMARY!AR161="MALE_SUBADULT","M_DISPERSED",IF(SABI_SUMMARY!AR161="FEMALE_SUBADULT","F_DISPERSED","NA")),IF(SABI_SUMMARY!AS161="MALE_ADULT_36_48","M_RESIDENT",IF(SABI_SUMMARY!AS161="FEMALE_ADULT_36_48","F_RESIDENT","NA")))</f>
        <v>NA</v>
      </c>
      <c r="K161" s="1" t="str">
        <f>IF(SABI_SUMMARY!AT161="CENSORED",IF(SABI_SUMMARY!AS161="MALE_SUBADULT","M_DISPERSED",IF(SABI_SUMMARY!AS161="FEMALE_SUBADULT","F_DISPERSED","NA")),IF(SABI_SUMMARY!AT161="MALE_ADULT_36_48","M_RESIDENT",IF(SABI_SUMMARY!AT161="FEMALE_ADULT_36_48","F_RESIDENT","NA")))</f>
        <v>NA</v>
      </c>
      <c r="L161" s="1" t="str">
        <f>IF(SABI_SUMMARY!AU161="CENSORED",IF(SABI_SUMMARY!AT161="MALE_SUBADULT","M_DISPERSED",IF(SABI_SUMMARY!AT161="FEMALE_SUBADULT","F_DISPERSED","NA")),IF(SABI_SUMMARY!AU161="MALE_ADULT_36_48","M_RESIDENT",IF(SABI_SUMMARY!AU161="FEMALE_ADULT_36_48","F_RESIDENT","NA")))</f>
        <v>NA</v>
      </c>
      <c r="M161" s="1" t="str">
        <f>IF(SABI_SUMMARY!AV161="CENSORED",IF(SABI_SUMMARY!AU161="MALE_SUBADULT","M_DISPERSED",IF(SABI_SUMMARY!AU161="FEMALE_SUBADULT","F_DISPERSED","NA")),IF(SABI_SUMMARY!AV161="MALE_ADULT_36_48","M_RESIDENT",IF(SABI_SUMMARY!AV161="FEMALE_ADULT_36_48","F_RESIDENT","NA")))</f>
        <v>M_RESIDENT</v>
      </c>
      <c r="N161" s="1" t="str">
        <f>IF(SABI_SUMMARY!AW161="CENSORED",IF(SABI_SUMMARY!AV161="MALE_SUBADULT","M_DISPERSED",IF(SABI_SUMMARY!AV161="FEMALE_SUBADULT","F_DISPERSED","NA")),IF(SABI_SUMMARY!AW161="MALE_ADULT_36_48","M_RESIDENT",IF(SABI_SUMMARY!AW161="FEMALE_ADULT_36_48","F_RESIDENT","NA")))</f>
        <v>NA</v>
      </c>
      <c r="O161" s="1" t="str">
        <f>IF(SABI_SUMMARY!AX161="CENSORED",IF(SABI_SUMMARY!AW161="MALE_SUBADULT","M_DISPERSED",IF(SABI_SUMMARY!AW161="FEMALE_SUBADULT","F_DISPERSED","NA")),IF(SABI_SUMMARY!AX161="MALE_ADULT_36_48","M_RESIDENT",IF(SABI_SUMMARY!AX161="FEMALE_ADULT_36_48","F_RESIDENT","NA")))</f>
        <v>NA</v>
      </c>
      <c r="P161" s="1" t="str">
        <f>IF(SABI_SUMMARY!AY161="CENSORED",IF(SABI_SUMMARY!AX161="MALE_SUBADULT","M_DISPERSED",IF(SABI_SUMMARY!AX161="FEMALE_SUBADULT","F_DISPERSED","NA")),IF(SABI_SUMMARY!AY161="MALE_ADULT_36_48","M_RESIDENT",IF(SABI_SUMMARY!AY161="FEMALE_ADULT_36_48","F_RESIDENT","NA")))</f>
        <v>NA</v>
      </c>
    </row>
    <row r="162" spans="1:16" x14ac:dyDescent="0.2">
      <c r="A162" s="27">
        <f>SABI_RAW_DATA!A162</f>
        <v>161</v>
      </c>
      <c r="B162" s="1" t="str">
        <f>IF(SABI_SUMMARY!AK162="CENSORED",IF(SABI_SUMMARY!AJ162="MALE_SUBADULT","M_DISPERSED",IF(SABI_SUMMARY!AJ162="FEMALE_SUBADULT","F_DISPERSED","NA")),IF(SABI_SUMMARY!AK162="MALE_ADULT_36_48","M_RESIDENT",IF(SABI_SUMMARY!AK162="FEMALE_ADULT_36_48","F_RESIDENT","NA")))</f>
        <v>NA</v>
      </c>
      <c r="C162" s="1" t="str">
        <f>IF(SABI_SUMMARY!AL162="CENSORED",IF(SABI_SUMMARY!AK162="MALE_SUBADULT","M_DISPERSED",IF(SABI_SUMMARY!AK162="FEMALE_SUBADULT","F_DISPERSED","NA")),IF(SABI_SUMMARY!AL162="MALE_ADULT_36_48","M_RESIDENT",IF(SABI_SUMMARY!AL162="FEMALE_ADULT_36_48","F_RESIDENT","NA")))</f>
        <v>NA</v>
      </c>
      <c r="D162" s="1" t="str">
        <f>IF(SABI_SUMMARY!AM162="CENSORED",IF(SABI_SUMMARY!AL162="MALE_SUBADULT","M_DISPERSED",IF(SABI_SUMMARY!AL162="FEMALE_SUBADULT","F_DISPERSED","NA")),IF(SABI_SUMMARY!AM162="MALE_ADULT_36_48","M_RESIDENT",IF(SABI_SUMMARY!AM162="FEMALE_ADULT_36_48","F_RESIDENT","NA")))</f>
        <v>NA</v>
      </c>
      <c r="E162" s="1" t="str">
        <f>IF(SABI_SUMMARY!AN162="CENSORED",IF(SABI_SUMMARY!AM162="MALE_SUBADULT","M_DISPERSED",IF(SABI_SUMMARY!AM162="FEMALE_SUBADULT","F_DISPERSED","NA")),IF(SABI_SUMMARY!AN162="MALE_ADULT_36_48","M_RESIDENT",IF(SABI_SUMMARY!AN162="FEMALE_ADULT_36_48","F_RESIDENT","NA")))</f>
        <v>NA</v>
      </c>
      <c r="F162" s="1" t="str">
        <f>IF(SABI_SUMMARY!AO162="CENSORED",IF(SABI_SUMMARY!AN162="MALE_SUBADULT","M_DISPERSED",IF(SABI_SUMMARY!AN162="FEMALE_SUBADULT","F_DISPERSED","NA")),IF(SABI_SUMMARY!AO162="MALE_ADULT_36_48","M_RESIDENT",IF(SABI_SUMMARY!AO162="FEMALE_ADULT_36_48","F_RESIDENT","NA")))</f>
        <v>NA</v>
      </c>
      <c r="G162" s="1" t="str">
        <f>IF(SABI_SUMMARY!AP162="CENSORED",IF(SABI_SUMMARY!AO162="MALE_SUBADULT","M_DISPERSED",IF(SABI_SUMMARY!AO162="FEMALE_SUBADULT","F_DISPERSED","NA")),IF(SABI_SUMMARY!AP162="MALE_ADULT_36_48","M_RESIDENT",IF(SABI_SUMMARY!AP162="FEMALE_ADULT_36_48","F_RESIDENT","NA")))</f>
        <v>NA</v>
      </c>
      <c r="H162" s="1" t="str">
        <f>IF(SABI_SUMMARY!AQ162="CENSORED",IF(SABI_SUMMARY!AP162="MALE_SUBADULT","M_DISPERSED",IF(SABI_SUMMARY!AP162="FEMALE_SUBADULT","F_DISPERSED","NA")),IF(SABI_SUMMARY!AQ162="MALE_ADULT_36_48","M_RESIDENT",IF(SABI_SUMMARY!AQ162="FEMALE_ADULT_36_48","F_RESIDENT","NA")))</f>
        <v>NA</v>
      </c>
      <c r="I162" s="1" t="str">
        <f>IF(SABI_SUMMARY!AR162="CENSORED",IF(SABI_SUMMARY!AQ162="MALE_SUBADULT","M_DISPERSED",IF(SABI_SUMMARY!AQ162="FEMALE_SUBADULT","F_DISPERSED","NA")),IF(SABI_SUMMARY!AR162="MALE_ADULT_36_48","M_RESIDENT",IF(SABI_SUMMARY!AR162="FEMALE_ADULT_36_48","F_RESIDENT","NA")))</f>
        <v>NA</v>
      </c>
      <c r="J162" s="1" t="str">
        <f>IF(SABI_SUMMARY!AS162="CENSORED",IF(SABI_SUMMARY!AR162="MALE_SUBADULT","M_DISPERSED",IF(SABI_SUMMARY!AR162="FEMALE_SUBADULT","F_DISPERSED","NA")),IF(SABI_SUMMARY!AS162="MALE_ADULT_36_48","M_RESIDENT",IF(SABI_SUMMARY!AS162="FEMALE_ADULT_36_48","F_RESIDENT","NA")))</f>
        <v>NA</v>
      </c>
      <c r="K162" s="1" t="str">
        <f>IF(SABI_SUMMARY!AT162="CENSORED",IF(SABI_SUMMARY!AS162="MALE_SUBADULT","M_DISPERSED",IF(SABI_SUMMARY!AS162="FEMALE_SUBADULT","F_DISPERSED","NA")),IF(SABI_SUMMARY!AT162="MALE_ADULT_36_48","M_RESIDENT",IF(SABI_SUMMARY!AT162="FEMALE_ADULT_36_48","F_RESIDENT","NA")))</f>
        <v>NA</v>
      </c>
      <c r="L162" s="1" t="str">
        <f>IF(SABI_SUMMARY!AU162="CENSORED",IF(SABI_SUMMARY!AT162="MALE_SUBADULT","M_DISPERSED",IF(SABI_SUMMARY!AT162="FEMALE_SUBADULT","F_DISPERSED","NA")),IF(SABI_SUMMARY!AU162="MALE_ADULT_36_48","M_RESIDENT",IF(SABI_SUMMARY!AU162="FEMALE_ADULT_36_48","F_RESIDENT","NA")))</f>
        <v>NA</v>
      </c>
      <c r="M162" s="1" t="str">
        <f>IF(SABI_SUMMARY!AV162="CENSORED",IF(SABI_SUMMARY!AU162="MALE_SUBADULT","M_DISPERSED",IF(SABI_SUMMARY!AU162="FEMALE_SUBADULT","F_DISPERSED","NA")),IF(SABI_SUMMARY!AV162="MALE_ADULT_36_48","M_RESIDENT",IF(SABI_SUMMARY!AV162="FEMALE_ADULT_36_48","F_RESIDENT","NA")))</f>
        <v>NA</v>
      </c>
      <c r="N162" s="1" t="str">
        <f>IF(SABI_SUMMARY!AW162="CENSORED",IF(SABI_SUMMARY!AV162="MALE_SUBADULT","M_DISPERSED",IF(SABI_SUMMARY!AV162="FEMALE_SUBADULT","F_DISPERSED","NA")),IF(SABI_SUMMARY!AW162="MALE_ADULT_36_48","M_RESIDENT",IF(SABI_SUMMARY!AW162="FEMALE_ADULT_36_48","F_RESIDENT","NA")))</f>
        <v>NA</v>
      </c>
      <c r="O162" s="1" t="str">
        <f>IF(SABI_SUMMARY!AX162="CENSORED",IF(SABI_SUMMARY!AW162="MALE_SUBADULT","M_DISPERSED",IF(SABI_SUMMARY!AW162="FEMALE_SUBADULT","F_DISPERSED","NA")),IF(SABI_SUMMARY!AX162="MALE_ADULT_36_48","M_RESIDENT",IF(SABI_SUMMARY!AX162="FEMALE_ADULT_36_48","F_RESIDENT","NA")))</f>
        <v>NA</v>
      </c>
      <c r="P162" s="1" t="str">
        <f>IF(SABI_SUMMARY!AY162="CENSORED",IF(SABI_SUMMARY!AX162="MALE_SUBADULT","M_DISPERSED",IF(SABI_SUMMARY!AX162="FEMALE_SUBADULT","F_DISPERSED","NA")),IF(SABI_SUMMARY!AY162="MALE_ADULT_36_48","M_RESIDENT",IF(SABI_SUMMARY!AY162="FEMALE_ADULT_36_48","F_RESIDENT","NA")))</f>
        <v>NA</v>
      </c>
    </row>
    <row r="163" spans="1:16" x14ac:dyDescent="0.2">
      <c r="A163" s="27">
        <f>SABI_RAW_DATA!A163</f>
        <v>162</v>
      </c>
      <c r="B163" s="1" t="str">
        <f>IF(SABI_SUMMARY!AK163="CENSORED",IF(SABI_SUMMARY!AJ163="MALE_SUBADULT","M_DISPERSED",IF(SABI_SUMMARY!AJ163="FEMALE_SUBADULT","F_DISPERSED","NA")),IF(SABI_SUMMARY!AK163="MALE_ADULT_36_48","M_RESIDENT",IF(SABI_SUMMARY!AK163="FEMALE_ADULT_36_48","F_RESIDENT","NA")))</f>
        <v>NA</v>
      </c>
      <c r="C163" s="1" t="str">
        <f>IF(SABI_SUMMARY!AL163="CENSORED",IF(SABI_SUMMARY!AK163="MALE_SUBADULT","M_DISPERSED",IF(SABI_SUMMARY!AK163="FEMALE_SUBADULT","F_DISPERSED","NA")),IF(SABI_SUMMARY!AL163="MALE_ADULT_36_48","M_RESIDENT",IF(SABI_SUMMARY!AL163="FEMALE_ADULT_36_48","F_RESIDENT","NA")))</f>
        <v>NA</v>
      </c>
      <c r="D163" s="1" t="str">
        <f>IF(SABI_SUMMARY!AM163="CENSORED",IF(SABI_SUMMARY!AL163="MALE_SUBADULT","M_DISPERSED",IF(SABI_SUMMARY!AL163="FEMALE_SUBADULT","F_DISPERSED","NA")),IF(SABI_SUMMARY!AM163="MALE_ADULT_36_48","M_RESIDENT",IF(SABI_SUMMARY!AM163="FEMALE_ADULT_36_48","F_RESIDENT","NA")))</f>
        <v>NA</v>
      </c>
      <c r="E163" s="1" t="str">
        <f>IF(SABI_SUMMARY!AN163="CENSORED",IF(SABI_SUMMARY!AM163="MALE_SUBADULT","M_DISPERSED",IF(SABI_SUMMARY!AM163="FEMALE_SUBADULT","F_DISPERSED","NA")),IF(SABI_SUMMARY!AN163="MALE_ADULT_36_48","M_RESIDENT",IF(SABI_SUMMARY!AN163="FEMALE_ADULT_36_48","F_RESIDENT","NA")))</f>
        <v>NA</v>
      </c>
      <c r="F163" s="1" t="str">
        <f>IF(SABI_SUMMARY!AO163="CENSORED",IF(SABI_SUMMARY!AN163="MALE_SUBADULT","M_DISPERSED",IF(SABI_SUMMARY!AN163="FEMALE_SUBADULT","F_DISPERSED","NA")),IF(SABI_SUMMARY!AO163="MALE_ADULT_36_48","M_RESIDENT",IF(SABI_SUMMARY!AO163="FEMALE_ADULT_36_48","F_RESIDENT","NA")))</f>
        <v>NA</v>
      </c>
      <c r="G163" s="1" t="str">
        <f>IF(SABI_SUMMARY!AP163="CENSORED",IF(SABI_SUMMARY!AO163="MALE_SUBADULT","M_DISPERSED",IF(SABI_SUMMARY!AO163="FEMALE_SUBADULT","F_DISPERSED","NA")),IF(SABI_SUMMARY!AP163="MALE_ADULT_36_48","M_RESIDENT",IF(SABI_SUMMARY!AP163="FEMALE_ADULT_36_48","F_RESIDENT","NA")))</f>
        <v>NA</v>
      </c>
      <c r="H163" s="1" t="str">
        <f>IF(SABI_SUMMARY!AQ163="CENSORED",IF(SABI_SUMMARY!AP163="MALE_SUBADULT","M_DISPERSED",IF(SABI_SUMMARY!AP163="FEMALE_SUBADULT","F_DISPERSED","NA")),IF(SABI_SUMMARY!AQ163="MALE_ADULT_36_48","M_RESIDENT",IF(SABI_SUMMARY!AQ163="FEMALE_ADULT_36_48","F_RESIDENT","NA")))</f>
        <v>NA</v>
      </c>
      <c r="I163" s="1" t="str">
        <f>IF(SABI_SUMMARY!AR163="CENSORED",IF(SABI_SUMMARY!AQ163="MALE_SUBADULT","M_DISPERSED",IF(SABI_SUMMARY!AQ163="FEMALE_SUBADULT","F_DISPERSED","NA")),IF(SABI_SUMMARY!AR163="MALE_ADULT_36_48","M_RESIDENT",IF(SABI_SUMMARY!AR163="FEMALE_ADULT_36_48","F_RESIDENT","NA")))</f>
        <v>NA</v>
      </c>
      <c r="J163" s="1" t="str">
        <f>IF(SABI_SUMMARY!AS163="CENSORED",IF(SABI_SUMMARY!AR163="MALE_SUBADULT","M_DISPERSED",IF(SABI_SUMMARY!AR163="FEMALE_SUBADULT","F_DISPERSED","NA")),IF(SABI_SUMMARY!AS163="MALE_ADULT_36_48","M_RESIDENT",IF(SABI_SUMMARY!AS163="FEMALE_ADULT_36_48","F_RESIDENT","NA")))</f>
        <v>NA</v>
      </c>
      <c r="K163" s="1" t="str">
        <f>IF(SABI_SUMMARY!AT163="CENSORED",IF(SABI_SUMMARY!AS163="MALE_SUBADULT","M_DISPERSED",IF(SABI_SUMMARY!AS163="FEMALE_SUBADULT","F_DISPERSED","NA")),IF(SABI_SUMMARY!AT163="MALE_ADULT_36_48","M_RESIDENT",IF(SABI_SUMMARY!AT163="FEMALE_ADULT_36_48","F_RESIDENT","NA")))</f>
        <v>NA</v>
      </c>
      <c r="L163" s="1" t="str">
        <f>IF(SABI_SUMMARY!AU163="CENSORED",IF(SABI_SUMMARY!AT163="MALE_SUBADULT","M_DISPERSED",IF(SABI_SUMMARY!AT163="FEMALE_SUBADULT","F_DISPERSED","NA")),IF(SABI_SUMMARY!AU163="MALE_ADULT_36_48","M_RESIDENT",IF(SABI_SUMMARY!AU163="FEMALE_ADULT_36_48","F_RESIDENT","NA")))</f>
        <v>NA</v>
      </c>
      <c r="M163" s="1" t="str">
        <f>IF(SABI_SUMMARY!AV163="CENSORED",IF(SABI_SUMMARY!AU163="MALE_SUBADULT","M_DISPERSED",IF(SABI_SUMMARY!AU163="FEMALE_SUBADULT","F_DISPERSED","NA")),IF(SABI_SUMMARY!AV163="MALE_ADULT_36_48","M_RESIDENT",IF(SABI_SUMMARY!AV163="FEMALE_ADULT_36_48","F_RESIDENT","NA")))</f>
        <v>NA</v>
      </c>
      <c r="N163" s="1" t="str">
        <f>IF(SABI_SUMMARY!AW163="CENSORED",IF(SABI_SUMMARY!AV163="MALE_SUBADULT","M_DISPERSED",IF(SABI_SUMMARY!AV163="FEMALE_SUBADULT","F_DISPERSED","NA")),IF(SABI_SUMMARY!AW163="MALE_ADULT_36_48","M_RESIDENT",IF(SABI_SUMMARY!AW163="FEMALE_ADULT_36_48","F_RESIDENT","NA")))</f>
        <v>NA</v>
      </c>
      <c r="O163" s="1" t="str">
        <f>IF(SABI_SUMMARY!AX163="CENSORED",IF(SABI_SUMMARY!AW163="MALE_SUBADULT","M_DISPERSED",IF(SABI_SUMMARY!AW163="FEMALE_SUBADULT","F_DISPERSED","NA")),IF(SABI_SUMMARY!AX163="MALE_ADULT_36_48","M_RESIDENT",IF(SABI_SUMMARY!AX163="FEMALE_ADULT_36_48","F_RESIDENT","NA")))</f>
        <v>NA</v>
      </c>
      <c r="P163" s="1" t="str">
        <f>IF(SABI_SUMMARY!AY163="CENSORED",IF(SABI_SUMMARY!AX163="MALE_SUBADULT","M_DISPERSED",IF(SABI_SUMMARY!AX163="FEMALE_SUBADULT","F_DISPERSED","NA")),IF(SABI_SUMMARY!AY163="MALE_ADULT_36_48","M_RESIDENT",IF(SABI_SUMMARY!AY163="FEMALE_ADULT_36_48","F_RESIDENT","NA")))</f>
        <v>F_DISPERSED</v>
      </c>
    </row>
    <row r="164" spans="1:16" x14ac:dyDescent="0.2">
      <c r="A164" s="27">
        <f>SABI_RAW_DATA!A164</f>
        <v>163</v>
      </c>
      <c r="B164" s="1" t="str">
        <f>IF(SABI_SUMMARY!AK164="CENSORED",IF(SABI_SUMMARY!AJ164="MALE_SUBADULT","M_DISPERSED",IF(SABI_SUMMARY!AJ164="FEMALE_SUBADULT","F_DISPERSED","NA")),IF(SABI_SUMMARY!AK164="MALE_ADULT_36_48","M_RESIDENT",IF(SABI_SUMMARY!AK164="FEMALE_ADULT_36_48","F_RESIDENT","NA")))</f>
        <v>NA</v>
      </c>
      <c r="C164" s="1" t="str">
        <f>IF(SABI_SUMMARY!AL164="CENSORED",IF(SABI_SUMMARY!AK164="MALE_SUBADULT","M_DISPERSED",IF(SABI_SUMMARY!AK164="FEMALE_SUBADULT","F_DISPERSED","NA")),IF(SABI_SUMMARY!AL164="MALE_ADULT_36_48","M_RESIDENT",IF(SABI_SUMMARY!AL164="FEMALE_ADULT_36_48","F_RESIDENT","NA")))</f>
        <v>NA</v>
      </c>
      <c r="D164" s="1" t="str">
        <f>IF(SABI_SUMMARY!AM164="CENSORED",IF(SABI_SUMMARY!AL164="MALE_SUBADULT","M_DISPERSED",IF(SABI_SUMMARY!AL164="FEMALE_SUBADULT","F_DISPERSED","NA")),IF(SABI_SUMMARY!AM164="MALE_ADULT_36_48","M_RESIDENT",IF(SABI_SUMMARY!AM164="FEMALE_ADULT_36_48","F_RESIDENT","NA")))</f>
        <v>NA</v>
      </c>
      <c r="E164" s="1" t="str">
        <f>IF(SABI_SUMMARY!AN164="CENSORED",IF(SABI_SUMMARY!AM164="MALE_SUBADULT","M_DISPERSED",IF(SABI_SUMMARY!AM164="FEMALE_SUBADULT","F_DISPERSED","NA")),IF(SABI_SUMMARY!AN164="MALE_ADULT_36_48","M_RESIDENT",IF(SABI_SUMMARY!AN164="FEMALE_ADULT_36_48","F_RESIDENT","NA")))</f>
        <v>NA</v>
      </c>
      <c r="F164" s="1" t="str">
        <f>IF(SABI_SUMMARY!AO164="CENSORED",IF(SABI_SUMMARY!AN164="MALE_SUBADULT","M_DISPERSED",IF(SABI_SUMMARY!AN164="FEMALE_SUBADULT","F_DISPERSED","NA")),IF(SABI_SUMMARY!AO164="MALE_ADULT_36_48","M_RESIDENT",IF(SABI_SUMMARY!AO164="FEMALE_ADULT_36_48","F_RESIDENT","NA")))</f>
        <v>NA</v>
      </c>
      <c r="G164" s="1" t="str">
        <f>IF(SABI_SUMMARY!AP164="CENSORED",IF(SABI_SUMMARY!AO164="MALE_SUBADULT","M_DISPERSED",IF(SABI_SUMMARY!AO164="FEMALE_SUBADULT","F_DISPERSED","NA")),IF(SABI_SUMMARY!AP164="MALE_ADULT_36_48","M_RESIDENT",IF(SABI_SUMMARY!AP164="FEMALE_ADULT_36_48","F_RESIDENT","NA")))</f>
        <v>NA</v>
      </c>
      <c r="H164" s="1" t="str">
        <f>IF(SABI_SUMMARY!AQ164="CENSORED",IF(SABI_SUMMARY!AP164="MALE_SUBADULT","M_DISPERSED",IF(SABI_SUMMARY!AP164="FEMALE_SUBADULT","F_DISPERSED","NA")),IF(SABI_SUMMARY!AQ164="MALE_ADULT_36_48","M_RESIDENT",IF(SABI_SUMMARY!AQ164="FEMALE_ADULT_36_48","F_RESIDENT","NA")))</f>
        <v>NA</v>
      </c>
      <c r="I164" s="1" t="str">
        <f>IF(SABI_SUMMARY!AR164="CENSORED",IF(SABI_SUMMARY!AQ164="MALE_SUBADULT","M_DISPERSED",IF(SABI_SUMMARY!AQ164="FEMALE_SUBADULT","F_DISPERSED","NA")),IF(SABI_SUMMARY!AR164="MALE_ADULT_36_48","M_RESIDENT",IF(SABI_SUMMARY!AR164="FEMALE_ADULT_36_48","F_RESIDENT","NA")))</f>
        <v>NA</v>
      </c>
      <c r="J164" s="1" t="str">
        <f>IF(SABI_SUMMARY!AS164="CENSORED",IF(SABI_SUMMARY!AR164="MALE_SUBADULT","M_DISPERSED",IF(SABI_SUMMARY!AR164="FEMALE_SUBADULT","F_DISPERSED","NA")),IF(SABI_SUMMARY!AS164="MALE_ADULT_36_48","M_RESIDENT",IF(SABI_SUMMARY!AS164="FEMALE_ADULT_36_48","F_RESIDENT","NA")))</f>
        <v>NA</v>
      </c>
      <c r="K164" s="1" t="str">
        <f>IF(SABI_SUMMARY!AT164="CENSORED",IF(SABI_SUMMARY!AS164="MALE_SUBADULT","M_DISPERSED",IF(SABI_SUMMARY!AS164="FEMALE_SUBADULT","F_DISPERSED","NA")),IF(SABI_SUMMARY!AT164="MALE_ADULT_36_48","M_RESIDENT",IF(SABI_SUMMARY!AT164="FEMALE_ADULT_36_48","F_RESIDENT","NA")))</f>
        <v>NA</v>
      </c>
      <c r="L164" s="1" t="str">
        <f>IF(SABI_SUMMARY!AU164="CENSORED",IF(SABI_SUMMARY!AT164="MALE_SUBADULT","M_DISPERSED",IF(SABI_SUMMARY!AT164="FEMALE_SUBADULT","F_DISPERSED","NA")),IF(SABI_SUMMARY!AU164="MALE_ADULT_36_48","M_RESIDENT",IF(SABI_SUMMARY!AU164="FEMALE_ADULT_36_48","F_RESIDENT","NA")))</f>
        <v>NA</v>
      </c>
      <c r="M164" s="1" t="str">
        <f>IF(SABI_SUMMARY!AV164="CENSORED",IF(SABI_SUMMARY!AU164="MALE_SUBADULT","M_DISPERSED",IF(SABI_SUMMARY!AU164="FEMALE_SUBADULT","F_DISPERSED","NA")),IF(SABI_SUMMARY!AV164="MALE_ADULT_36_48","M_RESIDENT",IF(SABI_SUMMARY!AV164="FEMALE_ADULT_36_48","F_RESIDENT","NA")))</f>
        <v>NA</v>
      </c>
      <c r="N164" s="1" t="str">
        <f>IF(SABI_SUMMARY!AW164="CENSORED",IF(SABI_SUMMARY!AV164="MALE_SUBADULT","M_DISPERSED",IF(SABI_SUMMARY!AV164="FEMALE_SUBADULT","F_DISPERSED","NA")),IF(SABI_SUMMARY!AW164="MALE_ADULT_36_48","M_RESIDENT",IF(SABI_SUMMARY!AW164="FEMALE_ADULT_36_48","F_RESIDENT","NA")))</f>
        <v>NA</v>
      </c>
      <c r="O164" s="1" t="str">
        <f>IF(SABI_SUMMARY!AX164="CENSORED",IF(SABI_SUMMARY!AW164="MALE_SUBADULT","M_DISPERSED",IF(SABI_SUMMARY!AW164="FEMALE_SUBADULT","F_DISPERSED","NA")),IF(SABI_SUMMARY!AX164="MALE_ADULT_36_48","M_RESIDENT",IF(SABI_SUMMARY!AX164="FEMALE_ADULT_36_48","F_RESIDENT","NA")))</f>
        <v>NA</v>
      </c>
      <c r="P164" s="1" t="str">
        <f>IF(SABI_SUMMARY!AY164="CENSORED",IF(SABI_SUMMARY!AX164="MALE_SUBADULT","M_DISPERSED",IF(SABI_SUMMARY!AX164="FEMALE_SUBADULT","F_DISPERSED","NA")),IF(SABI_SUMMARY!AY164="MALE_ADULT_36_48","M_RESIDENT",IF(SABI_SUMMARY!AY164="FEMALE_ADULT_36_48","F_RESIDENT","NA")))</f>
        <v>NA</v>
      </c>
    </row>
    <row r="165" spans="1:16" x14ac:dyDescent="0.2">
      <c r="A165" s="27">
        <f>SABI_RAW_DATA!A165</f>
        <v>164</v>
      </c>
      <c r="B165" s="1" t="str">
        <f>IF(SABI_SUMMARY!AK165="CENSORED",IF(SABI_SUMMARY!AJ165="MALE_SUBADULT","M_DISPERSED",IF(SABI_SUMMARY!AJ165="FEMALE_SUBADULT","F_DISPERSED","NA")),IF(SABI_SUMMARY!AK165="MALE_ADULT_36_48","M_RESIDENT",IF(SABI_SUMMARY!AK165="FEMALE_ADULT_36_48","F_RESIDENT","NA")))</f>
        <v>NA</v>
      </c>
      <c r="C165" s="1" t="str">
        <f>IF(SABI_SUMMARY!AL165="CENSORED",IF(SABI_SUMMARY!AK165="MALE_SUBADULT","M_DISPERSED",IF(SABI_SUMMARY!AK165="FEMALE_SUBADULT","F_DISPERSED","NA")),IF(SABI_SUMMARY!AL165="MALE_ADULT_36_48","M_RESIDENT",IF(SABI_SUMMARY!AL165="FEMALE_ADULT_36_48","F_RESIDENT","NA")))</f>
        <v>NA</v>
      </c>
      <c r="D165" s="1" t="str">
        <f>IF(SABI_SUMMARY!AM165="CENSORED",IF(SABI_SUMMARY!AL165="MALE_SUBADULT","M_DISPERSED",IF(SABI_SUMMARY!AL165="FEMALE_SUBADULT","F_DISPERSED","NA")),IF(SABI_SUMMARY!AM165="MALE_ADULT_36_48","M_RESIDENT",IF(SABI_SUMMARY!AM165="FEMALE_ADULT_36_48","F_RESIDENT","NA")))</f>
        <v>NA</v>
      </c>
      <c r="E165" s="1" t="str">
        <f>IF(SABI_SUMMARY!AN165="CENSORED",IF(SABI_SUMMARY!AM165="MALE_SUBADULT","M_DISPERSED",IF(SABI_SUMMARY!AM165="FEMALE_SUBADULT","F_DISPERSED","NA")),IF(SABI_SUMMARY!AN165="MALE_ADULT_36_48","M_RESIDENT",IF(SABI_SUMMARY!AN165="FEMALE_ADULT_36_48","F_RESIDENT","NA")))</f>
        <v>NA</v>
      </c>
      <c r="F165" s="1" t="str">
        <f>IF(SABI_SUMMARY!AO165="CENSORED",IF(SABI_SUMMARY!AN165="MALE_SUBADULT","M_DISPERSED",IF(SABI_SUMMARY!AN165="FEMALE_SUBADULT","F_DISPERSED","NA")),IF(SABI_SUMMARY!AO165="MALE_ADULT_36_48","M_RESIDENT",IF(SABI_SUMMARY!AO165="FEMALE_ADULT_36_48","F_RESIDENT","NA")))</f>
        <v>NA</v>
      </c>
      <c r="G165" s="1" t="str">
        <f>IF(SABI_SUMMARY!AP165="CENSORED",IF(SABI_SUMMARY!AO165="MALE_SUBADULT","M_DISPERSED",IF(SABI_SUMMARY!AO165="FEMALE_SUBADULT","F_DISPERSED","NA")),IF(SABI_SUMMARY!AP165="MALE_ADULT_36_48","M_RESIDENT",IF(SABI_SUMMARY!AP165="FEMALE_ADULT_36_48","F_RESIDENT","NA")))</f>
        <v>NA</v>
      </c>
      <c r="H165" s="1" t="str">
        <f>IF(SABI_SUMMARY!AQ165="CENSORED",IF(SABI_SUMMARY!AP165="MALE_SUBADULT","M_DISPERSED",IF(SABI_SUMMARY!AP165="FEMALE_SUBADULT","F_DISPERSED","NA")),IF(SABI_SUMMARY!AQ165="MALE_ADULT_36_48","M_RESIDENT",IF(SABI_SUMMARY!AQ165="FEMALE_ADULT_36_48","F_RESIDENT","NA")))</f>
        <v>NA</v>
      </c>
      <c r="I165" s="1" t="str">
        <f>IF(SABI_SUMMARY!AR165="CENSORED",IF(SABI_SUMMARY!AQ165="MALE_SUBADULT","M_DISPERSED",IF(SABI_SUMMARY!AQ165="FEMALE_SUBADULT","F_DISPERSED","NA")),IF(SABI_SUMMARY!AR165="MALE_ADULT_36_48","M_RESIDENT",IF(SABI_SUMMARY!AR165="FEMALE_ADULT_36_48","F_RESIDENT","NA")))</f>
        <v>NA</v>
      </c>
      <c r="J165" s="1" t="str">
        <f>IF(SABI_SUMMARY!AS165="CENSORED",IF(SABI_SUMMARY!AR165="MALE_SUBADULT","M_DISPERSED",IF(SABI_SUMMARY!AR165="FEMALE_SUBADULT","F_DISPERSED","NA")),IF(SABI_SUMMARY!AS165="MALE_ADULT_36_48","M_RESIDENT",IF(SABI_SUMMARY!AS165="FEMALE_ADULT_36_48","F_RESIDENT","NA")))</f>
        <v>NA</v>
      </c>
      <c r="K165" s="1" t="str">
        <f>IF(SABI_SUMMARY!AT165="CENSORED",IF(SABI_SUMMARY!AS165="MALE_SUBADULT","M_DISPERSED",IF(SABI_SUMMARY!AS165="FEMALE_SUBADULT","F_DISPERSED","NA")),IF(SABI_SUMMARY!AT165="MALE_ADULT_36_48","M_RESIDENT",IF(SABI_SUMMARY!AT165="FEMALE_ADULT_36_48","F_RESIDENT","NA")))</f>
        <v>NA</v>
      </c>
      <c r="L165" s="1" t="str">
        <f>IF(SABI_SUMMARY!AU165="CENSORED",IF(SABI_SUMMARY!AT165="MALE_SUBADULT","M_DISPERSED",IF(SABI_SUMMARY!AT165="FEMALE_SUBADULT","F_DISPERSED","NA")),IF(SABI_SUMMARY!AU165="MALE_ADULT_36_48","M_RESIDENT",IF(SABI_SUMMARY!AU165="FEMALE_ADULT_36_48","F_RESIDENT","NA")))</f>
        <v>NA</v>
      </c>
      <c r="M165" s="1" t="str">
        <f>IF(SABI_SUMMARY!AV165="CENSORED",IF(SABI_SUMMARY!AU165="MALE_SUBADULT","M_DISPERSED",IF(SABI_SUMMARY!AU165="FEMALE_SUBADULT","F_DISPERSED","NA")),IF(SABI_SUMMARY!AV165="MALE_ADULT_36_48","M_RESIDENT",IF(SABI_SUMMARY!AV165="FEMALE_ADULT_36_48","F_RESIDENT","NA")))</f>
        <v>NA</v>
      </c>
      <c r="N165" s="1" t="str">
        <f>IF(SABI_SUMMARY!AW165="CENSORED",IF(SABI_SUMMARY!AV165="MALE_SUBADULT","M_DISPERSED",IF(SABI_SUMMARY!AV165="FEMALE_SUBADULT","F_DISPERSED","NA")),IF(SABI_SUMMARY!AW165="MALE_ADULT_36_48","M_RESIDENT",IF(SABI_SUMMARY!AW165="FEMALE_ADULT_36_48","F_RESIDENT","NA")))</f>
        <v>NA</v>
      </c>
      <c r="O165" s="1" t="str">
        <f>IF(SABI_SUMMARY!AX165="CENSORED",IF(SABI_SUMMARY!AW165="MALE_SUBADULT","M_DISPERSED",IF(SABI_SUMMARY!AW165="FEMALE_SUBADULT","F_DISPERSED","NA")),IF(SABI_SUMMARY!AX165="MALE_ADULT_36_48","M_RESIDENT",IF(SABI_SUMMARY!AX165="FEMALE_ADULT_36_48","F_RESIDENT","NA")))</f>
        <v>NA</v>
      </c>
      <c r="P165" s="1" t="str">
        <f>IF(SABI_SUMMARY!AY165="CENSORED",IF(SABI_SUMMARY!AX165="MALE_SUBADULT","M_DISPERSED",IF(SABI_SUMMARY!AX165="FEMALE_SUBADULT","F_DISPERSED","NA")),IF(SABI_SUMMARY!AY165="MALE_ADULT_36_48","M_RESIDENT",IF(SABI_SUMMARY!AY165="FEMALE_ADULT_36_48","F_RESIDENT","NA")))</f>
        <v>NA</v>
      </c>
    </row>
    <row r="166" spans="1:16" x14ac:dyDescent="0.2">
      <c r="A166" s="27">
        <f>SABI_RAW_DATA!A166</f>
        <v>165</v>
      </c>
      <c r="B166" s="1" t="str">
        <f>IF(SABI_SUMMARY!AK166="CENSORED",IF(SABI_SUMMARY!AJ166="MALE_SUBADULT","M_DISPERSED",IF(SABI_SUMMARY!AJ166="FEMALE_SUBADULT","F_DISPERSED","NA")),IF(SABI_SUMMARY!AK166="MALE_ADULT_36_48","M_RESIDENT",IF(SABI_SUMMARY!AK166="FEMALE_ADULT_36_48","F_RESIDENT","NA")))</f>
        <v>NA</v>
      </c>
      <c r="C166" s="1" t="str">
        <f>IF(SABI_SUMMARY!AL166="CENSORED",IF(SABI_SUMMARY!AK166="MALE_SUBADULT","M_DISPERSED",IF(SABI_SUMMARY!AK166="FEMALE_SUBADULT","F_DISPERSED","NA")),IF(SABI_SUMMARY!AL166="MALE_ADULT_36_48","M_RESIDENT",IF(SABI_SUMMARY!AL166="FEMALE_ADULT_36_48","F_RESIDENT","NA")))</f>
        <v>NA</v>
      </c>
      <c r="D166" s="1" t="str">
        <f>IF(SABI_SUMMARY!AM166="CENSORED",IF(SABI_SUMMARY!AL166="MALE_SUBADULT","M_DISPERSED",IF(SABI_SUMMARY!AL166="FEMALE_SUBADULT","F_DISPERSED","NA")),IF(SABI_SUMMARY!AM166="MALE_ADULT_36_48","M_RESIDENT",IF(SABI_SUMMARY!AM166="FEMALE_ADULT_36_48","F_RESIDENT","NA")))</f>
        <v>NA</v>
      </c>
      <c r="E166" s="1" t="str">
        <f>IF(SABI_SUMMARY!AN166="CENSORED",IF(SABI_SUMMARY!AM166="MALE_SUBADULT","M_DISPERSED",IF(SABI_SUMMARY!AM166="FEMALE_SUBADULT","F_DISPERSED","NA")),IF(SABI_SUMMARY!AN166="MALE_ADULT_36_48","M_RESIDENT",IF(SABI_SUMMARY!AN166="FEMALE_ADULT_36_48","F_RESIDENT","NA")))</f>
        <v>NA</v>
      </c>
      <c r="F166" s="1" t="str">
        <f>IF(SABI_SUMMARY!AO166="CENSORED",IF(SABI_SUMMARY!AN166="MALE_SUBADULT","M_DISPERSED",IF(SABI_SUMMARY!AN166="FEMALE_SUBADULT","F_DISPERSED","NA")),IF(SABI_SUMMARY!AO166="MALE_ADULT_36_48","M_RESIDENT",IF(SABI_SUMMARY!AO166="FEMALE_ADULT_36_48","F_RESIDENT","NA")))</f>
        <v>NA</v>
      </c>
      <c r="G166" s="1" t="str">
        <f>IF(SABI_SUMMARY!AP166="CENSORED",IF(SABI_SUMMARY!AO166="MALE_SUBADULT","M_DISPERSED",IF(SABI_SUMMARY!AO166="FEMALE_SUBADULT","F_DISPERSED","NA")),IF(SABI_SUMMARY!AP166="MALE_ADULT_36_48","M_RESIDENT",IF(SABI_SUMMARY!AP166="FEMALE_ADULT_36_48","F_RESIDENT","NA")))</f>
        <v>NA</v>
      </c>
      <c r="H166" s="1" t="str">
        <f>IF(SABI_SUMMARY!AQ166="CENSORED",IF(SABI_SUMMARY!AP166="MALE_SUBADULT","M_DISPERSED",IF(SABI_SUMMARY!AP166="FEMALE_SUBADULT","F_DISPERSED","NA")),IF(SABI_SUMMARY!AQ166="MALE_ADULT_36_48","M_RESIDENT",IF(SABI_SUMMARY!AQ166="FEMALE_ADULT_36_48","F_RESIDENT","NA")))</f>
        <v>NA</v>
      </c>
      <c r="I166" s="1" t="str">
        <f>IF(SABI_SUMMARY!AR166="CENSORED",IF(SABI_SUMMARY!AQ166="MALE_SUBADULT","M_DISPERSED",IF(SABI_SUMMARY!AQ166="FEMALE_SUBADULT","F_DISPERSED","NA")),IF(SABI_SUMMARY!AR166="MALE_ADULT_36_48","M_RESIDENT",IF(SABI_SUMMARY!AR166="FEMALE_ADULT_36_48","F_RESIDENT","NA")))</f>
        <v>NA</v>
      </c>
      <c r="J166" s="1" t="str">
        <f>IF(SABI_SUMMARY!AS166="CENSORED",IF(SABI_SUMMARY!AR166="MALE_SUBADULT","M_DISPERSED",IF(SABI_SUMMARY!AR166="FEMALE_SUBADULT","F_DISPERSED","NA")),IF(SABI_SUMMARY!AS166="MALE_ADULT_36_48","M_RESIDENT",IF(SABI_SUMMARY!AS166="FEMALE_ADULT_36_48","F_RESIDENT","NA")))</f>
        <v>NA</v>
      </c>
      <c r="K166" s="1" t="str">
        <f>IF(SABI_SUMMARY!AT166="CENSORED",IF(SABI_SUMMARY!AS166="MALE_SUBADULT","M_DISPERSED",IF(SABI_SUMMARY!AS166="FEMALE_SUBADULT","F_DISPERSED","NA")),IF(SABI_SUMMARY!AT166="MALE_ADULT_36_48","M_RESIDENT",IF(SABI_SUMMARY!AT166="FEMALE_ADULT_36_48","F_RESIDENT","NA")))</f>
        <v>NA</v>
      </c>
      <c r="L166" s="1" t="str">
        <f>IF(SABI_SUMMARY!AU166="CENSORED",IF(SABI_SUMMARY!AT166="MALE_SUBADULT","M_DISPERSED",IF(SABI_SUMMARY!AT166="FEMALE_SUBADULT","F_DISPERSED","NA")),IF(SABI_SUMMARY!AU166="MALE_ADULT_36_48","M_RESIDENT",IF(SABI_SUMMARY!AU166="FEMALE_ADULT_36_48","F_RESIDENT","NA")))</f>
        <v>NA</v>
      </c>
      <c r="M166" s="1" t="str">
        <f>IF(SABI_SUMMARY!AV166="CENSORED",IF(SABI_SUMMARY!AU166="MALE_SUBADULT","M_DISPERSED",IF(SABI_SUMMARY!AU166="FEMALE_SUBADULT","F_DISPERSED","NA")),IF(SABI_SUMMARY!AV166="MALE_ADULT_36_48","M_RESIDENT",IF(SABI_SUMMARY!AV166="FEMALE_ADULT_36_48","F_RESIDENT","NA")))</f>
        <v>NA</v>
      </c>
      <c r="N166" s="1" t="str">
        <f>IF(SABI_SUMMARY!AW166="CENSORED",IF(SABI_SUMMARY!AV166="MALE_SUBADULT","M_DISPERSED",IF(SABI_SUMMARY!AV166="FEMALE_SUBADULT","F_DISPERSED","NA")),IF(SABI_SUMMARY!AW166="MALE_ADULT_36_48","M_RESIDENT",IF(SABI_SUMMARY!AW166="FEMALE_ADULT_36_48","F_RESIDENT","NA")))</f>
        <v>NA</v>
      </c>
      <c r="O166" s="1" t="str">
        <f>IF(SABI_SUMMARY!AX166="CENSORED",IF(SABI_SUMMARY!AW166="MALE_SUBADULT","M_DISPERSED",IF(SABI_SUMMARY!AW166="FEMALE_SUBADULT","F_DISPERSED","NA")),IF(SABI_SUMMARY!AX166="MALE_ADULT_36_48","M_RESIDENT",IF(SABI_SUMMARY!AX166="FEMALE_ADULT_36_48","F_RESIDENT","NA")))</f>
        <v>NA</v>
      </c>
      <c r="P166" s="1" t="str">
        <f>IF(SABI_SUMMARY!AY166="CENSORED",IF(SABI_SUMMARY!AX166="MALE_SUBADULT","M_DISPERSED",IF(SABI_SUMMARY!AX166="FEMALE_SUBADULT","F_DISPERSED","NA")),IF(SABI_SUMMARY!AY166="MALE_ADULT_36_48","M_RESIDENT",IF(SABI_SUMMARY!AY166="FEMALE_ADULT_36_48","F_RESIDENT","NA")))</f>
        <v>NA</v>
      </c>
    </row>
    <row r="167" spans="1:16" x14ac:dyDescent="0.2">
      <c r="A167" s="27">
        <f>SABI_RAW_DATA!A167</f>
        <v>166</v>
      </c>
      <c r="B167" s="1" t="str">
        <f>IF(SABI_SUMMARY!AK167="CENSORED",IF(SABI_SUMMARY!AJ167="MALE_SUBADULT","M_DISPERSED",IF(SABI_SUMMARY!AJ167="FEMALE_SUBADULT","F_DISPERSED","NA")),IF(SABI_SUMMARY!AK167="MALE_ADULT_36_48","M_RESIDENT",IF(SABI_SUMMARY!AK167="FEMALE_ADULT_36_48","F_RESIDENT","NA")))</f>
        <v>NA</v>
      </c>
      <c r="C167" s="1" t="str">
        <f>IF(SABI_SUMMARY!AL167="CENSORED",IF(SABI_SUMMARY!AK167="MALE_SUBADULT","M_DISPERSED",IF(SABI_SUMMARY!AK167="FEMALE_SUBADULT","F_DISPERSED","NA")),IF(SABI_SUMMARY!AL167="MALE_ADULT_36_48","M_RESIDENT",IF(SABI_SUMMARY!AL167="FEMALE_ADULT_36_48","F_RESIDENT","NA")))</f>
        <v>NA</v>
      </c>
      <c r="D167" s="1" t="str">
        <f>IF(SABI_SUMMARY!AM167="CENSORED",IF(SABI_SUMMARY!AL167="MALE_SUBADULT","M_DISPERSED",IF(SABI_SUMMARY!AL167="FEMALE_SUBADULT","F_DISPERSED","NA")),IF(SABI_SUMMARY!AM167="MALE_ADULT_36_48","M_RESIDENT",IF(SABI_SUMMARY!AM167="FEMALE_ADULT_36_48","F_RESIDENT","NA")))</f>
        <v>NA</v>
      </c>
      <c r="E167" s="1" t="str">
        <f>IF(SABI_SUMMARY!AN167="CENSORED",IF(SABI_SUMMARY!AM167="MALE_SUBADULT","M_DISPERSED",IF(SABI_SUMMARY!AM167="FEMALE_SUBADULT","F_DISPERSED","NA")),IF(SABI_SUMMARY!AN167="MALE_ADULT_36_48","M_RESIDENT",IF(SABI_SUMMARY!AN167="FEMALE_ADULT_36_48","F_RESIDENT","NA")))</f>
        <v>NA</v>
      </c>
      <c r="F167" s="1" t="str">
        <f>IF(SABI_SUMMARY!AO167="CENSORED",IF(SABI_SUMMARY!AN167="MALE_SUBADULT","M_DISPERSED",IF(SABI_SUMMARY!AN167="FEMALE_SUBADULT","F_DISPERSED","NA")),IF(SABI_SUMMARY!AO167="MALE_ADULT_36_48","M_RESIDENT",IF(SABI_SUMMARY!AO167="FEMALE_ADULT_36_48","F_RESIDENT","NA")))</f>
        <v>NA</v>
      </c>
      <c r="G167" s="1" t="str">
        <f>IF(SABI_SUMMARY!AP167="CENSORED",IF(SABI_SUMMARY!AO167="MALE_SUBADULT","M_DISPERSED",IF(SABI_SUMMARY!AO167="FEMALE_SUBADULT","F_DISPERSED","NA")),IF(SABI_SUMMARY!AP167="MALE_ADULT_36_48","M_RESIDENT",IF(SABI_SUMMARY!AP167="FEMALE_ADULT_36_48","F_RESIDENT","NA")))</f>
        <v>NA</v>
      </c>
      <c r="H167" s="1" t="str">
        <f>IF(SABI_SUMMARY!AQ167="CENSORED",IF(SABI_SUMMARY!AP167="MALE_SUBADULT","M_DISPERSED",IF(SABI_SUMMARY!AP167="FEMALE_SUBADULT","F_DISPERSED","NA")),IF(SABI_SUMMARY!AQ167="MALE_ADULT_36_48","M_RESIDENT",IF(SABI_SUMMARY!AQ167="FEMALE_ADULT_36_48","F_RESIDENT","NA")))</f>
        <v>NA</v>
      </c>
      <c r="I167" s="1" t="str">
        <f>IF(SABI_SUMMARY!AR167="CENSORED",IF(SABI_SUMMARY!AQ167="MALE_SUBADULT","M_DISPERSED",IF(SABI_SUMMARY!AQ167="FEMALE_SUBADULT","F_DISPERSED","NA")),IF(SABI_SUMMARY!AR167="MALE_ADULT_36_48","M_RESIDENT",IF(SABI_SUMMARY!AR167="FEMALE_ADULT_36_48","F_RESIDENT","NA")))</f>
        <v>NA</v>
      </c>
      <c r="J167" s="1" t="str">
        <f>IF(SABI_SUMMARY!AS167="CENSORED",IF(SABI_SUMMARY!AR167="MALE_SUBADULT","M_DISPERSED",IF(SABI_SUMMARY!AR167="FEMALE_SUBADULT","F_DISPERSED","NA")),IF(SABI_SUMMARY!AS167="MALE_ADULT_36_48","M_RESIDENT",IF(SABI_SUMMARY!AS167="FEMALE_ADULT_36_48","F_RESIDENT","NA")))</f>
        <v>NA</v>
      </c>
      <c r="K167" s="1" t="str">
        <f>IF(SABI_SUMMARY!AT167="CENSORED",IF(SABI_SUMMARY!AS167="MALE_SUBADULT","M_DISPERSED",IF(SABI_SUMMARY!AS167="FEMALE_SUBADULT","F_DISPERSED","NA")),IF(SABI_SUMMARY!AT167="MALE_ADULT_36_48","M_RESIDENT",IF(SABI_SUMMARY!AT167="FEMALE_ADULT_36_48","F_RESIDENT","NA")))</f>
        <v>NA</v>
      </c>
      <c r="L167" s="1" t="str">
        <f>IF(SABI_SUMMARY!AU167="CENSORED",IF(SABI_SUMMARY!AT167="MALE_SUBADULT","M_DISPERSED",IF(SABI_SUMMARY!AT167="FEMALE_SUBADULT","F_DISPERSED","NA")),IF(SABI_SUMMARY!AU167="MALE_ADULT_36_48","M_RESIDENT",IF(SABI_SUMMARY!AU167="FEMALE_ADULT_36_48","F_RESIDENT","NA")))</f>
        <v>NA</v>
      </c>
      <c r="M167" s="1" t="str">
        <f>IF(SABI_SUMMARY!AV167="CENSORED",IF(SABI_SUMMARY!AU167="MALE_SUBADULT","M_DISPERSED",IF(SABI_SUMMARY!AU167="FEMALE_SUBADULT","F_DISPERSED","NA")),IF(SABI_SUMMARY!AV167="MALE_ADULT_36_48","M_RESIDENT",IF(SABI_SUMMARY!AV167="FEMALE_ADULT_36_48","F_RESIDENT","NA")))</f>
        <v>NA</v>
      </c>
      <c r="N167" s="1" t="str">
        <f>IF(SABI_SUMMARY!AW167="CENSORED",IF(SABI_SUMMARY!AV167="MALE_SUBADULT","M_DISPERSED",IF(SABI_SUMMARY!AV167="FEMALE_SUBADULT","F_DISPERSED","NA")),IF(SABI_SUMMARY!AW167="MALE_ADULT_36_48","M_RESIDENT",IF(SABI_SUMMARY!AW167="FEMALE_ADULT_36_48","F_RESIDENT","NA")))</f>
        <v>NA</v>
      </c>
      <c r="O167" s="1" t="str">
        <f>IF(SABI_SUMMARY!AX167="CENSORED",IF(SABI_SUMMARY!AW167="MALE_SUBADULT","M_DISPERSED",IF(SABI_SUMMARY!AW167="FEMALE_SUBADULT","F_DISPERSED","NA")),IF(SABI_SUMMARY!AX167="MALE_ADULT_36_48","M_RESIDENT",IF(SABI_SUMMARY!AX167="FEMALE_ADULT_36_48","F_RESIDENT","NA")))</f>
        <v>NA</v>
      </c>
      <c r="P167" s="1" t="str">
        <f>IF(SABI_SUMMARY!AY167="CENSORED",IF(SABI_SUMMARY!AX167="MALE_SUBADULT","M_DISPERSED",IF(SABI_SUMMARY!AX167="FEMALE_SUBADULT","F_DISPERSED","NA")),IF(SABI_SUMMARY!AY167="MALE_ADULT_36_48","M_RESIDENT",IF(SABI_SUMMARY!AY167="FEMALE_ADULT_36_48","F_RESIDENT","NA")))</f>
        <v>NA</v>
      </c>
    </row>
    <row r="168" spans="1:16" x14ac:dyDescent="0.2">
      <c r="A168" s="27">
        <f>SABI_RAW_DATA!A168</f>
        <v>167</v>
      </c>
      <c r="B168" s="1" t="str">
        <f>IF(SABI_SUMMARY!AK168="CENSORED",IF(SABI_SUMMARY!AJ168="MALE_SUBADULT","M_DISPERSED",IF(SABI_SUMMARY!AJ168="FEMALE_SUBADULT","F_DISPERSED","NA")),IF(SABI_SUMMARY!AK168="MALE_ADULT_36_48","M_RESIDENT",IF(SABI_SUMMARY!AK168="FEMALE_ADULT_36_48","F_RESIDENT","NA")))</f>
        <v>NA</v>
      </c>
      <c r="C168" s="1" t="str">
        <f>IF(SABI_SUMMARY!AL168="CENSORED",IF(SABI_SUMMARY!AK168="MALE_SUBADULT","M_DISPERSED",IF(SABI_SUMMARY!AK168="FEMALE_SUBADULT","F_DISPERSED","NA")),IF(SABI_SUMMARY!AL168="MALE_ADULT_36_48","M_RESIDENT",IF(SABI_SUMMARY!AL168="FEMALE_ADULT_36_48","F_RESIDENT","NA")))</f>
        <v>NA</v>
      </c>
      <c r="D168" s="1" t="str">
        <f>IF(SABI_SUMMARY!AM168="CENSORED",IF(SABI_SUMMARY!AL168="MALE_SUBADULT","M_DISPERSED",IF(SABI_SUMMARY!AL168="FEMALE_SUBADULT","F_DISPERSED","NA")),IF(SABI_SUMMARY!AM168="MALE_ADULT_36_48","M_RESIDENT",IF(SABI_SUMMARY!AM168="FEMALE_ADULT_36_48","F_RESIDENT","NA")))</f>
        <v>NA</v>
      </c>
      <c r="E168" s="1" t="str">
        <f>IF(SABI_SUMMARY!AN168="CENSORED",IF(SABI_SUMMARY!AM168="MALE_SUBADULT","M_DISPERSED",IF(SABI_SUMMARY!AM168="FEMALE_SUBADULT","F_DISPERSED","NA")),IF(SABI_SUMMARY!AN168="MALE_ADULT_36_48","M_RESIDENT",IF(SABI_SUMMARY!AN168="FEMALE_ADULT_36_48","F_RESIDENT","NA")))</f>
        <v>NA</v>
      </c>
      <c r="F168" s="1" t="str">
        <f>IF(SABI_SUMMARY!AO168="CENSORED",IF(SABI_SUMMARY!AN168="MALE_SUBADULT","M_DISPERSED",IF(SABI_SUMMARY!AN168="FEMALE_SUBADULT","F_DISPERSED","NA")),IF(SABI_SUMMARY!AO168="MALE_ADULT_36_48","M_RESIDENT",IF(SABI_SUMMARY!AO168="FEMALE_ADULT_36_48","F_RESIDENT","NA")))</f>
        <v>NA</v>
      </c>
      <c r="G168" s="1" t="str">
        <f>IF(SABI_SUMMARY!AP168="CENSORED",IF(SABI_SUMMARY!AO168="MALE_SUBADULT","M_DISPERSED",IF(SABI_SUMMARY!AO168="FEMALE_SUBADULT","F_DISPERSED","NA")),IF(SABI_SUMMARY!AP168="MALE_ADULT_36_48","M_RESIDENT",IF(SABI_SUMMARY!AP168="FEMALE_ADULT_36_48","F_RESIDENT","NA")))</f>
        <v>NA</v>
      </c>
      <c r="H168" s="1" t="str">
        <f>IF(SABI_SUMMARY!AQ168="CENSORED",IF(SABI_SUMMARY!AP168="MALE_SUBADULT","M_DISPERSED",IF(SABI_SUMMARY!AP168="FEMALE_SUBADULT","F_DISPERSED","NA")),IF(SABI_SUMMARY!AQ168="MALE_ADULT_36_48","M_RESIDENT",IF(SABI_SUMMARY!AQ168="FEMALE_ADULT_36_48","F_RESIDENT","NA")))</f>
        <v>NA</v>
      </c>
      <c r="I168" s="1" t="str">
        <f>IF(SABI_SUMMARY!AR168="CENSORED",IF(SABI_SUMMARY!AQ168="MALE_SUBADULT","M_DISPERSED",IF(SABI_SUMMARY!AQ168="FEMALE_SUBADULT","F_DISPERSED","NA")),IF(SABI_SUMMARY!AR168="MALE_ADULT_36_48","M_RESIDENT",IF(SABI_SUMMARY!AR168="FEMALE_ADULT_36_48","F_RESIDENT","NA")))</f>
        <v>NA</v>
      </c>
      <c r="J168" s="1" t="str">
        <f>IF(SABI_SUMMARY!AS168="CENSORED",IF(SABI_SUMMARY!AR168="MALE_SUBADULT","M_DISPERSED",IF(SABI_SUMMARY!AR168="FEMALE_SUBADULT","F_DISPERSED","NA")),IF(SABI_SUMMARY!AS168="MALE_ADULT_36_48","M_RESIDENT",IF(SABI_SUMMARY!AS168="FEMALE_ADULT_36_48","F_RESIDENT","NA")))</f>
        <v>NA</v>
      </c>
      <c r="K168" s="1" t="str">
        <f>IF(SABI_SUMMARY!AT168="CENSORED",IF(SABI_SUMMARY!AS168="MALE_SUBADULT","M_DISPERSED",IF(SABI_SUMMARY!AS168="FEMALE_SUBADULT","F_DISPERSED","NA")),IF(SABI_SUMMARY!AT168="MALE_ADULT_36_48","M_RESIDENT",IF(SABI_SUMMARY!AT168="FEMALE_ADULT_36_48","F_RESIDENT","NA")))</f>
        <v>NA</v>
      </c>
      <c r="L168" s="1" t="str">
        <f>IF(SABI_SUMMARY!AU168="CENSORED",IF(SABI_SUMMARY!AT168="MALE_SUBADULT","M_DISPERSED",IF(SABI_SUMMARY!AT168="FEMALE_SUBADULT","F_DISPERSED","NA")),IF(SABI_SUMMARY!AU168="MALE_ADULT_36_48","M_RESIDENT",IF(SABI_SUMMARY!AU168="FEMALE_ADULT_36_48","F_RESIDENT","NA")))</f>
        <v>NA</v>
      </c>
      <c r="M168" s="1" t="str">
        <f>IF(SABI_SUMMARY!AV168="CENSORED",IF(SABI_SUMMARY!AU168="MALE_SUBADULT","M_DISPERSED",IF(SABI_SUMMARY!AU168="FEMALE_SUBADULT","F_DISPERSED","NA")),IF(SABI_SUMMARY!AV168="MALE_ADULT_36_48","M_RESIDENT",IF(SABI_SUMMARY!AV168="FEMALE_ADULT_36_48","F_RESIDENT","NA")))</f>
        <v>NA</v>
      </c>
      <c r="N168" s="1" t="str">
        <f>IF(SABI_SUMMARY!AW168="CENSORED",IF(SABI_SUMMARY!AV168="MALE_SUBADULT","M_DISPERSED",IF(SABI_SUMMARY!AV168="FEMALE_SUBADULT","F_DISPERSED","NA")),IF(SABI_SUMMARY!AW168="MALE_ADULT_36_48","M_RESIDENT",IF(SABI_SUMMARY!AW168="FEMALE_ADULT_36_48","F_RESIDENT","NA")))</f>
        <v>NA</v>
      </c>
      <c r="O168" s="1" t="str">
        <f>IF(SABI_SUMMARY!AX168="CENSORED",IF(SABI_SUMMARY!AW168="MALE_SUBADULT","M_DISPERSED",IF(SABI_SUMMARY!AW168="FEMALE_SUBADULT","F_DISPERSED","NA")),IF(SABI_SUMMARY!AX168="MALE_ADULT_36_48","M_RESIDENT",IF(SABI_SUMMARY!AX168="FEMALE_ADULT_36_48","F_RESIDENT","NA")))</f>
        <v>NA</v>
      </c>
      <c r="P168" s="1" t="str">
        <f>IF(SABI_SUMMARY!AY168="CENSORED",IF(SABI_SUMMARY!AX168="MALE_SUBADULT","M_DISPERSED",IF(SABI_SUMMARY!AX168="FEMALE_SUBADULT","F_DISPERSED","NA")),IF(SABI_SUMMARY!AY168="MALE_ADULT_36_48","M_RESIDENT",IF(SABI_SUMMARY!AY168="FEMALE_ADULT_36_48","F_RESIDENT","NA")))</f>
        <v>NA</v>
      </c>
    </row>
    <row r="169" spans="1:16" x14ac:dyDescent="0.2">
      <c r="A169" s="27">
        <f>SABI_RAW_DATA!A169</f>
        <v>168</v>
      </c>
      <c r="B169" s="1" t="str">
        <f>IF(SABI_SUMMARY!AK169="CENSORED",IF(SABI_SUMMARY!AJ169="MALE_SUBADULT","M_DISPERSED",IF(SABI_SUMMARY!AJ169="FEMALE_SUBADULT","F_DISPERSED","NA")),IF(SABI_SUMMARY!AK169="MALE_ADULT_36_48","M_RESIDENT",IF(SABI_SUMMARY!AK169="FEMALE_ADULT_36_48","F_RESIDENT","NA")))</f>
        <v>NA</v>
      </c>
      <c r="C169" s="1" t="str">
        <f>IF(SABI_SUMMARY!AL169="CENSORED",IF(SABI_SUMMARY!AK169="MALE_SUBADULT","M_DISPERSED",IF(SABI_SUMMARY!AK169="FEMALE_SUBADULT","F_DISPERSED","NA")),IF(SABI_SUMMARY!AL169="MALE_ADULT_36_48","M_RESIDENT",IF(SABI_SUMMARY!AL169="FEMALE_ADULT_36_48","F_RESIDENT","NA")))</f>
        <v>NA</v>
      </c>
      <c r="D169" s="1" t="str">
        <f>IF(SABI_SUMMARY!AM169="CENSORED",IF(SABI_SUMMARY!AL169="MALE_SUBADULT","M_DISPERSED",IF(SABI_SUMMARY!AL169="FEMALE_SUBADULT","F_DISPERSED","NA")),IF(SABI_SUMMARY!AM169="MALE_ADULT_36_48","M_RESIDENT",IF(SABI_SUMMARY!AM169="FEMALE_ADULT_36_48","F_RESIDENT","NA")))</f>
        <v>NA</v>
      </c>
      <c r="E169" s="1" t="str">
        <f>IF(SABI_SUMMARY!AN169="CENSORED",IF(SABI_SUMMARY!AM169="MALE_SUBADULT","M_DISPERSED",IF(SABI_SUMMARY!AM169="FEMALE_SUBADULT","F_DISPERSED","NA")),IF(SABI_SUMMARY!AN169="MALE_ADULT_36_48","M_RESIDENT",IF(SABI_SUMMARY!AN169="FEMALE_ADULT_36_48","F_RESIDENT","NA")))</f>
        <v>NA</v>
      </c>
      <c r="F169" s="1" t="str">
        <f>IF(SABI_SUMMARY!AO169="CENSORED",IF(SABI_SUMMARY!AN169="MALE_SUBADULT","M_DISPERSED",IF(SABI_SUMMARY!AN169="FEMALE_SUBADULT","F_DISPERSED","NA")),IF(SABI_SUMMARY!AO169="MALE_ADULT_36_48","M_RESIDENT",IF(SABI_SUMMARY!AO169="FEMALE_ADULT_36_48","F_RESIDENT","NA")))</f>
        <v>NA</v>
      </c>
      <c r="G169" s="1" t="str">
        <f>IF(SABI_SUMMARY!AP169="CENSORED",IF(SABI_SUMMARY!AO169="MALE_SUBADULT","M_DISPERSED",IF(SABI_SUMMARY!AO169="FEMALE_SUBADULT","F_DISPERSED","NA")),IF(SABI_SUMMARY!AP169="MALE_ADULT_36_48","M_RESIDENT",IF(SABI_SUMMARY!AP169="FEMALE_ADULT_36_48","F_RESIDENT","NA")))</f>
        <v>NA</v>
      </c>
      <c r="H169" s="1" t="str">
        <f>IF(SABI_SUMMARY!AQ169="CENSORED",IF(SABI_SUMMARY!AP169="MALE_SUBADULT","M_DISPERSED",IF(SABI_SUMMARY!AP169="FEMALE_SUBADULT","F_DISPERSED","NA")),IF(SABI_SUMMARY!AQ169="MALE_ADULT_36_48","M_RESIDENT",IF(SABI_SUMMARY!AQ169="FEMALE_ADULT_36_48","F_RESIDENT","NA")))</f>
        <v>NA</v>
      </c>
      <c r="I169" s="1" t="str">
        <f>IF(SABI_SUMMARY!AR169="CENSORED",IF(SABI_SUMMARY!AQ169="MALE_SUBADULT","M_DISPERSED",IF(SABI_SUMMARY!AQ169="FEMALE_SUBADULT","F_DISPERSED","NA")),IF(SABI_SUMMARY!AR169="MALE_ADULT_36_48","M_RESIDENT",IF(SABI_SUMMARY!AR169="FEMALE_ADULT_36_48","F_RESIDENT","NA")))</f>
        <v>NA</v>
      </c>
      <c r="J169" s="1" t="str">
        <f>IF(SABI_SUMMARY!AS169="CENSORED",IF(SABI_SUMMARY!AR169="MALE_SUBADULT","M_DISPERSED",IF(SABI_SUMMARY!AR169="FEMALE_SUBADULT","F_DISPERSED","NA")),IF(SABI_SUMMARY!AS169="MALE_ADULT_36_48","M_RESIDENT",IF(SABI_SUMMARY!AS169="FEMALE_ADULT_36_48","F_RESIDENT","NA")))</f>
        <v>NA</v>
      </c>
      <c r="K169" s="1" t="str">
        <f>IF(SABI_SUMMARY!AT169="CENSORED",IF(SABI_SUMMARY!AS169="MALE_SUBADULT","M_DISPERSED",IF(SABI_SUMMARY!AS169="FEMALE_SUBADULT","F_DISPERSED","NA")),IF(SABI_SUMMARY!AT169="MALE_ADULT_36_48","M_RESIDENT",IF(SABI_SUMMARY!AT169="FEMALE_ADULT_36_48","F_RESIDENT","NA")))</f>
        <v>NA</v>
      </c>
      <c r="L169" s="1" t="str">
        <f>IF(SABI_SUMMARY!AU169="CENSORED",IF(SABI_SUMMARY!AT169="MALE_SUBADULT","M_DISPERSED",IF(SABI_SUMMARY!AT169="FEMALE_SUBADULT","F_DISPERSED","NA")),IF(SABI_SUMMARY!AU169="MALE_ADULT_36_48","M_RESIDENT",IF(SABI_SUMMARY!AU169="FEMALE_ADULT_36_48","F_RESIDENT","NA")))</f>
        <v>NA</v>
      </c>
      <c r="M169" s="1" t="str">
        <f>IF(SABI_SUMMARY!AV169="CENSORED",IF(SABI_SUMMARY!AU169="MALE_SUBADULT","M_DISPERSED",IF(SABI_SUMMARY!AU169="FEMALE_SUBADULT","F_DISPERSED","NA")),IF(SABI_SUMMARY!AV169="MALE_ADULT_36_48","M_RESIDENT",IF(SABI_SUMMARY!AV169="FEMALE_ADULT_36_48","F_RESIDENT","NA")))</f>
        <v>NA</v>
      </c>
      <c r="N169" s="1" t="str">
        <f>IF(SABI_SUMMARY!AW169="CENSORED",IF(SABI_SUMMARY!AV169="MALE_SUBADULT","M_DISPERSED",IF(SABI_SUMMARY!AV169="FEMALE_SUBADULT","F_DISPERSED","NA")),IF(SABI_SUMMARY!AW169="MALE_ADULT_36_48","M_RESIDENT",IF(SABI_SUMMARY!AW169="FEMALE_ADULT_36_48","F_RESIDENT","NA")))</f>
        <v>NA</v>
      </c>
      <c r="O169" s="1" t="str">
        <f>IF(SABI_SUMMARY!AX169="CENSORED",IF(SABI_SUMMARY!AW169="MALE_SUBADULT","M_DISPERSED",IF(SABI_SUMMARY!AW169="FEMALE_SUBADULT","F_DISPERSED","NA")),IF(SABI_SUMMARY!AX169="MALE_ADULT_36_48","M_RESIDENT",IF(SABI_SUMMARY!AX169="FEMALE_ADULT_36_48","F_RESIDENT","NA")))</f>
        <v>NA</v>
      </c>
      <c r="P169" s="1" t="str">
        <f>IF(SABI_SUMMARY!AY169="CENSORED",IF(SABI_SUMMARY!AX169="MALE_SUBADULT","M_DISPERSED",IF(SABI_SUMMARY!AX169="FEMALE_SUBADULT","F_DISPERSED","NA")),IF(SABI_SUMMARY!AY169="MALE_ADULT_36_48","M_RESIDENT",IF(SABI_SUMMARY!AY169="FEMALE_ADULT_36_48","F_RESIDENT","NA")))</f>
        <v>NA</v>
      </c>
    </row>
    <row r="170" spans="1:16" x14ac:dyDescent="0.2">
      <c r="A170" s="27">
        <f>SABI_RAW_DATA!A170</f>
        <v>169</v>
      </c>
      <c r="B170" s="1" t="str">
        <f>IF(SABI_SUMMARY!AK170="CENSORED",IF(SABI_SUMMARY!AJ170="MALE_SUBADULT","M_DISPERSED",IF(SABI_SUMMARY!AJ170="FEMALE_SUBADULT","F_DISPERSED","NA")),IF(SABI_SUMMARY!AK170="MALE_ADULT_36_48","M_RESIDENT",IF(SABI_SUMMARY!AK170="FEMALE_ADULT_36_48","F_RESIDENT","NA")))</f>
        <v>NA</v>
      </c>
      <c r="C170" s="1" t="str">
        <f>IF(SABI_SUMMARY!AL170="CENSORED",IF(SABI_SUMMARY!AK170="MALE_SUBADULT","M_DISPERSED",IF(SABI_SUMMARY!AK170="FEMALE_SUBADULT","F_DISPERSED","NA")),IF(SABI_SUMMARY!AL170="MALE_ADULT_36_48","M_RESIDENT",IF(SABI_SUMMARY!AL170="FEMALE_ADULT_36_48","F_RESIDENT","NA")))</f>
        <v>NA</v>
      </c>
      <c r="D170" s="1" t="str">
        <f>IF(SABI_SUMMARY!AM170="CENSORED",IF(SABI_SUMMARY!AL170="MALE_SUBADULT","M_DISPERSED",IF(SABI_SUMMARY!AL170="FEMALE_SUBADULT","F_DISPERSED","NA")),IF(SABI_SUMMARY!AM170="MALE_ADULT_36_48","M_RESIDENT",IF(SABI_SUMMARY!AM170="FEMALE_ADULT_36_48","F_RESIDENT","NA")))</f>
        <v>NA</v>
      </c>
      <c r="E170" s="1" t="str">
        <f>IF(SABI_SUMMARY!AN170="CENSORED",IF(SABI_SUMMARY!AM170="MALE_SUBADULT","M_DISPERSED",IF(SABI_SUMMARY!AM170="FEMALE_SUBADULT","F_DISPERSED","NA")),IF(SABI_SUMMARY!AN170="MALE_ADULT_36_48","M_RESIDENT",IF(SABI_SUMMARY!AN170="FEMALE_ADULT_36_48","F_RESIDENT","NA")))</f>
        <v>NA</v>
      </c>
      <c r="F170" s="1" t="str">
        <f>IF(SABI_SUMMARY!AO170="CENSORED",IF(SABI_SUMMARY!AN170="MALE_SUBADULT","M_DISPERSED",IF(SABI_SUMMARY!AN170="FEMALE_SUBADULT","F_DISPERSED","NA")),IF(SABI_SUMMARY!AO170="MALE_ADULT_36_48","M_RESIDENT",IF(SABI_SUMMARY!AO170="FEMALE_ADULT_36_48","F_RESIDENT","NA")))</f>
        <v>NA</v>
      </c>
      <c r="G170" s="1" t="str">
        <f>IF(SABI_SUMMARY!AP170="CENSORED",IF(SABI_SUMMARY!AO170="MALE_SUBADULT","M_DISPERSED",IF(SABI_SUMMARY!AO170="FEMALE_SUBADULT","F_DISPERSED","NA")),IF(SABI_SUMMARY!AP170="MALE_ADULT_36_48","M_RESIDENT",IF(SABI_SUMMARY!AP170="FEMALE_ADULT_36_48","F_RESIDENT","NA")))</f>
        <v>NA</v>
      </c>
      <c r="H170" s="1" t="str">
        <f>IF(SABI_SUMMARY!AQ170="CENSORED",IF(SABI_SUMMARY!AP170="MALE_SUBADULT","M_DISPERSED",IF(SABI_SUMMARY!AP170="FEMALE_SUBADULT","F_DISPERSED","NA")),IF(SABI_SUMMARY!AQ170="MALE_ADULT_36_48","M_RESIDENT",IF(SABI_SUMMARY!AQ170="FEMALE_ADULT_36_48","F_RESIDENT","NA")))</f>
        <v>NA</v>
      </c>
      <c r="I170" s="1" t="str">
        <f>IF(SABI_SUMMARY!AR170="CENSORED",IF(SABI_SUMMARY!AQ170="MALE_SUBADULT","M_DISPERSED",IF(SABI_SUMMARY!AQ170="FEMALE_SUBADULT","F_DISPERSED","NA")),IF(SABI_SUMMARY!AR170="MALE_ADULT_36_48","M_RESIDENT",IF(SABI_SUMMARY!AR170="FEMALE_ADULT_36_48","F_RESIDENT","NA")))</f>
        <v>NA</v>
      </c>
      <c r="J170" s="1" t="str">
        <f>IF(SABI_SUMMARY!AS170="CENSORED",IF(SABI_SUMMARY!AR170="MALE_SUBADULT","M_DISPERSED",IF(SABI_SUMMARY!AR170="FEMALE_SUBADULT","F_DISPERSED","NA")),IF(SABI_SUMMARY!AS170="MALE_ADULT_36_48","M_RESIDENT",IF(SABI_SUMMARY!AS170="FEMALE_ADULT_36_48","F_RESIDENT","NA")))</f>
        <v>NA</v>
      </c>
      <c r="K170" s="1" t="str">
        <f>IF(SABI_SUMMARY!AT170="CENSORED",IF(SABI_SUMMARY!AS170="MALE_SUBADULT","M_DISPERSED",IF(SABI_SUMMARY!AS170="FEMALE_SUBADULT","F_DISPERSED","NA")),IF(SABI_SUMMARY!AT170="MALE_ADULT_36_48","M_RESIDENT",IF(SABI_SUMMARY!AT170="FEMALE_ADULT_36_48","F_RESIDENT","NA")))</f>
        <v>NA</v>
      </c>
      <c r="L170" s="1" t="str">
        <f>IF(SABI_SUMMARY!AU170="CENSORED",IF(SABI_SUMMARY!AT170="MALE_SUBADULT","M_DISPERSED",IF(SABI_SUMMARY!AT170="FEMALE_SUBADULT","F_DISPERSED","NA")),IF(SABI_SUMMARY!AU170="MALE_ADULT_36_48","M_RESIDENT",IF(SABI_SUMMARY!AU170="FEMALE_ADULT_36_48","F_RESIDENT","NA")))</f>
        <v>NA</v>
      </c>
      <c r="M170" s="1" t="str">
        <f>IF(SABI_SUMMARY!AV170="CENSORED",IF(SABI_SUMMARY!AU170="MALE_SUBADULT","M_DISPERSED",IF(SABI_SUMMARY!AU170="FEMALE_SUBADULT","F_DISPERSED","NA")),IF(SABI_SUMMARY!AV170="MALE_ADULT_36_48","M_RESIDENT",IF(SABI_SUMMARY!AV170="FEMALE_ADULT_36_48","F_RESIDENT","NA")))</f>
        <v>NA</v>
      </c>
      <c r="N170" s="1" t="str">
        <f>IF(SABI_SUMMARY!AW170="CENSORED",IF(SABI_SUMMARY!AV170="MALE_SUBADULT","M_DISPERSED",IF(SABI_SUMMARY!AV170="FEMALE_SUBADULT","F_DISPERSED","NA")),IF(SABI_SUMMARY!AW170="MALE_ADULT_36_48","M_RESIDENT",IF(SABI_SUMMARY!AW170="FEMALE_ADULT_36_48","F_RESIDENT","NA")))</f>
        <v>NA</v>
      </c>
      <c r="O170" s="1" t="str">
        <f>IF(SABI_SUMMARY!AX170="CENSORED",IF(SABI_SUMMARY!AW170="MALE_SUBADULT","M_DISPERSED",IF(SABI_SUMMARY!AW170="FEMALE_SUBADULT","F_DISPERSED","NA")),IF(SABI_SUMMARY!AX170="MALE_ADULT_36_48","M_RESIDENT",IF(SABI_SUMMARY!AX170="FEMALE_ADULT_36_48","F_RESIDENT","NA")))</f>
        <v>NA</v>
      </c>
      <c r="P170" s="1" t="str">
        <f>IF(SABI_SUMMARY!AY170="CENSORED",IF(SABI_SUMMARY!AX170="MALE_SUBADULT","M_DISPERSED",IF(SABI_SUMMARY!AX170="FEMALE_SUBADULT","F_DISPERSED","NA")),IF(SABI_SUMMARY!AY170="MALE_ADULT_36_48","M_RESIDENT",IF(SABI_SUMMARY!AY170="FEMALE_ADULT_36_48","F_RESIDENT","NA")))</f>
        <v>NA</v>
      </c>
    </row>
    <row r="171" spans="1:16" x14ac:dyDescent="0.2">
      <c r="A171" s="27">
        <f>SABI_RAW_DATA!A171</f>
        <v>170</v>
      </c>
      <c r="B171" s="1" t="str">
        <f>IF(SABI_SUMMARY!AK171="CENSORED",IF(SABI_SUMMARY!AJ171="MALE_SUBADULT","M_DISPERSED",IF(SABI_SUMMARY!AJ171="FEMALE_SUBADULT","F_DISPERSED","NA")),IF(SABI_SUMMARY!AK171="MALE_ADULT_36_48","M_RESIDENT",IF(SABI_SUMMARY!AK171="FEMALE_ADULT_36_48","F_RESIDENT","NA")))</f>
        <v>NA</v>
      </c>
      <c r="C171" s="1" t="str">
        <f>IF(SABI_SUMMARY!AL171="CENSORED",IF(SABI_SUMMARY!AK171="MALE_SUBADULT","M_DISPERSED",IF(SABI_SUMMARY!AK171="FEMALE_SUBADULT","F_DISPERSED","NA")),IF(SABI_SUMMARY!AL171="MALE_ADULT_36_48","M_RESIDENT",IF(SABI_SUMMARY!AL171="FEMALE_ADULT_36_48","F_RESIDENT","NA")))</f>
        <v>NA</v>
      </c>
      <c r="D171" s="1" t="str">
        <f>IF(SABI_SUMMARY!AM171="CENSORED",IF(SABI_SUMMARY!AL171="MALE_SUBADULT","M_DISPERSED",IF(SABI_SUMMARY!AL171="FEMALE_SUBADULT","F_DISPERSED","NA")),IF(SABI_SUMMARY!AM171="MALE_ADULT_36_48","M_RESIDENT",IF(SABI_SUMMARY!AM171="FEMALE_ADULT_36_48","F_RESIDENT","NA")))</f>
        <v>NA</v>
      </c>
      <c r="E171" s="1" t="str">
        <f>IF(SABI_SUMMARY!AN171="CENSORED",IF(SABI_SUMMARY!AM171="MALE_SUBADULT","M_DISPERSED",IF(SABI_SUMMARY!AM171="FEMALE_SUBADULT","F_DISPERSED","NA")),IF(SABI_SUMMARY!AN171="MALE_ADULT_36_48","M_RESIDENT",IF(SABI_SUMMARY!AN171="FEMALE_ADULT_36_48","F_RESIDENT","NA")))</f>
        <v>NA</v>
      </c>
      <c r="F171" s="1" t="str">
        <f>IF(SABI_SUMMARY!AO171="CENSORED",IF(SABI_SUMMARY!AN171="MALE_SUBADULT","M_DISPERSED",IF(SABI_SUMMARY!AN171="FEMALE_SUBADULT","F_DISPERSED","NA")),IF(SABI_SUMMARY!AO171="MALE_ADULT_36_48","M_RESIDENT",IF(SABI_SUMMARY!AO171="FEMALE_ADULT_36_48","F_RESIDENT","NA")))</f>
        <v>NA</v>
      </c>
      <c r="G171" s="1" t="str">
        <f>IF(SABI_SUMMARY!AP171="CENSORED",IF(SABI_SUMMARY!AO171="MALE_SUBADULT","M_DISPERSED",IF(SABI_SUMMARY!AO171="FEMALE_SUBADULT","F_DISPERSED","NA")),IF(SABI_SUMMARY!AP171="MALE_ADULT_36_48","M_RESIDENT",IF(SABI_SUMMARY!AP171="FEMALE_ADULT_36_48","F_RESIDENT","NA")))</f>
        <v>NA</v>
      </c>
      <c r="H171" s="1" t="str">
        <f>IF(SABI_SUMMARY!AQ171="CENSORED",IF(SABI_SUMMARY!AP171="MALE_SUBADULT","M_DISPERSED",IF(SABI_SUMMARY!AP171="FEMALE_SUBADULT","F_DISPERSED","NA")),IF(SABI_SUMMARY!AQ171="MALE_ADULT_36_48","M_RESIDENT",IF(SABI_SUMMARY!AQ171="FEMALE_ADULT_36_48","F_RESIDENT","NA")))</f>
        <v>NA</v>
      </c>
      <c r="I171" s="1" t="str">
        <f>IF(SABI_SUMMARY!AR171="CENSORED",IF(SABI_SUMMARY!AQ171="MALE_SUBADULT","M_DISPERSED",IF(SABI_SUMMARY!AQ171="FEMALE_SUBADULT","F_DISPERSED","NA")),IF(SABI_SUMMARY!AR171="MALE_ADULT_36_48","M_RESIDENT",IF(SABI_SUMMARY!AR171="FEMALE_ADULT_36_48","F_RESIDENT","NA")))</f>
        <v>NA</v>
      </c>
      <c r="J171" s="1" t="str">
        <f>IF(SABI_SUMMARY!AS171="CENSORED",IF(SABI_SUMMARY!AR171="MALE_SUBADULT","M_DISPERSED",IF(SABI_SUMMARY!AR171="FEMALE_SUBADULT","F_DISPERSED","NA")),IF(SABI_SUMMARY!AS171="MALE_ADULT_36_48","M_RESIDENT",IF(SABI_SUMMARY!AS171="FEMALE_ADULT_36_48","F_RESIDENT","NA")))</f>
        <v>NA</v>
      </c>
      <c r="K171" s="1" t="str">
        <f>IF(SABI_SUMMARY!AT171="CENSORED",IF(SABI_SUMMARY!AS171="MALE_SUBADULT","M_DISPERSED",IF(SABI_SUMMARY!AS171="FEMALE_SUBADULT","F_DISPERSED","NA")),IF(SABI_SUMMARY!AT171="MALE_ADULT_36_48","M_RESIDENT",IF(SABI_SUMMARY!AT171="FEMALE_ADULT_36_48","F_RESIDENT","NA")))</f>
        <v>NA</v>
      </c>
      <c r="L171" s="1" t="str">
        <f>IF(SABI_SUMMARY!AU171="CENSORED",IF(SABI_SUMMARY!AT171="MALE_SUBADULT","M_DISPERSED",IF(SABI_SUMMARY!AT171="FEMALE_SUBADULT","F_DISPERSED","NA")),IF(SABI_SUMMARY!AU171="MALE_ADULT_36_48","M_RESIDENT",IF(SABI_SUMMARY!AU171="FEMALE_ADULT_36_48","F_RESIDENT","NA")))</f>
        <v>NA</v>
      </c>
      <c r="M171" s="1" t="str">
        <f>IF(SABI_SUMMARY!AV171="CENSORED",IF(SABI_SUMMARY!AU171="MALE_SUBADULT","M_DISPERSED",IF(SABI_SUMMARY!AU171="FEMALE_SUBADULT","F_DISPERSED","NA")),IF(SABI_SUMMARY!AV171="MALE_ADULT_36_48","M_RESIDENT",IF(SABI_SUMMARY!AV171="FEMALE_ADULT_36_48","F_RESIDENT","NA")))</f>
        <v>NA</v>
      </c>
      <c r="N171" s="1" t="str">
        <f>IF(SABI_SUMMARY!AW171="CENSORED",IF(SABI_SUMMARY!AV171="MALE_SUBADULT","M_DISPERSED",IF(SABI_SUMMARY!AV171="FEMALE_SUBADULT","F_DISPERSED","NA")),IF(SABI_SUMMARY!AW171="MALE_ADULT_36_48","M_RESIDENT",IF(SABI_SUMMARY!AW171="FEMALE_ADULT_36_48","F_RESIDENT","NA")))</f>
        <v>NA</v>
      </c>
      <c r="O171" s="1" t="str">
        <f>IF(SABI_SUMMARY!AX171="CENSORED",IF(SABI_SUMMARY!AW171="MALE_SUBADULT","M_DISPERSED",IF(SABI_SUMMARY!AW171="FEMALE_SUBADULT","F_DISPERSED","NA")),IF(SABI_SUMMARY!AX171="MALE_ADULT_36_48","M_RESIDENT",IF(SABI_SUMMARY!AX171="FEMALE_ADULT_36_48","F_RESIDENT","NA")))</f>
        <v>NA</v>
      </c>
      <c r="P171" s="1" t="str">
        <f>IF(SABI_SUMMARY!AY171="CENSORED",IF(SABI_SUMMARY!AX171="MALE_SUBADULT","M_DISPERSED",IF(SABI_SUMMARY!AX171="FEMALE_SUBADULT","F_DISPERSED","NA")),IF(SABI_SUMMARY!AY171="MALE_ADULT_36_48","M_RESIDENT",IF(SABI_SUMMARY!AY171="FEMALE_ADULT_36_48","F_RESIDENT","NA")))</f>
        <v>NA</v>
      </c>
    </row>
    <row r="172" spans="1:16" x14ac:dyDescent="0.2">
      <c r="A172" s="27">
        <f>SABI_RAW_DATA!A172</f>
        <v>171</v>
      </c>
      <c r="B172" s="1" t="str">
        <f>IF(SABI_SUMMARY!AK172="CENSORED",IF(SABI_SUMMARY!AJ172="MALE_SUBADULT","M_DISPERSED",IF(SABI_SUMMARY!AJ172="FEMALE_SUBADULT","F_DISPERSED","NA")),IF(SABI_SUMMARY!AK172="MALE_ADULT_36_48","M_RESIDENT",IF(SABI_SUMMARY!AK172="FEMALE_ADULT_36_48","F_RESIDENT","NA")))</f>
        <v>NA</v>
      </c>
      <c r="C172" s="1" t="str">
        <f>IF(SABI_SUMMARY!AL172="CENSORED",IF(SABI_SUMMARY!AK172="MALE_SUBADULT","M_DISPERSED",IF(SABI_SUMMARY!AK172="FEMALE_SUBADULT","F_DISPERSED","NA")),IF(SABI_SUMMARY!AL172="MALE_ADULT_36_48","M_RESIDENT",IF(SABI_SUMMARY!AL172="FEMALE_ADULT_36_48","F_RESIDENT","NA")))</f>
        <v>NA</v>
      </c>
      <c r="D172" s="1" t="str">
        <f>IF(SABI_SUMMARY!AM172="CENSORED",IF(SABI_SUMMARY!AL172="MALE_SUBADULT","M_DISPERSED",IF(SABI_SUMMARY!AL172="FEMALE_SUBADULT","F_DISPERSED","NA")),IF(SABI_SUMMARY!AM172="MALE_ADULT_36_48","M_RESIDENT",IF(SABI_SUMMARY!AM172="FEMALE_ADULT_36_48","F_RESIDENT","NA")))</f>
        <v>NA</v>
      </c>
      <c r="E172" s="1" t="str">
        <f>IF(SABI_SUMMARY!AN172="CENSORED",IF(SABI_SUMMARY!AM172="MALE_SUBADULT","M_DISPERSED",IF(SABI_SUMMARY!AM172="FEMALE_SUBADULT","F_DISPERSED","NA")),IF(SABI_SUMMARY!AN172="MALE_ADULT_36_48","M_RESIDENT",IF(SABI_SUMMARY!AN172="FEMALE_ADULT_36_48","F_RESIDENT","NA")))</f>
        <v>NA</v>
      </c>
      <c r="F172" s="1" t="str">
        <f>IF(SABI_SUMMARY!AO172="CENSORED",IF(SABI_SUMMARY!AN172="MALE_SUBADULT","M_DISPERSED",IF(SABI_SUMMARY!AN172="FEMALE_SUBADULT","F_DISPERSED","NA")),IF(SABI_SUMMARY!AO172="MALE_ADULT_36_48","M_RESIDENT",IF(SABI_SUMMARY!AO172="FEMALE_ADULT_36_48","F_RESIDENT","NA")))</f>
        <v>NA</v>
      </c>
      <c r="G172" s="1" t="str">
        <f>IF(SABI_SUMMARY!AP172="CENSORED",IF(SABI_SUMMARY!AO172="MALE_SUBADULT","M_DISPERSED",IF(SABI_SUMMARY!AO172="FEMALE_SUBADULT","F_DISPERSED","NA")),IF(SABI_SUMMARY!AP172="MALE_ADULT_36_48","M_RESIDENT",IF(SABI_SUMMARY!AP172="FEMALE_ADULT_36_48","F_RESIDENT","NA")))</f>
        <v>NA</v>
      </c>
      <c r="H172" s="1" t="str">
        <f>IF(SABI_SUMMARY!AQ172="CENSORED",IF(SABI_SUMMARY!AP172="MALE_SUBADULT","M_DISPERSED",IF(SABI_SUMMARY!AP172="FEMALE_SUBADULT","F_DISPERSED","NA")),IF(SABI_SUMMARY!AQ172="MALE_ADULT_36_48","M_RESIDENT",IF(SABI_SUMMARY!AQ172="FEMALE_ADULT_36_48","F_RESIDENT","NA")))</f>
        <v>NA</v>
      </c>
      <c r="I172" s="1" t="str">
        <f>IF(SABI_SUMMARY!AR172="CENSORED",IF(SABI_SUMMARY!AQ172="MALE_SUBADULT","M_DISPERSED",IF(SABI_SUMMARY!AQ172="FEMALE_SUBADULT","F_DISPERSED","NA")),IF(SABI_SUMMARY!AR172="MALE_ADULT_36_48","M_RESIDENT",IF(SABI_SUMMARY!AR172="FEMALE_ADULT_36_48","F_RESIDENT","NA")))</f>
        <v>NA</v>
      </c>
      <c r="J172" s="1" t="str">
        <f>IF(SABI_SUMMARY!AS172="CENSORED",IF(SABI_SUMMARY!AR172="MALE_SUBADULT","M_DISPERSED",IF(SABI_SUMMARY!AR172="FEMALE_SUBADULT","F_DISPERSED","NA")),IF(SABI_SUMMARY!AS172="MALE_ADULT_36_48","M_RESIDENT",IF(SABI_SUMMARY!AS172="FEMALE_ADULT_36_48","F_RESIDENT","NA")))</f>
        <v>NA</v>
      </c>
      <c r="K172" s="1" t="str">
        <f>IF(SABI_SUMMARY!AT172="CENSORED",IF(SABI_SUMMARY!AS172="MALE_SUBADULT","M_DISPERSED",IF(SABI_SUMMARY!AS172="FEMALE_SUBADULT","F_DISPERSED","NA")),IF(SABI_SUMMARY!AT172="MALE_ADULT_36_48","M_RESIDENT",IF(SABI_SUMMARY!AT172="FEMALE_ADULT_36_48","F_RESIDENT","NA")))</f>
        <v>NA</v>
      </c>
      <c r="L172" s="1" t="str">
        <f>IF(SABI_SUMMARY!AU172="CENSORED",IF(SABI_SUMMARY!AT172="MALE_SUBADULT","M_DISPERSED",IF(SABI_SUMMARY!AT172="FEMALE_SUBADULT","F_DISPERSED","NA")),IF(SABI_SUMMARY!AU172="MALE_ADULT_36_48","M_RESIDENT",IF(SABI_SUMMARY!AU172="FEMALE_ADULT_36_48","F_RESIDENT","NA")))</f>
        <v>NA</v>
      </c>
      <c r="M172" s="1" t="str">
        <f>IF(SABI_SUMMARY!AV172="CENSORED",IF(SABI_SUMMARY!AU172="MALE_SUBADULT","M_DISPERSED",IF(SABI_SUMMARY!AU172="FEMALE_SUBADULT","F_DISPERSED","NA")),IF(SABI_SUMMARY!AV172="MALE_ADULT_36_48","M_RESIDENT",IF(SABI_SUMMARY!AV172="FEMALE_ADULT_36_48","F_RESIDENT","NA")))</f>
        <v>NA</v>
      </c>
      <c r="N172" s="1" t="str">
        <f>IF(SABI_SUMMARY!AW172="CENSORED",IF(SABI_SUMMARY!AV172="MALE_SUBADULT","M_DISPERSED",IF(SABI_SUMMARY!AV172="FEMALE_SUBADULT","F_DISPERSED","NA")),IF(SABI_SUMMARY!AW172="MALE_ADULT_36_48","M_RESIDENT",IF(SABI_SUMMARY!AW172="FEMALE_ADULT_36_48","F_RESIDENT","NA")))</f>
        <v>NA</v>
      </c>
      <c r="O172" s="1" t="str">
        <f>IF(SABI_SUMMARY!AX172="CENSORED",IF(SABI_SUMMARY!AW172="MALE_SUBADULT","M_DISPERSED",IF(SABI_SUMMARY!AW172="FEMALE_SUBADULT","F_DISPERSED","NA")),IF(SABI_SUMMARY!AX172="MALE_ADULT_36_48","M_RESIDENT",IF(SABI_SUMMARY!AX172="FEMALE_ADULT_36_48","F_RESIDENT","NA")))</f>
        <v>NA</v>
      </c>
      <c r="P172" s="1" t="str">
        <f>IF(SABI_SUMMARY!AY172="CENSORED",IF(SABI_SUMMARY!AX172="MALE_SUBADULT","M_DISPERSED",IF(SABI_SUMMARY!AX172="FEMALE_SUBADULT","F_DISPERSED","NA")),IF(SABI_SUMMARY!AY172="MALE_ADULT_36_48","M_RESIDENT",IF(SABI_SUMMARY!AY172="FEMALE_ADULT_36_48","F_RESIDENT","NA")))</f>
        <v>NA</v>
      </c>
    </row>
    <row r="173" spans="1:16" x14ac:dyDescent="0.2">
      <c r="A173" s="27">
        <f>SABI_RAW_DATA!A173</f>
        <v>172</v>
      </c>
      <c r="B173" s="1" t="str">
        <f>IF(SABI_SUMMARY!AK173="CENSORED",IF(SABI_SUMMARY!AJ173="MALE_SUBADULT","M_DISPERSED",IF(SABI_SUMMARY!AJ173="FEMALE_SUBADULT","F_DISPERSED","NA")),IF(SABI_SUMMARY!AK173="MALE_ADULT_36_48","M_RESIDENT",IF(SABI_SUMMARY!AK173="FEMALE_ADULT_36_48","F_RESIDENT","NA")))</f>
        <v>NA</v>
      </c>
      <c r="C173" s="1" t="str">
        <f>IF(SABI_SUMMARY!AL173="CENSORED",IF(SABI_SUMMARY!AK173="MALE_SUBADULT","M_DISPERSED",IF(SABI_SUMMARY!AK173="FEMALE_SUBADULT","F_DISPERSED","NA")),IF(SABI_SUMMARY!AL173="MALE_ADULT_36_48","M_RESIDENT",IF(SABI_SUMMARY!AL173="FEMALE_ADULT_36_48","F_RESIDENT","NA")))</f>
        <v>NA</v>
      </c>
      <c r="D173" s="1" t="str">
        <f>IF(SABI_SUMMARY!AM173="CENSORED",IF(SABI_SUMMARY!AL173="MALE_SUBADULT","M_DISPERSED",IF(SABI_SUMMARY!AL173="FEMALE_SUBADULT","F_DISPERSED","NA")),IF(SABI_SUMMARY!AM173="MALE_ADULT_36_48","M_RESIDENT",IF(SABI_SUMMARY!AM173="FEMALE_ADULT_36_48","F_RESIDENT","NA")))</f>
        <v>NA</v>
      </c>
      <c r="E173" s="1" t="str">
        <f>IF(SABI_SUMMARY!AN173="CENSORED",IF(SABI_SUMMARY!AM173="MALE_SUBADULT","M_DISPERSED",IF(SABI_SUMMARY!AM173="FEMALE_SUBADULT","F_DISPERSED","NA")),IF(SABI_SUMMARY!AN173="MALE_ADULT_36_48","M_RESIDENT",IF(SABI_SUMMARY!AN173="FEMALE_ADULT_36_48","F_RESIDENT","NA")))</f>
        <v>NA</v>
      </c>
      <c r="F173" s="1" t="str">
        <f>IF(SABI_SUMMARY!AO173="CENSORED",IF(SABI_SUMMARY!AN173="MALE_SUBADULT","M_DISPERSED",IF(SABI_SUMMARY!AN173="FEMALE_SUBADULT","F_DISPERSED","NA")),IF(SABI_SUMMARY!AO173="MALE_ADULT_36_48","M_RESIDENT",IF(SABI_SUMMARY!AO173="FEMALE_ADULT_36_48","F_RESIDENT","NA")))</f>
        <v>NA</v>
      </c>
      <c r="G173" s="1" t="str">
        <f>IF(SABI_SUMMARY!AP173="CENSORED",IF(SABI_SUMMARY!AO173="MALE_SUBADULT","M_DISPERSED",IF(SABI_SUMMARY!AO173="FEMALE_SUBADULT","F_DISPERSED","NA")),IF(SABI_SUMMARY!AP173="MALE_ADULT_36_48","M_RESIDENT",IF(SABI_SUMMARY!AP173="FEMALE_ADULT_36_48","F_RESIDENT","NA")))</f>
        <v>NA</v>
      </c>
      <c r="H173" s="1" t="str">
        <f>IF(SABI_SUMMARY!AQ173="CENSORED",IF(SABI_SUMMARY!AP173="MALE_SUBADULT","M_DISPERSED",IF(SABI_SUMMARY!AP173="FEMALE_SUBADULT","F_DISPERSED","NA")),IF(SABI_SUMMARY!AQ173="MALE_ADULT_36_48","M_RESIDENT",IF(SABI_SUMMARY!AQ173="FEMALE_ADULT_36_48","F_RESIDENT","NA")))</f>
        <v>NA</v>
      </c>
      <c r="I173" s="1" t="str">
        <f>IF(SABI_SUMMARY!AR173="CENSORED",IF(SABI_SUMMARY!AQ173="MALE_SUBADULT","M_DISPERSED",IF(SABI_SUMMARY!AQ173="FEMALE_SUBADULT","F_DISPERSED","NA")),IF(SABI_SUMMARY!AR173="MALE_ADULT_36_48","M_RESIDENT",IF(SABI_SUMMARY!AR173="FEMALE_ADULT_36_48","F_RESIDENT","NA")))</f>
        <v>NA</v>
      </c>
      <c r="J173" s="1" t="str">
        <f>IF(SABI_SUMMARY!AS173="CENSORED",IF(SABI_SUMMARY!AR173="MALE_SUBADULT","M_DISPERSED",IF(SABI_SUMMARY!AR173="FEMALE_SUBADULT","F_DISPERSED","NA")),IF(SABI_SUMMARY!AS173="MALE_ADULT_36_48","M_RESIDENT",IF(SABI_SUMMARY!AS173="FEMALE_ADULT_36_48","F_RESIDENT","NA")))</f>
        <v>NA</v>
      </c>
      <c r="K173" s="1" t="str">
        <f>IF(SABI_SUMMARY!AT173="CENSORED",IF(SABI_SUMMARY!AS173="MALE_SUBADULT","M_DISPERSED",IF(SABI_SUMMARY!AS173="FEMALE_SUBADULT","F_DISPERSED","NA")),IF(SABI_SUMMARY!AT173="MALE_ADULT_36_48","M_RESIDENT",IF(SABI_SUMMARY!AT173="FEMALE_ADULT_36_48","F_RESIDENT","NA")))</f>
        <v>NA</v>
      </c>
      <c r="L173" s="1" t="str">
        <f>IF(SABI_SUMMARY!AU173="CENSORED",IF(SABI_SUMMARY!AT173="MALE_SUBADULT","M_DISPERSED",IF(SABI_SUMMARY!AT173="FEMALE_SUBADULT","F_DISPERSED","NA")),IF(SABI_SUMMARY!AU173="MALE_ADULT_36_48","M_RESIDENT",IF(SABI_SUMMARY!AU173="FEMALE_ADULT_36_48","F_RESIDENT","NA")))</f>
        <v>NA</v>
      </c>
      <c r="M173" s="1" t="str">
        <f>IF(SABI_SUMMARY!AV173="CENSORED",IF(SABI_SUMMARY!AU173="MALE_SUBADULT","M_DISPERSED",IF(SABI_SUMMARY!AU173="FEMALE_SUBADULT","F_DISPERSED","NA")),IF(SABI_SUMMARY!AV173="MALE_ADULT_36_48","M_RESIDENT",IF(SABI_SUMMARY!AV173="FEMALE_ADULT_36_48","F_RESIDENT","NA")))</f>
        <v>NA</v>
      </c>
      <c r="N173" s="1" t="str">
        <f>IF(SABI_SUMMARY!AW173="CENSORED",IF(SABI_SUMMARY!AV173="MALE_SUBADULT","M_DISPERSED",IF(SABI_SUMMARY!AV173="FEMALE_SUBADULT","F_DISPERSED","NA")),IF(SABI_SUMMARY!AW173="MALE_ADULT_36_48","M_RESIDENT",IF(SABI_SUMMARY!AW173="FEMALE_ADULT_36_48","F_RESIDENT","NA")))</f>
        <v>NA</v>
      </c>
      <c r="O173" s="1" t="str">
        <f>IF(SABI_SUMMARY!AX173="CENSORED",IF(SABI_SUMMARY!AW173="MALE_SUBADULT","M_DISPERSED",IF(SABI_SUMMARY!AW173="FEMALE_SUBADULT","F_DISPERSED","NA")),IF(SABI_SUMMARY!AX173="MALE_ADULT_36_48","M_RESIDENT",IF(SABI_SUMMARY!AX173="FEMALE_ADULT_36_48","F_RESIDENT","NA")))</f>
        <v>NA</v>
      </c>
      <c r="P173" s="1" t="str">
        <f>IF(SABI_SUMMARY!AY173="CENSORED",IF(SABI_SUMMARY!AX173="MALE_SUBADULT","M_DISPERSED",IF(SABI_SUMMARY!AX173="FEMALE_SUBADULT","F_DISPERSED","NA")),IF(SABI_SUMMARY!AY173="MALE_ADULT_36_48","M_RESIDENT",IF(SABI_SUMMARY!AY173="FEMALE_ADULT_36_48","F_RESIDENT","NA")))</f>
        <v>NA</v>
      </c>
    </row>
    <row r="174" spans="1:16" x14ac:dyDescent="0.2">
      <c r="A174" s="27">
        <f>SABI_RAW_DATA!A174</f>
        <v>173</v>
      </c>
      <c r="B174" s="1" t="str">
        <f>IF(SABI_SUMMARY!AK174="CENSORED",IF(SABI_SUMMARY!AJ174="MALE_SUBADULT","M_DISPERSED",IF(SABI_SUMMARY!AJ174="FEMALE_SUBADULT","F_DISPERSED","NA")),IF(SABI_SUMMARY!AK174="MALE_ADULT_36_48","M_RESIDENT",IF(SABI_SUMMARY!AK174="FEMALE_ADULT_36_48","F_RESIDENT","NA")))</f>
        <v>NA</v>
      </c>
      <c r="C174" s="1" t="str">
        <f>IF(SABI_SUMMARY!AL174="CENSORED",IF(SABI_SUMMARY!AK174="MALE_SUBADULT","M_DISPERSED",IF(SABI_SUMMARY!AK174="FEMALE_SUBADULT","F_DISPERSED","NA")),IF(SABI_SUMMARY!AL174="MALE_ADULT_36_48","M_RESIDENT",IF(SABI_SUMMARY!AL174="FEMALE_ADULT_36_48","F_RESIDENT","NA")))</f>
        <v>NA</v>
      </c>
      <c r="D174" s="1" t="str">
        <f>IF(SABI_SUMMARY!AM174="CENSORED",IF(SABI_SUMMARY!AL174="MALE_SUBADULT","M_DISPERSED",IF(SABI_SUMMARY!AL174="FEMALE_SUBADULT","F_DISPERSED","NA")),IF(SABI_SUMMARY!AM174="MALE_ADULT_36_48","M_RESIDENT",IF(SABI_SUMMARY!AM174="FEMALE_ADULT_36_48","F_RESIDENT","NA")))</f>
        <v>NA</v>
      </c>
      <c r="E174" s="1" t="str">
        <f>IF(SABI_SUMMARY!AN174="CENSORED",IF(SABI_SUMMARY!AM174="MALE_SUBADULT","M_DISPERSED",IF(SABI_SUMMARY!AM174="FEMALE_SUBADULT","F_DISPERSED","NA")),IF(SABI_SUMMARY!AN174="MALE_ADULT_36_48","M_RESIDENT",IF(SABI_SUMMARY!AN174="FEMALE_ADULT_36_48","F_RESIDENT","NA")))</f>
        <v>NA</v>
      </c>
      <c r="F174" s="1" t="str">
        <f>IF(SABI_SUMMARY!AO174="CENSORED",IF(SABI_SUMMARY!AN174="MALE_SUBADULT","M_DISPERSED",IF(SABI_SUMMARY!AN174="FEMALE_SUBADULT","F_DISPERSED","NA")),IF(SABI_SUMMARY!AO174="MALE_ADULT_36_48","M_RESIDENT",IF(SABI_SUMMARY!AO174="FEMALE_ADULT_36_48","F_RESIDENT","NA")))</f>
        <v>NA</v>
      </c>
      <c r="G174" s="1" t="str">
        <f>IF(SABI_SUMMARY!AP174="CENSORED",IF(SABI_SUMMARY!AO174="MALE_SUBADULT","M_DISPERSED",IF(SABI_SUMMARY!AO174="FEMALE_SUBADULT","F_DISPERSED","NA")),IF(SABI_SUMMARY!AP174="MALE_ADULT_36_48","M_RESIDENT",IF(SABI_SUMMARY!AP174="FEMALE_ADULT_36_48","F_RESIDENT","NA")))</f>
        <v>NA</v>
      </c>
      <c r="H174" s="1" t="str">
        <f>IF(SABI_SUMMARY!AQ174="CENSORED",IF(SABI_SUMMARY!AP174="MALE_SUBADULT","M_DISPERSED",IF(SABI_SUMMARY!AP174="FEMALE_SUBADULT","F_DISPERSED","NA")),IF(SABI_SUMMARY!AQ174="MALE_ADULT_36_48","M_RESIDENT",IF(SABI_SUMMARY!AQ174="FEMALE_ADULT_36_48","F_RESIDENT","NA")))</f>
        <v>NA</v>
      </c>
      <c r="I174" s="1" t="str">
        <f>IF(SABI_SUMMARY!AR174="CENSORED",IF(SABI_SUMMARY!AQ174="MALE_SUBADULT","M_DISPERSED",IF(SABI_SUMMARY!AQ174="FEMALE_SUBADULT","F_DISPERSED","NA")),IF(SABI_SUMMARY!AR174="MALE_ADULT_36_48","M_RESIDENT",IF(SABI_SUMMARY!AR174="FEMALE_ADULT_36_48","F_RESIDENT","NA")))</f>
        <v>NA</v>
      </c>
      <c r="J174" s="1" t="str">
        <f>IF(SABI_SUMMARY!AS174="CENSORED",IF(SABI_SUMMARY!AR174="MALE_SUBADULT","M_DISPERSED",IF(SABI_SUMMARY!AR174="FEMALE_SUBADULT","F_DISPERSED","NA")),IF(SABI_SUMMARY!AS174="MALE_ADULT_36_48","M_RESIDENT",IF(SABI_SUMMARY!AS174="FEMALE_ADULT_36_48","F_RESIDENT","NA")))</f>
        <v>NA</v>
      </c>
      <c r="K174" s="1" t="str">
        <f>IF(SABI_SUMMARY!AT174="CENSORED",IF(SABI_SUMMARY!AS174="MALE_SUBADULT","M_DISPERSED",IF(SABI_SUMMARY!AS174="FEMALE_SUBADULT","F_DISPERSED","NA")),IF(SABI_SUMMARY!AT174="MALE_ADULT_36_48","M_RESIDENT",IF(SABI_SUMMARY!AT174="FEMALE_ADULT_36_48","F_RESIDENT","NA")))</f>
        <v>NA</v>
      </c>
      <c r="L174" s="1" t="str">
        <f>IF(SABI_SUMMARY!AU174="CENSORED",IF(SABI_SUMMARY!AT174="MALE_SUBADULT","M_DISPERSED",IF(SABI_SUMMARY!AT174="FEMALE_SUBADULT","F_DISPERSED","NA")),IF(SABI_SUMMARY!AU174="MALE_ADULT_36_48","M_RESIDENT",IF(SABI_SUMMARY!AU174="FEMALE_ADULT_36_48","F_RESIDENT","NA")))</f>
        <v>NA</v>
      </c>
      <c r="M174" s="1" t="str">
        <f>IF(SABI_SUMMARY!AV174="CENSORED",IF(SABI_SUMMARY!AU174="MALE_SUBADULT","M_DISPERSED",IF(SABI_SUMMARY!AU174="FEMALE_SUBADULT","F_DISPERSED","NA")),IF(SABI_SUMMARY!AV174="MALE_ADULT_36_48","M_RESIDENT",IF(SABI_SUMMARY!AV174="FEMALE_ADULT_36_48","F_RESIDENT","NA")))</f>
        <v>NA</v>
      </c>
      <c r="N174" s="1" t="str">
        <f>IF(SABI_SUMMARY!AW174="CENSORED",IF(SABI_SUMMARY!AV174="MALE_SUBADULT","M_DISPERSED",IF(SABI_SUMMARY!AV174="FEMALE_SUBADULT","F_DISPERSED","NA")),IF(SABI_SUMMARY!AW174="MALE_ADULT_36_48","M_RESIDENT",IF(SABI_SUMMARY!AW174="FEMALE_ADULT_36_48","F_RESIDENT","NA")))</f>
        <v>NA</v>
      </c>
      <c r="O174" s="1" t="str">
        <f>IF(SABI_SUMMARY!AX174="CENSORED",IF(SABI_SUMMARY!AW174="MALE_SUBADULT","M_DISPERSED",IF(SABI_SUMMARY!AW174="FEMALE_SUBADULT","F_DISPERSED","NA")),IF(SABI_SUMMARY!AX174="MALE_ADULT_36_48","M_RESIDENT",IF(SABI_SUMMARY!AX174="FEMALE_ADULT_36_48","F_RESIDENT","NA")))</f>
        <v>NA</v>
      </c>
      <c r="P174" s="1" t="str">
        <f>IF(SABI_SUMMARY!AY174="CENSORED",IF(SABI_SUMMARY!AX174="MALE_SUBADULT","M_DISPERSED",IF(SABI_SUMMARY!AX174="FEMALE_SUBADULT","F_DISPERSED","NA")),IF(SABI_SUMMARY!AY174="MALE_ADULT_36_48","M_RESIDENT",IF(SABI_SUMMARY!AY174="FEMALE_ADULT_36_48","F_RESIDENT","NA")))</f>
        <v>NA</v>
      </c>
    </row>
    <row r="175" spans="1:16" x14ac:dyDescent="0.2">
      <c r="A175" s="27">
        <f>SABI_RAW_DATA!A175</f>
        <v>174</v>
      </c>
      <c r="B175" s="1" t="str">
        <f>IF(SABI_SUMMARY!AK175="CENSORED",IF(SABI_SUMMARY!AJ175="MALE_SUBADULT","M_DISPERSED",IF(SABI_SUMMARY!AJ175="FEMALE_SUBADULT","F_DISPERSED","NA")),IF(SABI_SUMMARY!AK175="MALE_ADULT_36_48","M_RESIDENT",IF(SABI_SUMMARY!AK175="FEMALE_ADULT_36_48","F_RESIDENT","NA")))</f>
        <v>NA</v>
      </c>
      <c r="C175" s="1" t="str">
        <f>IF(SABI_SUMMARY!AL175="CENSORED",IF(SABI_SUMMARY!AK175="MALE_SUBADULT","M_DISPERSED",IF(SABI_SUMMARY!AK175="FEMALE_SUBADULT","F_DISPERSED","NA")),IF(SABI_SUMMARY!AL175="MALE_ADULT_36_48","M_RESIDENT",IF(SABI_SUMMARY!AL175="FEMALE_ADULT_36_48","F_RESIDENT","NA")))</f>
        <v>NA</v>
      </c>
      <c r="D175" s="1" t="str">
        <f>IF(SABI_SUMMARY!AM175="CENSORED",IF(SABI_SUMMARY!AL175="MALE_SUBADULT","M_DISPERSED",IF(SABI_SUMMARY!AL175="FEMALE_SUBADULT","F_DISPERSED","NA")),IF(SABI_SUMMARY!AM175="MALE_ADULT_36_48","M_RESIDENT",IF(SABI_SUMMARY!AM175="FEMALE_ADULT_36_48","F_RESIDENT","NA")))</f>
        <v>NA</v>
      </c>
      <c r="E175" s="1" t="str">
        <f>IF(SABI_SUMMARY!AN175="CENSORED",IF(SABI_SUMMARY!AM175="MALE_SUBADULT","M_DISPERSED",IF(SABI_SUMMARY!AM175="FEMALE_SUBADULT","F_DISPERSED","NA")),IF(SABI_SUMMARY!AN175="MALE_ADULT_36_48","M_RESIDENT",IF(SABI_SUMMARY!AN175="FEMALE_ADULT_36_48","F_RESIDENT","NA")))</f>
        <v>NA</v>
      </c>
      <c r="F175" s="1" t="str">
        <f>IF(SABI_SUMMARY!AO175="CENSORED",IF(SABI_SUMMARY!AN175="MALE_SUBADULT","M_DISPERSED",IF(SABI_SUMMARY!AN175="FEMALE_SUBADULT","F_DISPERSED","NA")),IF(SABI_SUMMARY!AO175="MALE_ADULT_36_48","M_RESIDENT",IF(SABI_SUMMARY!AO175="FEMALE_ADULT_36_48","F_RESIDENT","NA")))</f>
        <v>NA</v>
      </c>
      <c r="G175" s="1" t="str">
        <f>IF(SABI_SUMMARY!AP175="CENSORED",IF(SABI_SUMMARY!AO175="MALE_SUBADULT","M_DISPERSED",IF(SABI_SUMMARY!AO175="FEMALE_SUBADULT","F_DISPERSED","NA")),IF(SABI_SUMMARY!AP175="MALE_ADULT_36_48","M_RESIDENT",IF(SABI_SUMMARY!AP175="FEMALE_ADULT_36_48","F_RESIDENT","NA")))</f>
        <v>NA</v>
      </c>
      <c r="H175" s="1" t="str">
        <f>IF(SABI_SUMMARY!AQ175="CENSORED",IF(SABI_SUMMARY!AP175="MALE_SUBADULT","M_DISPERSED",IF(SABI_SUMMARY!AP175="FEMALE_SUBADULT","F_DISPERSED","NA")),IF(SABI_SUMMARY!AQ175="MALE_ADULT_36_48","M_RESIDENT",IF(SABI_SUMMARY!AQ175="FEMALE_ADULT_36_48","F_RESIDENT","NA")))</f>
        <v>NA</v>
      </c>
      <c r="I175" s="1" t="str">
        <f>IF(SABI_SUMMARY!AR175="CENSORED",IF(SABI_SUMMARY!AQ175="MALE_SUBADULT","M_DISPERSED",IF(SABI_SUMMARY!AQ175="FEMALE_SUBADULT","F_DISPERSED","NA")),IF(SABI_SUMMARY!AR175="MALE_ADULT_36_48","M_RESIDENT",IF(SABI_SUMMARY!AR175="FEMALE_ADULT_36_48","F_RESIDENT","NA")))</f>
        <v>NA</v>
      </c>
      <c r="J175" s="1" t="str">
        <f>IF(SABI_SUMMARY!AS175="CENSORED",IF(SABI_SUMMARY!AR175="MALE_SUBADULT","M_DISPERSED",IF(SABI_SUMMARY!AR175="FEMALE_SUBADULT","F_DISPERSED","NA")),IF(SABI_SUMMARY!AS175="MALE_ADULT_36_48","M_RESIDENT",IF(SABI_SUMMARY!AS175="FEMALE_ADULT_36_48","F_RESIDENT","NA")))</f>
        <v>NA</v>
      </c>
      <c r="K175" s="1" t="str">
        <f>IF(SABI_SUMMARY!AT175="CENSORED",IF(SABI_SUMMARY!AS175="MALE_SUBADULT","M_DISPERSED",IF(SABI_SUMMARY!AS175="FEMALE_SUBADULT","F_DISPERSED","NA")),IF(SABI_SUMMARY!AT175="MALE_ADULT_36_48","M_RESIDENT",IF(SABI_SUMMARY!AT175="FEMALE_ADULT_36_48","F_RESIDENT","NA")))</f>
        <v>NA</v>
      </c>
      <c r="L175" s="1" t="str">
        <f>IF(SABI_SUMMARY!AU175="CENSORED",IF(SABI_SUMMARY!AT175="MALE_SUBADULT","M_DISPERSED",IF(SABI_SUMMARY!AT175="FEMALE_SUBADULT","F_DISPERSED","NA")),IF(SABI_SUMMARY!AU175="MALE_ADULT_36_48","M_RESIDENT",IF(SABI_SUMMARY!AU175="FEMALE_ADULT_36_48","F_RESIDENT","NA")))</f>
        <v>NA</v>
      </c>
      <c r="M175" s="1" t="str">
        <f>IF(SABI_SUMMARY!AV175="CENSORED",IF(SABI_SUMMARY!AU175="MALE_SUBADULT","M_DISPERSED",IF(SABI_SUMMARY!AU175="FEMALE_SUBADULT","F_DISPERSED","NA")),IF(SABI_SUMMARY!AV175="MALE_ADULT_36_48","M_RESIDENT",IF(SABI_SUMMARY!AV175="FEMALE_ADULT_36_48","F_RESIDENT","NA")))</f>
        <v>NA</v>
      </c>
      <c r="N175" s="1" t="str">
        <f>IF(SABI_SUMMARY!AW175="CENSORED",IF(SABI_SUMMARY!AV175="MALE_SUBADULT","M_DISPERSED",IF(SABI_SUMMARY!AV175="FEMALE_SUBADULT","F_DISPERSED","NA")),IF(SABI_SUMMARY!AW175="MALE_ADULT_36_48","M_RESIDENT",IF(SABI_SUMMARY!AW175="FEMALE_ADULT_36_48","F_RESIDENT","NA")))</f>
        <v>NA</v>
      </c>
      <c r="O175" s="1" t="str">
        <f>IF(SABI_SUMMARY!AX175="CENSORED",IF(SABI_SUMMARY!AW175="MALE_SUBADULT","M_DISPERSED",IF(SABI_SUMMARY!AW175="FEMALE_SUBADULT","F_DISPERSED","NA")),IF(SABI_SUMMARY!AX175="MALE_ADULT_36_48","M_RESIDENT",IF(SABI_SUMMARY!AX175="FEMALE_ADULT_36_48","F_RESIDENT","NA")))</f>
        <v>NA</v>
      </c>
      <c r="P175" s="1" t="str">
        <f>IF(SABI_SUMMARY!AY175="CENSORED",IF(SABI_SUMMARY!AX175="MALE_SUBADULT","M_DISPERSED",IF(SABI_SUMMARY!AX175="FEMALE_SUBADULT","F_DISPERSED","NA")),IF(SABI_SUMMARY!AY175="MALE_ADULT_36_48","M_RESIDENT",IF(SABI_SUMMARY!AY175="FEMALE_ADULT_36_48","F_RESIDENT","NA")))</f>
        <v>NA</v>
      </c>
    </row>
    <row r="176" spans="1:16" x14ac:dyDescent="0.2">
      <c r="A176" s="27">
        <f>SABI_RAW_DATA!A176</f>
        <v>175</v>
      </c>
      <c r="B176" s="1" t="str">
        <f>IF(SABI_SUMMARY!AK176="CENSORED",IF(SABI_SUMMARY!AJ176="MALE_SUBADULT","M_DISPERSED",IF(SABI_SUMMARY!AJ176="FEMALE_SUBADULT","F_DISPERSED","NA")),IF(SABI_SUMMARY!AK176="MALE_ADULT_36_48","M_RESIDENT",IF(SABI_SUMMARY!AK176="FEMALE_ADULT_36_48","F_RESIDENT","NA")))</f>
        <v>NA</v>
      </c>
      <c r="C176" s="1" t="str">
        <f>IF(SABI_SUMMARY!AL176="CENSORED",IF(SABI_SUMMARY!AK176="MALE_SUBADULT","M_DISPERSED",IF(SABI_SUMMARY!AK176="FEMALE_SUBADULT","F_DISPERSED","NA")),IF(SABI_SUMMARY!AL176="MALE_ADULT_36_48","M_RESIDENT",IF(SABI_SUMMARY!AL176="FEMALE_ADULT_36_48","F_RESIDENT","NA")))</f>
        <v>NA</v>
      </c>
      <c r="D176" s="1" t="str">
        <f>IF(SABI_SUMMARY!AM176="CENSORED",IF(SABI_SUMMARY!AL176="MALE_SUBADULT","M_DISPERSED",IF(SABI_SUMMARY!AL176="FEMALE_SUBADULT","F_DISPERSED","NA")),IF(SABI_SUMMARY!AM176="MALE_ADULT_36_48","M_RESIDENT",IF(SABI_SUMMARY!AM176="FEMALE_ADULT_36_48","F_RESIDENT","NA")))</f>
        <v>NA</v>
      </c>
      <c r="E176" s="1" t="str">
        <f>IF(SABI_SUMMARY!AN176="CENSORED",IF(SABI_SUMMARY!AM176="MALE_SUBADULT","M_DISPERSED",IF(SABI_SUMMARY!AM176="FEMALE_SUBADULT","F_DISPERSED","NA")),IF(SABI_SUMMARY!AN176="MALE_ADULT_36_48","M_RESIDENT",IF(SABI_SUMMARY!AN176="FEMALE_ADULT_36_48","F_RESIDENT","NA")))</f>
        <v>NA</v>
      </c>
      <c r="F176" s="1" t="str">
        <f>IF(SABI_SUMMARY!AO176="CENSORED",IF(SABI_SUMMARY!AN176="MALE_SUBADULT","M_DISPERSED",IF(SABI_SUMMARY!AN176="FEMALE_SUBADULT","F_DISPERSED","NA")),IF(SABI_SUMMARY!AO176="MALE_ADULT_36_48","M_RESIDENT",IF(SABI_SUMMARY!AO176="FEMALE_ADULT_36_48","F_RESIDENT","NA")))</f>
        <v>NA</v>
      </c>
      <c r="G176" s="1" t="str">
        <f>IF(SABI_SUMMARY!AP176="CENSORED",IF(SABI_SUMMARY!AO176="MALE_SUBADULT","M_DISPERSED",IF(SABI_SUMMARY!AO176="FEMALE_SUBADULT","F_DISPERSED","NA")),IF(SABI_SUMMARY!AP176="MALE_ADULT_36_48","M_RESIDENT",IF(SABI_SUMMARY!AP176="FEMALE_ADULT_36_48","F_RESIDENT","NA")))</f>
        <v>NA</v>
      </c>
      <c r="H176" s="1" t="str">
        <f>IF(SABI_SUMMARY!AQ176="CENSORED",IF(SABI_SUMMARY!AP176="MALE_SUBADULT","M_DISPERSED",IF(SABI_SUMMARY!AP176="FEMALE_SUBADULT","F_DISPERSED","NA")),IF(SABI_SUMMARY!AQ176="MALE_ADULT_36_48","M_RESIDENT",IF(SABI_SUMMARY!AQ176="FEMALE_ADULT_36_48","F_RESIDENT","NA")))</f>
        <v>NA</v>
      </c>
      <c r="I176" s="1" t="str">
        <f>IF(SABI_SUMMARY!AR176="CENSORED",IF(SABI_SUMMARY!AQ176="MALE_SUBADULT","M_DISPERSED",IF(SABI_SUMMARY!AQ176="FEMALE_SUBADULT","F_DISPERSED","NA")),IF(SABI_SUMMARY!AR176="MALE_ADULT_36_48","M_RESIDENT",IF(SABI_SUMMARY!AR176="FEMALE_ADULT_36_48","F_RESIDENT","NA")))</f>
        <v>NA</v>
      </c>
      <c r="J176" s="1" t="str">
        <f>IF(SABI_SUMMARY!AS176="CENSORED",IF(SABI_SUMMARY!AR176="MALE_SUBADULT","M_DISPERSED",IF(SABI_SUMMARY!AR176="FEMALE_SUBADULT","F_DISPERSED","NA")),IF(SABI_SUMMARY!AS176="MALE_ADULT_36_48","M_RESIDENT",IF(SABI_SUMMARY!AS176="FEMALE_ADULT_36_48","F_RESIDENT","NA")))</f>
        <v>NA</v>
      </c>
      <c r="K176" s="1" t="str">
        <f>IF(SABI_SUMMARY!AT176="CENSORED",IF(SABI_SUMMARY!AS176="MALE_SUBADULT","M_DISPERSED",IF(SABI_SUMMARY!AS176="FEMALE_SUBADULT","F_DISPERSED","NA")),IF(SABI_SUMMARY!AT176="MALE_ADULT_36_48","M_RESIDENT",IF(SABI_SUMMARY!AT176="FEMALE_ADULT_36_48","F_RESIDENT","NA")))</f>
        <v>NA</v>
      </c>
      <c r="L176" s="1" t="str">
        <f>IF(SABI_SUMMARY!AU176="CENSORED",IF(SABI_SUMMARY!AT176="MALE_SUBADULT","M_DISPERSED",IF(SABI_SUMMARY!AT176="FEMALE_SUBADULT","F_DISPERSED","NA")),IF(SABI_SUMMARY!AU176="MALE_ADULT_36_48","M_RESIDENT",IF(SABI_SUMMARY!AU176="FEMALE_ADULT_36_48","F_RESIDENT","NA")))</f>
        <v>NA</v>
      </c>
      <c r="M176" s="1" t="str">
        <f>IF(SABI_SUMMARY!AV176="CENSORED",IF(SABI_SUMMARY!AU176="MALE_SUBADULT","M_DISPERSED",IF(SABI_SUMMARY!AU176="FEMALE_SUBADULT","F_DISPERSED","NA")),IF(SABI_SUMMARY!AV176="MALE_ADULT_36_48","M_RESIDENT",IF(SABI_SUMMARY!AV176="FEMALE_ADULT_36_48","F_RESIDENT","NA")))</f>
        <v>NA</v>
      </c>
      <c r="N176" s="1" t="str">
        <f>IF(SABI_SUMMARY!AW176="CENSORED",IF(SABI_SUMMARY!AV176="MALE_SUBADULT","M_DISPERSED",IF(SABI_SUMMARY!AV176="FEMALE_SUBADULT","F_DISPERSED","NA")),IF(SABI_SUMMARY!AW176="MALE_ADULT_36_48","M_RESIDENT",IF(SABI_SUMMARY!AW176="FEMALE_ADULT_36_48","F_RESIDENT","NA")))</f>
        <v>NA</v>
      </c>
      <c r="O176" s="1" t="str">
        <f>IF(SABI_SUMMARY!AX176="CENSORED",IF(SABI_SUMMARY!AW176="MALE_SUBADULT","M_DISPERSED",IF(SABI_SUMMARY!AW176="FEMALE_SUBADULT","F_DISPERSED","NA")),IF(SABI_SUMMARY!AX176="MALE_ADULT_36_48","M_RESIDENT",IF(SABI_SUMMARY!AX176="FEMALE_ADULT_36_48","F_RESIDENT","NA")))</f>
        <v>NA</v>
      </c>
      <c r="P176" s="1" t="str">
        <f>IF(SABI_SUMMARY!AY176="CENSORED",IF(SABI_SUMMARY!AX176="MALE_SUBADULT","M_DISPERSED",IF(SABI_SUMMARY!AX176="FEMALE_SUBADULT","F_DISPERSED","NA")),IF(SABI_SUMMARY!AY176="MALE_ADULT_36_48","M_RESIDENT",IF(SABI_SUMMARY!AY176="FEMALE_ADULT_36_48","F_RESIDENT","NA")))</f>
        <v>NA</v>
      </c>
    </row>
    <row r="177" spans="1:16" x14ac:dyDescent="0.2">
      <c r="A177" s="27">
        <f>SABI_RAW_DATA!A177</f>
        <v>176</v>
      </c>
      <c r="B177" s="1" t="str">
        <f>IF(SABI_SUMMARY!AK177="CENSORED",IF(SABI_SUMMARY!AJ177="MALE_SUBADULT","M_DISPERSED",IF(SABI_SUMMARY!AJ177="FEMALE_SUBADULT","F_DISPERSED","NA")),IF(SABI_SUMMARY!AK177="MALE_ADULT_36_48","M_RESIDENT",IF(SABI_SUMMARY!AK177="FEMALE_ADULT_36_48","F_RESIDENT","NA")))</f>
        <v>NA</v>
      </c>
      <c r="C177" s="1" t="str">
        <f>IF(SABI_SUMMARY!AL177="CENSORED",IF(SABI_SUMMARY!AK177="MALE_SUBADULT","M_DISPERSED",IF(SABI_SUMMARY!AK177="FEMALE_SUBADULT","F_DISPERSED","NA")),IF(SABI_SUMMARY!AL177="MALE_ADULT_36_48","M_RESIDENT",IF(SABI_SUMMARY!AL177="FEMALE_ADULT_36_48","F_RESIDENT","NA")))</f>
        <v>NA</v>
      </c>
      <c r="D177" s="1" t="str">
        <f>IF(SABI_SUMMARY!AM177="CENSORED",IF(SABI_SUMMARY!AL177="MALE_SUBADULT","M_DISPERSED",IF(SABI_SUMMARY!AL177="FEMALE_SUBADULT","F_DISPERSED","NA")),IF(SABI_SUMMARY!AM177="MALE_ADULT_36_48","M_RESIDENT",IF(SABI_SUMMARY!AM177="FEMALE_ADULT_36_48","F_RESIDENT","NA")))</f>
        <v>NA</v>
      </c>
      <c r="E177" s="1" t="str">
        <f>IF(SABI_SUMMARY!AN177="CENSORED",IF(SABI_SUMMARY!AM177="MALE_SUBADULT","M_DISPERSED",IF(SABI_SUMMARY!AM177="FEMALE_SUBADULT","F_DISPERSED","NA")),IF(SABI_SUMMARY!AN177="MALE_ADULT_36_48","M_RESIDENT",IF(SABI_SUMMARY!AN177="FEMALE_ADULT_36_48","F_RESIDENT","NA")))</f>
        <v>NA</v>
      </c>
      <c r="F177" s="1" t="str">
        <f>IF(SABI_SUMMARY!AO177="CENSORED",IF(SABI_SUMMARY!AN177="MALE_SUBADULT","M_DISPERSED",IF(SABI_SUMMARY!AN177="FEMALE_SUBADULT","F_DISPERSED","NA")),IF(SABI_SUMMARY!AO177="MALE_ADULT_36_48","M_RESIDENT",IF(SABI_SUMMARY!AO177="FEMALE_ADULT_36_48","F_RESIDENT","NA")))</f>
        <v>NA</v>
      </c>
      <c r="G177" s="1" t="str">
        <f>IF(SABI_SUMMARY!AP177="CENSORED",IF(SABI_SUMMARY!AO177="MALE_SUBADULT","M_DISPERSED",IF(SABI_SUMMARY!AO177="FEMALE_SUBADULT","F_DISPERSED","NA")),IF(SABI_SUMMARY!AP177="MALE_ADULT_36_48","M_RESIDENT",IF(SABI_SUMMARY!AP177="FEMALE_ADULT_36_48","F_RESIDENT","NA")))</f>
        <v>NA</v>
      </c>
      <c r="H177" s="1" t="str">
        <f>IF(SABI_SUMMARY!AQ177="CENSORED",IF(SABI_SUMMARY!AP177="MALE_SUBADULT","M_DISPERSED",IF(SABI_SUMMARY!AP177="FEMALE_SUBADULT","F_DISPERSED","NA")),IF(SABI_SUMMARY!AQ177="MALE_ADULT_36_48","M_RESIDENT",IF(SABI_SUMMARY!AQ177="FEMALE_ADULT_36_48","F_RESIDENT","NA")))</f>
        <v>NA</v>
      </c>
      <c r="I177" s="1" t="str">
        <f>IF(SABI_SUMMARY!AR177="CENSORED",IF(SABI_SUMMARY!AQ177="MALE_SUBADULT","M_DISPERSED",IF(SABI_SUMMARY!AQ177="FEMALE_SUBADULT","F_DISPERSED","NA")),IF(SABI_SUMMARY!AR177="MALE_ADULT_36_48","M_RESIDENT",IF(SABI_SUMMARY!AR177="FEMALE_ADULT_36_48","F_RESIDENT","NA")))</f>
        <v>NA</v>
      </c>
      <c r="J177" s="1" t="str">
        <f>IF(SABI_SUMMARY!AS177="CENSORED",IF(SABI_SUMMARY!AR177="MALE_SUBADULT","M_DISPERSED",IF(SABI_SUMMARY!AR177="FEMALE_SUBADULT","F_DISPERSED","NA")),IF(SABI_SUMMARY!AS177="MALE_ADULT_36_48","M_RESIDENT",IF(SABI_SUMMARY!AS177="FEMALE_ADULT_36_48","F_RESIDENT","NA")))</f>
        <v>NA</v>
      </c>
      <c r="K177" s="1" t="str">
        <f>IF(SABI_SUMMARY!AT177="CENSORED",IF(SABI_SUMMARY!AS177="MALE_SUBADULT","M_DISPERSED",IF(SABI_SUMMARY!AS177="FEMALE_SUBADULT","F_DISPERSED","NA")),IF(SABI_SUMMARY!AT177="MALE_ADULT_36_48","M_RESIDENT",IF(SABI_SUMMARY!AT177="FEMALE_ADULT_36_48","F_RESIDENT","NA")))</f>
        <v>NA</v>
      </c>
      <c r="L177" s="1" t="str">
        <f>IF(SABI_SUMMARY!AU177="CENSORED",IF(SABI_SUMMARY!AT177="MALE_SUBADULT","M_DISPERSED",IF(SABI_SUMMARY!AT177="FEMALE_SUBADULT","F_DISPERSED","NA")),IF(SABI_SUMMARY!AU177="MALE_ADULT_36_48","M_RESIDENT",IF(SABI_SUMMARY!AU177="FEMALE_ADULT_36_48","F_RESIDENT","NA")))</f>
        <v>NA</v>
      </c>
      <c r="M177" s="1" t="str">
        <f>IF(SABI_SUMMARY!AV177="CENSORED",IF(SABI_SUMMARY!AU177="MALE_SUBADULT","M_DISPERSED",IF(SABI_SUMMARY!AU177="FEMALE_SUBADULT","F_DISPERSED","NA")),IF(SABI_SUMMARY!AV177="MALE_ADULT_36_48","M_RESIDENT",IF(SABI_SUMMARY!AV177="FEMALE_ADULT_36_48","F_RESIDENT","NA")))</f>
        <v>NA</v>
      </c>
      <c r="N177" s="1" t="str">
        <f>IF(SABI_SUMMARY!AW177="CENSORED",IF(SABI_SUMMARY!AV177="MALE_SUBADULT","M_DISPERSED",IF(SABI_SUMMARY!AV177="FEMALE_SUBADULT","F_DISPERSED","NA")),IF(SABI_SUMMARY!AW177="MALE_ADULT_36_48","M_RESIDENT",IF(SABI_SUMMARY!AW177="FEMALE_ADULT_36_48","F_RESIDENT","NA")))</f>
        <v>NA</v>
      </c>
      <c r="O177" s="1" t="str">
        <f>IF(SABI_SUMMARY!AX177="CENSORED",IF(SABI_SUMMARY!AW177="MALE_SUBADULT","M_DISPERSED",IF(SABI_SUMMARY!AW177="FEMALE_SUBADULT","F_DISPERSED","NA")),IF(SABI_SUMMARY!AX177="MALE_ADULT_36_48","M_RESIDENT",IF(SABI_SUMMARY!AX177="FEMALE_ADULT_36_48","F_RESIDENT","NA")))</f>
        <v>NA</v>
      </c>
      <c r="P177" s="1" t="str">
        <f>IF(SABI_SUMMARY!AY177="CENSORED",IF(SABI_SUMMARY!AX177="MALE_SUBADULT","M_DISPERSED",IF(SABI_SUMMARY!AX177="FEMALE_SUBADULT","F_DISPERSED","NA")),IF(SABI_SUMMARY!AY177="MALE_ADULT_36_48","M_RESIDENT",IF(SABI_SUMMARY!AY177="FEMALE_ADULT_36_48","F_RESIDENT","NA")))</f>
        <v>NA</v>
      </c>
    </row>
    <row r="178" spans="1:16" x14ac:dyDescent="0.2">
      <c r="A178" s="27">
        <f>SABI_RAW_DATA!A178</f>
        <v>177</v>
      </c>
      <c r="B178" s="1" t="str">
        <f>IF(SABI_SUMMARY!AK178="CENSORED",IF(SABI_SUMMARY!AJ178="MALE_SUBADULT","M_DISPERSED",IF(SABI_SUMMARY!AJ178="FEMALE_SUBADULT","F_DISPERSED","NA")),IF(SABI_SUMMARY!AK178="MALE_ADULT_36_48","M_RESIDENT",IF(SABI_SUMMARY!AK178="FEMALE_ADULT_36_48","F_RESIDENT","NA")))</f>
        <v>NA</v>
      </c>
      <c r="C178" s="1" t="str">
        <f>IF(SABI_SUMMARY!AL178="CENSORED",IF(SABI_SUMMARY!AK178="MALE_SUBADULT","M_DISPERSED",IF(SABI_SUMMARY!AK178="FEMALE_SUBADULT","F_DISPERSED","NA")),IF(SABI_SUMMARY!AL178="MALE_ADULT_36_48","M_RESIDENT",IF(SABI_SUMMARY!AL178="FEMALE_ADULT_36_48","F_RESIDENT","NA")))</f>
        <v>NA</v>
      </c>
      <c r="D178" s="1" t="str">
        <f>IF(SABI_SUMMARY!AM178="CENSORED",IF(SABI_SUMMARY!AL178="MALE_SUBADULT","M_DISPERSED",IF(SABI_SUMMARY!AL178="FEMALE_SUBADULT","F_DISPERSED","NA")),IF(SABI_SUMMARY!AM178="MALE_ADULT_36_48","M_RESIDENT",IF(SABI_SUMMARY!AM178="FEMALE_ADULT_36_48","F_RESIDENT","NA")))</f>
        <v>NA</v>
      </c>
      <c r="E178" s="1" t="str">
        <f>IF(SABI_SUMMARY!AN178="CENSORED",IF(SABI_SUMMARY!AM178="MALE_SUBADULT","M_DISPERSED",IF(SABI_SUMMARY!AM178="FEMALE_SUBADULT","F_DISPERSED","NA")),IF(SABI_SUMMARY!AN178="MALE_ADULT_36_48","M_RESIDENT",IF(SABI_SUMMARY!AN178="FEMALE_ADULT_36_48","F_RESIDENT","NA")))</f>
        <v>NA</v>
      </c>
      <c r="F178" s="1" t="str">
        <f>IF(SABI_SUMMARY!AO178="CENSORED",IF(SABI_SUMMARY!AN178="MALE_SUBADULT","M_DISPERSED",IF(SABI_SUMMARY!AN178="FEMALE_SUBADULT","F_DISPERSED","NA")),IF(SABI_SUMMARY!AO178="MALE_ADULT_36_48","M_RESIDENT",IF(SABI_SUMMARY!AO178="FEMALE_ADULT_36_48","F_RESIDENT","NA")))</f>
        <v>NA</v>
      </c>
      <c r="G178" s="1" t="str">
        <f>IF(SABI_SUMMARY!AP178="CENSORED",IF(SABI_SUMMARY!AO178="MALE_SUBADULT","M_DISPERSED",IF(SABI_SUMMARY!AO178="FEMALE_SUBADULT","F_DISPERSED","NA")),IF(SABI_SUMMARY!AP178="MALE_ADULT_36_48","M_RESIDENT",IF(SABI_SUMMARY!AP178="FEMALE_ADULT_36_48","F_RESIDENT","NA")))</f>
        <v>NA</v>
      </c>
      <c r="H178" s="1" t="str">
        <f>IF(SABI_SUMMARY!AQ178="CENSORED",IF(SABI_SUMMARY!AP178="MALE_SUBADULT","M_DISPERSED",IF(SABI_SUMMARY!AP178="FEMALE_SUBADULT","F_DISPERSED","NA")),IF(SABI_SUMMARY!AQ178="MALE_ADULT_36_48","M_RESIDENT",IF(SABI_SUMMARY!AQ178="FEMALE_ADULT_36_48","F_RESIDENT","NA")))</f>
        <v>NA</v>
      </c>
      <c r="I178" s="1" t="str">
        <f>IF(SABI_SUMMARY!AR178="CENSORED",IF(SABI_SUMMARY!AQ178="MALE_SUBADULT","M_DISPERSED",IF(SABI_SUMMARY!AQ178="FEMALE_SUBADULT","F_DISPERSED","NA")),IF(SABI_SUMMARY!AR178="MALE_ADULT_36_48","M_RESIDENT",IF(SABI_SUMMARY!AR178="FEMALE_ADULT_36_48","F_RESIDENT","NA")))</f>
        <v>NA</v>
      </c>
      <c r="J178" s="1" t="str">
        <f>IF(SABI_SUMMARY!AS178="CENSORED",IF(SABI_SUMMARY!AR178="MALE_SUBADULT","M_DISPERSED",IF(SABI_SUMMARY!AR178="FEMALE_SUBADULT","F_DISPERSED","NA")),IF(SABI_SUMMARY!AS178="MALE_ADULT_36_48","M_RESIDENT",IF(SABI_SUMMARY!AS178="FEMALE_ADULT_36_48","F_RESIDENT","NA")))</f>
        <v>NA</v>
      </c>
      <c r="K178" s="1" t="str">
        <f>IF(SABI_SUMMARY!AT178="CENSORED",IF(SABI_SUMMARY!AS178="MALE_SUBADULT","M_DISPERSED",IF(SABI_SUMMARY!AS178="FEMALE_SUBADULT","F_DISPERSED","NA")),IF(SABI_SUMMARY!AT178="MALE_ADULT_36_48","M_RESIDENT",IF(SABI_SUMMARY!AT178="FEMALE_ADULT_36_48","F_RESIDENT","NA")))</f>
        <v>NA</v>
      </c>
      <c r="L178" s="1" t="str">
        <f>IF(SABI_SUMMARY!AU178="CENSORED",IF(SABI_SUMMARY!AT178="MALE_SUBADULT","M_DISPERSED",IF(SABI_SUMMARY!AT178="FEMALE_SUBADULT","F_DISPERSED","NA")),IF(SABI_SUMMARY!AU178="MALE_ADULT_36_48","M_RESIDENT",IF(SABI_SUMMARY!AU178="FEMALE_ADULT_36_48","F_RESIDENT","NA")))</f>
        <v>NA</v>
      </c>
      <c r="M178" s="1" t="str">
        <f>IF(SABI_SUMMARY!AV178="CENSORED",IF(SABI_SUMMARY!AU178="MALE_SUBADULT","M_DISPERSED",IF(SABI_SUMMARY!AU178="FEMALE_SUBADULT","F_DISPERSED","NA")),IF(SABI_SUMMARY!AV178="MALE_ADULT_36_48","M_RESIDENT",IF(SABI_SUMMARY!AV178="FEMALE_ADULT_36_48","F_RESIDENT","NA")))</f>
        <v>NA</v>
      </c>
      <c r="N178" s="1" t="str">
        <f>IF(SABI_SUMMARY!AW178="CENSORED",IF(SABI_SUMMARY!AV178="MALE_SUBADULT","M_DISPERSED",IF(SABI_SUMMARY!AV178="FEMALE_SUBADULT","F_DISPERSED","NA")),IF(SABI_SUMMARY!AW178="MALE_ADULT_36_48","M_RESIDENT",IF(SABI_SUMMARY!AW178="FEMALE_ADULT_36_48","F_RESIDENT","NA")))</f>
        <v>NA</v>
      </c>
      <c r="O178" s="1" t="str">
        <f>IF(SABI_SUMMARY!AX178="CENSORED",IF(SABI_SUMMARY!AW178="MALE_SUBADULT","M_DISPERSED",IF(SABI_SUMMARY!AW178="FEMALE_SUBADULT","F_DISPERSED","NA")),IF(SABI_SUMMARY!AX178="MALE_ADULT_36_48","M_RESIDENT",IF(SABI_SUMMARY!AX178="FEMALE_ADULT_36_48","F_RESIDENT","NA")))</f>
        <v>NA</v>
      </c>
      <c r="P178" s="1" t="str">
        <f>IF(SABI_SUMMARY!AY178="CENSORED",IF(SABI_SUMMARY!AX178="MALE_SUBADULT","M_DISPERSED",IF(SABI_SUMMARY!AX178="FEMALE_SUBADULT","F_DISPERSED","NA")),IF(SABI_SUMMARY!AY178="MALE_ADULT_36_48","M_RESIDENT",IF(SABI_SUMMARY!AY178="FEMALE_ADULT_36_48","F_RESIDENT","NA")))</f>
        <v>NA</v>
      </c>
    </row>
    <row r="179" spans="1:16" x14ac:dyDescent="0.2">
      <c r="A179" s="27">
        <f>SABI_RAW_DATA!A179</f>
        <v>178</v>
      </c>
      <c r="B179" s="1" t="str">
        <f>IF(SABI_SUMMARY!AK179="CENSORED",IF(SABI_SUMMARY!AJ179="MALE_SUBADULT","M_DISPERSED",IF(SABI_SUMMARY!AJ179="FEMALE_SUBADULT","F_DISPERSED","NA")),IF(SABI_SUMMARY!AK179="MALE_ADULT_36_48","M_RESIDENT",IF(SABI_SUMMARY!AK179="FEMALE_ADULT_36_48","F_RESIDENT","NA")))</f>
        <v>NA</v>
      </c>
      <c r="C179" s="1" t="str">
        <f>IF(SABI_SUMMARY!AL179="CENSORED",IF(SABI_SUMMARY!AK179="MALE_SUBADULT","M_DISPERSED",IF(SABI_SUMMARY!AK179="FEMALE_SUBADULT","F_DISPERSED","NA")),IF(SABI_SUMMARY!AL179="MALE_ADULT_36_48","M_RESIDENT",IF(SABI_SUMMARY!AL179="FEMALE_ADULT_36_48","F_RESIDENT","NA")))</f>
        <v>NA</v>
      </c>
      <c r="D179" s="1" t="str">
        <f>IF(SABI_SUMMARY!AM179="CENSORED",IF(SABI_SUMMARY!AL179="MALE_SUBADULT","M_DISPERSED",IF(SABI_SUMMARY!AL179="FEMALE_SUBADULT","F_DISPERSED","NA")),IF(SABI_SUMMARY!AM179="MALE_ADULT_36_48","M_RESIDENT",IF(SABI_SUMMARY!AM179="FEMALE_ADULT_36_48","F_RESIDENT","NA")))</f>
        <v>NA</v>
      </c>
      <c r="E179" s="1" t="str">
        <f>IF(SABI_SUMMARY!AN179="CENSORED",IF(SABI_SUMMARY!AM179="MALE_SUBADULT","M_DISPERSED",IF(SABI_SUMMARY!AM179="FEMALE_SUBADULT","F_DISPERSED","NA")),IF(SABI_SUMMARY!AN179="MALE_ADULT_36_48","M_RESIDENT",IF(SABI_SUMMARY!AN179="FEMALE_ADULT_36_48","F_RESIDENT","NA")))</f>
        <v>NA</v>
      </c>
      <c r="F179" s="1" t="str">
        <f>IF(SABI_SUMMARY!AO179="CENSORED",IF(SABI_SUMMARY!AN179="MALE_SUBADULT","M_DISPERSED",IF(SABI_SUMMARY!AN179="FEMALE_SUBADULT","F_DISPERSED","NA")),IF(SABI_SUMMARY!AO179="MALE_ADULT_36_48","M_RESIDENT",IF(SABI_SUMMARY!AO179="FEMALE_ADULT_36_48","F_RESIDENT","NA")))</f>
        <v>NA</v>
      </c>
      <c r="G179" s="1" t="str">
        <f>IF(SABI_SUMMARY!AP179="CENSORED",IF(SABI_SUMMARY!AO179="MALE_SUBADULT","M_DISPERSED",IF(SABI_SUMMARY!AO179="FEMALE_SUBADULT","F_DISPERSED","NA")),IF(SABI_SUMMARY!AP179="MALE_ADULT_36_48","M_RESIDENT",IF(SABI_SUMMARY!AP179="FEMALE_ADULT_36_48","F_RESIDENT","NA")))</f>
        <v>NA</v>
      </c>
      <c r="H179" s="1" t="str">
        <f>IF(SABI_SUMMARY!AQ179="CENSORED",IF(SABI_SUMMARY!AP179="MALE_SUBADULT","M_DISPERSED",IF(SABI_SUMMARY!AP179="FEMALE_SUBADULT","F_DISPERSED","NA")),IF(SABI_SUMMARY!AQ179="MALE_ADULT_36_48","M_RESIDENT",IF(SABI_SUMMARY!AQ179="FEMALE_ADULT_36_48","F_RESIDENT","NA")))</f>
        <v>NA</v>
      </c>
      <c r="I179" s="1" t="str">
        <f>IF(SABI_SUMMARY!AR179="CENSORED",IF(SABI_SUMMARY!AQ179="MALE_SUBADULT","M_DISPERSED",IF(SABI_SUMMARY!AQ179="FEMALE_SUBADULT","F_DISPERSED","NA")),IF(SABI_SUMMARY!AR179="MALE_ADULT_36_48","M_RESIDENT",IF(SABI_SUMMARY!AR179="FEMALE_ADULT_36_48","F_RESIDENT","NA")))</f>
        <v>NA</v>
      </c>
      <c r="J179" s="1" t="str">
        <f>IF(SABI_SUMMARY!AS179="CENSORED",IF(SABI_SUMMARY!AR179="MALE_SUBADULT","M_DISPERSED",IF(SABI_SUMMARY!AR179="FEMALE_SUBADULT","F_DISPERSED","NA")),IF(SABI_SUMMARY!AS179="MALE_ADULT_36_48","M_RESIDENT",IF(SABI_SUMMARY!AS179="FEMALE_ADULT_36_48","F_RESIDENT","NA")))</f>
        <v>NA</v>
      </c>
      <c r="K179" s="1" t="str">
        <f>IF(SABI_SUMMARY!AT179="CENSORED",IF(SABI_SUMMARY!AS179="MALE_SUBADULT","M_DISPERSED",IF(SABI_SUMMARY!AS179="FEMALE_SUBADULT","F_DISPERSED","NA")),IF(SABI_SUMMARY!AT179="MALE_ADULT_36_48","M_RESIDENT",IF(SABI_SUMMARY!AT179="FEMALE_ADULT_36_48","F_RESIDENT","NA")))</f>
        <v>NA</v>
      </c>
      <c r="L179" s="1" t="str">
        <f>IF(SABI_SUMMARY!AU179="CENSORED",IF(SABI_SUMMARY!AT179="MALE_SUBADULT","M_DISPERSED",IF(SABI_SUMMARY!AT179="FEMALE_SUBADULT","F_DISPERSED","NA")),IF(SABI_SUMMARY!AU179="MALE_ADULT_36_48","M_RESIDENT",IF(SABI_SUMMARY!AU179="FEMALE_ADULT_36_48","F_RESIDENT","NA")))</f>
        <v>NA</v>
      </c>
      <c r="M179" s="1" t="str">
        <f>IF(SABI_SUMMARY!AV179="CENSORED",IF(SABI_SUMMARY!AU179="MALE_SUBADULT","M_DISPERSED",IF(SABI_SUMMARY!AU179="FEMALE_SUBADULT","F_DISPERSED","NA")),IF(SABI_SUMMARY!AV179="MALE_ADULT_36_48","M_RESIDENT",IF(SABI_SUMMARY!AV179="FEMALE_ADULT_36_48","F_RESIDENT","NA")))</f>
        <v>NA</v>
      </c>
      <c r="N179" s="1" t="str">
        <f>IF(SABI_SUMMARY!AW179="CENSORED",IF(SABI_SUMMARY!AV179="MALE_SUBADULT","M_DISPERSED",IF(SABI_SUMMARY!AV179="FEMALE_SUBADULT","F_DISPERSED","NA")),IF(SABI_SUMMARY!AW179="MALE_ADULT_36_48","M_RESIDENT",IF(SABI_SUMMARY!AW179="FEMALE_ADULT_36_48","F_RESIDENT","NA")))</f>
        <v>NA</v>
      </c>
      <c r="O179" s="1" t="str">
        <f>IF(SABI_SUMMARY!AX179="CENSORED",IF(SABI_SUMMARY!AW179="MALE_SUBADULT","M_DISPERSED",IF(SABI_SUMMARY!AW179="FEMALE_SUBADULT","F_DISPERSED","NA")),IF(SABI_SUMMARY!AX179="MALE_ADULT_36_48","M_RESIDENT",IF(SABI_SUMMARY!AX179="FEMALE_ADULT_36_48","F_RESIDENT","NA")))</f>
        <v>NA</v>
      </c>
      <c r="P179" s="1" t="str">
        <f>IF(SABI_SUMMARY!AY179="CENSORED",IF(SABI_SUMMARY!AX179="MALE_SUBADULT","M_DISPERSED",IF(SABI_SUMMARY!AX179="FEMALE_SUBADULT","F_DISPERSED","NA")),IF(SABI_SUMMARY!AY179="MALE_ADULT_36_48","M_RESIDENT",IF(SABI_SUMMARY!AY179="FEMALE_ADULT_36_48","F_RESIDENT","NA")))</f>
        <v>NA</v>
      </c>
    </row>
    <row r="180" spans="1:16" x14ac:dyDescent="0.2">
      <c r="A180" s="27">
        <f>SABI_RAW_DATA!A180</f>
        <v>179</v>
      </c>
      <c r="B180" s="1" t="str">
        <f>IF(SABI_SUMMARY!AK180="CENSORED",IF(SABI_SUMMARY!AJ180="MALE_SUBADULT","M_DISPERSED",IF(SABI_SUMMARY!AJ180="FEMALE_SUBADULT","F_DISPERSED","NA")),IF(SABI_SUMMARY!AK180="MALE_ADULT_36_48","M_RESIDENT",IF(SABI_SUMMARY!AK180="FEMALE_ADULT_36_48","F_RESIDENT","NA")))</f>
        <v>NA</v>
      </c>
      <c r="C180" s="1" t="str">
        <f>IF(SABI_SUMMARY!AL180="CENSORED",IF(SABI_SUMMARY!AK180="MALE_SUBADULT","M_DISPERSED",IF(SABI_SUMMARY!AK180="FEMALE_SUBADULT","F_DISPERSED","NA")),IF(SABI_SUMMARY!AL180="MALE_ADULT_36_48","M_RESIDENT",IF(SABI_SUMMARY!AL180="FEMALE_ADULT_36_48","F_RESIDENT","NA")))</f>
        <v>NA</v>
      </c>
      <c r="D180" s="1" t="str">
        <f>IF(SABI_SUMMARY!AM180="CENSORED",IF(SABI_SUMMARY!AL180="MALE_SUBADULT","M_DISPERSED",IF(SABI_SUMMARY!AL180="FEMALE_SUBADULT","F_DISPERSED","NA")),IF(SABI_SUMMARY!AM180="MALE_ADULT_36_48","M_RESIDENT",IF(SABI_SUMMARY!AM180="FEMALE_ADULT_36_48","F_RESIDENT","NA")))</f>
        <v>NA</v>
      </c>
      <c r="E180" s="1" t="str">
        <f>IF(SABI_SUMMARY!AN180="CENSORED",IF(SABI_SUMMARY!AM180="MALE_SUBADULT","M_DISPERSED",IF(SABI_SUMMARY!AM180="FEMALE_SUBADULT","F_DISPERSED","NA")),IF(SABI_SUMMARY!AN180="MALE_ADULT_36_48","M_RESIDENT",IF(SABI_SUMMARY!AN180="FEMALE_ADULT_36_48","F_RESIDENT","NA")))</f>
        <v>NA</v>
      </c>
      <c r="F180" s="1" t="str">
        <f>IF(SABI_SUMMARY!AO180="CENSORED",IF(SABI_SUMMARY!AN180="MALE_SUBADULT","M_DISPERSED",IF(SABI_SUMMARY!AN180="FEMALE_SUBADULT","F_DISPERSED","NA")),IF(SABI_SUMMARY!AO180="MALE_ADULT_36_48","M_RESIDENT",IF(SABI_SUMMARY!AO180="FEMALE_ADULT_36_48","F_RESIDENT","NA")))</f>
        <v>NA</v>
      </c>
      <c r="G180" s="1" t="str">
        <f>IF(SABI_SUMMARY!AP180="CENSORED",IF(SABI_SUMMARY!AO180="MALE_SUBADULT","M_DISPERSED",IF(SABI_SUMMARY!AO180="FEMALE_SUBADULT","F_DISPERSED","NA")),IF(SABI_SUMMARY!AP180="MALE_ADULT_36_48","M_RESIDENT",IF(SABI_SUMMARY!AP180="FEMALE_ADULT_36_48","F_RESIDENT","NA")))</f>
        <v>NA</v>
      </c>
      <c r="H180" s="1" t="str">
        <f>IF(SABI_SUMMARY!AQ180="CENSORED",IF(SABI_SUMMARY!AP180="MALE_SUBADULT","M_DISPERSED",IF(SABI_SUMMARY!AP180="FEMALE_SUBADULT","F_DISPERSED","NA")),IF(SABI_SUMMARY!AQ180="MALE_ADULT_36_48","M_RESIDENT",IF(SABI_SUMMARY!AQ180="FEMALE_ADULT_36_48","F_RESIDENT","NA")))</f>
        <v>NA</v>
      </c>
      <c r="I180" s="1" t="str">
        <f>IF(SABI_SUMMARY!AR180="CENSORED",IF(SABI_SUMMARY!AQ180="MALE_SUBADULT","M_DISPERSED",IF(SABI_SUMMARY!AQ180="FEMALE_SUBADULT","F_DISPERSED","NA")),IF(SABI_SUMMARY!AR180="MALE_ADULT_36_48","M_RESIDENT",IF(SABI_SUMMARY!AR180="FEMALE_ADULT_36_48","F_RESIDENT","NA")))</f>
        <v>NA</v>
      </c>
      <c r="J180" s="1" t="str">
        <f>IF(SABI_SUMMARY!AS180="CENSORED",IF(SABI_SUMMARY!AR180="MALE_SUBADULT","M_DISPERSED",IF(SABI_SUMMARY!AR180="FEMALE_SUBADULT","F_DISPERSED","NA")),IF(SABI_SUMMARY!AS180="MALE_ADULT_36_48","M_RESIDENT",IF(SABI_SUMMARY!AS180="FEMALE_ADULT_36_48","F_RESIDENT","NA")))</f>
        <v>NA</v>
      </c>
      <c r="K180" s="1" t="str">
        <f>IF(SABI_SUMMARY!AT180="CENSORED",IF(SABI_SUMMARY!AS180="MALE_SUBADULT","M_DISPERSED",IF(SABI_SUMMARY!AS180="FEMALE_SUBADULT","F_DISPERSED","NA")),IF(SABI_SUMMARY!AT180="MALE_ADULT_36_48","M_RESIDENT",IF(SABI_SUMMARY!AT180="FEMALE_ADULT_36_48","F_RESIDENT","NA")))</f>
        <v>NA</v>
      </c>
      <c r="L180" s="1" t="str">
        <f>IF(SABI_SUMMARY!AU180="CENSORED",IF(SABI_SUMMARY!AT180="MALE_SUBADULT","M_DISPERSED",IF(SABI_SUMMARY!AT180="FEMALE_SUBADULT","F_DISPERSED","NA")),IF(SABI_SUMMARY!AU180="MALE_ADULT_36_48","M_RESIDENT",IF(SABI_SUMMARY!AU180="FEMALE_ADULT_36_48","F_RESIDENT","NA")))</f>
        <v>NA</v>
      </c>
      <c r="M180" s="1" t="str">
        <f>IF(SABI_SUMMARY!AV180="CENSORED",IF(SABI_SUMMARY!AU180="MALE_SUBADULT","M_DISPERSED",IF(SABI_SUMMARY!AU180="FEMALE_SUBADULT","F_DISPERSED","NA")),IF(SABI_SUMMARY!AV180="MALE_ADULT_36_48","M_RESIDENT",IF(SABI_SUMMARY!AV180="FEMALE_ADULT_36_48","F_RESIDENT","NA")))</f>
        <v>NA</v>
      </c>
      <c r="N180" s="1" t="str">
        <f>IF(SABI_SUMMARY!AW180="CENSORED",IF(SABI_SUMMARY!AV180="MALE_SUBADULT","M_DISPERSED",IF(SABI_SUMMARY!AV180="FEMALE_SUBADULT","F_DISPERSED","NA")),IF(SABI_SUMMARY!AW180="MALE_ADULT_36_48","M_RESIDENT",IF(SABI_SUMMARY!AW180="FEMALE_ADULT_36_48","F_RESIDENT","NA")))</f>
        <v>NA</v>
      </c>
      <c r="O180" s="1" t="str">
        <f>IF(SABI_SUMMARY!AX180="CENSORED",IF(SABI_SUMMARY!AW180="MALE_SUBADULT","M_DISPERSED",IF(SABI_SUMMARY!AW180="FEMALE_SUBADULT","F_DISPERSED","NA")),IF(SABI_SUMMARY!AX180="MALE_ADULT_36_48","M_RESIDENT",IF(SABI_SUMMARY!AX180="FEMALE_ADULT_36_48","F_RESIDENT","NA")))</f>
        <v>NA</v>
      </c>
      <c r="P180" s="1" t="str">
        <f>IF(SABI_SUMMARY!AY180="CENSORED",IF(SABI_SUMMARY!AX180="MALE_SUBADULT","M_DISPERSED",IF(SABI_SUMMARY!AX180="FEMALE_SUBADULT","F_DISPERSED","NA")),IF(SABI_SUMMARY!AY180="MALE_ADULT_36_48","M_RESIDENT",IF(SABI_SUMMARY!AY180="FEMALE_ADULT_36_48","F_RESIDENT","NA")))</f>
        <v>NA</v>
      </c>
    </row>
    <row r="181" spans="1:16" x14ac:dyDescent="0.2">
      <c r="A181" s="27">
        <f>SABI_RAW_DATA!A181</f>
        <v>180</v>
      </c>
      <c r="B181" s="1" t="str">
        <f>IF(SABI_SUMMARY!AK181="CENSORED",IF(SABI_SUMMARY!AJ181="MALE_SUBADULT","M_DISPERSED",IF(SABI_SUMMARY!AJ181="FEMALE_SUBADULT","F_DISPERSED","NA")),IF(SABI_SUMMARY!AK181="MALE_ADULT_36_48","M_RESIDENT",IF(SABI_SUMMARY!AK181="FEMALE_ADULT_36_48","F_RESIDENT","NA")))</f>
        <v>NA</v>
      </c>
      <c r="C181" s="1" t="str">
        <f>IF(SABI_SUMMARY!AL181="CENSORED",IF(SABI_SUMMARY!AK181="MALE_SUBADULT","M_DISPERSED",IF(SABI_SUMMARY!AK181="FEMALE_SUBADULT","F_DISPERSED","NA")),IF(SABI_SUMMARY!AL181="MALE_ADULT_36_48","M_RESIDENT",IF(SABI_SUMMARY!AL181="FEMALE_ADULT_36_48","F_RESIDENT","NA")))</f>
        <v>NA</v>
      </c>
      <c r="D181" s="1" t="str">
        <f>IF(SABI_SUMMARY!AM181="CENSORED",IF(SABI_SUMMARY!AL181="MALE_SUBADULT","M_DISPERSED",IF(SABI_SUMMARY!AL181="FEMALE_SUBADULT","F_DISPERSED","NA")),IF(SABI_SUMMARY!AM181="MALE_ADULT_36_48","M_RESIDENT",IF(SABI_SUMMARY!AM181="FEMALE_ADULT_36_48","F_RESIDENT","NA")))</f>
        <v>NA</v>
      </c>
      <c r="E181" s="1" t="str">
        <f>IF(SABI_SUMMARY!AN181="CENSORED",IF(SABI_SUMMARY!AM181="MALE_SUBADULT","M_DISPERSED",IF(SABI_SUMMARY!AM181="FEMALE_SUBADULT","F_DISPERSED","NA")),IF(SABI_SUMMARY!AN181="MALE_ADULT_36_48","M_RESIDENT",IF(SABI_SUMMARY!AN181="FEMALE_ADULT_36_48","F_RESIDENT","NA")))</f>
        <v>NA</v>
      </c>
      <c r="F181" s="1" t="str">
        <f>IF(SABI_SUMMARY!AO181="CENSORED",IF(SABI_SUMMARY!AN181="MALE_SUBADULT","M_DISPERSED",IF(SABI_SUMMARY!AN181="FEMALE_SUBADULT","F_DISPERSED","NA")),IF(SABI_SUMMARY!AO181="MALE_ADULT_36_48","M_RESIDENT",IF(SABI_SUMMARY!AO181="FEMALE_ADULT_36_48","F_RESIDENT","NA")))</f>
        <v>NA</v>
      </c>
      <c r="G181" s="1" t="str">
        <f>IF(SABI_SUMMARY!AP181="CENSORED",IF(SABI_SUMMARY!AO181="MALE_SUBADULT","M_DISPERSED",IF(SABI_SUMMARY!AO181="FEMALE_SUBADULT","F_DISPERSED","NA")),IF(SABI_SUMMARY!AP181="MALE_ADULT_36_48","M_RESIDENT",IF(SABI_SUMMARY!AP181="FEMALE_ADULT_36_48","F_RESIDENT","NA")))</f>
        <v>NA</v>
      </c>
      <c r="H181" s="1" t="str">
        <f>IF(SABI_SUMMARY!AQ181="CENSORED",IF(SABI_SUMMARY!AP181="MALE_SUBADULT","M_DISPERSED",IF(SABI_SUMMARY!AP181="FEMALE_SUBADULT","F_DISPERSED","NA")),IF(SABI_SUMMARY!AQ181="MALE_ADULT_36_48","M_RESIDENT",IF(SABI_SUMMARY!AQ181="FEMALE_ADULT_36_48","F_RESIDENT","NA")))</f>
        <v>NA</v>
      </c>
      <c r="I181" s="1" t="str">
        <f>IF(SABI_SUMMARY!AR181="CENSORED",IF(SABI_SUMMARY!AQ181="MALE_SUBADULT","M_DISPERSED",IF(SABI_SUMMARY!AQ181="FEMALE_SUBADULT","F_DISPERSED","NA")),IF(SABI_SUMMARY!AR181="MALE_ADULT_36_48","M_RESIDENT",IF(SABI_SUMMARY!AR181="FEMALE_ADULT_36_48","F_RESIDENT","NA")))</f>
        <v>NA</v>
      </c>
      <c r="J181" s="1" t="str">
        <f>IF(SABI_SUMMARY!AS181="CENSORED",IF(SABI_SUMMARY!AR181="MALE_SUBADULT","M_DISPERSED",IF(SABI_SUMMARY!AR181="FEMALE_SUBADULT","F_DISPERSED","NA")),IF(SABI_SUMMARY!AS181="MALE_ADULT_36_48","M_RESIDENT",IF(SABI_SUMMARY!AS181="FEMALE_ADULT_36_48","F_RESIDENT","NA")))</f>
        <v>NA</v>
      </c>
      <c r="K181" s="1" t="str">
        <f>IF(SABI_SUMMARY!AT181="CENSORED",IF(SABI_SUMMARY!AS181="MALE_SUBADULT","M_DISPERSED",IF(SABI_SUMMARY!AS181="FEMALE_SUBADULT","F_DISPERSED","NA")),IF(SABI_SUMMARY!AT181="MALE_ADULT_36_48","M_RESIDENT",IF(SABI_SUMMARY!AT181="FEMALE_ADULT_36_48","F_RESIDENT","NA")))</f>
        <v>NA</v>
      </c>
      <c r="L181" s="1" t="str">
        <f>IF(SABI_SUMMARY!AU181="CENSORED",IF(SABI_SUMMARY!AT181="MALE_SUBADULT","M_DISPERSED",IF(SABI_SUMMARY!AT181="FEMALE_SUBADULT","F_DISPERSED","NA")),IF(SABI_SUMMARY!AU181="MALE_ADULT_36_48","M_RESIDENT",IF(SABI_SUMMARY!AU181="FEMALE_ADULT_36_48","F_RESIDENT","NA")))</f>
        <v>NA</v>
      </c>
      <c r="M181" s="1" t="str">
        <f>IF(SABI_SUMMARY!AV181="CENSORED",IF(SABI_SUMMARY!AU181="MALE_SUBADULT","M_DISPERSED",IF(SABI_SUMMARY!AU181="FEMALE_SUBADULT","F_DISPERSED","NA")),IF(SABI_SUMMARY!AV181="MALE_ADULT_36_48","M_RESIDENT",IF(SABI_SUMMARY!AV181="FEMALE_ADULT_36_48","F_RESIDENT","NA")))</f>
        <v>NA</v>
      </c>
      <c r="N181" s="1" t="str">
        <f>IF(SABI_SUMMARY!AW181="CENSORED",IF(SABI_SUMMARY!AV181="MALE_SUBADULT","M_DISPERSED",IF(SABI_SUMMARY!AV181="FEMALE_SUBADULT","F_DISPERSED","NA")),IF(SABI_SUMMARY!AW181="MALE_ADULT_36_48","M_RESIDENT",IF(SABI_SUMMARY!AW181="FEMALE_ADULT_36_48","F_RESIDENT","NA")))</f>
        <v>NA</v>
      </c>
      <c r="O181" s="1" t="str">
        <f>IF(SABI_SUMMARY!AX181="CENSORED",IF(SABI_SUMMARY!AW181="MALE_SUBADULT","M_DISPERSED",IF(SABI_SUMMARY!AW181="FEMALE_SUBADULT","F_DISPERSED","NA")),IF(SABI_SUMMARY!AX181="MALE_ADULT_36_48","M_RESIDENT",IF(SABI_SUMMARY!AX181="FEMALE_ADULT_36_48","F_RESIDENT","NA")))</f>
        <v>NA</v>
      </c>
      <c r="P181" s="1" t="str">
        <f>IF(SABI_SUMMARY!AY181="CENSORED",IF(SABI_SUMMARY!AX181="MALE_SUBADULT","M_DISPERSED",IF(SABI_SUMMARY!AX181="FEMALE_SUBADULT","F_DISPERSED","NA")),IF(SABI_SUMMARY!AY181="MALE_ADULT_36_48","M_RESIDENT",IF(SABI_SUMMARY!AY181="FEMALE_ADULT_36_48","F_RESIDENT","NA")))</f>
        <v>NA</v>
      </c>
    </row>
    <row r="182" spans="1:16" x14ac:dyDescent="0.2">
      <c r="A182" s="27">
        <f>SABI_RAW_DATA!A182</f>
        <v>181</v>
      </c>
      <c r="B182" s="1" t="str">
        <f>IF(SABI_SUMMARY!AK182="CENSORED",IF(SABI_SUMMARY!AJ182="MALE_SUBADULT","M_DISPERSED",IF(SABI_SUMMARY!AJ182="FEMALE_SUBADULT","F_DISPERSED","NA")),IF(SABI_SUMMARY!AK182="MALE_ADULT_36_48","M_RESIDENT",IF(SABI_SUMMARY!AK182="FEMALE_ADULT_36_48","F_RESIDENT","NA")))</f>
        <v>NA</v>
      </c>
      <c r="C182" s="1" t="str">
        <f>IF(SABI_SUMMARY!AL182="CENSORED",IF(SABI_SUMMARY!AK182="MALE_SUBADULT","M_DISPERSED",IF(SABI_SUMMARY!AK182="FEMALE_SUBADULT","F_DISPERSED","NA")),IF(SABI_SUMMARY!AL182="MALE_ADULT_36_48","M_RESIDENT",IF(SABI_SUMMARY!AL182="FEMALE_ADULT_36_48","F_RESIDENT","NA")))</f>
        <v>NA</v>
      </c>
      <c r="D182" s="1" t="str">
        <f>IF(SABI_SUMMARY!AM182="CENSORED",IF(SABI_SUMMARY!AL182="MALE_SUBADULT","M_DISPERSED",IF(SABI_SUMMARY!AL182="FEMALE_SUBADULT","F_DISPERSED","NA")),IF(SABI_SUMMARY!AM182="MALE_ADULT_36_48","M_RESIDENT",IF(SABI_SUMMARY!AM182="FEMALE_ADULT_36_48","F_RESIDENT","NA")))</f>
        <v>NA</v>
      </c>
      <c r="E182" s="1" t="str">
        <f>IF(SABI_SUMMARY!AN182="CENSORED",IF(SABI_SUMMARY!AM182="MALE_SUBADULT","M_DISPERSED",IF(SABI_SUMMARY!AM182="FEMALE_SUBADULT","F_DISPERSED","NA")),IF(SABI_SUMMARY!AN182="MALE_ADULT_36_48","M_RESIDENT",IF(SABI_SUMMARY!AN182="FEMALE_ADULT_36_48","F_RESIDENT","NA")))</f>
        <v>NA</v>
      </c>
      <c r="F182" s="1" t="str">
        <f>IF(SABI_SUMMARY!AO182="CENSORED",IF(SABI_SUMMARY!AN182="MALE_SUBADULT","M_DISPERSED",IF(SABI_SUMMARY!AN182="FEMALE_SUBADULT","F_DISPERSED","NA")),IF(SABI_SUMMARY!AO182="MALE_ADULT_36_48","M_RESIDENT",IF(SABI_SUMMARY!AO182="FEMALE_ADULT_36_48","F_RESIDENT","NA")))</f>
        <v>NA</v>
      </c>
      <c r="G182" s="1" t="str">
        <f>IF(SABI_SUMMARY!AP182="CENSORED",IF(SABI_SUMMARY!AO182="MALE_SUBADULT","M_DISPERSED",IF(SABI_SUMMARY!AO182="FEMALE_SUBADULT","F_DISPERSED","NA")),IF(SABI_SUMMARY!AP182="MALE_ADULT_36_48","M_RESIDENT",IF(SABI_SUMMARY!AP182="FEMALE_ADULT_36_48","F_RESIDENT","NA")))</f>
        <v>NA</v>
      </c>
      <c r="H182" s="1" t="str">
        <f>IF(SABI_SUMMARY!AQ182="CENSORED",IF(SABI_SUMMARY!AP182="MALE_SUBADULT","M_DISPERSED",IF(SABI_SUMMARY!AP182="FEMALE_SUBADULT","F_DISPERSED","NA")),IF(SABI_SUMMARY!AQ182="MALE_ADULT_36_48","M_RESIDENT",IF(SABI_SUMMARY!AQ182="FEMALE_ADULT_36_48","F_RESIDENT","NA")))</f>
        <v>NA</v>
      </c>
      <c r="I182" s="1" t="str">
        <f>IF(SABI_SUMMARY!AR182="CENSORED",IF(SABI_SUMMARY!AQ182="MALE_SUBADULT","M_DISPERSED",IF(SABI_SUMMARY!AQ182="FEMALE_SUBADULT","F_DISPERSED","NA")),IF(SABI_SUMMARY!AR182="MALE_ADULT_36_48","M_RESIDENT",IF(SABI_SUMMARY!AR182="FEMALE_ADULT_36_48","F_RESIDENT","NA")))</f>
        <v>NA</v>
      </c>
      <c r="J182" s="1" t="str">
        <f>IF(SABI_SUMMARY!AS182="CENSORED",IF(SABI_SUMMARY!AR182="MALE_SUBADULT","M_DISPERSED",IF(SABI_SUMMARY!AR182="FEMALE_SUBADULT","F_DISPERSED","NA")),IF(SABI_SUMMARY!AS182="MALE_ADULT_36_48","M_RESIDENT",IF(SABI_SUMMARY!AS182="FEMALE_ADULT_36_48","F_RESIDENT","NA")))</f>
        <v>NA</v>
      </c>
      <c r="K182" s="1" t="str">
        <f>IF(SABI_SUMMARY!AT182="CENSORED",IF(SABI_SUMMARY!AS182="MALE_SUBADULT","M_DISPERSED",IF(SABI_SUMMARY!AS182="FEMALE_SUBADULT","F_DISPERSED","NA")),IF(SABI_SUMMARY!AT182="MALE_ADULT_36_48","M_RESIDENT",IF(SABI_SUMMARY!AT182="FEMALE_ADULT_36_48","F_RESIDENT","NA")))</f>
        <v>NA</v>
      </c>
      <c r="L182" s="1" t="str">
        <f>IF(SABI_SUMMARY!AU182="CENSORED",IF(SABI_SUMMARY!AT182="MALE_SUBADULT","M_DISPERSED",IF(SABI_SUMMARY!AT182="FEMALE_SUBADULT","F_DISPERSED","NA")),IF(SABI_SUMMARY!AU182="MALE_ADULT_36_48","M_RESIDENT",IF(SABI_SUMMARY!AU182="FEMALE_ADULT_36_48","F_RESIDENT","NA")))</f>
        <v>NA</v>
      </c>
      <c r="M182" s="1" t="str">
        <f>IF(SABI_SUMMARY!AV182="CENSORED",IF(SABI_SUMMARY!AU182="MALE_SUBADULT","M_DISPERSED",IF(SABI_SUMMARY!AU182="FEMALE_SUBADULT","F_DISPERSED","NA")),IF(SABI_SUMMARY!AV182="MALE_ADULT_36_48","M_RESIDENT",IF(SABI_SUMMARY!AV182="FEMALE_ADULT_36_48","F_RESIDENT","NA")))</f>
        <v>NA</v>
      </c>
      <c r="N182" s="1" t="str">
        <f>IF(SABI_SUMMARY!AW182="CENSORED",IF(SABI_SUMMARY!AV182="MALE_SUBADULT","M_DISPERSED",IF(SABI_SUMMARY!AV182="FEMALE_SUBADULT","F_DISPERSED","NA")),IF(SABI_SUMMARY!AW182="MALE_ADULT_36_48","M_RESIDENT",IF(SABI_SUMMARY!AW182="FEMALE_ADULT_36_48","F_RESIDENT","NA")))</f>
        <v>NA</v>
      </c>
      <c r="O182" s="1" t="str">
        <f>IF(SABI_SUMMARY!AX182="CENSORED",IF(SABI_SUMMARY!AW182="MALE_SUBADULT","M_DISPERSED",IF(SABI_SUMMARY!AW182="FEMALE_SUBADULT","F_DISPERSED","NA")),IF(SABI_SUMMARY!AX182="MALE_ADULT_36_48","M_RESIDENT",IF(SABI_SUMMARY!AX182="FEMALE_ADULT_36_48","F_RESIDENT","NA")))</f>
        <v>NA</v>
      </c>
      <c r="P182" s="1" t="str">
        <f>IF(SABI_SUMMARY!AY182="CENSORED",IF(SABI_SUMMARY!AX182="MALE_SUBADULT","M_DISPERSED",IF(SABI_SUMMARY!AX182="FEMALE_SUBADULT","F_DISPERSED","NA")),IF(SABI_SUMMARY!AY182="MALE_ADULT_36_48","M_RESIDENT",IF(SABI_SUMMARY!AY182="FEMALE_ADULT_36_48","F_RESIDENT","NA")))</f>
        <v>NA</v>
      </c>
    </row>
    <row r="183" spans="1:16" x14ac:dyDescent="0.2">
      <c r="A183" s="27">
        <f>SABI_RAW_DATA!A183</f>
        <v>182</v>
      </c>
      <c r="B183" s="1" t="str">
        <f>IF(SABI_SUMMARY!AK183="CENSORED",IF(SABI_SUMMARY!AJ183="MALE_SUBADULT","M_DISPERSED",IF(SABI_SUMMARY!AJ183="FEMALE_SUBADULT","F_DISPERSED","NA")),IF(SABI_SUMMARY!AK183="MALE_ADULT_36_48","M_RESIDENT",IF(SABI_SUMMARY!AK183="FEMALE_ADULT_36_48","F_RESIDENT","NA")))</f>
        <v>NA</v>
      </c>
      <c r="C183" s="1" t="str">
        <f>IF(SABI_SUMMARY!AL183="CENSORED",IF(SABI_SUMMARY!AK183="MALE_SUBADULT","M_DISPERSED",IF(SABI_SUMMARY!AK183="FEMALE_SUBADULT","F_DISPERSED","NA")),IF(SABI_SUMMARY!AL183="MALE_ADULT_36_48","M_RESIDENT",IF(SABI_SUMMARY!AL183="FEMALE_ADULT_36_48","F_RESIDENT","NA")))</f>
        <v>NA</v>
      </c>
      <c r="D183" s="1" t="str">
        <f>IF(SABI_SUMMARY!AM183="CENSORED",IF(SABI_SUMMARY!AL183="MALE_SUBADULT","M_DISPERSED",IF(SABI_SUMMARY!AL183="FEMALE_SUBADULT","F_DISPERSED","NA")),IF(SABI_SUMMARY!AM183="MALE_ADULT_36_48","M_RESIDENT",IF(SABI_SUMMARY!AM183="FEMALE_ADULT_36_48","F_RESIDENT","NA")))</f>
        <v>NA</v>
      </c>
      <c r="E183" s="1" t="str">
        <f>IF(SABI_SUMMARY!AN183="CENSORED",IF(SABI_SUMMARY!AM183="MALE_SUBADULT","M_DISPERSED",IF(SABI_SUMMARY!AM183="FEMALE_SUBADULT","F_DISPERSED","NA")),IF(SABI_SUMMARY!AN183="MALE_ADULT_36_48","M_RESIDENT",IF(SABI_SUMMARY!AN183="FEMALE_ADULT_36_48","F_RESIDENT","NA")))</f>
        <v>NA</v>
      </c>
      <c r="F183" s="1" t="str">
        <f>IF(SABI_SUMMARY!AO183="CENSORED",IF(SABI_SUMMARY!AN183="MALE_SUBADULT","M_DISPERSED",IF(SABI_SUMMARY!AN183="FEMALE_SUBADULT","F_DISPERSED","NA")),IF(SABI_SUMMARY!AO183="MALE_ADULT_36_48","M_RESIDENT",IF(SABI_SUMMARY!AO183="FEMALE_ADULT_36_48","F_RESIDENT","NA")))</f>
        <v>NA</v>
      </c>
      <c r="G183" s="1" t="str">
        <f>IF(SABI_SUMMARY!AP183="CENSORED",IF(SABI_SUMMARY!AO183="MALE_SUBADULT","M_DISPERSED",IF(SABI_SUMMARY!AO183="FEMALE_SUBADULT","F_DISPERSED","NA")),IF(SABI_SUMMARY!AP183="MALE_ADULT_36_48","M_RESIDENT",IF(SABI_SUMMARY!AP183="FEMALE_ADULT_36_48","F_RESIDENT","NA")))</f>
        <v>NA</v>
      </c>
      <c r="H183" s="1" t="str">
        <f>IF(SABI_SUMMARY!AQ183="CENSORED",IF(SABI_SUMMARY!AP183="MALE_SUBADULT","M_DISPERSED",IF(SABI_SUMMARY!AP183="FEMALE_SUBADULT","F_DISPERSED","NA")),IF(SABI_SUMMARY!AQ183="MALE_ADULT_36_48","M_RESIDENT",IF(SABI_SUMMARY!AQ183="FEMALE_ADULT_36_48","F_RESIDENT","NA")))</f>
        <v>NA</v>
      </c>
      <c r="I183" s="1" t="str">
        <f>IF(SABI_SUMMARY!AR183="CENSORED",IF(SABI_SUMMARY!AQ183="MALE_SUBADULT","M_DISPERSED",IF(SABI_SUMMARY!AQ183="FEMALE_SUBADULT","F_DISPERSED","NA")),IF(SABI_SUMMARY!AR183="MALE_ADULT_36_48","M_RESIDENT",IF(SABI_SUMMARY!AR183="FEMALE_ADULT_36_48","F_RESIDENT","NA")))</f>
        <v>NA</v>
      </c>
      <c r="J183" s="1" t="str">
        <f>IF(SABI_SUMMARY!AS183="CENSORED",IF(SABI_SUMMARY!AR183="MALE_SUBADULT","M_DISPERSED",IF(SABI_SUMMARY!AR183="FEMALE_SUBADULT","F_DISPERSED","NA")),IF(SABI_SUMMARY!AS183="MALE_ADULT_36_48","M_RESIDENT",IF(SABI_SUMMARY!AS183="FEMALE_ADULT_36_48","F_RESIDENT","NA")))</f>
        <v>NA</v>
      </c>
      <c r="K183" s="1" t="str">
        <f>IF(SABI_SUMMARY!AT183="CENSORED",IF(SABI_SUMMARY!AS183="MALE_SUBADULT","M_DISPERSED",IF(SABI_SUMMARY!AS183="FEMALE_SUBADULT","F_DISPERSED","NA")),IF(SABI_SUMMARY!AT183="MALE_ADULT_36_48","M_RESIDENT",IF(SABI_SUMMARY!AT183="FEMALE_ADULT_36_48","F_RESIDENT","NA")))</f>
        <v>NA</v>
      </c>
      <c r="L183" s="1" t="str">
        <f>IF(SABI_SUMMARY!AU183="CENSORED",IF(SABI_SUMMARY!AT183="MALE_SUBADULT","M_DISPERSED",IF(SABI_SUMMARY!AT183="FEMALE_SUBADULT","F_DISPERSED","NA")),IF(SABI_SUMMARY!AU183="MALE_ADULT_36_48","M_RESIDENT",IF(SABI_SUMMARY!AU183="FEMALE_ADULT_36_48","F_RESIDENT","NA")))</f>
        <v>NA</v>
      </c>
      <c r="M183" s="1" t="str">
        <f>IF(SABI_SUMMARY!AV183="CENSORED",IF(SABI_SUMMARY!AU183="MALE_SUBADULT","M_DISPERSED",IF(SABI_SUMMARY!AU183="FEMALE_SUBADULT","F_DISPERSED","NA")),IF(SABI_SUMMARY!AV183="MALE_ADULT_36_48","M_RESIDENT",IF(SABI_SUMMARY!AV183="FEMALE_ADULT_36_48","F_RESIDENT","NA")))</f>
        <v>NA</v>
      </c>
      <c r="N183" s="1" t="str">
        <f>IF(SABI_SUMMARY!AW183="CENSORED",IF(SABI_SUMMARY!AV183="MALE_SUBADULT","M_DISPERSED",IF(SABI_SUMMARY!AV183="FEMALE_SUBADULT","F_DISPERSED","NA")),IF(SABI_SUMMARY!AW183="MALE_ADULT_36_48","M_RESIDENT",IF(SABI_SUMMARY!AW183="FEMALE_ADULT_36_48","F_RESIDENT","NA")))</f>
        <v>NA</v>
      </c>
      <c r="O183" s="1" t="str">
        <f>IF(SABI_SUMMARY!AX183="CENSORED",IF(SABI_SUMMARY!AW183="MALE_SUBADULT","M_DISPERSED",IF(SABI_SUMMARY!AW183="FEMALE_SUBADULT","F_DISPERSED","NA")),IF(SABI_SUMMARY!AX183="MALE_ADULT_36_48","M_RESIDENT",IF(SABI_SUMMARY!AX183="FEMALE_ADULT_36_48","F_RESIDENT","NA")))</f>
        <v>NA</v>
      </c>
      <c r="P183" s="1" t="str">
        <f>IF(SABI_SUMMARY!AY183="CENSORED",IF(SABI_SUMMARY!AX183="MALE_SUBADULT","M_DISPERSED",IF(SABI_SUMMARY!AX183="FEMALE_SUBADULT","F_DISPERSED","NA")),IF(SABI_SUMMARY!AY183="MALE_ADULT_36_48","M_RESIDENT",IF(SABI_SUMMARY!AY183="FEMALE_ADULT_36_48","F_RESIDENT","NA")))</f>
        <v>NA</v>
      </c>
    </row>
    <row r="184" spans="1:16" x14ac:dyDescent="0.2">
      <c r="A184" s="27">
        <f>SABI_RAW_DATA!A184</f>
        <v>183</v>
      </c>
      <c r="B184" s="1" t="str">
        <f>IF(SABI_SUMMARY!AK184="CENSORED",IF(SABI_SUMMARY!AJ184="MALE_SUBADULT","M_DISPERSED",IF(SABI_SUMMARY!AJ184="FEMALE_SUBADULT","F_DISPERSED","NA")),IF(SABI_SUMMARY!AK184="MALE_ADULT_36_48","M_RESIDENT",IF(SABI_SUMMARY!AK184="FEMALE_ADULT_36_48","F_RESIDENT","NA")))</f>
        <v>NA</v>
      </c>
      <c r="C184" s="1" t="str">
        <f>IF(SABI_SUMMARY!AL184="CENSORED",IF(SABI_SUMMARY!AK184="MALE_SUBADULT","M_DISPERSED",IF(SABI_SUMMARY!AK184="FEMALE_SUBADULT","F_DISPERSED","NA")),IF(SABI_SUMMARY!AL184="MALE_ADULT_36_48","M_RESIDENT",IF(SABI_SUMMARY!AL184="FEMALE_ADULT_36_48","F_RESIDENT","NA")))</f>
        <v>NA</v>
      </c>
      <c r="D184" s="1" t="str">
        <f>IF(SABI_SUMMARY!AM184="CENSORED",IF(SABI_SUMMARY!AL184="MALE_SUBADULT","M_DISPERSED",IF(SABI_SUMMARY!AL184="FEMALE_SUBADULT","F_DISPERSED","NA")),IF(SABI_SUMMARY!AM184="MALE_ADULT_36_48","M_RESIDENT",IF(SABI_SUMMARY!AM184="FEMALE_ADULT_36_48","F_RESIDENT","NA")))</f>
        <v>NA</v>
      </c>
      <c r="E184" s="1" t="str">
        <f>IF(SABI_SUMMARY!AN184="CENSORED",IF(SABI_SUMMARY!AM184="MALE_SUBADULT","M_DISPERSED",IF(SABI_SUMMARY!AM184="FEMALE_SUBADULT","F_DISPERSED","NA")),IF(SABI_SUMMARY!AN184="MALE_ADULT_36_48","M_RESIDENT",IF(SABI_SUMMARY!AN184="FEMALE_ADULT_36_48","F_RESIDENT","NA")))</f>
        <v>NA</v>
      </c>
      <c r="F184" s="1" t="str">
        <f>IF(SABI_SUMMARY!AO184="CENSORED",IF(SABI_SUMMARY!AN184="MALE_SUBADULT","M_DISPERSED",IF(SABI_SUMMARY!AN184="FEMALE_SUBADULT","F_DISPERSED","NA")),IF(SABI_SUMMARY!AO184="MALE_ADULT_36_48","M_RESIDENT",IF(SABI_SUMMARY!AO184="FEMALE_ADULT_36_48","F_RESIDENT","NA")))</f>
        <v>NA</v>
      </c>
      <c r="G184" s="1" t="str">
        <f>IF(SABI_SUMMARY!AP184="CENSORED",IF(SABI_SUMMARY!AO184="MALE_SUBADULT","M_DISPERSED",IF(SABI_SUMMARY!AO184="FEMALE_SUBADULT","F_DISPERSED","NA")),IF(SABI_SUMMARY!AP184="MALE_ADULT_36_48","M_RESIDENT",IF(SABI_SUMMARY!AP184="FEMALE_ADULT_36_48","F_RESIDENT","NA")))</f>
        <v>NA</v>
      </c>
      <c r="H184" s="1" t="str">
        <f>IF(SABI_SUMMARY!AQ184="CENSORED",IF(SABI_SUMMARY!AP184="MALE_SUBADULT","M_DISPERSED",IF(SABI_SUMMARY!AP184="FEMALE_SUBADULT","F_DISPERSED","NA")),IF(SABI_SUMMARY!AQ184="MALE_ADULT_36_48","M_RESIDENT",IF(SABI_SUMMARY!AQ184="FEMALE_ADULT_36_48","F_RESIDENT","NA")))</f>
        <v>NA</v>
      </c>
      <c r="I184" s="1" t="str">
        <f>IF(SABI_SUMMARY!AR184="CENSORED",IF(SABI_SUMMARY!AQ184="MALE_SUBADULT","M_DISPERSED",IF(SABI_SUMMARY!AQ184="FEMALE_SUBADULT","F_DISPERSED","NA")),IF(SABI_SUMMARY!AR184="MALE_ADULT_36_48","M_RESIDENT",IF(SABI_SUMMARY!AR184="FEMALE_ADULT_36_48","F_RESIDENT","NA")))</f>
        <v>NA</v>
      </c>
      <c r="J184" s="1" t="str">
        <f>IF(SABI_SUMMARY!AS184="CENSORED",IF(SABI_SUMMARY!AR184="MALE_SUBADULT","M_DISPERSED",IF(SABI_SUMMARY!AR184="FEMALE_SUBADULT","F_DISPERSED","NA")),IF(SABI_SUMMARY!AS184="MALE_ADULT_36_48","M_RESIDENT",IF(SABI_SUMMARY!AS184="FEMALE_ADULT_36_48","F_RESIDENT","NA")))</f>
        <v>NA</v>
      </c>
      <c r="K184" s="1" t="str">
        <f>IF(SABI_SUMMARY!AT184="CENSORED",IF(SABI_SUMMARY!AS184="MALE_SUBADULT","M_DISPERSED",IF(SABI_SUMMARY!AS184="FEMALE_SUBADULT","F_DISPERSED","NA")),IF(SABI_SUMMARY!AT184="MALE_ADULT_36_48","M_RESIDENT",IF(SABI_SUMMARY!AT184="FEMALE_ADULT_36_48","F_RESIDENT","NA")))</f>
        <v>NA</v>
      </c>
      <c r="L184" s="1" t="str">
        <f>IF(SABI_SUMMARY!AU184="CENSORED",IF(SABI_SUMMARY!AT184="MALE_SUBADULT","M_DISPERSED",IF(SABI_SUMMARY!AT184="FEMALE_SUBADULT","F_DISPERSED","NA")),IF(SABI_SUMMARY!AU184="MALE_ADULT_36_48","M_RESIDENT",IF(SABI_SUMMARY!AU184="FEMALE_ADULT_36_48","F_RESIDENT","NA")))</f>
        <v>NA</v>
      </c>
      <c r="M184" s="1" t="str">
        <f>IF(SABI_SUMMARY!AV184="CENSORED",IF(SABI_SUMMARY!AU184="MALE_SUBADULT","M_DISPERSED",IF(SABI_SUMMARY!AU184="FEMALE_SUBADULT","F_DISPERSED","NA")),IF(SABI_SUMMARY!AV184="MALE_ADULT_36_48","M_RESIDENT",IF(SABI_SUMMARY!AV184="FEMALE_ADULT_36_48","F_RESIDENT","NA")))</f>
        <v>NA</v>
      </c>
      <c r="N184" s="1" t="str">
        <f>IF(SABI_SUMMARY!AW184="CENSORED",IF(SABI_SUMMARY!AV184="MALE_SUBADULT","M_DISPERSED",IF(SABI_SUMMARY!AV184="FEMALE_SUBADULT","F_DISPERSED","NA")),IF(SABI_SUMMARY!AW184="MALE_ADULT_36_48","M_RESIDENT",IF(SABI_SUMMARY!AW184="FEMALE_ADULT_36_48","F_RESIDENT","NA")))</f>
        <v>NA</v>
      </c>
      <c r="O184" s="1" t="str">
        <f>IF(SABI_SUMMARY!AX184="CENSORED",IF(SABI_SUMMARY!AW184="MALE_SUBADULT","M_DISPERSED",IF(SABI_SUMMARY!AW184="FEMALE_SUBADULT","F_DISPERSED","NA")),IF(SABI_SUMMARY!AX184="MALE_ADULT_36_48","M_RESIDENT",IF(SABI_SUMMARY!AX184="FEMALE_ADULT_36_48","F_RESIDENT","NA")))</f>
        <v>NA</v>
      </c>
      <c r="P184" s="1" t="str">
        <f>IF(SABI_SUMMARY!AY184="CENSORED",IF(SABI_SUMMARY!AX184="MALE_SUBADULT","M_DISPERSED",IF(SABI_SUMMARY!AX184="FEMALE_SUBADULT","F_DISPERSED","NA")),IF(SABI_SUMMARY!AY184="MALE_ADULT_36_48","M_RESIDENT",IF(SABI_SUMMARY!AY184="FEMALE_ADULT_36_48","F_RESIDENT","NA")))</f>
        <v>NA</v>
      </c>
    </row>
    <row r="185" spans="1:16" x14ac:dyDescent="0.2">
      <c r="A185" s="27">
        <f>SABI_RAW_DATA!A185</f>
        <v>184</v>
      </c>
      <c r="B185" s="1" t="str">
        <f>IF(SABI_SUMMARY!AK185="CENSORED",IF(SABI_SUMMARY!AJ185="MALE_SUBADULT","M_DISPERSED",IF(SABI_SUMMARY!AJ185="FEMALE_SUBADULT","F_DISPERSED","NA")),IF(SABI_SUMMARY!AK185="MALE_ADULT_36_48","M_RESIDENT",IF(SABI_SUMMARY!AK185="FEMALE_ADULT_36_48","F_RESIDENT","NA")))</f>
        <v>NA</v>
      </c>
      <c r="C185" s="1" t="str">
        <f>IF(SABI_SUMMARY!AL185="CENSORED",IF(SABI_SUMMARY!AK185="MALE_SUBADULT","M_DISPERSED",IF(SABI_SUMMARY!AK185="FEMALE_SUBADULT","F_DISPERSED","NA")),IF(SABI_SUMMARY!AL185="MALE_ADULT_36_48","M_RESIDENT",IF(SABI_SUMMARY!AL185="FEMALE_ADULT_36_48","F_RESIDENT","NA")))</f>
        <v>NA</v>
      </c>
      <c r="D185" s="1" t="str">
        <f>IF(SABI_SUMMARY!AM185="CENSORED",IF(SABI_SUMMARY!AL185="MALE_SUBADULT","M_DISPERSED",IF(SABI_SUMMARY!AL185="FEMALE_SUBADULT","F_DISPERSED","NA")),IF(SABI_SUMMARY!AM185="MALE_ADULT_36_48","M_RESIDENT",IF(SABI_SUMMARY!AM185="FEMALE_ADULT_36_48","F_RESIDENT","NA")))</f>
        <v>NA</v>
      </c>
      <c r="E185" s="1" t="str">
        <f>IF(SABI_SUMMARY!AN185="CENSORED",IF(SABI_SUMMARY!AM185="MALE_SUBADULT","M_DISPERSED",IF(SABI_SUMMARY!AM185="FEMALE_SUBADULT","F_DISPERSED","NA")),IF(SABI_SUMMARY!AN185="MALE_ADULT_36_48","M_RESIDENT",IF(SABI_SUMMARY!AN185="FEMALE_ADULT_36_48","F_RESIDENT","NA")))</f>
        <v>NA</v>
      </c>
      <c r="F185" s="1" t="str">
        <f>IF(SABI_SUMMARY!AO185="CENSORED",IF(SABI_SUMMARY!AN185="MALE_SUBADULT","M_DISPERSED",IF(SABI_SUMMARY!AN185="FEMALE_SUBADULT","F_DISPERSED","NA")),IF(SABI_SUMMARY!AO185="MALE_ADULT_36_48","M_RESIDENT",IF(SABI_SUMMARY!AO185="FEMALE_ADULT_36_48","F_RESIDENT","NA")))</f>
        <v>NA</v>
      </c>
      <c r="G185" s="1" t="str">
        <f>IF(SABI_SUMMARY!AP185="CENSORED",IF(SABI_SUMMARY!AO185="MALE_SUBADULT","M_DISPERSED",IF(SABI_SUMMARY!AO185="FEMALE_SUBADULT","F_DISPERSED","NA")),IF(SABI_SUMMARY!AP185="MALE_ADULT_36_48","M_RESIDENT",IF(SABI_SUMMARY!AP185="FEMALE_ADULT_36_48","F_RESIDENT","NA")))</f>
        <v>NA</v>
      </c>
      <c r="H185" s="1" t="str">
        <f>IF(SABI_SUMMARY!AQ185="CENSORED",IF(SABI_SUMMARY!AP185="MALE_SUBADULT","M_DISPERSED",IF(SABI_SUMMARY!AP185="FEMALE_SUBADULT","F_DISPERSED","NA")),IF(SABI_SUMMARY!AQ185="MALE_ADULT_36_48","M_RESIDENT",IF(SABI_SUMMARY!AQ185="FEMALE_ADULT_36_48","F_RESIDENT","NA")))</f>
        <v>NA</v>
      </c>
      <c r="I185" s="1" t="str">
        <f>IF(SABI_SUMMARY!AR185="CENSORED",IF(SABI_SUMMARY!AQ185="MALE_SUBADULT","M_DISPERSED",IF(SABI_SUMMARY!AQ185="FEMALE_SUBADULT","F_DISPERSED","NA")),IF(SABI_SUMMARY!AR185="MALE_ADULT_36_48","M_RESIDENT",IF(SABI_SUMMARY!AR185="FEMALE_ADULT_36_48","F_RESIDENT","NA")))</f>
        <v>NA</v>
      </c>
      <c r="J185" s="1" t="str">
        <f>IF(SABI_SUMMARY!AS185="CENSORED",IF(SABI_SUMMARY!AR185="MALE_SUBADULT","M_DISPERSED",IF(SABI_SUMMARY!AR185="FEMALE_SUBADULT","F_DISPERSED","NA")),IF(SABI_SUMMARY!AS185="MALE_ADULT_36_48","M_RESIDENT",IF(SABI_SUMMARY!AS185="FEMALE_ADULT_36_48","F_RESIDENT","NA")))</f>
        <v>NA</v>
      </c>
      <c r="K185" s="1" t="str">
        <f>IF(SABI_SUMMARY!AT185="CENSORED",IF(SABI_SUMMARY!AS185="MALE_SUBADULT","M_DISPERSED",IF(SABI_SUMMARY!AS185="FEMALE_SUBADULT","F_DISPERSED","NA")),IF(SABI_SUMMARY!AT185="MALE_ADULT_36_48","M_RESIDENT",IF(SABI_SUMMARY!AT185="FEMALE_ADULT_36_48","F_RESIDENT","NA")))</f>
        <v>NA</v>
      </c>
      <c r="L185" s="1" t="str">
        <f>IF(SABI_SUMMARY!AU185="CENSORED",IF(SABI_SUMMARY!AT185="MALE_SUBADULT","M_DISPERSED",IF(SABI_SUMMARY!AT185="FEMALE_SUBADULT","F_DISPERSED","NA")),IF(SABI_SUMMARY!AU185="MALE_ADULT_36_48","M_RESIDENT",IF(SABI_SUMMARY!AU185="FEMALE_ADULT_36_48","F_RESIDENT","NA")))</f>
        <v>NA</v>
      </c>
      <c r="M185" s="1" t="str">
        <f>IF(SABI_SUMMARY!AV185="CENSORED",IF(SABI_SUMMARY!AU185="MALE_SUBADULT","M_DISPERSED",IF(SABI_SUMMARY!AU185="FEMALE_SUBADULT","F_DISPERSED","NA")),IF(SABI_SUMMARY!AV185="MALE_ADULT_36_48","M_RESIDENT",IF(SABI_SUMMARY!AV185="FEMALE_ADULT_36_48","F_RESIDENT","NA")))</f>
        <v>NA</v>
      </c>
      <c r="N185" s="1" t="str">
        <f>IF(SABI_SUMMARY!AW185="CENSORED",IF(SABI_SUMMARY!AV185="MALE_SUBADULT","M_DISPERSED",IF(SABI_SUMMARY!AV185="FEMALE_SUBADULT","F_DISPERSED","NA")),IF(SABI_SUMMARY!AW185="MALE_ADULT_36_48","M_RESIDENT",IF(SABI_SUMMARY!AW185="FEMALE_ADULT_36_48","F_RESIDENT","NA")))</f>
        <v>NA</v>
      </c>
      <c r="O185" s="1" t="str">
        <f>IF(SABI_SUMMARY!AX185="CENSORED",IF(SABI_SUMMARY!AW185="MALE_SUBADULT","M_DISPERSED",IF(SABI_SUMMARY!AW185="FEMALE_SUBADULT","F_DISPERSED","NA")),IF(SABI_SUMMARY!AX185="MALE_ADULT_36_48","M_RESIDENT",IF(SABI_SUMMARY!AX185="FEMALE_ADULT_36_48","F_RESIDENT","NA")))</f>
        <v>NA</v>
      </c>
      <c r="P185" s="1" t="str">
        <f>IF(SABI_SUMMARY!AY185="CENSORED",IF(SABI_SUMMARY!AX185="MALE_SUBADULT","M_DISPERSED",IF(SABI_SUMMARY!AX185="FEMALE_SUBADULT","F_DISPERSED","NA")),IF(SABI_SUMMARY!AY185="MALE_ADULT_36_48","M_RESIDENT",IF(SABI_SUMMARY!AY185="FEMALE_ADULT_36_48","F_RESIDENT","NA")))</f>
        <v>NA</v>
      </c>
    </row>
    <row r="186" spans="1:16" x14ac:dyDescent="0.2">
      <c r="A186" s="27">
        <f>SABI_RAW_DATA!A186</f>
        <v>185</v>
      </c>
      <c r="B186" s="1" t="str">
        <f>IF(SABI_SUMMARY!AK186="CENSORED",IF(SABI_SUMMARY!AJ186="MALE_SUBADULT","M_DISPERSED",IF(SABI_SUMMARY!AJ186="FEMALE_SUBADULT","F_DISPERSED","NA")),IF(SABI_SUMMARY!AK186="MALE_ADULT_36_48","M_RESIDENT",IF(SABI_SUMMARY!AK186="FEMALE_ADULT_36_48","F_RESIDENT","NA")))</f>
        <v>NA</v>
      </c>
      <c r="C186" s="1" t="str">
        <f>IF(SABI_SUMMARY!AL186="CENSORED",IF(SABI_SUMMARY!AK186="MALE_SUBADULT","M_DISPERSED",IF(SABI_SUMMARY!AK186="FEMALE_SUBADULT","F_DISPERSED","NA")),IF(SABI_SUMMARY!AL186="MALE_ADULT_36_48","M_RESIDENT",IF(SABI_SUMMARY!AL186="FEMALE_ADULT_36_48","F_RESIDENT","NA")))</f>
        <v>NA</v>
      </c>
      <c r="D186" s="1" t="str">
        <f>IF(SABI_SUMMARY!AM186="CENSORED",IF(SABI_SUMMARY!AL186="MALE_SUBADULT","M_DISPERSED",IF(SABI_SUMMARY!AL186="FEMALE_SUBADULT","F_DISPERSED","NA")),IF(SABI_SUMMARY!AM186="MALE_ADULT_36_48","M_RESIDENT",IF(SABI_SUMMARY!AM186="FEMALE_ADULT_36_48","F_RESIDENT","NA")))</f>
        <v>NA</v>
      </c>
      <c r="E186" s="1" t="str">
        <f>IF(SABI_SUMMARY!AN186="CENSORED",IF(SABI_SUMMARY!AM186="MALE_SUBADULT","M_DISPERSED",IF(SABI_SUMMARY!AM186="FEMALE_SUBADULT","F_DISPERSED","NA")),IF(SABI_SUMMARY!AN186="MALE_ADULT_36_48","M_RESIDENT",IF(SABI_SUMMARY!AN186="FEMALE_ADULT_36_48","F_RESIDENT","NA")))</f>
        <v>NA</v>
      </c>
      <c r="F186" s="1" t="str">
        <f>IF(SABI_SUMMARY!AO186="CENSORED",IF(SABI_SUMMARY!AN186="MALE_SUBADULT","M_DISPERSED",IF(SABI_SUMMARY!AN186="FEMALE_SUBADULT","F_DISPERSED","NA")),IF(SABI_SUMMARY!AO186="MALE_ADULT_36_48","M_RESIDENT",IF(SABI_SUMMARY!AO186="FEMALE_ADULT_36_48","F_RESIDENT","NA")))</f>
        <v>NA</v>
      </c>
      <c r="G186" s="1" t="str">
        <f>IF(SABI_SUMMARY!AP186="CENSORED",IF(SABI_SUMMARY!AO186="MALE_SUBADULT","M_DISPERSED",IF(SABI_SUMMARY!AO186="FEMALE_SUBADULT","F_DISPERSED","NA")),IF(SABI_SUMMARY!AP186="MALE_ADULT_36_48","M_RESIDENT",IF(SABI_SUMMARY!AP186="FEMALE_ADULT_36_48","F_RESIDENT","NA")))</f>
        <v>NA</v>
      </c>
      <c r="H186" s="1" t="str">
        <f>IF(SABI_SUMMARY!AQ186="CENSORED",IF(SABI_SUMMARY!AP186="MALE_SUBADULT","M_DISPERSED",IF(SABI_SUMMARY!AP186="FEMALE_SUBADULT","F_DISPERSED","NA")),IF(SABI_SUMMARY!AQ186="MALE_ADULT_36_48","M_RESIDENT",IF(SABI_SUMMARY!AQ186="FEMALE_ADULT_36_48","F_RESIDENT","NA")))</f>
        <v>NA</v>
      </c>
      <c r="I186" s="1" t="str">
        <f>IF(SABI_SUMMARY!AR186="CENSORED",IF(SABI_SUMMARY!AQ186="MALE_SUBADULT","M_DISPERSED",IF(SABI_SUMMARY!AQ186="FEMALE_SUBADULT","F_DISPERSED","NA")),IF(SABI_SUMMARY!AR186="MALE_ADULT_36_48","M_RESIDENT",IF(SABI_SUMMARY!AR186="FEMALE_ADULT_36_48","F_RESIDENT","NA")))</f>
        <v>NA</v>
      </c>
      <c r="J186" s="1" t="str">
        <f>IF(SABI_SUMMARY!AS186="CENSORED",IF(SABI_SUMMARY!AR186="MALE_SUBADULT","M_DISPERSED",IF(SABI_SUMMARY!AR186="FEMALE_SUBADULT","F_DISPERSED","NA")),IF(SABI_SUMMARY!AS186="MALE_ADULT_36_48","M_RESIDENT",IF(SABI_SUMMARY!AS186="FEMALE_ADULT_36_48","F_RESIDENT","NA")))</f>
        <v>NA</v>
      </c>
      <c r="K186" s="1" t="str">
        <f>IF(SABI_SUMMARY!AT186="CENSORED",IF(SABI_SUMMARY!AS186="MALE_SUBADULT","M_DISPERSED",IF(SABI_SUMMARY!AS186="FEMALE_SUBADULT","F_DISPERSED","NA")),IF(SABI_SUMMARY!AT186="MALE_ADULT_36_48","M_RESIDENT",IF(SABI_SUMMARY!AT186="FEMALE_ADULT_36_48","F_RESIDENT","NA")))</f>
        <v>NA</v>
      </c>
      <c r="L186" s="1" t="str">
        <f>IF(SABI_SUMMARY!AU186="CENSORED",IF(SABI_SUMMARY!AT186="MALE_SUBADULT","M_DISPERSED",IF(SABI_SUMMARY!AT186="FEMALE_SUBADULT","F_DISPERSED","NA")),IF(SABI_SUMMARY!AU186="MALE_ADULT_36_48","M_RESIDENT",IF(SABI_SUMMARY!AU186="FEMALE_ADULT_36_48","F_RESIDENT","NA")))</f>
        <v>NA</v>
      </c>
      <c r="M186" s="1" t="str">
        <f>IF(SABI_SUMMARY!AV186="CENSORED",IF(SABI_SUMMARY!AU186="MALE_SUBADULT","M_DISPERSED",IF(SABI_SUMMARY!AU186="FEMALE_SUBADULT","F_DISPERSED","NA")),IF(SABI_SUMMARY!AV186="MALE_ADULT_36_48","M_RESIDENT",IF(SABI_SUMMARY!AV186="FEMALE_ADULT_36_48","F_RESIDENT","NA")))</f>
        <v>NA</v>
      </c>
      <c r="N186" s="1" t="str">
        <f>IF(SABI_SUMMARY!AW186="CENSORED",IF(SABI_SUMMARY!AV186="MALE_SUBADULT","M_DISPERSED",IF(SABI_SUMMARY!AV186="FEMALE_SUBADULT","F_DISPERSED","NA")),IF(SABI_SUMMARY!AW186="MALE_ADULT_36_48","M_RESIDENT",IF(SABI_SUMMARY!AW186="FEMALE_ADULT_36_48","F_RESIDENT","NA")))</f>
        <v>NA</v>
      </c>
      <c r="O186" s="1" t="str">
        <f>IF(SABI_SUMMARY!AX186="CENSORED",IF(SABI_SUMMARY!AW186="MALE_SUBADULT","M_DISPERSED",IF(SABI_SUMMARY!AW186="FEMALE_SUBADULT","F_DISPERSED","NA")),IF(SABI_SUMMARY!AX186="MALE_ADULT_36_48","M_RESIDENT",IF(SABI_SUMMARY!AX186="FEMALE_ADULT_36_48","F_RESIDENT","NA")))</f>
        <v>NA</v>
      </c>
      <c r="P186" s="1" t="str">
        <f>IF(SABI_SUMMARY!AY186="CENSORED",IF(SABI_SUMMARY!AX186="MALE_SUBADULT","M_DISPERSED",IF(SABI_SUMMARY!AX186="FEMALE_SUBADULT","F_DISPERSED","NA")),IF(SABI_SUMMARY!AY186="MALE_ADULT_36_48","M_RESIDENT",IF(SABI_SUMMARY!AY186="FEMALE_ADULT_36_48","F_RESIDENT","NA")))</f>
        <v>NA</v>
      </c>
    </row>
    <row r="187" spans="1:16" x14ac:dyDescent="0.2">
      <c r="A187" s="27">
        <f>SABI_RAW_DATA!A187</f>
        <v>186</v>
      </c>
      <c r="B187" s="1" t="str">
        <f>IF(SABI_SUMMARY!AK187="CENSORED",IF(SABI_SUMMARY!AJ187="MALE_SUBADULT","M_DISPERSED",IF(SABI_SUMMARY!AJ187="FEMALE_SUBADULT","F_DISPERSED","NA")),IF(SABI_SUMMARY!AK187="MALE_ADULT_36_48","M_RESIDENT",IF(SABI_SUMMARY!AK187="FEMALE_ADULT_36_48","F_RESIDENT","NA")))</f>
        <v>NA</v>
      </c>
      <c r="C187" s="1" t="str">
        <f>IF(SABI_SUMMARY!AL187="CENSORED",IF(SABI_SUMMARY!AK187="MALE_SUBADULT","M_DISPERSED",IF(SABI_SUMMARY!AK187="FEMALE_SUBADULT","F_DISPERSED","NA")),IF(SABI_SUMMARY!AL187="MALE_ADULT_36_48","M_RESIDENT",IF(SABI_SUMMARY!AL187="FEMALE_ADULT_36_48","F_RESIDENT","NA")))</f>
        <v>NA</v>
      </c>
      <c r="D187" s="1" t="str">
        <f>IF(SABI_SUMMARY!AM187="CENSORED",IF(SABI_SUMMARY!AL187="MALE_SUBADULT","M_DISPERSED",IF(SABI_SUMMARY!AL187="FEMALE_SUBADULT","F_DISPERSED","NA")),IF(SABI_SUMMARY!AM187="MALE_ADULT_36_48","M_RESIDENT",IF(SABI_SUMMARY!AM187="FEMALE_ADULT_36_48","F_RESIDENT","NA")))</f>
        <v>NA</v>
      </c>
      <c r="E187" s="1" t="str">
        <f>IF(SABI_SUMMARY!AN187="CENSORED",IF(SABI_SUMMARY!AM187="MALE_SUBADULT","M_DISPERSED",IF(SABI_SUMMARY!AM187="FEMALE_SUBADULT","F_DISPERSED","NA")),IF(SABI_SUMMARY!AN187="MALE_ADULT_36_48","M_RESIDENT",IF(SABI_SUMMARY!AN187="FEMALE_ADULT_36_48","F_RESIDENT","NA")))</f>
        <v>NA</v>
      </c>
      <c r="F187" s="1" t="str">
        <f>IF(SABI_SUMMARY!AO187="CENSORED",IF(SABI_SUMMARY!AN187="MALE_SUBADULT","M_DISPERSED",IF(SABI_SUMMARY!AN187="FEMALE_SUBADULT","F_DISPERSED","NA")),IF(SABI_SUMMARY!AO187="MALE_ADULT_36_48","M_RESIDENT",IF(SABI_SUMMARY!AO187="FEMALE_ADULT_36_48","F_RESIDENT","NA")))</f>
        <v>NA</v>
      </c>
      <c r="G187" s="1" t="str">
        <f>IF(SABI_SUMMARY!AP187="CENSORED",IF(SABI_SUMMARY!AO187="MALE_SUBADULT","M_DISPERSED",IF(SABI_SUMMARY!AO187="FEMALE_SUBADULT","F_DISPERSED","NA")),IF(SABI_SUMMARY!AP187="MALE_ADULT_36_48","M_RESIDENT",IF(SABI_SUMMARY!AP187="FEMALE_ADULT_36_48","F_RESIDENT","NA")))</f>
        <v>NA</v>
      </c>
      <c r="H187" s="1" t="str">
        <f>IF(SABI_SUMMARY!AQ187="CENSORED",IF(SABI_SUMMARY!AP187="MALE_SUBADULT","M_DISPERSED",IF(SABI_SUMMARY!AP187="FEMALE_SUBADULT","F_DISPERSED","NA")),IF(SABI_SUMMARY!AQ187="MALE_ADULT_36_48","M_RESIDENT",IF(SABI_SUMMARY!AQ187="FEMALE_ADULT_36_48","F_RESIDENT","NA")))</f>
        <v>NA</v>
      </c>
      <c r="I187" s="1" t="str">
        <f>IF(SABI_SUMMARY!AR187="CENSORED",IF(SABI_SUMMARY!AQ187="MALE_SUBADULT","M_DISPERSED",IF(SABI_SUMMARY!AQ187="FEMALE_SUBADULT","F_DISPERSED","NA")),IF(SABI_SUMMARY!AR187="MALE_ADULT_36_48","M_RESIDENT",IF(SABI_SUMMARY!AR187="FEMALE_ADULT_36_48","F_RESIDENT","NA")))</f>
        <v>NA</v>
      </c>
      <c r="J187" s="1" t="str">
        <f>IF(SABI_SUMMARY!AS187="CENSORED",IF(SABI_SUMMARY!AR187="MALE_SUBADULT","M_DISPERSED",IF(SABI_SUMMARY!AR187="FEMALE_SUBADULT","F_DISPERSED","NA")),IF(SABI_SUMMARY!AS187="MALE_ADULT_36_48","M_RESIDENT",IF(SABI_SUMMARY!AS187="FEMALE_ADULT_36_48","F_RESIDENT","NA")))</f>
        <v>NA</v>
      </c>
      <c r="K187" s="1" t="str">
        <f>IF(SABI_SUMMARY!AT187="CENSORED",IF(SABI_SUMMARY!AS187="MALE_SUBADULT","M_DISPERSED",IF(SABI_SUMMARY!AS187="FEMALE_SUBADULT","F_DISPERSED","NA")),IF(SABI_SUMMARY!AT187="MALE_ADULT_36_48","M_RESIDENT",IF(SABI_SUMMARY!AT187="FEMALE_ADULT_36_48","F_RESIDENT","NA")))</f>
        <v>NA</v>
      </c>
      <c r="L187" s="1" t="str">
        <f>IF(SABI_SUMMARY!AU187="CENSORED",IF(SABI_SUMMARY!AT187="MALE_SUBADULT","M_DISPERSED",IF(SABI_SUMMARY!AT187="FEMALE_SUBADULT","F_DISPERSED","NA")),IF(SABI_SUMMARY!AU187="MALE_ADULT_36_48","M_RESIDENT",IF(SABI_SUMMARY!AU187="FEMALE_ADULT_36_48","F_RESIDENT","NA")))</f>
        <v>NA</v>
      </c>
      <c r="M187" s="1" t="str">
        <f>IF(SABI_SUMMARY!AV187="CENSORED",IF(SABI_SUMMARY!AU187="MALE_SUBADULT","M_DISPERSED",IF(SABI_SUMMARY!AU187="FEMALE_SUBADULT","F_DISPERSED","NA")),IF(SABI_SUMMARY!AV187="MALE_ADULT_36_48","M_RESIDENT",IF(SABI_SUMMARY!AV187="FEMALE_ADULT_36_48","F_RESIDENT","NA")))</f>
        <v>NA</v>
      </c>
      <c r="N187" s="1" t="str">
        <f>IF(SABI_SUMMARY!AW187="CENSORED",IF(SABI_SUMMARY!AV187="MALE_SUBADULT","M_DISPERSED",IF(SABI_SUMMARY!AV187="FEMALE_SUBADULT","F_DISPERSED","NA")),IF(SABI_SUMMARY!AW187="MALE_ADULT_36_48","M_RESIDENT",IF(SABI_SUMMARY!AW187="FEMALE_ADULT_36_48","F_RESIDENT","NA")))</f>
        <v>NA</v>
      </c>
      <c r="O187" s="1" t="str">
        <f>IF(SABI_SUMMARY!AX187="CENSORED",IF(SABI_SUMMARY!AW187="MALE_SUBADULT","M_DISPERSED",IF(SABI_SUMMARY!AW187="FEMALE_SUBADULT","F_DISPERSED","NA")),IF(SABI_SUMMARY!AX187="MALE_ADULT_36_48","M_RESIDENT",IF(SABI_SUMMARY!AX187="FEMALE_ADULT_36_48","F_RESIDENT","NA")))</f>
        <v>NA</v>
      </c>
      <c r="P187" s="1" t="str">
        <f>IF(SABI_SUMMARY!AY187="CENSORED",IF(SABI_SUMMARY!AX187="MALE_SUBADULT","M_DISPERSED",IF(SABI_SUMMARY!AX187="FEMALE_SUBADULT","F_DISPERSED","NA")),IF(SABI_SUMMARY!AY187="MALE_ADULT_36_48","M_RESIDENT",IF(SABI_SUMMARY!AY187="FEMALE_ADULT_36_48","F_RESIDENT","NA")))</f>
        <v>NA</v>
      </c>
    </row>
    <row r="188" spans="1:16" x14ac:dyDescent="0.2">
      <c r="A188" s="27">
        <f>SABI_RAW_DATA!A188</f>
        <v>187</v>
      </c>
      <c r="B188" s="1" t="str">
        <f>IF(SABI_SUMMARY!AK188="CENSORED",IF(SABI_SUMMARY!AJ188="MALE_SUBADULT","M_DISPERSED",IF(SABI_SUMMARY!AJ188="FEMALE_SUBADULT","F_DISPERSED","NA")),IF(SABI_SUMMARY!AK188="MALE_ADULT_36_48","M_RESIDENT",IF(SABI_SUMMARY!AK188="FEMALE_ADULT_36_48","F_RESIDENT","NA")))</f>
        <v>NA</v>
      </c>
      <c r="C188" s="1" t="str">
        <f>IF(SABI_SUMMARY!AL188="CENSORED",IF(SABI_SUMMARY!AK188="MALE_SUBADULT","M_DISPERSED",IF(SABI_SUMMARY!AK188="FEMALE_SUBADULT","F_DISPERSED","NA")),IF(SABI_SUMMARY!AL188="MALE_ADULT_36_48","M_RESIDENT",IF(SABI_SUMMARY!AL188="FEMALE_ADULT_36_48","F_RESIDENT","NA")))</f>
        <v>NA</v>
      </c>
      <c r="D188" s="1" t="str">
        <f>IF(SABI_SUMMARY!AM188="CENSORED",IF(SABI_SUMMARY!AL188="MALE_SUBADULT","M_DISPERSED",IF(SABI_SUMMARY!AL188="FEMALE_SUBADULT","F_DISPERSED","NA")),IF(SABI_SUMMARY!AM188="MALE_ADULT_36_48","M_RESIDENT",IF(SABI_SUMMARY!AM188="FEMALE_ADULT_36_48","F_RESIDENT","NA")))</f>
        <v>NA</v>
      </c>
      <c r="E188" s="1" t="str">
        <f>IF(SABI_SUMMARY!AN188="CENSORED",IF(SABI_SUMMARY!AM188="MALE_SUBADULT","M_DISPERSED",IF(SABI_SUMMARY!AM188="FEMALE_SUBADULT","F_DISPERSED","NA")),IF(SABI_SUMMARY!AN188="MALE_ADULT_36_48","M_RESIDENT",IF(SABI_SUMMARY!AN188="FEMALE_ADULT_36_48","F_RESIDENT","NA")))</f>
        <v>NA</v>
      </c>
      <c r="F188" s="1" t="str">
        <f>IF(SABI_SUMMARY!AO188="CENSORED",IF(SABI_SUMMARY!AN188="MALE_SUBADULT","M_DISPERSED",IF(SABI_SUMMARY!AN188="FEMALE_SUBADULT","F_DISPERSED","NA")),IF(SABI_SUMMARY!AO188="MALE_ADULT_36_48","M_RESIDENT",IF(SABI_SUMMARY!AO188="FEMALE_ADULT_36_48","F_RESIDENT","NA")))</f>
        <v>NA</v>
      </c>
      <c r="G188" s="1" t="str">
        <f>IF(SABI_SUMMARY!AP188="CENSORED",IF(SABI_SUMMARY!AO188="MALE_SUBADULT","M_DISPERSED",IF(SABI_SUMMARY!AO188="FEMALE_SUBADULT","F_DISPERSED","NA")),IF(SABI_SUMMARY!AP188="MALE_ADULT_36_48","M_RESIDENT",IF(SABI_SUMMARY!AP188="FEMALE_ADULT_36_48","F_RESIDENT","NA")))</f>
        <v>NA</v>
      </c>
      <c r="H188" s="1" t="str">
        <f>IF(SABI_SUMMARY!AQ188="CENSORED",IF(SABI_SUMMARY!AP188="MALE_SUBADULT","M_DISPERSED",IF(SABI_SUMMARY!AP188="FEMALE_SUBADULT","F_DISPERSED","NA")),IF(SABI_SUMMARY!AQ188="MALE_ADULT_36_48","M_RESIDENT",IF(SABI_SUMMARY!AQ188="FEMALE_ADULT_36_48","F_RESIDENT","NA")))</f>
        <v>NA</v>
      </c>
      <c r="I188" s="1" t="str">
        <f>IF(SABI_SUMMARY!AR188="CENSORED",IF(SABI_SUMMARY!AQ188="MALE_SUBADULT","M_DISPERSED",IF(SABI_SUMMARY!AQ188="FEMALE_SUBADULT","F_DISPERSED","NA")),IF(SABI_SUMMARY!AR188="MALE_ADULT_36_48","M_RESIDENT",IF(SABI_SUMMARY!AR188="FEMALE_ADULT_36_48","F_RESIDENT","NA")))</f>
        <v>NA</v>
      </c>
      <c r="J188" s="1" t="str">
        <f>IF(SABI_SUMMARY!AS188="CENSORED",IF(SABI_SUMMARY!AR188="MALE_SUBADULT","M_DISPERSED",IF(SABI_SUMMARY!AR188="FEMALE_SUBADULT","F_DISPERSED","NA")),IF(SABI_SUMMARY!AS188="MALE_ADULT_36_48","M_RESIDENT",IF(SABI_SUMMARY!AS188="FEMALE_ADULT_36_48","F_RESIDENT","NA")))</f>
        <v>NA</v>
      </c>
      <c r="K188" s="1" t="str">
        <f>IF(SABI_SUMMARY!AT188="CENSORED",IF(SABI_SUMMARY!AS188="MALE_SUBADULT","M_DISPERSED",IF(SABI_SUMMARY!AS188="FEMALE_SUBADULT","F_DISPERSED","NA")),IF(SABI_SUMMARY!AT188="MALE_ADULT_36_48","M_RESIDENT",IF(SABI_SUMMARY!AT188="FEMALE_ADULT_36_48","F_RESIDENT","NA")))</f>
        <v>NA</v>
      </c>
      <c r="L188" s="1" t="str">
        <f>IF(SABI_SUMMARY!AU188="CENSORED",IF(SABI_SUMMARY!AT188="MALE_SUBADULT","M_DISPERSED",IF(SABI_SUMMARY!AT188="FEMALE_SUBADULT","F_DISPERSED","NA")),IF(SABI_SUMMARY!AU188="MALE_ADULT_36_48","M_RESIDENT",IF(SABI_SUMMARY!AU188="FEMALE_ADULT_36_48","F_RESIDENT","NA")))</f>
        <v>NA</v>
      </c>
      <c r="M188" s="1" t="str">
        <f>IF(SABI_SUMMARY!AV188="CENSORED",IF(SABI_SUMMARY!AU188="MALE_SUBADULT","M_DISPERSED",IF(SABI_SUMMARY!AU188="FEMALE_SUBADULT","F_DISPERSED","NA")),IF(SABI_SUMMARY!AV188="MALE_ADULT_36_48","M_RESIDENT",IF(SABI_SUMMARY!AV188="FEMALE_ADULT_36_48","F_RESIDENT","NA")))</f>
        <v>NA</v>
      </c>
      <c r="N188" s="1" t="str">
        <f>IF(SABI_SUMMARY!AW188="CENSORED",IF(SABI_SUMMARY!AV188="MALE_SUBADULT","M_DISPERSED",IF(SABI_SUMMARY!AV188="FEMALE_SUBADULT","F_DISPERSED","NA")),IF(SABI_SUMMARY!AW188="MALE_ADULT_36_48","M_RESIDENT",IF(SABI_SUMMARY!AW188="FEMALE_ADULT_36_48","F_RESIDENT","NA")))</f>
        <v>NA</v>
      </c>
      <c r="O188" s="1" t="str">
        <f>IF(SABI_SUMMARY!AX188="CENSORED",IF(SABI_SUMMARY!AW188="MALE_SUBADULT","M_DISPERSED",IF(SABI_SUMMARY!AW188="FEMALE_SUBADULT","F_DISPERSED","NA")),IF(SABI_SUMMARY!AX188="MALE_ADULT_36_48","M_RESIDENT",IF(SABI_SUMMARY!AX188="FEMALE_ADULT_36_48","F_RESIDENT","NA")))</f>
        <v>NA</v>
      </c>
      <c r="P188" s="1" t="str">
        <f>IF(SABI_SUMMARY!AY188="CENSORED",IF(SABI_SUMMARY!AX188="MALE_SUBADULT","M_DISPERSED",IF(SABI_SUMMARY!AX188="FEMALE_SUBADULT","F_DISPERSED","NA")),IF(SABI_SUMMARY!AY188="MALE_ADULT_36_48","M_RESIDENT",IF(SABI_SUMMARY!AY188="FEMALE_ADULT_36_48","F_RESIDENT","NA")))</f>
        <v>NA</v>
      </c>
    </row>
    <row r="189" spans="1:16" x14ac:dyDescent="0.2">
      <c r="A189" s="27">
        <f>SABI_RAW_DATA!A189</f>
        <v>188</v>
      </c>
      <c r="B189" s="1" t="str">
        <f>IF(SABI_SUMMARY!AK189="CENSORED",IF(SABI_SUMMARY!AJ189="MALE_SUBADULT","M_DISPERSED",IF(SABI_SUMMARY!AJ189="FEMALE_SUBADULT","F_DISPERSED","NA")),IF(SABI_SUMMARY!AK189="MALE_ADULT_36_48","M_RESIDENT",IF(SABI_SUMMARY!AK189="FEMALE_ADULT_36_48","F_RESIDENT","NA")))</f>
        <v>NA</v>
      </c>
      <c r="C189" s="1" t="str">
        <f>IF(SABI_SUMMARY!AL189="CENSORED",IF(SABI_SUMMARY!AK189="MALE_SUBADULT","M_DISPERSED",IF(SABI_SUMMARY!AK189="FEMALE_SUBADULT","F_DISPERSED","NA")),IF(SABI_SUMMARY!AL189="MALE_ADULT_36_48","M_RESIDENT",IF(SABI_SUMMARY!AL189="FEMALE_ADULT_36_48","F_RESIDENT","NA")))</f>
        <v>NA</v>
      </c>
      <c r="D189" s="1" t="str">
        <f>IF(SABI_SUMMARY!AM189="CENSORED",IF(SABI_SUMMARY!AL189="MALE_SUBADULT","M_DISPERSED",IF(SABI_SUMMARY!AL189="FEMALE_SUBADULT","F_DISPERSED","NA")),IF(SABI_SUMMARY!AM189="MALE_ADULT_36_48","M_RESIDENT",IF(SABI_SUMMARY!AM189="FEMALE_ADULT_36_48","F_RESIDENT","NA")))</f>
        <v>NA</v>
      </c>
      <c r="E189" s="1" t="str">
        <f>IF(SABI_SUMMARY!AN189="CENSORED",IF(SABI_SUMMARY!AM189="MALE_SUBADULT","M_DISPERSED",IF(SABI_SUMMARY!AM189="FEMALE_SUBADULT","F_DISPERSED","NA")),IF(SABI_SUMMARY!AN189="MALE_ADULT_36_48","M_RESIDENT",IF(SABI_SUMMARY!AN189="FEMALE_ADULT_36_48","F_RESIDENT","NA")))</f>
        <v>NA</v>
      </c>
      <c r="F189" s="1" t="str">
        <f>IF(SABI_SUMMARY!AO189="CENSORED",IF(SABI_SUMMARY!AN189="MALE_SUBADULT","M_DISPERSED",IF(SABI_SUMMARY!AN189="FEMALE_SUBADULT","F_DISPERSED","NA")),IF(SABI_SUMMARY!AO189="MALE_ADULT_36_48","M_RESIDENT",IF(SABI_SUMMARY!AO189="FEMALE_ADULT_36_48","F_RESIDENT","NA")))</f>
        <v>NA</v>
      </c>
      <c r="G189" s="1" t="str">
        <f>IF(SABI_SUMMARY!AP189="CENSORED",IF(SABI_SUMMARY!AO189="MALE_SUBADULT","M_DISPERSED",IF(SABI_SUMMARY!AO189="FEMALE_SUBADULT","F_DISPERSED","NA")),IF(SABI_SUMMARY!AP189="MALE_ADULT_36_48","M_RESIDENT",IF(SABI_SUMMARY!AP189="FEMALE_ADULT_36_48","F_RESIDENT","NA")))</f>
        <v>NA</v>
      </c>
      <c r="H189" s="1" t="str">
        <f>IF(SABI_SUMMARY!AQ189="CENSORED",IF(SABI_SUMMARY!AP189="MALE_SUBADULT","M_DISPERSED",IF(SABI_SUMMARY!AP189="FEMALE_SUBADULT","F_DISPERSED","NA")),IF(SABI_SUMMARY!AQ189="MALE_ADULT_36_48","M_RESIDENT",IF(SABI_SUMMARY!AQ189="FEMALE_ADULT_36_48","F_RESIDENT","NA")))</f>
        <v>NA</v>
      </c>
      <c r="I189" s="1" t="str">
        <f>IF(SABI_SUMMARY!AR189="CENSORED",IF(SABI_SUMMARY!AQ189="MALE_SUBADULT","M_DISPERSED",IF(SABI_SUMMARY!AQ189="FEMALE_SUBADULT","F_DISPERSED","NA")),IF(SABI_SUMMARY!AR189="MALE_ADULT_36_48","M_RESIDENT",IF(SABI_SUMMARY!AR189="FEMALE_ADULT_36_48","F_RESIDENT","NA")))</f>
        <v>NA</v>
      </c>
      <c r="J189" s="1" t="str">
        <f>IF(SABI_SUMMARY!AS189="CENSORED",IF(SABI_SUMMARY!AR189="MALE_SUBADULT","M_DISPERSED",IF(SABI_SUMMARY!AR189="FEMALE_SUBADULT","F_DISPERSED","NA")),IF(SABI_SUMMARY!AS189="MALE_ADULT_36_48","M_RESIDENT",IF(SABI_SUMMARY!AS189="FEMALE_ADULT_36_48","F_RESIDENT","NA")))</f>
        <v>NA</v>
      </c>
      <c r="K189" s="1" t="str">
        <f>IF(SABI_SUMMARY!AT189="CENSORED",IF(SABI_SUMMARY!AS189="MALE_SUBADULT","M_DISPERSED",IF(SABI_SUMMARY!AS189="FEMALE_SUBADULT","F_DISPERSED","NA")),IF(SABI_SUMMARY!AT189="MALE_ADULT_36_48","M_RESIDENT",IF(SABI_SUMMARY!AT189="FEMALE_ADULT_36_48","F_RESIDENT","NA")))</f>
        <v>NA</v>
      </c>
      <c r="L189" s="1" t="str">
        <f>IF(SABI_SUMMARY!AU189="CENSORED",IF(SABI_SUMMARY!AT189="MALE_SUBADULT","M_DISPERSED",IF(SABI_SUMMARY!AT189="FEMALE_SUBADULT","F_DISPERSED","NA")),IF(SABI_SUMMARY!AU189="MALE_ADULT_36_48","M_RESIDENT",IF(SABI_SUMMARY!AU189="FEMALE_ADULT_36_48","F_RESIDENT","NA")))</f>
        <v>NA</v>
      </c>
      <c r="M189" s="1" t="str">
        <f>IF(SABI_SUMMARY!AV189="CENSORED",IF(SABI_SUMMARY!AU189="MALE_SUBADULT","M_DISPERSED",IF(SABI_SUMMARY!AU189="FEMALE_SUBADULT","F_DISPERSED","NA")),IF(SABI_SUMMARY!AV189="MALE_ADULT_36_48","M_RESIDENT",IF(SABI_SUMMARY!AV189="FEMALE_ADULT_36_48","F_RESIDENT","NA")))</f>
        <v>NA</v>
      </c>
      <c r="N189" s="1" t="str">
        <f>IF(SABI_SUMMARY!AW189="CENSORED",IF(SABI_SUMMARY!AV189="MALE_SUBADULT","M_DISPERSED",IF(SABI_SUMMARY!AV189="FEMALE_SUBADULT","F_DISPERSED","NA")),IF(SABI_SUMMARY!AW189="MALE_ADULT_36_48","M_RESIDENT",IF(SABI_SUMMARY!AW189="FEMALE_ADULT_36_48","F_RESIDENT","NA")))</f>
        <v>NA</v>
      </c>
      <c r="O189" s="1" t="str">
        <f>IF(SABI_SUMMARY!AX189="CENSORED",IF(SABI_SUMMARY!AW189="MALE_SUBADULT","M_DISPERSED",IF(SABI_SUMMARY!AW189="FEMALE_SUBADULT","F_DISPERSED","NA")),IF(SABI_SUMMARY!AX189="MALE_ADULT_36_48","M_RESIDENT",IF(SABI_SUMMARY!AX189="FEMALE_ADULT_36_48","F_RESIDENT","NA")))</f>
        <v>NA</v>
      </c>
      <c r="P189" s="1" t="str">
        <f>IF(SABI_SUMMARY!AY189="CENSORED",IF(SABI_SUMMARY!AX189="MALE_SUBADULT","M_DISPERSED",IF(SABI_SUMMARY!AX189="FEMALE_SUBADULT","F_DISPERSED","NA")),IF(SABI_SUMMARY!AY189="MALE_ADULT_36_48","M_RESIDENT",IF(SABI_SUMMARY!AY189="FEMALE_ADULT_36_48","F_RESIDENT","NA")))</f>
        <v>NA</v>
      </c>
    </row>
    <row r="190" spans="1:16" x14ac:dyDescent="0.2">
      <c r="A190" s="27">
        <f>SABI_RAW_DATA!A190</f>
        <v>189</v>
      </c>
      <c r="B190" s="1" t="str">
        <f>IF(SABI_SUMMARY!AK190="CENSORED",IF(SABI_SUMMARY!AJ190="MALE_SUBADULT","M_DISPERSED",IF(SABI_SUMMARY!AJ190="FEMALE_SUBADULT","F_DISPERSED","NA")),IF(SABI_SUMMARY!AK190="MALE_ADULT_36_48","M_RESIDENT",IF(SABI_SUMMARY!AK190="FEMALE_ADULT_36_48","F_RESIDENT","NA")))</f>
        <v>NA</v>
      </c>
      <c r="C190" s="1" t="str">
        <f>IF(SABI_SUMMARY!AL190="CENSORED",IF(SABI_SUMMARY!AK190="MALE_SUBADULT","M_DISPERSED",IF(SABI_SUMMARY!AK190="FEMALE_SUBADULT","F_DISPERSED","NA")),IF(SABI_SUMMARY!AL190="MALE_ADULT_36_48","M_RESIDENT",IF(SABI_SUMMARY!AL190="FEMALE_ADULT_36_48","F_RESIDENT","NA")))</f>
        <v>NA</v>
      </c>
      <c r="D190" s="1" t="str">
        <f>IF(SABI_SUMMARY!AM190="CENSORED",IF(SABI_SUMMARY!AL190="MALE_SUBADULT","M_DISPERSED",IF(SABI_SUMMARY!AL190="FEMALE_SUBADULT","F_DISPERSED","NA")),IF(SABI_SUMMARY!AM190="MALE_ADULT_36_48","M_RESIDENT",IF(SABI_SUMMARY!AM190="FEMALE_ADULT_36_48","F_RESIDENT","NA")))</f>
        <v>NA</v>
      </c>
      <c r="E190" s="1" t="str">
        <f>IF(SABI_SUMMARY!AN190="CENSORED",IF(SABI_SUMMARY!AM190="MALE_SUBADULT","M_DISPERSED",IF(SABI_SUMMARY!AM190="FEMALE_SUBADULT","F_DISPERSED","NA")),IF(SABI_SUMMARY!AN190="MALE_ADULT_36_48","M_RESIDENT",IF(SABI_SUMMARY!AN190="FEMALE_ADULT_36_48","F_RESIDENT","NA")))</f>
        <v>NA</v>
      </c>
      <c r="F190" s="1" t="str">
        <f>IF(SABI_SUMMARY!AO190="CENSORED",IF(SABI_SUMMARY!AN190="MALE_SUBADULT","M_DISPERSED",IF(SABI_SUMMARY!AN190="FEMALE_SUBADULT","F_DISPERSED","NA")),IF(SABI_SUMMARY!AO190="MALE_ADULT_36_48","M_RESIDENT",IF(SABI_SUMMARY!AO190="FEMALE_ADULT_36_48","F_RESIDENT","NA")))</f>
        <v>NA</v>
      </c>
      <c r="G190" s="1" t="str">
        <f>IF(SABI_SUMMARY!AP190="CENSORED",IF(SABI_SUMMARY!AO190="MALE_SUBADULT","M_DISPERSED",IF(SABI_SUMMARY!AO190="FEMALE_SUBADULT","F_DISPERSED","NA")),IF(SABI_SUMMARY!AP190="MALE_ADULT_36_48","M_RESIDENT",IF(SABI_SUMMARY!AP190="FEMALE_ADULT_36_48","F_RESIDENT","NA")))</f>
        <v>NA</v>
      </c>
      <c r="H190" s="1" t="str">
        <f>IF(SABI_SUMMARY!AQ190="CENSORED",IF(SABI_SUMMARY!AP190="MALE_SUBADULT","M_DISPERSED",IF(SABI_SUMMARY!AP190="FEMALE_SUBADULT","F_DISPERSED","NA")),IF(SABI_SUMMARY!AQ190="MALE_ADULT_36_48","M_RESIDENT",IF(SABI_SUMMARY!AQ190="FEMALE_ADULT_36_48","F_RESIDENT","NA")))</f>
        <v>NA</v>
      </c>
      <c r="I190" s="1" t="str">
        <f>IF(SABI_SUMMARY!AR190="CENSORED",IF(SABI_SUMMARY!AQ190="MALE_SUBADULT","M_DISPERSED",IF(SABI_SUMMARY!AQ190="FEMALE_SUBADULT","F_DISPERSED","NA")),IF(SABI_SUMMARY!AR190="MALE_ADULT_36_48","M_RESIDENT",IF(SABI_SUMMARY!AR190="FEMALE_ADULT_36_48","F_RESIDENT","NA")))</f>
        <v>NA</v>
      </c>
      <c r="J190" s="1" t="str">
        <f>IF(SABI_SUMMARY!AS190="CENSORED",IF(SABI_SUMMARY!AR190="MALE_SUBADULT","M_DISPERSED",IF(SABI_SUMMARY!AR190="FEMALE_SUBADULT","F_DISPERSED","NA")),IF(SABI_SUMMARY!AS190="MALE_ADULT_36_48","M_RESIDENT",IF(SABI_SUMMARY!AS190="FEMALE_ADULT_36_48","F_RESIDENT","NA")))</f>
        <v>NA</v>
      </c>
      <c r="K190" s="1" t="str">
        <f>IF(SABI_SUMMARY!AT190="CENSORED",IF(SABI_SUMMARY!AS190="MALE_SUBADULT","M_DISPERSED",IF(SABI_SUMMARY!AS190="FEMALE_SUBADULT","F_DISPERSED","NA")),IF(SABI_SUMMARY!AT190="MALE_ADULT_36_48","M_RESIDENT",IF(SABI_SUMMARY!AT190="FEMALE_ADULT_36_48","F_RESIDENT","NA")))</f>
        <v>NA</v>
      </c>
      <c r="L190" s="1" t="str">
        <f>IF(SABI_SUMMARY!AU190="CENSORED",IF(SABI_SUMMARY!AT190="MALE_SUBADULT","M_DISPERSED",IF(SABI_SUMMARY!AT190="FEMALE_SUBADULT","F_DISPERSED","NA")),IF(SABI_SUMMARY!AU190="MALE_ADULT_36_48","M_RESIDENT",IF(SABI_SUMMARY!AU190="FEMALE_ADULT_36_48","F_RESIDENT","NA")))</f>
        <v>NA</v>
      </c>
      <c r="M190" s="1" t="str">
        <f>IF(SABI_SUMMARY!AV190="CENSORED",IF(SABI_SUMMARY!AU190="MALE_SUBADULT","M_DISPERSED",IF(SABI_SUMMARY!AU190="FEMALE_SUBADULT","F_DISPERSED","NA")),IF(SABI_SUMMARY!AV190="MALE_ADULT_36_48","M_RESIDENT",IF(SABI_SUMMARY!AV190="FEMALE_ADULT_36_48","F_RESIDENT","NA")))</f>
        <v>NA</v>
      </c>
      <c r="N190" s="1" t="str">
        <f>IF(SABI_SUMMARY!AW190="CENSORED",IF(SABI_SUMMARY!AV190="MALE_SUBADULT","M_DISPERSED",IF(SABI_SUMMARY!AV190="FEMALE_SUBADULT","F_DISPERSED","NA")),IF(SABI_SUMMARY!AW190="MALE_ADULT_36_48","M_RESIDENT",IF(SABI_SUMMARY!AW190="FEMALE_ADULT_36_48","F_RESIDENT","NA")))</f>
        <v>NA</v>
      </c>
      <c r="O190" s="1" t="str">
        <f>IF(SABI_SUMMARY!AX190="CENSORED",IF(SABI_SUMMARY!AW190="MALE_SUBADULT","M_DISPERSED",IF(SABI_SUMMARY!AW190="FEMALE_SUBADULT","F_DISPERSED","NA")),IF(SABI_SUMMARY!AX190="MALE_ADULT_36_48","M_RESIDENT",IF(SABI_SUMMARY!AX190="FEMALE_ADULT_36_48","F_RESIDENT","NA")))</f>
        <v>NA</v>
      </c>
      <c r="P190" s="1" t="str">
        <f>IF(SABI_SUMMARY!AY190="CENSORED",IF(SABI_SUMMARY!AX190="MALE_SUBADULT","M_DISPERSED",IF(SABI_SUMMARY!AX190="FEMALE_SUBADULT","F_DISPERSED","NA")),IF(SABI_SUMMARY!AY190="MALE_ADULT_36_48","M_RESIDENT",IF(SABI_SUMMARY!AY190="FEMALE_ADULT_36_48","F_RESIDENT","NA")))</f>
        <v>NA</v>
      </c>
    </row>
    <row r="191" spans="1:16" x14ac:dyDescent="0.2">
      <c r="A191" s="27">
        <f>SABI_RAW_DATA!A191</f>
        <v>190</v>
      </c>
      <c r="B191" s="1" t="str">
        <f>IF(SABI_SUMMARY!AK191="CENSORED",IF(SABI_SUMMARY!AJ191="MALE_SUBADULT","M_DISPERSED",IF(SABI_SUMMARY!AJ191="FEMALE_SUBADULT","F_DISPERSED","NA")),IF(SABI_SUMMARY!AK191="MALE_ADULT_36_48","M_RESIDENT",IF(SABI_SUMMARY!AK191="FEMALE_ADULT_36_48","F_RESIDENT","NA")))</f>
        <v>NA</v>
      </c>
      <c r="C191" s="1" t="str">
        <f>IF(SABI_SUMMARY!AL191="CENSORED",IF(SABI_SUMMARY!AK191="MALE_SUBADULT","M_DISPERSED",IF(SABI_SUMMARY!AK191="FEMALE_SUBADULT","F_DISPERSED","NA")),IF(SABI_SUMMARY!AL191="MALE_ADULT_36_48","M_RESIDENT",IF(SABI_SUMMARY!AL191="FEMALE_ADULT_36_48","F_RESIDENT","NA")))</f>
        <v>NA</v>
      </c>
      <c r="D191" s="1" t="str">
        <f>IF(SABI_SUMMARY!AM191="CENSORED",IF(SABI_SUMMARY!AL191="MALE_SUBADULT","M_DISPERSED",IF(SABI_SUMMARY!AL191="FEMALE_SUBADULT","F_DISPERSED","NA")),IF(SABI_SUMMARY!AM191="MALE_ADULT_36_48","M_RESIDENT",IF(SABI_SUMMARY!AM191="FEMALE_ADULT_36_48","F_RESIDENT","NA")))</f>
        <v>NA</v>
      </c>
      <c r="E191" s="1" t="str">
        <f>IF(SABI_SUMMARY!AN191="CENSORED",IF(SABI_SUMMARY!AM191="MALE_SUBADULT","M_DISPERSED",IF(SABI_SUMMARY!AM191="FEMALE_SUBADULT","F_DISPERSED","NA")),IF(SABI_SUMMARY!AN191="MALE_ADULT_36_48","M_RESIDENT",IF(SABI_SUMMARY!AN191="FEMALE_ADULT_36_48","F_RESIDENT","NA")))</f>
        <v>NA</v>
      </c>
      <c r="F191" s="1" t="str">
        <f>IF(SABI_SUMMARY!AO191="CENSORED",IF(SABI_SUMMARY!AN191="MALE_SUBADULT","M_DISPERSED",IF(SABI_SUMMARY!AN191="FEMALE_SUBADULT","F_DISPERSED","NA")),IF(SABI_SUMMARY!AO191="MALE_ADULT_36_48","M_RESIDENT",IF(SABI_SUMMARY!AO191="FEMALE_ADULT_36_48","F_RESIDENT","NA")))</f>
        <v>NA</v>
      </c>
      <c r="G191" s="1" t="str">
        <f>IF(SABI_SUMMARY!AP191="CENSORED",IF(SABI_SUMMARY!AO191="MALE_SUBADULT","M_DISPERSED",IF(SABI_SUMMARY!AO191="FEMALE_SUBADULT","F_DISPERSED","NA")),IF(SABI_SUMMARY!AP191="MALE_ADULT_36_48","M_RESIDENT",IF(SABI_SUMMARY!AP191="FEMALE_ADULT_36_48","F_RESIDENT","NA")))</f>
        <v>NA</v>
      </c>
      <c r="H191" s="1" t="str">
        <f>IF(SABI_SUMMARY!AQ191="CENSORED",IF(SABI_SUMMARY!AP191="MALE_SUBADULT","M_DISPERSED",IF(SABI_SUMMARY!AP191="FEMALE_SUBADULT","F_DISPERSED","NA")),IF(SABI_SUMMARY!AQ191="MALE_ADULT_36_48","M_RESIDENT",IF(SABI_SUMMARY!AQ191="FEMALE_ADULT_36_48","F_RESIDENT","NA")))</f>
        <v>NA</v>
      </c>
      <c r="I191" s="1" t="str">
        <f>IF(SABI_SUMMARY!AR191="CENSORED",IF(SABI_SUMMARY!AQ191="MALE_SUBADULT","M_DISPERSED",IF(SABI_SUMMARY!AQ191="FEMALE_SUBADULT","F_DISPERSED","NA")),IF(SABI_SUMMARY!AR191="MALE_ADULT_36_48","M_RESIDENT",IF(SABI_SUMMARY!AR191="FEMALE_ADULT_36_48","F_RESIDENT","NA")))</f>
        <v>NA</v>
      </c>
      <c r="J191" s="1" t="str">
        <f>IF(SABI_SUMMARY!AS191="CENSORED",IF(SABI_SUMMARY!AR191="MALE_SUBADULT","M_DISPERSED",IF(SABI_SUMMARY!AR191="FEMALE_SUBADULT","F_DISPERSED","NA")),IF(SABI_SUMMARY!AS191="MALE_ADULT_36_48","M_RESIDENT",IF(SABI_SUMMARY!AS191="FEMALE_ADULT_36_48","F_RESIDENT","NA")))</f>
        <v>NA</v>
      </c>
      <c r="K191" s="1" t="str">
        <f>IF(SABI_SUMMARY!AT191="CENSORED",IF(SABI_SUMMARY!AS191="MALE_SUBADULT","M_DISPERSED",IF(SABI_SUMMARY!AS191="FEMALE_SUBADULT","F_DISPERSED","NA")),IF(SABI_SUMMARY!AT191="MALE_ADULT_36_48","M_RESIDENT",IF(SABI_SUMMARY!AT191="FEMALE_ADULT_36_48","F_RESIDENT","NA")))</f>
        <v>NA</v>
      </c>
      <c r="L191" s="1" t="str">
        <f>IF(SABI_SUMMARY!AU191="CENSORED",IF(SABI_SUMMARY!AT191="MALE_SUBADULT","M_DISPERSED",IF(SABI_SUMMARY!AT191="FEMALE_SUBADULT","F_DISPERSED","NA")),IF(SABI_SUMMARY!AU191="MALE_ADULT_36_48","M_RESIDENT",IF(SABI_SUMMARY!AU191="FEMALE_ADULT_36_48","F_RESIDENT","NA")))</f>
        <v>NA</v>
      </c>
      <c r="M191" s="1" t="str">
        <f>IF(SABI_SUMMARY!AV191="CENSORED",IF(SABI_SUMMARY!AU191="MALE_SUBADULT","M_DISPERSED",IF(SABI_SUMMARY!AU191="FEMALE_SUBADULT","F_DISPERSED","NA")),IF(SABI_SUMMARY!AV191="MALE_ADULT_36_48","M_RESIDENT",IF(SABI_SUMMARY!AV191="FEMALE_ADULT_36_48","F_RESIDENT","NA")))</f>
        <v>NA</v>
      </c>
      <c r="N191" s="1" t="str">
        <f>IF(SABI_SUMMARY!AW191="CENSORED",IF(SABI_SUMMARY!AV191="MALE_SUBADULT","M_DISPERSED",IF(SABI_SUMMARY!AV191="FEMALE_SUBADULT","F_DISPERSED","NA")),IF(SABI_SUMMARY!AW191="MALE_ADULT_36_48","M_RESIDENT",IF(SABI_SUMMARY!AW191="FEMALE_ADULT_36_48","F_RESIDENT","NA")))</f>
        <v>NA</v>
      </c>
      <c r="O191" s="1" t="str">
        <f>IF(SABI_SUMMARY!AX191="CENSORED",IF(SABI_SUMMARY!AW191="MALE_SUBADULT","M_DISPERSED",IF(SABI_SUMMARY!AW191="FEMALE_SUBADULT","F_DISPERSED","NA")),IF(SABI_SUMMARY!AX191="MALE_ADULT_36_48","M_RESIDENT",IF(SABI_SUMMARY!AX191="FEMALE_ADULT_36_48","F_RESIDENT","NA")))</f>
        <v>NA</v>
      </c>
      <c r="P191" s="1" t="str">
        <f>IF(SABI_SUMMARY!AY191="CENSORED",IF(SABI_SUMMARY!AX191="MALE_SUBADULT","M_DISPERSED",IF(SABI_SUMMARY!AX191="FEMALE_SUBADULT","F_DISPERSED","NA")),IF(SABI_SUMMARY!AY191="MALE_ADULT_36_48","M_RESIDENT",IF(SABI_SUMMARY!AY191="FEMALE_ADULT_36_48","F_RESIDENT","NA")))</f>
        <v>NA</v>
      </c>
    </row>
    <row r="192" spans="1:16" x14ac:dyDescent="0.2">
      <c r="A192" s="27">
        <f>SABI_RAW_DATA!A192</f>
        <v>191</v>
      </c>
      <c r="B192" s="1" t="str">
        <f>IF(SABI_SUMMARY!AK192="CENSORED",IF(SABI_SUMMARY!AJ192="MALE_SUBADULT","M_DISPERSED",IF(SABI_SUMMARY!AJ192="FEMALE_SUBADULT","F_DISPERSED","NA")),IF(SABI_SUMMARY!AK192="MALE_ADULT_36_48","M_RESIDENT",IF(SABI_SUMMARY!AK192="FEMALE_ADULT_36_48","F_RESIDENT","NA")))</f>
        <v>NA</v>
      </c>
      <c r="C192" s="1" t="str">
        <f>IF(SABI_SUMMARY!AL192="CENSORED",IF(SABI_SUMMARY!AK192="MALE_SUBADULT","M_DISPERSED",IF(SABI_SUMMARY!AK192="FEMALE_SUBADULT","F_DISPERSED","NA")),IF(SABI_SUMMARY!AL192="MALE_ADULT_36_48","M_RESIDENT",IF(SABI_SUMMARY!AL192="FEMALE_ADULT_36_48","F_RESIDENT","NA")))</f>
        <v>NA</v>
      </c>
      <c r="D192" s="1" t="str">
        <f>IF(SABI_SUMMARY!AM192="CENSORED",IF(SABI_SUMMARY!AL192="MALE_SUBADULT","M_DISPERSED",IF(SABI_SUMMARY!AL192="FEMALE_SUBADULT","F_DISPERSED","NA")),IF(SABI_SUMMARY!AM192="MALE_ADULT_36_48","M_RESIDENT",IF(SABI_SUMMARY!AM192="FEMALE_ADULT_36_48","F_RESIDENT","NA")))</f>
        <v>NA</v>
      </c>
      <c r="E192" s="1" t="str">
        <f>IF(SABI_SUMMARY!AN192="CENSORED",IF(SABI_SUMMARY!AM192="MALE_SUBADULT","M_DISPERSED",IF(SABI_SUMMARY!AM192="FEMALE_SUBADULT","F_DISPERSED","NA")),IF(SABI_SUMMARY!AN192="MALE_ADULT_36_48","M_RESIDENT",IF(SABI_SUMMARY!AN192="FEMALE_ADULT_36_48","F_RESIDENT","NA")))</f>
        <v>NA</v>
      </c>
      <c r="F192" s="1" t="str">
        <f>IF(SABI_SUMMARY!AO192="CENSORED",IF(SABI_SUMMARY!AN192="MALE_SUBADULT","M_DISPERSED",IF(SABI_SUMMARY!AN192="FEMALE_SUBADULT","F_DISPERSED","NA")),IF(SABI_SUMMARY!AO192="MALE_ADULT_36_48","M_RESIDENT",IF(SABI_SUMMARY!AO192="FEMALE_ADULT_36_48","F_RESIDENT","NA")))</f>
        <v>NA</v>
      </c>
      <c r="G192" s="1" t="str">
        <f>IF(SABI_SUMMARY!AP192="CENSORED",IF(SABI_SUMMARY!AO192="MALE_SUBADULT","M_DISPERSED",IF(SABI_SUMMARY!AO192="FEMALE_SUBADULT","F_DISPERSED","NA")),IF(SABI_SUMMARY!AP192="MALE_ADULT_36_48","M_RESIDENT",IF(SABI_SUMMARY!AP192="FEMALE_ADULT_36_48","F_RESIDENT","NA")))</f>
        <v>NA</v>
      </c>
      <c r="H192" s="1" t="str">
        <f>IF(SABI_SUMMARY!AQ192="CENSORED",IF(SABI_SUMMARY!AP192="MALE_SUBADULT","M_DISPERSED",IF(SABI_SUMMARY!AP192="FEMALE_SUBADULT","F_DISPERSED","NA")),IF(SABI_SUMMARY!AQ192="MALE_ADULT_36_48","M_RESIDENT",IF(SABI_SUMMARY!AQ192="FEMALE_ADULT_36_48","F_RESIDENT","NA")))</f>
        <v>NA</v>
      </c>
      <c r="I192" s="1" t="str">
        <f>IF(SABI_SUMMARY!AR192="CENSORED",IF(SABI_SUMMARY!AQ192="MALE_SUBADULT","M_DISPERSED",IF(SABI_SUMMARY!AQ192="FEMALE_SUBADULT","F_DISPERSED","NA")),IF(SABI_SUMMARY!AR192="MALE_ADULT_36_48","M_RESIDENT",IF(SABI_SUMMARY!AR192="FEMALE_ADULT_36_48","F_RESIDENT","NA")))</f>
        <v>NA</v>
      </c>
      <c r="J192" s="1" t="str">
        <f>IF(SABI_SUMMARY!AS192="CENSORED",IF(SABI_SUMMARY!AR192="MALE_SUBADULT","M_DISPERSED",IF(SABI_SUMMARY!AR192="FEMALE_SUBADULT","F_DISPERSED","NA")),IF(SABI_SUMMARY!AS192="MALE_ADULT_36_48","M_RESIDENT",IF(SABI_SUMMARY!AS192="FEMALE_ADULT_36_48","F_RESIDENT","NA")))</f>
        <v>NA</v>
      </c>
      <c r="K192" s="1" t="str">
        <f>IF(SABI_SUMMARY!AT192="CENSORED",IF(SABI_SUMMARY!AS192="MALE_SUBADULT","M_DISPERSED",IF(SABI_SUMMARY!AS192="FEMALE_SUBADULT","F_DISPERSED","NA")),IF(SABI_SUMMARY!AT192="MALE_ADULT_36_48","M_RESIDENT",IF(SABI_SUMMARY!AT192="FEMALE_ADULT_36_48","F_RESIDENT","NA")))</f>
        <v>NA</v>
      </c>
      <c r="L192" s="1" t="str">
        <f>IF(SABI_SUMMARY!AU192="CENSORED",IF(SABI_SUMMARY!AT192="MALE_SUBADULT","M_DISPERSED",IF(SABI_SUMMARY!AT192="FEMALE_SUBADULT","F_DISPERSED","NA")),IF(SABI_SUMMARY!AU192="MALE_ADULT_36_48","M_RESIDENT",IF(SABI_SUMMARY!AU192="FEMALE_ADULT_36_48","F_RESIDENT","NA")))</f>
        <v>NA</v>
      </c>
      <c r="M192" s="1" t="str">
        <f>IF(SABI_SUMMARY!AV192="CENSORED",IF(SABI_SUMMARY!AU192="MALE_SUBADULT","M_DISPERSED",IF(SABI_SUMMARY!AU192="FEMALE_SUBADULT","F_DISPERSED","NA")),IF(SABI_SUMMARY!AV192="MALE_ADULT_36_48","M_RESIDENT",IF(SABI_SUMMARY!AV192="FEMALE_ADULT_36_48","F_RESIDENT","NA")))</f>
        <v>NA</v>
      </c>
      <c r="N192" s="1" t="str">
        <f>IF(SABI_SUMMARY!AW192="CENSORED",IF(SABI_SUMMARY!AV192="MALE_SUBADULT","M_DISPERSED",IF(SABI_SUMMARY!AV192="FEMALE_SUBADULT","F_DISPERSED","NA")),IF(SABI_SUMMARY!AW192="MALE_ADULT_36_48","M_RESIDENT",IF(SABI_SUMMARY!AW192="FEMALE_ADULT_36_48","F_RESIDENT","NA")))</f>
        <v>NA</v>
      </c>
      <c r="O192" s="1" t="str">
        <f>IF(SABI_SUMMARY!AX192="CENSORED",IF(SABI_SUMMARY!AW192="MALE_SUBADULT","M_DISPERSED",IF(SABI_SUMMARY!AW192="FEMALE_SUBADULT","F_DISPERSED","NA")),IF(SABI_SUMMARY!AX192="MALE_ADULT_36_48","M_RESIDENT",IF(SABI_SUMMARY!AX192="FEMALE_ADULT_36_48","F_RESIDENT","NA")))</f>
        <v>NA</v>
      </c>
      <c r="P192" s="1" t="str">
        <f>IF(SABI_SUMMARY!AY192="CENSORED",IF(SABI_SUMMARY!AX192="MALE_SUBADULT","M_DISPERSED",IF(SABI_SUMMARY!AX192="FEMALE_SUBADULT","F_DISPERSED","NA")),IF(SABI_SUMMARY!AY192="MALE_ADULT_36_48","M_RESIDENT",IF(SABI_SUMMARY!AY192="FEMALE_ADULT_36_48","F_RESIDENT","NA")))</f>
        <v>NA</v>
      </c>
    </row>
    <row r="193" spans="1:16" x14ac:dyDescent="0.2">
      <c r="A193" s="27">
        <f>SABI_RAW_DATA!A193</f>
        <v>192</v>
      </c>
      <c r="B193" s="1" t="str">
        <f>IF(SABI_SUMMARY!AK193="CENSORED",IF(SABI_SUMMARY!AJ193="MALE_SUBADULT","M_DISPERSED",IF(SABI_SUMMARY!AJ193="FEMALE_SUBADULT","F_DISPERSED","NA")),IF(SABI_SUMMARY!AK193="MALE_ADULT_36_48","M_RESIDENT",IF(SABI_SUMMARY!AK193="FEMALE_ADULT_36_48","F_RESIDENT","NA")))</f>
        <v>NA</v>
      </c>
      <c r="C193" s="1" t="str">
        <f>IF(SABI_SUMMARY!AL193="CENSORED",IF(SABI_SUMMARY!AK193="MALE_SUBADULT","M_DISPERSED",IF(SABI_SUMMARY!AK193="FEMALE_SUBADULT","F_DISPERSED","NA")),IF(SABI_SUMMARY!AL193="MALE_ADULT_36_48","M_RESIDENT",IF(SABI_SUMMARY!AL193="FEMALE_ADULT_36_48","F_RESIDENT","NA")))</f>
        <v>NA</v>
      </c>
      <c r="D193" s="1" t="str">
        <f>IF(SABI_SUMMARY!AM193="CENSORED",IF(SABI_SUMMARY!AL193="MALE_SUBADULT","M_DISPERSED",IF(SABI_SUMMARY!AL193="FEMALE_SUBADULT","F_DISPERSED","NA")),IF(SABI_SUMMARY!AM193="MALE_ADULT_36_48","M_RESIDENT",IF(SABI_SUMMARY!AM193="FEMALE_ADULT_36_48","F_RESIDENT","NA")))</f>
        <v>NA</v>
      </c>
      <c r="E193" s="1" t="str">
        <f>IF(SABI_SUMMARY!AN193="CENSORED",IF(SABI_SUMMARY!AM193="MALE_SUBADULT","M_DISPERSED",IF(SABI_SUMMARY!AM193="FEMALE_SUBADULT","F_DISPERSED","NA")),IF(SABI_SUMMARY!AN193="MALE_ADULT_36_48","M_RESIDENT",IF(SABI_SUMMARY!AN193="FEMALE_ADULT_36_48","F_RESIDENT","NA")))</f>
        <v>NA</v>
      </c>
      <c r="F193" s="1" t="str">
        <f>IF(SABI_SUMMARY!AO193="CENSORED",IF(SABI_SUMMARY!AN193="MALE_SUBADULT","M_DISPERSED",IF(SABI_SUMMARY!AN193="FEMALE_SUBADULT","F_DISPERSED","NA")),IF(SABI_SUMMARY!AO193="MALE_ADULT_36_48","M_RESIDENT",IF(SABI_SUMMARY!AO193="FEMALE_ADULT_36_48","F_RESIDENT","NA")))</f>
        <v>NA</v>
      </c>
      <c r="G193" s="1" t="str">
        <f>IF(SABI_SUMMARY!AP193="CENSORED",IF(SABI_SUMMARY!AO193="MALE_SUBADULT","M_DISPERSED",IF(SABI_SUMMARY!AO193="FEMALE_SUBADULT","F_DISPERSED","NA")),IF(SABI_SUMMARY!AP193="MALE_ADULT_36_48","M_RESIDENT",IF(SABI_SUMMARY!AP193="FEMALE_ADULT_36_48","F_RESIDENT","NA")))</f>
        <v>NA</v>
      </c>
      <c r="H193" s="1" t="str">
        <f>IF(SABI_SUMMARY!AQ193="CENSORED",IF(SABI_SUMMARY!AP193="MALE_SUBADULT","M_DISPERSED",IF(SABI_SUMMARY!AP193="FEMALE_SUBADULT","F_DISPERSED","NA")),IF(SABI_SUMMARY!AQ193="MALE_ADULT_36_48","M_RESIDENT",IF(SABI_SUMMARY!AQ193="FEMALE_ADULT_36_48","F_RESIDENT","NA")))</f>
        <v>NA</v>
      </c>
      <c r="I193" s="1" t="str">
        <f>IF(SABI_SUMMARY!AR193="CENSORED",IF(SABI_SUMMARY!AQ193="MALE_SUBADULT","M_DISPERSED",IF(SABI_SUMMARY!AQ193="FEMALE_SUBADULT","F_DISPERSED","NA")),IF(SABI_SUMMARY!AR193="MALE_ADULT_36_48","M_RESIDENT",IF(SABI_SUMMARY!AR193="FEMALE_ADULT_36_48","F_RESIDENT","NA")))</f>
        <v>NA</v>
      </c>
      <c r="J193" s="1" t="str">
        <f>IF(SABI_SUMMARY!AS193="CENSORED",IF(SABI_SUMMARY!AR193="MALE_SUBADULT","M_DISPERSED",IF(SABI_SUMMARY!AR193="FEMALE_SUBADULT","F_DISPERSED","NA")),IF(SABI_SUMMARY!AS193="MALE_ADULT_36_48","M_RESIDENT",IF(SABI_SUMMARY!AS193="FEMALE_ADULT_36_48","F_RESIDENT","NA")))</f>
        <v>NA</v>
      </c>
      <c r="K193" s="1" t="str">
        <f>IF(SABI_SUMMARY!AT193="CENSORED",IF(SABI_SUMMARY!AS193="MALE_SUBADULT","M_DISPERSED",IF(SABI_SUMMARY!AS193="FEMALE_SUBADULT","F_DISPERSED","NA")),IF(SABI_SUMMARY!AT193="MALE_ADULT_36_48","M_RESIDENT",IF(SABI_SUMMARY!AT193="FEMALE_ADULT_36_48","F_RESIDENT","NA")))</f>
        <v>NA</v>
      </c>
      <c r="L193" s="1" t="str">
        <f>IF(SABI_SUMMARY!AU193="CENSORED",IF(SABI_SUMMARY!AT193="MALE_SUBADULT","M_DISPERSED",IF(SABI_SUMMARY!AT193="FEMALE_SUBADULT","F_DISPERSED","NA")),IF(SABI_SUMMARY!AU193="MALE_ADULT_36_48","M_RESIDENT",IF(SABI_SUMMARY!AU193="FEMALE_ADULT_36_48","F_RESIDENT","NA")))</f>
        <v>NA</v>
      </c>
      <c r="M193" s="1" t="str">
        <f>IF(SABI_SUMMARY!AV193="CENSORED",IF(SABI_SUMMARY!AU193="MALE_SUBADULT","M_DISPERSED",IF(SABI_SUMMARY!AU193="FEMALE_SUBADULT","F_DISPERSED","NA")),IF(SABI_SUMMARY!AV193="MALE_ADULT_36_48","M_RESIDENT",IF(SABI_SUMMARY!AV193="FEMALE_ADULT_36_48","F_RESIDENT","NA")))</f>
        <v>NA</v>
      </c>
      <c r="N193" s="1" t="str">
        <f>IF(SABI_SUMMARY!AW193="CENSORED",IF(SABI_SUMMARY!AV193="MALE_SUBADULT","M_DISPERSED",IF(SABI_SUMMARY!AV193="FEMALE_SUBADULT","F_DISPERSED","NA")),IF(SABI_SUMMARY!AW193="MALE_ADULT_36_48","M_RESIDENT",IF(SABI_SUMMARY!AW193="FEMALE_ADULT_36_48","F_RESIDENT","NA")))</f>
        <v>NA</v>
      </c>
      <c r="O193" s="1" t="str">
        <f>IF(SABI_SUMMARY!AX193="CENSORED",IF(SABI_SUMMARY!AW193="MALE_SUBADULT","M_DISPERSED",IF(SABI_SUMMARY!AW193="FEMALE_SUBADULT","F_DISPERSED","NA")),IF(SABI_SUMMARY!AX193="MALE_ADULT_36_48","M_RESIDENT",IF(SABI_SUMMARY!AX193="FEMALE_ADULT_36_48","F_RESIDENT","NA")))</f>
        <v>NA</v>
      </c>
      <c r="P193" s="1" t="str">
        <f>IF(SABI_SUMMARY!AY193="CENSORED",IF(SABI_SUMMARY!AX193="MALE_SUBADULT","M_DISPERSED",IF(SABI_SUMMARY!AX193="FEMALE_SUBADULT","F_DISPERSED","NA")),IF(SABI_SUMMARY!AY193="MALE_ADULT_36_48","M_RESIDENT",IF(SABI_SUMMARY!AY193="FEMALE_ADULT_36_48","F_RESIDENT","NA")))</f>
        <v>NA</v>
      </c>
    </row>
    <row r="194" spans="1:16" x14ac:dyDescent="0.2">
      <c r="A194" s="27">
        <f>SABI_RAW_DATA!A194</f>
        <v>193</v>
      </c>
      <c r="B194" s="1" t="str">
        <f>IF(SABI_SUMMARY!AK194="CENSORED",IF(SABI_SUMMARY!AJ194="MALE_SUBADULT","M_DISPERSED",IF(SABI_SUMMARY!AJ194="FEMALE_SUBADULT","F_DISPERSED","NA")),IF(SABI_SUMMARY!AK194="MALE_ADULT_36_48","M_RESIDENT",IF(SABI_SUMMARY!AK194="FEMALE_ADULT_36_48","F_RESIDENT","NA")))</f>
        <v>NA</v>
      </c>
      <c r="C194" s="1" t="str">
        <f>IF(SABI_SUMMARY!AL194="CENSORED",IF(SABI_SUMMARY!AK194="MALE_SUBADULT","M_DISPERSED",IF(SABI_SUMMARY!AK194="FEMALE_SUBADULT","F_DISPERSED","NA")),IF(SABI_SUMMARY!AL194="MALE_ADULT_36_48","M_RESIDENT",IF(SABI_SUMMARY!AL194="FEMALE_ADULT_36_48","F_RESIDENT","NA")))</f>
        <v>NA</v>
      </c>
      <c r="D194" s="1" t="str">
        <f>IF(SABI_SUMMARY!AM194="CENSORED",IF(SABI_SUMMARY!AL194="MALE_SUBADULT","M_DISPERSED",IF(SABI_SUMMARY!AL194="FEMALE_SUBADULT","F_DISPERSED","NA")),IF(SABI_SUMMARY!AM194="MALE_ADULT_36_48","M_RESIDENT",IF(SABI_SUMMARY!AM194="FEMALE_ADULT_36_48","F_RESIDENT","NA")))</f>
        <v>NA</v>
      </c>
      <c r="E194" s="1" t="str">
        <f>IF(SABI_SUMMARY!AN194="CENSORED",IF(SABI_SUMMARY!AM194="MALE_SUBADULT","M_DISPERSED",IF(SABI_SUMMARY!AM194="FEMALE_SUBADULT","F_DISPERSED","NA")),IF(SABI_SUMMARY!AN194="MALE_ADULT_36_48","M_RESIDENT",IF(SABI_SUMMARY!AN194="FEMALE_ADULT_36_48","F_RESIDENT","NA")))</f>
        <v>NA</v>
      </c>
      <c r="F194" s="1" t="str">
        <f>IF(SABI_SUMMARY!AO194="CENSORED",IF(SABI_SUMMARY!AN194="MALE_SUBADULT","M_DISPERSED",IF(SABI_SUMMARY!AN194="FEMALE_SUBADULT","F_DISPERSED","NA")),IF(SABI_SUMMARY!AO194="MALE_ADULT_36_48","M_RESIDENT",IF(SABI_SUMMARY!AO194="FEMALE_ADULT_36_48","F_RESIDENT","NA")))</f>
        <v>NA</v>
      </c>
      <c r="G194" s="1" t="str">
        <f>IF(SABI_SUMMARY!AP194="CENSORED",IF(SABI_SUMMARY!AO194="MALE_SUBADULT","M_DISPERSED",IF(SABI_SUMMARY!AO194="FEMALE_SUBADULT","F_DISPERSED","NA")),IF(SABI_SUMMARY!AP194="MALE_ADULT_36_48","M_RESIDENT",IF(SABI_SUMMARY!AP194="FEMALE_ADULT_36_48","F_RESIDENT","NA")))</f>
        <v>NA</v>
      </c>
      <c r="H194" s="1" t="str">
        <f>IF(SABI_SUMMARY!AQ194="CENSORED",IF(SABI_SUMMARY!AP194="MALE_SUBADULT","M_DISPERSED",IF(SABI_SUMMARY!AP194="FEMALE_SUBADULT","F_DISPERSED","NA")),IF(SABI_SUMMARY!AQ194="MALE_ADULT_36_48","M_RESIDENT",IF(SABI_SUMMARY!AQ194="FEMALE_ADULT_36_48","F_RESIDENT","NA")))</f>
        <v>NA</v>
      </c>
      <c r="I194" s="1" t="str">
        <f>IF(SABI_SUMMARY!AR194="CENSORED",IF(SABI_SUMMARY!AQ194="MALE_SUBADULT","M_DISPERSED",IF(SABI_SUMMARY!AQ194="FEMALE_SUBADULT","F_DISPERSED","NA")),IF(SABI_SUMMARY!AR194="MALE_ADULT_36_48","M_RESIDENT",IF(SABI_SUMMARY!AR194="FEMALE_ADULT_36_48","F_RESIDENT","NA")))</f>
        <v>NA</v>
      </c>
      <c r="J194" s="1" t="str">
        <f>IF(SABI_SUMMARY!AS194="CENSORED",IF(SABI_SUMMARY!AR194="MALE_SUBADULT","M_DISPERSED",IF(SABI_SUMMARY!AR194="FEMALE_SUBADULT","F_DISPERSED","NA")),IF(SABI_SUMMARY!AS194="MALE_ADULT_36_48","M_RESIDENT",IF(SABI_SUMMARY!AS194="FEMALE_ADULT_36_48","F_RESIDENT","NA")))</f>
        <v>NA</v>
      </c>
      <c r="K194" s="1" t="str">
        <f>IF(SABI_SUMMARY!AT194="CENSORED",IF(SABI_SUMMARY!AS194="MALE_SUBADULT","M_DISPERSED",IF(SABI_SUMMARY!AS194="FEMALE_SUBADULT","F_DISPERSED","NA")),IF(SABI_SUMMARY!AT194="MALE_ADULT_36_48","M_RESIDENT",IF(SABI_SUMMARY!AT194="FEMALE_ADULT_36_48","F_RESIDENT","NA")))</f>
        <v>NA</v>
      </c>
      <c r="L194" s="1" t="str">
        <f>IF(SABI_SUMMARY!AU194="CENSORED",IF(SABI_SUMMARY!AT194="MALE_SUBADULT","M_DISPERSED",IF(SABI_SUMMARY!AT194="FEMALE_SUBADULT","F_DISPERSED","NA")),IF(SABI_SUMMARY!AU194="MALE_ADULT_36_48","M_RESIDENT",IF(SABI_SUMMARY!AU194="FEMALE_ADULT_36_48","F_RESIDENT","NA")))</f>
        <v>NA</v>
      </c>
      <c r="M194" s="1" t="str">
        <f>IF(SABI_SUMMARY!AV194="CENSORED",IF(SABI_SUMMARY!AU194="MALE_SUBADULT","M_DISPERSED",IF(SABI_SUMMARY!AU194="FEMALE_SUBADULT","F_DISPERSED","NA")),IF(SABI_SUMMARY!AV194="MALE_ADULT_36_48","M_RESIDENT",IF(SABI_SUMMARY!AV194="FEMALE_ADULT_36_48","F_RESIDENT","NA")))</f>
        <v>NA</v>
      </c>
      <c r="N194" s="1" t="str">
        <f>IF(SABI_SUMMARY!AW194="CENSORED",IF(SABI_SUMMARY!AV194="MALE_SUBADULT","M_DISPERSED",IF(SABI_SUMMARY!AV194="FEMALE_SUBADULT","F_DISPERSED","NA")),IF(SABI_SUMMARY!AW194="MALE_ADULT_36_48","M_RESIDENT",IF(SABI_SUMMARY!AW194="FEMALE_ADULT_36_48","F_RESIDENT","NA")))</f>
        <v>NA</v>
      </c>
      <c r="O194" s="1" t="str">
        <f>IF(SABI_SUMMARY!AX194="CENSORED",IF(SABI_SUMMARY!AW194="MALE_SUBADULT","M_DISPERSED",IF(SABI_SUMMARY!AW194="FEMALE_SUBADULT","F_DISPERSED","NA")),IF(SABI_SUMMARY!AX194="MALE_ADULT_36_48","M_RESIDENT",IF(SABI_SUMMARY!AX194="FEMALE_ADULT_36_48","F_RESIDENT","NA")))</f>
        <v>NA</v>
      </c>
      <c r="P194" s="1" t="str">
        <f>IF(SABI_SUMMARY!AY194="CENSORED",IF(SABI_SUMMARY!AX194="MALE_SUBADULT","M_DISPERSED",IF(SABI_SUMMARY!AX194="FEMALE_SUBADULT","F_DISPERSED","NA")),IF(SABI_SUMMARY!AY194="MALE_ADULT_36_48","M_RESIDENT",IF(SABI_SUMMARY!AY194="FEMALE_ADULT_36_48","F_RESIDENT","NA")))</f>
        <v>NA</v>
      </c>
    </row>
    <row r="195" spans="1:16" x14ac:dyDescent="0.2">
      <c r="A195" s="27">
        <f>SABI_RAW_DATA!A195</f>
        <v>194</v>
      </c>
      <c r="B195" s="1" t="str">
        <f>IF(SABI_SUMMARY!AK195="CENSORED",IF(SABI_SUMMARY!AJ195="MALE_SUBADULT","M_DISPERSED",IF(SABI_SUMMARY!AJ195="FEMALE_SUBADULT","F_DISPERSED","NA")),IF(SABI_SUMMARY!AK195="MALE_ADULT_36_48","M_RESIDENT",IF(SABI_SUMMARY!AK195="FEMALE_ADULT_36_48","F_RESIDENT","NA")))</f>
        <v>NA</v>
      </c>
      <c r="C195" s="1" t="str">
        <f>IF(SABI_SUMMARY!AL195="CENSORED",IF(SABI_SUMMARY!AK195="MALE_SUBADULT","M_DISPERSED",IF(SABI_SUMMARY!AK195="FEMALE_SUBADULT","F_DISPERSED","NA")),IF(SABI_SUMMARY!AL195="MALE_ADULT_36_48","M_RESIDENT",IF(SABI_SUMMARY!AL195="FEMALE_ADULT_36_48","F_RESIDENT","NA")))</f>
        <v>NA</v>
      </c>
      <c r="D195" s="1" t="str">
        <f>IF(SABI_SUMMARY!AM195="CENSORED",IF(SABI_SUMMARY!AL195="MALE_SUBADULT","M_DISPERSED",IF(SABI_SUMMARY!AL195="FEMALE_SUBADULT","F_DISPERSED","NA")),IF(SABI_SUMMARY!AM195="MALE_ADULT_36_48","M_RESIDENT",IF(SABI_SUMMARY!AM195="FEMALE_ADULT_36_48","F_RESIDENT","NA")))</f>
        <v>NA</v>
      </c>
      <c r="E195" s="1" t="str">
        <f>IF(SABI_SUMMARY!AN195="CENSORED",IF(SABI_SUMMARY!AM195="MALE_SUBADULT","M_DISPERSED",IF(SABI_SUMMARY!AM195="FEMALE_SUBADULT","F_DISPERSED","NA")),IF(SABI_SUMMARY!AN195="MALE_ADULT_36_48","M_RESIDENT",IF(SABI_SUMMARY!AN195="FEMALE_ADULT_36_48","F_RESIDENT","NA")))</f>
        <v>NA</v>
      </c>
      <c r="F195" s="1" t="str">
        <f>IF(SABI_SUMMARY!AO195="CENSORED",IF(SABI_SUMMARY!AN195="MALE_SUBADULT","M_DISPERSED",IF(SABI_SUMMARY!AN195="FEMALE_SUBADULT","F_DISPERSED","NA")),IF(SABI_SUMMARY!AO195="MALE_ADULT_36_48","M_RESIDENT",IF(SABI_SUMMARY!AO195="FEMALE_ADULT_36_48","F_RESIDENT","NA")))</f>
        <v>NA</v>
      </c>
      <c r="G195" s="1" t="str">
        <f>IF(SABI_SUMMARY!AP195="CENSORED",IF(SABI_SUMMARY!AO195="MALE_SUBADULT","M_DISPERSED",IF(SABI_SUMMARY!AO195="FEMALE_SUBADULT","F_DISPERSED","NA")),IF(SABI_SUMMARY!AP195="MALE_ADULT_36_48","M_RESIDENT",IF(SABI_SUMMARY!AP195="FEMALE_ADULT_36_48","F_RESIDENT","NA")))</f>
        <v>NA</v>
      </c>
      <c r="H195" s="1" t="str">
        <f>IF(SABI_SUMMARY!AQ195="CENSORED",IF(SABI_SUMMARY!AP195="MALE_SUBADULT","M_DISPERSED",IF(SABI_SUMMARY!AP195="FEMALE_SUBADULT","F_DISPERSED","NA")),IF(SABI_SUMMARY!AQ195="MALE_ADULT_36_48","M_RESIDENT",IF(SABI_SUMMARY!AQ195="FEMALE_ADULT_36_48","F_RESIDENT","NA")))</f>
        <v>NA</v>
      </c>
      <c r="I195" s="1" t="str">
        <f>IF(SABI_SUMMARY!AR195="CENSORED",IF(SABI_SUMMARY!AQ195="MALE_SUBADULT","M_DISPERSED",IF(SABI_SUMMARY!AQ195="FEMALE_SUBADULT","F_DISPERSED","NA")),IF(SABI_SUMMARY!AR195="MALE_ADULT_36_48","M_RESIDENT",IF(SABI_SUMMARY!AR195="FEMALE_ADULT_36_48","F_RESIDENT","NA")))</f>
        <v>NA</v>
      </c>
      <c r="J195" s="1" t="str">
        <f>IF(SABI_SUMMARY!AS195="CENSORED",IF(SABI_SUMMARY!AR195="MALE_SUBADULT","M_DISPERSED",IF(SABI_SUMMARY!AR195="FEMALE_SUBADULT","F_DISPERSED","NA")),IF(SABI_SUMMARY!AS195="MALE_ADULT_36_48","M_RESIDENT",IF(SABI_SUMMARY!AS195="FEMALE_ADULT_36_48","F_RESIDENT","NA")))</f>
        <v>NA</v>
      </c>
      <c r="K195" s="1" t="str">
        <f>IF(SABI_SUMMARY!AT195="CENSORED",IF(SABI_SUMMARY!AS195="MALE_SUBADULT","M_DISPERSED",IF(SABI_SUMMARY!AS195="FEMALE_SUBADULT","F_DISPERSED","NA")),IF(SABI_SUMMARY!AT195="MALE_ADULT_36_48","M_RESIDENT",IF(SABI_SUMMARY!AT195="FEMALE_ADULT_36_48","F_RESIDENT","NA")))</f>
        <v>NA</v>
      </c>
      <c r="L195" s="1" t="str">
        <f>IF(SABI_SUMMARY!AU195="CENSORED",IF(SABI_SUMMARY!AT195="MALE_SUBADULT","M_DISPERSED",IF(SABI_SUMMARY!AT195="FEMALE_SUBADULT","F_DISPERSED","NA")),IF(SABI_SUMMARY!AU195="MALE_ADULT_36_48","M_RESIDENT",IF(SABI_SUMMARY!AU195="FEMALE_ADULT_36_48","F_RESIDENT","NA")))</f>
        <v>NA</v>
      </c>
      <c r="M195" s="1" t="str">
        <f>IF(SABI_SUMMARY!AV195="CENSORED",IF(SABI_SUMMARY!AU195="MALE_SUBADULT","M_DISPERSED",IF(SABI_SUMMARY!AU195="FEMALE_SUBADULT","F_DISPERSED","NA")),IF(SABI_SUMMARY!AV195="MALE_ADULT_36_48","M_RESIDENT",IF(SABI_SUMMARY!AV195="FEMALE_ADULT_36_48","F_RESIDENT","NA")))</f>
        <v>NA</v>
      </c>
      <c r="N195" s="1" t="str">
        <f>IF(SABI_SUMMARY!AW195="CENSORED",IF(SABI_SUMMARY!AV195="MALE_SUBADULT","M_DISPERSED",IF(SABI_SUMMARY!AV195="FEMALE_SUBADULT","F_DISPERSED","NA")),IF(SABI_SUMMARY!AW195="MALE_ADULT_36_48","M_RESIDENT",IF(SABI_SUMMARY!AW195="FEMALE_ADULT_36_48","F_RESIDENT","NA")))</f>
        <v>NA</v>
      </c>
      <c r="O195" s="1" t="str">
        <f>IF(SABI_SUMMARY!AX195="CENSORED",IF(SABI_SUMMARY!AW195="MALE_SUBADULT","M_DISPERSED",IF(SABI_SUMMARY!AW195="FEMALE_SUBADULT","F_DISPERSED","NA")),IF(SABI_SUMMARY!AX195="MALE_ADULT_36_48","M_RESIDENT",IF(SABI_SUMMARY!AX195="FEMALE_ADULT_36_48","F_RESIDENT","NA")))</f>
        <v>NA</v>
      </c>
      <c r="P195" s="1" t="str">
        <f>IF(SABI_SUMMARY!AY195="CENSORED",IF(SABI_SUMMARY!AX195="MALE_SUBADULT","M_DISPERSED",IF(SABI_SUMMARY!AX195="FEMALE_SUBADULT","F_DISPERSED","NA")),IF(SABI_SUMMARY!AY195="MALE_ADULT_36_48","M_RESIDENT",IF(SABI_SUMMARY!AY195="FEMALE_ADULT_36_48","F_RESIDENT","NA")))</f>
        <v>NA</v>
      </c>
    </row>
    <row r="196" spans="1:16" x14ac:dyDescent="0.2">
      <c r="A196" s="27">
        <f>SABI_RAW_DATA!A196</f>
        <v>195</v>
      </c>
      <c r="B196" s="1" t="str">
        <f>IF(SABI_SUMMARY!AK196="CENSORED",IF(SABI_SUMMARY!AJ196="MALE_SUBADULT","M_DISPERSED",IF(SABI_SUMMARY!AJ196="FEMALE_SUBADULT","F_DISPERSED","NA")),IF(SABI_SUMMARY!AK196="MALE_ADULT_36_48","M_RESIDENT",IF(SABI_SUMMARY!AK196="FEMALE_ADULT_36_48","F_RESIDENT","NA")))</f>
        <v>NA</v>
      </c>
      <c r="C196" s="1" t="str">
        <f>IF(SABI_SUMMARY!AL196="CENSORED",IF(SABI_SUMMARY!AK196="MALE_SUBADULT","M_DISPERSED",IF(SABI_SUMMARY!AK196="FEMALE_SUBADULT","F_DISPERSED","NA")),IF(SABI_SUMMARY!AL196="MALE_ADULT_36_48","M_RESIDENT",IF(SABI_SUMMARY!AL196="FEMALE_ADULT_36_48","F_RESIDENT","NA")))</f>
        <v>NA</v>
      </c>
      <c r="D196" s="1" t="str">
        <f>IF(SABI_SUMMARY!AM196="CENSORED",IF(SABI_SUMMARY!AL196="MALE_SUBADULT","M_DISPERSED",IF(SABI_SUMMARY!AL196="FEMALE_SUBADULT","F_DISPERSED","NA")),IF(SABI_SUMMARY!AM196="MALE_ADULT_36_48","M_RESIDENT",IF(SABI_SUMMARY!AM196="FEMALE_ADULT_36_48","F_RESIDENT","NA")))</f>
        <v>NA</v>
      </c>
      <c r="E196" s="1" t="str">
        <f>IF(SABI_SUMMARY!AN196="CENSORED",IF(SABI_SUMMARY!AM196="MALE_SUBADULT","M_DISPERSED",IF(SABI_SUMMARY!AM196="FEMALE_SUBADULT","F_DISPERSED","NA")),IF(SABI_SUMMARY!AN196="MALE_ADULT_36_48","M_RESIDENT",IF(SABI_SUMMARY!AN196="FEMALE_ADULT_36_48","F_RESIDENT","NA")))</f>
        <v>NA</v>
      </c>
      <c r="F196" s="1" t="str">
        <f>IF(SABI_SUMMARY!AO196="CENSORED",IF(SABI_SUMMARY!AN196="MALE_SUBADULT","M_DISPERSED",IF(SABI_SUMMARY!AN196="FEMALE_SUBADULT","F_DISPERSED","NA")),IF(SABI_SUMMARY!AO196="MALE_ADULT_36_48","M_RESIDENT",IF(SABI_SUMMARY!AO196="FEMALE_ADULT_36_48","F_RESIDENT","NA")))</f>
        <v>NA</v>
      </c>
      <c r="G196" s="1" t="str">
        <f>IF(SABI_SUMMARY!AP196="CENSORED",IF(SABI_SUMMARY!AO196="MALE_SUBADULT","M_DISPERSED",IF(SABI_SUMMARY!AO196="FEMALE_SUBADULT","F_DISPERSED","NA")),IF(SABI_SUMMARY!AP196="MALE_ADULT_36_48","M_RESIDENT",IF(SABI_SUMMARY!AP196="FEMALE_ADULT_36_48","F_RESIDENT","NA")))</f>
        <v>NA</v>
      </c>
      <c r="H196" s="1" t="str">
        <f>IF(SABI_SUMMARY!AQ196="CENSORED",IF(SABI_SUMMARY!AP196="MALE_SUBADULT","M_DISPERSED",IF(SABI_SUMMARY!AP196="FEMALE_SUBADULT","F_DISPERSED","NA")),IF(SABI_SUMMARY!AQ196="MALE_ADULT_36_48","M_RESIDENT",IF(SABI_SUMMARY!AQ196="FEMALE_ADULT_36_48","F_RESIDENT","NA")))</f>
        <v>NA</v>
      </c>
      <c r="I196" s="1" t="str">
        <f>IF(SABI_SUMMARY!AR196="CENSORED",IF(SABI_SUMMARY!AQ196="MALE_SUBADULT","M_DISPERSED",IF(SABI_SUMMARY!AQ196="FEMALE_SUBADULT","F_DISPERSED","NA")),IF(SABI_SUMMARY!AR196="MALE_ADULT_36_48","M_RESIDENT",IF(SABI_SUMMARY!AR196="FEMALE_ADULT_36_48","F_RESIDENT","NA")))</f>
        <v>NA</v>
      </c>
      <c r="J196" s="1" t="str">
        <f>IF(SABI_SUMMARY!AS196="CENSORED",IF(SABI_SUMMARY!AR196="MALE_SUBADULT","M_DISPERSED",IF(SABI_SUMMARY!AR196="FEMALE_SUBADULT","F_DISPERSED","NA")),IF(SABI_SUMMARY!AS196="MALE_ADULT_36_48","M_RESIDENT",IF(SABI_SUMMARY!AS196="FEMALE_ADULT_36_48","F_RESIDENT","NA")))</f>
        <v>NA</v>
      </c>
      <c r="K196" s="1" t="str">
        <f>IF(SABI_SUMMARY!AT196="CENSORED",IF(SABI_SUMMARY!AS196="MALE_SUBADULT","M_DISPERSED",IF(SABI_SUMMARY!AS196="FEMALE_SUBADULT","F_DISPERSED","NA")),IF(SABI_SUMMARY!AT196="MALE_ADULT_36_48","M_RESIDENT",IF(SABI_SUMMARY!AT196="FEMALE_ADULT_36_48","F_RESIDENT","NA")))</f>
        <v>NA</v>
      </c>
      <c r="L196" s="1" t="str">
        <f>IF(SABI_SUMMARY!AU196="CENSORED",IF(SABI_SUMMARY!AT196="MALE_SUBADULT","M_DISPERSED",IF(SABI_SUMMARY!AT196="FEMALE_SUBADULT","F_DISPERSED","NA")),IF(SABI_SUMMARY!AU196="MALE_ADULT_36_48","M_RESIDENT",IF(SABI_SUMMARY!AU196="FEMALE_ADULT_36_48","F_RESIDENT","NA")))</f>
        <v>NA</v>
      </c>
      <c r="M196" s="1" t="str">
        <f>IF(SABI_SUMMARY!AV196="CENSORED",IF(SABI_SUMMARY!AU196="MALE_SUBADULT","M_DISPERSED",IF(SABI_SUMMARY!AU196="FEMALE_SUBADULT","F_DISPERSED","NA")),IF(SABI_SUMMARY!AV196="MALE_ADULT_36_48","M_RESIDENT",IF(SABI_SUMMARY!AV196="FEMALE_ADULT_36_48","F_RESIDENT","NA")))</f>
        <v>NA</v>
      </c>
      <c r="N196" s="1" t="str">
        <f>IF(SABI_SUMMARY!AW196="CENSORED",IF(SABI_SUMMARY!AV196="MALE_SUBADULT","M_DISPERSED",IF(SABI_SUMMARY!AV196="FEMALE_SUBADULT","F_DISPERSED","NA")),IF(SABI_SUMMARY!AW196="MALE_ADULT_36_48","M_RESIDENT",IF(SABI_SUMMARY!AW196="FEMALE_ADULT_36_48","F_RESIDENT","NA")))</f>
        <v>NA</v>
      </c>
      <c r="O196" s="1" t="str">
        <f>IF(SABI_SUMMARY!AX196="CENSORED",IF(SABI_SUMMARY!AW196="MALE_SUBADULT","M_DISPERSED",IF(SABI_SUMMARY!AW196="FEMALE_SUBADULT","F_DISPERSED","NA")),IF(SABI_SUMMARY!AX196="MALE_ADULT_36_48","M_RESIDENT",IF(SABI_SUMMARY!AX196="FEMALE_ADULT_36_48","F_RESIDENT","NA")))</f>
        <v>NA</v>
      </c>
      <c r="P196" s="1" t="str">
        <f>IF(SABI_SUMMARY!AY196="CENSORED",IF(SABI_SUMMARY!AX196="MALE_SUBADULT","M_DISPERSED",IF(SABI_SUMMARY!AX196="FEMALE_SUBADULT","F_DISPERSED","NA")),IF(SABI_SUMMARY!AY196="MALE_ADULT_36_48","M_RESIDENT",IF(SABI_SUMMARY!AY196="FEMALE_ADULT_36_48","F_RESIDENT","NA")))</f>
        <v>NA</v>
      </c>
    </row>
    <row r="197" spans="1:16" x14ac:dyDescent="0.2">
      <c r="A197" s="27">
        <f>SABI_RAW_DATA!A197</f>
        <v>196</v>
      </c>
      <c r="B197" s="1" t="str">
        <f>IF(SABI_SUMMARY!AK197="CENSORED",IF(SABI_SUMMARY!AJ197="MALE_SUBADULT","M_DISPERSED",IF(SABI_SUMMARY!AJ197="FEMALE_SUBADULT","F_DISPERSED","NA")),IF(SABI_SUMMARY!AK197="MALE_ADULT_36_48","M_RESIDENT",IF(SABI_SUMMARY!AK197="FEMALE_ADULT_36_48","F_RESIDENT","NA")))</f>
        <v>NA</v>
      </c>
      <c r="C197" s="1" t="str">
        <f>IF(SABI_SUMMARY!AL197="CENSORED",IF(SABI_SUMMARY!AK197="MALE_SUBADULT","M_DISPERSED",IF(SABI_SUMMARY!AK197="FEMALE_SUBADULT","F_DISPERSED","NA")),IF(SABI_SUMMARY!AL197="MALE_ADULT_36_48","M_RESIDENT",IF(SABI_SUMMARY!AL197="FEMALE_ADULT_36_48","F_RESIDENT","NA")))</f>
        <v>NA</v>
      </c>
      <c r="D197" s="1" t="str">
        <f>IF(SABI_SUMMARY!AM197="CENSORED",IF(SABI_SUMMARY!AL197="MALE_SUBADULT","M_DISPERSED",IF(SABI_SUMMARY!AL197="FEMALE_SUBADULT","F_DISPERSED","NA")),IF(SABI_SUMMARY!AM197="MALE_ADULT_36_48","M_RESIDENT",IF(SABI_SUMMARY!AM197="FEMALE_ADULT_36_48","F_RESIDENT","NA")))</f>
        <v>NA</v>
      </c>
      <c r="E197" s="1" t="str">
        <f>IF(SABI_SUMMARY!AN197="CENSORED",IF(SABI_SUMMARY!AM197="MALE_SUBADULT","M_DISPERSED",IF(SABI_SUMMARY!AM197="FEMALE_SUBADULT","F_DISPERSED","NA")),IF(SABI_SUMMARY!AN197="MALE_ADULT_36_48","M_RESIDENT",IF(SABI_SUMMARY!AN197="FEMALE_ADULT_36_48","F_RESIDENT","NA")))</f>
        <v>NA</v>
      </c>
      <c r="F197" s="1" t="str">
        <f>IF(SABI_SUMMARY!AO197="CENSORED",IF(SABI_SUMMARY!AN197="MALE_SUBADULT","M_DISPERSED",IF(SABI_SUMMARY!AN197="FEMALE_SUBADULT","F_DISPERSED","NA")),IF(SABI_SUMMARY!AO197="MALE_ADULT_36_48","M_RESIDENT",IF(SABI_SUMMARY!AO197="FEMALE_ADULT_36_48","F_RESIDENT","NA")))</f>
        <v>NA</v>
      </c>
      <c r="G197" s="1" t="str">
        <f>IF(SABI_SUMMARY!AP197="CENSORED",IF(SABI_SUMMARY!AO197="MALE_SUBADULT","M_DISPERSED",IF(SABI_SUMMARY!AO197="FEMALE_SUBADULT","F_DISPERSED","NA")),IF(SABI_SUMMARY!AP197="MALE_ADULT_36_48","M_RESIDENT",IF(SABI_SUMMARY!AP197="FEMALE_ADULT_36_48","F_RESIDENT","NA")))</f>
        <v>NA</v>
      </c>
      <c r="H197" s="1" t="str">
        <f>IF(SABI_SUMMARY!AQ197="CENSORED",IF(SABI_SUMMARY!AP197="MALE_SUBADULT","M_DISPERSED",IF(SABI_SUMMARY!AP197="FEMALE_SUBADULT","F_DISPERSED","NA")),IF(SABI_SUMMARY!AQ197="MALE_ADULT_36_48","M_RESIDENT",IF(SABI_SUMMARY!AQ197="FEMALE_ADULT_36_48","F_RESIDENT","NA")))</f>
        <v>NA</v>
      </c>
      <c r="I197" s="1" t="str">
        <f>IF(SABI_SUMMARY!AR197="CENSORED",IF(SABI_SUMMARY!AQ197="MALE_SUBADULT","M_DISPERSED",IF(SABI_SUMMARY!AQ197="FEMALE_SUBADULT","F_DISPERSED","NA")),IF(SABI_SUMMARY!AR197="MALE_ADULT_36_48","M_RESIDENT",IF(SABI_SUMMARY!AR197="FEMALE_ADULT_36_48","F_RESIDENT","NA")))</f>
        <v>NA</v>
      </c>
      <c r="J197" s="1" t="str">
        <f>IF(SABI_SUMMARY!AS197="CENSORED",IF(SABI_SUMMARY!AR197="MALE_SUBADULT","M_DISPERSED",IF(SABI_SUMMARY!AR197="FEMALE_SUBADULT","F_DISPERSED","NA")),IF(SABI_SUMMARY!AS197="MALE_ADULT_36_48","M_RESIDENT",IF(SABI_SUMMARY!AS197="FEMALE_ADULT_36_48","F_RESIDENT","NA")))</f>
        <v>NA</v>
      </c>
      <c r="K197" s="1" t="str">
        <f>IF(SABI_SUMMARY!AT197="CENSORED",IF(SABI_SUMMARY!AS197="MALE_SUBADULT","M_DISPERSED",IF(SABI_SUMMARY!AS197="FEMALE_SUBADULT","F_DISPERSED","NA")),IF(SABI_SUMMARY!AT197="MALE_ADULT_36_48","M_RESIDENT",IF(SABI_SUMMARY!AT197="FEMALE_ADULT_36_48","F_RESIDENT","NA")))</f>
        <v>NA</v>
      </c>
      <c r="L197" s="1" t="str">
        <f>IF(SABI_SUMMARY!AU197="CENSORED",IF(SABI_SUMMARY!AT197="MALE_SUBADULT","M_DISPERSED",IF(SABI_SUMMARY!AT197="FEMALE_SUBADULT","F_DISPERSED","NA")),IF(SABI_SUMMARY!AU197="MALE_ADULT_36_48","M_RESIDENT",IF(SABI_SUMMARY!AU197="FEMALE_ADULT_36_48","F_RESIDENT","NA")))</f>
        <v>NA</v>
      </c>
      <c r="M197" s="1" t="str">
        <f>IF(SABI_SUMMARY!AV197="CENSORED",IF(SABI_SUMMARY!AU197="MALE_SUBADULT","M_DISPERSED",IF(SABI_SUMMARY!AU197="FEMALE_SUBADULT","F_DISPERSED","NA")),IF(SABI_SUMMARY!AV197="MALE_ADULT_36_48","M_RESIDENT",IF(SABI_SUMMARY!AV197="FEMALE_ADULT_36_48","F_RESIDENT","NA")))</f>
        <v>NA</v>
      </c>
      <c r="N197" s="1" t="str">
        <f>IF(SABI_SUMMARY!AW197="CENSORED",IF(SABI_SUMMARY!AV197="MALE_SUBADULT","M_DISPERSED",IF(SABI_SUMMARY!AV197="FEMALE_SUBADULT","F_DISPERSED","NA")),IF(SABI_SUMMARY!AW197="MALE_ADULT_36_48","M_RESIDENT",IF(SABI_SUMMARY!AW197="FEMALE_ADULT_36_48","F_RESIDENT","NA")))</f>
        <v>NA</v>
      </c>
      <c r="O197" s="1" t="str">
        <f>IF(SABI_SUMMARY!AX197="CENSORED",IF(SABI_SUMMARY!AW197="MALE_SUBADULT","M_DISPERSED",IF(SABI_SUMMARY!AW197="FEMALE_SUBADULT","F_DISPERSED","NA")),IF(SABI_SUMMARY!AX197="MALE_ADULT_36_48","M_RESIDENT",IF(SABI_SUMMARY!AX197="FEMALE_ADULT_36_48","F_RESIDENT","NA")))</f>
        <v>NA</v>
      </c>
      <c r="P197" s="1" t="str">
        <f>IF(SABI_SUMMARY!AY197="CENSORED",IF(SABI_SUMMARY!AX197="MALE_SUBADULT","M_DISPERSED",IF(SABI_SUMMARY!AX197="FEMALE_SUBADULT","F_DISPERSED","NA")),IF(SABI_SUMMARY!AY197="MALE_ADULT_36_48","M_RESIDENT",IF(SABI_SUMMARY!AY197="FEMALE_ADULT_36_48","F_RESIDENT","NA")))</f>
        <v>NA</v>
      </c>
    </row>
    <row r="198" spans="1:16" x14ac:dyDescent="0.2">
      <c r="A198" s="27">
        <f>SABI_RAW_DATA!A198</f>
        <v>197</v>
      </c>
      <c r="B198" s="1" t="str">
        <f>IF(SABI_SUMMARY!AK198="CENSORED",IF(SABI_SUMMARY!AJ198="MALE_SUBADULT","M_DISPERSED",IF(SABI_SUMMARY!AJ198="FEMALE_SUBADULT","F_DISPERSED","NA")),IF(SABI_SUMMARY!AK198="MALE_ADULT_36_48","M_RESIDENT",IF(SABI_SUMMARY!AK198="FEMALE_ADULT_36_48","F_RESIDENT","NA")))</f>
        <v>NA</v>
      </c>
      <c r="C198" s="1" t="str">
        <f>IF(SABI_SUMMARY!AL198="CENSORED",IF(SABI_SUMMARY!AK198="MALE_SUBADULT","M_DISPERSED",IF(SABI_SUMMARY!AK198="FEMALE_SUBADULT","F_DISPERSED","NA")),IF(SABI_SUMMARY!AL198="MALE_ADULT_36_48","M_RESIDENT",IF(SABI_SUMMARY!AL198="FEMALE_ADULT_36_48","F_RESIDENT","NA")))</f>
        <v>NA</v>
      </c>
      <c r="D198" s="1" t="str">
        <f>IF(SABI_SUMMARY!AM198="CENSORED",IF(SABI_SUMMARY!AL198="MALE_SUBADULT","M_DISPERSED",IF(SABI_SUMMARY!AL198="FEMALE_SUBADULT","F_DISPERSED","NA")),IF(SABI_SUMMARY!AM198="MALE_ADULT_36_48","M_RESIDENT",IF(SABI_SUMMARY!AM198="FEMALE_ADULT_36_48","F_RESIDENT","NA")))</f>
        <v>NA</v>
      </c>
      <c r="E198" s="1" t="str">
        <f>IF(SABI_SUMMARY!AN198="CENSORED",IF(SABI_SUMMARY!AM198="MALE_SUBADULT","M_DISPERSED",IF(SABI_SUMMARY!AM198="FEMALE_SUBADULT","F_DISPERSED","NA")),IF(SABI_SUMMARY!AN198="MALE_ADULT_36_48","M_RESIDENT",IF(SABI_SUMMARY!AN198="FEMALE_ADULT_36_48","F_RESIDENT","NA")))</f>
        <v>NA</v>
      </c>
      <c r="F198" s="1" t="str">
        <f>IF(SABI_SUMMARY!AO198="CENSORED",IF(SABI_SUMMARY!AN198="MALE_SUBADULT","M_DISPERSED",IF(SABI_SUMMARY!AN198="FEMALE_SUBADULT","F_DISPERSED","NA")),IF(SABI_SUMMARY!AO198="MALE_ADULT_36_48","M_RESIDENT",IF(SABI_SUMMARY!AO198="FEMALE_ADULT_36_48","F_RESIDENT","NA")))</f>
        <v>NA</v>
      </c>
      <c r="G198" s="1" t="str">
        <f>IF(SABI_SUMMARY!AP198="CENSORED",IF(SABI_SUMMARY!AO198="MALE_SUBADULT","M_DISPERSED",IF(SABI_SUMMARY!AO198="FEMALE_SUBADULT","F_DISPERSED","NA")),IF(SABI_SUMMARY!AP198="MALE_ADULT_36_48","M_RESIDENT",IF(SABI_SUMMARY!AP198="FEMALE_ADULT_36_48","F_RESIDENT","NA")))</f>
        <v>NA</v>
      </c>
      <c r="H198" s="1" t="str">
        <f>IF(SABI_SUMMARY!AQ198="CENSORED",IF(SABI_SUMMARY!AP198="MALE_SUBADULT","M_DISPERSED",IF(SABI_SUMMARY!AP198="FEMALE_SUBADULT","F_DISPERSED","NA")),IF(SABI_SUMMARY!AQ198="MALE_ADULT_36_48","M_RESIDENT",IF(SABI_SUMMARY!AQ198="FEMALE_ADULT_36_48","F_RESIDENT","NA")))</f>
        <v>NA</v>
      </c>
      <c r="I198" s="1" t="str">
        <f>IF(SABI_SUMMARY!AR198="CENSORED",IF(SABI_SUMMARY!AQ198="MALE_SUBADULT","M_DISPERSED",IF(SABI_SUMMARY!AQ198="FEMALE_SUBADULT","F_DISPERSED","NA")),IF(SABI_SUMMARY!AR198="MALE_ADULT_36_48","M_RESIDENT",IF(SABI_SUMMARY!AR198="FEMALE_ADULT_36_48","F_RESIDENT","NA")))</f>
        <v>NA</v>
      </c>
      <c r="J198" s="1" t="str">
        <f>IF(SABI_SUMMARY!AS198="CENSORED",IF(SABI_SUMMARY!AR198="MALE_SUBADULT","M_DISPERSED",IF(SABI_SUMMARY!AR198="FEMALE_SUBADULT","F_DISPERSED","NA")),IF(SABI_SUMMARY!AS198="MALE_ADULT_36_48","M_RESIDENT",IF(SABI_SUMMARY!AS198="FEMALE_ADULT_36_48","F_RESIDENT","NA")))</f>
        <v>NA</v>
      </c>
      <c r="K198" s="1" t="str">
        <f>IF(SABI_SUMMARY!AT198="CENSORED",IF(SABI_SUMMARY!AS198="MALE_SUBADULT","M_DISPERSED",IF(SABI_SUMMARY!AS198="FEMALE_SUBADULT","F_DISPERSED","NA")),IF(SABI_SUMMARY!AT198="MALE_ADULT_36_48","M_RESIDENT",IF(SABI_SUMMARY!AT198="FEMALE_ADULT_36_48","F_RESIDENT","NA")))</f>
        <v>NA</v>
      </c>
      <c r="L198" s="1" t="str">
        <f>IF(SABI_SUMMARY!AU198="CENSORED",IF(SABI_SUMMARY!AT198="MALE_SUBADULT","M_DISPERSED",IF(SABI_SUMMARY!AT198="FEMALE_SUBADULT","F_DISPERSED","NA")),IF(SABI_SUMMARY!AU198="MALE_ADULT_36_48","M_RESIDENT",IF(SABI_SUMMARY!AU198="FEMALE_ADULT_36_48","F_RESIDENT","NA")))</f>
        <v>NA</v>
      </c>
      <c r="M198" s="1" t="str">
        <f>IF(SABI_SUMMARY!AV198="CENSORED",IF(SABI_SUMMARY!AU198="MALE_SUBADULT","M_DISPERSED",IF(SABI_SUMMARY!AU198="FEMALE_SUBADULT","F_DISPERSED","NA")),IF(SABI_SUMMARY!AV198="MALE_ADULT_36_48","M_RESIDENT",IF(SABI_SUMMARY!AV198="FEMALE_ADULT_36_48","F_RESIDENT","NA")))</f>
        <v>NA</v>
      </c>
      <c r="N198" s="1" t="str">
        <f>IF(SABI_SUMMARY!AW198="CENSORED",IF(SABI_SUMMARY!AV198="MALE_SUBADULT","M_DISPERSED",IF(SABI_SUMMARY!AV198="FEMALE_SUBADULT","F_DISPERSED","NA")),IF(SABI_SUMMARY!AW198="MALE_ADULT_36_48","M_RESIDENT",IF(SABI_SUMMARY!AW198="FEMALE_ADULT_36_48","F_RESIDENT","NA")))</f>
        <v>NA</v>
      </c>
      <c r="O198" s="1" t="str">
        <f>IF(SABI_SUMMARY!AX198="CENSORED",IF(SABI_SUMMARY!AW198="MALE_SUBADULT","M_DISPERSED",IF(SABI_SUMMARY!AW198="FEMALE_SUBADULT","F_DISPERSED","NA")),IF(SABI_SUMMARY!AX198="MALE_ADULT_36_48","M_RESIDENT",IF(SABI_SUMMARY!AX198="FEMALE_ADULT_36_48","F_RESIDENT","NA")))</f>
        <v>NA</v>
      </c>
      <c r="P198" s="1" t="str">
        <f>IF(SABI_SUMMARY!AY198="CENSORED",IF(SABI_SUMMARY!AX198="MALE_SUBADULT","M_DISPERSED",IF(SABI_SUMMARY!AX198="FEMALE_SUBADULT","F_DISPERSED","NA")),IF(SABI_SUMMARY!AY198="MALE_ADULT_36_48","M_RESIDENT",IF(SABI_SUMMARY!AY198="FEMALE_ADULT_36_48","F_RESIDENT","NA")))</f>
        <v>NA</v>
      </c>
    </row>
    <row r="199" spans="1:16" x14ac:dyDescent="0.2">
      <c r="A199" s="27">
        <f>SABI_RAW_DATA!A199</f>
        <v>198</v>
      </c>
      <c r="B199" s="1" t="str">
        <f>IF(SABI_SUMMARY!AK199="CENSORED",IF(SABI_SUMMARY!AJ199="MALE_SUBADULT","M_DISPERSED",IF(SABI_SUMMARY!AJ199="FEMALE_SUBADULT","F_DISPERSED","NA")),IF(SABI_SUMMARY!AK199="MALE_ADULT_36_48","M_RESIDENT",IF(SABI_SUMMARY!AK199="FEMALE_ADULT_36_48","F_RESIDENT","NA")))</f>
        <v>NA</v>
      </c>
      <c r="C199" s="1" t="str">
        <f>IF(SABI_SUMMARY!AL199="CENSORED",IF(SABI_SUMMARY!AK199="MALE_SUBADULT","M_DISPERSED",IF(SABI_SUMMARY!AK199="FEMALE_SUBADULT","F_DISPERSED","NA")),IF(SABI_SUMMARY!AL199="MALE_ADULT_36_48","M_RESIDENT",IF(SABI_SUMMARY!AL199="FEMALE_ADULT_36_48","F_RESIDENT","NA")))</f>
        <v>NA</v>
      </c>
      <c r="D199" s="1" t="str">
        <f>IF(SABI_SUMMARY!AM199="CENSORED",IF(SABI_SUMMARY!AL199="MALE_SUBADULT","M_DISPERSED",IF(SABI_SUMMARY!AL199="FEMALE_SUBADULT","F_DISPERSED","NA")),IF(SABI_SUMMARY!AM199="MALE_ADULT_36_48","M_RESIDENT",IF(SABI_SUMMARY!AM199="FEMALE_ADULT_36_48","F_RESIDENT","NA")))</f>
        <v>NA</v>
      </c>
      <c r="E199" s="1" t="str">
        <f>IF(SABI_SUMMARY!AN199="CENSORED",IF(SABI_SUMMARY!AM199="MALE_SUBADULT","M_DISPERSED",IF(SABI_SUMMARY!AM199="FEMALE_SUBADULT","F_DISPERSED","NA")),IF(SABI_SUMMARY!AN199="MALE_ADULT_36_48","M_RESIDENT",IF(SABI_SUMMARY!AN199="FEMALE_ADULT_36_48","F_RESIDENT","NA")))</f>
        <v>NA</v>
      </c>
      <c r="F199" s="1" t="str">
        <f>IF(SABI_SUMMARY!AO199="CENSORED",IF(SABI_SUMMARY!AN199="MALE_SUBADULT","M_DISPERSED",IF(SABI_SUMMARY!AN199="FEMALE_SUBADULT","F_DISPERSED","NA")),IF(SABI_SUMMARY!AO199="MALE_ADULT_36_48","M_RESIDENT",IF(SABI_SUMMARY!AO199="FEMALE_ADULT_36_48","F_RESIDENT","NA")))</f>
        <v>NA</v>
      </c>
      <c r="G199" s="1" t="str">
        <f>IF(SABI_SUMMARY!AP199="CENSORED",IF(SABI_SUMMARY!AO199="MALE_SUBADULT","M_DISPERSED",IF(SABI_SUMMARY!AO199="FEMALE_SUBADULT","F_DISPERSED","NA")),IF(SABI_SUMMARY!AP199="MALE_ADULT_36_48","M_RESIDENT",IF(SABI_SUMMARY!AP199="FEMALE_ADULT_36_48","F_RESIDENT","NA")))</f>
        <v>NA</v>
      </c>
      <c r="H199" s="1" t="str">
        <f>IF(SABI_SUMMARY!AQ199="CENSORED",IF(SABI_SUMMARY!AP199="MALE_SUBADULT","M_DISPERSED",IF(SABI_SUMMARY!AP199="FEMALE_SUBADULT","F_DISPERSED","NA")),IF(SABI_SUMMARY!AQ199="MALE_ADULT_36_48","M_RESIDENT",IF(SABI_SUMMARY!AQ199="FEMALE_ADULT_36_48","F_RESIDENT","NA")))</f>
        <v>NA</v>
      </c>
      <c r="I199" s="1" t="str">
        <f>IF(SABI_SUMMARY!AR199="CENSORED",IF(SABI_SUMMARY!AQ199="MALE_SUBADULT","M_DISPERSED",IF(SABI_SUMMARY!AQ199="FEMALE_SUBADULT","F_DISPERSED","NA")),IF(SABI_SUMMARY!AR199="MALE_ADULT_36_48","M_RESIDENT",IF(SABI_SUMMARY!AR199="FEMALE_ADULT_36_48","F_RESIDENT","NA")))</f>
        <v>NA</v>
      </c>
      <c r="J199" s="1" t="str">
        <f>IF(SABI_SUMMARY!AS199="CENSORED",IF(SABI_SUMMARY!AR199="MALE_SUBADULT","M_DISPERSED",IF(SABI_SUMMARY!AR199="FEMALE_SUBADULT","F_DISPERSED","NA")),IF(SABI_SUMMARY!AS199="MALE_ADULT_36_48","M_RESIDENT",IF(SABI_SUMMARY!AS199="FEMALE_ADULT_36_48","F_RESIDENT","NA")))</f>
        <v>NA</v>
      </c>
      <c r="K199" s="1" t="str">
        <f>IF(SABI_SUMMARY!AT199="CENSORED",IF(SABI_SUMMARY!AS199="MALE_SUBADULT","M_DISPERSED",IF(SABI_SUMMARY!AS199="FEMALE_SUBADULT","F_DISPERSED","NA")),IF(SABI_SUMMARY!AT199="MALE_ADULT_36_48","M_RESIDENT",IF(SABI_SUMMARY!AT199="FEMALE_ADULT_36_48","F_RESIDENT","NA")))</f>
        <v>M_RESIDENT</v>
      </c>
      <c r="L199" s="1" t="str">
        <f>IF(SABI_SUMMARY!AU199="CENSORED",IF(SABI_SUMMARY!AT199="MALE_SUBADULT","M_DISPERSED",IF(SABI_SUMMARY!AT199="FEMALE_SUBADULT","F_DISPERSED","NA")),IF(SABI_SUMMARY!AU199="MALE_ADULT_36_48","M_RESIDENT",IF(SABI_SUMMARY!AU199="FEMALE_ADULT_36_48","F_RESIDENT","NA")))</f>
        <v>NA</v>
      </c>
      <c r="M199" s="1" t="str">
        <f>IF(SABI_SUMMARY!AV199="CENSORED",IF(SABI_SUMMARY!AU199="MALE_SUBADULT","M_DISPERSED",IF(SABI_SUMMARY!AU199="FEMALE_SUBADULT","F_DISPERSED","NA")),IF(SABI_SUMMARY!AV199="MALE_ADULT_36_48","M_RESIDENT",IF(SABI_SUMMARY!AV199="FEMALE_ADULT_36_48","F_RESIDENT","NA")))</f>
        <v>NA</v>
      </c>
      <c r="N199" s="1" t="str">
        <f>IF(SABI_SUMMARY!AW199="CENSORED",IF(SABI_SUMMARY!AV199="MALE_SUBADULT","M_DISPERSED",IF(SABI_SUMMARY!AV199="FEMALE_SUBADULT","F_DISPERSED","NA")),IF(SABI_SUMMARY!AW199="MALE_ADULT_36_48","M_RESIDENT",IF(SABI_SUMMARY!AW199="FEMALE_ADULT_36_48","F_RESIDENT","NA")))</f>
        <v>NA</v>
      </c>
      <c r="O199" s="1" t="str">
        <f>IF(SABI_SUMMARY!AX199="CENSORED",IF(SABI_SUMMARY!AW199="MALE_SUBADULT","M_DISPERSED",IF(SABI_SUMMARY!AW199="FEMALE_SUBADULT","F_DISPERSED","NA")),IF(SABI_SUMMARY!AX199="MALE_ADULT_36_48","M_RESIDENT",IF(SABI_SUMMARY!AX199="FEMALE_ADULT_36_48","F_RESIDENT","NA")))</f>
        <v>NA</v>
      </c>
      <c r="P199" s="1" t="str">
        <f>IF(SABI_SUMMARY!AY199="CENSORED",IF(SABI_SUMMARY!AX199="MALE_SUBADULT","M_DISPERSED",IF(SABI_SUMMARY!AX199="FEMALE_SUBADULT","F_DISPERSED","NA")),IF(SABI_SUMMARY!AY199="MALE_ADULT_36_48","M_RESIDENT",IF(SABI_SUMMARY!AY199="FEMALE_ADULT_36_48","F_RESIDENT","NA")))</f>
        <v>NA</v>
      </c>
    </row>
    <row r="200" spans="1:16" x14ac:dyDescent="0.2">
      <c r="A200" s="27">
        <f>SABI_RAW_DATA!A200</f>
        <v>199</v>
      </c>
      <c r="B200" s="1" t="str">
        <f>IF(SABI_SUMMARY!AK200="CENSORED",IF(SABI_SUMMARY!AJ200="MALE_SUBADULT","M_DISPERSED",IF(SABI_SUMMARY!AJ200="FEMALE_SUBADULT","F_DISPERSED","NA")),IF(SABI_SUMMARY!AK200="MALE_ADULT_36_48","M_RESIDENT",IF(SABI_SUMMARY!AK200="FEMALE_ADULT_36_48","F_RESIDENT","NA")))</f>
        <v>NA</v>
      </c>
      <c r="C200" s="1" t="str">
        <f>IF(SABI_SUMMARY!AL200="CENSORED",IF(SABI_SUMMARY!AK200="MALE_SUBADULT","M_DISPERSED",IF(SABI_SUMMARY!AK200="FEMALE_SUBADULT","F_DISPERSED","NA")),IF(SABI_SUMMARY!AL200="MALE_ADULT_36_48","M_RESIDENT",IF(SABI_SUMMARY!AL200="FEMALE_ADULT_36_48","F_RESIDENT","NA")))</f>
        <v>NA</v>
      </c>
      <c r="D200" s="1" t="str">
        <f>IF(SABI_SUMMARY!AM200="CENSORED",IF(SABI_SUMMARY!AL200="MALE_SUBADULT","M_DISPERSED",IF(SABI_SUMMARY!AL200="FEMALE_SUBADULT","F_DISPERSED","NA")),IF(SABI_SUMMARY!AM200="MALE_ADULT_36_48","M_RESIDENT",IF(SABI_SUMMARY!AM200="FEMALE_ADULT_36_48","F_RESIDENT","NA")))</f>
        <v>NA</v>
      </c>
      <c r="E200" s="1" t="str">
        <f>IF(SABI_SUMMARY!AN200="CENSORED",IF(SABI_SUMMARY!AM200="MALE_SUBADULT","M_DISPERSED",IF(SABI_SUMMARY!AM200="FEMALE_SUBADULT","F_DISPERSED","NA")),IF(SABI_SUMMARY!AN200="MALE_ADULT_36_48","M_RESIDENT",IF(SABI_SUMMARY!AN200="FEMALE_ADULT_36_48","F_RESIDENT","NA")))</f>
        <v>NA</v>
      </c>
      <c r="F200" s="1" t="str">
        <f>IF(SABI_SUMMARY!AO200="CENSORED",IF(SABI_SUMMARY!AN200="MALE_SUBADULT","M_DISPERSED",IF(SABI_SUMMARY!AN200="FEMALE_SUBADULT","F_DISPERSED","NA")),IF(SABI_SUMMARY!AO200="MALE_ADULT_36_48","M_RESIDENT",IF(SABI_SUMMARY!AO200="FEMALE_ADULT_36_48","F_RESIDENT","NA")))</f>
        <v>NA</v>
      </c>
      <c r="G200" s="1" t="str">
        <f>IF(SABI_SUMMARY!AP200="CENSORED",IF(SABI_SUMMARY!AO200="MALE_SUBADULT","M_DISPERSED",IF(SABI_SUMMARY!AO200="FEMALE_SUBADULT","F_DISPERSED","NA")),IF(SABI_SUMMARY!AP200="MALE_ADULT_36_48","M_RESIDENT",IF(SABI_SUMMARY!AP200="FEMALE_ADULT_36_48","F_RESIDENT","NA")))</f>
        <v>NA</v>
      </c>
      <c r="H200" s="1" t="str">
        <f>IF(SABI_SUMMARY!AQ200="CENSORED",IF(SABI_SUMMARY!AP200="MALE_SUBADULT","M_DISPERSED",IF(SABI_SUMMARY!AP200="FEMALE_SUBADULT","F_DISPERSED","NA")),IF(SABI_SUMMARY!AQ200="MALE_ADULT_36_48","M_RESIDENT",IF(SABI_SUMMARY!AQ200="FEMALE_ADULT_36_48","F_RESIDENT","NA")))</f>
        <v>NA</v>
      </c>
      <c r="I200" s="1" t="str">
        <f>IF(SABI_SUMMARY!AR200="CENSORED",IF(SABI_SUMMARY!AQ200="MALE_SUBADULT","M_DISPERSED",IF(SABI_SUMMARY!AQ200="FEMALE_SUBADULT","F_DISPERSED","NA")),IF(SABI_SUMMARY!AR200="MALE_ADULT_36_48","M_RESIDENT",IF(SABI_SUMMARY!AR200="FEMALE_ADULT_36_48","F_RESIDENT","NA")))</f>
        <v>NA</v>
      </c>
      <c r="J200" s="1" t="str">
        <f>IF(SABI_SUMMARY!AS200="CENSORED",IF(SABI_SUMMARY!AR200="MALE_SUBADULT","M_DISPERSED",IF(SABI_SUMMARY!AR200="FEMALE_SUBADULT","F_DISPERSED","NA")),IF(SABI_SUMMARY!AS200="MALE_ADULT_36_48","M_RESIDENT",IF(SABI_SUMMARY!AS200="FEMALE_ADULT_36_48","F_RESIDENT","NA")))</f>
        <v>NA</v>
      </c>
      <c r="K200" s="1" t="str">
        <f>IF(SABI_SUMMARY!AT200="CENSORED",IF(SABI_SUMMARY!AS200="MALE_SUBADULT","M_DISPERSED",IF(SABI_SUMMARY!AS200="FEMALE_SUBADULT","F_DISPERSED","NA")),IF(SABI_SUMMARY!AT200="MALE_ADULT_36_48","M_RESIDENT",IF(SABI_SUMMARY!AT200="FEMALE_ADULT_36_48","F_RESIDENT","NA")))</f>
        <v>NA</v>
      </c>
      <c r="L200" s="1" t="str">
        <f>IF(SABI_SUMMARY!AU200="CENSORED",IF(SABI_SUMMARY!AT200="MALE_SUBADULT","M_DISPERSED",IF(SABI_SUMMARY!AT200="FEMALE_SUBADULT","F_DISPERSED","NA")),IF(SABI_SUMMARY!AU200="MALE_ADULT_36_48","M_RESIDENT",IF(SABI_SUMMARY!AU200="FEMALE_ADULT_36_48","F_RESIDENT","NA")))</f>
        <v>NA</v>
      </c>
      <c r="M200" s="1" t="str">
        <f>IF(SABI_SUMMARY!AV200="CENSORED",IF(SABI_SUMMARY!AU200="MALE_SUBADULT","M_DISPERSED",IF(SABI_SUMMARY!AU200="FEMALE_SUBADULT","F_DISPERSED","NA")),IF(SABI_SUMMARY!AV200="MALE_ADULT_36_48","M_RESIDENT",IF(SABI_SUMMARY!AV200="FEMALE_ADULT_36_48","F_RESIDENT","NA")))</f>
        <v>M_RESIDENT</v>
      </c>
      <c r="N200" s="1" t="str">
        <f>IF(SABI_SUMMARY!AW200="CENSORED",IF(SABI_SUMMARY!AV200="MALE_SUBADULT","M_DISPERSED",IF(SABI_SUMMARY!AV200="FEMALE_SUBADULT","F_DISPERSED","NA")),IF(SABI_SUMMARY!AW200="MALE_ADULT_36_48","M_RESIDENT",IF(SABI_SUMMARY!AW200="FEMALE_ADULT_36_48","F_RESIDENT","NA")))</f>
        <v>NA</v>
      </c>
      <c r="O200" s="1" t="str">
        <f>IF(SABI_SUMMARY!AX200="CENSORED",IF(SABI_SUMMARY!AW200="MALE_SUBADULT","M_DISPERSED",IF(SABI_SUMMARY!AW200="FEMALE_SUBADULT","F_DISPERSED","NA")),IF(SABI_SUMMARY!AX200="MALE_ADULT_36_48","M_RESIDENT",IF(SABI_SUMMARY!AX200="FEMALE_ADULT_36_48","F_RESIDENT","NA")))</f>
        <v>NA</v>
      </c>
      <c r="P200" s="1" t="str">
        <f>IF(SABI_SUMMARY!AY200="CENSORED",IF(SABI_SUMMARY!AX200="MALE_SUBADULT","M_DISPERSED",IF(SABI_SUMMARY!AX200="FEMALE_SUBADULT","F_DISPERSED","NA")),IF(SABI_SUMMARY!AY200="MALE_ADULT_36_48","M_RESIDENT",IF(SABI_SUMMARY!AY200="FEMALE_ADULT_36_48","F_RESIDENT","NA")))</f>
        <v>NA</v>
      </c>
    </row>
    <row r="201" spans="1:16" x14ac:dyDescent="0.2">
      <c r="A201" s="27">
        <f>SABI_RAW_DATA!A201</f>
        <v>200</v>
      </c>
      <c r="B201" s="1" t="str">
        <f>IF(SABI_SUMMARY!AK201="CENSORED",IF(SABI_SUMMARY!AJ201="MALE_SUBADULT","M_DISPERSED",IF(SABI_SUMMARY!AJ201="FEMALE_SUBADULT","F_DISPERSED","NA")),IF(SABI_SUMMARY!AK201="MALE_ADULT_36_48","M_RESIDENT",IF(SABI_SUMMARY!AK201="FEMALE_ADULT_36_48","F_RESIDENT","NA")))</f>
        <v>NA</v>
      </c>
      <c r="C201" s="1" t="str">
        <f>IF(SABI_SUMMARY!AL201="CENSORED",IF(SABI_SUMMARY!AK201="MALE_SUBADULT","M_DISPERSED",IF(SABI_SUMMARY!AK201="FEMALE_SUBADULT","F_DISPERSED","NA")),IF(SABI_SUMMARY!AL201="MALE_ADULT_36_48","M_RESIDENT",IF(SABI_SUMMARY!AL201="FEMALE_ADULT_36_48","F_RESIDENT","NA")))</f>
        <v>NA</v>
      </c>
      <c r="D201" s="1" t="str">
        <f>IF(SABI_SUMMARY!AM201="CENSORED",IF(SABI_SUMMARY!AL201="MALE_SUBADULT","M_DISPERSED",IF(SABI_SUMMARY!AL201="FEMALE_SUBADULT","F_DISPERSED","NA")),IF(SABI_SUMMARY!AM201="MALE_ADULT_36_48","M_RESIDENT",IF(SABI_SUMMARY!AM201="FEMALE_ADULT_36_48","F_RESIDENT","NA")))</f>
        <v>NA</v>
      </c>
      <c r="E201" s="1" t="str">
        <f>IF(SABI_SUMMARY!AN201="CENSORED",IF(SABI_SUMMARY!AM201="MALE_SUBADULT","M_DISPERSED",IF(SABI_SUMMARY!AM201="FEMALE_SUBADULT","F_DISPERSED","NA")),IF(SABI_SUMMARY!AN201="MALE_ADULT_36_48","M_RESIDENT",IF(SABI_SUMMARY!AN201="FEMALE_ADULT_36_48","F_RESIDENT","NA")))</f>
        <v>NA</v>
      </c>
      <c r="F201" s="1" t="str">
        <f>IF(SABI_SUMMARY!AO201="CENSORED",IF(SABI_SUMMARY!AN201="MALE_SUBADULT","M_DISPERSED",IF(SABI_SUMMARY!AN201="FEMALE_SUBADULT","F_DISPERSED","NA")),IF(SABI_SUMMARY!AO201="MALE_ADULT_36_48","M_RESIDENT",IF(SABI_SUMMARY!AO201="FEMALE_ADULT_36_48","F_RESIDENT","NA")))</f>
        <v>NA</v>
      </c>
      <c r="G201" s="1" t="str">
        <f>IF(SABI_SUMMARY!AP201="CENSORED",IF(SABI_SUMMARY!AO201="MALE_SUBADULT","M_DISPERSED",IF(SABI_SUMMARY!AO201="FEMALE_SUBADULT","F_DISPERSED","NA")),IF(SABI_SUMMARY!AP201="MALE_ADULT_36_48","M_RESIDENT",IF(SABI_SUMMARY!AP201="FEMALE_ADULT_36_48","F_RESIDENT","NA")))</f>
        <v>NA</v>
      </c>
      <c r="H201" s="1" t="str">
        <f>IF(SABI_SUMMARY!AQ201="CENSORED",IF(SABI_SUMMARY!AP201="MALE_SUBADULT","M_DISPERSED",IF(SABI_SUMMARY!AP201="FEMALE_SUBADULT","F_DISPERSED","NA")),IF(SABI_SUMMARY!AQ201="MALE_ADULT_36_48","M_RESIDENT",IF(SABI_SUMMARY!AQ201="FEMALE_ADULT_36_48","F_RESIDENT","NA")))</f>
        <v>NA</v>
      </c>
      <c r="I201" s="1" t="str">
        <f>IF(SABI_SUMMARY!AR201="CENSORED",IF(SABI_SUMMARY!AQ201="MALE_SUBADULT","M_DISPERSED",IF(SABI_SUMMARY!AQ201="FEMALE_SUBADULT","F_DISPERSED","NA")),IF(SABI_SUMMARY!AR201="MALE_ADULT_36_48","M_RESIDENT",IF(SABI_SUMMARY!AR201="FEMALE_ADULT_36_48","F_RESIDENT","NA")))</f>
        <v>NA</v>
      </c>
      <c r="J201" s="1" t="str">
        <f>IF(SABI_SUMMARY!AS201="CENSORED",IF(SABI_SUMMARY!AR201="MALE_SUBADULT","M_DISPERSED",IF(SABI_SUMMARY!AR201="FEMALE_SUBADULT","F_DISPERSED","NA")),IF(SABI_SUMMARY!AS201="MALE_ADULT_36_48","M_RESIDENT",IF(SABI_SUMMARY!AS201="FEMALE_ADULT_36_48","F_RESIDENT","NA")))</f>
        <v>NA</v>
      </c>
      <c r="K201" s="1" t="str">
        <f>IF(SABI_SUMMARY!AT201="CENSORED",IF(SABI_SUMMARY!AS201="MALE_SUBADULT","M_DISPERSED",IF(SABI_SUMMARY!AS201="FEMALE_SUBADULT","F_DISPERSED","NA")),IF(SABI_SUMMARY!AT201="MALE_ADULT_36_48","M_RESIDENT",IF(SABI_SUMMARY!AT201="FEMALE_ADULT_36_48","F_RESIDENT","NA")))</f>
        <v>NA</v>
      </c>
      <c r="L201" s="1" t="str">
        <f>IF(SABI_SUMMARY!AU201="CENSORED",IF(SABI_SUMMARY!AT201="MALE_SUBADULT","M_DISPERSED",IF(SABI_SUMMARY!AT201="FEMALE_SUBADULT","F_DISPERSED","NA")),IF(SABI_SUMMARY!AU201="MALE_ADULT_36_48","M_RESIDENT",IF(SABI_SUMMARY!AU201="FEMALE_ADULT_36_48","F_RESIDENT","NA")))</f>
        <v>NA</v>
      </c>
      <c r="M201" s="1" t="str">
        <f>IF(SABI_SUMMARY!AV201="CENSORED",IF(SABI_SUMMARY!AU201="MALE_SUBADULT","M_DISPERSED",IF(SABI_SUMMARY!AU201="FEMALE_SUBADULT","F_DISPERSED","NA")),IF(SABI_SUMMARY!AV201="MALE_ADULT_36_48","M_RESIDENT",IF(SABI_SUMMARY!AV201="FEMALE_ADULT_36_48","F_RESIDENT","NA")))</f>
        <v>M_RESIDENT</v>
      </c>
      <c r="N201" s="1" t="str">
        <f>IF(SABI_SUMMARY!AW201="CENSORED",IF(SABI_SUMMARY!AV201="MALE_SUBADULT","M_DISPERSED",IF(SABI_SUMMARY!AV201="FEMALE_SUBADULT","F_DISPERSED","NA")),IF(SABI_SUMMARY!AW201="MALE_ADULT_36_48","M_RESIDENT",IF(SABI_SUMMARY!AW201="FEMALE_ADULT_36_48","F_RESIDENT","NA")))</f>
        <v>NA</v>
      </c>
      <c r="O201" s="1" t="str">
        <f>IF(SABI_SUMMARY!AX201="CENSORED",IF(SABI_SUMMARY!AW201="MALE_SUBADULT","M_DISPERSED",IF(SABI_SUMMARY!AW201="FEMALE_SUBADULT","F_DISPERSED","NA")),IF(SABI_SUMMARY!AX201="MALE_ADULT_36_48","M_RESIDENT",IF(SABI_SUMMARY!AX201="FEMALE_ADULT_36_48","F_RESIDENT","NA")))</f>
        <v>NA</v>
      </c>
      <c r="P201" s="1" t="str">
        <f>IF(SABI_SUMMARY!AY201="CENSORED",IF(SABI_SUMMARY!AX201="MALE_SUBADULT","M_DISPERSED",IF(SABI_SUMMARY!AX201="FEMALE_SUBADULT","F_DISPERSED","NA")),IF(SABI_SUMMARY!AY201="MALE_ADULT_36_48","M_RESIDENT",IF(SABI_SUMMARY!AY201="FEMALE_ADULT_36_48","F_RESIDENT","NA")))</f>
        <v>NA</v>
      </c>
    </row>
    <row r="202" spans="1:16" x14ac:dyDescent="0.2">
      <c r="A202" s="27">
        <f>SABI_RAW_DATA!A202</f>
        <v>201</v>
      </c>
      <c r="B202" s="1" t="str">
        <f>IF(SABI_SUMMARY!AK202="CENSORED",IF(SABI_SUMMARY!AJ202="MALE_SUBADULT","M_DISPERSED",IF(SABI_SUMMARY!AJ202="FEMALE_SUBADULT","F_DISPERSED","NA")),IF(SABI_SUMMARY!AK202="MALE_ADULT_36_48","M_RESIDENT",IF(SABI_SUMMARY!AK202="FEMALE_ADULT_36_48","F_RESIDENT","NA")))</f>
        <v>NA</v>
      </c>
      <c r="C202" s="1" t="str">
        <f>IF(SABI_SUMMARY!AL202="CENSORED",IF(SABI_SUMMARY!AK202="MALE_SUBADULT","M_DISPERSED",IF(SABI_SUMMARY!AK202="FEMALE_SUBADULT","F_DISPERSED","NA")),IF(SABI_SUMMARY!AL202="MALE_ADULT_36_48","M_RESIDENT",IF(SABI_SUMMARY!AL202="FEMALE_ADULT_36_48","F_RESIDENT","NA")))</f>
        <v>NA</v>
      </c>
      <c r="D202" s="1" t="str">
        <f>IF(SABI_SUMMARY!AM202="CENSORED",IF(SABI_SUMMARY!AL202="MALE_SUBADULT","M_DISPERSED",IF(SABI_SUMMARY!AL202="FEMALE_SUBADULT","F_DISPERSED","NA")),IF(SABI_SUMMARY!AM202="MALE_ADULT_36_48","M_RESIDENT",IF(SABI_SUMMARY!AM202="FEMALE_ADULT_36_48","F_RESIDENT","NA")))</f>
        <v>NA</v>
      </c>
      <c r="E202" s="1" t="str">
        <f>IF(SABI_SUMMARY!AN202="CENSORED",IF(SABI_SUMMARY!AM202="MALE_SUBADULT","M_DISPERSED",IF(SABI_SUMMARY!AM202="FEMALE_SUBADULT","F_DISPERSED","NA")),IF(SABI_SUMMARY!AN202="MALE_ADULT_36_48","M_RESIDENT",IF(SABI_SUMMARY!AN202="FEMALE_ADULT_36_48","F_RESIDENT","NA")))</f>
        <v>NA</v>
      </c>
      <c r="F202" s="1" t="str">
        <f>IF(SABI_SUMMARY!AO202="CENSORED",IF(SABI_SUMMARY!AN202="MALE_SUBADULT","M_DISPERSED",IF(SABI_SUMMARY!AN202="FEMALE_SUBADULT","F_DISPERSED","NA")),IF(SABI_SUMMARY!AO202="MALE_ADULT_36_48","M_RESIDENT",IF(SABI_SUMMARY!AO202="FEMALE_ADULT_36_48","F_RESIDENT","NA")))</f>
        <v>NA</v>
      </c>
      <c r="G202" s="1" t="str">
        <f>IF(SABI_SUMMARY!AP202="CENSORED",IF(SABI_SUMMARY!AO202="MALE_SUBADULT","M_DISPERSED",IF(SABI_SUMMARY!AO202="FEMALE_SUBADULT","F_DISPERSED","NA")),IF(SABI_SUMMARY!AP202="MALE_ADULT_36_48","M_RESIDENT",IF(SABI_SUMMARY!AP202="FEMALE_ADULT_36_48","F_RESIDENT","NA")))</f>
        <v>NA</v>
      </c>
      <c r="H202" s="1" t="str">
        <f>IF(SABI_SUMMARY!AQ202="CENSORED",IF(SABI_SUMMARY!AP202="MALE_SUBADULT","M_DISPERSED",IF(SABI_SUMMARY!AP202="FEMALE_SUBADULT","F_DISPERSED","NA")),IF(SABI_SUMMARY!AQ202="MALE_ADULT_36_48","M_RESIDENT",IF(SABI_SUMMARY!AQ202="FEMALE_ADULT_36_48","F_RESIDENT","NA")))</f>
        <v>NA</v>
      </c>
      <c r="I202" s="1" t="str">
        <f>IF(SABI_SUMMARY!AR202="CENSORED",IF(SABI_SUMMARY!AQ202="MALE_SUBADULT","M_DISPERSED",IF(SABI_SUMMARY!AQ202="FEMALE_SUBADULT","F_DISPERSED","NA")),IF(SABI_SUMMARY!AR202="MALE_ADULT_36_48","M_RESIDENT",IF(SABI_SUMMARY!AR202="FEMALE_ADULT_36_48","F_RESIDENT","NA")))</f>
        <v>NA</v>
      </c>
      <c r="J202" s="1" t="str">
        <f>IF(SABI_SUMMARY!AS202="CENSORED",IF(SABI_SUMMARY!AR202="MALE_SUBADULT","M_DISPERSED",IF(SABI_SUMMARY!AR202="FEMALE_SUBADULT","F_DISPERSED","NA")),IF(SABI_SUMMARY!AS202="MALE_ADULT_36_48","M_RESIDENT",IF(SABI_SUMMARY!AS202="FEMALE_ADULT_36_48","F_RESIDENT","NA")))</f>
        <v>NA</v>
      </c>
      <c r="K202" s="1" t="str">
        <f>IF(SABI_SUMMARY!AT202="CENSORED",IF(SABI_SUMMARY!AS202="MALE_SUBADULT","M_DISPERSED",IF(SABI_SUMMARY!AS202="FEMALE_SUBADULT","F_DISPERSED","NA")),IF(SABI_SUMMARY!AT202="MALE_ADULT_36_48","M_RESIDENT",IF(SABI_SUMMARY!AT202="FEMALE_ADULT_36_48","F_RESIDENT","NA")))</f>
        <v>NA</v>
      </c>
      <c r="L202" s="1" t="str">
        <f>IF(SABI_SUMMARY!AU202="CENSORED",IF(SABI_SUMMARY!AT202="MALE_SUBADULT","M_DISPERSED",IF(SABI_SUMMARY!AT202="FEMALE_SUBADULT","F_DISPERSED","NA")),IF(SABI_SUMMARY!AU202="MALE_ADULT_36_48","M_RESIDENT",IF(SABI_SUMMARY!AU202="FEMALE_ADULT_36_48","F_RESIDENT","NA")))</f>
        <v>NA</v>
      </c>
      <c r="M202" s="1" t="str">
        <f>IF(SABI_SUMMARY!AV202="CENSORED",IF(SABI_SUMMARY!AU202="MALE_SUBADULT","M_DISPERSED",IF(SABI_SUMMARY!AU202="FEMALE_SUBADULT","F_DISPERSED","NA")),IF(SABI_SUMMARY!AV202="MALE_ADULT_36_48","M_RESIDENT",IF(SABI_SUMMARY!AV202="FEMALE_ADULT_36_48","F_RESIDENT","NA")))</f>
        <v>NA</v>
      </c>
      <c r="N202" s="1" t="str">
        <f>IF(SABI_SUMMARY!AW202="CENSORED",IF(SABI_SUMMARY!AV202="MALE_SUBADULT","M_DISPERSED",IF(SABI_SUMMARY!AV202="FEMALE_SUBADULT","F_DISPERSED","NA")),IF(SABI_SUMMARY!AW202="MALE_ADULT_36_48","M_RESIDENT",IF(SABI_SUMMARY!AW202="FEMALE_ADULT_36_48","F_RESIDENT","NA")))</f>
        <v>NA</v>
      </c>
      <c r="O202" s="1" t="str">
        <f>IF(SABI_SUMMARY!AX202="CENSORED",IF(SABI_SUMMARY!AW202="MALE_SUBADULT","M_DISPERSED",IF(SABI_SUMMARY!AW202="FEMALE_SUBADULT","F_DISPERSED","NA")),IF(SABI_SUMMARY!AX202="MALE_ADULT_36_48","M_RESIDENT",IF(SABI_SUMMARY!AX202="FEMALE_ADULT_36_48","F_RESIDENT","NA")))</f>
        <v>NA</v>
      </c>
      <c r="P202" s="1" t="str">
        <f>IF(SABI_SUMMARY!AY202="CENSORED",IF(SABI_SUMMARY!AX202="MALE_SUBADULT","M_DISPERSED",IF(SABI_SUMMARY!AX202="FEMALE_SUBADULT","F_DISPERSED","NA")),IF(SABI_SUMMARY!AY202="MALE_ADULT_36_48","M_RESIDENT",IF(SABI_SUMMARY!AY202="FEMALE_ADULT_36_48","F_RESIDENT","NA")))</f>
        <v>NA</v>
      </c>
    </row>
    <row r="203" spans="1:16" x14ac:dyDescent="0.2">
      <c r="A203" s="27">
        <f>SABI_RAW_DATA!A203</f>
        <v>202</v>
      </c>
      <c r="B203" s="1" t="str">
        <f>IF(SABI_SUMMARY!AK203="CENSORED",IF(SABI_SUMMARY!AJ203="MALE_SUBADULT","M_DISPERSED",IF(SABI_SUMMARY!AJ203="FEMALE_SUBADULT","F_DISPERSED","NA")),IF(SABI_SUMMARY!AK203="MALE_ADULT_36_48","M_RESIDENT",IF(SABI_SUMMARY!AK203="FEMALE_ADULT_36_48","F_RESIDENT","NA")))</f>
        <v>NA</v>
      </c>
      <c r="C203" s="1" t="str">
        <f>IF(SABI_SUMMARY!AL203="CENSORED",IF(SABI_SUMMARY!AK203="MALE_SUBADULT","M_DISPERSED",IF(SABI_SUMMARY!AK203="FEMALE_SUBADULT","F_DISPERSED","NA")),IF(SABI_SUMMARY!AL203="MALE_ADULT_36_48","M_RESIDENT",IF(SABI_SUMMARY!AL203="FEMALE_ADULT_36_48","F_RESIDENT","NA")))</f>
        <v>NA</v>
      </c>
      <c r="D203" s="1" t="str">
        <f>IF(SABI_SUMMARY!AM203="CENSORED",IF(SABI_SUMMARY!AL203="MALE_SUBADULT","M_DISPERSED",IF(SABI_SUMMARY!AL203="FEMALE_SUBADULT","F_DISPERSED","NA")),IF(SABI_SUMMARY!AM203="MALE_ADULT_36_48","M_RESIDENT",IF(SABI_SUMMARY!AM203="FEMALE_ADULT_36_48","F_RESIDENT","NA")))</f>
        <v>NA</v>
      </c>
      <c r="E203" s="1" t="str">
        <f>IF(SABI_SUMMARY!AN203="CENSORED",IF(SABI_SUMMARY!AM203="MALE_SUBADULT","M_DISPERSED",IF(SABI_SUMMARY!AM203="FEMALE_SUBADULT","F_DISPERSED","NA")),IF(SABI_SUMMARY!AN203="MALE_ADULT_36_48","M_RESIDENT",IF(SABI_SUMMARY!AN203="FEMALE_ADULT_36_48","F_RESIDENT","NA")))</f>
        <v>NA</v>
      </c>
      <c r="F203" s="1" t="str">
        <f>IF(SABI_SUMMARY!AO203="CENSORED",IF(SABI_SUMMARY!AN203="MALE_SUBADULT","M_DISPERSED",IF(SABI_SUMMARY!AN203="FEMALE_SUBADULT","F_DISPERSED","NA")),IF(SABI_SUMMARY!AO203="MALE_ADULT_36_48","M_RESIDENT",IF(SABI_SUMMARY!AO203="FEMALE_ADULT_36_48","F_RESIDENT","NA")))</f>
        <v>NA</v>
      </c>
      <c r="G203" s="1" t="str">
        <f>IF(SABI_SUMMARY!AP203="CENSORED",IF(SABI_SUMMARY!AO203="MALE_SUBADULT","M_DISPERSED",IF(SABI_SUMMARY!AO203="FEMALE_SUBADULT","F_DISPERSED","NA")),IF(SABI_SUMMARY!AP203="MALE_ADULT_36_48","M_RESIDENT",IF(SABI_SUMMARY!AP203="FEMALE_ADULT_36_48","F_RESIDENT","NA")))</f>
        <v>NA</v>
      </c>
      <c r="H203" s="1" t="str">
        <f>IF(SABI_SUMMARY!AQ203="CENSORED",IF(SABI_SUMMARY!AP203="MALE_SUBADULT","M_DISPERSED",IF(SABI_SUMMARY!AP203="FEMALE_SUBADULT","F_DISPERSED","NA")),IF(SABI_SUMMARY!AQ203="MALE_ADULT_36_48","M_RESIDENT",IF(SABI_SUMMARY!AQ203="FEMALE_ADULT_36_48","F_RESIDENT","NA")))</f>
        <v>NA</v>
      </c>
      <c r="I203" s="1" t="str">
        <f>IF(SABI_SUMMARY!AR203="CENSORED",IF(SABI_SUMMARY!AQ203="MALE_SUBADULT","M_DISPERSED",IF(SABI_SUMMARY!AQ203="FEMALE_SUBADULT","F_DISPERSED","NA")),IF(SABI_SUMMARY!AR203="MALE_ADULT_36_48","M_RESIDENT",IF(SABI_SUMMARY!AR203="FEMALE_ADULT_36_48","F_RESIDENT","NA")))</f>
        <v>NA</v>
      </c>
      <c r="J203" s="1" t="str">
        <f>IF(SABI_SUMMARY!AS203="CENSORED",IF(SABI_SUMMARY!AR203="MALE_SUBADULT","M_DISPERSED",IF(SABI_SUMMARY!AR203="FEMALE_SUBADULT","F_DISPERSED","NA")),IF(SABI_SUMMARY!AS203="MALE_ADULT_36_48","M_RESIDENT",IF(SABI_SUMMARY!AS203="FEMALE_ADULT_36_48","F_RESIDENT","NA")))</f>
        <v>NA</v>
      </c>
      <c r="K203" s="1" t="str">
        <f>IF(SABI_SUMMARY!AT203="CENSORED",IF(SABI_SUMMARY!AS203="MALE_SUBADULT","M_DISPERSED",IF(SABI_SUMMARY!AS203="FEMALE_SUBADULT","F_DISPERSED","NA")),IF(SABI_SUMMARY!AT203="MALE_ADULT_36_48","M_RESIDENT",IF(SABI_SUMMARY!AT203="FEMALE_ADULT_36_48","F_RESIDENT","NA")))</f>
        <v>NA</v>
      </c>
      <c r="L203" s="1" t="str">
        <f>IF(SABI_SUMMARY!AU203="CENSORED",IF(SABI_SUMMARY!AT203="MALE_SUBADULT","M_DISPERSED",IF(SABI_SUMMARY!AT203="FEMALE_SUBADULT","F_DISPERSED","NA")),IF(SABI_SUMMARY!AU203="MALE_ADULT_36_48","M_RESIDENT",IF(SABI_SUMMARY!AU203="FEMALE_ADULT_36_48","F_RESIDENT","NA")))</f>
        <v>NA</v>
      </c>
      <c r="M203" s="1" t="str">
        <f>IF(SABI_SUMMARY!AV203="CENSORED",IF(SABI_SUMMARY!AU203="MALE_SUBADULT","M_DISPERSED",IF(SABI_SUMMARY!AU203="FEMALE_SUBADULT","F_DISPERSED","NA")),IF(SABI_SUMMARY!AV203="MALE_ADULT_36_48","M_RESIDENT",IF(SABI_SUMMARY!AV203="FEMALE_ADULT_36_48","F_RESIDENT","NA")))</f>
        <v>NA</v>
      </c>
      <c r="N203" s="1" t="str">
        <f>IF(SABI_SUMMARY!AW203="CENSORED",IF(SABI_SUMMARY!AV203="MALE_SUBADULT","M_DISPERSED",IF(SABI_SUMMARY!AV203="FEMALE_SUBADULT","F_DISPERSED","NA")),IF(SABI_SUMMARY!AW203="MALE_ADULT_36_48","M_RESIDENT",IF(SABI_SUMMARY!AW203="FEMALE_ADULT_36_48","F_RESIDENT","NA")))</f>
        <v>NA</v>
      </c>
      <c r="O203" s="1" t="str">
        <f>IF(SABI_SUMMARY!AX203="CENSORED",IF(SABI_SUMMARY!AW203="MALE_SUBADULT","M_DISPERSED",IF(SABI_SUMMARY!AW203="FEMALE_SUBADULT","F_DISPERSED","NA")),IF(SABI_SUMMARY!AX203="MALE_ADULT_36_48","M_RESIDENT",IF(SABI_SUMMARY!AX203="FEMALE_ADULT_36_48","F_RESIDENT","NA")))</f>
        <v>NA</v>
      </c>
      <c r="P203" s="1" t="str">
        <f>IF(SABI_SUMMARY!AY203="CENSORED",IF(SABI_SUMMARY!AX203="MALE_SUBADULT","M_DISPERSED",IF(SABI_SUMMARY!AX203="FEMALE_SUBADULT","F_DISPERSED","NA")),IF(SABI_SUMMARY!AY203="MALE_ADULT_36_48","M_RESIDENT",IF(SABI_SUMMARY!AY203="FEMALE_ADULT_36_48","F_RESIDENT","NA")))</f>
        <v>NA</v>
      </c>
    </row>
    <row r="204" spans="1:16" x14ac:dyDescent="0.2">
      <c r="A204" s="27">
        <f>SABI_RAW_DATA!A204</f>
        <v>203</v>
      </c>
      <c r="B204" s="1" t="str">
        <f>IF(SABI_SUMMARY!AK204="CENSORED",IF(SABI_SUMMARY!AJ204="MALE_SUBADULT","M_DISPERSED",IF(SABI_SUMMARY!AJ204="FEMALE_SUBADULT","F_DISPERSED","NA")),IF(SABI_SUMMARY!AK204="MALE_ADULT_36_48","M_RESIDENT",IF(SABI_SUMMARY!AK204="FEMALE_ADULT_36_48","F_RESIDENT","NA")))</f>
        <v>NA</v>
      </c>
      <c r="C204" s="1" t="str">
        <f>IF(SABI_SUMMARY!AL204="CENSORED",IF(SABI_SUMMARY!AK204="MALE_SUBADULT","M_DISPERSED",IF(SABI_SUMMARY!AK204="FEMALE_SUBADULT","F_DISPERSED","NA")),IF(SABI_SUMMARY!AL204="MALE_ADULT_36_48","M_RESIDENT",IF(SABI_SUMMARY!AL204="FEMALE_ADULT_36_48","F_RESIDENT","NA")))</f>
        <v>NA</v>
      </c>
      <c r="D204" s="1" t="str">
        <f>IF(SABI_SUMMARY!AM204="CENSORED",IF(SABI_SUMMARY!AL204="MALE_SUBADULT","M_DISPERSED",IF(SABI_SUMMARY!AL204="FEMALE_SUBADULT","F_DISPERSED","NA")),IF(SABI_SUMMARY!AM204="MALE_ADULT_36_48","M_RESIDENT",IF(SABI_SUMMARY!AM204="FEMALE_ADULT_36_48","F_RESIDENT","NA")))</f>
        <v>NA</v>
      </c>
      <c r="E204" s="1" t="str">
        <f>IF(SABI_SUMMARY!AN204="CENSORED",IF(SABI_SUMMARY!AM204="MALE_SUBADULT","M_DISPERSED",IF(SABI_SUMMARY!AM204="FEMALE_SUBADULT","F_DISPERSED","NA")),IF(SABI_SUMMARY!AN204="MALE_ADULT_36_48","M_RESIDENT",IF(SABI_SUMMARY!AN204="FEMALE_ADULT_36_48","F_RESIDENT","NA")))</f>
        <v>NA</v>
      </c>
      <c r="F204" s="1" t="str">
        <f>IF(SABI_SUMMARY!AO204="CENSORED",IF(SABI_SUMMARY!AN204="MALE_SUBADULT","M_DISPERSED",IF(SABI_SUMMARY!AN204="FEMALE_SUBADULT","F_DISPERSED","NA")),IF(SABI_SUMMARY!AO204="MALE_ADULT_36_48","M_RESIDENT",IF(SABI_SUMMARY!AO204="FEMALE_ADULT_36_48","F_RESIDENT","NA")))</f>
        <v>NA</v>
      </c>
      <c r="G204" s="1" t="str">
        <f>IF(SABI_SUMMARY!AP204="CENSORED",IF(SABI_SUMMARY!AO204="MALE_SUBADULT","M_DISPERSED",IF(SABI_SUMMARY!AO204="FEMALE_SUBADULT","F_DISPERSED","NA")),IF(SABI_SUMMARY!AP204="MALE_ADULT_36_48","M_RESIDENT",IF(SABI_SUMMARY!AP204="FEMALE_ADULT_36_48","F_RESIDENT","NA")))</f>
        <v>NA</v>
      </c>
      <c r="H204" s="1" t="str">
        <f>IF(SABI_SUMMARY!AQ204="CENSORED",IF(SABI_SUMMARY!AP204="MALE_SUBADULT","M_DISPERSED",IF(SABI_SUMMARY!AP204="FEMALE_SUBADULT","F_DISPERSED","NA")),IF(SABI_SUMMARY!AQ204="MALE_ADULT_36_48","M_RESIDENT",IF(SABI_SUMMARY!AQ204="FEMALE_ADULT_36_48","F_RESIDENT","NA")))</f>
        <v>NA</v>
      </c>
      <c r="I204" s="1" t="str">
        <f>IF(SABI_SUMMARY!AR204="CENSORED",IF(SABI_SUMMARY!AQ204="MALE_SUBADULT","M_DISPERSED",IF(SABI_SUMMARY!AQ204="FEMALE_SUBADULT","F_DISPERSED","NA")),IF(SABI_SUMMARY!AR204="MALE_ADULT_36_48","M_RESIDENT",IF(SABI_SUMMARY!AR204="FEMALE_ADULT_36_48","F_RESIDENT","NA")))</f>
        <v>NA</v>
      </c>
      <c r="J204" s="1" t="str">
        <f>IF(SABI_SUMMARY!AS204="CENSORED",IF(SABI_SUMMARY!AR204="MALE_SUBADULT","M_DISPERSED",IF(SABI_SUMMARY!AR204="FEMALE_SUBADULT","F_DISPERSED","NA")),IF(SABI_SUMMARY!AS204="MALE_ADULT_36_48","M_RESIDENT",IF(SABI_SUMMARY!AS204="FEMALE_ADULT_36_48","F_RESIDENT","NA")))</f>
        <v>NA</v>
      </c>
      <c r="K204" s="1" t="str">
        <f>IF(SABI_SUMMARY!AT204="CENSORED",IF(SABI_SUMMARY!AS204="MALE_SUBADULT","M_DISPERSED",IF(SABI_SUMMARY!AS204="FEMALE_SUBADULT","F_DISPERSED","NA")),IF(SABI_SUMMARY!AT204="MALE_ADULT_36_48","M_RESIDENT",IF(SABI_SUMMARY!AT204="FEMALE_ADULT_36_48","F_RESIDENT","NA")))</f>
        <v>NA</v>
      </c>
      <c r="L204" s="1" t="str">
        <f>IF(SABI_SUMMARY!AU204="CENSORED",IF(SABI_SUMMARY!AT204="MALE_SUBADULT","M_DISPERSED",IF(SABI_SUMMARY!AT204="FEMALE_SUBADULT","F_DISPERSED","NA")),IF(SABI_SUMMARY!AU204="MALE_ADULT_36_48","M_RESIDENT",IF(SABI_SUMMARY!AU204="FEMALE_ADULT_36_48","F_RESIDENT","NA")))</f>
        <v>NA</v>
      </c>
      <c r="M204" s="1" t="str">
        <f>IF(SABI_SUMMARY!AV204="CENSORED",IF(SABI_SUMMARY!AU204="MALE_SUBADULT","M_DISPERSED",IF(SABI_SUMMARY!AU204="FEMALE_SUBADULT","F_DISPERSED","NA")),IF(SABI_SUMMARY!AV204="MALE_ADULT_36_48","M_RESIDENT",IF(SABI_SUMMARY!AV204="FEMALE_ADULT_36_48","F_RESIDENT","NA")))</f>
        <v>NA</v>
      </c>
      <c r="N204" s="1" t="str">
        <f>IF(SABI_SUMMARY!AW204="CENSORED",IF(SABI_SUMMARY!AV204="MALE_SUBADULT","M_DISPERSED",IF(SABI_SUMMARY!AV204="FEMALE_SUBADULT","F_DISPERSED","NA")),IF(SABI_SUMMARY!AW204="MALE_ADULT_36_48","M_RESIDENT",IF(SABI_SUMMARY!AW204="FEMALE_ADULT_36_48","F_RESIDENT","NA")))</f>
        <v>NA</v>
      </c>
      <c r="O204" s="1" t="str">
        <f>IF(SABI_SUMMARY!AX204="CENSORED",IF(SABI_SUMMARY!AW204="MALE_SUBADULT","M_DISPERSED",IF(SABI_SUMMARY!AW204="FEMALE_SUBADULT","F_DISPERSED","NA")),IF(SABI_SUMMARY!AX204="MALE_ADULT_36_48","M_RESIDENT",IF(SABI_SUMMARY!AX204="FEMALE_ADULT_36_48","F_RESIDENT","NA")))</f>
        <v>NA</v>
      </c>
      <c r="P204" s="1" t="str">
        <f>IF(SABI_SUMMARY!AY204="CENSORED",IF(SABI_SUMMARY!AX204="MALE_SUBADULT","M_DISPERSED",IF(SABI_SUMMARY!AX204="FEMALE_SUBADULT","F_DISPERSED","NA")),IF(SABI_SUMMARY!AY204="MALE_ADULT_36_48","M_RESIDENT",IF(SABI_SUMMARY!AY204="FEMALE_ADULT_36_48","F_RESIDENT","NA")))</f>
        <v>NA</v>
      </c>
    </row>
    <row r="205" spans="1:16" x14ac:dyDescent="0.2">
      <c r="A205" s="27">
        <f>SABI_RAW_DATA!A205</f>
        <v>204</v>
      </c>
      <c r="B205" s="1" t="str">
        <f>IF(SABI_SUMMARY!AK205="CENSORED",IF(SABI_SUMMARY!AJ205="MALE_SUBADULT","M_DISPERSED",IF(SABI_SUMMARY!AJ205="FEMALE_SUBADULT","F_DISPERSED","NA")),IF(SABI_SUMMARY!AK205="MALE_ADULT_36_48","M_RESIDENT",IF(SABI_SUMMARY!AK205="FEMALE_ADULT_36_48","F_RESIDENT","NA")))</f>
        <v>NA</v>
      </c>
      <c r="C205" s="1" t="str">
        <f>IF(SABI_SUMMARY!AL205="CENSORED",IF(SABI_SUMMARY!AK205="MALE_SUBADULT","M_DISPERSED",IF(SABI_SUMMARY!AK205="FEMALE_SUBADULT","F_DISPERSED","NA")),IF(SABI_SUMMARY!AL205="MALE_ADULT_36_48","M_RESIDENT",IF(SABI_SUMMARY!AL205="FEMALE_ADULT_36_48","F_RESIDENT","NA")))</f>
        <v>NA</v>
      </c>
      <c r="D205" s="1" t="str">
        <f>IF(SABI_SUMMARY!AM205="CENSORED",IF(SABI_SUMMARY!AL205="MALE_SUBADULT","M_DISPERSED",IF(SABI_SUMMARY!AL205="FEMALE_SUBADULT","F_DISPERSED","NA")),IF(SABI_SUMMARY!AM205="MALE_ADULT_36_48","M_RESIDENT",IF(SABI_SUMMARY!AM205="FEMALE_ADULT_36_48","F_RESIDENT","NA")))</f>
        <v>NA</v>
      </c>
      <c r="E205" s="1" t="str">
        <f>IF(SABI_SUMMARY!AN205="CENSORED",IF(SABI_SUMMARY!AM205="MALE_SUBADULT","M_DISPERSED",IF(SABI_SUMMARY!AM205="FEMALE_SUBADULT","F_DISPERSED","NA")),IF(SABI_SUMMARY!AN205="MALE_ADULT_36_48","M_RESIDENT",IF(SABI_SUMMARY!AN205="FEMALE_ADULT_36_48","F_RESIDENT","NA")))</f>
        <v>NA</v>
      </c>
      <c r="F205" s="1" t="str">
        <f>IF(SABI_SUMMARY!AO205="CENSORED",IF(SABI_SUMMARY!AN205="MALE_SUBADULT","M_DISPERSED",IF(SABI_SUMMARY!AN205="FEMALE_SUBADULT","F_DISPERSED","NA")),IF(SABI_SUMMARY!AO205="MALE_ADULT_36_48","M_RESIDENT",IF(SABI_SUMMARY!AO205="FEMALE_ADULT_36_48","F_RESIDENT","NA")))</f>
        <v>NA</v>
      </c>
      <c r="G205" s="1" t="str">
        <f>IF(SABI_SUMMARY!AP205="CENSORED",IF(SABI_SUMMARY!AO205="MALE_SUBADULT","M_DISPERSED",IF(SABI_SUMMARY!AO205="FEMALE_SUBADULT","F_DISPERSED","NA")),IF(SABI_SUMMARY!AP205="MALE_ADULT_36_48","M_RESIDENT",IF(SABI_SUMMARY!AP205="FEMALE_ADULT_36_48","F_RESIDENT","NA")))</f>
        <v>NA</v>
      </c>
      <c r="H205" s="1" t="str">
        <f>IF(SABI_SUMMARY!AQ205="CENSORED",IF(SABI_SUMMARY!AP205="MALE_SUBADULT","M_DISPERSED",IF(SABI_SUMMARY!AP205="FEMALE_SUBADULT","F_DISPERSED","NA")),IF(SABI_SUMMARY!AQ205="MALE_ADULT_36_48","M_RESIDENT",IF(SABI_SUMMARY!AQ205="FEMALE_ADULT_36_48","F_RESIDENT","NA")))</f>
        <v>NA</v>
      </c>
      <c r="I205" s="1" t="str">
        <f>IF(SABI_SUMMARY!AR205="CENSORED",IF(SABI_SUMMARY!AQ205="MALE_SUBADULT","M_DISPERSED",IF(SABI_SUMMARY!AQ205="FEMALE_SUBADULT","F_DISPERSED","NA")),IF(SABI_SUMMARY!AR205="MALE_ADULT_36_48","M_RESIDENT",IF(SABI_SUMMARY!AR205="FEMALE_ADULT_36_48","F_RESIDENT","NA")))</f>
        <v>NA</v>
      </c>
      <c r="J205" s="1" t="str">
        <f>IF(SABI_SUMMARY!AS205="CENSORED",IF(SABI_SUMMARY!AR205="MALE_SUBADULT","M_DISPERSED",IF(SABI_SUMMARY!AR205="FEMALE_SUBADULT","F_DISPERSED","NA")),IF(SABI_SUMMARY!AS205="MALE_ADULT_36_48","M_RESIDENT",IF(SABI_SUMMARY!AS205="FEMALE_ADULT_36_48","F_RESIDENT","NA")))</f>
        <v>NA</v>
      </c>
      <c r="K205" s="1" t="str">
        <f>IF(SABI_SUMMARY!AT205="CENSORED",IF(SABI_SUMMARY!AS205="MALE_SUBADULT","M_DISPERSED",IF(SABI_SUMMARY!AS205="FEMALE_SUBADULT","F_DISPERSED","NA")),IF(SABI_SUMMARY!AT205="MALE_ADULT_36_48","M_RESIDENT",IF(SABI_SUMMARY!AT205="FEMALE_ADULT_36_48","F_RESIDENT","NA")))</f>
        <v>NA</v>
      </c>
      <c r="L205" s="1" t="str">
        <f>IF(SABI_SUMMARY!AU205="CENSORED",IF(SABI_SUMMARY!AT205="MALE_SUBADULT","M_DISPERSED",IF(SABI_SUMMARY!AT205="FEMALE_SUBADULT","F_DISPERSED","NA")),IF(SABI_SUMMARY!AU205="MALE_ADULT_36_48","M_RESIDENT",IF(SABI_SUMMARY!AU205="FEMALE_ADULT_36_48","F_RESIDENT","NA")))</f>
        <v>NA</v>
      </c>
      <c r="M205" s="1" t="str">
        <f>IF(SABI_SUMMARY!AV205="CENSORED",IF(SABI_SUMMARY!AU205="MALE_SUBADULT","M_DISPERSED",IF(SABI_SUMMARY!AU205="FEMALE_SUBADULT","F_DISPERSED","NA")),IF(SABI_SUMMARY!AV205="MALE_ADULT_36_48","M_RESIDENT",IF(SABI_SUMMARY!AV205="FEMALE_ADULT_36_48","F_RESIDENT","NA")))</f>
        <v>NA</v>
      </c>
      <c r="N205" s="1" t="str">
        <f>IF(SABI_SUMMARY!AW205="CENSORED",IF(SABI_SUMMARY!AV205="MALE_SUBADULT","M_DISPERSED",IF(SABI_SUMMARY!AV205="FEMALE_SUBADULT","F_DISPERSED","NA")),IF(SABI_SUMMARY!AW205="MALE_ADULT_36_48","M_RESIDENT",IF(SABI_SUMMARY!AW205="FEMALE_ADULT_36_48","F_RESIDENT","NA")))</f>
        <v>NA</v>
      </c>
      <c r="O205" s="1" t="str">
        <f>IF(SABI_SUMMARY!AX205="CENSORED",IF(SABI_SUMMARY!AW205="MALE_SUBADULT","M_DISPERSED",IF(SABI_SUMMARY!AW205="FEMALE_SUBADULT","F_DISPERSED","NA")),IF(SABI_SUMMARY!AX205="MALE_ADULT_36_48","M_RESIDENT",IF(SABI_SUMMARY!AX205="FEMALE_ADULT_36_48","F_RESIDENT","NA")))</f>
        <v>NA</v>
      </c>
      <c r="P205" s="1" t="str">
        <f>IF(SABI_SUMMARY!AY205="CENSORED",IF(SABI_SUMMARY!AX205="MALE_SUBADULT","M_DISPERSED",IF(SABI_SUMMARY!AX205="FEMALE_SUBADULT","F_DISPERSED","NA")),IF(SABI_SUMMARY!AY205="MALE_ADULT_36_48","M_RESIDENT",IF(SABI_SUMMARY!AY205="FEMALE_ADULT_36_48","F_RESIDENT","NA")))</f>
        <v>NA</v>
      </c>
    </row>
    <row r="206" spans="1:16" x14ac:dyDescent="0.2">
      <c r="A206" s="27">
        <f>SABI_RAW_DATA!A206</f>
        <v>205</v>
      </c>
      <c r="B206" s="1" t="str">
        <f>IF(SABI_SUMMARY!AK206="CENSORED",IF(SABI_SUMMARY!AJ206="MALE_SUBADULT","M_DISPERSED",IF(SABI_SUMMARY!AJ206="FEMALE_SUBADULT","F_DISPERSED","NA")),IF(SABI_SUMMARY!AK206="MALE_ADULT_36_48","M_RESIDENT",IF(SABI_SUMMARY!AK206="FEMALE_ADULT_36_48","F_RESIDENT","NA")))</f>
        <v>NA</v>
      </c>
      <c r="C206" s="1" t="str">
        <f>IF(SABI_SUMMARY!AL206="CENSORED",IF(SABI_SUMMARY!AK206="MALE_SUBADULT","M_DISPERSED",IF(SABI_SUMMARY!AK206="FEMALE_SUBADULT","F_DISPERSED","NA")),IF(SABI_SUMMARY!AL206="MALE_ADULT_36_48","M_RESIDENT",IF(SABI_SUMMARY!AL206="FEMALE_ADULT_36_48","F_RESIDENT","NA")))</f>
        <v>NA</v>
      </c>
      <c r="D206" s="1" t="str">
        <f>IF(SABI_SUMMARY!AM206="CENSORED",IF(SABI_SUMMARY!AL206="MALE_SUBADULT","M_DISPERSED",IF(SABI_SUMMARY!AL206="FEMALE_SUBADULT","F_DISPERSED","NA")),IF(SABI_SUMMARY!AM206="MALE_ADULT_36_48","M_RESIDENT",IF(SABI_SUMMARY!AM206="FEMALE_ADULT_36_48","F_RESIDENT","NA")))</f>
        <v>NA</v>
      </c>
      <c r="E206" s="1" t="str">
        <f>IF(SABI_SUMMARY!AN206="CENSORED",IF(SABI_SUMMARY!AM206="MALE_SUBADULT","M_DISPERSED",IF(SABI_SUMMARY!AM206="FEMALE_SUBADULT","F_DISPERSED","NA")),IF(SABI_SUMMARY!AN206="MALE_ADULT_36_48","M_RESIDENT",IF(SABI_SUMMARY!AN206="FEMALE_ADULT_36_48","F_RESIDENT","NA")))</f>
        <v>NA</v>
      </c>
      <c r="F206" s="1" t="str">
        <f>IF(SABI_SUMMARY!AO206="CENSORED",IF(SABI_SUMMARY!AN206="MALE_SUBADULT","M_DISPERSED",IF(SABI_SUMMARY!AN206="FEMALE_SUBADULT","F_DISPERSED","NA")),IF(SABI_SUMMARY!AO206="MALE_ADULT_36_48","M_RESIDENT",IF(SABI_SUMMARY!AO206="FEMALE_ADULT_36_48","F_RESIDENT","NA")))</f>
        <v>NA</v>
      </c>
      <c r="G206" s="1" t="str">
        <f>IF(SABI_SUMMARY!AP206="CENSORED",IF(SABI_SUMMARY!AO206="MALE_SUBADULT","M_DISPERSED",IF(SABI_SUMMARY!AO206="FEMALE_SUBADULT","F_DISPERSED","NA")),IF(SABI_SUMMARY!AP206="MALE_ADULT_36_48","M_RESIDENT",IF(SABI_SUMMARY!AP206="FEMALE_ADULT_36_48","F_RESIDENT","NA")))</f>
        <v>NA</v>
      </c>
      <c r="H206" s="1" t="str">
        <f>IF(SABI_SUMMARY!AQ206="CENSORED",IF(SABI_SUMMARY!AP206="MALE_SUBADULT","M_DISPERSED",IF(SABI_SUMMARY!AP206="FEMALE_SUBADULT","F_DISPERSED","NA")),IF(SABI_SUMMARY!AQ206="MALE_ADULT_36_48","M_RESIDENT",IF(SABI_SUMMARY!AQ206="FEMALE_ADULT_36_48","F_RESIDENT","NA")))</f>
        <v>NA</v>
      </c>
      <c r="I206" s="1" t="str">
        <f>IF(SABI_SUMMARY!AR206="CENSORED",IF(SABI_SUMMARY!AQ206="MALE_SUBADULT","M_DISPERSED",IF(SABI_SUMMARY!AQ206="FEMALE_SUBADULT","F_DISPERSED","NA")),IF(SABI_SUMMARY!AR206="MALE_ADULT_36_48","M_RESIDENT",IF(SABI_SUMMARY!AR206="FEMALE_ADULT_36_48","F_RESIDENT","NA")))</f>
        <v>NA</v>
      </c>
      <c r="J206" s="1" t="str">
        <f>IF(SABI_SUMMARY!AS206="CENSORED",IF(SABI_SUMMARY!AR206="MALE_SUBADULT","M_DISPERSED",IF(SABI_SUMMARY!AR206="FEMALE_SUBADULT","F_DISPERSED","NA")),IF(SABI_SUMMARY!AS206="MALE_ADULT_36_48","M_RESIDENT",IF(SABI_SUMMARY!AS206="FEMALE_ADULT_36_48","F_RESIDENT","NA")))</f>
        <v>NA</v>
      </c>
      <c r="K206" s="1" t="str">
        <f>IF(SABI_SUMMARY!AT206="CENSORED",IF(SABI_SUMMARY!AS206="MALE_SUBADULT","M_DISPERSED",IF(SABI_SUMMARY!AS206="FEMALE_SUBADULT","F_DISPERSED","NA")),IF(SABI_SUMMARY!AT206="MALE_ADULT_36_48","M_RESIDENT",IF(SABI_SUMMARY!AT206="FEMALE_ADULT_36_48","F_RESIDENT","NA")))</f>
        <v>NA</v>
      </c>
      <c r="L206" s="1" t="str">
        <f>IF(SABI_SUMMARY!AU206="CENSORED",IF(SABI_SUMMARY!AT206="MALE_SUBADULT","M_DISPERSED",IF(SABI_SUMMARY!AT206="FEMALE_SUBADULT","F_DISPERSED","NA")),IF(SABI_SUMMARY!AU206="MALE_ADULT_36_48","M_RESIDENT",IF(SABI_SUMMARY!AU206="FEMALE_ADULT_36_48","F_RESIDENT","NA")))</f>
        <v>NA</v>
      </c>
      <c r="M206" s="1" t="str">
        <f>IF(SABI_SUMMARY!AV206="CENSORED",IF(SABI_SUMMARY!AU206="MALE_SUBADULT","M_DISPERSED",IF(SABI_SUMMARY!AU206="FEMALE_SUBADULT","F_DISPERSED","NA")),IF(SABI_SUMMARY!AV206="MALE_ADULT_36_48","M_RESIDENT",IF(SABI_SUMMARY!AV206="FEMALE_ADULT_36_48","F_RESIDENT","NA")))</f>
        <v>NA</v>
      </c>
      <c r="N206" s="1" t="str">
        <f>IF(SABI_SUMMARY!AW206="CENSORED",IF(SABI_SUMMARY!AV206="MALE_SUBADULT","M_DISPERSED",IF(SABI_SUMMARY!AV206="FEMALE_SUBADULT","F_DISPERSED","NA")),IF(SABI_SUMMARY!AW206="MALE_ADULT_36_48","M_RESIDENT",IF(SABI_SUMMARY!AW206="FEMALE_ADULT_36_48","F_RESIDENT","NA")))</f>
        <v>NA</v>
      </c>
      <c r="O206" s="1" t="str">
        <f>IF(SABI_SUMMARY!AX206="CENSORED",IF(SABI_SUMMARY!AW206="MALE_SUBADULT","M_DISPERSED",IF(SABI_SUMMARY!AW206="FEMALE_SUBADULT","F_DISPERSED","NA")),IF(SABI_SUMMARY!AX206="MALE_ADULT_36_48","M_RESIDENT",IF(SABI_SUMMARY!AX206="FEMALE_ADULT_36_48","F_RESIDENT","NA")))</f>
        <v>NA</v>
      </c>
      <c r="P206" s="1" t="str">
        <f>IF(SABI_SUMMARY!AY206="CENSORED",IF(SABI_SUMMARY!AX206="MALE_SUBADULT","M_DISPERSED",IF(SABI_SUMMARY!AX206="FEMALE_SUBADULT","F_DISPERSED","NA")),IF(SABI_SUMMARY!AY206="MALE_ADULT_36_48","M_RESIDENT",IF(SABI_SUMMARY!AY206="FEMALE_ADULT_36_48","F_RESIDENT","NA")))</f>
        <v>NA</v>
      </c>
    </row>
    <row r="207" spans="1:16" x14ac:dyDescent="0.2">
      <c r="A207" s="27">
        <f>SABI_RAW_DATA!A207</f>
        <v>206</v>
      </c>
      <c r="B207" s="1" t="str">
        <f>IF(SABI_SUMMARY!AK207="CENSORED",IF(SABI_SUMMARY!AJ207="MALE_SUBADULT","M_DISPERSED",IF(SABI_SUMMARY!AJ207="FEMALE_SUBADULT","F_DISPERSED","NA")),IF(SABI_SUMMARY!AK207="MALE_ADULT_36_48","M_RESIDENT",IF(SABI_SUMMARY!AK207="FEMALE_ADULT_36_48","F_RESIDENT","NA")))</f>
        <v>NA</v>
      </c>
      <c r="C207" s="1" t="str">
        <f>IF(SABI_SUMMARY!AL207="CENSORED",IF(SABI_SUMMARY!AK207="MALE_SUBADULT","M_DISPERSED",IF(SABI_SUMMARY!AK207="FEMALE_SUBADULT","F_DISPERSED","NA")),IF(SABI_SUMMARY!AL207="MALE_ADULT_36_48","M_RESIDENT",IF(SABI_SUMMARY!AL207="FEMALE_ADULT_36_48","F_RESIDENT","NA")))</f>
        <v>NA</v>
      </c>
      <c r="D207" s="1" t="str">
        <f>IF(SABI_SUMMARY!AM207="CENSORED",IF(SABI_SUMMARY!AL207="MALE_SUBADULT","M_DISPERSED",IF(SABI_SUMMARY!AL207="FEMALE_SUBADULT","F_DISPERSED","NA")),IF(SABI_SUMMARY!AM207="MALE_ADULT_36_48","M_RESIDENT",IF(SABI_SUMMARY!AM207="FEMALE_ADULT_36_48","F_RESIDENT","NA")))</f>
        <v>NA</v>
      </c>
      <c r="E207" s="1" t="str">
        <f>IF(SABI_SUMMARY!AN207="CENSORED",IF(SABI_SUMMARY!AM207="MALE_SUBADULT","M_DISPERSED",IF(SABI_SUMMARY!AM207="FEMALE_SUBADULT","F_DISPERSED","NA")),IF(SABI_SUMMARY!AN207="MALE_ADULT_36_48","M_RESIDENT",IF(SABI_SUMMARY!AN207="FEMALE_ADULT_36_48","F_RESIDENT","NA")))</f>
        <v>NA</v>
      </c>
      <c r="F207" s="1" t="str">
        <f>IF(SABI_SUMMARY!AO207="CENSORED",IF(SABI_SUMMARY!AN207="MALE_SUBADULT","M_DISPERSED",IF(SABI_SUMMARY!AN207="FEMALE_SUBADULT","F_DISPERSED","NA")),IF(SABI_SUMMARY!AO207="MALE_ADULT_36_48","M_RESIDENT",IF(SABI_SUMMARY!AO207="FEMALE_ADULT_36_48","F_RESIDENT","NA")))</f>
        <v>NA</v>
      </c>
      <c r="G207" s="1" t="str">
        <f>IF(SABI_SUMMARY!AP207="CENSORED",IF(SABI_SUMMARY!AO207="MALE_SUBADULT","M_DISPERSED",IF(SABI_SUMMARY!AO207="FEMALE_SUBADULT","F_DISPERSED","NA")),IF(SABI_SUMMARY!AP207="MALE_ADULT_36_48","M_RESIDENT",IF(SABI_SUMMARY!AP207="FEMALE_ADULT_36_48","F_RESIDENT","NA")))</f>
        <v>NA</v>
      </c>
      <c r="H207" s="1" t="str">
        <f>IF(SABI_SUMMARY!AQ207="CENSORED",IF(SABI_SUMMARY!AP207="MALE_SUBADULT","M_DISPERSED",IF(SABI_SUMMARY!AP207="FEMALE_SUBADULT","F_DISPERSED","NA")),IF(SABI_SUMMARY!AQ207="MALE_ADULT_36_48","M_RESIDENT",IF(SABI_SUMMARY!AQ207="FEMALE_ADULT_36_48","F_RESIDENT","NA")))</f>
        <v>NA</v>
      </c>
      <c r="I207" s="1" t="str">
        <f>IF(SABI_SUMMARY!AR207="CENSORED",IF(SABI_SUMMARY!AQ207="MALE_SUBADULT","M_DISPERSED",IF(SABI_SUMMARY!AQ207="FEMALE_SUBADULT","F_DISPERSED","NA")),IF(SABI_SUMMARY!AR207="MALE_ADULT_36_48","M_RESIDENT",IF(SABI_SUMMARY!AR207="FEMALE_ADULT_36_48","F_RESIDENT","NA")))</f>
        <v>NA</v>
      </c>
      <c r="J207" s="1" t="str">
        <f>IF(SABI_SUMMARY!AS207="CENSORED",IF(SABI_SUMMARY!AR207="MALE_SUBADULT","M_DISPERSED",IF(SABI_SUMMARY!AR207="FEMALE_SUBADULT","F_DISPERSED","NA")),IF(SABI_SUMMARY!AS207="MALE_ADULT_36_48","M_RESIDENT",IF(SABI_SUMMARY!AS207="FEMALE_ADULT_36_48","F_RESIDENT","NA")))</f>
        <v>NA</v>
      </c>
      <c r="K207" s="1" t="str">
        <f>IF(SABI_SUMMARY!AT207="CENSORED",IF(SABI_SUMMARY!AS207="MALE_SUBADULT","M_DISPERSED",IF(SABI_SUMMARY!AS207="FEMALE_SUBADULT","F_DISPERSED","NA")),IF(SABI_SUMMARY!AT207="MALE_ADULT_36_48","M_RESIDENT",IF(SABI_SUMMARY!AT207="FEMALE_ADULT_36_48","F_RESIDENT","NA")))</f>
        <v>NA</v>
      </c>
      <c r="L207" s="1" t="str">
        <f>IF(SABI_SUMMARY!AU207="CENSORED",IF(SABI_SUMMARY!AT207="MALE_SUBADULT","M_DISPERSED",IF(SABI_SUMMARY!AT207="FEMALE_SUBADULT","F_DISPERSED","NA")),IF(SABI_SUMMARY!AU207="MALE_ADULT_36_48","M_RESIDENT",IF(SABI_SUMMARY!AU207="FEMALE_ADULT_36_48","F_RESIDENT","NA")))</f>
        <v>NA</v>
      </c>
      <c r="M207" s="1" t="str">
        <f>IF(SABI_SUMMARY!AV207="CENSORED",IF(SABI_SUMMARY!AU207="MALE_SUBADULT","M_DISPERSED",IF(SABI_SUMMARY!AU207="FEMALE_SUBADULT","F_DISPERSED","NA")),IF(SABI_SUMMARY!AV207="MALE_ADULT_36_48","M_RESIDENT",IF(SABI_SUMMARY!AV207="FEMALE_ADULT_36_48","F_RESIDENT","NA")))</f>
        <v>NA</v>
      </c>
      <c r="N207" s="1" t="str">
        <f>IF(SABI_SUMMARY!AW207="CENSORED",IF(SABI_SUMMARY!AV207="MALE_SUBADULT","M_DISPERSED",IF(SABI_SUMMARY!AV207="FEMALE_SUBADULT","F_DISPERSED","NA")),IF(SABI_SUMMARY!AW207="MALE_ADULT_36_48","M_RESIDENT",IF(SABI_SUMMARY!AW207="FEMALE_ADULT_36_48","F_RESIDENT","NA")))</f>
        <v>NA</v>
      </c>
      <c r="O207" s="1" t="str">
        <f>IF(SABI_SUMMARY!AX207="CENSORED",IF(SABI_SUMMARY!AW207="MALE_SUBADULT","M_DISPERSED",IF(SABI_SUMMARY!AW207="FEMALE_SUBADULT","F_DISPERSED","NA")),IF(SABI_SUMMARY!AX207="MALE_ADULT_36_48","M_RESIDENT",IF(SABI_SUMMARY!AX207="FEMALE_ADULT_36_48","F_RESIDENT","NA")))</f>
        <v>NA</v>
      </c>
      <c r="P207" s="1" t="str">
        <f>IF(SABI_SUMMARY!AY207="CENSORED",IF(SABI_SUMMARY!AX207="MALE_SUBADULT","M_DISPERSED",IF(SABI_SUMMARY!AX207="FEMALE_SUBADULT","F_DISPERSED","NA")),IF(SABI_SUMMARY!AY207="MALE_ADULT_36_48","M_RESIDENT",IF(SABI_SUMMARY!AY207="FEMALE_ADULT_36_48","F_RESIDENT","NA")))</f>
        <v>NA</v>
      </c>
    </row>
    <row r="208" spans="1:16" x14ac:dyDescent="0.2">
      <c r="A208" s="27">
        <f>SABI_RAW_DATA!A208</f>
        <v>207</v>
      </c>
      <c r="B208" s="1" t="str">
        <f>IF(SABI_SUMMARY!AK208="CENSORED",IF(SABI_SUMMARY!AJ208="MALE_SUBADULT","M_DISPERSED",IF(SABI_SUMMARY!AJ208="FEMALE_SUBADULT","F_DISPERSED","NA")),IF(SABI_SUMMARY!AK208="MALE_ADULT_36_48","M_RESIDENT",IF(SABI_SUMMARY!AK208="FEMALE_ADULT_36_48","F_RESIDENT","NA")))</f>
        <v>NA</v>
      </c>
      <c r="C208" s="1" t="str">
        <f>IF(SABI_SUMMARY!AL208="CENSORED",IF(SABI_SUMMARY!AK208="MALE_SUBADULT","M_DISPERSED",IF(SABI_SUMMARY!AK208="FEMALE_SUBADULT","F_DISPERSED","NA")),IF(SABI_SUMMARY!AL208="MALE_ADULT_36_48","M_RESIDENT",IF(SABI_SUMMARY!AL208="FEMALE_ADULT_36_48","F_RESIDENT","NA")))</f>
        <v>NA</v>
      </c>
      <c r="D208" s="1" t="str">
        <f>IF(SABI_SUMMARY!AM208="CENSORED",IF(SABI_SUMMARY!AL208="MALE_SUBADULT","M_DISPERSED",IF(SABI_SUMMARY!AL208="FEMALE_SUBADULT","F_DISPERSED","NA")),IF(SABI_SUMMARY!AM208="MALE_ADULT_36_48","M_RESIDENT",IF(SABI_SUMMARY!AM208="FEMALE_ADULT_36_48","F_RESIDENT","NA")))</f>
        <v>NA</v>
      </c>
      <c r="E208" s="1" t="str">
        <f>IF(SABI_SUMMARY!AN208="CENSORED",IF(SABI_SUMMARY!AM208="MALE_SUBADULT","M_DISPERSED",IF(SABI_SUMMARY!AM208="FEMALE_SUBADULT","F_DISPERSED","NA")),IF(SABI_SUMMARY!AN208="MALE_ADULT_36_48","M_RESIDENT",IF(SABI_SUMMARY!AN208="FEMALE_ADULT_36_48","F_RESIDENT","NA")))</f>
        <v>NA</v>
      </c>
      <c r="F208" s="1" t="str">
        <f>IF(SABI_SUMMARY!AO208="CENSORED",IF(SABI_SUMMARY!AN208="MALE_SUBADULT","M_DISPERSED",IF(SABI_SUMMARY!AN208="FEMALE_SUBADULT","F_DISPERSED","NA")),IF(SABI_SUMMARY!AO208="MALE_ADULT_36_48","M_RESIDENT",IF(SABI_SUMMARY!AO208="FEMALE_ADULT_36_48","F_RESIDENT","NA")))</f>
        <v>NA</v>
      </c>
      <c r="G208" s="1" t="str">
        <f>IF(SABI_SUMMARY!AP208="CENSORED",IF(SABI_SUMMARY!AO208="MALE_SUBADULT","M_DISPERSED",IF(SABI_SUMMARY!AO208="FEMALE_SUBADULT","F_DISPERSED","NA")),IF(SABI_SUMMARY!AP208="MALE_ADULT_36_48","M_RESIDENT",IF(SABI_SUMMARY!AP208="FEMALE_ADULT_36_48","F_RESIDENT","NA")))</f>
        <v>NA</v>
      </c>
      <c r="H208" s="1" t="str">
        <f>IF(SABI_SUMMARY!AQ208="CENSORED",IF(SABI_SUMMARY!AP208="MALE_SUBADULT","M_DISPERSED",IF(SABI_SUMMARY!AP208="FEMALE_SUBADULT","F_DISPERSED","NA")),IF(SABI_SUMMARY!AQ208="MALE_ADULT_36_48","M_RESIDENT",IF(SABI_SUMMARY!AQ208="FEMALE_ADULT_36_48","F_RESIDENT","NA")))</f>
        <v>NA</v>
      </c>
      <c r="I208" s="1" t="str">
        <f>IF(SABI_SUMMARY!AR208="CENSORED",IF(SABI_SUMMARY!AQ208="MALE_SUBADULT","M_DISPERSED",IF(SABI_SUMMARY!AQ208="FEMALE_SUBADULT","F_DISPERSED","NA")),IF(SABI_SUMMARY!AR208="MALE_ADULT_36_48","M_RESIDENT",IF(SABI_SUMMARY!AR208="FEMALE_ADULT_36_48","F_RESIDENT","NA")))</f>
        <v>NA</v>
      </c>
      <c r="J208" s="1" t="str">
        <f>IF(SABI_SUMMARY!AS208="CENSORED",IF(SABI_SUMMARY!AR208="MALE_SUBADULT","M_DISPERSED",IF(SABI_SUMMARY!AR208="FEMALE_SUBADULT","F_DISPERSED","NA")),IF(SABI_SUMMARY!AS208="MALE_ADULT_36_48","M_RESIDENT",IF(SABI_SUMMARY!AS208="FEMALE_ADULT_36_48","F_RESIDENT","NA")))</f>
        <v>NA</v>
      </c>
      <c r="K208" s="1" t="str">
        <f>IF(SABI_SUMMARY!AT208="CENSORED",IF(SABI_SUMMARY!AS208="MALE_SUBADULT","M_DISPERSED",IF(SABI_SUMMARY!AS208="FEMALE_SUBADULT","F_DISPERSED","NA")),IF(SABI_SUMMARY!AT208="MALE_ADULT_36_48","M_RESIDENT",IF(SABI_SUMMARY!AT208="FEMALE_ADULT_36_48","F_RESIDENT","NA")))</f>
        <v>NA</v>
      </c>
      <c r="L208" s="1" t="str">
        <f>IF(SABI_SUMMARY!AU208="CENSORED",IF(SABI_SUMMARY!AT208="MALE_SUBADULT","M_DISPERSED",IF(SABI_SUMMARY!AT208="FEMALE_SUBADULT","F_DISPERSED","NA")),IF(SABI_SUMMARY!AU208="MALE_ADULT_36_48","M_RESIDENT",IF(SABI_SUMMARY!AU208="FEMALE_ADULT_36_48","F_RESIDENT","NA")))</f>
        <v>NA</v>
      </c>
      <c r="M208" s="1" t="str">
        <f>IF(SABI_SUMMARY!AV208="CENSORED",IF(SABI_SUMMARY!AU208="MALE_SUBADULT","M_DISPERSED",IF(SABI_SUMMARY!AU208="FEMALE_SUBADULT","F_DISPERSED","NA")),IF(SABI_SUMMARY!AV208="MALE_ADULT_36_48","M_RESIDENT",IF(SABI_SUMMARY!AV208="FEMALE_ADULT_36_48","F_RESIDENT","NA")))</f>
        <v>NA</v>
      </c>
      <c r="N208" s="1" t="str">
        <f>IF(SABI_SUMMARY!AW208="CENSORED",IF(SABI_SUMMARY!AV208="MALE_SUBADULT","M_DISPERSED",IF(SABI_SUMMARY!AV208="FEMALE_SUBADULT","F_DISPERSED","NA")),IF(SABI_SUMMARY!AW208="MALE_ADULT_36_48","M_RESIDENT",IF(SABI_SUMMARY!AW208="FEMALE_ADULT_36_48","F_RESIDENT","NA")))</f>
        <v>NA</v>
      </c>
      <c r="O208" s="1" t="str">
        <f>IF(SABI_SUMMARY!AX208="CENSORED",IF(SABI_SUMMARY!AW208="MALE_SUBADULT","M_DISPERSED",IF(SABI_SUMMARY!AW208="FEMALE_SUBADULT","F_DISPERSED","NA")),IF(SABI_SUMMARY!AX208="MALE_ADULT_36_48","M_RESIDENT",IF(SABI_SUMMARY!AX208="FEMALE_ADULT_36_48","F_RESIDENT","NA")))</f>
        <v>NA</v>
      </c>
      <c r="P208" s="1" t="str">
        <f>IF(SABI_SUMMARY!AY208="CENSORED",IF(SABI_SUMMARY!AX208="MALE_SUBADULT","M_DISPERSED",IF(SABI_SUMMARY!AX208="FEMALE_SUBADULT","F_DISPERSED","NA")),IF(SABI_SUMMARY!AY208="MALE_ADULT_36_48","M_RESIDENT",IF(SABI_SUMMARY!AY208="FEMALE_ADULT_36_48","F_RESIDENT","NA")))</f>
        <v>NA</v>
      </c>
    </row>
    <row r="209" spans="1:16" x14ac:dyDescent="0.2">
      <c r="A209" s="27">
        <f>SABI_RAW_DATA!A209</f>
        <v>208</v>
      </c>
      <c r="B209" s="1" t="str">
        <f>IF(SABI_SUMMARY!AK209="CENSORED",IF(SABI_SUMMARY!AJ209="MALE_SUBADULT","M_DISPERSED",IF(SABI_SUMMARY!AJ209="FEMALE_SUBADULT","F_DISPERSED","NA")),IF(SABI_SUMMARY!AK209="MALE_ADULT_36_48","M_RESIDENT",IF(SABI_SUMMARY!AK209="FEMALE_ADULT_36_48","F_RESIDENT","NA")))</f>
        <v>NA</v>
      </c>
      <c r="C209" s="1" t="str">
        <f>IF(SABI_SUMMARY!AL209="CENSORED",IF(SABI_SUMMARY!AK209="MALE_SUBADULT","M_DISPERSED",IF(SABI_SUMMARY!AK209="FEMALE_SUBADULT","F_DISPERSED","NA")),IF(SABI_SUMMARY!AL209="MALE_ADULT_36_48","M_RESIDENT",IF(SABI_SUMMARY!AL209="FEMALE_ADULT_36_48","F_RESIDENT","NA")))</f>
        <v>NA</v>
      </c>
      <c r="D209" s="1" t="str">
        <f>IF(SABI_SUMMARY!AM209="CENSORED",IF(SABI_SUMMARY!AL209="MALE_SUBADULT","M_DISPERSED",IF(SABI_SUMMARY!AL209="FEMALE_SUBADULT","F_DISPERSED","NA")),IF(SABI_SUMMARY!AM209="MALE_ADULT_36_48","M_RESIDENT",IF(SABI_SUMMARY!AM209="FEMALE_ADULT_36_48","F_RESIDENT","NA")))</f>
        <v>NA</v>
      </c>
      <c r="E209" s="1" t="str">
        <f>IF(SABI_SUMMARY!AN209="CENSORED",IF(SABI_SUMMARY!AM209="MALE_SUBADULT","M_DISPERSED",IF(SABI_SUMMARY!AM209="FEMALE_SUBADULT","F_DISPERSED","NA")),IF(SABI_SUMMARY!AN209="MALE_ADULT_36_48","M_RESIDENT",IF(SABI_SUMMARY!AN209="FEMALE_ADULT_36_48","F_RESIDENT","NA")))</f>
        <v>NA</v>
      </c>
      <c r="F209" s="1" t="str">
        <f>IF(SABI_SUMMARY!AO209="CENSORED",IF(SABI_SUMMARY!AN209="MALE_SUBADULT","M_DISPERSED",IF(SABI_SUMMARY!AN209="FEMALE_SUBADULT","F_DISPERSED","NA")),IF(SABI_SUMMARY!AO209="MALE_ADULT_36_48","M_RESIDENT",IF(SABI_SUMMARY!AO209="FEMALE_ADULT_36_48","F_RESIDENT","NA")))</f>
        <v>NA</v>
      </c>
      <c r="G209" s="1" t="str">
        <f>IF(SABI_SUMMARY!AP209="CENSORED",IF(SABI_SUMMARY!AO209="MALE_SUBADULT","M_DISPERSED",IF(SABI_SUMMARY!AO209="FEMALE_SUBADULT","F_DISPERSED","NA")),IF(SABI_SUMMARY!AP209="MALE_ADULT_36_48","M_RESIDENT",IF(SABI_SUMMARY!AP209="FEMALE_ADULT_36_48","F_RESIDENT","NA")))</f>
        <v>NA</v>
      </c>
      <c r="H209" s="1" t="str">
        <f>IF(SABI_SUMMARY!AQ209="CENSORED",IF(SABI_SUMMARY!AP209="MALE_SUBADULT","M_DISPERSED",IF(SABI_SUMMARY!AP209="FEMALE_SUBADULT","F_DISPERSED","NA")),IF(SABI_SUMMARY!AQ209="MALE_ADULT_36_48","M_RESIDENT",IF(SABI_SUMMARY!AQ209="FEMALE_ADULT_36_48","F_RESIDENT","NA")))</f>
        <v>NA</v>
      </c>
      <c r="I209" s="1" t="str">
        <f>IF(SABI_SUMMARY!AR209="CENSORED",IF(SABI_SUMMARY!AQ209="MALE_SUBADULT","M_DISPERSED",IF(SABI_SUMMARY!AQ209="FEMALE_SUBADULT","F_DISPERSED","NA")),IF(SABI_SUMMARY!AR209="MALE_ADULT_36_48","M_RESIDENT",IF(SABI_SUMMARY!AR209="FEMALE_ADULT_36_48","F_RESIDENT","NA")))</f>
        <v>NA</v>
      </c>
      <c r="J209" s="1" t="str">
        <f>IF(SABI_SUMMARY!AS209="CENSORED",IF(SABI_SUMMARY!AR209="MALE_SUBADULT","M_DISPERSED",IF(SABI_SUMMARY!AR209="FEMALE_SUBADULT","F_DISPERSED","NA")),IF(SABI_SUMMARY!AS209="MALE_ADULT_36_48","M_RESIDENT",IF(SABI_SUMMARY!AS209="FEMALE_ADULT_36_48","F_RESIDENT","NA")))</f>
        <v>NA</v>
      </c>
      <c r="K209" s="1" t="str">
        <f>IF(SABI_SUMMARY!AT209="CENSORED",IF(SABI_SUMMARY!AS209="MALE_SUBADULT","M_DISPERSED",IF(SABI_SUMMARY!AS209="FEMALE_SUBADULT","F_DISPERSED","NA")),IF(SABI_SUMMARY!AT209="MALE_ADULT_36_48","M_RESIDENT",IF(SABI_SUMMARY!AT209="FEMALE_ADULT_36_48","F_RESIDENT","NA")))</f>
        <v>NA</v>
      </c>
      <c r="L209" s="1" t="str">
        <f>IF(SABI_SUMMARY!AU209="CENSORED",IF(SABI_SUMMARY!AT209="MALE_SUBADULT","M_DISPERSED",IF(SABI_SUMMARY!AT209="FEMALE_SUBADULT","F_DISPERSED","NA")),IF(SABI_SUMMARY!AU209="MALE_ADULT_36_48","M_RESIDENT",IF(SABI_SUMMARY!AU209="FEMALE_ADULT_36_48","F_RESIDENT","NA")))</f>
        <v>NA</v>
      </c>
      <c r="M209" s="1" t="str">
        <f>IF(SABI_SUMMARY!AV209="CENSORED",IF(SABI_SUMMARY!AU209="MALE_SUBADULT","M_DISPERSED",IF(SABI_SUMMARY!AU209="FEMALE_SUBADULT","F_DISPERSED","NA")),IF(SABI_SUMMARY!AV209="MALE_ADULT_36_48","M_RESIDENT",IF(SABI_SUMMARY!AV209="FEMALE_ADULT_36_48","F_RESIDENT","NA")))</f>
        <v>NA</v>
      </c>
      <c r="N209" s="1" t="str">
        <f>IF(SABI_SUMMARY!AW209="CENSORED",IF(SABI_SUMMARY!AV209="MALE_SUBADULT","M_DISPERSED",IF(SABI_SUMMARY!AV209="FEMALE_SUBADULT","F_DISPERSED","NA")),IF(SABI_SUMMARY!AW209="MALE_ADULT_36_48","M_RESIDENT",IF(SABI_SUMMARY!AW209="FEMALE_ADULT_36_48","F_RESIDENT","NA")))</f>
        <v>NA</v>
      </c>
      <c r="O209" s="1" t="str">
        <f>IF(SABI_SUMMARY!AX209="CENSORED",IF(SABI_SUMMARY!AW209="MALE_SUBADULT","M_DISPERSED",IF(SABI_SUMMARY!AW209="FEMALE_SUBADULT","F_DISPERSED","NA")),IF(SABI_SUMMARY!AX209="MALE_ADULT_36_48","M_RESIDENT",IF(SABI_SUMMARY!AX209="FEMALE_ADULT_36_48","F_RESIDENT","NA")))</f>
        <v>NA</v>
      </c>
      <c r="P209" s="1" t="str">
        <f>IF(SABI_SUMMARY!AY209="CENSORED",IF(SABI_SUMMARY!AX209="MALE_SUBADULT","M_DISPERSED",IF(SABI_SUMMARY!AX209="FEMALE_SUBADULT","F_DISPERSED","NA")),IF(SABI_SUMMARY!AY209="MALE_ADULT_36_48","M_RESIDENT",IF(SABI_SUMMARY!AY209="FEMALE_ADULT_36_48","F_RESIDENT","NA")))</f>
        <v>NA</v>
      </c>
    </row>
    <row r="210" spans="1:16" x14ac:dyDescent="0.2">
      <c r="A210" s="27">
        <f>SABI_RAW_DATA!A210</f>
        <v>209</v>
      </c>
      <c r="B210" s="1" t="str">
        <f>IF(SABI_SUMMARY!AK210="CENSORED",IF(SABI_SUMMARY!AJ210="MALE_SUBADULT","M_DISPERSED",IF(SABI_SUMMARY!AJ210="FEMALE_SUBADULT","F_DISPERSED","NA")),IF(SABI_SUMMARY!AK210="MALE_ADULT_36_48","M_RESIDENT",IF(SABI_SUMMARY!AK210="FEMALE_ADULT_36_48","F_RESIDENT","NA")))</f>
        <v>F_RESIDENT</v>
      </c>
      <c r="C210" s="1" t="str">
        <f>IF(SABI_SUMMARY!AL210="CENSORED",IF(SABI_SUMMARY!AK210="MALE_SUBADULT","M_DISPERSED",IF(SABI_SUMMARY!AK210="FEMALE_SUBADULT","F_DISPERSED","NA")),IF(SABI_SUMMARY!AL210="MALE_ADULT_36_48","M_RESIDENT",IF(SABI_SUMMARY!AL210="FEMALE_ADULT_36_48","F_RESIDENT","NA")))</f>
        <v>NA</v>
      </c>
      <c r="D210" s="1" t="str">
        <f>IF(SABI_SUMMARY!AM210="CENSORED",IF(SABI_SUMMARY!AL210="MALE_SUBADULT","M_DISPERSED",IF(SABI_SUMMARY!AL210="FEMALE_SUBADULT","F_DISPERSED","NA")),IF(SABI_SUMMARY!AM210="MALE_ADULT_36_48","M_RESIDENT",IF(SABI_SUMMARY!AM210="FEMALE_ADULT_36_48","F_RESIDENT","NA")))</f>
        <v>NA</v>
      </c>
      <c r="E210" s="1" t="str">
        <f>IF(SABI_SUMMARY!AN210="CENSORED",IF(SABI_SUMMARY!AM210="MALE_SUBADULT","M_DISPERSED",IF(SABI_SUMMARY!AM210="FEMALE_SUBADULT","F_DISPERSED","NA")),IF(SABI_SUMMARY!AN210="MALE_ADULT_36_48","M_RESIDENT",IF(SABI_SUMMARY!AN210="FEMALE_ADULT_36_48","F_RESIDENT","NA")))</f>
        <v>NA</v>
      </c>
      <c r="F210" s="1" t="str">
        <f>IF(SABI_SUMMARY!AO210="CENSORED",IF(SABI_SUMMARY!AN210="MALE_SUBADULT","M_DISPERSED",IF(SABI_SUMMARY!AN210="FEMALE_SUBADULT","F_DISPERSED","NA")),IF(SABI_SUMMARY!AO210="MALE_ADULT_36_48","M_RESIDENT",IF(SABI_SUMMARY!AO210="FEMALE_ADULT_36_48","F_RESIDENT","NA")))</f>
        <v>NA</v>
      </c>
      <c r="G210" s="1" t="str">
        <f>IF(SABI_SUMMARY!AP210="CENSORED",IF(SABI_SUMMARY!AO210="MALE_SUBADULT","M_DISPERSED",IF(SABI_SUMMARY!AO210="FEMALE_SUBADULT","F_DISPERSED","NA")),IF(SABI_SUMMARY!AP210="MALE_ADULT_36_48","M_RESIDENT",IF(SABI_SUMMARY!AP210="FEMALE_ADULT_36_48","F_RESIDENT","NA")))</f>
        <v>NA</v>
      </c>
      <c r="H210" s="1" t="str">
        <f>IF(SABI_SUMMARY!AQ210="CENSORED",IF(SABI_SUMMARY!AP210="MALE_SUBADULT","M_DISPERSED",IF(SABI_SUMMARY!AP210="FEMALE_SUBADULT","F_DISPERSED","NA")),IF(SABI_SUMMARY!AQ210="MALE_ADULT_36_48","M_RESIDENT",IF(SABI_SUMMARY!AQ210="FEMALE_ADULT_36_48","F_RESIDENT","NA")))</f>
        <v>NA</v>
      </c>
      <c r="I210" s="1" t="str">
        <f>IF(SABI_SUMMARY!AR210="CENSORED",IF(SABI_SUMMARY!AQ210="MALE_SUBADULT","M_DISPERSED",IF(SABI_SUMMARY!AQ210="FEMALE_SUBADULT","F_DISPERSED","NA")),IF(SABI_SUMMARY!AR210="MALE_ADULT_36_48","M_RESIDENT",IF(SABI_SUMMARY!AR210="FEMALE_ADULT_36_48","F_RESIDENT","NA")))</f>
        <v>NA</v>
      </c>
      <c r="J210" s="1" t="str">
        <f>IF(SABI_SUMMARY!AS210="CENSORED",IF(SABI_SUMMARY!AR210="MALE_SUBADULT","M_DISPERSED",IF(SABI_SUMMARY!AR210="FEMALE_SUBADULT","F_DISPERSED","NA")),IF(SABI_SUMMARY!AS210="MALE_ADULT_36_48","M_RESIDENT",IF(SABI_SUMMARY!AS210="FEMALE_ADULT_36_48","F_RESIDENT","NA")))</f>
        <v>NA</v>
      </c>
      <c r="K210" s="1" t="str">
        <f>IF(SABI_SUMMARY!AT210="CENSORED",IF(SABI_SUMMARY!AS210="MALE_SUBADULT","M_DISPERSED",IF(SABI_SUMMARY!AS210="FEMALE_SUBADULT","F_DISPERSED","NA")),IF(SABI_SUMMARY!AT210="MALE_ADULT_36_48","M_RESIDENT",IF(SABI_SUMMARY!AT210="FEMALE_ADULT_36_48","F_RESIDENT","NA")))</f>
        <v>NA</v>
      </c>
      <c r="L210" s="1" t="str">
        <f>IF(SABI_SUMMARY!AU210="CENSORED",IF(SABI_SUMMARY!AT210="MALE_SUBADULT","M_DISPERSED",IF(SABI_SUMMARY!AT210="FEMALE_SUBADULT","F_DISPERSED","NA")),IF(SABI_SUMMARY!AU210="MALE_ADULT_36_48","M_RESIDENT",IF(SABI_SUMMARY!AU210="FEMALE_ADULT_36_48","F_RESIDENT","NA")))</f>
        <v>NA</v>
      </c>
      <c r="M210" s="1" t="str">
        <f>IF(SABI_SUMMARY!AV210="CENSORED",IF(SABI_SUMMARY!AU210="MALE_SUBADULT","M_DISPERSED",IF(SABI_SUMMARY!AU210="FEMALE_SUBADULT","F_DISPERSED","NA")),IF(SABI_SUMMARY!AV210="MALE_ADULT_36_48","M_RESIDENT",IF(SABI_SUMMARY!AV210="FEMALE_ADULT_36_48","F_RESIDENT","NA")))</f>
        <v>NA</v>
      </c>
      <c r="N210" s="1" t="str">
        <f>IF(SABI_SUMMARY!AW210="CENSORED",IF(SABI_SUMMARY!AV210="MALE_SUBADULT","M_DISPERSED",IF(SABI_SUMMARY!AV210="FEMALE_SUBADULT","F_DISPERSED","NA")),IF(SABI_SUMMARY!AW210="MALE_ADULT_36_48","M_RESIDENT",IF(SABI_SUMMARY!AW210="FEMALE_ADULT_36_48","F_RESIDENT","NA")))</f>
        <v>NA</v>
      </c>
      <c r="O210" s="1" t="str">
        <f>IF(SABI_SUMMARY!AX210="CENSORED",IF(SABI_SUMMARY!AW210="MALE_SUBADULT","M_DISPERSED",IF(SABI_SUMMARY!AW210="FEMALE_SUBADULT","F_DISPERSED","NA")),IF(SABI_SUMMARY!AX210="MALE_ADULT_36_48","M_RESIDENT",IF(SABI_SUMMARY!AX210="FEMALE_ADULT_36_48","F_RESIDENT","NA")))</f>
        <v>NA</v>
      </c>
      <c r="P210" s="1" t="str">
        <f>IF(SABI_SUMMARY!AY210="CENSORED",IF(SABI_SUMMARY!AX210="MALE_SUBADULT","M_DISPERSED",IF(SABI_SUMMARY!AX210="FEMALE_SUBADULT","F_DISPERSED","NA")),IF(SABI_SUMMARY!AY210="MALE_ADULT_36_48","M_RESIDENT",IF(SABI_SUMMARY!AY210="FEMALE_ADULT_36_48","F_RESIDENT","NA")))</f>
        <v>NA</v>
      </c>
    </row>
    <row r="211" spans="1:16" x14ac:dyDescent="0.2">
      <c r="A211" s="27">
        <f>SABI_RAW_DATA!A211</f>
        <v>210</v>
      </c>
      <c r="B211" s="1" t="str">
        <f>IF(SABI_SUMMARY!AK211="CENSORED",IF(SABI_SUMMARY!AJ211="MALE_SUBADULT","M_DISPERSED",IF(SABI_SUMMARY!AJ211="FEMALE_SUBADULT","F_DISPERSED","NA")),IF(SABI_SUMMARY!AK211="MALE_ADULT_36_48","M_RESIDENT",IF(SABI_SUMMARY!AK211="FEMALE_ADULT_36_48","F_RESIDENT","NA")))</f>
        <v>NA</v>
      </c>
      <c r="C211" s="1" t="str">
        <f>IF(SABI_SUMMARY!AL211="CENSORED",IF(SABI_SUMMARY!AK211="MALE_SUBADULT","M_DISPERSED",IF(SABI_SUMMARY!AK211="FEMALE_SUBADULT","F_DISPERSED","NA")),IF(SABI_SUMMARY!AL211="MALE_ADULT_36_48","M_RESIDENT",IF(SABI_SUMMARY!AL211="FEMALE_ADULT_36_48","F_RESIDENT","NA")))</f>
        <v>NA</v>
      </c>
      <c r="D211" s="1" t="str">
        <f>IF(SABI_SUMMARY!AM211="CENSORED",IF(SABI_SUMMARY!AL211="MALE_SUBADULT","M_DISPERSED",IF(SABI_SUMMARY!AL211="FEMALE_SUBADULT","F_DISPERSED","NA")),IF(SABI_SUMMARY!AM211="MALE_ADULT_36_48","M_RESIDENT",IF(SABI_SUMMARY!AM211="FEMALE_ADULT_36_48","F_RESIDENT","NA")))</f>
        <v>NA</v>
      </c>
      <c r="E211" s="1" t="str">
        <f>IF(SABI_SUMMARY!AN211="CENSORED",IF(SABI_SUMMARY!AM211="MALE_SUBADULT","M_DISPERSED",IF(SABI_SUMMARY!AM211="FEMALE_SUBADULT","F_DISPERSED","NA")),IF(SABI_SUMMARY!AN211="MALE_ADULT_36_48","M_RESIDENT",IF(SABI_SUMMARY!AN211="FEMALE_ADULT_36_48","F_RESIDENT","NA")))</f>
        <v>NA</v>
      </c>
      <c r="F211" s="1" t="str">
        <f>IF(SABI_SUMMARY!AO211="CENSORED",IF(SABI_SUMMARY!AN211="MALE_SUBADULT","M_DISPERSED",IF(SABI_SUMMARY!AN211="FEMALE_SUBADULT","F_DISPERSED","NA")),IF(SABI_SUMMARY!AO211="MALE_ADULT_36_48","M_RESIDENT",IF(SABI_SUMMARY!AO211="FEMALE_ADULT_36_48","F_RESIDENT","NA")))</f>
        <v>NA</v>
      </c>
      <c r="G211" s="1" t="str">
        <f>IF(SABI_SUMMARY!AP211="CENSORED",IF(SABI_SUMMARY!AO211="MALE_SUBADULT","M_DISPERSED",IF(SABI_SUMMARY!AO211="FEMALE_SUBADULT","F_DISPERSED","NA")),IF(SABI_SUMMARY!AP211="MALE_ADULT_36_48","M_RESIDENT",IF(SABI_SUMMARY!AP211="FEMALE_ADULT_36_48","F_RESIDENT","NA")))</f>
        <v>NA</v>
      </c>
      <c r="H211" s="1" t="str">
        <f>IF(SABI_SUMMARY!AQ211="CENSORED",IF(SABI_SUMMARY!AP211="MALE_SUBADULT","M_DISPERSED",IF(SABI_SUMMARY!AP211="FEMALE_SUBADULT","F_DISPERSED","NA")),IF(SABI_SUMMARY!AQ211="MALE_ADULT_36_48","M_RESIDENT",IF(SABI_SUMMARY!AQ211="FEMALE_ADULT_36_48","F_RESIDENT","NA")))</f>
        <v>NA</v>
      </c>
      <c r="I211" s="1" t="str">
        <f>IF(SABI_SUMMARY!AR211="CENSORED",IF(SABI_SUMMARY!AQ211="MALE_SUBADULT","M_DISPERSED",IF(SABI_SUMMARY!AQ211="FEMALE_SUBADULT","F_DISPERSED","NA")),IF(SABI_SUMMARY!AR211="MALE_ADULT_36_48","M_RESIDENT",IF(SABI_SUMMARY!AR211="FEMALE_ADULT_36_48","F_RESIDENT","NA")))</f>
        <v>NA</v>
      </c>
      <c r="J211" s="1" t="str">
        <f>IF(SABI_SUMMARY!AS211="CENSORED",IF(SABI_SUMMARY!AR211="MALE_SUBADULT","M_DISPERSED",IF(SABI_SUMMARY!AR211="FEMALE_SUBADULT","F_DISPERSED","NA")),IF(SABI_SUMMARY!AS211="MALE_ADULT_36_48","M_RESIDENT",IF(SABI_SUMMARY!AS211="FEMALE_ADULT_36_48","F_RESIDENT","NA")))</f>
        <v>NA</v>
      </c>
      <c r="K211" s="1" t="str">
        <f>IF(SABI_SUMMARY!AT211="CENSORED",IF(SABI_SUMMARY!AS211="MALE_SUBADULT","M_DISPERSED",IF(SABI_SUMMARY!AS211="FEMALE_SUBADULT","F_DISPERSED","NA")),IF(SABI_SUMMARY!AT211="MALE_ADULT_36_48","M_RESIDENT",IF(SABI_SUMMARY!AT211="FEMALE_ADULT_36_48","F_RESIDENT","NA")))</f>
        <v>NA</v>
      </c>
      <c r="L211" s="1" t="str">
        <f>IF(SABI_SUMMARY!AU211="CENSORED",IF(SABI_SUMMARY!AT211="MALE_SUBADULT","M_DISPERSED",IF(SABI_SUMMARY!AT211="FEMALE_SUBADULT","F_DISPERSED","NA")),IF(SABI_SUMMARY!AU211="MALE_ADULT_36_48","M_RESIDENT",IF(SABI_SUMMARY!AU211="FEMALE_ADULT_36_48","F_RESIDENT","NA")))</f>
        <v>NA</v>
      </c>
      <c r="M211" s="1" t="str">
        <f>IF(SABI_SUMMARY!AV211="CENSORED",IF(SABI_SUMMARY!AU211="MALE_SUBADULT","M_DISPERSED",IF(SABI_SUMMARY!AU211="FEMALE_SUBADULT","F_DISPERSED","NA")),IF(SABI_SUMMARY!AV211="MALE_ADULT_36_48","M_RESIDENT",IF(SABI_SUMMARY!AV211="FEMALE_ADULT_36_48","F_RESIDENT","NA")))</f>
        <v>NA</v>
      </c>
      <c r="N211" s="1" t="str">
        <f>IF(SABI_SUMMARY!AW211="CENSORED",IF(SABI_SUMMARY!AV211="MALE_SUBADULT","M_DISPERSED",IF(SABI_SUMMARY!AV211="FEMALE_SUBADULT","F_DISPERSED","NA")),IF(SABI_SUMMARY!AW211="MALE_ADULT_36_48","M_RESIDENT",IF(SABI_SUMMARY!AW211="FEMALE_ADULT_36_48","F_RESIDENT","NA")))</f>
        <v>NA</v>
      </c>
      <c r="O211" s="1" t="str">
        <f>IF(SABI_SUMMARY!AX211="CENSORED",IF(SABI_SUMMARY!AW211="MALE_SUBADULT","M_DISPERSED",IF(SABI_SUMMARY!AW211="FEMALE_SUBADULT","F_DISPERSED","NA")),IF(SABI_SUMMARY!AX211="MALE_ADULT_36_48","M_RESIDENT",IF(SABI_SUMMARY!AX211="FEMALE_ADULT_36_48","F_RESIDENT","NA")))</f>
        <v>NA</v>
      </c>
      <c r="P211" s="1" t="str">
        <f>IF(SABI_SUMMARY!AY211="CENSORED",IF(SABI_SUMMARY!AX211="MALE_SUBADULT","M_DISPERSED",IF(SABI_SUMMARY!AX211="FEMALE_SUBADULT","F_DISPERSED","NA")),IF(SABI_SUMMARY!AY211="MALE_ADULT_36_48","M_RESIDENT",IF(SABI_SUMMARY!AY211="FEMALE_ADULT_36_48","F_RESIDENT","NA")))</f>
        <v>NA</v>
      </c>
    </row>
    <row r="212" spans="1:16" x14ac:dyDescent="0.2">
      <c r="A212" s="27">
        <f>SABI_RAW_DATA!A212</f>
        <v>211</v>
      </c>
      <c r="B212" s="1" t="str">
        <f>IF(SABI_SUMMARY!AK212="CENSORED",IF(SABI_SUMMARY!AJ212="MALE_SUBADULT","M_DISPERSED",IF(SABI_SUMMARY!AJ212="FEMALE_SUBADULT","F_DISPERSED","NA")),IF(SABI_SUMMARY!AK212="MALE_ADULT_36_48","M_RESIDENT",IF(SABI_SUMMARY!AK212="FEMALE_ADULT_36_48","F_RESIDENT","NA")))</f>
        <v>NA</v>
      </c>
      <c r="C212" s="1" t="str">
        <f>IF(SABI_SUMMARY!AL212="CENSORED",IF(SABI_SUMMARY!AK212="MALE_SUBADULT","M_DISPERSED",IF(SABI_SUMMARY!AK212="FEMALE_SUBADULT","F_DISPERSED","NA")),IF(SABI_SUMMARY!AL212="MALE_ADULT_36_48","M_RESIDENT",IF(SABI_SUMMARY!AL212="FEMALE_ADULT_36_48","F_RESIDENT","NA")))</f>
        <v>NA</v>
      </c>
      <c r="D212" s="1" t="str">
        <f>IF(SABI_SUMMARY!AM212="CENSORED",IF(SABI_SUMMARY!AL212="MALE_SUBADULT","M_DISPERSED",IF(SABI_SUMMARY!AL212="FEMALE_SUBADULT","F_DISPERSED","NA")),IF(SABI_SUMMARY!AM212="MALE_ADULT_36_48","M_RESIDENT",IF(SABI_SUMMARY!AM212="FEMALE_ADULT_36_48","F_RESIDENT","NA")))</f>
        <v>F_RESIDENT</v>
      </c>
      <c r="E212" s="1" t="str">
        <f>IF(SABI_SUMMARY!AN212="CENSORED",IF(SABI_SUMMARY!AM212="MALE_SUBADULT","M_DISPERSED",IF(SABI_SUMMARY!AM212="FEMALE_SUBADULT","F_DISPERSED","NA")),IF(SABI_SUMMARY!AN212="MALE_ADULT_36_48","M_RESIDENT",IF(SABI_SUMMARY!AN212="FEMALE_ADULT_36_48","F_RESIDENT","NA")))</f>
        <v>NA</v>
      </c>
      <c r="F212" s="1" t="str">
        <f>IF(SABI_SUMMARY!AO212="CENSORED",IF(SABI_SUMMARY!AN212="MALE_SUBADULT","M_DISPERSED",IF(SABI_SUMMARY!AN212="FEMALE_SUBADULT","F_DISPERSED","NA")),IF(SABI_SUMMARY!AO212="MALE_ADULT_36_48","M_RESIDENT",IF(SABI_SUMMARY!AO212="FEMALE_ADULT_36_48","F_RESIDENT","NA")))</f>
        <v>NA</v>
      </c>
      <c r="G212" s="1" t="str">
        <f>IF(SABI_SUMMARY!AP212="CENSORED",IF(SABI_SUMMARY!AO212="MALE_SUBADULT","M_DISPERSED",IF(SABI_SUMMARY!AO212="FEMALE_SUBADULT","F_DISPERSED","NA")),IF(SABI_SUMMARY!AP212="MALE_ADULT_36_48","M_RESIDENT",IF(SABI_SUMMARY!AP212="FEMALE_ADULT_36_48","F_RESIDENT","NA")))</f>
        <v>NA</v>
      </c>
      <c r="H212" s="1" t="str">
        <f>IF(SABI_SUMMARY!AQ212="CENSORED",IF(SABI_SUMMARY!AP212="MALE_SUBADULT","M_DISPERSED",IF(SABI_SUMMARY!AP212="FEMALE_SUBADULT","F_DISPERSED","NA")),IF(SABI_SUMMARY!AQ212="MALE_ADULT_36_48","M_RESIDENT",IF(SABI_SUMMARY!AQ212="FEMALE_ADULT_36_48","F_RESIDENT","NA")))</f>
        <v>NA</v>
      </c>
      <c r="I212" s="1" t="str">
        <f>IF(SABI_SUMMARY!AR212="CENSORED",IF(SABI_SUMMARY!AQ212="MALE_SUBADULT","M_DISPERSED",IF(SABI_SUMMARY!AQ212="FEMALE_SUBADULT","F_DISPERSED","NA")),IF(SABI_SUMMARY!AR212="MALE_ADULT_36_48","M_RESIDENT",IF(SABI_SUMMARY!AR212="FEMALE_ADULT_36_48","F_RESIDENT","NA")))</f>
        <v>NA</v>
      </c>
      <c r="J212" s="1" t="str">
        <f>IF(SABI_SUMMARY!AS212="CENSORED",IF(SABI_SUMMARY!AR212="MALE_SUBADULT","M_DISPERSED",IF(SABI_SUMMARY!AR212="FEMALE_SUBADULT","F_DISPERSED","NA")),IF(SABI_SUMMARY!AS212="MALE_ADULT_36_48","M_RESIDENT",IF(SABI_SUMMARY!AS212="FEMALE_ADULT_36_48","F_RESIDENT","NA")))</f>
        <v>NA</v>
      </c>
      <c r="K212" s="1" t="str">
        <f>IF(SABI_SUMMARY!AT212="CENSORED",IF(SABI_SUMMARY!AS212="MALE_SUBADULT","M_DISPERSED",IF(SABI_SUMMARY!AS212="FEMALE_SUBADULT","F_DISPERSED","NA")),IF(SABI_SUMMARY!AT212="MALE_ADULT_36_48","M_RESIDENT",IF(SABI_SUMMARY!AT212="FEMALE_ADULT_36_48","F_RESIDENT","NA")))</f>
        <v>NA</v>
      </c>
      <c r="L212" s="1" t="str">
        <f>IF(SABI_SUMMARY!AU212="CENSORED",IF(SABI_SUMMARY!AT212="MALE_SUBADULT","M_DISPERSED",IF(SABI_SUMMARY!AT212="FEMALE_SUBADULT","F_DISPERSED","NA")),IF(SABI_SUMMARY!AU212="MALE_ADULT_36_48","M_RESIDENT",IF(SABI_SUMMARY!AU212="FEMALE_ADULT_36_48","F_RESIDENT","NA")))</f>
        <v>NA</v>
      </c>
      <c r="M212" s="1" t="str">
        <f>IF(SABI_SUMMARY!AV212="CENSORED",IF(SABI_SUMMARY!AU212="MALE_SUBADULT","M_DISPERSED",IF(SABI_SUMMARY!AU212="FEMALE_SUBADULT","F_DISPERSED","NA")),IF(SABI_SUMMARY!AV212="MALE_ADULT_36_48","M_RESIDENT",IF(SABI_SUMMARY!AV212="FEMALE_ADULT_36_48","F_RESIDENT","NA")))</f>
        <v>NA</v>
      </c>
      <c r="N212" s="1" t="str">
        <f>IF(SABI_SUMMARY!AW212="CENSORED",IF(SABI_SUMMARY!AV212="MALE_SUBADULT","M_DISPERSED",IF(SABI_SUMMARY!AV212="FEMALE_SUBADULT","F_DISPERSED","NA")),IF(SABI_SUMMARY!AW212="MALE_ADULT_36_48","M_RESIDENT",IF(SABI_SUMMARY!AW212="FEMALE_ADULT_36_48","F_RESIDENT","NA")))</f>
        <v>NA</v>
      </c>
      <c r="O212" s="1" t="str">
        <f>IF(SABI_SUMMARY!AX212="CENSORED",IF(SABI_SUMMARY!AW212="MALE_SUBADULT","M_DISPERSED",IF(SABI_SUMMARY!AW212="FEMALE_SUBADULT","F_DISPERSED","NA")),IF(SABI_SUMMARY!AX212="MALE_ADULT_36_48","M_RESIDENT",IF(SABI_SUMMARY!AX212="FEMALE_ADULT_36_48","F_RESIDENT","NA")))</f>
        <v>NA</v>
      </c>
      <c r="P212" s="1" t="str">
        <f>IF(SABI_SUMMARY!AY212="CENSORED",IF(SABI_SUMMARY!AX212="MALE_SUBADULT","M_DISPERSED",IF(SABI_SUMMARY!AX212="FEMALE_SUBADULT","F_DISPERSED","NA")),IF(SABI_SUMMARY!AY212="MALE_ADULT_36_48","M_RESIDENT",IF(SABI_SUMMARY!AY212="FEMALE_ADULT_36_48","F_RESIDENT","NA")))</f>
        <v>NA</v>
      </c>
    </row>
    <row r="213" spans="1:16" x14ac:dyDescent="0.2">
      <c r="A213" s="27">
        <f>SABI_RAW_DATA!A213</f>
        <v>212</v>
      </c>
      <c r="B213" s="1" t="str">
        <f>IF(SABI_SUMMARY!AK213="CENSORED",IF(SABI_SUMMARY!AJ213="MALE_SUBADULT","M_DISPERSED",IF(SABI_SUMMARY!AJ213="FEMALE_SUBADULT","F_DISPERSED","NA")),IF(SABI_SUMMARY!AK213="MALE_ADULT_36_48","M_RESIDENT",IF(SABI_SUMMARY!AK213="FEMALE_ADULT_36_48","F_RESIDENT","NA")))</f>
        <v>NA</v>
      </c>
      <c r="C213" s="1" t="str">
        <f>IF(SABI_SUMMARY!AL213="CENSORED",IF(SABI_SUMMARY!AK213="MALE_SUBADULT","M_DISPERSED",IF(SABI_SUMMARY!AK213="FEMALE_SUBADULT","F_DISPERSED","NA")),IF(SABI_SUMMARY!AL213="MALE_ADULT_36_48","M_RESIDENT",IF(SABI_SUMMARY!AL213="FEMALE_ADULT_36_48","F_RESIDENT","NA")))</f>
        <v>NA</v>
      </c>
      <c r="D213" s="1" t="str">
        <f>IF(SABI_SUMMARY!AM213="CENSORED",IF(SABI_SUMMARY!AL213="MALE_SUBADULT","M_DISPERSED",IF(SABI_SUMMARY!AL213="FEMALE_SUBADULT","F_DISPERSED","NA")),IF(SABI_SUMMARY!AM213="MALE_ADULT_36_48","M_RESIDENT",IF(SABI_SUMMARY!AM213="FEMALE_ADULT_36_48","F_RESIDENT","NA")))</f>
        <v>F_RESIDENT</v>
      </c>
      <c r="E213" s="1" t="str">
        <f>IF(SABI_SUMMARY!AN213="CENSORED",IF(SABI_SUMMARY!AM213="MALE_SUBADULT","M_DISPERSED",IF(SABI_SUMMARY!AM213="FEMALE_SUBADULT","F_DISPERSED","NA")),IF(SABI_SUMMARY!AN213="MALE_ADULT_36_48","M_RESIDENT",IF(SABI_SUMMARY!AN213="FEMALE_ADULT_36_48","F_RESIDENT","NA")))</f>
        <v>NA</v>
      </c>
      <c r="F213" s="1" t="str">
        <f>IF(SABI_SUMMARY!AO213="CENSORED",IF(SABI_SUMMARY!AN213="MALE_SUBADULT","M_DISPERSED",IF(SABI_SUMMARY!AN213="FEMALE_SUBADULT","F_DISPERSED","NA")),IF(SABI_SUMMARY!AO213="MALE_ADULT_36_48","M_RESIDENT",IF(SABI_SUMMARY!AO213="FEMALE_ADULT_36_48","F_RESIDENT","NA")))</f>
        <v>NA</v>
      </c>
      <c r="G213" s="1" t="str">
        <f>IF(SABI_SUMMARY!AP213="CENSORED",IF(SABI_SUMMARY!AO213="MALE_SUBADULT","M_DISPERSED",IF(SABI_SUMMARY!AO213="FEMALE_SUBADULT","F_DISPERSED","NA")),IF(SABI_SUMMARY!AP213="MALE_ADULT_36_48","M_RESIDENT",IF(SABI_SUMMARY!AP213="FEMALE_ADULT_36_48","F_RESIDENT","NA")))</f>
        <v>NA</v>
      </c>
      <c r="H213" s="1" t="str">
        <f>IF(SABI_SUMMARY!AQ213="CENSORED",IF(SABI_SUMMARY!AP213="MALE_SUBADULT","M_DISPERSED",IF(SABI_SUMMARY!AP213="FEMALE_SUBADULT","F_DISPERSED","NA")),IF(SABI_SUMMARY!AQ213="MALE_ADULT_36_48","M_RESIDENT",IF(SABI_SUMMARY!AQ213="FEMALE_ADULT_36_48","F_RESIDENT","NA")))</f>
        <v>NA</v>
      </c>
      <c r="I213" s="1" t="str">
        <f>IF(SABI_SUMMARY!AR213="CENSORED",IF(SABI_SUMMARY!AQ213="MALE_SUBADULT","M_DISPERSED",IF(SABI_SUMMARY!AQ213="FEMALE_SUBADULT","F_DISPERSED","NA")),IF(SABI_SUMMARY!AR213="MALE_ADULT_36_48","M_RESIDENT",IF(SABI_SUMMARY!AR213="FEMALE_ADULT_36_48","F_RESIDENT","NA")))</f>
        <v>NA</v>
      </c>
      <c r="J213" s="1" t="str">
        <f>IF(SABI_SUMMARY!AS213="CENSORED",IF(SABI_SUMMARY!AR213="MALE_SUBADULT","M_DISPERSED",IF(SABI_SUMMARY!AR213="FEMALE_SUBADULT","F_DISPERSED","NA")),IF(SABI_SUMMARY!AS213="MALE_ADULT_36_48","M_RESIDENT",IF(SABI_SUMMARY!AS213="FEMALE_ADULT_36_48","F_RESIDENT","NA")))</f>
        <v>NA</v>
      </c>
      <c r="K213" s="1" t="str">
        <f>IF(SABI_SUMMARY!AT213="CENSORED",IF(SABI_SUMMARY!AS213="MALE_SUBADULT","M_DISPERSED",IF(SABI_SUMMARY!AS213="FEMALE_SUBADULT","F_DISPERSED","NA")),IF(SABI_SUMMARY!AT213="MALE_ADULT_36_48","M_RESIDENT",IF(SABI_SUMMARY!AT213="FEMALE_ADULT_36_48","F_RESIDENT","NA")))</f>
        <v>NA</v>
      </c>
      <c r="L213" s="1" t="str">
        <f>IF(SABI_SUMMARY!AU213="CENSORED",IF(SABI_SUMMARY!AT213="MALE_SUBADULT","M_DISPERSED",IF(SABI_SUMMARY!AT213="FEMALE_SUBADULT","F_DISPERSED","NA")),IF(SABI_SUMMARY!AU213="MALE_ADULT_36_48","M_RESIDENT",IF(SABI_SUMMARY!AU213="FEMALE_ADULT_36_48","F_RESIDENT","NA")))</f>
        <v>NA</v>
      </c>
      <c r="M213" s="1" t="str">
        <f>IF(SABI_SUMMARY!AV213="CENSORED",IF(SABI_SUMMARY!AU213="MALE_SUBADULT","M_DISPERSED",IF(SABI_SUMMARY!AU213="FEMALE_SUBADULT","F_DISPERSED","NA")),IF(SABI_SUMMARY!AV213="MALE_ADULT_36_48","M_RESIDENT",IF(SABI_SUMMARY!AV213="FEMALE_ADULT_36_48","F_RESIDENT","NA")))</f>
        <v>NA</v>
      </c>
      <c r="N213" s="1" t="str">
        <f>IF(SABI_SUMMARY!AW213="CENSORED",IF(SABI_SUMMARY!AV213="MALE_SUBADULT","M_DISPERSED",IF(SABI_SUMMARY!AV213="FEMALE_SUBADULT","F_DISPERSED","NA")),IF(SABI_SUMMARY!AW213="MALE_ADULT_36_48","M_RESIDENT",IF(SABI_SUMMARY!AW213="FEMALE_ADULT_36_48","F_RESIDENT","NA")))</f>
        <v>NA</v>
      </c>
      <c r="O213" s="1" t="str">
        <f>IF(SABI_SUMMARY!AX213="CENSORED",IF(SABI_SUMMARY!AW213="MALE_SUBADULT","M_DISPERSED",IF(SABI_SUMMARY!AW213="FEMALE_SUBADULT","F_DISPERSED","NA")),IF(SABI_SUMMARY!AX213="MALE_ADULT_36_48","M_RESIDENT",IF(SABI_SUMMARY!AX213="FEMALE_ADULT_36_48","F_RESIDENT","NA")))</f>
        <v>NA</v>
      </c>
      <c r="P213" s="1" t="str">
        <f>IF(SABI_SUMMARY!AY213="CENSORED",IF(SABI_SUMMARY!AX213="MALE_SUBADULT","M_DISPERSED",IF(SABI_SUMMARY!AX213="FEMALE_SUBADULT","F_DISPERSED","NA")),IF(SABI_SUMMARY!AY213="MALE_ADULT_36_48","M_RESIDENT",IF(SABI_SUMMARY!AY213="FEMALE_ADULT_36_48","F_RESIDENT","NA")))</f>
        <v>NA</v>
      </c>
    </row>
    <row r="214" spans="1:16" x14ac:dyDescent="0.2">
      <c r="A214" s="27">
        <f>SABI_RAW_DATA!A214</f>
        <v>213</v>
      </c>
      <c r="B214" s="1" t="str">
        <f>IF(SABI_SUMMARY!AK214="CENSORED",IF(SABI_SUMMARY!AJ214="MALE_SUBADULT","M_DISPERSED",IF(SABI_SUMMARY!AJ214="FEMALE_SUBADULT","F_DISPERSED","NA")),IF(SABI_SUMMARY!AK214="MALE_ADULT_36_48","M_RESIDENT",IF(SABI_SUMMARY!AK214="FEMALE_ADULT_36_48","F_RESIDENT","NA")))</f>
        <v>NA</v>
      </c>
      <c r="C214" s="1" t="str">
        <f>IF(SABI_SUMMARY!AL214="CENSORED",IF(SABI_SUMMARY!AK214="MALE_SUBADULT","M_DISPERSED",IF(SABI_SUMMARY!AK214="FEMALE_SUBADULT","F_DISPERSED","NA")),IF(SABI_SUMMARY!AL214="MALE_ADULT_36_48","M_RESIDENT",IF(SABI_SUMMARY!AL214="FEMALE_ADULT_36_48","F_RESIDENT","NA")))</f>
        <v>NA</v>
      </c>
      <c r="D214" s="1" t="str">
        <f>IF(SABI_SUMMARY!AM214="CENSORED",IF(SABI_SUMMARY!AL214="MALE_SUBADULT","M_DISPERSED",IF(SABI_SUMMARY!AL214="FEMALE_SUBADULT","F_DISPERSED","NA")),IF(SABI_SUMMARY!AM214="MALE_ADULT_36_48","M_RESIDENT",IF(SABI_SUMMARY!AM214="FEMALE_ADULT_36_48","F_RESIDENT","NA")))</f>
        <v>NA</v>
      </c>
      <c r="E214" s="1" t="str">
        <f>IF(SABI_SUMMARY!AN214="CENSORED",IF(SABI_SUMMARY!AM214="MALE_SUBADULT","M_DISPERSED",IF(SABI_SUMMARY!AM214="FEMALE_SUBADULT","F_DISPERSED","NA")),IF(SABI_SUMMARY!AN214="MALE_ADULT_36_48","M_RESIDENT",IF(SABI_SUMMARY!AN214="FEMALE_ADULT_36_48","F_RESIDENT","NA")))</f>
        <v>NA</v>
      </c>
      <c r="F214" s="1" t="str">
        <f>IF(SABI_SUMMARY!AO214="CENSORED",IF(SABI_SUMMARY!AN214="MALE_SUBADULT","M_DISPERSED",IF(SABI_SUMMARY!AN214="FEMALE_SUBADULT","F_DISPERSED","NA")),IF(SABI_SUMMARY!AO214="MALE_ADULT_36_48","M_RESIDENT",IF(SABI_SUMMARY!AO214="FEMALE_ADULT_36_48","F_RESIDENT","NA")))</f>
        <v>NA</v>
      </c>
      <c r="G214" s="1" t="str">
        <f>IF(SABI_SUMMARY!AP214="CENSORED",IF(SABI_SUMMARY!AO214="MALE_SUBADULT","M_DISPERSED",IF(SABI_SUMMARY!AO214="FEMALE_SUBADULT","F_DISPERSED","NA")),IF(SABI_SUMMARY!AP214="MALE_ADULT_36_48","M_RESIDENT",IF(SABI_SUMMARY!AP214="FEMALE_ADULT_36_48","F_RESIDENT","NA")))</f>
        <v>NA</v>
      </c>
      <c r="H214" s="1" t="str">
        <f>IF(SABI_SUMMARY!AQ214="CENSORED",IF(SABI_SUMMARY!AP214="MALE_SUBADULT","M_DISPERSED",IF(SABI_SUMMARY!AP214="FEMALE_SUBADULT","F_DISPERSED","NA")),IF(SABI_SUMMARY!AQ214="MALE_ADULT_36_48","M_RESIDENT",IF(SABI_SUMMARY!AQ214="FEMALE_ADULT_36_48","F_RESIDENT","NA")))</f>
        <v>NA</v>
      </c>
      <c r="I214" s="1" t="str">
        <f>IF(SABI_SUMMARY!AR214="CENSORED",IF(SABI_SUMMARY!AQ214="MALE_SUBADULT","M_DISPERSED",IF(SABI_SUMMARY!AQ214="FEMALE_SUBADULT","F_DISPERSED","NA")),IF(SABI_SUMMARY!AR214="MALE_ADULT_36_48","M_RESIDENT",IF(SABI_SUMMARY!AR214="FEMALE_ADULT_36_48","F_RESIDENT","NA")))</f>
        <v>NA</v>
      </c>
      <c r="J214" s="1" t="str">
        <f>IF(SABI_SUMMARY!AS214="CENSORED",IF(SABI_SUMMARY!AR214="MALE_SUBADULT","M_DISPERSED",IF(SABI_SUMMARY!AR214="FEMALE_SUBADULT","F_DISPERSED","NA")),IF(SABI_SUMMARY!AS214="MALE_ADULT_36_48","M_RESIDENT",IF(SABI_SUMMARY!AS214="FEMALE_ADULT_36_48","F_RESIDENT","NA")))</f>
        <v>NA</v>
      </c>
      <c r="K214" s="1" t="str">
        <f>IF(SABI_SUMMARY!AT214="CENSORED",IF(SABI_SUMMARY!AS214="MALE_SUBADULT","M_DISPERSED",IF(SABI_SUMMARY!AS214="FEMALE_SUBADULT","F_DISPERSED","NA")),IF(SABI_SUMMARY!AT214="MALE_ADULT_36_48","M_RESIDENT",IF(SABI_SUMMARY!AT214="FEMALE_ADULT_36_48","F_RESIDENT","NA")))</f>
        <v>NA</v>
      </c>
      <c r="L214" s="1" t="str">
        <f>IF(SABI_SUMMARY!AU214="CENSORED",IF(SABI_SUMMARY!AT214="MALE_SUBADULT","M_DISPERSED",IF(SABI_SUMMARY!AT214="FEMALE_SUBADULT","F_DISPERSED","NA")),IF(SABI_SUMMARY!AU214="MALE_ADULT_36_48","M_RESIDENT",IF(SABI_SUMMARY!AU214="FEMALE_ADULT_36_48","F_RESIDENT","NA")))</f>
        <v>NA</v>
      </c>
      <c r="M214" s="1" t="str">
        <f>IF(SABI_SUMMARY!AV214="CENSORED",IF(SABI_SUMMARY!AU214="MALE_SUBADULT","M_DISPERSED",IF(SABI_SUMMARY!AU214="FEMALE_SUBADULT","F_DISPERSED","NA")),IF(SABI_SUMMARY!AV214="MALE_ADULT_36_48","M_RESIDENT",IF(SABI_SUMMARY!AV214="FEMALE_ADULT_36_48","F_RESIDENT","NA")))</f>
        <v>NA</v>
      </c>
      <c r="N214" s="1" t="str">
        <f>IF(SABI_SUMMARY!AW214="CENSORED",IF(SABI_SUMMARY!AV214="MALE_SUBADULT","M_DISPERSED",IF(SABI_SUMMARY!AV214="FEMALE_SUBADULT","F_DISPERSED","NA")),IF(SABI_SUMMARY!AW214="MALE_ADULT_36_48","M_RESIDENT",IF(SABI_SUMMARY!AW214="FEMALE_ADULT_36_48","F_RESIDENT","NA")))</f>
        <v>NA</v>
      </c>
      <c r="O214" s="1" t="str">
        <f>IF(SABI_SUMMARY!AX214="CENSORED",IF(SABI_SUMMARY!AW214="MALE_SUBADULT","M_DISPERSED",IF(SABI_SUMMARY!AW214="FEMALE_SUBADULT","F_DISPERSED","NA")),IF(SABI_SUMMARY!AX214="MALE_ADULT_36_48","M_RESIDENT",IF(SABI_SUMMARY!AX214="FEMALE_ADULT_36_48","F_RESIDENT","NA")))</f>
        <v>NA</v>
      </c>
      <c r="P214" s="1" t="str">
        <f>IF(SABI_SUMMARY!AY214="CENSORED",IF(SABI_SUMMARY!AX214="MALE_SUBADULT","M_DISPERSED",IF(SABI_SUMMARY!AX214="FEMALE_SUBADULT","F_DISPERSED","NA")),IF(SABI_SUMMARY!AY214="MALE_ADULT_36_48","M_RESIDENT",IF(SABI_SUMMARY!AY214="FEMALE_ADULT_36_48","F_RESIDENT","NA")))</f>
        <v>NA</v>
      </c>
    </row>
    <row r="215" spans="1:16" x14ac:dyDescent="0.2">
      <c r="A215" s="27">
        <f>SABI_RAW_DATA!A215</f>
        <v>214</v>
      </c>
      <c r="B215" s="1" t="str">
        <f>IF(SABI_SUMMARY!AK215="CENSORED",IF(SABI_SUMMARY!AJ215="MALE_SUBADULT","M_DISPERSED",IF(SABI_SUMMARY!AJ215="FEMALE_SUBADULT","F_DISPERSED","NA")),IF(SABI_SUMMARY!AK215="MALE_ADULT_36_48","M_RESIDENT",IF(SABI_SUMMARY!AK215="FEMALE_ADULT_36_48","F_RESIDENT","NA")))</f>
        <v>NA</v>
      </c>
      <c r="C215" s="1" t="str">
        <f>IF(SABI_SUMMARY!AL215="CENSORED",IF(SABI_SUMMARY!AK215="MALE_SUBADULT","M_DISPERSED",IF(SABI_SUMMARY!AK215="FEMALE_SUBADULT","F_DISPERSED","NA")),IF(SABI_SUMMARY!AL215="MALE_ADULT_36_48","M_RESIDENT",IF(SABI_SUMMARY!AL215="FEMALE_ADULT_36_48","F_RESIDENT","NA")))</f>
        <v>NA</v>
      </c>
      <c r="D215" s="1" t="str">
        <f>IF(SABI_SUMMARY!AM215="CENSORED",IF(SABI_SUMMARY!AL215="MALE_SUBADULT","M_DISPERSED",IF(SABI_SUMMARY!AL215="FEMALE_SUBADULT","F_DISPERSED","NA")),IF(SABI_SUMMARY!AM215="MALE_ADULT_36_48","M_RESIDENT",IF(SABI_SUMMARY!AM215="FEMALE_ADULT_36_48","F_RESIDENT","NA")))</f>
        <v>NA</v>
      </c>
      <c r="E215" s="1" t="str">
        <f>IF(SABI_SUMMARY!AN215="CENSORED",IF(SABI_SUMMARY!AM215="MALE_SUBADULT","M_DISPERSED",IF(SABI_SUMMARY!AM215="FEMALE_SUBADULT","F_DISPERSED","NA")),IF(SABI_SUMMARY!AN215="MALE_ADULT_36_48","M_RESIDENT",IF(SABI_SUMMARY!AN215="FEMALE_ADULT_36_48","F_RESIDENT","NA")))</f>
        <v>NA</v>
      </c>
      <c r="F215" s="1" t="str">
        <f>IF(SABI_SUMMARY!AO215="CENSORED",IF(SABI_SUMMARY!AN215="MALE_SUBADULT","M_DISPERSED",IF(SABI_SUMMARY!AN215="FEMALE_SUBADULT","F_DISPERSED","NA")),IF(SABI_SUMMARY!AO215="MALE_ADULT_36_48","M_RESIDENT",IF(SABI_SUMMARY!AO215="FEMALE_ADULT_36_48","F_RESIDENT","NA")))</f>
        <v>NA</v>
      </c>
      <c r="G215" s="1" t="str">
        <f>IF(SABI_SUMMARY!AP215="CENSORED",IF(SABI_SUMMARY!AO215="MALE_SUBADULT","M_DISPERSED",IF(SABI_SUMMARY!AO215="FEMALE_SUBADULT","F_DISPERSED","NA")),IF(SABI_SUMMARY!AP215="MALE_ADULT_36_48","M_RESIDENT",IF(SABI_SUMMARY!AP215="FEMALE_ADULT_36_48","F_RESIDENT","NA")))</f>
        <v>NA</v>
      </c>
      <c r="H215" s="1" t="str">
        <f>IF(SABI_SUMMARY!AQ215="CENSORED",IF(SABI_SUMMARY!AP215="MALE_SUBADULT","M_DISPERSED",IF(SABI_SUMMARY!AP215="FEMALE_SUBADULT","F_DISPERSED","NA")),IF(SABI_SUMMARY!AQ215="MALE_ADULT_36_48","M_RESIDENT",IF(SABI_SUMMARY!AQ215="FEMALE_ADULT_36_48","F_RESIDENT","NA")))</f>
        <v>NA</v>
      </c>
      <c r="I215" s="1" t="str">
        <f>IF(SABI_SUMMARY!AR215="CENSORED",IF(SABI_SUMMARY!AQ215="MALE_SUBADULT","M_DISPERSED",IF(SABI_SUMMARY!AQ215="FEMALE_SUBADULT","F_DISPERSED","NA")),IF(SABI_SUMMARY!AR215="MALE_ADULT_36_48","M_RESIDENT",IF(SABI_SUMMARY!AR215="FEMALE_ADULT_36_48","F_RESIDENT","NA")))</f>
        <v>NA</v>
      </c>
      <c r="J215" s="1" t="str">
        <f>IF(SABI_SUMMARY!AS215="CENSORED",IF(SABI_SUMMARY!AR215="MALE_SUBADULT","M_DISPERSED",IF(SABI_SUMMARY!AR215="FEMALE_SUBADULT","F_DISPERSED","NA")),IF(SABI_SUMMARY!AS215="MALE_ADULT_36_48","M_RESIDENT",IF(SABI_SUMMARY!AS215="FEMALE_ADULT_36_48","F_RESIDENT","NA")))</f>
        <v>NA</v>
      </c>
      <c r="K215" s="1" t="str">
        <f>IF(SABI_SUMMARY!AT215="CENSORED",IF(SABI_SUMMARY!AS215="MALE_SUBADULT","M_DISPERSED",IF(SABI_SUMMARY!AS215="FEMALE_SUBADULT","F_DISPERSED","NA")),IF(SABI_SUMMARY!AT215="MALE_ADULT_36_48","M_RESIDENT",IF(SABI_SUMMARY!AT215="FEMALE_ADULT_36_48","F_RESIDENT","NA")))</f>
        <v>NA</v>
      </c>
      <c r="L215" s="1" t="str">
        <f>IF(SABI_SUMMARY!AU215="CENSORED",IF(SABI_SUMMARY!AT215="MALE_SUBADULT","M_DISPERSED",IF(SABI_SUMMARY!AT215="FEMALE_SUBADULT","F_DISPERSED","NA")),IF(SABI_SUMMARY!AU215="MALE_ADULT_36_48","M_RESIDENT",IF(SABI_SUMMARY!AU215="FEMALE_ADULT_36_48","F_RESIDENT","NA")))</f>
        <v>NA</v>
      </c>
      <c r="M215" s="1" t="str">
        <f>IF(SABI_SUMMARY!AV215="CENSORED",IF(SABI_SUMMARY!AU215="MALE_SUBADULT","M_DISPERSED",IF(SABI_SUMMARY!AU215="FEMALE_SUBADULT","F_DISPERSED","NA")),IF(SABI_SUMMARY!AV215="MALE_ADULT_36_48","M_RESIDENT",IF(SABI_SUMMARY!AV215="FEMALE_ADULT_36_48","F_RESIDENT","NA")))</f>
        <v>NA</v>
      </c>
      <c r="N215" s="1" t="str">
        <f>IF(SABI_SUMMARY!AW215="CENSORED",IF(SABI_SUMMARY!AV215="MALE_SUBADULT","M_DISPERSED",IF(SABI_SUMMARY!AV215="FEMALE_SUBADULT","F_DISPERSED","NA")),IF(SABI_SUMMARY!AW215="MALE_ADULT_36_48","M_RESIDENT",IF(SABI_SUMMARY!AW215="FEMALE_ADULT_36_48","F_RESIDENT","NA")))</f>
        <v>NA</v>
      </c>
      <c r="O215" s="1" t="str">
        <f>IF(SABI_SUMMARY!AX215="CENSORED",IF(SABI_SUMMARY!AW215="MALE_SUBADULT","M_DISPERSED",IF(SABI_SUMMARY!AW215="FEMALE_SUBADULT","F_DISPERSED","NA")),IF(SABI_SUMMARY!AX215="MALE_ADULT_36_48","M_RESIDENT",IF(SABI_SUMMARY!AX215="FEMALE_ADULT_36_48","F_RESIDENT","NA")))</f>
        <v>NA</v>
      </c>
      <c r="P215" s="1" t="str">
        <f>IF(SABI_SUMMARY!AY215="CENSORED",IF(SABI_SUMMARY!AX215="MALE_SUBADULT","M_DISPERSED",IF(SABI_SUMMARY!AX215="FEMALE_SUBADULT","F_DISPERSED","NA")),IF(SABI_SUMMARY!AY215="MALE_ADULT_36_48","M_RESIDENT",IF(SABI_SUMMARY!AY215="FEMALE_ADULT_36_48","F_RESIDENT","NA")))</f>
        <v>NA</v>
      </c>
    </row>
    <row r="216" spans="1:16" x14ac:dyDescent="0.2">
      <c r="A216" s="27">
        <f>SABI_RAW_DATA!A216</f>
        <v>215</v>
      </c>
      <c r="B216" s="1" t="str">
        <f>IF(SABI_SUMMARY!AK216="CENSORED",IF(SABI_SUMMARY!AJ216="MALE_SUBADULT","M_DISPERSED",IF(SABI_SUMMARY!AJ216="FEMALE_SUBADULT","F_DISPERSED","NA")),IF(SABI_SUMMARY!AK216="MALE_ADULT_36_48","M_RESIDENT",IF(SABI_SUMMARY!AK216="FEMALE_ADULT_36_48","F_RESIDENT","NA")))</f>
        <v>NA</v>
      </c>
      <c r="C216" s="1" t="str">
        <f>IF(SABI_SUMMARY!AL216="CENSORED",IF(SABI_SUMMARY!AK216="MALE_SUBADULT","M_DISPERSED",IF(SABI_SUMMARY!AK216="FEMALE_SUBADULT","F_DISPERSED","NA")),IF(SABI_SUMMARY!AL216="MALE_ADULT_36_48","M_RESIDENT",IF(SABI_SUMMARY!AL216="FEMALE_ADULT_36_48","F_RESIDENT","NA")))</f>
        <v>NA</v>
      </c>
      <c r="D216" s="1" t="str">
        <f>IF(SABI_SUMMARY!AM216="CENSORED",IF(SABI_SUMMARY!AL216="MALE_SUBADULT","M_DISPERSED",IF(SABI_SUMMARY!AL216="FEMALE_SUBADULT","F_DISPERSED","NA")),IF(SABI_SUMMARY!AM216="MALE_ADULT_36_48","M_RESIDENT",IF(SABI_SUMMARY!AM216="FEMALE_ADULT_36_48","F_RESIDENT","NA")))</f>
        <v>NA</v>
      </c>
      <c r="E216" s="1" t="str">
        <f>IF(SABI_SUMMARY!AN216="CENSORED",IF(SABI_SUMMARY!AM216="MALE_SUBADULT","M_DISPERSED",IF(SABI_SUMMARY!AM216="FEMALE_SUBADULT","F_DISPERSED","NA")),IF(SABI_SUMMARY!AN216="MALE_ADULT_36_48","M_RESIDENT",IF(SABI_SUMMARY!AN216="FEMALE_ADULT_36_48","F_RESIDENT","NA")))</f>
        <v>NA</v>
      </c>
      <c r="F216" s="1" t="str">
        <f>IF(SABI_SUMMARY!AO216="CENSORED",IF(SABI_SUMMARY!AN216="MALE_SUBADULT","M_DISPERSED",IF(SABI_SUMMARY!AN216="FEMALE_SUBADULT","F_DISPERSED","NA")),IF(SABI_SUMMARY!AO216="MALE_ADULT_36_48","M_RESIDENT",IF(SABI_SUMMARY!AO216="FEMALE_ADULT_36_48","F_RESIDENT","NA")))</f>
        <v>F_RESIDENT</v>
      </c>
      <c r="G216" s="1" t="str">
        <f>IF(SABI_SUMMARY!AP216="CENSORED",IF(SABI_SUMMARY!AO216="MALE_SUBADULT","M_DISPERSED",IF(SABI_SUMMARY!AO216="FEMALE_SUBADULT","F_DISPERSED","NA")),IF(SABI_SUMMARY!AP216="MALE_ADULT_36_48","M_RESIDENT",IF(SABI_SUMMARY!AP216="FEMALE_ADULT_36_48","F_RESIDENT","NA")))</f>
        <v>NA</v>
      </c>
      <c r="H216" s="1" t="str">
        <f>IF(SABI_SUMMARY!AQ216="CENSORED",IF(SABI_SUMMARY!AP216="MALE_SUBADULT","M_DISPERSED",IF(SABI_SUMMARY!AP216="FEMALE_SUBADULT","F_DISPERSED","NA")),IF(SABI_SUMMARY!AQ216="MALE_ADULT_36_48","M_RESIDENT",IF(SABI_SUMMARY!AQ216="FEMALE_ADULT_36_48","F_RESIDENT","NA")))</f>
        <v>NA</v>
      </c>
      <c r="I216" s="1" t="str">
        <f>IF(SABI_SUMMARY!AR216="CENSORED",IF(SABI_SUMMARY!AQ216="MALE_SUBADULT","M_DISPERSED",IF(SABI_SUMMARY!AQ216="FEMALE_SUBADULT","F_DISPERSED","NA")),IF(SABI_SUMMARY!AR216="MALE_ADULT_36_48","M_RESIDENT",IF(SABI_SUMMARY!AR216="FEMALE_ADULT_36_48","F_RESIDENT","NA")))</f>
        <v>NA</v>
      </c>
      <c r="J216" s="1" t="str">
        <f>IF(SABI_SUMMARY!AS216="CENSORED",IF(SABI_SUMMARY!AR216="MALE_SUBADULT","M_DISPERSED",IF(SABI_SUMMARY!AR216="FEMALE_SUBADULT","F_DISPERSED","NA")),IF(SABI_SUMMARY!AS216="MALE_ADULT_36_48","M_RESIDENT",IF(SABI_SUMMARY!AS216="FEMALE_ADULT_36_48","F_RESIDENT","NA")))</f>
        <v>NA</v>
      </c>
      <c r="K216" s="1" t="str">
        <f>IF(SABI_SUMMARY!AT216="CENSORED",IF(SABI_SUMMARY!AS216="MALE_SUBADULT","M_DISPERSED",IF(SABI_SUMMARY!AS216="FEMALE_SUBADULT","F_DISPERSED","NA")),IF(SABI_SUMMARY!AT216="MALE_ADULT_36_48","M_RESIDENT",IF(SABI_SUMMARY!AT216="FEMALE_ADULT_36_48","F_RESIDENT","NA")))</f>
        <v>NA</v>
      </c>
      <c r="L216" s="1" t="str">
        <f>IF(SABI_SUMMARY!AU216="CENSORED",IF(SABI_SUMMARY!AT216="MALE_SUBADULT","M_DISPERSED",IF(SABI_SUMMARY!AT216="FEMALE_SUBADULT","F_DISPERSED","NA")),IF(SABI_SUMMARY!AU216="MALE_ADULT_36_48","M_RESIDENT",IF(SABI_SUMMARY!AU216="FEMALE_ADULT_36_48","F_RESIDENT","NA")))</f>
        <v>NA</v>
      </c>
      <c r="M216" s="1" t="str">
        <f>IF(SABI_SUMMARY!AV216="CENSORED",IF(SABI_SUMMARY!AU216="MALE_SUBADULT","M_DISPERSED",IF(SABI_SUMMARY!AU216="FEMALE_SUBADULT","F_DISPERSED","NA")),IF(SABI_SUMMARY!AV216="MALE_ADULT_36_48","M_RESIDENT",IF(SABI_SUMMARY!AV216="FEMALE_ADULT_36_48","F_RESIDENT","NA")))</f>
        <v>NA</v>
      </c>
      <c r="N216" s="1" t="str">
        <f>IF(SABI_SUMMARY!AW216="CENSORED",IF(SABI_SUMMARY!AV216="MALE_SUBADULT","M_DISPERSED",IF(SABI_SUMMARY!AV216="FEMALE_SUBADULT","F_DISPERSED","NA")),IF(SABI_SUMMARY!AW216="MALE_ADULT_36_48","M_RESIDENT",IF(SABI_SUMMARY!AW216="FEMALE_ADULT_36_48","F_RESIDENT","NA")))</f>
        <v>NA</v>
      </c>
      <c r="O216" s="1" t="str">
        <f>IF(SABI_SUMMARY!AX216="CENSORED",IF(SABI_SUMMARY!AW216="MALE_SUBADULT","M_DISPERSED",IF(SABI_SUMMARY!AW216="FEMALE_SUBADULT","F_DISPERSED","NA")),IF(SABI_SUMMARY!AX216="MALE_ADULT_36_48","M_RESIDENT",IF(SABI_SUMMARY!AX216="FEMALE_ADULT_36_48","F_RESIDENT","NA")))</f>
        <v>NA</v>
      </c>
      <c r="P216" s="1" t="str">
        <f>IF(SABI_SUMMARY!AY216="CENSORED",IF(SABI_SUMMARY!AX216="MALE_SUBADULT","M_DISPERSED",IF(SABI_SUMMARY!AX216="FEMALE_SUBADULT","F_DISPERSED","NA")),IF(SABI_SUMMARY!AY216="MALE_ADULT_36_48","M_RESIDENT",IF(SABI_SUMMARY!AY216="FEMALE_ADULT_36_48","F_RESIDENT","NA")))</f>
        <v>NA</v>
      </c>
    </row>
    <row r="217" spans="1:16" x14ac:dyDescent="0.2">
      <c r="A217" s="27">
        <f>SABI_RAW_DATA!A217</f>
        <v>216</v>
      </c>
      <c r="B217" s="1" t="str">
        <f>IF(SABI_SUMMARY!AK217="CENSORED",IF(SABI_SUMMARY!AJ217="MALE_SUBADULT","M_DISPERSED",IF(SABI_SUMMARY!AJ217="FEMALE_SUBADULT","F_DISPERSED","NA")),IF(SABI_SUMMARY!AK217="MALE_ADULT_36_48","M_RESIDENT",IF(SABI_SUMMARY!AK217="FEMALE_ADULT_36_48","F_RESIDENT","NA")))</f>
        <v>NA</v>
      </c>
      <c r="C217" s="1" t="str">
        <f>IF(SABI_SUMMARY!AL217="CENSORED",IF(SABI_SUMMARY!AK217="MALE_SUBADULT","M_DISPERSED",IF(SABI_SUMMARY!AK217="FEMALE_SUBADULT","F_DISPERSED","NA")),IF(SABI_SUMMARY!AL217="MALE_ADULT_36_48","M_RESIDENT",IF(SABI_SUMMARY!AL217="FEMALE_ADULT_36_48","F_RESIDENT","NA")))</f>
        <v>NA</v>
      </c>
      <c r="D217" s="1" t="str">
        <f>IF(SABI_SUMMARY!AM217="CENSORED",IF(SABI_SUMMARY!AL217="MALE_SUBADULT","M_DISPERSED",IF(SABI_SUMMARY!AL217="FEMALE_SUBADULT","F_DISPERSED","NA")),IF(SABI_SUMMARY!AM217="MALE_ADULT_36_48","M_RESIDENT",IF(SABI_SUMMARY!AM217="FEMALE_ADULT_36_48","F_RESIDENT","NA")))</f>
        <v>NA</v>
      </c>
      <c r="E217" s="1" t="str">
        <f>IF(SABI_SUMMARY!AN217="CENSORED",IF(SABI_SUMMARY!AM217="MALE_SUBADULT","M_DISPERSED",IF(SABI_SUMMARY!AM217="FEMALE_SUBADULT","F_DISPERSED","NA")),IF(SABI_SUMMARY!AN217="MALE_ADULT_36_48","M_RESIDENT",IF(SABI_SUMMARY!AN217="FEMALE_ADULT_36_48","F_RESIDENT","NA")))</f>
        <v>NA</v>
      </c>
      <c r="F217" s="1" t="str">
        <f>IF(SABI_SUMMARY!AO217="CENSORED",IF(SABI_SUMMARY!AN217="MALE_SUBADULT","M_DISPERSED",IF(SABI_SUMMARY!AN217="FEMALE_SUBADULT","F_DISPERSED","NA")),IF(SABI_SUMMARY!AO217="MALE_ADULT_36_48","M_RESIDENT",IF(SABI_SUMMARY!AO217="FEMALE_ADULT_36_48","F_RESIDENT","NA")))</f>
        <v>NA</v>
      </c>
      <c r="G217" s="1" t="str">
        <f>IF(SABI_SUMMARY!AP217="CENSORED",IF(SABI_SUMMARY!AO217="MALE_SUBADULT","M_DISPERSED",IF(SABI_SUMMARY!AO217="FEMALE_SUBADULT","F_DISPERSED","NA")),IF(SABI_SUMMARY!AP217="MALE_ADULT_36_48","M_RESIDENT",IF(SABI_SUMMARY!AP217="FEMALE_ADULT_36_48","F_RESIDENT","NA")))</f>
        <v>NA</v>
      </c>
      <c r="H217" s="1" t="str">
        <f>IF(SABI_SUMMARY!AQ217="CENSORED",IF(SABI_SUMMARY!AP217="MALE_SUBADULT","M_DISPERSED",IF(SABI_SUMMARY!AP217="FEMALE_SUBADULT","F_DISPERSED","NA")),IF(SABI_SUMMARY!AQ217="MALE_ADULT_36_48","M_RESIDENT",IF(SABI_SUMMARY!AQ217="FEMALE_ADULT_36_48","F_RESIDENT","NA")))</f>
        <v>NA</v>
      </c>
      <c r="I217" s="1" t="str">
        <f>IF(SABI_SUMMARY!AR217="CENSORED",IF(SABI_SUMMARY!AQ217="MALE_SUBADULT","M_DISPERSED",IF(SABI_SUMMARY!AQ217="FEMALE_SUBADULT","F_DISPERSED","NA")),IF(SABI_SUMMARY!AR217="MALE_ADULT_36_48","M_RESIDENT",IF(SABI_SUMMARY!AR217="FEMALE_ADULT_36_48","F_RESIDENT","NA")))</f>
        <v>NA</v>
      </c>
      <c r="J217" s="1" t="str">
        <f>IF(SABI_SUMMARY!AS217="CENSORED",IF(SABI_SUMMARY!AR217="MALE_SUBADULT","M_DISPERSED",IF(SABI_SUMMARY!AR217="FEMALE_SUBADULT","F_DISPERSED","NA")),IF(SABI_SUMMARY!AS217="MALE_ADULT_36_48","M_RESIDENT",IF(SABI_SUMMARY!AS217="FEMALE_ADULT_36_48","F_RESIDENT","NA")))</f>
        <v>NA</v>
      </c>
      <c r="K217" s="1" t="str">
        <f>IF(SABI_SUMMARY!AT217="CENSORED",IF(SABI_SUMMARY!AS217="MALE_SUBADULT","M_DISPERSED",IF(SABI_SUMMARY!AS217="FEMALE_SUBADULT","F_DISPERSED","NA")),IF(SABI_SUMMARY!AT217="MALE_ADULT_36_48","M_RESIDENT",IF(SABI_SUMMARY!AT217="FEMALE_ADULT_36_48","F_RESIDENT","NA")))</f>
        <v>NA</v>
      </c>
      <c r="L217" s="1" t="str">
        <f>IF(SABI_SUMMARY!AU217="CENSORED",IF(SABI_SUMMARY!AT217="MALE_SUBADULT","M_DISPERSED",IF(SABI_SUMMARY!AT217="FEMALE_SUBADULT","F_DISPERSED","NA")),IF(SABI_SUMMARY!AU217="MALE_ADULT_36_48","M_RESIDENT",IF(SABI_SUMMARY!AU217="FEMALE_ADULT_36_48","F_RESIDENT","NA")))</f>
        <v>NA</v>
      </c>
      <c r="M217" s="1" t="str">
        <f>IF(SABI_SUMMARY!AV217="CENSORED",IF(SABI_SUMMARY!AU217="MALE_SUBADULT","M_DISPERSED",IF(SABI_SUMMARY!AU217="FEMALE_SUBADULT","F_DISPERSED","NA")),IF(SABI_SUMMARY!AV217="MALE_ADULT_36_48","M_RESIDENT",IF(SABI_SUMMARY!AV217="FEMALE_ADULT_36_48","F_RESIDENT","NA")))</f>
        <v>NA</v>
      </c>
      <c r="N217" s="1" t="str">
        <f>IF(SABI_SUMMARY!AW217="CENSORED",IF(SABI_SUMMARY!AV217="MALE_SUBADULT","M_DISPERSED",IF(SABI_SUMMARY!AV217="FEMALE_SUBADULT","F_DISPERSED","NA")),IF(SABI_SUMMARY!AW217="MALE_ADULT_36_48","M_RESIDENT",IF(SABI_SUMMARY!AW217="FEMALE_ADULT_36_48","F_RESIDENT","NA")))</f>
        <v>NA</v>
      </c>
      <c r="O217" s="1" t="str">
        <f>IF(SABI_SUMMARY!AX217="CENSORED",IF(SABI_SUMMARY!AW217="MALE_SUBADULT","M_DISPERSED",IF(SABI_SUMMARY!AW217="FEMALE_SUBADULT","F_DISPERSED","NA")),IF(SABI_SUMMARY!AX217="MALE_ADULT_36_48","M_RESIDENT",IF(SABI_SUMMARY!AX217="FEMALE_ADULT_36_48","F_RESIDENT","NA")))</f>
        <v>NA</v>
      </c>
      <c r="P217" s="1" t="str">
        <f>IF(SABI_SUMMARY!AY217="CENSORED",IF(SABI_SUMMARY!AX217="MALE_SUBADULT","M_DISPERSED",IF(SABI_SUMMARY!AX217="FEMALE_SUBADULT","F_DISPERSED","NA")),IF(SABI_SUMMARY!AY217="MALE_ADULT_36_48","M_RESIDENT",IF(SABI_SUMMARY!AY217="FEMALE_ADULT_36_48","F_RESIDENT","NA")))</f>
        <v>NA</v>
      </c>
    </row>
    <row r="218" spans="1:16" x14ac:dyDescent="0.2">
      <c r="A218" s="27">
        <f>SABI_RAW_DATA!A218</f>
        <v>217</v>
      </c>
      <c r="B218" s="1" t="str">
        <f>IF(SABI_SUMMARY!AK218="CENSORED",IF(SABI_SUMMARY!AJ218="MALE_SUBADULT","M_DISPERSED",IF(SABI_SUMMARY!AJ218="FEMALE_SUBADULT","F_DISPERSED","NA")),IF(SABI_SUMMARY!AK218="MALE_ADULT_36_48","M_RESIDENT",IF(SABI_SUMMARY!AK218="FEMALE_ADULT_36_48","F_RESIDENT","NA")))</f>
        <v>NA</v>
      </c>
      <c r="C218" s="1" t="str">
        <f>IF(SABI_SUMMARY!AL218="CENSORED",IF(SABI_SUMMARY!AK218="MALE_SUBADULT","M_DISPERSED",IF(SABI_SUMMARY!AK218="FEMALE_SUBADULT","F_DISPERSED","NA")),IF(SABI_SUMMARY!AL218="MALE_ADULT_36_48","M_RESIDENT",IF(SABI_SUMMARY!AL218="FEMALE_ADULT_36_48","F_RESIDENT","NA")))</f>
        <v>NA</v>
      </c>
      <c r="D218" s="1" t="str">
        <f>IF(SABI_SUMMARY!AM218="CENSORED",IF(SABI_SUMMARY!AL218="MALE_SUBADULT","M_DISPERSED",IF(SABI_SUMMARY!AL218="FEMALE_SUBADULT","F_DISPERSED","NA")),IF(SABI_SUMMARY!AM218="MALE_ADULT_36_48","M_RESIDENT",IF(SABI_SUMMARY!AM218="FEMALE_ADULT_36_48","F_RESIDENT","NA")))</f>
        <v>NA</v>
      </c>
      <c r="E218" s="1" t="str">
        <f>IF(SABI_SUMMARY!AN218="CENSORED",IF(SABI_SUMMARY!AM218="MALE_SUBADULT","M_DISPERSED",IF(SABI_SUMMARY!AM218="FEMALE_SUBADULT","F_DISPERSED","NA")),IF(SABI_SUMMARY!AN218="MALE_ADULT_36_48","M_RESIDENT",IF(SABI_SUMMARY!AN218="FEMALE_ADULT_36_48","F_RESIDENT","NA")))</f>
        <v>NA</v>
      </c>
      <c r="F218" s="1" t="str">
        <f>IF(SABI_SUMMARY!AO218="CENSORED",IF(SABI_SUMMARY!AN218="MALE_SUBADULT","M_DISPERSED",IF(SABI_SUMMARY!AN218="FEMALE_SUBADULT","F_DISPERSED","NA")),IF(SABI_SUMMARY!AO218="MALE_ADULT_36_48","M_RESIDENT",IF(SABI_SUMMARY!AO218="FEMALE_ADULT_36_48","F_RESIDENT","NA")))</f>
        <v>NA</v>
      </c>
      <c r="G218" s="1" t="str">
        <f>IF(SABI_SUMMARY!AP218="CENSORED",IF(SABI_SUMMARY!AO218="MALE_SUBADULT","M_DISPERSED",IF(SABI_SUMMARY!AO218="FEMALE_SUBADULT","F_DISPERSED","NA")),IF(SABI_SUMMARY!AP218="MALE_ADULT_36_48","M_RESIDENT",IF(SABI_SUMMARY!AP218="FEMALE_ADULT_36_48","F_RESIDENT","NA")))</f>
        <v>NA</v>
      </c>
      <c r="H218" s="1" t="str">
        <f>IF(SABI_SUMMARY!AQ218="CENSORED",IF(SABI_SUMMARY!AP218="MALE_SUBADULT","M_DISPERSED",IF(SABI_SUMMARY!AP218="FEMALE_SUBADULT","F_DISPERSED","NA")),IF(SABI_SUMMARY!AQ218="MALE_ADULT_36_48","M_RESIDENT",IF(SABI_SUMMARY!AQ218="FEMALE_ADULT_36_48","F_RESIDENT","NA")))</f>
        <v>NA</v>
      </c>
      <c r="I218" s="1" t="str">
        <f>IF(SABI_SUMMARY!AR218="CENSORED",IF(SABI_SUMMARY!AQ218="MALE_SUBADULT","M_DISPERSED",IF(SABI_SUMMARY!AQ218="FEMALE_SUBADULT","F_DISPERSED","NA")),IF(SABI_SUMMARY!AR218="MALE_ADULT_36_48","M_RESIDENT",IF(SABI_SUMMARY!AR218="FEMALE_ADULT_36_48","F_RESIDENT","NA")))</f>
        <v>NA</v>
      </c>
      <c r="J218" s="1" t="str">
        <f>IF(SABI_SUMMARY!AS218="CENSORED",IF(SABI_SUMMARY!AR218="MALE_SUBADULT","M_DISPERSED",IF(SABI_SUMMARY!AR218="FEMALE_SUBADULT","F_DISPERSED","NA")),IF(SABI_SUMMARY!AS218="MALE_ADULT_36_48","M_RESIDENT",IF(SABI_SUMMARY!AS218="FEMALE_ADULT_36_48","F_RESIDENT","NA")))</f>
        <v>NA</v>
      </c>
      <c r="K218" s="1" t="str">
        <f>IF(SABI_SUMMARY!AT218="CENSORED",IF(SABI_SUMMARY!AS218="MALE_SUBADULT","M_DISPERSED",IF(SABI_SUMMARY!AS218="FEMALE_SUBADULT","F_DISPERSED","NA")),IF(SABI_SUMMARY!AT218="MALE_ADULT_36_48","M_RESIDENT",IF(SABI_SUMMARY!AT218="FEMALE_ADULT_36_48","F_RESIDENT","NA")))</f>
        <v>NA</v>
      </c>
      <c r="L218" s="1" t="str">
        <f>IF(SABI_SUMMARY!AU218="CENSORED",IF(SABI_SUMMARY!AT218="MALE_SUBADULT","M_DISPERSED",IF(SABI_SUMMARY!AT218="FEMALE_SUBADULT","F_DISPERSED","NA")),IF(SABI_SUMMARY!AU218="MALE_ADULT_36_48","M_RESIDENT",IF(SABI_SUMMARY!AU218="FEMALE_ADULT_36_48","F_RESIDENT","NA")))</f>
        <v>NA</v>
      </c>
      <c r="M218" s="1" t="str">
        <f>IF(SABI_SUMMARY!AV218="CENSORED",IF(SABI_SUMMARY!AU218="MALE_SUBADULT","M_DISPERSED",IF(SABI_SUMMARY!AU218="FEMALE_SUBADULT","F_DISPERSED","NA")),IF(SABI_SUMMARY!AV218="MALE_ADULT_36_48","M_RESIDENT",IF(SABI_SUMMARY!AV218="FEMALE_ADULT_36_48","F_RESIDENT","NA")))</f>
        <v>NA</v>
      </c>
      <c r="N218" s="1" t="str">
        <f>IF(SABI_SUMMARY!AW218="CENSORED",IF(SABI_SUMMARY!AV218="MALE_SUBADULT","M_DISPERSED",IF(SABI_SUMMARY!AV218="FEMALE_SUBADULT","F_DISPERSED","NA")),IF(SABI_SUMMARY!AW218="MALE_ADULT_36_48","M_RESIDENT",IF(SABI_SUMMARY!AW218="FEMALE_ADULT_36_48","F_RESIDENT","NA")))</f>
        <v>NA</v>
      </c>
      <c r="O218" s="1" t="str">
        <f>IF(SABI_SUMMARY!AX218="CENSORED",IF(SABI_SUMMARY!AW218="MALE_SUBADULT","M_DISPERSED",IF(SABI_SUMMARY!AW218="FEMALE_SUBADULT","F_DISPERSED","NA")),IF(SABI_SUMMARY!AX218="MALE_ADULT_36_48","M_RESIDENT",IF(SABI_SUMMARY!AX218="FEMALE_ADULT_36_48","F_RESIDENT","NA")))</f>
        <v>NA</v>
      </c>
      <c r="P218" s="1" t="str">
        <f>IF(SABI_SUMMARY!AY218="CENSORED",IF(SABI_SUMMARY!AX218="MALE_SUBADULT","M_DISPERSED",IF(SABI_SUMMARY!AX218="FEMALE_SUBADULT","F_DISPERSED","NA")),IF(SABI_SUMMARY!AY218="MALE_ADULT_36_48","M_RESIDENT",IF(SABI_SUMMARY!AY218="FEMALE_ADULT_36_48","F_RESIDENT","NA")))</f>
        <v>NA</v>
      </c>
    </row>
    <row r="219" spans="1:16" x14ac:dyDescent="0.2">
      <c r="A219" s="27">
        <f>SABI_RAW_DATA!A219</f>
        <v>218</v>
      </c>
      <c r="B219" s="1" t="str">
        <f>IF(SABI_SUMMARY!AK219="CENSORED",IF(SABI_SUMMARY!AJ219="MALE_SUBADULT","M_DISPERSED",IF(SABI_SUMMARY!AJ219="FEMALE_SUBADULT","F_DISPERSED","NA")),IF(SABI_SUMMARY!AK219="MALE_ADULT_36_48","M_RESIDENT",IF(SABI_SUMMARY!AK219="FEMALE_ADULT_36_48","F_RESIDENT","NA")))</f>
        <v>NA</v>
      </c>
      <c r="C219" s="1" t="str">
        <f>IF(SABI_SUMMARY!AL219="CENSORED",IF(SABI_SUMMARY!AK219="MALE_SUBADULT","M_DISPERSED",IF(SABI_SUMMARY!AK219="FEMALE_SUBADULT","F_DISPERSED","NA")),IF(SABI_SUMMARY!AL219="MALE_ADULT_36_48","M_RESIDENT",IF(SABI_SUMMARY!AL219="FEMALE_ADULT_36_48","F_RESIDENT","NA")))</f>
        <v>NA</v>
      </c>
      <c r="D219" s="1" t="str">
        <f>IF(SABI_SUMMARY!AM219="CENSORED",IF(SABI_SUMMARY!AL219="MALE_SUBADULT","M_DISPERSED",IF(SABI_SUMMARY!AL219="FEMALE_SUBADULT","F_DISPERSED","NA")),IF(SABI_SUMMARY!AM219="MALE_ADULT_36_48","M_RESIDENT",IF(SABI_SUMMARY!AM219="FEMALE_ADULT_36_48","F_RESIDENT","NA")))</f>
        <v>NA</v>
      </c>
      <c r="E219" s="1" t="str">
        <f>IF(SABI_SUMMARY!AN219="CENSORED",IF(SABI_SUMMARY!AM219="MALE_SUBADULT","M_DISPERSED",IF(SABI_SUMMARY!AM219="FEMALE_SUBADULT","F_DISPERSED","NA")),IF(SABI_SUMMARY!AN219="MALE_ADULT_36_48","M_RESIDENT",IF(SABI_SUMMARY!AN219="FEMALE_ADULT_36_48","F_RESIDENT","NA")))</f>
        <v>NA</v>
      </c>
      <c r="F219" s="1" t="str">
        <f>IF(SABI_SUMMARY!AO219="CENSORED",IF(SABI_SUMMARY!AN219="MALE_SUBADULT","M_DISPERSED",IF(SABI_SUMMARY!AN219="FEMALE_SUBADULT","F_DISPERSED","NA")),IF(SABI_SUMMARY!AO219="MALE_ADULT_36_48","M_RESIDENT",IF(SABI_SUMMARY!AO219="FEMALE_ADULT_36_48","F_RESIDENT","NA")))</f>
        <v>NA</v>
      </c>
      <c r="G219" s="1" t="str">
        <f>IF(SABI_SUMMARY!AP219="CENSORED",IF(SABI_SUMMARY!AO219="MALE_SUBADULT","M_DISPERSED",IF(SABI_SUMMARY!AO219="FEMALE_SUBADULT","F_DISPERSED","NA")),IF(SABI_SUMMARY!AP219="MALE_ADULT_36_48","M_RESIDENT",IF(SABI_SUMMARY!AP219="FEMALE_ADULT_36_48","F_RESIDENT","NA")))</f>
        <v>NA</v>
      </c>
      <c r="H219" s="1" t="str">
        <f>IF(SABI_SUMMARY!AQ219="CENSORED",IF(SABI_SUMMARY!AP219="MALE_SUBADULT","M_DISPERSED",IF(SABI_SUMMARY!AP219="FEMALE_SUBADULT","F_DISPERSED","NA")),IF(SABI_SUMMARY!AQ219="MALE_ADULT_36_48","M_RESIDENT",IF(SABI_SUMMARY!AQ219="FEMALE_ADULT_36_48","F_RESIDENT","NA")))</f>
        <v>NA</v>
      </c>
      <c r="I219" s="1" t="str">
        <f>IF(SABI_SUMMARY!AR219="CENSORED",IF(SABI_SUMMARY!AQ219="MALE_SUBADULT","M_DISPERSED",IF(SABI_SUMMARY!AQ219="FEMALE_SUBADULT","F_DISPERSED","NA")),IF(SABI_SUMMARY!AR219="MALE_ADULT_36_48","M_RESIDENT",IF(SABI_SUMMARY!AR219="FEMALE_ADULT_36_48","F_RESIDENT","NA")))</f>
        <v>NA</v>
      </c>
      <c r="J219" s="1" t="str">
        <f>IF(SABI_SUMMARY!AS219="CENSORED",IF(SABI_SUMMARY!AR219="MALE_SUBADULT","M_DISPERSED",IF(SABI_SUMMARY!AR219="FEMALE_SUBADULT","F_DISPERSED","NA")),IF(SABI_SUMMARY!AS219="MALE_ADULT_36_48","M_RESIDENT",IF(SABI_SUMMARY!AS219="FEMALE_ADULT_36_48","F_RESIDENT","NA")))</f>
        <v>NA</v>
      </c>
      <c r="K219" s="1" t="str">
        <f>IF(SABI_SUMMARY!AT219="CENSORED",IF(SABI_SUMMARY!AS219="MALE_SUBADULT","M_DISPERSED",IF(SABI_SUMMARY!AS219="FEMALE_SUBADULT","F_DISPERSED","NA")),IF(SABI_SUMMARY!AT219="MALE_ADULT_36_48","M_RESIDENT",IF(SABI_SUMMARY!AT219="FEMALE_ADULT_36_48","F_RESIDENT","NA")))</f>
        <v>NA</v>
      </c>
      <c r="L219" s="1" t="str">
        <f>IF(SABI_SUMMARY!AU219="CENSORED",IF(SABI_SUMMARY!AT219="MALE_SUBADULT","M_DISPERSED",IF(SABI_SUMMARY!AT219="FEMALE_SUBADULT","F_DISPERSED","NA")),IF(SABI_SUMMARY!AU219="MALE_ADULT_36_48","M_RESIDENT",IF(SABI_SUMMARY!AU219="FEMALE_ADULT_36_48","F_RESIDENT","NA")))</f>
        <v>NA</v>
      </c>
      <c r="M219" s="1" t="str">
        <f>IF(SABI_SUMMARY!AV219="CENSORED",IF(SABI_SUMMARY!AU219="MALE_SUBADULT","M_DISPERSED",IF(SABI_SUMMARY!AU219="FEMALE_SUBADULT","F_DISPERSED","NA")),IF(SABI_SUMMARY!AV219="MALE_ADULT_36_48","M_RESIDENT",IF(SABI_SUMMARY!AV219="FEMALE_ADULT_36_48","F_RESIDENT","NA")))</f>
        <v>NA</v>
      </c>
      <c r="N219" s="1" t="str">
        <f>IF(SABI_SUMMARY!AW219="CENSORED",IF(SABI_SUMMARY!AV219="MALE_SUBADULT","M_DISPERSED",IF(SABI_SUMMARY!AV219="FEMALE_SUBADULT","F_DISPERSED","NA")),IF(SABI_SUMMARY!AW219="MALE_ADULT_36_48","M_RESIDENT",IF(SABI_SUMMARY!AW219="FEMALE_ADULT_36_48","F_RESIDENT","NA")))</f>
        <v>NA</v>
      </c>
      <c r="O219" s="1" t="str">
        <f>IF(SABI_SUMMARY!AX219="CENSORED",IF(SABI_SUMMARY!AW219="MALE_SUBADULT","M_DISPERSED",IF(SABI_SUMMARY!AW219="FEMALE_SUBADULT","F_DISPERSED","NA")),IF(SABI_SUMMARY!AX219="MALE_ADULT_36_48","M_RESIDENT",IF(SABI_SUMMARY!AX219="FEMALE_ADULT_36_48","F_RESIDENT","NA")))</f>
        <v>NA</v>
      </c>
      <c r="P219" s="1" t="str">
        <f>IF(SABI_SUMMARY!AY219="CENSORED",IF(SABI_SUMMARY!AX219="MALE_SUBADULT","M_DISPERSED",IF(SABI_SUMMARY!AX219="FEMALE_SUBADULT","F_DISPERSED","NA")),IF(SABI_SUMMARY!AY219="MALE_ADULT_36_48","M_RESIDENT",IF(SABI_SUMMARY!AY219="FEMALE_ADULT_36_48","F_RESIDENT","NA")))</f>
        <v>NA</v>
      </c>
    </row>
    <row r="220" spans="1:16" x14ac:dyDescent="0.2">
      <c r="A220" s="27">
        <f>SABI_RAW_DATA!A220</f>
        <v>219</v>
      </c>
      <c r="B220" s="1" t="str">
        <f>IF(SABI_SUMMARY!AK220="CENSORED",IF(SABI_SUMMARY!AJ220="MALE_SUBADULT","M_DISPERSED",IF(SABI_SUMMARY!AJ220="FEMALE_SUBADULT","F_DISPERSED","NA")),IF(SABI_SUMMARY!AK220="MALE_ADULT_36_48","M_RESIDENT",IF(SABI_SUMMARY!AK220="FEMALE_ADULT_36_48","F_RESIDENT","NA")))</f>
        <v>NA</v>
      </c>
      <c r="C220" s="1" t="str">
        <f>IF(SABI_SUMMARY!AL220="CENSORED",IF(SABI_SUMMARY!AK220="MALE_SUBADULT","M_DISPERSED",IF(SABI_SUMMARY!AK220="FEMALE_SUBADULT","F_DISPERSED","NA")),IF(SABI_SUMMARY!AL220="MALE_ADULT_36_48","M_RESIDENT",IF(SABI_SUMMARY!AL220="FEMALE_ADULT_36_48","F_RESIDENT","NA")))</f>
        <v>NA</v>
      </c>
      <c r="D220" s="1" t="str">
        <f>IF(SABI_SUMMARY!AM220="CENSORED",IF(SABI_SUMMARY!AL220="MALE_SUBADULT","M_DISPERSED",IF(SABI_SUMMARY!AL220="FEMALE_SUBADULT","F_DISPERSED","NA")),IF(SABI_SUMMARY!AM220="MALE_ADULT_36_48","M_RESIDENT",IF(SABI_SUMMARY!AM220="FEMALE_ADULT_36_48","F_RESIDENT","NA")))</f>
        <v>NA</v>
      </c>
      <c r="E220" s="1" t="str">
        <f>IF(SABI_SUMMARY!AN220="CENSORED",IF(SABI_SUMMARY!AM220="MALE_SUBADULT","M_DISPERSED",IF(SABI_SUMMARY!AM220="FEMALE_SUBADULT","F_DISPERSED","NA")),IF(SABI_SUMMARY!AN220="MALE_ADULT_36_48","M_RESIDENT",IF(SABI_SUMMARY!AN220="FEMALE_ADULT_36_48","F_RESIDENT","NA")))</f>
        <v>NA</v>
      </c>
      <c r="F220" s="1" t="str">
        <f>IF(SABI_SUMMARY!AO220="CENSORED",IF(SABI_SUMMARY!AN220="MALE_SUBADULT","M_DISPERSED",IF(SABI_SUMMARY!AN220="FEMALE_SUBADULT","F_DISPERSED","NA")),IF(SABI_SUMMARY!AO220="MALE_ADULT_36_48","M_RESIDENT",IF(SABI_SUMMARY!AO220="FEMALE_ADULT_36_48","F_RESIDENT","NA")))</f>
        <v>NA</v>
      </c>
      <c r="G220" s="1" t="str">
        <f>IF(SABI_SUMMARY!AP220="CENSORED",IF(SABI_SUMMARY!AO220="MALE_SUBADULT","M_DISPERSED",IF(SABI_SUMMARY!AO220="FEMALE_SUBADULT","F_DISPERSED","NA")),IF(SABI_SUMMARY!AP220="MALE_ADULT_36_48","M_RESIDENT",IF(SABI_SUMMARY!AP220="FEMALE_ADULT_36_48","F_RESIDENT","NA")))</f>
        <v>NA</v>
      </c>
      <c r="H220" s="1" t="str">
        <f>IF(SABI_SUMMARY!AQ220="CENSORED",IF(SABI_SUMMARY!AP220="MALE_SUBADULT","M_DISPERSED",IF(SABI_SUMMARY!AP220="FEMALE_SUBADULT","F_DISPERSED","NA")),IF(SABI_SUMMARY!AQ220="MALE_ADULT_36_48","M_RESIDENT",IF(SABI_SUMMARY!AQ220="FEMALE_ADULT_36_48","F_RESIDENT","NA")))</f>
        <v>NA</v>
      </c>
      <c r="I220" s="1" t="str">
        <f>IF(SABI_SUMMARY!AR220="CENSORED",IF(SABI_SUMMARY!AQ220="MALE_SUBADULT","M_DISPERSED",IF(SABI_SUMMARY!AQ220="FEMALE_SUBADULT","F_DISPERSED","NA")),IF(SABI_SUMMARY!AR220="MALE_ADULT_36_48","M_RESIDENT",IF(SABI_SUMMARY!AR220="FEMALE_ADULT_36_48","F_RESIDENT","NA")))</f>
        <v>NA</v>
      </c>
      <c r="J220" s="1" t="str">
        <f>IF(SABI_SUMMARY!AS220="CENSORED",IF(SABI_SUMMARY!AR220="MALE_SUBADULT","M_DISPERSED",IF(SABI_SUMMARY!AR220="FEMALE_SUBADULT","F_DISPERSED","NA")),IF(SABI_SUMMARY!AS220="MALE_ADULT_36_48","M_RESIDENT",IF(SABI_SUMMARY!AS220="FEMALE_ADULT_36_48","F_RESIDENT","NA")))</f>
        <v>NA</v>
      </c>
      <c r="K220" s="1" t="str">
        <f>IF(SABI_SUMMARY!AT220="CENSORED",IF(SABI_SUMMARY!AS220="MALE_SUBADULT","M_DISPERSED",IF(SABI_SUMMARY!AS220="FEMALE_SUBADULT","F_DISPERSED","NA")),IF(SABI_SUMMARY!AT220="MALE_ADULT_36_48","M_RESIDENT",IF(SABI_SUMMARY!AT220="FEMALE_ADULT_36_48","F_RESIDENT","NA")))</f>
        <v>NA</v>
      </c>
      <c r="L220" s="1" t="str">
        <f>IF(SABI_SUMMARY!AU220="CENSORED",IF(SABI_SUMMARY!AT220="MALE_SUBADULT","M_DISPERSED",IF(SABI_SUMMARY!AT220="FEMALE_SUBADULT","F_DISPERSED","NA")),IF(SABI_SUMMARY!AU220="MALE_ADULT_36_48","M_RESIDENT",IF(SABI_SUMMARY!AU220="FEMALE_ADULT_36_48","F_RESIDENT","NA")))</f>
        <v>NA</v>
      </c>
      <c r="M220" s="1" t="str">
        <f>IF(SABI_SUMMARY!AV220="CENSORED",IF(SABI_SUMMARY!AU220="MALE_SUBADULT","M_DISPERSED",IF(SABI_SUMMARY!AU220="FEMALE_SUBADULT","F_DISPERSED","NA")),IF(SABI_SUMMARY!AV220="MALE_ADULT_36_48","M_RESIDENT",IF(SABI_SUMMARY!AV220="FEMALE_ADULT_36_48","F_RESIDENT","NA")))</f>
        <v>NA</v>
      </c>
      <c r="N220" s="1" t="str">
        <f>IF(SABI_SUMMARY!AW220="CENSORED",IF(SABI_SUMMARY!AV220="MALE_SUBADULT","M_DISPERSED",IF(SABI_SUMMARY!AV220="FEMALE_SUBADULT","F_DISPERSED","NA")),IF(SABI_SUMMARY!AW220="MALE_ADULT_36_48","M_RESIDENT",IF(SABI_SUMMARY!AW220="FEMALE_ADULT_36_48","F_RESIDENT","NA")))</f>
        <v>NA</v>
      </c>
      <c r="O220" s="1" t="str">
        <f>IF(SABI_SUMMARY!AX220="CENSORED",IF(SABI_SUMMARY!AW220="MALE_SUBADULT","M_DISPERSED",IF(SABI_SUMMARY!AW220="FEMALE_SUBADULT","F_DISPERSED","NA")),IF(SABI_SUMMARY!AX220="MALE_ADULT_36_48","M_RESIDENT",IF(SABI_SUMMARY!AX220="FEMALE_ADULT_36_48","F_RESIDENT","NA")))</f>
        <v>NA</v>
      </c>
      <c r="P220" s="1" t="str">
        <f>IF(SABI_SUMMARY!AY220="CENSORED",IF(SABI_SUMMARY!AX220="MALE_SUBADULT","M_DISPERSED",IF(SABI_SUMMARY!AX220="FEMALE_SUBADULT","F_DISPERSED","NA")),IF(SABI_SUMMARY!AY220="MALE_ADULT_36_48","M_RESIDENT",IF(SABI_SUMMARY!AY220="FEMALE_ADULT_36_48","F_RESIDENT","NA")))</f>
        <v>NA</v>
      </c>
    </row>
    <row r="221" spans="1:16" x14ac:dyDescent="0.2">
      <c r="A221" s="27">
        <f>SABI_RAW_DATA!A221</f>
        <v>220</v>
      </c>
      <c r="B221" s="1" t="str">
        <f>IF(SABI_SUMMARY!AK221="CENSORED",IF(SABI_SUMMARY!AJ221="MALE_SUBADULT","M_DISPERSED",IF(SABI_SUMMARY!AJ221="FEMALE_SUBADULT","F_DISPERSED","NA")),IF(SABI_SUMMARY!AK221="MALE_ADULT_36_48","M_RESIDENT",IF(SABI_SUMMARY!AK221="FEMALE_ADULT_36_48","F_RESIDENT","NA")))</f>
        <v>NA</v>
      </c>
      <c r="C221" s="1" t="str">
        <f>IF(SABI_SUMMARY!AL221="CENSORED",IF(SABI_SUMMARY!AK221="MALE_SUBADULT","M_DISPERSED",IF(SABI_SUMMARY!AK221="FEMALE_SUBADULT","F_DISPERSED","NA")),IF(SABI_SUMMARY!AL221="MALE_ADULT_36_48","M_RESIDENT",IF(SABI_SUMMARY!AL221="FEMALE_ADULT_36_48","F_RESIDENT","NA")))</f>
        <v>NA</v>
      </c>
      <c r="D221" s="1" t="str">
        <f>IF(SABI_SUMMARY!AM221="CENSORED",IF(SABI_SUMMARY!AL221="MALE_SUBADULT","M_DISPERSED",IF(SABI_SUMMARY!AL221="FEMALE_SUBADULT","F_DISPERSED","NA")),IF(SABI_SUMMARY!AM221="MALE_ADULT_36_48","M_RESIDENT",IF(SABI_SUMMARY!AM221="FEMALE_ADULT_36_48","F_RESIDENT","NA")))</f>
        <v>NA</v>
      </c>
      <c r="E221" s="1" t="str">
        <f>IF(SABI_SUMMARY!AN221="CENSORED",IF(SABI_SUMMARY!AM221="MALE_SUBADULT","M_DISPERSED",IF(SABI_SUMMARY!AM221="FEMALE_SUBADULT","F_DISPERSED","NA")),IF(SABI_SUMMARY!AN221="MALE_ADULT_36_48","M_RESIDENT",IF(SABI_SUMMARY!AN221="FEMALE_ADULT_36_48","F_RESIDENT","NA")))</f>
        <v>NA</v>
      </c>
      <c r="F221" s="1" t="str">
        <f>IF(SABI_SUMMARY!AO221="CENSORED",IF(SABI_SUMMARY!AN221="MALE_SUBADULT","M_DISPERSED",IF(SABI_SUMMARY!AN221="FEMALE_SUBADULT","F_DISPERSED","NA")),IF(SABI_SUMMARY!AO221="MALE_ADULT_36_48","M_RESIDENT",IF(SABI_SUMMARY!AO221="FEMALE_ADULT_36_48","F_RESIDENT","NA")))</f>
        <v>NA</v>
      </c>
      <c r="G221" s="1" t="str">
        <f>IF(SABI_SUMMARY!AP221="CENSORED",IF(SABI_SUMMARY!AO221="MALE_SUBADULT","M_DISPERSED",IF(SABI_SUMMARY!AO221="FEMALE_SUBADULT","F_DISPERSED","NA")),IF(SABI_SUMMARY!AP221="MALE_ADULT_36_48","M_RESIDENT",IF(SABI_SUMMARY!AP221="FEMALE_ADULT_36_48","F_RESIDENT","NA")))</f>
        <v>NA</v>
      </c>
      <c r="H221" s="1" t="str">
        <f>IF(SABI_SUMMARY!AQ221="CENSORED",IF(SABI_SUMMARY!AP221="MALE_SUBADULT","M_DISPERSED",IF(SABI_SUMMARY!AP221="FEMALE_SUBADULT","F_DISPERSED","NA")),IF(SABI_SUMMARY!AQ221="MALE_ADULT_36_48","M_RESIDENT",IF(SABI_SUMMARY!AQ221="FEMALE_ADULT_36_48","F_RESIDENT","NA")))</f>
        <v>NA</v>
      </c>
      <c r="I221" s="1" t="str">
        <f>IF(SABI_SUMMARY!AR221="CENSORED",IF(SABI_SUMMARY!AQ221="MALE_SUBADULT","M_DISPERSED",IF(SABI_SUMMARY!AQ221="FEMALE_SUBADULT","F_DISPERSED","NA")),IF(SABI_SUMMARY!AR221="MALE_ADULT_36_48","M_RESIDENT",IF(SABI_SUMMARY!AR221="FEMALE_ADULT_36_48","F_RESIDENT","NA")))</f>
        <v>NA</v>
      </c>
      <c r="J221" s="1" t="str">
        <f>IF(SABI_SUMMARY!AS221="CENSORED",IF(SABI_SUMMARY!AR221="MALE_SUBADULT","M_DISPERSED",IF(SABI_SUMMARY!AR221="FEMALE_SUBADULT","F_DISPERSED","NA")),IF(SABI_SUMMARY!AS221="MALE_ADULT_36_48","M_RESIDENT",IF(SABI_SUMMARY!AS221="FEMALE_ADULT_36_48","F_RESIDENT","NA")))</f>
        <v>NA</v>
      </c>
      <c r="K221" s="1" t="str">
        <f>IF(SABI_SUMMARY!AT221="CENSORED",IF(SABI_SUMMARY!AS221="MALE_SUBADULT","M_DISPERSED",IF(SABI_SUMMARY!AS221="FEMALE_SUBADULT","F_DISPERSED","NA")),IF(SABI_SUMMARY!AT221="MALE_ADULT_36_48","M_RESIDENT",IF(SABI_SUMMARY!AT221="FEMALE_ADULT_36_48","F_RESIDENT","NA")))</f>
        <v>NA</v>
      </c>
      <c r="L221" s="1" t="str">
        <f>IF(SABI_SUMMARY!AU221="CENSORED",IF(SABI_SUMMARY!AT221="MALE_SUBADULT","M_DISPERSED",IF(SABI_SUMMARY!AT221="FEMALE_SUBADULT","F_DISPERSED","NA")),IF(SABI_SUMMARY!AU221="MALE_ADULT_36_48","M_RESIDENT",IF(SABI_SUMMARY!AU221="FEMALE_ADULT_36_48","F_RESIDENT","NA")))</f>
        <v>NA</v>
      </c>
      <c r="M221" s="1" t="str">
        <f>IF(SABI_SUMMARY!AV221="CENSORED",IF(SABI_SUMMARY!AU221="MALE_SUBADULT","M_DISPERSED",IF(SABI_SUMMARY!AU221="FEMALE_SUBADULT","F_DISPERSED","NA")),IF(SABI_SUMMARY!AV221="MALE_ADULT_36_48","M_RESIDENT",IF(SABI_SUMMARY!AV221="FEMALE_ADULT_36_48","F_RESIDENT","NA")))</f>
        <v>NA</v>
      </c>
      <c r="N221" s="1" t="str">
        <f>IF(SABI_SUMMARY!AW221="CENSORED",IF(SABI_SUMMARY!AV221="MALE_SUBADULT","M_DISPERSED",IF(SABI_SUMMARY!AV221="FEMALE_SUBADULT","F_DISPERSED","NA")),IF(SABI_SUMMARY!AW221="MALE_ADULT_36_48","M_RESIDENT",IF(SABI_SUMMARY!AW221="FEMALE_ADULT_36_48","F_RESIDENT","NA")))</f>
        <v>NA</v>
      </c>
      <c r="O221" s="1" t="str">
        <f>IF(SABI_SUMMARY!AX221="CENSORED",IF(SABI_SUMMARY!AW221="MALE_SUBADULT","M_DISPERSED",IF(SABI_SUMMARY!AW221="FEMALE_SUBADULT","F_DISPERSED","NA")),IF(SABI_SUMMARY!AX221="MALE_ADULT_36_48","M_RESIDENT",IF(SABI_SUMMARY!AX221="FEMALE_ADULT_36_48","F_RESIDENT","NA")))</f>
        <v>NA</v>
      </c>
      <c r="P221" s="1" t="str">
        <f>IF(SABI_SUMMARY!AY221="CENSORED",IF(SABI_SUMMARY!AX221="MALE_SUBADULT","M_DISPERSED",IF(SABI_SUMMARY!AX221="FEMALE_SUBADULT","F_DISPERSED","NA")),IF(SABI_SUMMARY!AY221="MALE_ADULT_36_48","M_RESIDENT",IF(SABI_SUMMARY!AY221="FEMALE_ADULT_36_48","F_RESIDENT","NA")))</f>
        <v>NA</v>
      </c>
    </row>
    <row r="222" spans="1:16" x14ac:dyDescent="0.2">
      <c r="A222" s="27">
        <f>SABI_RAW_DATA!A222</f>
        <v>221</v>
      </c>
      <c r="B222" s="1" t="str">
        <f>IF(SABI_SUMMARY!AK222="CENSORED",IF(SABI_SUMMARY!AJ222="MALE_SUBADULT","M_DISPERSED",IF(SABI_SUMMARY!AJ222="FEMALE_SUBADULT","F_DISPERSED","NA")),IF(SABI_SUMMARY!AK222="MALE_ADULT_36_48","M_RESIDENT",IF(SABI_SUMMARY!AK222="FEMALE_ADULT_36_48","F_RESIDENT","NA")))</f>
        <v>NA</v>
      </c>
      <c r="C222" s="1" t="str">
        <f>IF(SABI_SUMMARY!AL222="CENSORED",IF(SABI_SUMMARY!AK222="MALE_SUBADULT","M_DISPERSED",IF(SABI_SUMMARY!AK222="FEMALE_SUBADULT","F_DISPERSED","NA")),IF(SABI_SUMMARY!AL222="MALE_ADULT_36_48","M_RESIDENT",IF(SABI_SUMMARY!AL222="FEMALE_ADULT_36_48","F_RESIDENT","NA")))</f>
        <v>NA</v>
      </c>
      <c r="D222" s="1" t="str">
        <f>IF(SABI_SUMMARY!AM222="CENSORED",IF(SABI_SUMMARY!AL222="MALE_SUBADULT","M_DISPERSED",IF(SABI_SUMMARY!AL222="FEMALE_SUBADULT","F_DISPERSED","NA")),IF(SABI_SUMMARY!AM222="MALE_ADULT_36_48","M_RESIDENT",IF(SABI_SUMMARY!AM222="FEMALE_ADULT_36_48","F_RESIDENT","NA")))</f>
        <v>NA</v>
      </c>
      <c r="E222" s="1" t="str">
        <f>IF(SABI_SUMMARY!AN222="CENSORED",IF(SABI_SUMMARY!AM222="MALE_SUBADULT","M_DISPERSED",IF(SABI_SUMMARY!AM222="FEMALE_SUBADULT","F_DISPERSED","NA")),IF(SABI_SUMMARY!AN222="MALE_ADULT_36_48","M_RESIDENT",IF(SABI_SUMMARY!AN222="FEMALE_ADULT_36_48","F_RESIDENT","NA")))</f>
        <v>NA</v>
      </c>
      <c r="F222" s="1" t="str">
        <f>IF(SABI_SUMMARY!AO222="CENSORED",IF(SABI_SUMMARY!AN222="MALE_SUBADULT","M_DISPERSED",IF(SABI_SUMMARY!AN222="FEMALE_SUBADULT","F_DISPERSED","NA")),IF(SABI_SUMMARY!AO222="MALE_ADULT_36_48","M_RESIDENT",IF(SABI_SUMMARY!AO222="FEMALE_ADULT_36_48","F_RESIDENT","NA")))</f>
        <v>NA</v>
      </c>
      <c r="G222" s="1" t="str">
        <f>IF(SABI_SUMMARY!AP222="CENSORED",IF(SABI_SUMMARY!AO222="MALE_SUBADULT","M_DISPERSED",IF(SABI_SUMMARY!AO222="FEMALE_SUBADULT","F_DISPERSED","NA")),IF(SABI_SUMMARY!AP222="MALE_ADULT_36_48","M_RESIDENT",IF(SABI_SUMMARY!AP222="FEMALE_ADULT_36_48","F_RESIDENT","NA")))</f>
        <v>NA</v>
      </c>
      <c r="H222" s="1" t="str">
        <f>IF(SABI_SUMMARY!AQ222="CENSORED",IF(SABI_SUMMARY!AP222="MALE_SUBADULT","M_DISPERSED",IF(SABI_SUMMARY!AP222="FEMALE_SUBADULT","F_DISPERSED","NA")),IF(SABI_SUMMARY!AQ222="MALE_ADULT_36_48","M_RESIDENT",IF(SABI_SUMMARY!AQ222="FEMALE_ADULT_36_48","F_RESIDENT","NA")))</f>
        <v>NA</v>
      </c>
      <c r="I222" s="1" t="str">
        <f>IF(SABI_SUMMARY!AR222="CENSORED",IF(SABI_SUMMARY!AQ222="MALE_SUBADULT","M_DISPERSED",IF(SABI_SUMMARY!AQ222="FEMALE_SUBADULT","F_DISPERSED","NA")),IF(SABI_SUMMARY!AR222="MALE_ADULT_36_48","M_RESIDENT",IF(SABI_SUMMARY!AR222="FEMALE_ADULT_36_48","F_RESIDENT","NA")))</f>
        <v>NA</v>
      </c>
      <c r="J222" s="1" t="str">
        <f>IF(SABI_SUMMARY!AS222="CENSORED",IF(SABI_SUMMARY!AR222="MALE_SUBADULT","M_DISPERSED",IF(SABI_SUMMARY!AR222="FEMALE_SUBADULT","F_DISPERSED","NA")),IF(SABI_SUMMARY!AS222="MALE_ADULT_36_48","M_RESIDENT",IF(SABI_SUMMARY!AS222="FEMALE_ADULT_36_48","F_RESIDENT","NA")))</f>
        <v>NA</v>
      </c>
      <c r="K222" s="1" t="str">
        <f>IF(SABI_SUMMARY!AT222="CENSORED",IF(SABI_SUMMARY!AS222="MALE_SUBADULT","M_DISPERSED",IF(SABI_SUMMARY!AS222="FEMALE_SUBADULT","F_DISPERSED","NA")),IF(SABI_SUMMARY!AT222="MALE_ADULT_36_48","M_RESIDENT",IF(SABI_SUMMARY!AT222="FEMALE_ADULT_36_48","F_RESIDENT","NA")))</f>
        <v>NA</v>
      </c>
      <c r="L222" s="1" t="str">
        <f>IF(SABI_SUMMARY!AU222="CENSORED",IF(SABI_SUMMARY!AT222="MALE_SUBADULT","M_DISPERSED",IF(SABI_SUMMARY!AT222="FEMALE_SUBADULT","F_DISPERSED","NA")),IF(SABI_SUMMARY!AU222="MALE_ADULT_36_48","M_RESIDENT",IF(SABI_SUMMARY!AU222="FEMALE_ADULT_36_48","F_RESIDENT","NA")))</f>
        <v>NA</v>
      </c>
      <c r="M222" s="1" t="str">
        <f>IF(SABI_SUMMARY!AV222="CENSORED",IF(SABI_SUMMARY!AU222="MALE_SUBADULT","M_DISPERSED",IF(SABI_SUMMARY!AU222="FEMALE_SUBADULT","F_DISPERSED","NA")),IF(SABI_SUMMARY!AV222="MALE_ADULT_36_48","M_RESIDENT",IF(SABI_SUMMARY!AV222="FEMALE_ADULT_36_48","F_RESIDENT","NA")))</f>
        <v>NA</v>
      </c>
      <c r="N222" s="1" t="str">
        <f>IF(SABI_SUMMARY!AW222="CENSORED",IF(SABI_SUMMARY!AV222="MALE_SUBADULT","M_DISPERSED",IF(SABI_SUMMARY!AV222="FEMALE_SUBADULT","F_DISPERSED","NA")),IF(SABI_SUMMARY!AW222="MALE_ADULT_36_48","M_RESIDENT",IF(SABI_SUMMARY!AW222="FEMALE_ADULT_36_48","F_RESIDENT","NA")))</f>
        <v>NA</v>
      </c>
      <c r="O222" s="1" t="str">
        <f>IF(SABI_SUMMARY!AX222="CENSORED",IF(SABI_SUMMARY!AW222="MALE_SUBADULT","M_DISPERSED",IF(SABI_SUMMARY!AW222="FEMALE_SUBADULT","F_DISPERSED","NA")),IF(SABI_SUMMARY!AX222="MALE_ADULT_36_48","M_RESIDENT",IF(SABI_SUMMARY!AX222="FEMALE_ADULT_36_48","F_RESIDENT","NA")))</f>
        <v>NA</v>
      </c>
      <c r="P222" s="1" t="str">
        <f>IF(SABI_SUMMARY!AY222="CENSORED",IF(SABI_SUMMARY!AX222="MALE_SUBADULT","M_DISPERSED",IF(SABI_SUMMARY!AX222="FEMALE_SUBADULT","F_DISPERSED","NA")),IF(SABI_SUMMARY!AY222="MALE_ADULT_36_48","M_RESIDENT",IF(SABI_SUMMARY!AY222="FEMALE_ADULT_36_48","F_RESIDENT","NA")))</f>
        <v>NA</v>
      </c>
    </row>
    <row r="223" spans="1:16" x14ac:dyDescent="0.2">
      <c r="A223" s="27">
        <f>SABI_RAW_DATA!A223</f>
        <v>222</v>
      </c>
      <c r="B223" s="1" t="str">
        <f>IF(SABI_SUMMARY!AK223="CENSORED",IF(SABI_SUMMARY!AJ223="MALE_SUBADULT","M_DISPERSED",IF(SABI_SUMMARY!AJ223="FEMALE_SUBADULT","F_DISPERSED","NA")),IF(SABI_SUMMARY!AK223="MALE_ADULT_36_48","M_RESIDENT",IF(SABI_SUMMARY!AK223="FEMALE_ADULT_36_48","F_RESIDENT","NA")))</f>
        <v>NA</v>
      </c>
      <c r="C223" s="1" t="str">
        <f>IF(SABI_SUMMARY!AL223="CENSORED",IF(SABI_SUMMARY!AK223="MALE_SUBADULT","M_DISPERSED",IF(SABI_SUMMARY!AK223="FEMALE_SUBADULT","F_DISPERSED","NA")),IF(SABI_SUMMARY!AL223="MALE_ADULT_36_48","M_RESIDENT",IF(SABI_SUMMARY!AL223="FEMALE_ADULT_36_48","F_RESIDENT","NA")))</f>
        <v>NA</v>
      </c>
      <c r="D223" s="1" t="str">
        <f>IF(SABI_SUMMARY!AM223="CENSORED",IF(SABI_SUMMARY!AL223="MALE_SUBADULT","M_DISPERSED",IF(SABI_SUMMARY!AL223="FEMALE_SUBADULT","F_DISPERSED","NA")),IF(SABI_SUMMARY!AM223="MALE_ADULT_36_48","M_RESIDENT",IF(SABI_SUMMARY!AM223="FEMALE_ADULT_36_48","F_RESIDENT","NA")))</f>
        <v>NA</v>
      </c>
      <c r="E223" s="1" t="str">
        <f>IF(SABI_SUMMARY!AN223="CENSORED",IF(SABI_SUMMARY!AM223="MALE_SUBADULT","M_DISPERSED",IF(SABI_SUMMARY!AM223="FEMALE_SUBADULT","F_DISPERSED","NA")),IF(SABI_SUMMARY!AN223="MALE_ADULT_36_48","M_RESIDENT",IF(SABI_SUMMARY!AN223="FEMALE_ADULT_36_48","F_RESIDENT","NA")))</f>
        <v>NA</v>
      </c>
      <c r="F223" s="1" t="str">
        <f>IF(SABI_SUMMARY!AO223="CENSORED",IF(SABI_SUMMARY!AN223="MALE_SUBADULT","M_DISPERSED",IF(SABI_SUMMARY!AN223="FEMALE_SUBADULT","F_DISPERSED","NA")),IF(SABI_SUMMARY!AO223="MALE_ADULT_36_48","M_RESIDENT",IF(SABI_SUMMARY!AO223="FEMALE_ADULT_36_48","F_RESIDENT","NA")))</f>
        <v>NA</v>
      </c>
      <c r="G223" s="1" t="str">
        <f>IF(SABI_SUMMARY!AP223="CENSORED",IF(SABI_SUMMARY!AO223="MALE_SUBADULT","M_DISPERSED",IF(SABI_SUMMARY!AO223="FEMALE_SUBADULT","F_DISPERSED","NA")),IF(SABI_SUMMARY!AP223="MALE_ADULT_36_48","M_RESIDENT",IF(SABI_SUMMARY!AP223="FEMALE_ADULT_36_48","F_RESIDENT","NA")))</f>
        <v>NA</v>
      </c>
      <c r="H223" s="1" t="str">
        <f>IF(SABI_SUMMARY!AQ223="CENSORED",IF(SABI_SUMMARY!AP223="MALE_SUBADULT","M_DISPERSED",IF(SABI_SUMMARY!AP223="FEMALE_SUBADULT","F_DISPERSED","NA")),IF(SABI_SUMMARY!AQ223="MALE_ADULT_36_48","M_RESIDENT",IF(SABI_SUMMARY!AQ223="FEMALE_ADULT_36_48","F_RESIDENT","NA")))</f>
        <v>NA</v>
      </c>
      <c r="I223" s="1" t="str">
        <f>IF(SABI_SUMMARY!AR223="CENSORED",IF(SABI_SUMMARY!AQ223="MALE_SUBADULT","M_DISPERSED",IF(SABI_SUMMARY!AQ223="FEMALE_SUBADULT","F_DISPERSED","NA")),IF(SABI_SUMMARY!AR223="MALE_ADULT_36_48","M_RESIDENT",IF(SABI_SUMMARY!AR223="FEMALE_ADULT_36_48","F_RESIDENT","NA")))</f>
        <v>NA</v>
      </c>
      <c r="J223" s="1" t="str">
        <f>IF(SABI_SUMMARY!AS223="CENSORED",IF(SABI_SUMMARY!AR223="MALE_SUBADULT","M_DISPERSED",IF(SABI_SUMMARY!AR223="FEMALE_SUBADULT","F_DISPERSED","NA")),IF(SABI_SUMMARY!AS223="MALE_ADULT_36_48","M_RESIDENT",IF(SABI_SUMMARY!AS223="FEMALE_ADULT_36_48","F_RESIDENT","NA")))</f>
        <v>M_RESIDENT</v>
      </c>
      <c r="K223" s="1" t="str">
        <f>IF(SABI_SUMMARY!AT223="CENSORED",IF(SABI_SUMMARY!AS223="MALE_SUBADULT","M_DISPERSED",IF(SABI_SUMMARY!AS223="FEMALE_SUBADULT","F_DISPERSED","NA")),IF(SABI_SUMMARY!AT223="MALE_ADULT_36_48","M_RESIDENT",IF(SABI_SUMMARY!AT223="FEMALE_ADULT_36_48","F_RESIDENT","NA")))</f>
        <v>NA</v>
      </c>
      <c r="L223" s="1" t="str">
        <f>IF(SABI_SUMMARY!AU223="CENSORED",IF(SABI_SUMMARY!AT223="MALE_SUBADULT","M_DISPERSED",IF(SABI_SUMMARY!AT223="FEMALE_SUBADULT","F_DISPERSED","NA")),IF(SABI_SUMMARY!AU223="MALE_ADULT_36_48","M_RESIDENT",IF(SABI_SUMMARY!AU223="FEMALE_ADULT_36_48","F_RESIDENT","NA")))</f>
        <v>NA</v>
      </c>
      <c r="M223" s="1" t="str">
        <f>IF(SABI_SUMMARY!AV223="CENSORED",IF(SABI_SUMMARY!AU223="MALE_SUBADULT","M_DISPERSED",IF(SABI_SUMMARY!AU223="FEMALE_SUBADULT","F_DISPERSED","NA")),IF(SABI_SUMMARY!AV223="MALE_ADULT_36_48","M_RESIDENT",IF(SABI_SUMMARY!AV223="FEMALE_ADULT_36_48","F_RESIDENT","NA")))</f>
        <v>NA</v>
      </c>
      <c r="N223" s="1" t="str">
        <f>IF(SABI_SUMMARY!AW223="CENSORED",IF(SABI_SUMMARY!AV223="MALE_SUBADULT","M_DISPERSED",IF(SABI_SUMMARY!AV223="FEMALE_SUBADULT","F_DISPERSED","NA")),IF(SABI_SUMMARY!AW223="MALE_ADULT_36_48","M_RESIDENT",IF(SABI_SUMMARY!AW223="FEMALE_ADULT_36_48","F_RESIDENT","NA")))</f>
        <v>NA</v>
      </c>
      <c r="O223" s="1" t="str">
        <f>IF(SABI_SUMMARY!AX223="CENSORED",IF(SABI_SUMMARY!AW223="MALE_SUBADULT","M_DISPERSED",IF(SABI_SUMMARY!AW223="FEMALE_SUBADULT","F_DISPERSED","NA")),IF(SABI_SUMMARY!AX223="MALE_ADULT_36_48","M_RESIDENT",IF(SABI_SUMMARY!AX223="FEMALE_ADULT_36_48","F_RESIDENT","NA")))</f>
        <v>NA</v>
      </c>
      <c r="P223" s="1" t="str">
        <f>IF(SABI_SUMMARY!AY223="CENSORED",IF(SABI_SUMMARY!AX223="MALE_SUBADULT","M_DISPERSED",IF(SABI_SUMMARY!AX223="FEMALE_SUBADULT","F_DISPERSED","NA")),IF(SABI_SUMMARY!AY223="MALE_ADULT_36_48","M_RESIDENT",IF(SABI_SUMMARY!AY223="FEMALE_ADULT_36_48","F_RESIDENT","NA")))</f>
        <v>NA</v>
      </c>
    </row>
    <row r="224" spans="1:16" x14ac:dyDescent="0.2">
      <c r="A224" s="27">
        <f>SABI_RAW_DATA!A224</f>
        <v>223</v>
      </c>
      <c r="B224" s="1" t="str">
        <f>IF(SABI_SUMMARY!AK224="CENSORED",IF(SABI_SUMMARY!AJ224="MALE_SUBADULT","M_DISPERSED",IF(SABI_SUMMARY!AJ224="FEMALE_SUBADULT","F_DISPERSED","NA")),IF(SABI_SUMMARY!AK224="MALE_ADULT_36_48","M_RESIDENT",IF(SABI_SUMMARY!AK224="FEMALE_ADULT_36_48","F_RESIDENT","NA")))</f>
        <v>NA</v>
      </c>
      <c r="C224" s="1" t="str">
        <f>IF(SABI_SUMMARY!AL224="CENSORED",IF(SABI_SUMMARY!AK224="MALE_SUBADULT","M_DISPERSED",IF(SABI_SUMMARY!AK224="FEMALE_SUBADULT","F_DISPERSED","NA")),IF(SABI_SUMMARY!AL224="MALE_ADULT_36_48","M_RESIDENT",IF(SABI_SUMMARY!AL224="FEMALE_ADULT_36_48","F_RESIDENT","NA")))</f>
        <v>NA</v>
      </c>
      <c r="D224" s="1" t="str">
        <f>IF(SABI_SUMMARY!AM224="CENSORED",IF(SABI_SUMMARY!AL224="MALE_SUBADULT","M_DISPERSED",IF(SABI_SUMMARY!AL224="FEMALE_SUBADULT","F_DISPERSED","NA")),IF(SABI_SUMMARY!AM224="MALE_ADULT_36_48","M_RESIDENT",IF(SABI_SUMMARY!AM224="FEMALE_ADULT_36_48","F_RESIDENT","NA")))</f>
        <v>NA</v>
      </c>
      <c r="E224" s="1" t="str">
        <f>IF(SABI_SUMMARY!AN224="CENSORED",IF(SABI_SUMMARY!AM224="MALE_SUBADULT","M_DISPERSED",IF(SABI_SUMMARY!AM224="FEMALE_SUBADULT","F_DISPERSED","NA")),IF(SABI_SUMMARY!AN224="MALE_ADULT_36_48","M_RESIDENT",IF(SABI_SUMMARY!AN224="FEMALE_ADULT_36_48","F_RESIDENT","NA")))</f>
        <v>NA</v>
      </c>
      <c r="F224" s="1" t="str">
        <f>IF(SABI_SUMMARY!AO224="CENSORED",IF(SABI_SUMMARY!AN224="MALE_SUBADULT","M_DISPERSED",IF(SABI_SUMMARY!AN224="FEMALE_SUBADULT","F_DISPERSED","NA")),IF(SABI_SUMMARY!AO224="MALE_ADULT_36_48","M_RESIDENT",IF(SABI_SUMMARY!AO224="FEMALE_ADULT_36_48","F_RESIDENT","NA")))</f>
        <v>NA</v>
      </c>
      <c r="G224" s="1" t="str">
        <f>IF(SABI_SUMMARY!AP224="CENSORED",IF(SABI_SUMMARY!AO224="MALE_SUBADULT","M_DISPERSED",IF(SABI_SUMMARY!AO224="FEMALE_SUBADULT","F_DISPERSED","NA")),IF(SABI_SUMMARY!AP224="MALE_ADULT_36_48","M_RESIDENT",IF(SABI_SUMMARY!AP224="FEMALE_ADULT_36_48","F_RESIDENT","NA")))</f>
        <v>NA</v>
      </c>
      <c r="H224" s="1" t="str">
        <f>IF(SABI_SUMMARY!AQ224="CENSORED",IF(SABI_SUMMARY!AP224="MALE_SUBADULT","M_DISPERSED",IF(SABI_SUMMARY!AP224="FEMALE_SUBADULT","F_DISPERSED","NA")),IF(SABI_SUMMARY!AQ224="MALE_ADULT_36_48","M_RESIDENT",IF(SABI_SUMMARY!AQ224="FEMALE_ADULT_36_48","F_RESIDENT","NA")))</f>
        <v>NA</v>
      </c>
      <c r="I224" s="1" t="str">
        <f>IF(SABI_SUMMARY!AR224="CENSORED",IF(SABI_SUMMARY!AQ224="MALE_SUBADULT","M_DISPERSED",IF(SABI_SUMMARY!AQ224="FEMALE_SUBADULT","F_DISPERSED","NA")),IF(SABI_SUMMARY!AR224="MALE_ADULT_36_48","M_RESIDENT",IF(SABI_SUMMARY!AR224="FEMALE_ADULT_36_48","F_RESIDENT","NA")))</f>
        <v>NA</v>
      </c>
      <c r="J224" s="1" t="str">
        <f>IF(SABI_SUMMARY!AS224="CENSORED",IF(SABI_SUMMARY!AR224="MALE_SUBADULT","M_DISPERSED",IF(SABI_SUMMARY!AR224="FEMALE_SUBADULT","F_DISPERSED","NA")),IF(SABI_SUMMARY!AS224="MALE_ADULT_36_48","M_RESIDENT",IF(SABI_SUMMARY!AS224="FEMALE_ADULT_36_48","F_RESIDENT","NA")))</f>
        <v>NA</v>
      </c>
      <c r="K224" s="1" t="str">
        <f>IF(SABI_SUMMARY!AT224="CENSORED",IF(SABI_SUMMARY!AS224="MALE_SUBADULT","M_DISPERSED",IF(SABI_SUMMARY!AS224="FEMALE_SUBADULT","F_DISPERSED","NA")),IF(SABI_SUMMARY!AT224="MALE_ADULT_36_48","M_RESIDENT",IF(SABI_SUMMARY!AT224="FEMALE_ADULT_36_48","F_RESIDENT","NA")))</f>
        <v>NA</v>
      </c>
      <c r="L224" s="1" t="str">
        <f>IF(SABI_SUMMARY!AU224="CENSORED",IF(SABI_SUMMARY!AT224="MALE_SUBADULT","M_DISPERSED",IF(SABI_SUMMARY!AT224="FEMALE_SUBADULT","F_DISPERSED","NA")),IF(SABI_SUMMARY!AU224="MALE_ADULT_36_48","M_RESIDENT",IF(SABI_SUMMARY!AU224="FEMALE_ADULT_36_48","F_RESIDENT","NA")))</f>
        <v>NA</v>
      </c>
      <c r="M224" s="1" t="str">
        <f>IF(SABI_SUMMARY!AV224="CENSORED",IF(SABI_SUMMARY!AU224="MALE_SUBADULT","M_DISPERSED",IF(SABI_SUMMARY!AU224="FEMALE_SUBADULT","F_DISPERSED","NA")),IF(SABI_SUMMARY!AV224="MALE_ADULT_36_48","M_RESIDENT",IF(SABI_SUMMARY!AV224="FEMALE_ADULT_36_48","F_RESIDENT","NA")))</f>
        <v>NA</v>
      </c>
      <c r="N224" s="1" t="str">
        <f>IF(SABI_SUMMARY!AW224="CENSORED",IF(SABI_SUMMARY!AV224="MALE_SUBADULT","M_DISPERSED",IF(SABI_SUMMARY!AV224="FEMALE_SUBADULT","F_DISPERSED","NA")),IF(SABI_SUMMARY!AW224="MALE_ADULT_36_48","M_RESIDENT",IF(SABI_SUMMARY!AW224="FEMALE_ADULT_36_48","F_RESIDENT","NA")))</f>
        <v>NA</v>
      </c>
      <c r="O224" s="1" t="str">
        <f>IF(SABI_SUMMARY!AX224="CENSORED",IF(SABI_SUMMARY!AW224="MALE_SUBADULT","M_DISPERSED",IF(SABI_SUMMARY!AW224="FEMALE_SUBADULT","F_DISPERSED","NA")),IF(SABI_SUMMARY!AX224="MALE_ADULT_36_48","M_RESIDENT",IF(SABI_SUMMARY!AX224="FEMALE_ADULT_36_48","F_RESIDENT","NA")))</f>
        <v>NA</v>
      </c>
      <c r="P224" s="1" t="str">
        <f>IF(SABI_SUMMARY!AY224="CENSORED",IF(SABI_SUMMARY!AX224="MALE_SUBADULT","M_DISPERSED",IF(SABI_SUMMARY!AX224="FEMALE_SUBADULT","F_DISPERSED","NA")),IF(SABI_SUMMARY!AY224="MALE_ADULT_36_48","M_RESIDENT",IF(SABI_SUMMARY!AY224="FEMALE_ADULT_36_48","F_RESIDENT","NA")))</f>
        <v>NA</v>
      </c>
    </row>
    <row r="225" spans="1:16" x14ac:dyDescent="0.2">
      <c r="A225" s="27">
        <f>SABI_RAW_DATA!A225</f>
        <v>224</v>
      </c>
      <c r="B225" s="1" t="str">
        <f>IF(SABI_SUMMARY!AK225="CENSORED",IF(SABI_SUMMARY!AJ225="MALE_SUBADULT","M_DISPERSED",IF(SABI_SUMMARY!AJ225="FEMALE_SUBADULT","F_DISPERSED","NA")),IF(SABI_SUMMARY!AK225="MALE_ADULT_36_48","M_RESIDENT",IF(SABI_SUMMARY!AK225="FEMALE_ADULT_36_48","F_RESIDENT","NA")))</f>
        <v>NA</v>
      </c>
      <c r="C225" s="1" t="str">
        <f>IF(SABI_SUMMARY!AL225="CENSORED",IF(SABI_SUMMARY!AK225="MALE_SUBADULT","M_DISPERSED",IF(SABI_SUMMARY!AK225="FEMALE_SUBADULT","F_DISPERSED","NA")),IF(SABI_SUMMARY!AL225="MALE_ADULT_36_48","M_RESIDENT",IF(SABI_SUMMARY!AL225="FEMALE_ADULT_36_48","F_RESIDENT","NA")))</f>
        <v>NA</v>
      </c>
      <c r="D225" s="1" t="str">
        <f>IF(SABI_SUMMARY!AM225="CENSORED",IF(SABI_SUMMARY!AL225="MALE_SUBADULT","M_DISPERSED",IF(SABI_SUMMARY!AL225="FEMALE_SUBADULT","F_DISPERSED","NA")),IF(SABI_SUMMARY!AM225="MALE_ADULT_36_48","M_RESIDENT",IF(SABI_SUMMARY!AM225="FEMALE_ADULT_36_48","F_RESIDENT","NA")))</f>
        <v>NA</v>
      </c>
      <c r="E225" s="1" t="str">
        <f>IF(SABI_SUMMARY!AN225="CENSORED",IF(SABI_SUMMARY!AM225="MALE_SUBADULT","M_DISPERSED",IF(SABI_SUMMARY!AM225="FEMALE_SUBADULT","F_DISPERSED","NA")),IF(SABI_SUMMARY!AN225="MALE_ADULT_36_48","M_RESIDENT",IF(SABI_SUMMARY!AN225="FEMALE_ADULT_36_48","F_RESIDENT","NA")))</f>
        <v>NA</v>
      </c>
      <c r="F225" s="1" t="str">
        <f>IF(SABI_SUMMARY!AO225="CENSORED",IF(SABI_SUMMARY!AN225="MALE_SUBADULT","M_DISPERSED",IF(SABI_SUMMARY!AN225="FEMALE_SUBADULT","F_DISPERSED","NA")),IF(SABI_SUMMARY!AO225="MALE_ADULT_36_48","M_RESIDENT",IF(SABI_SUMMARY!AO225="FEMALE_ADULT_36_48","F_RESIDENT","NA")))</f>
        <v>NA</v>
      </c>
      <c r="G225" s="1" t="str">
        <f>IF(SABI_SUMMARY!AP225="CENSORED",IF(SABI_SUMMARY!AO225="MALE_SUBADULT","M_DISPERSED",IF(SABI_SUMMARY!AO225="FEMALE_SUBADULT","F_DISPERSED","NA")),IF(SABI_SUMMARY!AP225="MALE_ADULT_36_48","M_RESIDENT",IF(SABI_SUMMARY!AP225="FEMALE_ADULT_36_48","F_RESIDENT","NA")))</f>
        <v>NA</v>
      </c>
      <c r="H225" s="1" t="str">
        <f>IF(SABI_SUMMARY!AQ225="CENSORED",IF(SABI_SUMMARY!AP225="MALE_SUBADULT","M_DISPERSED",IF(SABI_SUMMARY!AP225="FEMALE_SUBADULT","F_DISPERSED","NA")),IF(SABI_SUMMARY!AQ225="MALE_ADULT_36_48","M_RESIDENT",IF(SABI_SUMMARY!AQ225="FEMALE_ADULT_36_48","F_RESIDENT","NA")))</f>
        <v>NA</v>
      </c>
      <c r="I225" s="1" t="str">
        <f>IF(SABI_SUMMARY!AR225="CENSORED",IF(SABI_SUMMARY!AQ225="MALE_SUBADULT","M_DISPERSED",IF(SABI_SUMMARY!AQ225="FEMALE_SUBADULT","F_DISPERSED","NA")),IF(SABI_SUMMARY!AR225="MALE_ADULT_36_48","M_RESIDENT",IF(SABI_SUMMARY!AR225="FEMALE_ADULT_36_48","F_RESIDENT","NA")))</f>
        <v>NA</v>
      </c>
      <c r="J225" s="1" t="str">
        <f>IF(SABI_SUMMARY!AS225="CENSORED",IF(SABI_SUMMARY!AR225="MALE_SUBADULT","M_DISPERSED",IF(SABI_SUMMARY!AR225="FEMALE_SUBADULT","F_DISPERSED","NA")),IF(SABI_SUMMARY!AS225="MALE_ADULT_36_48","M_RESIDENT",IF(SABI_SUMMARY!AS225="FEMALE_ADULT_36_48","F_RESIDENT","NA")))</f>
        <v>NA</v>
      </c>
      <c r="K225" s="1" t="str">
        <f>IF(SABI_SUMMARY!AT225="CENSORED",IF(SABI_SUMMARY!AS225="MALE_SUBADULT","M_DISPERSED",IF(SABI_SUMMARY!AS225="FEMALE_SUBADULT","F_DISPERSED","NA")),IF(SABI_SUMMARY!AT225="MALE_ADULT_36_48","M_RESIDENT",IF(SABI_SUMMARY!AT225="FEMALE_ADULT_36_48","F_RESIDENT","NA")))</f>
        <v>NA</v>
      </c>
      <c r="L225" s="1" t="str">
        <f>IF(SABI_SUMMARY!AU225="CENSORED",IF(SABI_SUMMARY!AT225="MALE_SUBADULT","M_DISPERSED",IF(SABI_SUMMARY!AT225="FEMALE_SUBADULT","F_DISPERSED","NA")),IF(SABI_SUMMARY!AU225="MALE_ADULT_36_48","M_RESIDENT",IF(SABI_SUMMARY!AU225="FEMALE_ADULT_36_48","F_RESIDENT","NA")))</f>
        <v>F_RESIDENT</v>
      </c>
      <c r="M225" s="1" t="str">
        <f>IF(SABI_SUMMARY!AV225="CENSORED",IF(SABI_SUMMARY!AU225="MALE_SUBADULT","M_DISPERSED",IF(SABI_SUMMARY!AU225="FEMALE_SUBADULT","F_DISPERSED","NA")),IF(SABI_SUMMARY!AV225="MALE_ADULT_36_48","M_RESIDENT",IF(SABI_SUMMARY!AV225="FEMALE_ADULT_36_48","F_RESIDENT","NA")))</f>
        <v>NA</v>
      </c>
      <c r="N225" s="1" t="str">
        <f>IF(SABI_SUMMARY!AW225="CENSORED",IF(SABI_SUMMARY!AV225="MALE_SUBADULT","M_DISPERSED",IF(SABI_SUMMARY!AV225="FEMALE_SUBADULT","F_DISPERSED","NA")),IF(SABI_SUMMARY!AW225="MALE_ADULT_36_48","M_RESIDENT",IF(SABI_SUMMARY!AW225="FEMALE_ADULT_36_48","F_RESIDENT","NA")))</f>
        <v>NA</v>
      </c>
      <c r="O225" s="1" t="str">
        <f>IF(SABI_SUMMARY!AX225="CENSORED",IF(SABI_SUMMARY!AW225="MALE_SUBADULT","M_DISPERSED",IF(SABI_SUMMARY!AW225="FEMALE_SUBADULT","F_DISPERSED","NA")),IF(SABI_SUMMARY!AX225="MALE_ADULT_36_48","M_RESIDENT",IF(SABI_SUMMARY!AX225="FEMALE_ADULT_36_48","F_RESIDENT","NA")))</f>
        <v>NA</v>
      </c>
      <c r="P225" s="1" t="str">
        <f>IF(SABI_SUMMARY!AY225="CENSORED",IF(SABI_SUMMARY!AX225="MALE_SUBADULT","M_DISPERSED",IF(SABI_SUMMARY!AX225="FEMALE_SUBADULT","F_DISPERSED","NA")),IF(SABI_SUMMARY!AY225="MALE_ADULT_36_48","M_RESIDENT",IF(SABI_SUMMARY!AY225="FEMALE_ADULT_36_48","F_RESIDENT","NA")))</f>
        <v>NA</v>
      </c>
    </row>
    <row r="226" spans="1:16" x14ac:dyDescent="0.2">
      <c r="A226" s="27">
        <f>SABI_RAW_DATA!A226</f>
        <v>225</v>
      </c>
      <c r="B226" s="1" t="str">
        <f>IF(SABI_SUMMARY!AK226="CENSORED",IF(SABI_SUMMARY!AJ226="MALE_SUBADULT","M_DISPERSED",IF(SABI_SUMMARY!AJ226="FEMALE_SUBADULT","F_DISPERSED","NA")),IF(SABI_SUMMARY!AK226="MALE_ADULT_36_48","M_RESIDENT",IF(SABI_SUMMARY!AK226="FEMALE_ADULT_36_48","F_RESIDENT","NA")))</f>
        <v>NA</v>
      </c>
      <c r="C226" s="1" t="str">
        <f>IF(SABI_SUMMARY!AL226="CENSORED",IF(SABI_SUMMARY!AK226="MALE_SUBADULT","M_DISPERSED",IF(SABI_SUMMARY!AK226="FEMALE_SUBADULT","F_DISPERSED","NA")),IF(SABI_SUMMARY!AL226="MALE_ADULT_36_48","M_RESIDENT",IF(SABI_SUMMARY!AL226="FEMALE_ADULT_36_48","F_RESIDENT","NA")))</f>
        <v>F_RESIDENT</v>
      </c>
      <c r="D226" s="1" t="str">
        <f>IF(SABI_SUMMARY!AM226="CENSORED",IF(SABI_SUMMARY!AL226="MALE_SUBADULT","M_DISPERSED",IF(SABI_SUMMARY!AL226="FEMALE_SUBADULT","F_DISPERSED","NA")),IF(SABI_SUMMARY!AM226="MALE_ADULT_36_48","M_RESIDENT",IF(SABI_SUMMARY!AM226="FEMALE_ADULT_36_48","F_RESIDENT","NA")))</f>
        <v>NA</v>
      </c>
      <c r="E226" s="1" t="str">
        <f>IF(SABI_SUMMARY!AN226="CENSORED",IF(SABI_SUMMARY!AM226="MALE_SUBADULT","M_DISPERSED",IF(SABI_SUMMARY!AM226="FEMALE_SUBADULT","F_DISPERSED","NA")),IF(SABI_SUMMARY!AN226="MALE_ADULT_36_48","M_RESIDENT",IF(SABI_SUMMARY!AN226="FEMALE_ADULT_36_48","F_RESIDENT","NA")))</f>
        <v>NA</v>
      </c>
      <c r="F226" s="1" t="str">
        <f>IF(SABI_SUMMARY!AO226="CENSORED",IF(SABI_SUMMARY!AN226="MALE_SUBADULT","M_DISPERSED",IF(SABI_SUMMARY!AN226="FEMALE_SUBADULT","F_DISPERSED","NA")),IF(SABI_SUMMARY!AO226="MALE_ADULT_36_48","M_RESIDENT",IF(SABI_SUMMARY!AO226="FEMALE_ADULT_36_48","F_RESIDENT","NA")))</f>
        <v>NA</v>
      </c>
      <c r="G226" s="1" t="str">
        <f>IF(SABI_SUMMARY!AP226="CENSORED",IF(SABI_SUMMARY!AO226="MALE_SUBADULT","M_DISPERSED",IF(SABI_SUMMARY!AO226="FEMALE_SUBADULT","F_DISPERSED","NA")),IF(SABI_SUMMARY!AP226="MALE_ADULT_36_48","M_RESIDENT",IF(SABI_SUMMARY!AP226="FEMALE_ADULT_36_48","F_RESIDENT","NA")))</f>
        <v>NA</v>
      </c>
      <c r="H226" s="1" t="str">
        <f>IF(SABI_SUMMARY!AQ226="CENSORED",IF(SABI_SUMMARY!AP226="MALE_SUBADULT","M_DISPERSED",IF(SABI_SUMMARY!AP226="FEMALE_SUBADULT","F_DISPERSED","NA")),IF(SABI_SUMMARY!AQ226="MALE_ADULT_36_48","M_RESIDENT",IF(SABI_SUMMARY!AQ226="FEMALE_ADULT_36_48","F_RESIDENT","NA")))</f>
        <v>NA</v>
      </c>
      <c r="I226" s="1" t="str">
        <f>IF(SABI_SUMMARY!AR226="CENSORED",IF(SABI_SUMMARY!AQ226="MALE_SUBADULT","M_DISPERSED",IF(SABI_SUMMARY!AQ226="FEMALE_SUBADULT","F_DISPERSED","NA")),IF(SABI_SUMMARY!AR226="MALE_ADULT_36_48","M_RESIDENT",IF(SABI_SUMMARY!AR226="FEMALE_ADULT_36_48","F_RESIDENT","NA")))</f>
        <v>NA</v>
      </c>
      <c r="J226" s="1" t="str">
        <f>IF(SABI_SUMMARY!AS226="CENSORED",IF(SABI_SUMMARY!AR226="MALE_SUBADULT","M_DISPERSED",IF(SABI_SUMMARY!AR226="FEMALE_SUBADULT","F_DISPERSED","NA")),IF(SABI_SUMMARY!AS226="MALE_ADULT_36_48","M_RESIDENT",IF(SABI_SUMMARY!AS226="FEMALE_ADULT_36_48","F_RESIDENT","NA")))</f>
        <v>NA</v>
      </c>
      <c r="K226" s="1" t="str">
        <f>IF(SABI_SUMMARY!AT226="CENSORED",IF(SABI_SUMMARY!AS226="MALE_SUBADULT","M_DISPERSED",IF(SABI_SUMMARY!AS226="FEMALE_SUBADULT","F_DISPERSED","NA")),IF(SABI_SUMMARY!AT226="MALE_ADULT_36_48","M_RESIDENT",IF(SABI_SUMMARY!AT226="FEMALE_ADULT_36_48","F_RESIDENT","NA")))</f>
        <v>NA</v>
      </c>
      <c r="L226" s="1" t="str">
        <f>IF(SABI_SUMMARY!AU226="CENSORED",IF(SABI_SUMMARY!AT226="MALE_SUBADULT","M_DISPERSED",IF(SABI_SUMMARY!AT226="FEMALE_SUBADULT","F_DISPERSED","NA")),IF(SABI_SUMMARY!AU226="MALE_ADULT_36_48","M_RESIDENT",IF(SABI_SUMMARY!AU226="FEMALE_ADULT_36_48","F_RESIDENT","NA")))</f>
        <v>NA</v>
      </c>
      <c r="M226" s="1" t="str">
        <f>IF(SABI_SUMMARY!AV226="CENSORED",IF(SABI_SUMMARY!AU226="MALE_SUBADULT","M_DISPERSED",IF(SABI_SUMMARY!AU226="FEMALE_SUBADULT","F_DISPERSED","NA")),IF(SABI_SUMMARY!AV226="MALE_ADULT_36_48","M_RESIDENT",IF(SABI_SUMMARY!AV226="FEMALE_ADULT_36_48","F_RESIDENT","NA")))</f>
        <v>NA</v>
      </c>
      <c r="N226" s="1" t="str">
        <f>IF(SABI_SUMMARY!AW226="CENSORED",IF(SABI_SUMMARY!AV226="MALE_SUBADULT","M_DISPERSED",IF(SABI_SUMMARY!AV226="FEMALE_SUBADULT","F_DISPERSED","NA")),IF(SABI_SUMMARY!AW226="MALE_ADULT_36_48","M_RESIDENT",IF(SABI_SUMMARY!AW226="FEMALE_ADULT_36_48","F_RESIDENT","NA")))</f>
        <v>NA</v>
      </c>
      <c r="O226" s="1" t="str">
        <f>IF(SABI_SUMMARY!AX226="CENSORED",IF(SABI_SUMMARY!AW226="MALE_SUBADULT","M_DISPERSED",IF(SABI_SUMMARY!AW226="FEMALE_SUBADULT","F_DISPERSED","NA")),IF(SABI_SUMMARY!AX226="MALE_ADULT_36_48","M_RESIDENT",IF(SABI_SUMMARY!AX226="FEMALE_ADULT_36_48","F_RESIDENT","NA")))</f>
        <v>NA</v>
      </c>
      <c r="P226" s="1" t="str">
        <f>IF(SABI_SUMMARY!AY226="CENSORED",IF(SABI_SUMMARY!AX226="MALE_SUBADULT","M_DISPERSED",IF(SABI_SUMMARY!AX226="FEMALE_SUBADULT","F_DISPERSED","NA")),IF(SABI_SUMMARY!AY226="MALE_ADULT_36_48","M_RESIDENT",IF(SABI_SUMMARY!AY226="FEMALE_ADULT_36_48","F_RESIDENT","NA")))</f>
        <v>NA</v>
      </c>
    </row>
    <row r="227" spans="1:16" x14ac:dyDescent="0.2">
      <c r="A227" s="27">
        <f>SABI_RAW_DATA!A227</f>
        <v>226</v>
      </c>
      <c r="B227" s="1" t="str">
        <f>IF(SABI_SUMMARY!AK227="CENSORED",IF(SABI_SUMMARY!AJ227="MALE_SUBADULT","M_DISPERSED",IF(SABI_SUMMARY!AJ227="FEMALE_SUBADULT","F_DISPERSED","NA")),IF(SABI_SUMMARY!AK227="MALE_ADULT_36_48","M_RESIDENT",IF(SABI_SUMMARY!AK227="FEMALE_ADULT_36_48","F_RESIDENT","NA")))</f>
        <v>NA</v>
      </c>
      <c r="C227" s="1" t="str">
        <f>IF(SABI_SUMMARY!AL227="CENSORED",IF(SABI_SUMMARY!AK227="MALE_SUBADULT","M_DISPERSED",IF(SABI_SUMMARY!AK227="FEMALE_SUBADULT","F_DISPERSED","NA")),IF(SABI_SUMMARY!AL227="MALE_ADULT_36_48","M_RESIDENT",IF(SABI_SUMMARY!AL227="FEMALE_ADULT_36_48","F_RESIDENT","NA")))</f>
        <v>F_RESIDENT</v>
      </c>
      <c r="D227" s="1" t="str">
        <f>IF(SABI_SUMMARY!AM227="CENSORED",IF(SABI_SUMMARY!AL227="MALE_SUBADULT","M_DISPERSED",IF(SABI_SUMMARY!AL227="FEMALE_SUBADULT","F_DISPERSED","NA")),IF(SABI_SUMMARY!AM227="MALE_ADULT_36_48","M_RESIDENT",IF(SABI_SUMMARY!AM227="FEMALE_ADULT_36_48","F_RESIDENT","NA")))</f>
        <v>NA</v>
      </c>
      <c r="E227" s="1" t="str">
        <f>IF(SABI_SUMMARY!AN227="CENSORED",IF(SABI_SUMMARY!AM227="MALE_SUBADULT","M_DISPERSED",IF(SABI_SUMMARY!AM227="FEMALE_SUBADULT","F_DISPERSED","NA")),IF(SABI_SUMMARY!AN227="MALE_ADULT_36_48","M_RESIDENT",IF(SABI_SUMMARY!AN227="FEMALE_ADULT_36_48","F_RESIDENT","NA")))</f>
        <v>NA</v>
      </c>
      <c r="F227" s="1" t="str">
        <f>IF(SABI_SUMMARY!AO227="CENSORED",IF(SABI_SUMMARY!AN227="MALE_SUBADULT","M_DISPERSED",IF(SABI_SUMMARY!AN227="FEMALE_SUBADULT","F_DISPERSED","NA")),IF(SABI_SUMMARY!AO227="MALE_ADULT_36_48","M_RESIDENT",IF(SABI_SUMMARY!AO227="FEMALE_ADULT_36_48","F_RESIDENT","NA")))</f>
        <v>NA</v>
      </c>
      <c r="G227" s="1" t="str">
        <f>IF(SABI_SUMMARY!AP227="CENSORED",IF(SABI_SUMMARY!AO227="MALE_SUBADULT","M_DISPERSED",IF(SABI_SUMMARY!AO227="FEMALE_SUBADULT","F_DISPERSED","NA")),IF(SABI_SUMMARY!AP227="MALE_ADULT_36_48","M_RESIDENT",IF(SABI_SUMMARY!AP227="FEMALE_ADULT_36_48","F_RESIDENT","NA")))</f>
        <v>NA</v>
      </c>
      <c r="H227" s="1" t="str">
        <f>IF(SABI_SUMMARY!AQ227="CENSORED",IF(SABI_SUMMARY!AP227="MALE_SUBADULT","M_DISPERSED",IF(SABI_SUMMARY!AP227="FEMALE_SUBADULT","F_DISPERSED","NA")),IF(SABI_SUMMARY!AQ227="MALE_ADULT_36_48","M_RESIDENT",IF(SABI_SUMMARY!AQ227="FEMALE_ADULT_36_48","F_RESIDENT","NA")))</f>
        <v>NA</v>
      </c>
      <c r="I227" s="1" t="str">
        <f>IF(SABI_SUMMARY!AR227="CENSORED",IF(SABI_SUMMARY!AQ227="MALE_SUBADULT","M_DISPERSED",IF(SABI_SUMMARY!AQ227="FEMALE_SUBADULT","F_DISPERSED","NA")),IF(SABI_SUMMARY!AR227="MALE_ADULT_36_48","M_RESIDENT",IF(SABI_SUMMARY!AR227="FEMALE_ADULT_36_48","F_RESIDENT","NA")))</f>
        <v>NA</v>
      </c>
      <c r="J227" s="1" t="str">
        <f>IF(SABI_SUMMARY!AS227="CENSORED",IF(SABI_SUMMARY!AR227="MALE_SUBADULT","M_DISPERSED",IF(SABI_SUMMARY!AR227="FEMALE_SUBADULT","F_DISPERSED","NA")),IF(SABI_SUMMARY!AS227="MALE_ADULT_36_48","M_RESIDENT",IF(SABI_SUMMARY!AS227="FEMALE_ADULT_36_48","F_RESIDENT","NA")))</f>
        <v>NA</v>
      </c>
      <c r="K227" s="1" t="str">
        <f>IF(SABI_SUMMARY!AT227="CENSORED",IF(SABI_SUMMARY!AS227="MALE_SUBADULT","M_DISPERSED",IF(SABI_SUMMARY!AS227="FEMALE_SUBADULT","F_DISPERSED","NA")),IF(SABI_SUMMARY!AT227="MALE_ADULT_36_48","M_RESIDENT",IF(SABI_SUMMARY!AT227="FEMALE_ADULT_36_48","F_RESIDENT","NA")))</f>
        <v>NA</v>
      </c>
      <c r="L227" s="1" t="str">
        <f>IF(SABI_SUMMARY!AU227="CENSORED",IF(SABI_SUMMARY!AT227="MALE_SUBADULT","M_DISPERSED",IF(SABI_SUMMARY!AT227="FEMALE_SUBADULT","F_DISPERSED","NA")),IF(SABI_SUMMARY!AU227="MALE_ADULT_36_48","M_RESIDENT",IF(SABI_SUMMARY!AU227="FEMALE_ADULT_36_48","F_RESIDENT","NA")))</f>
        <v>NA</v>
      </c>
      <c r="M227" s="1" t="str">
        <f>IF(SABI_SUMMARY!AV227="CENSORED",IF(SABI_SUMMARY!AU227="MALE_SUBADULT","M_DISPERSED",IF(SABI_SUMMARY!AU227="FEMALE_SUBADULT","F_DISPERSED","NA")),IF(SABI_SUMMARY!AV227="MALE_ADULT_36_48","M_RESIDENT",IF(SABI_SUMMARY!AV227="FEMALE_ADULT_36_48","F_RESIDENT","NA")))</f>
        <v>NA</v>
      </c>
      <c r="N227" s="1" t="str">
        <f>IF(SABI_SUMMARY!AW227="CENSORED",IF(SABI_SUMMARY!AV227="MALE_SUBADULT","M_DISPERSED",IF(SABI_SUMMARY!AV227="FEMALE_SUBADULT","F_DISPERSED","NA")),IF(SABI_SUMMARY!AW227="MALE_ADULT_36_48","M_RESIDENT",IF(SABI_SUMMARY!AW227="FEMALE_ADULT_36_48","F_RESIDENT","NA")))</f>
        <v>NA</v>
      </c>
      <c r="O227" s="1" t="str">
        <f>IF(SABI_SUMMARY!AX227="CENSORED",IF(SABI_SUMMARY!AW227="MALE_SUBADULT","M_DISPERSED",IF(SABI_SUMMARY!AW227="FEMALE_SUBADULT","F_DISPERSED","NA")),IF(SABI_SUMMARY!AX227="MALE_ADULT_36_48","M_RESIDENT",IF(SABI_SUMMARY!AX227="FEMALE_ADULT_36_48","F_RESIDENT","NA")))</f>
        <v>NA</v>
      </c>
      <c r="P227" s="1" t="str">
        <f>IF(SABI_SUMMARY!AY227="CENSORED",IF(SABI_SUMMARY!AX227="MALE_SUBADULT","M_DISPERSED",IF(SABI_SUMMARY!AX227="FEMALE_SUBADULT","F_DISPERSED","NA")),IF(SABI_SUMMARY!AY227="MALE_ADULT_36_48","M_RESIDENT",IF(SABI_SUMMARY!AY227="FEMALE_ADULT_36_48","F_RESIDENT","NA")))</f>
        <v>NA</v>
      </c>
    </row>
    <row r="228" spans="1:16" x14ac:dyDescent="0.2">
      <c r="A228" s="27">
        <f>SABI_RAW_DATA!A228</f>
        <v>227</v>
      </c>
      <c r="B228" s="1" t="str">
        <f>IF(SABI_SUMMARY!AK228="CENSORED",IF(SABI_SUMMARY!AJ228="MALE_SUBADULT","M_DISPERSED",IF(SABI_SUMMARY!AJ228="FEMALE_SUBADULT","F_DISPERSED","NA")),IF(SABI_SUMMARY!AK228="MALE_ADULT_36_48","M_RESIDENT",IF(SABI_SUMMARY!AK228="FEMALE_ADULT_36_48","F_RESIDENT","NA")))</f>
        <v>NA</v>
      </c>
      <c r="C228" s="1" t="str">
        <f>IF(SABI_SUMMARY!AL228="CENSORED",IF(SABI_SUMMARY!AK228="MALE_SUBADULT","M_DISPERSED",IF(SABI_SUMMARY!AK228="FEMALE_SUBADULT","F_DISPERSED","NA")),IF(SABI_SUMMARY!AL228="MALE_ADULT_36_48","M_RESIDENT",IF(SABI_SUMMARY!AL228="FEMALE_ADULT_36_48","F_RESIDENT","NA")))</f>
        <v>NA</v>
      </c>
      <c r="D228" s="1" t="str">
        <f>IF(SABI_SUMMARY!AM228="CENSORED",IF(SABI_SUMMARY!AL228="MALE_SUBADULT","M_DISPERSED",IF(SABI_SUMMARY!AL228="FEMALE_SUBADULT","F_DISPERSED","NA")),IF(SABI_SUMMARY!AM228="MALE_ADULT_36_48","M_RESIDENT",IF(SABI_SUMMARY!AM228="FEMALE_ADULT_36_48","F_RESIDENT","NA")))</f>
        <v>NA</v>
      </c>
      <c r="E228" s="1" t="str">
        <f>IF(SABI_SUMMARY!AN228="CENSORED",IF(SABI_SUMMARY!AM228="MALE_SUBADULT","M_DISPERSED",IF(SABI_SUMMARY!AM228="FEMALE_SUBADULT","F_DISPERSED","NA")),IF(SABI_SUMMARY!AN228="MALE_ADULT_36_48","M_RESIDENT",IF(SABI_SUMMARY!AN228="FEMALE_ADULT_36_48","F_RESIDENT","NA")))</f>
        <v>NA</v>
      </c>
      <c r="F228" s="1" t="str">
        <f>IF(SABI_SUMMARY!AO228="CENSORED",IF(SABI_SUMMARY!AN228="MALE_SUBADULT","M_DISPERSED",IF(SABI_SUMMARY!AN228="FEMALE_SUBADULT","F_DISPERSED","NA")),IF(SABI_SUMMARY!AO228="MALE_ADULT_36_48","M_RESIDENT",IF(SABI_SUMMARY!AO228="FEMALE_ADULT_36_48","F_RESIDENT","NA")))</f>
        <v>NA</v>
      </c>
      <c r="G228" s="1" t="str">
        <f>IF(SABI_SUMMARY!AP228="CENSORED",IF(SABI_SUMMARY!AO228="MALE_SUBADULT","M_DISPERSED",IF(SABI_SUMMARY!AO228="FEMALE_SUBADULT","F_DISPERSED","NA")),IF(SABI_SUMMARY!AP228="MALE_ADULT_36_48","M_RESIDENT",IF(SABI_SUMMARY!AP228="FEMALE_ADULT_36_48","F_RESIDENT","NA")))</f>
        <v>NA</v>
      </c>
      <c r="H228" s="1" t="str">
        <f>IF(SABI_SUMMARY!AQ228="CENSORED",IF(SABI_SUMMARY!AP228="MALE_SUBADULT","M_DISPERSED",IF(SABI_SUMMARY!AP228="FEMALE_SUBADULT","F_DISPERSED","NA")),IF(SABI_SUMMARY!AQ228="MALE_ADULT_36_48","M_RESIDENT",IF(SABI_SUMMARY!AQ228="FEMALE_ADULT_36_48","F_RESIDENT","NA")))</f>
        <v>NA</v>
      </c>
      <c r="I228" s="1" t="str">
        <f>IF(SABI_SUMMARY!AR228="CENSORED",IF(SABI_SUMMARY!AQ228="MALE_SUBADULT","M_DISPERSED",IF(SABI_SUMMARY!AQ228="FEMALE_SUBADULT","F_DISPERSED","NA")),IF(SABI_SUMMARY!AR228="MALE_ADULT_36_48","M_RESIDENT",IF(SABI_SUMMARY!AR228="FEMALE_ADULT_36_48","F_RESIDENT","NA")))</f>
        <v>NA</v>
      </c>
      <c r="J228" s="1" t="str">
        <f>IF(SABI_SUMMARY!AS228="CENSORED",IF(SABI_SUMMARY!AR228="MALE_SUBADULT","M_DISPERSED",IF(SABI_SUMMARY!AR228="FEMALE_SUBADULT","F_DISPERSED","NA")),IF(SABI_SUMMARY!AS228="MALE_ADULT_36_48","M_RESIDENT",IF(SABI_SUMMARY!AS228="FEMALE_ADULT_36_48","F_RESIDENT","NA")))</f>
        <v>NA</v>
      </c>
      <c r="K228" s="1" t="str">
        <f>IF(SABI_SUMMARY!AT228="CENSORED",IF(SABI_SUMMARY!AS228="MALE_SUBADULT","M_DISPERSED",IF(SABI_SUMMARY!AS228="FEMALE_SUBADULT","F_DISPERSED","NA")),IF(SABI_SUMMARY!AT228="MALE_ADULT_36_48","M_RESIDENT",IF(SABI_SUMMARY!AT228="FEMALE_ADULT_36_48","F_RESIDENT","NA")))</f>
        <v>NA</v>
      </c>
      <c r="L228" s="1" t="str">
        <f>IF(SABI_SUMMARY!AU228="CENSORED",IF(SABI_SUMMARY!AT228="MALE_SUBADULT","M_DISPERSED",IF(SABI_SUMMARY!AT228="FEMALE_SUBADULT","F_DISPERSED","NA")),IF(SABI_SUMMARY!AU228="MALE_ADULT_36_48","M_RESIDENT",IF(SABI_SUMMARY!AU228="FEMALE_ADULT_36_48","F_RESIDENT","NA")))</f>
        <v>NA</v>
      </c>
      <c r="M228" s="1" t="str">
        <f>IF(SABI_SUMMARY!AV228="CENSORED",IF(SABI_SUMMARY!AU228="MALE_SUBADULT","M_DISPERSED",IF(SABI_SUMMARY!AU228="FEMALE_SUBADULT","F_DISPERSED","NA")),IF(SABI_SUMMARY!AV228="MALE_ADULT_36_48","M_RESIDENT",IF(SABI_SUMMARY!AV228="FEMALE_ADULT_36_48","F_RESIDENT","NA")))</f>
        <v>NA</v>
      </c>
      <c r="N228" s="1" t="str">
        <f>IF(SABI_SUMMARY!AW228="CENSORED",IF(SABI_SUMMARY!AV228="MALE_SUBADULT","M_DISPERSED",IF(SABI_SUMMARY!AV228="FEMALE_SUBADULT","F_DISPERSED","NA")),IF(SABI_SUMMARY!AW228="MALE_ADULT_36_48","M_RESIDENT",IF(SABI_SUMMARY!AW228="FEMALE_ADULT_36_48","F_RESIDENT","NA")))</f>
        <v>NA</v>
      </c>
      <c r="O228" s="1" t="str">
        <f>IF(SABI_SUMMARY!AX228="CENSORED",IF(SABI_SUMMARY!AW228="MALE_SUBADULT","M_DISPERSED",IF(SABI_SUMMARY!AW228="FEMALE_SUBADULT","F_DISPERSED","NA")),IF(SABI_SUMMARY!AX228="MALE_ADULT_36_48","M_RESIDENT",IF(SABI_SUMMARY!AX228="FEMALE_ADULT_36_48","F_RESIDENT","NA")))</f>
        <v>NA</v>
      </c>
      <c r="P228" s="1" t="str">
        <f>IF(SABI_SUMMARY!AY228="CENSORED",IF(SABI_SUMMARY!AX228="MALE_SUBADULT","M_DISPERSED",IF(SABI_SUMMARY!AX228="FEMALE_SUBADULT","F_DISPERSED","NA")),IF(SABI_SUMMARY!AY228="MALE_ADULT_36_48","M_RESIDENT",IF(SABI_SUMMARY!AY228="FEMALE_ADULT_36_48","F_RESIDENT","NA")))</f>
        <v>NA</v>
      </c>
    </row>
    <row r="229" spans="1:16" x14ac:dyDescent="0.2">
      <c r="A229" s="27">
        <f>SABI_RAW_DATA!A229</f>
        <v>228</v>
      </c>
      <c r="B229" s="1" t="str">
        <f>IF(SABI_SUMMARY!AK229="CENSORED",IF(SABI_SUMMARY!AJ229="MALE_SUBADULT","M_DISPERSED",IF(SABI_SUMMARY!AJ229="FEMALE_SUBADULT","F_DISPERSED","NA")),IF(SABI_SUMMARY!AK229="MALE_ADULT_36_48","M_RESIDENT",IF(SABI_SUMMARY!AK229="FEMALE_ADULT_36_48","F_RESIDENT","NA")))</f>
        <v>NA</v>
      </c>
      <c r="C229" s="1" t="str">
        <f>IF(SABI_SUMMARY!AL229="CENSORED",IF(SABI_SUMMARY!AK229="MALE_SUBADULT","M_DISPERSED",IF(SABI_SUMMARY!AK229="FEMALE_SUBADULT","F_DISPERSED","NA")),IF(SABI_SUMMARY!AL229="MALE_ADULT_36_48","M_RESIDENT",IF(SABI_SUMMARY!AL229="FEMALE_ADULT_36_48","F_RESIDENT","NA")))</f>
        <v>NA</v>
      </c>
      <c r="D229" s="1" t="str">
        <f>IF(SABI_SUMMARY!AM229="CENSORED",IF(SABI_SUMMARY!AL229="MALE_SUBADULT","M_DISPERSED",IF(SABI_SUMMARY!AL229="FEMALE_SUBADULT","F_DISPERSED","NA")),IF(SABI_SUMMARY!AM229="MALE_ADULT_36_48","M_RESIDENT",IF(SABI_SUMMARY!AM229="FEMALE_ADULT_36_48","F_RESIDENT","NA")))</f>
        <v>NA</v>
      </c>
      <c r="E229" s="1" t="str">
        <f>IF(SABI_SUMMARY!AN229="CENSORED",IF(SABI_SUMMARY!AM229="MALE_SUBADULT","M_DISPERSED",IF(SABI_SUMMARY!AM229="FEMALE_SUBADULT","F_DISPERSED","NA")),IF(SABI_SUMMARY!AN229="MALE_ADULT_36_48","M_RESIDENT",IF(SABI_SUMMARY!AN229="FEMALE_ADULT_36_48","F_RESIDENT","NA")))</f>
        <v>NA</v>
      </c>
      <c r="F229" s="1" t="str">
        <f>IF(SABI_SUMMARY!AO229="CENSORED",IF(SABI_SUMMARY!AN229="MALE_SUBADULT","M_DISPERSED",IF(SABI_SUMMARY!AN229="FEMALE_SUBADULT","F_DISPERSED","NA")),IF(SABI_SUMMARY!AO229="MALE_ADULT_36_48","M_RESIDENT",IF(SABI_SUMMARY!AO229="FEMALE_ADULT_36_48","F_RESIDENT","NA")))</f>
        <v>NA</v>
      </c>
      <c r="G229" s="1" t="str">
        <f>IF(SABI_SUMMARY!AP229="CENSORED",IF(SABI_SUMMARY!AO229="MALE_SUBADULT","M_DISPERSED",IF(SABI_SUMMARY!AO229="FEMALE_SUBADULT","F_DISPERSED","NA")),IF(SABI_SUMMARY!AP229="MALE_ADULT_36_48","M_RESIDENT",IF(SABI_SUMMARY!AP229="FEMALE_ADULT_36_48","F_RESIDENT","NA")))</f>
        <v>NA</v>
      </c>
      <c r="H229" s="1" t="str">
        <f>IF(SABI_SUMMARY!AQ229="CENSORED",IF(SABI_SUMMARY!AP229="MALE_SUBADULT","M_DISPERSED",IF(SABI_SUMMARY!AP229="FEMALE_SUBADULT","F_DISPERSED","NA")),IF(SABI_SUMMARY!AQ229="MALE_ADULT_36_48","M_RESIDENT",IF(SABI_SUMMARY!AQ229="FEMALE_ADULT_36_48","F_RESIDENT","NA")))</f>
        <v>NA</v>
      </c>
      <c r="I229" s="1" t="str">
        <f>IF(SABI_SUMMARY!AR229="CENSORED",IF(SABI_SUMMARY!AQ229="MALE_SUBADULT","M_DISPERSED",IF(SABI_SUMMARY!AQ229="FEMALE_SUBADULT","F_DISPERSED","NA")),IF(SABI_SUMMARY!AR229="MALE_ADULT_36_48","M_RESIDENT",IF(SABI_SUMMARY!AR229="FEMALE_ADULT_36_48","F_RESIDENT","NA")))</f>
        <v>NA</v>
      </c>
      <c r="J229" s="1" t="str">
        <f>IF(SABI_SUMMARY!AS229="CENSORED",IF(SABI_SUMMARY!AR229="MALE_SUBADULT","M_DISPERSED",IF(SABI_SUMMARY!AR229="FEMALE_SUBADULT","F_DISPERSED","NA")),IF(SABI_SUMMARY!AS229="MALE_ADULT_36_48","M_RESIDENT",IF(SABI_SUMMARY!AS229="FEMALE_ADULT_36_48","F_RESIDENT","NA")))</f>
        <v>NA</v>
      </c>
      <c r="K229" s="1" t="str">
        <f>IF(SABI_SUMMARY!AT229="CENSORED",IF(SABI_SUMMARY!AS229="MALE_SUBADULT","M_DISPERSED",IF(SABI_SUMMARY!AS229="FEMALE_SUBADULT","F_DISPERSED","NA")),IF(SABI_SUMMARY!AT229="MALE_ADULT_36_48","M_RESIDENT",IF(SABI_SUMMARY!AT229="FEMALE_ADULT_36_48","F_RESIDENT","NA")))</f>
        <v>NA</v>
      </c>
      <c r="L229" s="1" t="str">
        <f>IF(SABI_SUMMARY!AU229="CENSORED",IF(SABI_SUMMARY!AT229="MALE_SUBADULT","M_DISPERSED",IF(SABI_SUMMARY!AT229="FEMALE_SUBADULT","F_DISPERSED","NA")),IF(SABI_SUMMARY!AU229="MALE_ADULT_36_48","M_RESIDENT",IF(SABI_SUMMARY!AU229="FEMALE_ADULT_36_48","F_RESIDENT","NA")))</f>
        <v>NA</v>
      </c>
      <c r="M229" s="1" t="str">
        <f>IF(SABI_SUMMARY!AV229="CENSORED",IF(SABI_SUMMARY!AU229="MALE_SUBADULT","M_DISPERSED",IF(SABI_SUMMARY!AU229="FEMALE_SUBADULT","F_DISPERSED","NA")),IF(SABI_SUMMARY!AV229="MALE_ADULT_36_48","M_RESIDENT",IF(SABI_SUMMARY!AV229="FEMALE_ADULT_36_48","F_RESIDENT","NA")))</f>
        <v>NA</v>
      </c>
      <c r="N229" s="1" t="str">
        <f>IF(SABI_SUMMARY!AW229="CENSORED",IF(SABI_SUMMARY!AV229="MALE_SUBADULT","M_DISPERSED",IF(SABI_SUMMARY!AV229="FEMALE_SUBADULT","F_DISPERSED","NA")),IF(SABI_SUMMARY!AW229="MALE_ADULT_36_48","M_RESIDENT",IF(SABI_SUMMARY!AW229="FEMALE_ADULT_36_48","F_RESIDENT","NA")))</f>
        <v>NA</v>
      </c>
      <c r="O229" s="1" t="str">
        <f>IF(SABI_SUMMARY!AX229="CENSORED",IF(SABI_SUMMARY!AW229="MALE_SUBADULT","M_DISPERSED",IF(SABI_SUMMARY!AW229="FEMALE_SUBADULT","F_DISPERSED","NA")),IF(SABI_SUMMARY!AX229="MALE_ADULT_36_48","M_RESIDENT",IF(SABI_SUMMARY!AX229="FEMALE_ADULT_36_48","F_RESIDENT","NA")))</f>
        <v>NA</v>
      </c>
      <c r="P229" s="1" t="str">
        <f>IF(SABI_SUMMARY!AY229="CENSORED",IF(SABI_SUMMARY!AX229="MALE_SUBADULT","M_DISPERSED",IF(SABI_SUMMARY!AX229="FEMALE_SUBADULT","F_DISPERSED","NA")),IF(SABI_SUMMARY!AY229="MALE_ADULT_36_48","M_RESIDENT",IF(SABI_SUMMARY!AY229="FEMALE_ADULT_36_48","F_RESIDENT","NA")))</f>
        <v>NA</v>
      </c>
    </row>
    <row r="230" spans="1:16" x14ac:dyDescent="0.2">
      <c r="A230" s="27">
        <f>SABI_RAW_DATA!A230</f>
        <v>229</v>
      </c>
      <c r="B230" s="1" t="str">
        <f>IF(SABI_SUMMARY!AK230="CENSORED",IF(SABI_SUMMARY!AJ230="MALE_SUBADULT","M_DISPERSED",IF(SABI_SUMMARY!AJ230="FEMALE_SUBADULT","F_DISPERSED","NA")),IF(SABI_SUMMARY!AK230="MALE_ADULT_36_48","M_RESIDENT",IF(SABI_SUMMARY!AK230="FEMALE_ADULT_36_48","F_RESIDENT","NA")))</f>
        <v>NA</v>
      </c>
      <c r="C230" s="1" t="str">
        <f>IF(SABI_SUMMARY!AL230="CENSORED",IF(SABI_SUMMARY!AK230="MALE_SUBADULT","M_DISPERSED",IF(SABI_SUMMARY!AK230="FEMALE_SUBADULT","F_DISPERSED","NA")),IF(SABI_SUMMARY!AL230="MALE_ADULT_36_48","M_RESIDENT",IF(SABI_SUMMARY!AL230="FEMALE_ADULT_36_48","F_RESIDENT","NA")))</f>
        <v>NA</v>
      </c>
      <c r="D230" s="1" t="str">
        <f>IF(SABI_SUMMARY!AM230="CENSORED",IF(SABI_SUMMARY!AL230="MALE_SUBADULT","M_DISPERSED",IF(SABI_SUMMARY!AL230="FEMALE_SUBADULT","F_DISPERSED","NA")),IF(SABI_SUMMARY!AM230="MALE_ADULT_36_48","M_RESIDENT",IF(SABI_SUMMARY!AM230="FEMALE_ADULT_36_48","F_RESIDENT","NA")))</f>
        <v>NA</v>
      </c>
      <c r="E230" s="1" t="str">
        <f>IF(SABI_SUMMARY!AN230="CENSORED",IF(SABI_SUMMARY!AM230="MALE_SUBADULT","M_DISPERSED",IF(SABI_SUMMARY!AM230="FEMALE_SUBADULT","F_DISPERSED","NA")),IF(SABI_SUMMARY!AN230="MALE_ADULT_36_48","M_RESIDENT",IF(SABI_SUMMARY!AN230="FEMALE_ADULT_36_48","F_RESIDENT","NA")))</f>
        <v>NA</v>
      </c>
      <c r="F230" s="1" t="str">
        <f>IF(SABI_SUMMARY!AO230="CENSORED",IF(SABI_SUMMARY!AN230="MALE_SUBADULT","M_DISPERSED",IF(SABI_SUMMARY!AN230="FEMALE_SUBADULT","F_DISPERSED","NA")),IF(SABI_SUMMARY!AO230="MALE_ADULT_36_48","M_RESIDENT",IF(SABI_SUMMARY!AO230="FEMALE_ADULT_36_48","F_RESIDENT","NA")))</f>
        <v>NA</v>
      </c>
      <c r="G230" s="1" t="str">
        <f>IF(SABI_SUMMARY!AP230="CENSORED",IF(SABI_SUMMARY!AO230="MALE_SUBADULT","M_DISPERSED",IF(SABI_SUMMARY!AO230="FEMALE_SUBADULT","F_DISPERSED","NA")),IF(SABI_SUMMARY!AP230="MALE_ADULT_36_48","M_RESIDENT",IF(SABI_SUMMARY!AP230="FEMALE_ADULT_36_48","F_RESIDENT","NA")))</f>
        <v>NA</v>
      </c>
      <c r="H230" s="1" t="str">
        <f>IF(SABI_SUMMARY!AQ230="CENSORED",IF(SABI_SUMMARY!AP230="MALE_SUBADULT","M_DISPERSED",IF(SABI_SUMMARY!AP230="FEMALE_SUBADULT","F_DISPERSED","NA")),IF(SABI_SUMMARY!AQ230="MALE_ADULT_36_48","M_RESIDENT",IF(SABI_SUMMARY!AQ230="FEMALE_ADULT_36_48","F_RESIDENT","NA")))</f>
        <v>NA</v>
      </c>
      <c r="I230" s="1" t="str">
        <f>IF(SABI_SUMMARY!AR230="CENSORED",IF(SABI_SUMMARY!AQ230="MALE_SUBADULT","M_DISPERSED",IF(SABI_SUMMARY!AQ230="FEMALE_SUBADULT","F_DISPERSED","NA")),IF(SABI_SUMMARY!AR230="MALE_ADULT_36_48","M_RESIDENT",IF(SABI_SUMMARY!AR230="FEMALE_ADULT_36_48","F_RESIDENT","NA")))</f>
        <v>NA</v>
      </c>
      <c r="J230" s="1" t="str">
        <f>IF(SABI_SUMMARY!AS230="CENSORED",IF(SABI_SUMMARY!AR230="MALE_SUBADULT","M_DISPERSED",IF(SABI_SUMMARY!AR230="FEMALE_SUBADULT","F_DISPERSED","NA")),IF(SABI_SUMMARY!AS230="MALE_ADULT_36_48","M_RESIDENT",IF(SABI_SUMMARY!AS230="FEMALE_ADULT_36_48","F_RESIDENT","NA")))</f>
        <v>NA</v>
      </c>
      <c r="K230" s="1" t="str">
        <f>IF(SABI_SUMMARY!AT230="CENSORED",IF(SABI_SUMMARY!AS230="MALE_SUBADULT","M_DISPERSED",IF(SABI_SUMMARY!AS230="FEMALE_SUBADULT","F_DISPERSED","NA")),IF(SABI_SUMMARY!AT230="MALE_ADULT_36_48","M_RESIDENT",IF(SABI_SUMMARY!AT230="FEMALE_ADULT_36_48","F_RESIDENT","NA")))</f>
        <v>NA</v>
      </c>
      <c r="L230" s="1" t="str">
        <f>IF(SABI_SUMMARY!AU230="CENSORED",IF(SABI_SUMMARY!AT230="MALE_SUBADULT","M_DISPERSED",IF(SABI_SUMMARY!AT230="FEMALE_SUBADULT","F_DISPERSED","NA")),IF(SABI_SUMMARY!AU230="MALE_ADULT_36_48","M_RESIDENT",IF(SABI_SUMMARY!AU230="FEMALE_ADULT_36_48","F_RESIDENT","NA")))</f>
        <v>NA</v>
      </c>
      <c r="M230" s="1" t="str">
        <f>IF(SABI_SUMMARY!AV230="CENSORED",IF(SABI_SUMMARY!AU230="MALE_SUBADULT","M_DISPERSED",IF(SABI_SUMMARY!AU230="FEMALE_SUBADULT","F_DISPERSED","NA")),IF(SABI_SUMMARY!AV230="MALE_ADULT_36_48","M_RESIDENT",IF(SABI_SUMMARY!AV230="FEMALE_ADULT_36_48","F_RESIDENT","NA")))</f>
        <v>NA</v>
      </c>
      <c r="N230" s="1" t="str">
        <f>IF(SABI_SUMMARY!AW230="CENSORED",IF(SABI_SUMMARY!AV230="MALE_SUBADULT","M_DISPERSED",IF(SABI_SUMMARY!AV230="FEMALE_SUBADULT","F_DISPERSED","NA")),IF(SABI_SUMMARY!AW230="MALE_ADULT_36_48","M_RESIDENT",IF(SABI_SUMMARY!AW230="FEMALE_ADULT_36_48","F_RESIDENT","NA")))</f>
        <v>NA</v>
      </c>
      <c r="O230" s="1" t="str">
        <f>IF(SABI_SUMMARY!AX230="CENSORED",IF(SABI_SUMMARY!AW230="MALE_SUBADULT","M_DISPERSED",IF(SABI_SUMMARY!AW230="FEMALE_SUBADULT","F_DISPERSED","NA")),IF(SABI_SUMMARY!AX230="MALE_ADULT_36_48","M_RESIDENT",IF(SABI_SUMMARY!AX230="FEMALE_ADULT_36_48","F_RESIDENT","NA")))</f>
        <v>NA</v>
      </c>
      <c r="P230" s="1" t="str">
        <f>IF(SABI_SUMMARY!AY230="CENSORED",IF(SABI_SUMMARY!AX230="MALE_SUBADULT","M_DISPERSED",IF(SABI_SUMMARY!AX230="FEMALE_SUBADULT","F_DISPERSED","NA")),IF(SABI_SUMMARY!AY230="MALE_ADULT_36_48","M_RESIDENT",IF(SABI_SUMMARY!AY230="FEMALE_ADULT_36_48","F_RESIDENT","NA")))</f>
        <v>NA</v>
      </c>
    </row>
    <row r="231" spans="1:16" x14ac:dyDescent="0.2">
      <c r="A231" s="27">
        <f>SABI_RAW_DATA!A231</f>
        <v>230</v>
      </c>
      <c r="B231" s="1" t="str">
        <f>IF(SABI_SUMMARY!AK231="CENSORED",IF(SABI_SUMMARY!AJ231="MALE_SUBADULT","M_DISPERSED",IF(SABI_SUMMARY!AJ231="FEMALE_SUBADULT","F_DISPERSED","NA")),IF(SABI_SUMMARY!AK231="MALE_ADULT_36_48","M_RESIDENT",IF(SABI_SUMMARY!AK231="FEMALE_ADULT_36_48","F_RESIDENT","NA")))</f>
        <v>NA</v>
      </c>
      <c r="C231" s="1" t="str">
        <f>IF(SABI_SUMMARY!AL231="CENSORED",IF(SABI_SUMMARY!AK231="MALE_SUBADULT","M_DISPERSED",IF(SABI_SUMMARY!AK231="FEMALE_SUBADULT","F_DISPERSED","NA")),IF(SABI_SUMMARY!AL231="MALE_ADULT_36_48","M_RESIDENT",IF(SABI_SUMMARY!AL231="FEMALE_ADULT_36_48","F_RESIDENT","NA")))</f>
        <v>NA</v>
      </c>
      <c r="D231" s="1" t="str">
        <f>IF(SABI_SUMMARY!AM231="CENSORED",IF(SABI_SUMMARY!AL231="MALE_SUBADULT","M_DISPERSED",IF(SABI_SUMMARY!AL231="FEMALE_SUBADULT","F_DISPERSED","NA")),IF(SABI_SUMMARY!AM231="MALE_ADULT_36_48","M_RESIDENT",IF(SABI_SUMMARY!AM231="FEMALE_ADULT_36_48","F_RESIDENT","NA")))</f>
        <v>NA</v>
      </c>
      <c r="E231" s="1" t="str">
        <f>IF(SABI_SUMMARY!AN231="CENSORED",IF(SABI_SUMMARY!AM231="MALE_SUBADULT","M_DISPERSED",IF(SABI_SUMMARY!AM231="FEMALE_SUBADULT","F_DISPERSED","NA")),IF(SABI_SUMMARY!AN231="MALE_ADULT_36_48","M_RESIDENT",IF(SABI_SUMMARY!AN231="FEMALE_ADULT_36_48","F_RESIDENT","NA")))</f>
        <v>NA</v>
      </c>
      <c r="F231" s="1" t="str">
        <f>IF(SABI_SUMMARY!AO231="CENSORED",IF(SABI_SUMMARY!AN231="MALE_SUBADULT","M_DISPERSED",IF(SABI_SUMMARY!AN231="FEMALE_SUBADULT","F_DISPERSED","NA")),IF(SABI_SUMMARY!AO231="MALE_ADULT_36_48","M_RESIDENT",IF(SABI_SUMMARY!AO231="FEMALE_ADULT_36_48","F_RESIDENT","NA")))</f>
        <v>NA</v>
      </c>
      <c r="G231" s="1" t="str">
        <f>IF(SABI_SUMMARY!AP231="CENSORED",IF(SABI_SUMMARY!AO231="MALE_SUBADULT","M_DISPERSED",IF(SABI_SUMMARY!AO231="FEMALE_SUBADULT","F_DISPERSED","NA")),IF(SABI_SUMMARY!AP231="MALE_ADULT_36_48","M_RESIDENT",IF(SABI_SUMMARY!AP231="FEMALE_ADULT_36_48","F_RESIDENT","NA")))</f>
        <v>NA</v>
      </c>
      <c r="H231" s="1" t="str">
        <f>IF(SABI_SUMMARY!AQ231="CENSORED",IF(SABI_SUMMARY!AP231="MALE_SUBADULT","M_DISPERSED",IF(SABI_SUMMARY!AP231="FEMALE_SUBADULT","F_DISPERSED","NA")),IF(SABI_SUMMARY!AQ231="MALE_ADULT_36_48","M_RESIDENT",IF(SABI_SUMMARY!AQ231="FEMALE_ADULT_36_48","F_RESIDENT","NA")))</f>
        <v>NA</v>
      </c>
      <c r="I231" s="1" t="str">
        <f>IF(SABI_SUMMARY!AR231="CENSORED",IF(SABI_SUMMARY!AQ231="MALE_SUBADULT","M_DISPERSED",IF(SABI_SUMMARY!AQ231="FEMALE_SUBADULT","F_DISPERSED","NA")),IF(SABI_SUMMARY!AR231="MALE_ADULT_36_48","M_RESIDENT",IF(SABI_SUMMARY!AR231="FEMALE_ADULT_36_48","F_RESIDENT","NA")))</f>
        <v>NA</v>
      </c>
      <c r="J231" s="1" t="str">
        <f>IF(SABI_SUMMARY!AS231="CENSORED",IF(SABI_SUMMARY!AR231="MALE_SUBADULT","M_DISPERSED",IF(SABI_SUMMARY!AR231="FEMALE_SUBADULT","F_DISPERSED","NA")),IF(SABI_SUMMARY!AS231="MALE_ADULT_36_48","M_RESIDENT",IF(SABI_SUMMARY!AS231="FEMALE_ADULT_36_48","F_RESIDENT","NA")))</f>
        <v>NA</v>
      </c>
      <c r="K231" s="1" t="str">
        <f>IF(SABI_SUMMARY!AT231="CENSORED",IF(SABI_SUMMARY!AS231="MALE_SUBADULT","M_DISPERSED",IF(SABI_SUMMARY!AS231="FEMALE_SUBADULT","F_DISPERSED","NA")),IF(SABI_SUMMARY!AT231="MALE_ADULT_36_48","M_RESIDENT",IF(SABI_SUMMARY!AT231="FEMALE_ADULT_36_48","F_RESIDENT","NA")))</f>
        <v>NA</v>
      </c>
      <c r="L231" s="1" t="str">
        <f>IF(SABI_SUMMARY!AU231="CENSORED",IF(SABI_SUMMARY!AT231="MALE_SUBADULT","M_DISPERSED",IF(SABI_SUMMARY!AT231="FEMALE_SUBADULT","F_DISPERSED","NA")),IF(SABI_SUMMARY!AU231="MALE_ADULT_36_48","M_RESIDENT",IF(SABI_SUMMARY!AU231="FEMALE_ADULT_36_48","F_RESIDENT","NA")))</f>
        <v>NA</v>
      </c>
      <c r="M231" s="1" t="str">
        <f>IF(SABI_SUMMARY!AV231="CENSORED",IF(SABI_SUMMARY!AU231="MALE_SUBADULT","M_DISPERSED",IF(SABI_SUMMARY!AU231="FEMALE_SUBADULT","F_DISPERSED","NA")),IF(SABI_SUMMARY!AV231="MALE_ADULT_36_48","M_RESIDENT",IF(SABI_SUMMARY!AV231="FEMALE_ADULT_36_48","F_RESIDENT","NA")))</f>
        <v>NA</v>
      </c>
      <c r="N231" s="1" t="str">
        <f>IF(SABI_SUMMARY!AW231="CENSORED",IF(SABI_SUMMARY!AV231="MALE_SUBADULT","M_DISPERSED",IF(SABI_SUMMARY!AV231="FEMALE_SUBADULT","F_DISPERSED","NA")),IF(SABI_SUMMARY!AW231="MALE_ADULT_36_48","M_RESIDENT",IF(SABI_SUMMARY!AW231="FEMALE_ADULT_36_48","F_RESIDENT","NA")))</f>
        <v>NA</v>
      </c>
      <c r="O231" s="1" t="str">
        <f>IF(SABI_SUMMARY!AX231="CENSORED",IF(SABI_SUMMARY!AW231="MALE_SUBADULT","M_DISPERSED",IF(SABI_SUMMARY!AW231="FEMALE_SUBADULT","F_DISPERSED","NA")),IF(SABI_SUMMARY!AX231="MALE_ADULT_36_48","M_RESIDENT",IF(SABI_SUMMARY!AX231="FEMALE_ADULT_36_48","F_RESIDENT","NA")))</f>
        <v>NA</v>
      </c>
      <c r="P231" s="1" t="str">
        <f>IF(SABI_SUMMARY!AY231="CENSORED",IF(SABI_SUMMARY!AX231="MALE_SUBADULT","M_DISPERSED",IF(SABI_SUMMARY!AX231="FEMALE_SUBADULT","F_DISPERSED","NA")),IF(SABI_SUMMARY!AY231="MALE_ADULT_36_48","M_RESIDENT",IF(SABI_SUMMARY!AY231="FEMALE_ADULT_36_48","F_RESIDENT","NA")))</f>
        <v>NA</v>
      </c>
    </row>
    <row r="232" spans="1:16" x14ac:dyDescent="0.2">
      <c r="A232" s="27">
        <f>SABI_RAW_DATA!A232</f>
        <v>231</v>
      </c>
      <c r="B232" s="1" t="str">
        <f>IF(SABI_SUMMARY!AK232="CENSORED",IF(SABI_SUMMARY!AJ232="MALE_SUBADULT","M_DISPERSED",IF(SABI_SUMMARY!AJ232="FEMALE_SUBADULT","F_DISPERSED","NA")),IF(SABI_SUMMARY!AK232="MALE_ADULT_36_48","M_RESIDENT",IF(SABI_SUMMARY!AK232="FEMALE_ADULT_36_48","F_RESIDENT","NA")))</f>
        <v>NA</v>
      </c>
      <c r="C232" s="1" t="str">
        <f>IF(SABI_SUMMARY!AL232="CENSORED",IF(SABI_SUMMARY!AK232="MALE_SUBADULT","M_DISPERSED",IF(SABI_SUMMARY!AK232="FEMALE_SUBADULT","F_DISPERSED","NA")),IF(SABI_SUMMARY!AL232="MALE_ADULT_36_48","M_RESIDENT",IF(SABI_SUMMARY!AL232="FEMALE_ADULT_36_48","F_RESIDENT","NA")))</f>
        <v>NA</v>
      </c>
      <c r="D232" s="1" t="str">
        <f>IF(SABI_SUMMARY!AM232="CENSORED",IF(SABI_SUMMARY!AL232="MALE_SUBADULT","M_DISPERSED",IF(SABI_SUMMARY!AL232="FEMALE_SUBADULT","F_DISPERSED","NA")),IF(SABI_SUMMARY!AM232="MALE_ADULT_36_48","M_RESIDENT",IF(SABI_SUMMARY!AM232="FEMALE_ADULT_36_48","F_RESIDENT","NA")))</f>
        <v>NA</v>
      </c>
      <c r="E232" s="1" t="str">
        <f>IF(SABI_SUMMARY!AN232="CENSORED",IF(SABI_SUMMARY!AM232="MALE_SUBADULT","M_DISPERSED",IF(SABI_SUMMARY!AM232="FEMALE_SUBADULT","F_DISPERSED","NA")),IF(SABI_SUMMARY!AN232="MALE_ADULT_36_48","M_RESIDENT",IF(SABI_SUMMARY!AN232="FEMALE_ADULT_36_48","F_RESIDENT","NA")))</f>
        <v>NA</v>
      </c>
      <c r="F232" s="1" t="str">
        <f>IF(SABI_SUMMARY!AO232="CENSORED",IF(SABI_SUMMARY!AN232="MALE_SUBADULT","M_DISPERSED",IF(SABI_SUMMARY!AN232="FEMALE_SUBADULT","F_DISPERSED","NA")),IF(SABI_SUMMARY!AO232="MALE_ADULT_36_48","M_RESIDENT",IF(SABI_SUMMARY!AO232="FEMALE_ADULT_36_48","F_RESIDENT","NA")))</f>
        <v>NA</v>
      </c>
      <c r="G232" s="1" t="str">
        <f>IF(SABI_SUMMARY!AP232="CENSORED",IF(SABI_SUMMARY!AO232="MALE_SUBADULT","M_DISPERSED",IF(SABI_SUMMARY!AO232="FEMALE_SUBADULT","F_DISPERSED","NA")),IF(SABI_SUMMARY!AP232="MALE_ADULT_36_48","M_RESIDENT",IF(SABI_SUMMARY!AP232="FEMALE_ADULT_36_48","F_RESIDENT","NA")))</f>
        <v>NA</v>
      </c>
      <c r="H232" s="1" t="str">
        <f>IF(SABI_SUMMARY!AQ232="CENSORED",IF(SABI_SUMMARY!AP232="MALE_SUBADULT","M_DISPERSED",IF(SABI_SUMMARY!AP232="FEMALE_SUBADULT","F_DISPERSED","NA")),IF(SABI_SUMMARY!AQ232="MALE_ADULT_36_48","M_RESIDENT",IF(SABI_SUMMARY!AQ232="FEMALE_ADULT_36_48","F_RESIDENT","NA")))</f>
        <v>NA</v>
      </c>
      <c r="I232" s="1" t="str">
        <f>IF(SABI_SUMMARY!AR232="CENSORED",IF(SABI_SUMMARY!AQ232="MALE_SUBADULT","M_DISPERSED",IF(SABI_SUMMARY!AQ232="FEMALE_SUBADULT","F_DISPERSED","NA")),IF(SABI_SUMMARY!AR232="MALE_ADULT_36_48","M_RESIDENT",IF(SABI_SUMMARY!AR232="FEMALE_ADULT_36_48","F_RESIDENT","NA")))</f>
        <v>NA</v>
      </c>
      <c r="J232" s="1" t="str">
        <f>IF(SABI_SUMMARY!AS232="CENSORED",IF(SABI_SUMMARY!AR232="MALE_SUBADULT","M_DISPERSED",IF(SABI_SUMMARY!AR232="FEMALE_SUBADULT","F_DISPERSED","NA")),IF(SABI_SUMMARY!AS232="MALE_ADULT_36_48","M_RESIDENT",IF(SABI_SUMMARY!AS232="FEMALE_ADULT_36_48","F_RESIDENT","NA")))</f>
        <v>NA</v>
      </c>
      <c r="K232" s="1" t="str">
        <f>IF(SABI_SUMMARY!AT232="CENSORED",IF(SABI_SUMMARY!AS232="MALE_SUBADULT","M_DISPERSED",IF(SABI_SUMMARY!AS232="FEMALE_SUBADULT","F_DISPERSED","NA")),IF(SABI_SUMMARY!AT232="MALE_ADULT_36_48","M_RESIDENT",IF(SABI_SUMMARY!AT232="FEMALE_ADULT_36_48","F_RESIDENT","NA")))</f>
        <v>NA</v>
      </c>
      <c r="L232" s="1" t="str">
        <f>IF(SABI_SUMMARY!AU232="CENSORED",IF(SABI_SUMMARY!AT232="MALE_SUBADULT","M_DISPERSED",IF(SABI_SUMMARY!AT232="FEMALE_SUBADULT","F_DISPERSED","NA")),IF(SABI_SUMMARY!AU232="MALE_ADULT_36_48","M_RESIDENT",IF(SABI_SUMMARY!AU232="FEMALE_ADULT_36_48","F_RESIDENT","NA")))</f>
        <v>NA</v>
      </c>
      <c r="M232" s="1" t="str">
        <f>IF(SABI_SUMMARY!AV232="CENSORED",IF(SABI_SUMMARY!AU232="MALE_SUBADULT","M_DISPERSED",IF(SABI_SUMMARY!AU232="FEMALE_SUBADULT","F_DISPERSED","NA")),IF(SABI_SUMMARY!AV232="MALE_ADULT_36_48","M_RESIDENT",IF(SABI_SUMMARY!AV232="FEMALE_ADULT_36_48","F_RESIDENT","NA")))</f>
        <v>NA</v>
      </c>
      <c r="N232" s="1" t="str">
        <f>IF(SABI_SUMMARY!AW232="CENSORED",IF(SABI_SUMMARY!AV232="MALE_SUBADULT","M_DISPERSED",IF(SABI_SUMMARY!AV232="FEMALE_SUBADULT","F_DISPERSED","NA")),IF(SABI_SUMMARY!AW232="MALE_ADULT_36_48","M_RESIDENT",IF(SABI_SUMMARY!AW232="FEMALE_ADULT_36_48","F_RESIDENT","NA")))</f>
        <v>NA</v>
      </c>
      <c r="O232" s="1" t="str">
        <f>IF(SABI_SUMMARY!AX232="CENSORED",IF(SABI_SUMMARY!AW232="MALE_SUBADULT","M_DISPERSED",IF(SABI_SUMMARY!AW232="FEMALE_SUBADULT","F_DISPERSED","NA")),IF(SABI_SUMMARY!AX232="MALE_ADULT_36_48","M_RESIDENT",IF(SABI_SUMMARY!AX232="FEMALE_ADULT_36_48","F_RESIDENT","NA")))</f>
        <v>NA</v>
      </c>
      <c r="P232" s="1" t="str">
        <f>IF(SABI_SUMMARY!AY232="CENSORED",IF(SABI_SUMMARY!AX232="MALE_SUBADULT","M_DISPERSED",IF(SABI_SUMMARY!AX232="FEMALE_SUBADULT","F_DISPERSED","NA")),IF(SABI_SUMMARY!AY232="MALE_ADULT_36_48","M_RESIDENT",IF(SABI_SUMMARY!AY232="FEMALE_ADULT_36_48","F_RESIDENT","NA")))</f>
        <v>NA</v>
      </c>
    </row>
    <row r="233" spans="1:16" x14ac:dyDescent="0.2">
      <c r="A233" s="27">
        <f>SABI_RAW_DATA!A233</f>
        <v>232</v>
      </c>
      <c r="B233" s="1" t="str">
        <f>IF(SABI_SUMMARY!AK233="CENSORED",IF(SABI_SUMMARY!AJ233="MALE_SUBADULT","M_DISPERSED",IF(SABI_SUMMARY!AJ233="FEMALE_SUBADULT","F_DISPERSED","NA")),IF(SABI_SUMMARY!AK233="MALE_ADULT_36_48","M_RESIDENT",IF(SABI_SUMMARY!AK233="FEMALE_ADULT_36_48","F_RESIDENT","NA")))</f>
        <v>NA</v>
      </c>
      <c r="C233" s="1" t="str">
        <f>IF(SABI_SUMMARY!AL233="CENSORED",IF(SABI_SUMMARY!AK233="MALE_SUBADULT","M_DISPERSED",IF(SABI_SUMMARY!AK233="FEMALE_SUBADULT","F_DISPERSED","NA")),IF(SABI_SUMMARY!AL233="MALE_ADULT_36_48","M_RESIDENT",IF(SABI_SUMMARY!AL233="FEMALE_ADULT_36_48","F_RESIDENT","NA")))</f>
        <v>NA</v>
      </c>
      <c r="D233" s="1" t="str">
        <f>IF(SABI_SUMMARY!AM233="CENSORED",IF(SABI_SUMMARY!AL233="MALE_SUBADULT","M_DISPERSED",IF(SABI_SUMMARY!AL233="FEMALE_SUBADULT","F_DISPERSED","NA")),IF(SABI_SUMMARY!AM233="MALE_ADULT_36_48","M_RESIDENT",IF(SABI_SUMMARY!AM233="FEMALE_ADULT_36_48","F_RESIDENT","NA")))</f>
        <v>NA</v>
      </c>
      <c r="E233" s="1" t="str">
        <f>IF(SABI_SUMMARY!AN233="CENSORED",IF(SABI_SUMMARY!AM233="MALE_SUBADULT","M_DISPERSED",IF(SABI_SUMMARY!AM233="FEMALE_SUBADULT","F_DISPERSED","NA")),IF(SABI_SUMMARY!AN233="MALE_ADULT_36_48","M_RESIDENT",IF(SABI_SUMMARY!AN233="FEMALE_ADULT_36_48","F_RESIDENT","NA")))</f>
        <v>NA</v>
      </c>
      <c r="F233" s="1" t="str">
        <f>IF(SABI_SUMMARY!AO233="CENSORED",IF(SABI_SUMMARY!AN233="MALE_SUBADULT","M_DISPERSED",IF(SABI_SUMMARY!AN233="FEMALE_SUBADULT","F_DISPERSED","NA")),IF(SABI_SUMMARY!AO233="MALE_ADULT_36_48","M_RESIDENT",IF(SABI_SUMMARY!AO233="FEMALE_ADULT_36_48","F_RESIDENT","NA")))</f>
        <v>NA</v>
      </c>
      <c r="G233" s="1" t="str">
        <f>IF(SABI_SUMMARY!AP233="CENSORED",IF(SABI_SUMMARY!AO233="MALE_SUBADULT","M_DISPERSED",IF(SABI_SUMMARY!AO233="FEMALE_SUBADULT","F_DISPERSED","NA")),IF(SABI_SUMMARY!AP233="MALE_ADULT_36_48","M_RESIDENT",IF(SABI_SUMMARY!AP233="FEMALE_ADULT_36_48","F_RESIDENT","NA")))</f>
        <v>NA</v>
      </c>
      <c r="H233" s="1" t="str">
        <f>IF(SABI_SUMMARY!AQ233="CENSORED",IF(SABI_SUMMARY!AP233="MALE_SUBADULT","M_DISPERSED",IF(SABI_SUMMARY!AP233="FEMALE_SUBADULT","F_DISPERSED","NA")),IF(SABI_SUMMARY!AQ233="MALE_ADULT_36_48","M_RESIDENT",IF(SABI_SUMMARY!AQ233="FEMALE_ADULT_36_48","F_RESIDENT","NA")))</f>
        <v>NA</v>
      </c>
      <c r="I233" s="1" t="str">
        <f>IF(SABI_SUMMARY!AR233="CENSORED",IF(SABI_SUMMARY!AQ233="MALE_SUBADULT","M_DISPERSED",IF(SABI_SUMMARY!AQ233="FEMALE_SUBADULT","F_DISPERSED","NA")),IF(SABI_SUMMARY!AR233="MALE_ADULT_36_48","M_RESIDENT",IF(SABI_SUMMARY!AR233="FEMALE_ADULT_36_48","F_RESIDENT","NA")))</f>
        <v>NA</v>
      </c>
      <c r="J233" s="1" t="str">
        <f>IF(SABI_SUMMARY!AS233="CENSORED",IF(SABI_SUMMARY!AR233="MALE_SUBADULT","M_DISPERSED",IF(SABI_SUMMARY!AR233="FEMALE_SUBADULT","F_DISPERSED","NA")),IF(SABI_SUMMARY!AS233="MALE_ADULT_36_48","M_RESIDENT",IF(SABI_SUMMARY!AS233="FEMALE_ADULT_36_48","F_RESIDENT","NA")))</f>
        <v>NA</v>
      </c>
      <c r="K233" s="1" t="str">
        <f>IF(SABI_SUMMARY!AT233="CENSORED",IF(SABI_SUMMARY!AS233="MALE_SUBADULT","M_DISPERSED",IF(SABI_SUMMARY!AS233="FEMALE_SUBADULT","F_DISPERSED","NA")),IF(SABI_SUMMARY!AT233="MALE_ADULT_36_48","M_RESIDENT",IF(SABI_SUMMARY!AT233="FEMALE_ADULT_36_48","F_RESIDENT","NA")))</f>
        <v>NA</v>
      </c>
      <c r="L233" s="1" t="str">
        <f>IF(SABI_SUMMARY!AU233="CENSORED",IF(SABI_SUMMARY!AT233="MALE_SUBADULT","M_DISPERSED",IF(SABI_SUMMARY!AT233="FEMALE_SUBADULT","F_DISPERSED","NA")),IF(SABI_SUMMARY!AU233="MALE_ADULT_36_48","M_RESIDENT",IF(SABI_SUMMARY!AU233="FEMALE_ADULT_36_48","F_RESIDENT","NA")))</f>
        <v>NA</v>
      </c>
      <c r="M233" s="1" t="str">
        <f>IF(SABI_SUMMARY!AV233="CENSORED",IF(SABI_SUMMARY!AU233="MALE_SUBADULT","M_DISPERSED",IF(SABI_SUMMARY!AU233="FEMALE_SUBADULT","F_DISPERSED","NA")),IF(SABI_SUMMARY!AV233="MALE_ADULT_36_48","M_RESIDENT",IF(SABI_SUMMARY!AV233="FEMALE_ADULT_36_48","F_RESIDENT","NA")))</f>
        <v>NA</v>
      </c>
      <c r="N233" s="1" t="str">
        <f>IF(SABI_SUMMARY!AW233="CENSORED",IF(SABI_SUMMARY!AV233="MALE_SUBADULT","M_DISPERSED",IF(SABI_SUMMARY!AV233="FEMALE_SUBADULT","F_DISPERSED","NA")),IF(SABI_SUMMARY!AW233="MALE_ADULT_36_48","M_RESIDENT",IF(SABI_SUMMARY!AW233="FEMALE_ADULT_36_48","F_RESIDENT","NA")))</f>
        <v>NA</v>
      </c>
      <c r="O233" s="1" t="str">
        <f>IF(SABI_SUMMARY!AX233="CENSORED",IF(SABI_SUMMARY!AW233="MALE_SUBADULT","M_DISPERSED",IF(SABI_SUMMARY!AW233="FEMALE_SUBADULT","F_DISPERSED","NA")),IF(SABI_SUMMARY!AX233="MALE_ADULT_36_48","M_RESIDENT",IF(SABI_SUMMARY!AX233="FEMALE_ADULT_36_48","F_RESIDENT","NA")))</f>
        <v>NA</v>
      </c>
      <c r="P233" s="1" t="str">
        <f>IF(SABI_SUMMARY!AY233="CENSORED",IF(SABI_SUMMARY!AX233="MALE_SUBADULT","M_DISPERSED",IF(SABI_SUMMARY!AX233="FEMALE_SUBADULT","F_DISPERSED","NA")),IF(SABI_SUMMARY!AY233="MALE_ADULT_36_48","M_RESIDENT",IF(SABI_SUMMARY!AY233="FEMALE_ADULT_36_48","F_RESIDENT","NA")))</f>
        <v>NA</v>
      </c>
    </row>
    <row r="234" spans="1:16" x14ac:dyDescent="0.2">
      <c r="A234" s="27">
        <f>SABI_RAW_DATA!A234</f>
        <v>233</v>
      </c>
      <c r="B234" s="1" t="str">
        <f>IF(SABI_SUMMARY!AK234="CENSORED",IF(SABI_SUMMARY!AJ234="MALE_SUBADULT","M_DISPERSED",IF(SABI_SUMMARY!AJ234="FEMALE_SUBADULT","F_DISPERSED","NA")),IF(SABI_SUMMARY!AK234="MALE_ADULT_36_48","M_RESIDENT",IF(SABI_SUMMARY!AK234="FEMALE_ADULT_36_48","F_RESIDENT","NA")))</f>
        <v>NA</v>
      </c>
      <c r="C234" s="1" t="str">
        <f>IF(SABI_SUMMARY!AL234="CENSORED",IF(SABI_SUMMARY!AK234="MALE_SUBADULT","M_DISPERSED",IF(SABI_SUMMARY!AK234="FEMALE_SUBADULT","F_DISPERSED","NA")),IF(SABI_SUMMARY!AL234="MALE_ADULT_36_48","M_RESIDENT",IF(SABI_SUMMARY!AL234="FEMALE_ADULT_36_48","F_RESIDENT","NA")))</f>
        <v>NA</v>
      </c>
      <c r="D234" s="1" t="str">
        <f>IF(SABI_SUMMARY!AM234="CENSORED",IF(SABI_SUMMARY!AL234="MALE_SUBADULT","M_DISPERSED",IF(SABI_SUMMARY!AL234="FEMALE_SUBADULT","F_DISPERSED","NA")),IF(SABI_SUMMARY!AM234="MALE_ADULT_36_48","M_RESIDENT",IF(SABI_SUMMARY!AM234="FEMALE_ADULT_36_48","F_RESIDENT","NA")))</f>
        <v>NA</v>
      </c>
      <c r="E234" s="1" t="str">
        <f>IF(SABI_SUMMARY!AN234="CENSORED",IF(SABI_SUMMARY!AM234="MALE_SUBADULT","M_DISPERSED",IF(SABI_SUMMARY!AM234="FEMALE_SUBADULT","F_DISPERSED","NA")),IF(SABI_SUMMARY!AN234="MALE_ADULT_36_48","M_RESIDENT",IF(SABI_SUMMARY!AN234="FEMALE_ADULT_36_48","F_RESIDENT","NA")))</f>
        <v>NA</v>
      </c>
      <c r="F234" s="1" t="str">
        <f>IF(SABI_SUMMARY!AO234="CENSORED",IF(SABI_SUMMARY!AN234="MALE_SUBADULT","M_DISPERSED",IF(SABI_SUMMARY!AN234="FEMALE_SUBADULT","F_DISPERSED","NA")),IF(SABI_SUMMARY!AO234="MALE_ADULT_36_48","M_RESIDENT",IF(SABI_SUMMARY!AO234="FEMALE_ADULT_36_48","F_RESIDENT","NA")))</f>
        <v>NA</v>
      </c>
      <c r="G234" s="1" t="str">
        <f>IF(SABI_SUMMARY!AP234="CENSORED",IF(SABI_SUMMARY!AO234="MALE_SUBADULT","M_DISPERSED",IF(SABI_SUMMARY!AO234="FEMALE_SUBADULT","F_DISPERSED","NA")),IF(SABI_SUMMARY!AP234="MALE_ADULT_36_48","M_RESIDENT",IF(SABI_SUMMARY!AP234="FEMALE_ADULT_36_48","F_RESIDENT","NA")))</f>
        <v>NA</v>
      </c>
      <c r="H234" s="1" t="str">
        <f>IF(SABI_SUMMARY!AQ234="CENSORED",IF(SABI_SUMMARY!AP234="MALE_SUBADULT","M_DISPERSED",IF(SABI_SUMMARY!AP234="FEMALE_SUBADULT","F_DISPERSED","NA")),IF(SABI_SUMMARY!AQ234="MALE_ADULT_36_48","M_RESIDENT",IF(SABI_SUMMARY!AQ234="FEMALE_ADULT_36_48","F_RESIDENT","NA")))</f>
        <v>NA</v>
      </c>
      <c r="I234" s="1" t="str">
        <f>IF(SABI_SUMMARY!AR234="CENSORED",IF(SABI_SUMMARY!AQ234="MALE_SUBADULT","M_DISPERSED",IF(SABI_SUMMARY!AQ234="FEMALE_SUBADULT","F_DISPERSED","NA")),IF(SABI_SUMMARY!AR234="MALE_ADULT_36_48","M_RESIDENT",IF(SABI_SUMMARY!AR234="FEMALE_ADULT_36_48","F_RESIDENT","NA")))</f>
        <v>NA</v>
      </c>
      <c r="J234" s="1" t="str">
        <f>IF(SABI_SUMMARY!AS234="CENSORED",IF(SABI_SUMMARY!AR234="MALE_SUBADULT","M_DISPERSED",IF(SABI_SUMMARY!AR234="FEMALE_SUBADULT","F_DISPERSED","NA")),IF(SABI_SUMMARY!AS234="MALE_ADULT_36_48","M_RESIDENT",IF(SABI_SUMMARY!AS234="FEMALE_ADULT_36_48","F_RESIDENT","NA")))</f>
        <v>NA</v>
      </c>
      <c r="K234" s="1" t="str">
        <f>IF(SABI_SUMMARY!AT234="CENSORED",IF(SABI_SUMMARY!AS234="MALE_SUBADULT","M_DISPERSED",IF(SABI_SUMMARY!AS234="FEMALE_SUBADULT","F_DISPERSED","NA")),IF(SABI_SUMMARY!AT234="MALE_ADULT_36_48","M_RESIDENT",IF(SABI_SUMMARY!AT234="FEMALE_ADULT_36_48","F_RESIDENT","NA")))</f>
        <v>NA</v>
      </c>
      <c r="L234" s="1" t="str">
        <f>IF(SABI_SUMMARY!AU234="CENSORED",IF(SABI_SUMMARY!AT234="MALE_SUBADULT","M_DISPERSED",IF(SABI_SUMMARY!AT234="FEMALE_SUBADULT","F_DISPERSED","NA")),IF(SABI_SUMMARY!AU234="MALE_ADULT_36_48","M_RESIDENT",IF(SABI_SUMMARY!AU234="FEMALE_ADULT_36_48","F_RESIDENT","NA")))</f>
        <v>NA</v>
      </c>
      <c r="M234" s="1" t="str">
        <f>IF(SABI_SUMMARY!AV234="CENSORED",IF(SABI_SUMMARY!AU234="MALE_SUBADULT","M_DISPERSED",IF(SABI_SUMMARY!AU234="FEMALE_SUBADULT","F_DISPERSED","NA")),IF(SABI_SUMMARY!AV234="MALE_ADULT_36_48","M_RESIDENT",IF(SABI_SUMMARY!AV234="FEMALE_ADULT_36_48","F_RESIDENT","NA")))</f>
        <v>NA</v>
      </c>
      <c r="N234" s="1" t="str">
        <f>IF(SABI_SUMMARY!AW234="CENSORED",IF(SABI_SUMMARY!AV234="MALE_SUBADULT","M_DISPERSED",IF(SABI_SUMMARY!AV234="FEMALE_SUBADULT","F_DISPERSED","NA")),IF(SABI_SUMMARY!AW234="MALE_ADULT_36_48","M_RESIDENT",IF(SABI_SUMMARY!AW234="FEMALE_ADULT_36_48","F_RESIDENT","NA")))</f>
        <v>NA</v>
      </c>
      <c r="O234" s="1" t="str">
        <f>IF(SABI_SUMMARY!AX234="CENSORED",IF(SABI_SUMMARY!AW234="MALE_SUBADULT","M_DISPERSED",IF(SABI_SUMMARY!AW234="FEMALE_SUBADULT","F_DISPERSED","NA")),IF(SABI_SUMMARY!AX234="MALE_ADULT_36_48","M_RESIDENT",IF(SABI_SUMMARY!AX234="FEMALE_ADULT_36_48","F_RESIDENT","NA")))</f>
        <v>NA</v>
      </c>
      <c r="P234" s="1" t="str">
        <f>IF(SABI_SUMMARY!AY234="CENSORED",IF(SABI_SUMMARY!AX234="MALE_SUBADULT","M_DISPERSED",IF(SABI_SUMMARY!AX234="FEMALE_SUBADULT","F_DISPERSED","NA")),IF(SABI_SUMMARY!AY234="MALE_ADULT_36_48","M_RESIDENT",IF(SABI_SUMMARY!AY234="FEMALE_ADULT_36_48","F_RESIDENT","NA")))</f>
        <v>NA</v>
      </c>
    </row>
    <row r="235" spans="1:16" x14ac:dyDescent="0.2">
      <c r="A235" s="27">
        <f>SABI_RAW_DATA!A235</f>
        <v>234</v>
      </c>
      <c r="B235" s="1" t="str">
        <f>IF(SABI_SUMMARY!AK235="CENSORED",IF(SABI_SUMMARY!AJ235="MALE_SUBADULT","M_DISPERSED",IF(SABI_SUMMARY!AJ235="FEMALE_SUBADULT","F_DISPERSED","NA")),IF(SABI_SUMMARY!AK235="MALE_ADULT_36_48","M_RESIDENT",IF(SABI_SUMMARY!AK235="FEMALE_ADULT_36_48","F_RESIDENT","NA")))</f>
        <v>NA</v>
      </c>
      <c r="C235" s="1" t="str">
        <f>IF(SABI_SUMMARY!AL235="CENSORED",IF(SABI_SUMMARY!AK235="MALE_SUBADULT","M_DISPERSED",IF(SABI_SUMMARY!AK235="FEMALE_SUBADULT","F_DISPERSED","NA")),IF(SABI_SUMMARY!AL235="MALE_ADULT_36_48","M_RESIDENT",IF(SABI_SUMMARY!AL235="FEMALE_ADULT_36_48","F_RESIDENT","NA")))</f>
        <v>NA</v>
      </c>
      <c r="D235" s="1" t="str">
        <f>IF(SABI_SUMMARY!AM235="CENSORED",IF(SABI_SUMMARY!AL235="MALE_SUBADULT","M_DISPERSED",IF(SABI_SUMMARY!AL235="FEMALE_SUBADULT","F_DISPERSED","NA")),IF(SABI_SUMMARY!AM235="MALE_ADULT_36_48","M_RESIDENT",IF(SABI_SUMMARY!AM235="FEMALE_ADULT_36_48","F_RESIDENT","NA")))</f>
        <v>NA</v>
      </c>
      <c r="E235" s="1" t="str">
        <f>IF(SABI_SUMMARY!AN235="CENSORED",IF(SABI_SUMMARY!AM235="MALE_SUBADULT","M_DISPERSED",IF(SABI_SUMMARY!AM235="FEMALE_SUBADULT","F_DISPERSED","NA")),IF(SABI_SUMMARY!AN235="MALE_ADULT_36_48","M_RESIDENT",IF(SABI_SUMMARY!AN235="FEMALE_ADULT_36_48","F_RESIDENT","NA")))</f>
        <v>NA</v>
      </c>
      <c r="F235" s="1" t="str">
        <f>IF(SABI_SUMMARY!AO235="CENSORED",IF(SABI_SUMMARY!AN235="MALE_SUBADULT","M_DISPERSED",IF(SABI_SUMMARY!AN235="FEMALE_SUBADULT","F_DISPERSED","NA")),IF(SABI_SUMMARY!AO235="MALE_ADULT_36_48","M_RESIDENT",IF(SABI_SUMMARY!AO235="FEMALE_ADULT_36_48","F_RESIDENT","NA")))</f>
        <v>NA</v>
      </c>
      <c r="G235" s="1" t="str">
        <f>IF(SABI_SUMMARY!AP235="CENSORED",IF(SABI_SUMMARY!AO235="MALE_SUBADULT","M_DISPERSED",IF(SABI_SUMMARY!AO235="FEMALE_SUBADULT","F_DISPERSED","NA")),IF(SABI_SUMMARY!AP235="MALE_ADULT_36_48","M_RESIDENT",IF(SABI_SUMMARY!AP235="FEMALE_ADULT_36_48","F_RESIDENT","NA")))</f>
        <v>NA</v>
      </c>
      <c r="H235" s="1" t="str">
        <f>IF(SABI_SUMMARY!AQ235="CENSORED",IF(SABI_SUMMARY!AP235="MALE_SUBADULT","M_DISPERSED",IF(SABI_SUMMARY!AP235="FEMALE_SUBADULT","F_DISPERSED","NA")),IF(SABI_SUMMARY!AQ235="MALE_ADULT_36_48","M_RESIDENT",IF(SABI_SUMMARY!AQ235="FEMALE_ADULT_36_48","F_RESIDENT","NA")))</f>
        <v>NA</v>
      </c>
      <c r="I235" s="1" t="str">
        <f>IF(SABI_SUMMARY!AR235="CENSORED",IF(SABI_SUMMARY!AQ235="MALE_SUBADULT","M_DISPERSED",IF(SABI_SUMMARY!AQ235="FEMALE_SUBADULT","F_DISPERSED","NA")),IF(SABI_SUMMARY!AR235="MALE_ADULT_36_48","M_RESIDENT",IF(SABI_SUMMARY!AR235="FEMALE_ADULT_36_48","F_RESIDENT","NA")))</f>
        <v>NA</v>
      </c>
      <c r="J235" s="1" t="str">
        <f>IF(SABI_SUMMARY!AS235="CENSORED",IF(SABI_SUMMARY!AR235="MALE_SUBADULT","M_DISPERSED",IF(SABI_SUMMARY!AR235="FEMALE_SUBADULT","F_DISPERSED","NA")),IF(SABI_SUMMARY!AS235="MALE_ADULT_36_48","M_RESIDENT",IF(SABI_SUMMARY!AS235="FEMALE_ADULT_36_48","F_RESIDENT","NA")))</f>
        <v>NA</v>
      </c>
      <c r="K235" s="1" t="str">
        <f>IF(SABI_SUMMARY!AT235="CENSORED",IF(SABI_SUMMARY!AS235="MALE_SUBADULT","M_DISPERSED",IF(SABI_SUMMARY!AS235="FEMALE_SUBADULT","F_DISPERSED","NA")),IF(SABI_SUMMARY!AT235="MALE_ADULT_36_48","M_RESIDENT",IF(SABI_SUMMARY!AT235="FEMALE_ADULT_36_48","F_RESIDENT","NA")))</f>
        <v>NA</v>
      </c>
      <c r="L235" s="1" t="str">
        <f>IF(SABI_SUMMARY!AU235="CENSORED",IF(SABI_SUMMARY!AT235="MALE_SUBADULT","M_DISPERSED",IF(SABI_SUMMARY!AT235="FEMALE_SUBADULT","F_DISPERSED","NA")),IF(SABI_SUMMARY!AU235="MALE_ADULT_36_48","M_RESIDENT",IF(SABI_SUMMARY!AU235="FEMALE_ADULT_36_48","F_RESIDENT","NA")))</f>
        <v>NA</v>
      </c>
      <c r="M235" s="1" t="str">
        <f>IF(SABI_SUMMARY!AV235="CENSORED",IF(SABI_SUMMARY!AU235="MALE_SUBADULT","M_DISPERSED",IF(SABI_SUMMARY!AU235="FEMALE_SUBADULT","F_DISPERSED","NA")),IF(SABI_SUMMARY!AV235="MALE_ADULT_36_48","M_RESIDENT",IF(SABI_SUMMARY!AV235="FEMALE_ADULT_36_48","F_RESIDENT","NA")))</f>
        <v>NA</v>
      </c>
      <c r="N235" s="1" t="str">
        <f>IF(SABI_SUMMARY!AW235="CENSORED",IF(SABI_SUMMARY!AV235="MALE_SUBADULT","M_DISPERSED",IF(SABI_SUMMARY!AV235="FEMALE_SUBADULT","F_DISPERSED","NA")),IF(SABI_SUMMARY!AW235="MALE_ADULT_36_48","M_RESIDENT",IF(SABI_SUMMARY!AW235="FEMALE_ADULT_36_48","F_RESIDENT","NA")))</f>
        <v>NA</v>
      </c>
      <c r="O235" s="1" t="str">
        <f>IF(SABI_SUMMARY!AX235="CENSORED",IF(SABI_SUMMARY!AW235="MALE_SUBADULT","M_DISPERSED",IF(SABI_SUMMARY!AW235="FEMALE_SUBADULT","F_DISPERSED","NA")),IF(SABI_SUMMARY!AX235="MALE_ADULT_36_48","M_RESIDENT",IF(SABI_SUMMARY!AX235="FEMALE_ADULT_36_48","F_RESIDENT","NA")))</f>
        <v>NA</v>
      </c>
      <c r="P235" s="1" t="str">
        <f>IF(SABI_SUMMARY!AY235="CENSORED",IF(SABI_SUMMARY!AX235="MALE_SUBADULT","M_DISPERSED",IF(SABI_SUMMARY!AX235="FEMALE_SUBADULT","F_DISPERSED","NA")),IF(SABI_SUMMARY!AY235="MALE_ADULT_36_48","M_RESIDENT",IF(SABI_SUMMARY!AY235="FEMALE_ADULT_36_48","F_RESIDENT","NA")))</f>
        <v>NA</v>
      </c>
    </row>
    <row r="236" spans="1:16" x14ac:dyDescent="0.2">
      <c r="A236" s="27">
        <f>SABI_RAW_DATA!A236</f>
        <v>235</v>
      </c>
      <c r="B236" s="1" t="str">
        <f>IF(SABI_SUMMARY!AK236="CENSORED",IF(SABI_SUMMARY!AJ236="MALE_SUBADULT","M_DISPERSED",IF(SABI_SUMMARY!AJ236="FEMALE_SUBADULT","F_DISPERSED","NA")),IF(SABI_SUMMARY!AK236="MALE_ADULT_36_48","M_RESIDENT",IF(SABI_SUMMARY!AK236="FEMALE_ADULT_36_48","F_RESIDENT","NA")))</f>
        <v>NA</v>
      </c>
      <c r="C236" s="1" t="str">
        <f>IF(SABI_SUMMARY!AL236="CENSORED",IF(SABI_SUMMARY!AK236="MALE_SUBADULT","M_DISPERSED",IF(SABI_SUMMARY!AK236="FEMALE_SUBADULT","F_DISPERSED","NA")),IF(SABI_SUMMARY!AL236="MALE_ADULT_36_48","M_RESIDENT",IF(SABI_SUMMARY!AL236="FEMALE_ADULT_36_48","F_RESIDENT","NA")))</f>
        <v>NA</v>
      </c>
      <c r="D236" s="1" t="str">
        <f>IF(SABI_SUMMARY!AM236="CENSORED",IF(SABI_SUMMARY!AL236="MALE_SUBADULT","M_DISPERSED",IF(SABI_SUMMARY!AL236="FEMALE_SUBADULT","F_DISPERSED","NA")),IF(SABI_SUMMARY!AM236="MALE_ADULT_36_48","M_RESIDENT",IF(SABI_SUMMARY!AM236="FEMALE_ADULT_36_48","F_RESIDENT","NA")))</f>
        <v>NA</v>
      </c>
      <c r="E236" s="1" t="str">
        <f>IF(SABI_SUMMARY!AN236="CENSORED",IF(SABI_SUMMARY!AM236="MALE_SUBADULT","M_DISPERSED",IF(SABI_SUMMARY!AM236="FEMALE_SUBADULT","F_DISPERSED","NA")),IF(SABI_SUMMARY!AN236="MALE_ADULT_36_48","M_RESIDENT",IF(SABI_SUMMARY!AN236="FEMALE_ADULT_36_48","F_RESIDENT","NA")))</f>
        <v>NA</v>
      </c>
      <c r="F236" s="1" t="str">
        <f>IF(SABI_SUMMARY!AO236="CENSORED",IF(SABI_SUMMARY!AN236="MALE_SUBADULT","M_DISPERSED",IF(SABI_SUMMARY!AN236="FEMALE_SUBADULT","F_DISPERSED","NA")),IF(SABI_SUMMARY!AO236="MALE_ADULT_36_48","M_RESIDENT",IF(SABI_SUMMARY!AO236="FEMALE_ADULT_36_48","F_RESIDENT","NA")))</f>
        <v>NA</v>
      </c>
      <c r="G236" s="1" t="str">
        <f>IF(SABI_SUMMARY!AP236="CENSORED",IF(SABI_SUMMARY!AO236="MALE_SUBADULT","M_DISPERSED",IF(SABI_SUMMARY!AO236="FEMALE_SUBADULT","F_DISPERSED","NA")),IF(SABI_SUMMARY!AP236="MALE_ADULT_36_48","M_RESIDENT",IF(SABI_SUMMARY!AP236="FEMALE_ADULT_36_48","F_RESIDENT","NA")))</f>
        <v>NA</v>
      </c>
      <c r="H236" s="1" t="str">
        <f>IF(SABI_SUMMARY!AQ236="CENSORED",IF(SABI_SUMMARY!AP236="MALE_SUBADULT","M_DISPERSED",IF(SABI_SUMMARY!AP236="FEMALE_SUBADULT","F_DISPERSED","NA")),IF(SABI_SUMMARY!AQ236="MALE_ADULT_36_48","M_RESIDENT",IF(SABI_SUMMARY!AQ236="FEMALE_ADULT_36_48","F_RESIDENT","NA")))</f>
        <v>NA</v>
      </c>
      <c r="I236" s="1" t="str">
        <f>IF(SABI_SUMMARY!AR236="CENSORED",IF(SABI_SUMMARY!AQ236="MALE_SUBADULT","M_DISPERSED",IF(SABI_SUMMARY!AQ236="FEMALE_SUBADULT","F_DISPERSED","NA")),IF(SABI_SUMMARY!AR236="MALE_ADULT_36_48","M_RESIDENT",IF(SABI_SUMMARY!AR236="FEMALE_ADULT_36_48","F_RESIDENT","NA")))</f>
        <v>NA</v>
      </c>
      <c r="J236" s="1" t="str">
        <f>IF(SABI_SUMMARY!AS236="CENSORED",IF(SABI_SUMMARY!AR236="MALE_SUBADULT","M_DISPERSED",IF(SABI_SUMMARY!AR236="FEMALE_SUBADULT","F_DISPERSED","NA")),IF(SABI_SUMMARY!AS236="MALE_ADULT_36_48","M_RESIDENT",IF(SABI_SUMMARY!AS236="FEMALE_ADULT_36_48","F_RESIDENT","NA")))</f>
        <v>NA</v>
      </c>
      <c r="K236" s="1" t="str">
        <f>IF(SABI_SUMMARY!AT236="CENSORED",IF(SABI_SUMMARY!AS236="MALE_SUBADULT","M_DISPERSED",IF(SABI_SUMMARY!AS236="FEMALE_SUBADULT","F_DISPERSED","NA")),IF(SABI_SUMMARY!AT236="MALE_ADULT_36_48","M_RESIDENT",IF(SABI_SUMMARY!AT236="FEMALE_ADULT_36_48","F_RESIDENT","NA")))</f>
        <v>F_DISPERSED</v>
      </c>
      <c r="L236" s="1" t="str">
        <f>IF(SABI_SUMMARY!AU236="CENSORED",IF(SABI_SUMMARY!AT236="MALE_SUBADULT","M_DISPERSED",IF(SABI_SUMMARY!AT236="FEMALE_SUBADULT","F_DISPERSED","NA")),IF(SABI_SUMMARY!AU236="MALE_ADULT_36_48","M_RESIDENT",IF(SABI_SUMMARY!AU236="FEMALE_ADULT_36_48","F_RESIDENT","NA")))</f>
        <v>NA</v>
      </c>
      <c r="M236" s="1" t="str">
        <f>IF(SABI_SUMMARY!AV236="CENSORED",IF(SABI_SUMMARY!AU236="MALE_SUBADULT","M_DISPERSED",IF(SABI_SUMMARY!AU236="FEMALE_SUBADULT","F_DISPERSED","NA")),IF(SABI_SUMMARY!AV236="MALE_ADULT_36_48","M_RESIDENT",IF(SABI_SUMMARY!AV236="FEMALE_ADULT_36_48","F_RESIDENT","NA")))</f>
        <v>NA</v>
      </c>
      <c r="N236" s="1" t="str">
        <f>IF(SABI_SUMMARY!AW236="CENSORED",IF(SABI_SUMMARY!AV236="MALE_SUBADULT","M_DISPERSED",IF(SABI_SUMMARY!AV236="FEMALE_SUBADULT","F_DISPERSED","NA")),IF(SABI_SUMMARY!AW236="MALE_ADULT_36_48","M_RESIDENT",IF(SABI_SUMMARY!AW236="FEMALE_ADULT_36_48","F_RESIDENT","NA")))</f>
        <v>NA</v>
      </c>
      <c r="O236" s="1" t="str">
        <f>IF(SABI_SUMMARY!AX236="CENSORED",IF(SABI_SUMMARY!AW236="MALE_SUBADULT","M_DISPERSED",IF(SABI_SUMMARY!AW236="FEMALE_SUBADULT","F_DISPERSED","NA")),IF(SABI_SUMMARY!AX236="MALE_ADULT_36_48","M_RESIDENT",IF(SABI_SUMMARY!AX236="FEMALE_ADULT_36_48","F_RESIDENT","NA")))</f>
        <v>NA</v>
      </c>
      <c r="P236" s="1" t="str">
        <f>IF(SABI_SUMMARY!AY236="CENSORED",IF(SABI_SUMMARY!AX236="MALE_SUBADULT","M_DISPERSED",IF(SABI_SUMMARY!AX236="FEMALE_SUBADULT","F_DISPERSED","NA")),IF(SABI_SUMMARY!AY236="MALE_ADULT_36_48","M_RESIDENT",IF(SABI_SUMMARY!AY236="FEMALE_ADULT_36_48","F_RESIDENT","NA")))</f>
        <v>NA</v>
      </c>
    </row>
    <row r="237" spans="1:16" x14ac:dyDescent="0.2">
      <c r="A237" s="27">
        <f>SABI_RAW_DATA!A237</f>
        <v>236</v>
      </c>
      <c r="B237" s="1" t="str">
        <f>IF(SABI_SUMMARY!AK237="CENSORED",IF(SABI_SUMMARY!AJ237="MALE_SUBADULT","M_DISPERSED",IF(SABI_SUMMARY!AJ237="FEMALE_SUBADULT","F_DISPERSED","NA")),IF(SABI_SUMMARY!AK237="MALE_ADULT_36_48","M_RESIDENT",IF(SABI_SUMMARY!AK237="FEMALE_ADULT_36_48","F_RESIDENT","NA")))</f>
        <v>NA</v>
      </c>
      <c r="C237" s="1" t="str">
        <f>IF(SABI_SUMMARY!AL237="CENSORED",IF(SABI_SUMMARY!AK237="MALE_SUBADULT","M_DISPERSED",IF(SABI_SUMMARY!AK237="FEMALE_SUBADULT","F_DISPERSED","NA")),IF(SABI_SUMMARY!AL237="MALE_ADULT_36_48","M_RESIDENT",IF(SABI_SUMMARY!AL237="FEMALE_ADULT_36_48","F_RESIDENT","NA")))</f>
        <v>NA</v>
      </c>
      <c r="D237" s="1" t="str">
        <f>IF(SABI_SUMMARY!AM237="CENSORED",IF(SABI_SUMMARY!AL237="MALE_SUBADULT","M_DISPERSED",IF(SABI_SUMMARY!AL237="FEMALE_SUBADULT","F_DISPERSED","NA")),IF(SABI_SUMMARY!AM237="MALE_ADULT_36_48","M_RESIDENT",IF(SABI_SUMMARY!AM237="FEMALE_ADULT_36_48","F_RESIDENT","NA")))</f>
        <v>NA</v>
      </c>
      <c r="E237" s="1" t="str">
        <f>IF(SABI_SUMMARY!AN237="CENSORED",IF(SABI_SUMMARY!AM237="MALE_SUBADULT","M_DISPERSED",IF(SABI_SUMMARY!AM237="FEMALE_SUBADULT","F_DISPERSED","NA")),IF(SABI_SUMMARY!AN237="MALE_ADULT_36_48","M_RESIDENT",IF(SABI_SUMMARY!AN237="FEMALE_ADULT_36_48","F_RESIDENT","NA")))</f>
        <v>NA</v>
      </c>
      <c r="F237" s="1" t="str">
        <f>IF(SABI_SUMMARY!AO237="CENSORED",IF(SABI_SUMMARY!AN237="MALE_SUBADULT","M_DISPERSED",IF(SABI_SUMMARY!AN237="FEMALE_SUBADULT","F_DISPERSED","NA")),IF(SABI_SUMMARY!AO237="MALE_ADULT_36_48","M_RESIDENT",IF(SABI_SUMMARY!AO237="FEMALE_ADULT_36_48","F_RESIDENT","NA")))</f>
        <v>NA</v>
      </c>
      <c r="G237" s="1" t="str">
        <f>IF(SABI_SUMMARY!AP237="CENSORED",IF(SABI_SUMMARY!AO237="MALE_SUBADULT","M_DISPERSED",IF(SABI_SUMMARY!AO237="FEMALE_SUBADULT","F_DISPERSED","NA")),IF(SABI_SUMMARY!AP237="MALE_ADULT_36_48","M_RESIDENT",IF(SABI_SUMMARY!AP237="FEMALE_ADULT_36_48","F_RESIDENT","NA")))</f>
        <v>NA</v>
      </c>
      <c r="H237" s="1" t="str">
        <f>IF(SABI_SUMMARY!AQ237="CENSORED",IF(SABI_SUMMARY!AP237="MALE_SUBADULT","M_DISPERSED",IF(SABI_SUMMARY!AP237="FEMALE_SUBADULT","F_DISPERSED","NA")),IF(SABI_SUMMARY!AQ237="MALE_ADULT_36_48","M_RESIDENT",IF(SABI_SUMMARY!AQ237="FEMALE_ADULT_36_48","F_RESIDENT","NA")))</f>
        <v>NA</v>
      </c>
      <c r="I237" s="1" t="str">
        <f>IF(SABI_SUMMARY!AR237="CENSORED",IF(SABI_SUMMARY!AQ237="MALE_SUBADULT","M_DISPERSED",IF(SABI_SUMMARY!AQ237="FEMALE_SUBADULT","F_DISPERSED","NA")),IF(SABI_SUMMARY!AR237="MALE_ADULT_36_48","M_RESIDENT",IF(SABI_SUMMARY!AR237="FEMALE_ADULT_36_48","F_RESIDENT","NA")))</f>
        <v>NA</v>
      </c>
      <c r="J237" s="1" t="str">
        <f>IF(SABI_SUMMARY!AS237="CENSORED",IF(SABI_SUMMARY!AR237="MALE_SUBADULT","M_DISPERSED",IF(SABI_SUMMARY!AR237="FEMALE_SUBADULT","F_DISPERSED","NA")),IF(SABI_SUMMARY!AS237="MALE_ADULT_36_48","M_RESIDENT",IF(SABI_SUMMARY!AS237="FEMALE_ADULT_36_48","F_RESIDENT","NA")))</f>
        <v>NA</v>
      </c>
      <c r="K237" s="1" t="str">
        <f>IF(SABI_SUMMARY!AT237="CENSORED",IF(SABI_SUMMARY!AS237="MALE_SUBADULT","M_DISPERSED",IF(SABI_SUMMARY!AS237="FEMALE_SUBADULT","F_DISPERSED","NA")),IF(SABI_SUMMARY!AT237="MALE_ADULT_36_48","M_RESIDENT",IF(SABI_SUMMARY!AT237="FEMALE_ADULT_36_48","F_RESIDENT","NA")))</f>
        <v>NA</v>
      </c>
      <c r="L237" s="1" t="str">
        <f>IF(SABI_SUMMARY!AU237="CENSORED",IF(SABI_SUMMARY!AT237="MALE_SUBADULT","M_DISPERSED",IF(SABI_SUMMARY!AT237="FEMALE_SUBADULT","F_DISPERSED","NA")),IF(SABI_SUMMARY!AU237="MALE_ADULT_36_48","M_RESIDENT",IF(SABI_SUMMARY!AU237="FEMALE_ADULT_36_48","F_RESIDENT","NA")))</f>
        <v>NA</v>
      </c>
      <c r="M237" s="1" t="str">
        <f>IF(SABI_SUMMARY!AV237="CENSORED",IF(SABI_SUMMARY!AU237="MALE_SUBADULT","M_DISPERSED",IF(SABI_SUMMARY!AU237="FEMALE_SUBADULT","F_DISPERSED","NA")),IF(SABI_SUMMARY!AV237="MALE_ADULT_36_48","M_RESIDENT",IF(SABI_SUMMARY!AV237="FEMALE_ADULT_36_48","F_RESIDENT","NA")))</f>
        <v>NA</v>
      </c>
      <c r="N237" s="1" t="str">
        <f>IF(SABI_SUMMARY!AW237="CENSORED",IF(SABI_SUMMARY!AV237="MALE_SUBADULT","M_DISPERSED",IF(SABI_SUMMARY!AV237="FEMALE_SUBADULT","F_DISPERSED","NA")),IF(SABI_SUMMARY!AW237="MALE_ADULT_36_48","M_RESIDENT",IF(SABI_SUMMARY!AW237="FEMALE_ADULT_36_48","F_RESIDENT","NA")))</f>
        <v>NA</v>
      </c>
      <c r="O237" s="1" t="str">
        <f>IF(SABI_SUMMARY!AX237="CENSORED",IF(SABI_SUMMARY!AW237="MALE_SUBADULT","M_DISPERSED",IF(SABI_SUMMARY!AW237="FEMALE_SUBADULT","F_DISPERSED","NA")),IF(SABI_SUMMARY!AX237="MALE_ADULT_36_48","M_RESIDENT",IF(SABI_SUMMARY!AX237="FEMALE_ADULT_36_48","F_RESIDENT","NA")))</f>
        <v>NA</v>
      </c>
      <c r="P237" s="1" t="str">
        <f>IF(SABI_SUMMARY!AY237="CENSORED",IF(SABI_SUMMARY!AX237="MALE_SUBADULT","M_DISPERSED",IF(SABI_SUMMARY!AX237="FEMALE_SUBADULT","F_DISPERSED","NA")),IF(SABI_SUMMARY!AY237="MALE_ADULT_36_48","M_RESIDENT",IF(SABI_SUMMARY!AY237="FEMALE_ADULT_36_48","F_RESIDENT","NA")))</f>
        <v>NA</v>
      </c>
    </row>
    <row r="238" spans="1:16" x14ac:dyDescent="0.2">
      <c r="A238" s="27">
        <f>SABI_RAW_DATA!A238</f>
        <v>237</v>
      </c>
      <c r="B238" s="1" t="str">
        <f>IF(SABI_SUMMARY!AK238="CENSORED",IF(SABI_SUMMARY!AJ238="MALE_SUBADULT","M_DISPERSED",IF(SABI_SUMMARY!AJ238="FEMALE_SUBADULT","F_DISPERSED","NA")),IF(SABI_SUMMARY!AK238="MALE_ADULT_36_48","M_RESIDENT",IF(SABI_SUMMARY!AK238="FEMALE_ADULT_36_48","F_RESIDENT","NA")))</f>
        <v>NA</v>
      </c>
      <c r="C238" s="1" t="str">
        <f>IF(SABI_SUMMARY!AL238="CENSORED",IF(SABI_SUMMARY!AK238="MALE_SUBADULT","M_DISPERSED",IF(SABI_SUMMARY!AK238="FEMALE_SUBADULT","F_DISPERSED","NA")),IF(SABI_SUMMARY!AL238="MALE_ADULT_36_48","M_RESIDENT",IF(SABI_SUMMARY!AL238="FEMALE_ADULT_36_48","F_RESIDENT","NA")))</f>
        <v>NA</v>
      </c>
      <c r="D238" s="1" t="str">
        <f>IF(SABI_SUMMARY!AM238="CENSORED",IF(SABI_SUMMARY!AL238="MALE_SUBADULT","M_DISPERSED",IF(SABI_SUMMARY!AL238="FEMALE_SUBADULT","F_DISPERSED","NA")),IF(SABI_SUMMARY!AM238="MALE_ADULT_36_48","M_RESIDENT",IF(SABI_SUMMARY!AM238="FEMALE_ADULT_36_48","F_RESIDENT","NA")))</f>
        <v>NA</v>
      </c>
      <c r="E238" s="1" t="str">
        <f>IF(SABI_SUMMARY!AN238="CENSORED",IF(SABI_SUMMARY!AM238="MALE_SUBADULT","M_DISPERSED",IF(SABI_SUMMARY!AM238="FEMALE_SUBADULT","F_DISPERSED","NA")),IF(SABI_SUMMARY!AN238="MALE_ADULT_36_48","M_RESIDENT",IF(SABI_SUMMARY!AN238="FEMALE_ADULT_36_48","F_RESIDENT","NA")))</f>
        <v>NA</v>
      </c>
      <c r="F238" s="1" t="str">
        <f>IF(SABI_SUMMARY!AO238="CENSORED",IF(SABI_SUMMARY!AN238="MALE_SUBADULT","M_DISPERSED",IF(SABI_SUMMARY!AN238="FEMALE_SUBADULT","F_DISPERSED","NA")),IF(SABI_SUMMARY!AO238="MALE_ADULT_36_48","M_RESIDENT",IF(SABI_SUMMARY!AO238="FEMALE_ADULT_36_48","F_RESIDENT","NA")))</f>
        <v>NA</v>
      </c>
      <c r="G238" s="1" t="str">
        <f>IF(SABI_SUMMARY!AP238="CENSORED",IF(SABI_SUMMARY!AO238="MALE_SUBADULT","M_DISPERSED",IF(SABI_SUMMARY!AO238="FEMALE_SUBADULT","F_DISPERSED","NA")),IF(SABI_SUMMARY!AP238="MALE_ADULT_36_48","M_RESIDENT",IF(SABI_SUMMARY!AP238="FEMALE_ADULT_36_48","F_RESIDENT","NA")))</f>
        <v>NA</v>
      </c>
      <c r="H238" s="1" t="str">
        <f>IF(SABI_SUMMARY!AQ238="CENSORED",IF(SABI_SUMMARY!AP238="MALE_SUBADULT","M_DISPERSED",IF(SABI_SUMMARY!AP238="FEMALE_SUBADULT","F_DISPERSED","NA")),IF(SABI_SUMMARY!AQ238="MALE_ADULT_36_48","M_RESIDENT",IF(SABI_SUMMARY!AQ238="FEMALE_ADULT_36_48","F_RESIDENT","NA")))</f>
        <v>NA</v>
      </c>
      <c r="I238" s="1" t="str">
        <f>IF(SABI_SUMMARY!AR238="CENSORED",IF(SABI_SUMMARY!AQ238="MALE_SUBADULT","M_DISPERSED",IF(SABI_SUMMARY!AQ238="FEMALE_SUBADULT","F_DISPERSED","NA")),IF(SABI_SUMMARY!AR238="MALE_ADULT_36_48","M_RESIDENT",IF(SABI_SUMMARY!AR238="FEMALE_ADULT_36_48","F_RESIDENT","NA")))</f>
        <v>NA</v>
      </c>
      <c r="J238" s="1" t="str">
        <f>IF(SABI_SUMMARY!AS238="CENSORED",IF(SABI_SUMMARY!AR238="MALE_SUBADULT","M_DISPERSED",IF(SABI_SUMMARY!AR238="FEMALE_SUBADULT","F_DISPERSED","NA")),IF(SABI_SUMMARY!AS238="MALE_ADULT_36_48","M_RESIDENT",IF(SABI_SUMMARY!AS238="FEMALE_ADULT_36_48","F_RESIDENT","NA")))</f>
        <v>NA</v>
      </c>
      <c r="K238" s="1" t="str">
        <f>IF(SABI_SUMMARY!AT238="CENSORED",IF(SABI_SUMMARY!AS238="MALE_SUBADULT","M_DISPERSED",IF(SABI_SUMMARY!AS238="FEMALE_SUBADULT","F_DISPERSED","NA")),IF(SABI_SUMMARY!AT238="MALE_ADULT_36_48","M_RESIDENT",IF(SABI_SUMMARY!AT238="FEMALE_ADULT_36_48","F_RESIDENT","NA")))</f>
        <v>NA</v>
      </c>
      <c r="L238" s="1" t="str">
        <f>IF(SABI_SUMMARY!AU238="CENSORED",IF(SABI_SUMMARY!AT238="MALE_SUBADULT","M_DISPERSED",IF(SABI_SUMMARY!AT238="FEMALE_SUBADULT","F_DISPERSED","NA")),IF(SABI_SUMMARY!AU238="MALE_ADULT_36_48","M_RESIDENT",IF(SABI_SUMMARY!AU238="FEMALE_ADULT_36_48","F_RESIDENT","NA")))</f>
        <v>NA</v>
      </c>
      <c r="M238" s="1" t="str">
        <f>IF(SABI_SUMMARY!AV238="CENSORED",IF(SABI_SUMMARY!AU238="MALE_SUBADULT","M_DISPERSED",IF(SABI_SUMMARY!AU238="FEMALE_SUBADULT","F_DISPERSED","NA")),IF(SABI_SUMMARY!AV238="MALE_ADULT_36_48","M_RESIDENT",IF(SABI_SUMMARY!AV238="FEMALE_ADULT_36_48","F_RESIDENT","NA")))</f>
        <v>NA</v>
      </c>
      <c r="N238" s="1" t="str">
        <f>IF(SABI_SUMMARY!AW238="CENSORED",IF(SABI_SUMMARY!AV238="MALE_SUBADULT","M_DISPERSED",IF(SABI_SUMMARY!AV238="FEMALE_SUBADULT","F_DISPERSED","NA")),IF(SABI_SUMMARY!AW238="MALE_ADULT_36_48","M_RESIDENT",IF(SABI_SUMMARY!AW238="FEMALE_ADULT_36_48","F_RESIDENT","NA")))</f>
        <v>NA</v>
      </c>
      <c r="O238" s="1" t="str">
        <f>IF(SABI_SUMMARY!AX238="CENSORED",IF(SABI_SUMMARY!AW238="MALE_SUBADULT","M_DISPERSED",IF(SABI_SUMMARY!AW238="FEMALE_SUBADULT","F_DISPERSED","NA")),IF(SABI_SUMMARY!AX238="MALE_ADULT_36_48","M_RESIDENT",IF(SABI_SUMMARY!AX238="FEMALE_ADULT_36_48","F_RESIDENT","NA")))</f>
        <v>NA</v>
      </c>
      <c r="P238" s="1" t="str">
        <f>IF(SABI_SUMMARY!AY238="CENSORED",IF(SABI_SUMMARY!AX238="MALE_SUBADULT","M_DISPERSED",IF(SABI_SUMMARY!AX238="FEMALE_SUBADULT","F_DISPERSED","NA")),IF(SABI_SUMMARY!AY238="MALE_ADULT_36_48","M_RESIDENT",IF(SABI_SUMMARY!AY238="FEMALE_ADULT_36_48","F_RESIDENT","NA")))</f>
        <v>NA</v>
      </c>
    </row>
    <row r="239" spans="1:16" x14ac:dyDescent="0.2">
      <c r="A239" s="27">
        <f>SABI_RAW_DATA!A239</f>
        <v>238</v>
      </c>
      <c r="B239" s="1" t="str">
        <f>IF(SABI_SUMMARY!AK239="CENSORED",IF(SABI_SUMMARY!AJ239="MALE_SUBADULT","M_DISPERSED",IF(SABI_SUMMARY!AJ239="FEMALE_SUBADULT","F_DISPERSED","NA")),IF(SABI_SUMMARY!AK239="MALE_ADULT_36_48","M_RESIDENT",IF(SABI_SUMMARY!AK239="FEMALE_ADULT_36_48","F_RESIDENT","NA")))</f>
        <v>NA</v>
      </c>
      <c r="C239" s="1" t="str">
        <f>IF(SABI_SUMMARY!AL239="CENSORED",IF(SABI_SUMMARY!AK239="MALE_SUBADULT","M_DISPERSED",IF(SABI_SUMMARY!AK239="FEMALE_SUBADULT","F_DISPERSED","NA")),IF(SABI_SUMMARY!AL239="MALE_ADULT_36_48","M_RESIDENT",IF(SABI_SUMMARY!AL239="FEMALE_ADULT_36_48","F_RESIDENT","NA")))</f>
        <v>NA</v>
      </c>
      <c r="D239" s="1" t="str">
        <f>IF(SABI_SUMMARY!AM239="CENSORED",IF(SABI_SUMMARY!AL239="MALE_SUBADULT","M_DISPERSED",IF(SABI_SUMMARY!AL239="FEMALE_SUBADULT","F_DISPERSED","NA")),IF(SABI_SUMMARY!AM239="MALE_ADULT_36_48","M_RESIDENT",IF(SABI_SUMMARY!AM239="FEMALE_ADULT_36_48","F_RESIDENT","NA")))</f>
        <v>NA</v>
      </c>
      <c r="E239" s="1" t="str">
        <f>IF(SABI_SUMMARY!AN239="CENSORED",IF(SABI_SUMMARY!AM239="MALE_SUBADULT","M_DISPERSED",IF(SABI_SUMMARY!AM239="FEMALE_SUBADULT","F_DISPERSED","NA")),IF(SABI_SUMMARY!AN239="MALE_ADULT_36_48","M_RESIDENT",IF(SABI_SUMMARY!AN239="FEMALE_ADULT_36_48","F_RESIDENT","NA")))</f>
        <v>NA</v>
      </c>
      <c r="F239" s="1" t="str">
        <f>IF(SABI_SUMMARY!AO239="CENSORED",IF(SABI_SUMMARY!AN239="MALE_SUBADULT","M_DISPERSED",IF(SABI_SUMMARY!AN239="FEMALE_SUBADULT","F_DISPERSED","NA")),IF(SABI_SUMMARY!AO239="MALE_ADULT_36_48","M_RESIDENT",IF(SABI_SUMMARY!AO239="FEMALE_ADULT_36_48","F_RESIDENT","NA")))</f>
        <v>NA</v>
      </c>
      <c r="G239" s="1" t="str">
        <f>IF(SABI_SUMMARY!AP239="CENSORED",IF(SABI_SUMMARY!AO239="MALE_SUBADULT","M_DISPERSED",IF(SABI_SUMMARY!AO239="FEMALE_SUBADULT","F_DISPERSED","NA")),IF(SABI_SUMMARY!AP239="MALE_ADULT_36_48","M_RESIDENT",IF(SABI_SUMMARY!AP239="FEMALE_ADULT_36_48","F_RESIDENT","NA")))</f>
        <v>NA</v>
      </c>
      <c r="H239" s="1" t="str">
        <f>IF(SABI_SUMMARY!AQ239="CENSORED",IF(SABI_SUMMARY!AP239="MALE_SUBADULT","M_DISPERSED",IF(SABI_SUMMARY!AP239="FEMALE_SUBADULT","F_DISPERSED","NA")),IF(SABI_SUMMARY!AQ239="MALE_ADULT_36_48","M_RESIDENT",IF(SABI_SUMMARY!AQ239="FEMALE_ADULT_36_48","F_RESIDENT","NA")))</f>
        <v>NA</v>
      </c>
      <c r="I239" s="1" t="str">
        <f>IF(SABI_SUMMARY!AR239="CENSORED",IF(SABI_SUMMARY!AQ239="MALE_SUBADULT","M_DISPERSED",IF(SABI_SUMMARY!AQ239="FEMALE_SUBADULT","F_DISPERSED","NA")),IF(SABI_SUMMARY!AR239="MALE_ADULT_36_48","M_RESIDENT",IF(SABI_SUMMARY!AR239="FEMALE_ADULT_36_48","F_RESIDENT","NA")))</f>
        <v>NA</v>
      </c>
      <c r="J239" s="1" t="str">
        <f>IF(SABI_SUMMARY!AS239="CENSORED",IF(SABI_SUMMARY!AR239="MALE_SUBADULT","M_DISPERSED",IF(SABI_SUMMARY!AR239="FEMALE_SUBADULT","F_DISPERSED","NA")),IF(SABI_SUMMARY!AS239="MALE_ADULT_36_48","M_RESIDENT",IF(SABI_SUMMARY!AS239="FEMALE_ADULT_36_48","F_RESIDENT","NA")))</f>
        <v>NA</v>
      </c>
      <c r="K239" s="1" t="str">
        <f>IF(SABI_SUMMARY!AT239="CENSORED",IF(SABI_SUMMARY!AS239="MALE_SUBADULT","M_DISPERSED",IF(SABI_SUMMARY!AS239="FEMALE_SUBADULT","F_DISPERSED","NA")),IF(SABI_SUMMARY!AT239="MALE_ADULT_36_48","M_RESIDENT",IF(SABI_SUMMARY!AT239="FEMALE_ADULT_36_48","F_RESIDENT","NA")))</f>
        <v>NA</v>
      </c>
      <c r="L239" s="1" t="str">
        <f>IF(SABI_SUMMARY!AU239="CENSORED",IF(SABI_SUMMARY!AT239="MALE_SUBADULT","M_DISPERSED",IF(SABI_SUMMARY!AT239="FEMALE_SUBADULT","F_DISPERSED","NA")),IF(SABI_SUMMARY!AU239="MALE_ADULT_36_48","M_RESIDENT",IF(SABI_SUMMARY!AU239="FEMALE_ADULT_36_48","F_RESIDENT","NA")))</f>
        <v>NA</v>
      </c>
      <c r="M239" s="1" t="str">
        <f>IF(SABI_SUMMARY!AV239="CENSORED",IF(SABI_SUMMARY!AU239="MALE_SUBADULT","M_DISPERSED",IF(SABI_SUMMARY!AU239="FEMALE_SUBADULT","F_DISPERSED","NA")),IF(SABI_SUMMARY!AV239="MALE_ADULT_36_48","M_RESIDENT",IF(SABI_SUMMARY!AV239="FEMALE_ADULT_36_48","F_RESIDENT","NA")))</f>
        <v>NA</v>
      </c>
      <c r="N239" s="1" t="str">
        <f>IF(SABI_SUMMARY!AW239="CENSORED",IF(SABI_SUMMARY!AV239="MALE_SUBADULT","M_DISPERSED",IF(SABI_SUMMARY!AV239="FEMALE_SUBADULT","F_DISPERSED","NA")),IF(SABI_SUMMARY!AW239="MALE_ADULT_36_48","M_RESIDENT",IF(SABI_SUMMARY!AW239="FEMALE_ADULT_36_48","F_RESIDENT","NA")))</f>
        <v>NA</v>
      </c>
      <c r="O239" s="1" t="str">
        <f>IF(SABI_SUMMARY!AX239="CENSORED",IF(SABI_SUMMARY!AW239="MALE_SUBADULT","M_DISPERSED",IF(SABI_SUMMARY!AW239="FEMALE_SUBADULT","F_DISPERSED","NA")),IF(SABI_SUMMARY!AX239="MALE_ADULT_36_48","M_RESIDENT",IF(SABI_SUMMARY!AX239="FEMALE_ADULT_36_48","F_RESIDENT","NA")))</f>
        <v>NA</v>
      </c>
      <c r="P239" s="1" t="str">
        <f>IF(SABI_SUMMARY!AY239="CENSORED",IF(SABI_SUMMARY!AX239="MALE_SUBADULT","M_DISPERSED",IF(SABI_SUMMARY!AX239="FEMALE_SUBADULT","F_DISPERSED","NA")),IF(SABI_SUMMARY!AY239="MALE_ADULT_36_48","M_RESIDENT",IF(SABI_SUMMARY!AY239="FEMALE_ADULT_36_48","F_RESIDENT","NA")))</f>
        <v>NA</v>
      </c>
    </row>
    <row r="240" spans="1:16" x14ac:dyDescent="0.2">
      <c r="A240" s="27">
        <f>SABI_RAW_DATA!A240</f>
        <v>239</v>
      </c>
      <c r="B240" s="1" t="str">
        <f>IF(SABI_SUMMARY!AK240="CENSORED",IF(SABI_SUMMARY!AJ240="MALE_SUBADULT","M_DISPERSED",IF(SABI_SUMMARY!AJ240="FEMALE_SUBADULT","F_DISPERSED","NA")),IF(SABI_SUMMARY!AK240="MALE_ADULT_36_48","M_RESIDENT",IF(SABI_SUMMARY!AK240="FEMALE_ADULT_36_48","F_RESIDENT","NA")))</f>
        <v>NA</v>
      </c>
      <c r="C240" s="1" t="str">
        <f>IF(SABI_SUMMARY!AL240="CENSORED",IF(SABI_SUMMARY!AK240="MALE_SUBADULT","M_DISPERSED",IF(SABI_SUMMARY!AK240="FEMALE_SUBADULT","F_DISPERSED","NA")),IF(SABI_SUMMARY!AL240="MALE_ADULT_36_48","M_RESIDENT",IF(SABI_SUMMARY!AL240="FEMALE_ADULT_36_48","F_RESIDENT","NA")))</f>
        <v>NA</v>
      </c>
      <c r="D240" s="1" t="str">
        <f>IF(SABI_SUMMARY!AM240="CENSORED",IF(SABI_SUMMARY!AL240="MALE_SUBADULT","M_DISPERSED",IF(SABI_SUMMARY!AL240="FEMALE_SUBADULT","F_DISPERSED","NA")),IF(SABI_SUMMARY!AM240="MALE_ADULT_36_48","M_RESIDENT",IF(SABI_SUMMARY!AM240="FEMALE_ADULT_36_48","F_RESIDENT","NA")))</f>
        <v>NA</v>
      </c>
      <c r="E240" s="1" t="str">
        <f>IF(SABI_SUMMARY!AN240="CENSORED",IF(SABI_SUMMARY!AM240="MALE_SUBADULT","M_DISPERSED",IF(SABI_SUMMARY!AM240="FEMALE_SUBADULT","F_DISPERSED","NA")),IF(SABI_SUMMARY!AN240="MALE_ADULT_36_48","M_RESIDENT",IF(SABI_SUMMARY!AN240="FEMALE_ADULT_36_48","F_RESIDENT","NA")))</f>
        <v>NA</v>
      </c>
      <c r="F240" s="1" t="str">
        <f>IF(SABI_SUMMARY!AO240="CENSORED",IF(SABI_SUMMARY!AN240="MALE_SUBADULT","M_DISPERSED",IF(SABI_SUMMARY!AN240="FEMALE_SUBADULT","F_DISPERSED","NA")),IF(SABI_SUMMARY!AO240="MALE_ADULT_36_48","M_RESIDENT",IF(SABI_SUMMARY!AO240="FEMALE_ADULT_36_48","F_RESIDENT","NA")))</f>
        <v>NA</v>
      </c>
      <c r="G240" s="1" t="str">
        <f>IF(SABI_SUMMARY!AP240="CENSORED",IF(SABI_SUMMARY!AO240="MALE_SUBADULT","M_DISPERSED",IF(SABI_SUMMARY!AO240="FEMALE_SUBADULT","F_DISPERSED","NA")),IF(SABI_SUMMARY!AP240="MALE_ADULT_36_48","M_RESIDENT",IF(SABI_SUMMARY!AP240="FEMALE_ADULT_36_48","F_RESIDENT","NA")))</f>
        <v>NA</v>
      </c>
      <c r="H240" s="1" t="str">
        <f>IF(SABI_SUMMARY!AQ240="CENSORED",IF(SABI_SUMMARY!AP240="MALE_SUBADULT","M_DISPERSED",IF(SABI_SUMMARY!AP240="FEMALE_SUBADULT","F_DISPERSED","NA")),IF(SABI_SUMMARY!AQ240="MALE_ADULT_36_48","M_RESIDENT",IF(SABI_SUMMARY!AQ240="FEMALE_ADULT_36_48","F_RESIDENT","NA")))</f>
        <v>NA</v>
      </c>
      <c r="I240" s="1" t="str">
        <f>IF(SABI_SUMMARY!AR240="CENSORED",IF(SABI_SUMMARY!AQ240="MALE_SUBADULT","M_DISPERSED",IF(SABI_SUMMARY!AQ240="FEMALE_SUBADULT","F_DISPERSED","NA")),IF(SABI_SUMMARY!AR240="MALE_ADULT_36_48","M_RESIDENT",IF(SABI_SUMMARY!AR240="FEMALE_ADULT_36_48","F_RESIDENT","NA")))</f>
        <v>NA</v>
      </c>
      <c r="J240" s="1" t="str">
        <f>IF(SABI_SUMMARY!AS240="CENSORED",IF(SABI_SUMMARY!AR240="MALE_SUBADULT","M_DISPERSED",IF(SABI_SUMMARY!AR240="FEMALE_SUBADULT","F_DISPERSED","NA")),IF(SABI_SUMMARY!AS240="MALE_ADULT_36_48","M_RESIDENT",IF(SABI_SUMMARY!AS240="FEMALE_ADULT_36_48","F_RESIDENT","NA")))</f>
        <v>NA</v>
      </c>
      <c r="K240" s="1" t="str">
        <f>IF(SABI_SUMMARY!AT240="CENSORED",IF(SABI_SUMMARY!AS240="MALE_SUBADULT","M_DISPERSED",IF(SABI_SUMMARY!AS240="FEMALE_SUBADULT","F_DISPERSED","NA")),IF(SABI_SUMMARY!AT240="MALE_ADULT_36_48","M_RESIDENT",IF(SABI_SUMMARY!AT240="FEMALE_ADULT_36_48","F_RESIDENT","NA")))</f>
        <v>NA</v>
      </c>
      <c r="L240" s="1" t="str">
        <f>IF(SABI_SUMMARY!AU240="CENSORED",IF(SABI_SUMMARY!AT240="MALE_SUBADULT","M_DISPERSED",IF(SABI_SUMMARY!AT240="FEMALE_SUBADULT","F_DISPERSED","NA")),IF(SABI_SUMMARY!AU240="MALE_ADULT_36_48","M_RESIDENT",IF(SABI_SUMMARY!AU240="FEMALE_ADULT_36_48","F_RESIDENT","NA")))</f>
        <v>NA</v>
      </c>
      <c r="M240" s="1" t="str">
        <f>IF(SABI_SUMMARY!AV240="CENSORED",IF(SABI_SUMMARY!AU240="MALE_SUBADULT","M_DISPERSED",IF(SABI_SUMMARY!AU240="FEMALE_SUBADULT","F_DISPERSED","NA")),IF(SABI_SUMMARY!AV240="MALE_ADULT_36_48","M_RESIDENT",IF(SABI_SUMMARY!AV240="FEMALE_ADULT_36_48","F_RESIDENT","NA")))</f>
        <v>NA</v>
      </c>
      <c r="N240" s="1" t="str">
        <f>IF(SABI_SUMMARY!AW240="CENSORED",IF(SABI_SUMMARY!AV240="MALE_SUBADULT","M_DISPERSED",IF(SABI_SUMMARY!AV240="FEMALE_SUBADULT","F_DISPERSED","NA")),IF(SABI_SUMMARY!AW240="MALE_ADULT_36_48","M_RESIDENT",IF(SABI_SUMMARY!AW240="FEMALE_ADULT_36_48","F_RESIDENT","NA")))</f>
        <v>NA</v>
      </c>
      <c r="O240" s="1" t="str">
        <f>IF(SABI_SUMMARY!AX240="CENSORED",IF(SABI_SUMMARY!AW240="MALE_SUBADULT","M_DISPERSED",IF(SABI_SUMMARY!AW240="FEMALE_SUBADULT","F_DISPERSED","NA")),IF(SABI_SUMMARY!AX240="MALE_ADULT_36_48","M_RESIDENT",IF(SABI_SUMMARY!AX240="FEMALE_ADULT_36_48","F_RESIDENT","NA")))</f>
        <v>NA</v>
      </c>
      <c r="P240" s="1" t="str">
        <f>IF(SABI_SUMMARY!AY240="CENSORED",IF(SABI_SUMMARY!AX240="MALE_SUBADULT","M_DISPERSED",IF(SABI_SUMMARY!AX240="FEMALE_SUBADULT","F_DISPERSED","NA")),IF(SABI_SUMMARY!AY240="MALE_ADULT_36_48","M_RESIDENT",IF(SABI_SUMMARY!AY240="FEMALE_ADULT_36_48","F_RESIDENT","NA")))</f>
        <v>NA</v>
      </c>
    </row>
    <row r="241" spans="1:16" x14ac:dyDescent="0.2">
      <c r="A241" s="27">
        <f>SABI_RAW_DATA!A241</f>
        <v>240</v>
      </c>
      <c r="B241" s="1" t="str">
        <f>IF(SABI_SUMMARY!AK241="CENSORED",IF(SABI_SUMMARY!AJ241="MALE_SUBADULT","M_DISPERSED",IF(SABI_SUMMARY!AJ241="FEMALE_SUBADULT","F_DISPERSED","NA")),IF(SABI_SUMMARY!AK241="MALE_ADULT_36_48","M_RESIDENT",IF(SABI_SUMMARY!AK241="FEMALE_ADULT_36_48","F_RESIDENT","NA")))</f>
        <v>NA</v>
      </c>
      <c r="C241" s="1" t="str">
        <f>IF(SABI_SUMMARY!AL241="CENSORED",IF(SABI_SUMMARY!AK241="MALE_SUBADULT","M_DISPERSED",IF(SABI_SUMMARY!AK241="FEMALE_SUBADULT","F_DISPERSED","NA")),IF(SABI_SUMMARY!AL241="MALE_ADULT_36_48","M_RESIDENT",IF(SABI_SUMMARY!AL241="FEMALE_ADULT_36_48","F_RESIDENT","NA")))</f>
        <v>NA</v>
      </c>
      <c r="D241" s="1" t="str">
        <f>IF(SABI_SUMMARY!AM241="CENSORED",IF(SABI_SUMMARY!AL241="MALE_SUBADULT","M_DISPERSED",IF(SABI_SUMMARY!AL241="FEMALE_SUBADULT","F_DISPERSED","NA")),IF(SABI_SUMMARY!AM241="MALE_ADULT_36_48","M_RESIDENT",IF(SABI_SUMMARY!AM241="FEMALE_ADULT_36_48","F_RESIDENT","NA")))</f>
        <v>NA</v>
      </c>
      <c r="E241" s="1" t="str">
        <f>IF(SABI_SUMMARY!AN241="CENSORED",IF(SABI_SUMMARY!AM241="MALE_SUBADULT","M_DISPERSED",IF(SABI_SUMMARY!AM241="FEMALE_SUBADULT","F_DISPERSED","NA")),IF(SABI_SUMMARY!AN241="MALE_ADULT_36_48","M_RESIDENT",IF(SABI_SUMMARY!AN241="FEMALE_ADULT_36_48","F_RESIDENT","NA")))</f>
        <v>NA</v>
      </c>
      <c r="F241" s="1" t="str">
        <f>IF(SABI_SUMMARY!AO241="CENSORED",IF(SABI_SUMMARY!AN241="MALE_SUBADULT","M_DISPERSED",IF(SABI_SUMMARY!AN241="FEMALE_SUBADULT","F_DISPERSED","NA")),IF(SABI_SUMMARY!AO241="MALE_ADULT_36_48","M_RESIDENT",IF(SABI_SUMMARY!AO241="FEMALE_ADULT_36_48","F_RESIDENT","NA")))</f>
        <v>NA</v>
      </c>
      <c r="G241" s="1" t="str">
        <f>IF(SABI_SUMMARY!AP241="CENSORED",IF(SABI_SUMMARY!AO241="MALE_SUBADULT","M_DISPERSED",IF(SABI_SUMMARY!AO241="FEMALE_SUBADULT","F_DISPERSED","NA")),IF(SABI_SUMMARY!AP241="MALE_ADULT_36_48","M_RESIDENT",IF(SABI_SUMMARY!AP241="FEMALE_ADULT_36_48","F_RESIDENT","NA")))</f>
        <v>NA</v>
      </c>
      <c r="H241" s="1" t="str">
        <f>IF(SABI_SUMMARY!AQ241="CENSORED",IF(SABI_SUMMARY!AP241="MALE_SUBADULT","M_DISPERSED",IF(SABI_SUMMARY!AP241="FEMALE_SUBADULT","F_DISPERSED","NA")),IF(SABI_SUMMARY!AQ241="MALE_ADULT_36_48","M_RESIDENT",IF(SABI_SUMMARY!AQ241="FEMALE_ADULT_36_48","F_RESIDENT","NA")))</f>
        <v>NA</v>
      </c>
      <c r="I241" s="1" t="str">
        <f>IF(SABI_SUMMARY!AR241="CENSORED",IF(SABI_SUMMARY!AQ241="MALE_SUBADULT","M_DISPERSED",IF(SABI_SUMMARY!AQ241="FEMALE_SUBADULT","F_DISPERSED","NA")),IF(SABI_SUMMARY!AR241="MALE_ADULT_36_48","M_RESIDENT",IF(SABI_SUMMARY!AR241="FEMALE_ADULT_36_48","F_RESIDENT","NA")))</f>
        <v>NA</v>
      </c>
      <c r="J241" s="1" t="str">
        <f>IF(SABI_SUMMARY!AS241="CENSORED",IF(SABI_SUMMARY!AR241="MALE_SUBADULT","M_DISPERSED",IF(SABI_SUMMARY!AR241="FEMALE_SUBADULT","F_DISPERSED","NA")),IF(SABI_SUMMARY!AS241="MALE_ADULT_36_48","M_RESIDENT",IF(SABI_SUMMARY!AS241="FEMALE_ADULT_36_48","F_RESIDENT","NA")))</f>
        <v>NA</v>
      </c>
      <c r="K241" s="1" t="str">
        <f>IF(SABI_SUMMARY!AT241="CENSORED",IF(SABI_SUMMARY!AS241="MALE_SUBADULT","M_DISPERSED",IF(SABI_SUMMARY!AS241="FEMALE_SUBADULT","F_DISPERSED","NA")),IF(SABI_SUMMARY!AT241="MALE_ADULT_36_48","M_RESIDENT",IF(SABI_SUMMARY!AT241="FEMALE_ADULT_36_48","F_RESIDENT","NA")))</f>
        <v>NA</v>
      </c>
      <c r="L241" s="1" t="str">
        <f>IF(SABI_SUMMARY!AU241="CENSORED",IF(SABI_SUMMARY!AT241="MALE_SUBADULT","M_DISPERSED",IF(SABI_SUMMARY!AT241="FEMALE_SUBADULT","F_DISPERSED","NA")),IF(SABI_SUMMARY!AU241="MALE_ADULT_36_48","M_RESIDENT",IF(SABI_SUMMARY!AU241="FEMALE_ADULT_36_48","F_RESIDENT","NA")))</f>
        <v>NA</v>
      </c>
      <c r="M241" s="1" t="str">
        <f>IF(SABI_SUMMARY!AV241="CENSORED",IF(SABI_SUMMARY!AU241="MALE_SUBADULT","M_DISPERSED",IF(SABI_SUMMARY!AU241="FEMALE_SUBADULT","F_DISPERSED","NA")),IF(SABI_SUMMARY!AV241="MALE_ADULT_36_48","M_RESIDENT",IF(SABI_SUMMARY!AV241="FEMALE_ADULT_36_48","F_RESIDENT","NA")))</f>
        <v>NA</v>
      </c>
      <c r="N241" s="1" t="str">
        <f>IF(SABI_SUMMARY!AW241="CENSORED",IF(SABI_SUMMARY!AV241="MALE_SUBADULT","M_DISPERSED",IF(SABI_SUMMARY!AV241="FEMALE_SUBADULT","F_DISPERSED","NA")),IF(SABI_SUMMARY!AW241="MALE_ADULT_36_48","M_RESIDENT",IF(SABI_SUMMARY!AW241="FEMALE_ADULT_36_48","F_RESIDENT","NA")))</f>
        <v>NA</v>
      </c>
      <c r="O241" s="1" t="str">
        <f>IF(SABI_SUMMARY!AX241="CENSORED",IF(SABI_SUMMARY!AW241="MALE_SUBADULT","M_DISPERSED",IF(SABI_SUMMARY!AW241="FEMALE_SUBADULT","F_DISPERSED","NA")),IF(SABI_SUMMARY!AX241="MALE_ADULT_36_48","M_RESIDENT",IF(SABI_SUMMARY!AX241="FEMALE_ADULT_36_48","F_RESIDENT","NA")))</f>
        <v>NA</v>
      </c>
      <c r="P241" s="1" t="str">
        <f>IF(SABI_SUMMARY!AY241="CENSORED",IF(SABI_SUMMARY!AX241="MALE_SUBADULT","M_DISPERSED",IF(SABI_SUMMARY!AX241="FEMALE_SUBADULT","F_DISPERSED","NA")),IF(SABI_SUMMARY!AY241="MALE_ADULT_36_48","M_RESIDENT",IF(SABI_SUMMARY!AY241="FEMALE_ADULT_36_48","F_RESIDENT","NA")))</f>
        <v>NA</v>
      </c>
    </row>
    <row r="242" spans="1:16" x14ac:dyDescent="0.2">
      <c r="A242" s="27">
        <f>SABI_RAW_DATA!A242</f>
        <v>241</v>
      </c>
      <c r="B242" s="1" t="str">
        <f>IF(SABI_SUMMARY!AK242="CENSORED",IF(SABI_SUMMARY!AJ242="MALE_SUBADULT","M_DISPERSED",IF(SABI_SUMMARY!AJ242="FEMALE_SUBADULT","F_DISPERSED","NA")),IF(SABI_SUMMARY!AK242="MALE_ADULT_36_48","M_RESIDENT",IF(SABI_SUMMARY!AK242="FEMALE_ADULT_36_48","F_RESIDENT","NA")))</f>
        <v>NA</v>
      </c>
      <c r="C242" s="1" t="str">
        <f>IF(SABI_SUMMARY!AL242="CENSORED",IF(SABI_SUMMARY!AK242="MALE_SUBADULT","M_DISPERSED",IF(SABI_SUMMARY!AK242="FEMALE_SUBADULT","F_DISPERSED","NA")),IF(SABI_SUMMARY!AL242="MALE_ADULT_36_48","M_RESIDENT",IF(SABI_SUMMARY!AL242="FEMALE_ADULT_36_48","F_RESIDENT","NA")))</f>
        <v>NA</v>
      </c>
      <c r="D242" s="1" t="str">
        <f>IF(SABI_SUMMARY!AM242="CENSORED",IF(SABI_SUMMARY!AL242="MALE_SUBADULT","M_DISPERSED",IF(SABI_SUMMARY!AL242="FEMALE_SUBADULT","F_DISPERSED","NA")),IF(SABI_SUMMARY!AM242="MALE_ADULT_36_48","M_RESIDENT",IF(SABI_SUMMARY!AM242="FEMALE_ADULT_36_48","F_RESIDENT","NA")))</f>
        <v>NA</v>
      </c>
      <c r="E242" s="1" t="str">
        <f>IF(SABI_SUMMARY!AN242="CENSORED",IF(SABI_SUMMARY!AM242="MALE_SUBADULT","M_DISPERSED",IF(SABI_SUMMARY!AM242="FEMALE_SUBADULT","F_DISPERSED","NA")),IF(SABI_SUMMARY!AN242="MALE_ADULT_36_48","M_RESIDENT",IF(SABI_SUMMARY!AN242="FEMALE_ADULT_36_48","F_RESIDENT","NA")))</f>
        <v>NA</v>
      </c>
      <c r="F242" s="1" t="str">
        <f>IF(SABI_SUMMARY!AO242="CENSORED",IF(SABI_SUMMARY!AN242="MALE_SUBADULT","M_DISPERSED",IF(SABI_SUMMARY!AN242="FEMALE_SUBADULT","F_DISPERSED","NA")),IF(SABI_SUMMARY!AO242="MALE_ADULT_36_48","M_RESIDENT",IF(SABI_SUMMARY!AO242="FEMALE_ADULT_36_48","F_RESIDENT","NA")))</f>
        <v>NA</v>
      </c>
      <c r="G242" s="1" t="str">
        <f>IF(SABI_SUMMARY!AP242="CENSORED",IF(SABI_SUMMARY!AO242="MALE_SUBADULT","M_DISPERSED",IF(SABI_SUMMARY!AO242="FEMALE_SUBADULT","F_DISPERSED","NA")),IF(SABI_SUMMARY!AP242="MALE_ADULT_36_48","M_RESIDENT",IF(SABI_SUMMARY!AP242="FEMALE_ADULT_36_48","F_RESIDENT","NA")))</f>
        <v>NA</v>
      </c>
      <c r="H242" s="1" t="str">
        <f>IF(SABI_SUMMARY!AQ242="CENSORED",IF(SABI_SUMMARY!AP242="MALE_SUBADULT","M_DISPERSED",IF(SABI_SUMMARY!AP242="FEMALE_SUBADULT","F_DISPERSED","NA")),IF(SABI_SUMMARY!AQ242="MALE_ADULT_36_48","M_RESIDENT",IF(SABI_SUMMARY!AQ242="FEMALE_ADULT_36_48","F_RESIDENT","NA")))</f>
        <v>NA</v>
      </c>
      <c r="I242" s="1" t="str">
        <f>IF(SABI_SUMMARY!AR242="CENSORED",IF(SABI_SUMMARY!AQ242="MALE_SUBADULT","M_DISPERSED",IF(SABI_SUMMARY!AQ242="FEMALE_SUBADULT","F_DISPERSED","NA")),IF(SABI_SUMMARY!AR242="MALE_ADULT_36_48","M_RESIDENT",IF(SABI_SUMMARY!AR242="FEMALE_ADULT_36_48","F_RESIDENT","NA")))</f>
        <v>NA</v>
      </c>
      <c r="J242" s="1" t="str">
        <f>IF(SABI_SUMMARY!AS242="CENSORED",IF(SABI_SUMMARY!AR242="MALE_SUBADULT","M_DISPERSED",IF(SABI_SUMMARY!AR242="FEMALE_SUBADULT","F_DISPERSED","NA")),IF(SABI_SUMMARY!AS242="MALE_ADULT_36_48","M_RESIDENT",IF(SABI_SUMMARY!AS242="FEMALE_ADULT_36_48","F_RESIDENT","NA")))</f>
        <v>NA</v>
      </c>
      <c r="K242" s="1" t="str">
        <f>IF(SABI_SUMMARY!AT242="CENSORED",IF(SABI_SUMMARY!AS242="MALE_SUBADULT","M_DISPERSED",IF(SABI_SUMMARY!AS242="FEMALE_SUBADULT","F_DISPERSED","NA")),IF(SABI_SUMMARY!AT242="MALE_ADULT_36_48","M_RESIDENT",IF(SABI_SUMMARY!AT242="FEMALE_ADULT_36_48","F_RESIDENT","NA")))</f>
        <v>NA</v>
      </c>
      <c r="L242" s="1" t="str">
        <f>IF(SABI_SUMMARY!AU242="CENSORED",IF(SABI_SUMMARY!AT242="MALE_SUBADULT","M_DISPERSED",IF(SABI_SUMMARY!AT242="FEMALE_SUBADULT","F_DISPERSED","NA")),IF(SABI_SUMMARY!AU242="MALE_ADULT_36_48","M_RESIDENT",IF(SABI_SUMMARY!AU242="FEMALE_ADULT_36_48","F_RESIDENT","NA")))</f>
        <v>NA</v>
      </c>
      <c r="M242" s="1" t="str">
        <f>IF(SABI_SUMMARY!AV242="CENSORED",IF(SABI_SUMMARY!AU242="MALE_SUBADULT","M_DISPERSED",IF(SABI_SUMMARY!AU242="FEMALE_SUBADULT","F_DISPERSED","NA")),IF(SABI_SUMMARY!AV242="MALE_ADULT_36_48","M_RESIDENT",IF(SABI_SUMMARY!AV242="FEMALE_ADULT_36_48","F_RESIDENT","NA")))</f>
        <v>NA</v>
      </c>
      <c r="N242" s="1" t="str">
        <f>IF(SABI_SUMMARY!AW242="CENSORED",IF(SABI_SUMMARY!AV242="MALE_SUBADULT","M_DISPERSED",IF(SABI_SUMMARY!AV242="FEMALE_SUBADULT","F_DISPERSED","NA")),IF(SABI_SUMMARY!AW242="MALE_ADULT_36_48","M_RESIDENT",IF(SABI_SUMMARY!AW242="FEMALE_ADULT_36_48","F_RESIDENT","NA")))</f>
        <v>NA</v>
      </c>
      <c r="O242" s="1" t="str">
        <f>IF(SABI_SUMMARY!AX242="CENSORED",IF(SABI_SUMMARY!AW242="MALE_SUBADULT","M_DISPERSED",IF(SABI_SUMMARY!AW242="FEMALE_SUBADULT","F_DISPERSED","NA")),IF(SABI_SUMMARY!AX242="MALE_ADULT_36_48","M_RESIDENT",IF(SABI_SUMMARY!AX242="FEMALE_ADULT_36_48","F_RESIDENT","NA")))</f>
        <v>NA</v>
      </c>
      <c r="P242" s="1" t="str">
        <f>IF(SABI_SUMMARY!AY242="CENSORED",IF(SABI_SUMMARY!AX242="MALE_SUBADULT","M_DISPERSED",IF(SABI_SUMMARY!AX242="FEMALE_SUBADULT","F_DISPERSED","NA")),IF(SABI_SUMMARY!AY242="MALE_ADULT_36_48","M_RESIDENT",IF(SABI_SUMMARY!AY242="FEMALE_ADULT_36_48","F_RESIDENT","NA")))</f>
        <v>NA</v>
      </c>
    </row>
    <row r="243" spans="1:16" x14ac:dyDescent="0.2">
      <c r="A243" s="27">
        <f>SABI_RAW_DATA!A243</f>
        <v>242</v>
      </c>
      <c r="B243" s="1" t="str">
        <f>IF(SABI_SUMMARY!AK243="CENSORED",IF(SABI_SUMMARY!AJ243="MALE_SUBADULT","M_DISPERSED",IF(SABI_SUMMARY!AJ243="FEMALE_SUBADULT","F_DISPERSED","NA")),IF(SABI_SUMMARY!AK243="MALE_ADULT_36_48","M_RESIDENT",IF(SABI_SUMMARY!AK243="FEMALE_ADULT_36_48","F_RESIDENT","NA")))</f>
        <v>NA</v>
      </c>
      <c r="C243" s="1" t="str">
        <f>IF(SABI_SUMMARY!AL243="CENSORED",IF(SABI_SUMMARY!AK243="MALE_SUBADULT","M_DISPERSED",IF(SABI_SUMMARY!AK243="FEMALE_SUBADULT","F_DISPERSED","NA")),IF(SABI_SUMMARY!AL243="MALE_ADULT_36_48","M_RESIDENT",IF(SABI_SUMMARY!AL243="FEMALE_ADULT_36_48","F_RESIDENT","NA")))</f>
        <v>NA</v>
      </c>
      <c r="D243" s="1" t="str">
        <f>IF(SABI_SUMMARY!AM243="CENSORED",IF(SABI_SUMMARY!AL243="MALE_SUBADULT","M_DISPERSED",IF(SABI_SUMMARY!AL243="FEMALE_SUBADULT","F_DISPERSED","NA")),IF(SABI_SUMMARY!AM243="MALE_ADULT_36_48","M_RESIDENT",IF(SABI_SUMMARY!AM243="FEMALE_ADULT_36_48","F_RESIDENT","NA")))</f>
        <v>NA</v>
      </c>
      <c r="E243" s="1" t="str">
        <f>IF(SABI_SUMMARY!AN243="CENSORED",IF(SABI_SUMMARY!AM243="MALE_SUBADULT","M_DISPERSED",IF(SABI_SUMMARY!AM243="FEMALE_SUBADULT","F_DISPERSED","NA")),IF(SABI_SUMMARY!AN243="MALE_ADULT_36_48","M_RESIDENT",IF(SABI_SUMMARY!AN243="FEMALE_ADULT_36_48","F_RESIDENT","NA")))</f>
        <v>NA</v>
      </c>
      <c r="F243" s="1" t="str">
        <f>IF(SABI_SUMMARY!AO243="CENSORED",IF(SABI_SUMMARY!AN243="MALE_SUBADULT","M_DISPERSED",IF(SABI_SUMMARY!AN243="FEMALE_SUBADULT","F_DISPERSED","NA")),IF(SABI_SUMMARY!AO243="MALE_ADULT_36_48","M_RESIDENT",IF(SABI_SUMMARY!AO243="FEMALE_ADULT_36_48","F_RESIDENT","NA")))</f>
        <v>NA</v>
      </c>
      <c r="G243" s="1" t="str">
        <f>IF(SABI_SUMMARY!AP243="CENSORED",IF(SABI_SUMMARY!AO243="MALE_SUBADULT","M_DISPERSED",IF(SABI_SUMMARY!AO243="FEMALE_SUBADULT","F_DISPERSED","NA")),IF(SABI_SUMMARY!AP243="MALE_ADULT_36_48","M_RESIDENT",IF(SABI_SUMMARY!AP243="FEMALE_ADULT_36_48","F_RESIDENT","NA")))</f>
        <v>NA</v>
      </c>
      <c r="H243" s="1" t="str">
        <f>IF(SABI_SUMMARY!AQ243="CENSORED",IF(SABI_SUMMARY!AP243="MALE_SUBADULT","M_DISPERSED",IF(SABI_SUMMARY!AP243="FEMALE_SUBADULT","F_DISPERSED","NA")),IF(SABI_SUMMARY!AQ243="MALE_ADULT_36_48","M_RESIDENT",IF(SABI_SUMMARY!AQ243="FEMALE_ADULT_36_48","F_RESIDENT","NA")))</f>
        <v>NA</v>
      </c>
      <c r="I243" s="1" t="str">
        <f>IF(SABI_SUMMARY!AR243="CENSORED",IF(SABI_SUMMARY!AQ243="MALE_SUBADULT","M_DISPERSED",IF(SABI_SUMMARY!AQ243="FEMALE_SUBADULT","F_DISPERSED","NA")),IF(SABI_SUMMARY!AR243="MALE_ADULT_36_48","M_RESIDENT",IF(SABI_SUMMARY!AR243="FEMALE_ADULT_36_48","F_RESIDENT","NA")))</f>
        <v>NA</v>
      </c>
      <c r="J243" s="1" t="str">
        <f>IF(SABI_SUMMARY!AS243="CENSORED",IF(SABI_SUMMARY!AR243="MALE_SUBADULT","M_DISPERSED",IF(SABI_SUMMARY!AR243="FEMALE_SUBADULT","F_DISPERSED","NA")),IF(SABI_SUMMARY!AS243="MALE_ADULT_36_48","M_RESIDENT",IF(SABI_SUMMARY!AS243="FEMALE_ADULT_36_48","F_RESIDENT","NA")))</f>
        <v>NA</v>
      </c>
      <c r="K243" s="1" t="str">
        <f>IF(SABI_SUMMARY!AT243="CENSORED",IF(SABI_SUMMARY!AS243="MALE_SUBADULT","M_DISPERSED",IF(SABI_SUMMARY!AS243="FEMALE_SUBADULT","F_DISPERSED","NA")),IF(SABI_SUMMARY!AT243="MALE_ADULT_36_48","M_RESIDENT",IF(SABI_SUMMARY!AT243="FEMALE_ADULT_36_48","F_RESIDENT","NA")))</f>
        <v>NA</v>
      </c>
      <c r="L243" s="1" t="str">
        <f>IF(SABI_SUMMARY!AU243="CENSORED",IF(SABI_SUMMARY!AT243="MALE_SUBADULT","M_DISPERSED",IF(SABI_SUMMARY!AT243="FEMALE_SUBADULT","F_DISPERSED","NA")),IF(SABI_SUMMARY!AU243="MALE_ADULT_36_48","M_RESIDENT",IF(SABI_SUMMARY!AU243="FEMALE_ADULT_36_48","F_RESIDENT","NA")))</f>
        <v>NA</v>
      </c>
      <c r="M243" s="1" t="str">
        <f>IF(SABI_SUMMARY!AV243="CENSORED",IF(SABI_SUMMARY!AU243="MALE_SUBADULT","M_DISPERSED",IF(SABI_SUMMARY!AU243="FEMALE_SUBADULT","F_DISPERSED","NA")),IF(SABI_SUMMARY!AV243="MALE_ADULT_36_48","M_RESIDENT",IF(SABI_SUMMARY!AV243="FEMALE_ADULT_36_48","F_RESIDENT","NA")))</f>
        <v>NA</v>
      </c>
      <c r="N243" s="1" t="str">
        <f>IF(SABI_SUMMARY!AW243="CENSORED",IF(SABI_SUMMARY!AV243="MALE_SUBADULT","M_DISPERSED",IF(SABI_SUMMARY!AV243="FEMALE_SUBADULT","F_DISPERSED","NA")),IF(SABI_SUMMARY!AW243="MALE_ADULT_36_48","M_RESIDENT",IF(SABI_SUMMARY!AW243="FEMALE_ADULT_36_48","F_RESIDENT","NA")))</f>
        <v>NA</v>
      </c>
      <c r="O243" s="1" t="str">
        <f>IF(SABI_SUMMARY!AX243="CENSORED",IF(SABI_SUMMARY!AW243="MALE_SUBADULT","M_DISPERSED",IF(SABI_SUMMARY!AW243="FEMALE_SUBADULT","F_DISPERSED","NA")),IF(SABI_SUMMARY!AX243="MALE_ADULT_36_48","M_RESIDENT",IF(SABI_SUMMARY!AX243="FEMALE_ADULT_36_48","F_RESIDENT","NA")))</f>
        <v>NA</v>
      </c>
      <c r="P243" s="1" t="str">
        <f>IF(SABI_SUMMARY!AY243="CENSORED",IF(SABI_SUMMARY!AX243="MALE_SUBADULT","M_DISPERSED",IF(SABI_SUMMARY!AX243="FEMALE_SUBADULT","F_DISPERSED","NA")),IF(SABI_SUMMARY!AY243="MALE_ADULT_36_48","M_RESIDENT",IF(SABI_SUMMARY!AY243="FEMALE_ADULT_36_48","F_RESIDENT","NA")))</f>
        <v>NA</v>
      </c>
    </row>
    <row r="244" spans="1:16" x14ac:dyDescent="0.2">
      <c r="A244" s="27">
        <f>SABI_RAW_DATA!A244</f>
        <v>243</v>
      </c>
      <c r="B244" s="1" t="str">
        <f>IF(SABI_SUMMARY!AK244="CENSORED",IF(SABI_SUMMARY!AJ244="MALE_SUBADULT","M_DISPERSED",IF(SABI_SUMMARY!AJ244="FEMALE_SUBADULT","F_DISPERSED","NA")),IF(SABI_SUMMARY!AK244="MALE_ADULT_36_48","M_RESIDENT",IF(SABI_SUMMARY!AK244="FEMALE_ADULT_36_48","F_RESIDENT","NA")))</f>
        <v>NA</v>
      </c>
      <c r="C244" s="1" t="str">
        <f>IF(SABI_SUMMARY!AL244="CENSORED",IF(SABI_SUMMARY!AK244="MALE_SUBADULT","M_DISPERSED",IF(SABI_SUMMARY!AK244="FEMALE_SUBADULT","F_DISPERSED","NA")),IF(SABI_SUMMARY!AL244="MALE_ADULT_36_48","M_RESIDENT",IF(SABI_SUMMARY!AL244="FEMALE_ADULT_36_48","F_RESIDENT","NA")))</f>
        <v>NA</v>
      </c>
      <c r="D244" s="1" t="str">
        <f>IF(SABI_SUMMARY!AM244="CENSORED",IF(SABI_SUMMARY!AL244="MALE_SUBADULT","M_DISPERSED",IF(SABI_SUMMARY!AL244="FEMALE_SUBADULT","F_DISPERSED","NA")),IF(SABI_SUMMARY!AM244="MALE_ADULT_36_48","M_RESIDENT",IF(SABI_SUMMARY!AM244="FEMALE_ADULT_36_48","F_RESIDENT","NA")))</f>
        <v>NA</v>
      </c>
      <c r="E244" s="1" t="str">
        <f>IF(SABI_SUMMARY!AN244="CENSORED",IF(SABI_SUMMARY!AM244="MALE_SUBADULT","M_DISPERSED",IF(SABI_SUMMARY!AM244="FEMALE_SUBADULT","F_DISPERSED","NA")),IF(SABI_SUMMARY!AN244="MALE_ADULT_36_48","M_RESIDENT",IF(SABI_SUMMARY!AN244="FEMALE_ADULT_36_48","F_RESIDENT","NA")))</f>
        <v>NA</v>
      </c>
      <c r="F244" s="1" t="str">
        <f>IF(SABI_SUMMARY!AO244="CENSORED",IF(SABI_SUMMARY!AN244="MALE_SUBADULT","M_DISPERSED",IF(SABI_SUMMARY!AN244="FEMALE_SUBADULT","F_DISPERSED","NA")),IF(SABI_SUMMARY!AO244="MALE_ADULT_36_48","M_RESIDENT",IF(SABI_SUMMARY!AO244="FEMALE_ADULT_36_48","F_RESIDENT","NA")))</f>
        <v>NA</v>
      </c>
      <c r="G244" s="1" t="str">
        <f>IF(SABI_SUMMARY!AP244="CENSORED",IF(SABI_SUMMARY!AO244="MALE_SUBADULT","M_DISPERSED",IF(SABI_SUMMARY!AO244="FEMALE_SUBADULT","F_DISPERSED","NA")),IF(SABI_SUMMARY!AP244="MALE_ADULT_36_48","M_RESIDENT",IF(SABI_SUMMARY!AP244="FEMALE_ADULT_36_48","F_RESIDENT","NA")))</f>
        <v>NA</v>
      </c>
      <c r="H244" s="1" t="str">
        <f>IF(SABI_SUMMARY!AQ244="CENSORED",IF(SABI_SUMMARY!AP244="MALE_SUBADULT","M_DISPERSED",IF(SABI_SUMMARY!AP244="FEMALE_SUBADULT","F_DISPERSED","NA")),IF(SABI_SUMMARY!AQ244="MALE_ADULT_36_48","M_RESIDENT",IF(SABI_SUMMARY!AQ244="FEMALE_ADULT_36_48","F_RESIDENT","NA")))</f>
        <v>NA</v>
      </c>
      <c r="I244" s="1" t="str">
        <f>IF(SABI_SUMMARY!AR244="CENSORED",IF(SABI_SUMMARY!AQ244="MALE_SUBADULT","M_DISPERSED",IF(SABI_SUMMARY!AQ244="FEMALE_SUBADULT","F_DISPERSED","NA")),IF(SABI_SUMMARY!AR244="MALE_ADULT_36_48","M_RESIDENT",IF(SABI_SUMMARY!AR244="FEMALE_ADULT_36_48","F_RESIDENT","NA")))</f>
        <v>NA</v>
      </c>
      <c r="J244" s="1" t="str">
        <f>IF(SABI_SUMMARY!AS244="CENSORED",IF(SABI_SUMMARY!AR244="MALE_SUBADULT","M_DISPERSED",IF(SABI_SUMMARY!AR244="FEMALE_SUBADULT","F_DISPERSED","NA")),IF(SABI_SUMMARY!AS244="MALE_ADULT_36_48","M_RESIDENT",IF(SABI_SUMMARY!AS244="FEMALE_ADULT_36_48","F_RESIDENT","NA")))</f>
        <v>NA</v>
      </c>
      <c r="K244" s="1" t="str">
        <f>IF(SABI_SUMMARY!AT244="CENSORED",IF(SABI_SUMMARY!AS244="MALE_SUBADULT","M_DISPERSED",IF(SABI_SUMMARY!AS244="FEMALE_SUBADULT","F_DISPERSED","NA")),IF(SABI_SUMMARY!AT244="MALE_ADULT_36_48","M_RESIDENT",IF(SABI_SUMMARY!AT244="FEMALE_ADULT_36_48","F_RESIDENT","NA")))</f>
        <v>NA</v>
      </c>
      <c r="L244" s="1" t="str">
        <f>IF(SABI_SUMMARY!AU244="CENSORED",IF(SABI_SUMMARY!AT244="MALE_SUBADULT","M_DISPERSED",IF(SABI_SUMMARY!AT244="FEMALE_SUBADULT","F_DISPERSED","NA")),IF(SABI_SUMMARY!AU244="MALE_ADULT_36_48","M_RESIDENT",IF(SABI_SUMMARY!AU244="FEMALE_ADULT_36_48","F_RESIDENT","NA")))</f>
        <v>NA</v>
      </c>
      <c r="M244" s="1" t="str">
        <f>IF(SABI_SUMMARY!AV244="CENSORED",IF(SABI_SUMMARY!AU244="MALE_SUBADULT","M_DISPERSED",IF(SABI_SUMMARY!AU244="FEMALE_SUBADULT","F_DISPERSED","NA")),IF(SABI_SUMMARY!AV244="MALE_ADULT_36_48","M_RESIDENT",IF(SABI_SUMMARY!AV244="FEMALE_ADULT_36_48","F_RESIDENT","NA")))</f>
        <v>NA</v>
      </c>
      <c r="N244" s="1" t="str">
        <f>IF(SABI_SUMMARY!AW244="CENSORED",IF(SABI_SUMMARY!AV244="MALE_SUBADULT","M_DISPERSED",IF(SABI_SUMMARY!AV244="FEMALE_SUBADULT","F_DISPERSED","NA")),IF(SABI_SUMMARY!AW244="MALE_ADULT_36_48","M_RESIDENT",IF(SABI_SUMMARY!AW244="FEMALE_ADULT_36_48","F_RESIDENT","NA")))</f>
        <v>NA</v>
      </c>
      <c r="O244" s="1" t="str">
        <f>IF(SABI_SUMMARY!AX244="CENSORED",IF(SABI_SUMMARY!AW244="MALE_SUBADULT","M_DISPERSED",IF(SABI_SUMMARY!AW244="FEMALE_SUBADULT","F_DISPERSED","NA")),IF(SABI_SUMMARY!AX244="MALE_ADULT_36_48","M_RESIDENT",IF(SABI_SUMMARY!AX244="FEMALE_ADULT_36_48","F_RESIDENT","NA")))</f>
        <v>NA</v>
      </c>
      <c r="P244" s="1" t="str">
        <f>IF(SABI_SUMMARY!AY244="CENSORED",IF(SABI_SUMMARY!AX244="MALE_SUBADULT","M_DISPERSED",IF(SABI_SUMMARY!AX244="FEMALE_SUBADULT","F_DISPERSED","NA")),IF(SABI_SUMMARY!AY244="MALE_ADULT_36_48","M_RESIDENT",IF(SABI_SUMMARY!AY244="FEMALE_ADULT_36_48","F_RESIDENT","NA")))</f>
        <v>NA</v>
      </c>
    </row>
    <row r="245" spans="1:16" x14ac:dyDescent="0.2">
      <c r="A245" s="27">
        <f>SABI_RAW_DATA!A245</f>
        <v>244</v>
      </c>
      <c r="B245" s="1" t="str">
        <f>IF(SABI_SUMMARY!AK245="CENSORED",IF(SABI_SUMMARY!AJ245="MALE_SUBADULT","M_DISPERSED",IF(SABI_SUMMARY!AJ245="FEMALE_SUBADULT","F_DISPERSED","NA")),IF(SABI_SUMMARY!AK245="MALE_ADULT_36_48","M_RESIDENT",IF(SABI_SUMMARY!AK245="FEMALE_ADULT_36_48","F_RESIDENT","NA")))</f>
        <v>NA</v>
      </c>
      <c r="C245" s="1" t="str">
        <f>IF(SABI_SUMMARY!AL245="CENSORED",IF(SABI_SUMMARY!AK245="MALE_SUBADULT","M_DISPERSED",IF(SABI_SUMMARY!AK245="FEMALE_SUBADULT","F_DISPERSED","NA")),IF(SABI_SUMMARY!AL245="MALE_ADULT_36_48","M_RESIDENT",IF(SABI_SUMMARY!AL245="FEMALE_ADULT_36_48","F_RESIDENT","NA")))</f>
        <v>NA</v>
      </c>
      <c r="D245" s="1" t="str">
        <f>IF(SABI_SUMMARY!AM245="CENSORED",IF(SABI_SUMMARY!AL245="MALE_SUBADULT","M_DISPERSED",IF(SABI_SUMMARY!AL245="FEMALE_SUBADULT","F_DISPERSED","NA")),IF(SABI_SUMMARY!AM245="MALE_ADULT_36_48","M_RESIDENT",IF(SABI_SUMMARY!AM245="FEMALE_ADULT_36_48","F_RESIDENT","NA")))</f>
        <v>NA</v>
      </c>
      <c r="E245" s="1" t="str">
        <f>IF(SABI_SUMMARY!AN245="CENSORED",IF(SABI_SUMMARY!AM245="MALE_SUBADULT","M_DISPERSED",IF(SABI_SUMMARY!AM245="FEMALE_SUBADULT","F_DISPERSED","NA")),IF(SABI_SUMMARY!AN245="MALE_ADULT_36_48","M_RESIDENT",IF(SABI_SUMMARY!AN245="FEMALE_ADULT_36_48","F_RESIDENT","NA")))</f>
        <v>NA</v>
      </c>
      <c r="F245" s="1" t="str">
        <f>IF(SABI_SUMMARY!AO245="CENSORED",IF(SABI_SUMMARY!AN245="MALE_SUBADULT","M_DISPERSED",IF(SABI_SUMMARY!AN245="FEMALE_SUBADULT","F_DISPERSED","NA")),IF(SABI_SUMMARY!AO245="MALE_ADULT_36_48","M_RESIDENT",IF(SABI_SUMMARY!AO245="FEMALE_ADULT_36_48","F_RESIDENT","NA")))</f>
        <v>NA</v>
      </c>
      <c r="G245" s="1" t="str">
        <f>IF(SABI_SUMMARY!AP245="CENSORED",IF(SABI_SUMMARY!AO245="MALE_SUBADULT","M_DISPERSED",IF(SABI_SUMMARY!AO245="FEMALE_SUBADULT","F_DISPERSED","NA")),IF(SABI_SUMMARY!AP245="MALE_ADULT_36_48","M_RESIDENT",IF(SABI_SUMMARY!AP245="FEMALE_ADULT_36_48","F_RESIDENT","NA")))</f>
        <v>NA</v>
      </c>
      <c r="H245" s="1" t="str">
        <f>IF(SABI_SUMMARY!AQ245="CENSORED",IF(SABI_SUMMARY!AP245="MALE_SUBADULT","M_DISPERSED",IF(SABI_SUMMARY!AP245="FEMALE_SUBADULT","F_DISPERSED","NA")),IF(SABI_SUMMARY!AQ245="MALE_ADULT_36_48","M_RESIDENT",IF(SABI_SUMMARY!AQ245="FEMALE_ADULT_36_48","F_RESIDENT","NA")))</f>
        <v>NA</v>
      </c>
      <c r="I245" s="1" t="str">
        <f>IF(SABI_SUMMARY!AR245="CENSORED",IF(SABI_SUMMARY!AQ245="MALE_SUBADULT","M_DISPERSED",IF(SABI_SUMMARY!AQ245="FEMALE_SUBADULT","F_DISPERSED","NA")),IF(SABI_SUMMARY!AR245="MALE_ADULT_36_48","M_RESIDENT",IF(SABI_SUMMARY!AR245="FEMALE_ADULT_36_48","F_RESIDENT","NA")))</f>
        <v>NA</v>
      </c>
      <c r="J245" s="1" t="str">
        <f>IF(SABI_SUMMARY!AS245="CENSORED",IF(SABI_SUMMARY!AR245="MALE_SUBADULT","M_DISPERSED",IF(SABI_SUMMARY!AR245="FEMALE_SUBADULT","F_DISPERSED","NA")),IF(SABI_SUMMARY!AS245="MALE_ADULT_36_48","M_RESIDENT",IF(SABI_SUMMARY!AS245="FEMALE_ADULT_36_48","F_RESIDENT","NA")))</f>
        <v>NA</v>
      </c>
      <c r="K245" s="1" t="str">
        <f>IF(SABI_SUMMARY!AT245="CENSORED",IF(SABI_SUMMARY!AS245="MALE_SUBADULT","M_DISPERSED",IF(SABI_SUMMARY!AS245="FEMALE_SUBADULT","F_DISPERSED","NA")),IF(SABI_SUMMARY!AT245="MALE_ADULT_36_48","M_RESIDENT",IF(SABI_SUMMARY!AT245="FEMALE_ADULT_36_48","F_RESIDENT","NA")))</f>
        <v>NA</v>
      </c>
      <c r="L245" s="1" t="str">
        <f>IF(SABI_SUMMARY!AU245="CENSORED",IF(SABI_SUMMARY!AT245="MALE_SUBADULT","M_DISPERSED",IF(SABI_SUMMARY!AT245="FEMALE_SUBADULT","F_DISPERSED","NA")),IF(SABI_SUMMARY!AU245="MALE_ADULT_36_48","M_RESIDENT",IF(SABI_SUMMARY!AU245="FEMALE_ADULT_36_48","F_RESIDENT","NA")))</f>
        <v>NA</v>
      </c>
      <c r="M245" s="1" t="str">
        <f>IF(SABI_SUMMARY!AV245="CENSORED",IF(SABI_SUMMARY!AU245="MALE_SUBADULT","M_DISPERSED",IF(SABI_SUMMARY!AU245="FEMALE_SUBADULT","F_DISPERSED","NA")),IF(SABI_SUMMARY!AV245="MALE_ADULT_36_48","M_RESIDENT",IF(SABI_SUMMARY!AV245="FEMALE_ADULT_36_48","F_RESIDENT","NA")))</f>
        <v>NA</v>
      </c>
      <c r="N245" s="1" t="str">
        <f>IF(SABI_SUMMARY!AW245="CENSORED",IF(SABI_SUMMARY!AV245="MALE_SUBADULT","M_DISPERSED",IF(SABI_SUMMARY!AV245="FEMALE_SUBADULT","F_DISPERSED","NA")),IF(SABI_SUMMARY!AW245="MALE_ADULT_36_48","M_RESIDENT",IF(SABI_SUMMARY!AW245="FEMALE_ADULT_36_48","F_RESIDENT","NA")))</f>
        <v>NA</v>
      </c>
      <c r="O245" s="1" t="str">
        <f>IF(SABI_SUMMARY!AX245="CENSORED",IF(SABI_SUMMARY!AW245="MALE_SUBADULT","M_DISPERSED",IF(SABI_SUMMARY!AW245="FEMALE_SUBADULT","F_DISPERSED","NA")),IF(SABI_SUMMARY!AX245="MALE_ADULT_36_48","M_RESIDENT",IF(SABI_SUMMARY!AX245="FEMALE_ADULT_36_48","F_RESIDENT","NA")))</f>
        <v>NA</v>
      </c>
      <c r="P245" s="1" t="str">
        <f>IF(SABI_SUMMARY!AY245="CENSORED",IF(SABI_SUMMARY!AX245="MALE_SUBADULT","M_DISPERSED",IF(SABI_SUMMARY!AX245="FEMALE_SUBADULT","F_DISPERSED","NA")),IF(SABI_SUMMARY!AY245="MALE_ADULT_36_48","M_RESIDENT",IF(SABI_SUMMARY!AY245="FEMALE_ADULT_36_48","F_RESIDENT","NA")))</f>
        <v>NA</v>
      </c>
    </row>
    <row r="246" spans="1:16" x14ac:dyDescent="0.2">
      <c r="A246" s="27">
        <f>SABI_RAW_DATA!A246</f>
        <v>245</v>
      </c>
      <c r="B246" s="1" t="str">
        <f>IF(SABI_SUMMARY!AK246="CENSORED",IF(SABI_SUMMARY!AJ246="MALE_SUBADULT","M_DISPERSED",IF(SABI_SUMMARY!AJ246="FEMALE_SUBADULT","F_DISPERSED","NA")),IF(SABI_SUMMARY!AK246="MALE_ADULT_36_48","M_RESIDENT",IF(SABI_SUMMARY!AK246="FEMALE_ADULT_36_48","F_RESIDENT","NA")))</f>
        <v>NA</v>
      </c>
      <c r="C246" s="1" t="str">
        <f>IF(SABI_SUMMARY!AL246="CENSORED",IF(SABI_SUMMARY!AK246="MALE_SUBADULT","M_DISPERSED",IF(SABI_SUMMARY!AK246="FEMALE_SUBADULT","F_DISPERSED","NA")),IF(SABI_SUMMARY!AL246="MALE_ADULT_36_48","M_RESIDENT",IF(SABI_SUMMARY!AL246="FEMALE_ADULT_36_48","F_RESIDENT","NA")))</f>
        <v>NA</v>
      </c>
      <c r="D246" s="1" t="str">
        <f>IF(SABI_SUMMARY!AM246="CENSORED",IF(SABI_SUMMARY!AL246="MALE_SUBADULT","M_DISPERSED",IF(SABI_SUMMARY!AL246="FEMALE_SUBADULT","F_DISPERSED","NA")),IF(SABI_SUMMARY!AM246="MALE_ADULT_36_48","M_RESIDENT",IF(SABI_SUMMARY!AM246="FEMALE_ADULT_36_48","F_RESIDENT","NA")))</f>
        <v>NA</v>
      </c>
      <c r="E246" s="1" t="str">
        <f>IF(SABI_SUMMARY!AN246="CENSORED",IF(SABI_SUMMARY!AM246="MALE_SUBADULT","M_DISPERSED",IF(SABI_SUMMARY!AM246="FEMALE_SUBADULT","F_DISPERSED","NA")),IF(SABI_SUMMARY!AN246="MALE_ADULT_36_48","M_RESIDENT",IF(SABI_SUMMARY!AN246="FEMALE_ADULT_36_48","F_RESIDENT","NA")))</f>
        <v>NA</v>
      </c>
      <c r="F246" s="1" t="str">
        <f>IF(SABI_SUMMARY!AO246="CENSORED",IF(SABI_SUMMARY!AN246="MALE_SUBADULT","M_DISPERSED",IF(SABI_SUMMARY!AN246="FEMALE_SUBADULT","F_DISPERSED","NA")),IF(SABI_SUMMARY!AO246="MALE_ADULT_36_48","M_RESIDENT",IF(SABI_SUMMARY!AO246="FEMALE_ADULT_36_48","F_RESIDENT","NA")))</f>
        <v>NA</v>
      </c>
      <c r="G246" s="1" t="str">
        <f>IF(SABI_SUMMARY!AP246="CENSORED",IF(SABI_SUMMARY!AO246="MALE_SUBADULT","M_DISPERSED",IF(SABI_SUMMARY!AO246="FEMALE_SUBADULT","F_DISPERSED","NA")),IF(SABI_SUMMARY!AP246="MALE_ADULT_36_48","M_RESIDENT",IF(SABI_SUMMARY!AP246="FEMALE_ADULT_36_48","F_RESIDENT","NA")))</f>
        <v>NA</v>
      </c>
      <c r="H246" s="1" t="str">
        <f>IF(SABI_SUMMARY!AQ246="CENSORED",IF(SABI_SUMMARY!AP246="MALE_SUBADULT","M_DISPERSED",IF(SABI_SUMMARY!AP246="FEMALE_SUBADULT","F_DISPERSED","NA")),IF(SABI_SUMMARY!AQ246="MALE_ADULT_36_48","M_RESIDENT",IF(SABI_SUMMARY!AQ246="FEMALE_ADULT_36_48","F_RESIDENT","NA")))</f>
        <v>NA</v>
      </c>
      <c r="I246" s="1" t="str">
        <f>IF(SABI_SUMMARY!AR246="CENSORED",IF(SABI_SUMMARY!AQ246="MALE_SUBADULT","M_DISPERSED",IF(SABI_SUMMARY!AQ246="FEMALE_SUBADULT","F_DISPERSED","NA")),IF(SABI_SUMMARY!AR246="MALE_ADULT_36_48","M_RESIDENT",IF(SABI_SUMMARY!AR246="FEMALE_ADULT_36_48","F_RESIDENT","NA")))</f>
        <v>NA</v>
      </c>
      <c r="J246" s="1" t="str">
        <f>IF(SABI_SUMMARY!AS246="CENSORED",IF(SABI_SUMMARY!AR246="MALE_SUBADULT","M_DISPERSED",IF(SABI_SUMMARY!AR246="FEMALE_SUBADULT","F_DISPERSED","NA")),IF(SABI_SUMMARY!AS246="MALE_ADULT_36_48","M_RESIDENT",IF(SABI_SUMMARY!AS246="FEMALE_ADULT_36_48","F_RESIDENT","NA")))</f>
        <v>NA</v>
      </c>
      <c r="K246" s="1" t="str">
        <f>IF(SABI_SUMMARY!AT246="CENSORED",IF(SABI_SUMMARY!AS246="MALE_SUBADULT","M_DISPERSED",IF(SABI_SUMMARY!AS246="FEMALE_SUBADULT","F_DISPERSED","NA")),IF(SABI_SUMMARY!AT246="MALE_ADULT_36_48","M_RESIDENT",IF(SABI_SUMMARY!AT246="FEMALE_ADULT_36_48","F_RESIDENT","NA")))</f>
        <v>NA</v>
      </c>
      <c r="L246" s="1" t="str">
        <f>IF(SABI_SUMMARY!AU246="CENSORED",IF(SABI_SUMMARY!AT246="MALE_SUBADULT","M_DISPERSED",IF(SABI_SUMMARY!AT246="FEMALE_SUBADULT","F_DISPERSED","NA")),IF(SABI_SUMMARY!AU246="MALE_ADULT_36_48","M_RESIDENT",IF(SABI_SUMMARY!AU246="FEMALE_ADULT_36_48","F_RESIDENT","NA")))</f>
        <v>NA</v>
      </c>
      <c r="M246" s="1" t="str">
        <f>IF(SABI_SUMMARY!AV246="CENSORED",IF(SABI_SUMMARY!AU246="MALE_SUBADULT","M_DISPERSED",IF(SABI_SUMMARY!AU246="FEMALE_SUBADULT","F_DISPERSED","NA")),IF(SABI_SUMMARY!AV246="MALE_ADULT_36_48","M_RESIDENT",IF(SABI_SUMMARY!AV246="FEMALE_ADULT_36_48","F_RESIDENT","NA")))</f>
        <v>NA</v>
      </c>
      <c r="N246" s="1" t="str">
        <f>IF(SABI_SUMMARY!AW246="CENSORED",IF(SABI_SUMMARY!AV246="MALE_SUBADULT","M_DISPERSED",IF(SABI_SUMMARY!AV246="FEMALE_SUBADULT","F_DISPERSED","NA")),IF(SABI_SUMMARY!AW246="MALE_ADULT_36_48","M_RESIDENT",IF(SABI_SUMMARY!AW246="FEMALE_ADULT_36_48","F_RESIDENT","NA")))</f>
        <v>NA</v>
      </c>
      <c r="O246" s="1" t="str">
        <f>IF(SABI_SUMMARY!AX246="CENSORED",IF(SABI_SUMMARY!AW246="MALE_SUBADULT","M_DISPERSED",IF(SABI_SUMMARY!AW246="FEMALE_SUBADULT","F_DISPERSED","NA")),IF(SABI_SUMMARY!AX246="MALE_ADULT_36_48","M_RESIDENT",IF(SABI_SUMMARY!AX246="FEMALE_ADULT_36_48","F_RESIDENT","NA")))</f>
        <v>NA</v>
      </c>
      <c r="P246" s="1" t="str">
        <f>IF(SABI_SUMMARY!AY246="CENSORED",IF(SABI_SUMMARY!AX246="MALE_SUBADULT","M_DISPERSED",IF(SABI_SUMMARY!AX246="FEMALE_SUBADULT","F_DISPERSED","NA")),IF(SABI_SUMMARY!AY246="MALE_ADULT_36_48","M_RESIDENT",IF(SABI_SUMMARY!AY246="FEMALE_ADULT_36_48","F_RESIDENT","NA")))</f>
        <v>NA</v>
      </c>
    </row>
    <row r="247" spans="1:16" x14ac:dyDescent="0.2">
      <c r="A247" s="27">
        <f>SABI_RAW_DATA!A247</f>
        <v>246</v>
      </c>
      <c r="B247" s="1" t="str">
        <f>IF(SABI_SUMMARY!AK247="CENSORED",IF(SABI_SUMMARY!AJ247="MALE_SUBADULT","M_DISPERSED",IF(SABI_SUMMARY!AJ247="FEMALE_SUBADULT","F_DISPERSED","NA")),IF(SABI_SUMMARY!AK247="MALE_ADULT_36_48","M_RESIDENT",IF(SABI_SUMMARY!AK247="FEMALE_ADULT_36_48","F_RESIDENT","NA")))</f>
        <v>NA</v>
      </c>
      <c r="C247" s="1" t="str">
        <f>IF(SABI_SUMMARY!AL247="CENSORED",IF(SABI_SUMMARY!AK247="MALE_SUBADULT","M_DISPERSED",IF(SABI_SUMMARY!AK247="FEMALE_SUBADULT","F_DISPERSED","NA")),IF(SABI_SUMMARY!AL247="MALE_ADULT_36_48","M_RESIDENT",IF(SABI_SUMMARY!AL247="FEMALE_ADULT_36_48","F_RESIDENT","NA")))</f>
        <v>NA</v>
      </c>
      <c r="D247" s="1" t="str">
        <f>IF(SABI_SUMMARY!AM247="CENSORED",IF(SABI_SUMMARY!AL247="MALE_SUBADULT","M_DISPERSED",IF(SABI_SUMMARY!AL247="FEMALE_SUBADULT","F_DISPERSED","NA")),IF(SABI_SUMMARY!AM247="MALE_ADULT_36_48","M_RESIDENT",IF(SABI_SUMMARY!AM247="FEMALE_ADULT_36_48","F_RESIDENT","NA")))</f>
        <v>NA</v>
      </c>
      <c r="E247" s="1" t="str">
        <f>IF(SABI_SUMMARY!AN247="CENSORED",IF(SABI_SUMMARY!AM247="MALE_SUBADULT","M_DISPERSED",IF(SABI_SUMMARY!AM247="FEMALE_SUBADULT","F_DISPERSED","NA")),IF(SABI_SUMMARY!AN247="MALE_ADULT_36_48","M_RESIDENT",IF(SABI_SUMMARY!AN247="FEMALE_ADULT_36_48","F_RESIDENT","NA")))</f>
        <v>NA</v>
      </c>
      <c r="F247" s="1" t="str">
        <f>IF(SABI_SUMMARY!AO247="CENSORED",IF(SABI_SUMMARY!AN247="MALE_SUBADULT","M_DISPERSED",IF(SABI_SUMMARY!AN247="FEMALE_SUBADULT","F_DISPERSED","NA")),IF(SABI_SUMMARY!AO247="MALE_ADULT_36_48","M_RESIDENT",IF(SABI_SUMMARY!AO247="FEMALE_ADULT_36_48","F_RESIDENT","NA")))</f>
        <v>NA</v>
      </c>
      <c r="G247" s="1" t="str">
        <f>IF(SABI_SUMMARY!AP247="CENSORED",IF(SABI_SUMMARY!AO247="MALE_SUBADULT","M_DISPERSED",IF(SABI_SUMMARY!AO247="FEMALE_SUBADULT","F_DISPERSED","NA")),IF(SABI_SUMMARY!AP247="MALE_ADULT_36_48","M_RESIDENT",IF(SABI_SUMMARY!AP247="FEMALE_ADULT_36_48","F_RESIDENT","NA")))</f>
        <v>NA</v>
      </c>
      <c r="H247" s="1" t="str">
        <f>IF(SABI_SUMMARY!AQ247="CENSORED",IF(SABI_SUMMARY!AP247="MALE_SUBADULT","M_DISPERSED",IF(SABI_SUMMARY!AP247="FEMALE_SUBADULT","F_DISPERSED","NA")),IF(SABI_SUMMARY!AQ247="MALE_ADULT_36_48","M_RESIDENT",IF(SABI_SUMMARY!AQ247="FEMALE_ADULT_36_48","F_RESIDENT","NA")))</f>
        <v>NA</v>
      </c>
      <c r="I247" s="1" t="str">
        <f>IF(SABI_SUMMARY!AR247="CENSORED",IF(SABI_SUMMARY!AQ247="MALE_SUBADULT","M_DISPERSED",IF(SABI_SUMMARY!AQ247="FEMALE_SUBADULT","F_DISPERSED","NA")),IF(SABI_SUMMARY!AR247="MALE_ADULT_36_48","M_RESIDENT",IF(SABI_SUMMARY!AR247="FEMALE_ADULT_36_48","F_RESIDENT","NA")))</f>
        <v>NA</v>
      </c>
      <c r="J247" s="1" t="str">
        <f>IF(SABI_SUMMARY!AS247="CENSORED",IF(SABI_SUMMARY!AR247="MALE_SUBADULT","M_DISPERSED",IF(SABI_SUMMARY!AR247="FEMALE_SUBADULT","F_DISPERSED","NA")),IF(SABI_SUMMARY!AS247="MALE_ADULT_36_48","M_RESIDENT",IF(SABI_SUMMARY!AS247="FEMALE_ADULT_36_48","F_RESIDENT","NA")))</f>
        <v>NA</v>
      </c>
      <c r="K247" s="1" t="str">
        <f>IF(SABI_SUMMARY!AT247="CENSORED",IF(SABI_SUMMARY!AS247="MALE_SUBADULT","M_DISPERSED",IF(SABI_SUMMARY!AS247="FEMALE_SUBADULT","F_DISPERSED","NA")),IF(SABI_SUMMARY!AT247="MALE_ADULT_36_48","M_RESIDENT",IF(SABI_SUMMARY!AT247="FEMALE_ADULT_36_48","F_RESIDENT","NA")))</f>
        <v>NA</v>
      </c>
      <c r="L247" s="1" t="str">
        <f>IF(SABI_SUMMARY!AU247="CENSORED",IF(SABI_SUMMARY!AT247="MALE_SUBADULT","M_DISPERSED",IF(SABI_SUMMARY!AT247="FEMALE_SUBADULT","F_DISPERSED","NA")),IF(SABI_SUMMARY!AU247="MALE_ADULT_36_48","M_RESIDENT",IF(SABI_SUMMARY!AU247="FEMALE_ADULT_36_48","F_RESIDENT","NA")))</f>
        <v>NA</v>
      </c>
      <c r="M247" s="1" t="str">
        <f>IF(SABI_SUMMARY!AV247="CENSORED",IF(SABI_SUMMARY!AU247="MALE_SUBADULT","M_DISPERSED",IF(SABI_SUMMARY!AU247="FEMALE_SUBADULT","F_DISPERSED","NA")),IF(SABI_SUMMARY!AV247="MALE_ADULT_36_48","M_RESIDENT",IF(SABI_SUMMARY!AV247="FEMALE_ADULT_36_48","F_RESIDENT","NA")))</f>
        <v>NA</v>
      </c>
      <c r="N247" s="1" t="str">
        <f>IF(SABI_SUMMARY!AW247="CENSORED",IF(SABI_SUMMARY!AV247="MALE_SUBADULT","M_DISPERSED",IF(SABI_SUMMARY!AV247="FEMALE_SUBADULT","F_DISPERSED","NA")),IF(SABI_SUMMARY!AW247="MALE_ADULT_36_48","M_RESIDENT",IF(SABI_SUMMARY!AW247="FEMALE_ADULT_36_48","F_RESIDENT","NA")))</f>
        <v>NA</v>
      </c>
      <c r="O247" s="1" t="str">
        <f>IF(SABI_SUMMARY!AX247="CENSORED",IF(SABI_SUMMARY!AW247="MALE_SUBADULT","M_DISPERSED",IF(SABI_SUMMARY!AW247="FEMALE_SUBADULT","F_DISPERSED","NA")),IF(SABI_SUMMARY!AX247="MALE_ADULT_36_48","M_RESIDENT",IF(SABI_SUMMARY!AX247="FEMALE_ADULT_36_48","F_RESIDENT","NA")))</f>
        <v>NA</v>
      </c>
      <c r="P247" s="1" t="str">
        <f>IF(SABI_SUMMARY!AY247="CENSORED",IF(SABI_SUMMARY!AX247="MALE_SUBADULT","M_DISPERSED",IF(SABI_SUMMARY!AX247="FEMALE_SUBADULT","F_DISPERSED","NA")),IF(SABI_SUMMARY!AY247="MALE_ADULT_36_48","M_RESIDENT",IF(SABI_SUMMARY!AY247="FEMALE_ADULT_36_48","F_RESIDENT","NA")))</f>
        <v>NA</v>
      </c>
    </row>
    <row r="248" spans="1:16" x14ac:dyDescent="0.2">
      <c r="A248" s="27">
        <f>SABI_RAW_DATA!A248</f>
        <v>247</v>
      </c>
      <c r="B248" s="1" t="str">
        <f>IF(SABI_SUMMARY!AK248="CENSORED",IF(SABI_SUMMARY!AJ248="MALE_SUBADULT","M_DISPERSED",IF(SABI_SUMMARY!AJ248="FEMALE_SUBADULT","F_DISPERSED","NA")),IF(SABI_SUMMARY!AK248="MALE_ADULT_36_48","M_RESIDENT",IF(SABI_SUMMARY!AK248="FEMALE_ADULT_36_48","F_RESIDENT","NA")))</f>
        <v>NA</v>
      </c>
      <c r="C248" s="1" t="str">
        <f>IF(SABI_SUMMARY!AL248="CENSORED",IF(SABI_SUMMARY!AK248="MALE_SUBADULT","M_DISPERSED",IF(SABI_SUMMARY!AK248="FEMALE_SUBADULT","F_DISPERSED","NA")),IF(SABI_SUMMARY!AL248="MALE_ADULT_36_48","M_RESIDENT",IF(SABI_SUMMARY!AL248="FEMALE_ADULT_36_48","F_RESIDENT","NA")))</f>
        <v>NA</v>
      </c>
      <c r="D248" s="1" t="str">
        <f>IF(SABI_SUMMARY!AM248="CENSORED",IF(SABI_SUMMARY!AL248="MALE_SUBADULT","M_DISPERSED",IF(SABI_SUMMARY!AL248="FEMALE_SUBADULT","F_DISPERSED","NA")),IF(SABI_SUMMARY!AM248="MALE_ADULT_36_48","M_RESIDENT",IF(SABI_SUMMARY!AM248="FEMALE_ADULT_36_48","F_RESIDENT","NA")))</f>
        <v>NA</v>
      </c>
      <c r="E248" s="1" t="str">
        <f>IF(SABI_SUMMARY!AN248="CENSORED",IF(SABI_SUMMARY!AM248="MALE_SUBADULT","M_DISPERSED",IF(SABI_SUMMARY!AM248="FEMALE_SUBADULT","F_DISPERSED","NA")),IF(SABI_SUMMARY!AN248="MALE_ADULT_36_48","M_RESIDENT",IF(SABI_SUMMARY!AN248="FEMALE_ADULT_36_48","F_RESIDENT","NA")))</f>
        <v>NA</v>
      </c>
      <c r="F248" s="1" t="str">
        <f>IF(SABI_SUMMARY!AO248="CENSORED",IF(SABI_SUMMARY!AN248="MALE_SUBADULT","M_DISPERSED",IF(SABI_SUMMARY!AN248="FEMALE_SUBADULT","F_DISPERSED","NA")),IF(SABI_SUMMARY!AO248="MALE_ADULT_36_48","M_RESIDENT",IF(SABI_SUMMARY!AO248="FEMALE_ADULT_36_48","F_RESIDENT","NA")))</f>
        <v>NA</v>
      </c>
      <c r="G248" s="1" t="str">
        <f>IF(SABI_SUMMARY!AP248="CENSORED",IF(SABI_SUMMARY!AO248="MALE_SUBADULT","M_DISPERSED",IF(SABI_SUMMARY!AO248="FEMALE_SUBADULT","F_DISPERSED","NA")),IF(SABI_SUMMARY!AP248="MALE_ADULT_36_48","M_RESIDENT",IF(SABI_SUMMARY!AP248="FEMALE_ADULT_36_48","F_RESIDENT","NA")))</f>
        <v>NA</v>
      </c>
      <c r="H248" s="1" t="str">
        <f>IF(SABI_SUMMARY!AQ248="CENSORED",IF(SABI_SUMMARY!AP248="MALE_SUBADULT","M_DISPERSED",IF(SABI_SUMMARY!AP248="FEMALE_SUBADULT","F_DISPERSED","NA")),IF(SABI_SUMMARY!AQ248="MALE_ADULT_36_48","M_RESIDENT",IF(SABI_SUMMARY!AQ248="FEMALE_ADULT_36_48","F_RESIDENT","NA")))</f>
        <v>NA</v>
      </c>
      <c r="I248" s="1" t="str">
        <f>IF(SABI_SUMMARY!AR248="CENSORED",IF(SABI_SUMMARY!AQ248="MALE_SUBADULT","M_DISPERSED",IF(SABI_SUMMARY!AQ248="FEMALE_SUBADULT","F_DISPERSED","NA")),IF(SABI_SUMMARY!AR248="MALE_ADULT_36_48","M_RESIDENT",IF(SABI_SUMMARY!AR248="FEMALE_ADULT_36_48","F_RESIDENT","NA")))</f>
        <v>NA</v>
      </c>
      <c r="J248" s="1" t="str">
        <f>IF(SABI_SUMMARY!AS248="CENSORED",IF(SABI_SUMMARY!AR248="MALE_SUBADULT","M_DISPERSED",IF(SABI_SUMMARY!AR248="FEMALE_SUBADULT","F_DISPERSED","NA")),IF(SABI_SUMMARY!AS248="MALE_ADULT_36_48","M_RESIDENT",IF(SABI_SUMMARY!AS248="FEMALE_ADULT_36_48","F_RESIDENT","NA")))</f>
        <v>NA</v>
      </c>
      <c r="K248" s="1" t="str">
        <f>IF(SABI_SUMMARY!AT248="CENSORED",IF(SABI_SUMMARY!AS248="MALE_SUBADULT","M_DISPERSED",IF(SABI_SUMMARY!AS248="FEMALE_SUBADULT","F_DISPERSED","NA")),IF(SABI_SUMMARY!AT248="MALE_ADULT_36_48","M_RESIDENT",IF(SABI_SUMMARY!AT248="FEMALE_ADULT_36_48","F_RESIDENT","NA")))</f>
        <v>NA</v>
      </c>
      <c r="L248" s="1" t="str">
        <f>IF(SABI_SUMMARY!AU248="CENSORED",IF(SABI_SUMMARY!AT248="MALE_SUBADULT","M_DISPERSED",IF(SABI_SUMMARY!AT248="FEMALE_SUBADULT","F_DISPERSED","NA")),IF(SABI_SUMMARY!AU248="MALE_ADULT_36_48","M_RESIDENT",IF(SABI_SUMMARY!AU248="FEMALE_ADULT_36_48","F_RESIDENT","NA")))</f>
        <v>NA</v>
      </c>
      <c r="M248" s="1" t="str">
        <f>IF(SABI_SUMMARY!AV248="CENSORED",IF(SABI_SUMMARY!AU248="MALE_SUBADULT","M_DISPERSED",IF(SABI_SUMMARY!AU248="FEMALE_SUBADULT","F_DISPERSED","NA")),IF(SABI_SUMMARY!AV248="MALE_ADULT_36_48","M_RESIDENT",IF(SABI_SUMMARY!AV248="FEMALE_ADULT_36_48","F_RESIDENT","NA")))</f>
        <v>NA</v>
      </c>
      <c r="N248" s="1" t="str">
        <f>IF(SABI_SUMMARY!AW248="CENSORED",IF(SABI_SUMMARY!AV248="MALE_SUBADULT","M_DISPERSED",IF(SABI_SUMMARY!AV248="FEMALE_SUBADULT","F_DISPERSED","NA")),IF(SABI_SUMMARY!AW248="MALE_ADULT_36_48","M_RESIDENT",IF(SABI_SUMMARY!AW248="FEMALE_ADULT_36_48","F_RESIDENT","NA")))</f>
        <v>NA</v>
      </c>
      <c r="O248" s="1" t="str">
        <f>IF(SABI_SUMMARY!AX248="CENSORED",IF(SABI_SUMMARY!AW248="MALE_SUBADULT","M_DISPERSED",IF(SABI_SUMMARY!AW248="FEMALE_SUBADULT","F_DISPERSED","NA")),IF(SABI_SUMMARY!AX248="MALE_ADULT_36_48","M_RESIDENT",IF(SABI_SUMMARY!AX248="FEMALE_ADULT_36_48","F_RESIDENT","NA")))</f>
        <v>NA</v>
      </c>
      <c r="P248" s="1" t="str">
        <f>IF(SABI_SUMMARY!AY248="CENSORED",IF(SABI_SUMMARY!AX248="MALE_SUBADULT","M_DISPERSED",IF(SABI_SUMMARY!AX248="FEMALE_SUBADULT","F_DISPERSED","NA")),IF(SABI_SUMMARY!AY248="MALE_ADULT_36_48","M_RESIDENT",IF(SABI_SUMMARY!AY248="FEMALE_ADULT_36_48","F_RESIDENT","NA")))</f>
        <v>NA</v>
      </c>
    </row>
    <row r="249" spans="1:16" x14ac:dyDescent="0.2">
      <c r="A249" s="27">
        <f>SABI_RAW_DATA!A249</f>
        <v>248</v>
      </c>
      <c r="B249" s="1" t="str">
        <f>IF(SABI_SUMMARY!AK249="CENSORED",IF(SABI_SUMMARY!AJ249="MALE_SUBADULT","M_DISPERSED",IF(SABI_SUMMARY!AJ249="FEMALE_SUBADULT","F_DISPERSED","NA")),IF(SABI_SUMMARY!AK249="MALE_ADULT_36_48","M_RESIDENT",IF(SABI_SUMMARY!AK249="FEMALE_ADULT_36_48","F_RESIDENT","NA")))</f>
        <v>NA</v>
      </c>
      <c r="C249" s="1" t="str">
        <f>IF(SABI_SUMMARY!AL249="CENSORED",IF(SABI_SUMMARY!AK249="MALE_SUBADULT","M_DISPERSED",IF(SABI_SUMMARY!AK249="FEMALE_SUBADULT","F_DISPERSED","NA")),IF(SABI_SUMMARY!AL249="MALE_ADULT_36_48","M_RESIDENT",IF(SABI_SUMMARY!AL249="FEMALE_ADULT_36_48","F_RESIDENT","NA")))</f>
        <v>NA</v>
      </c>
      <c r="D249" s="1" t="str">
        <f>IF(SABI_SUMMARY!AM249="CENSORED",IF(SABI_SUMMARY!AL249="MALE_SUBADULT","M_DISPERSED",IF(SABI_SUMMARY!AL249="FEMALE_SUBADULT","F_DISPERSED","NA")),IF(SABI_SUMMARY!AM249="MALE_ADULT_36_48","M_RESIDENT",IF(SABI_SUMMARY!AM249="FEMALE_ADULT_36_48","F_RESIDENT","NA")))</f>
        <v>NA</v>
      </c>
      <c r="E249" s="1" t="str">
        <f>IF(SABI_SUMMARY!AN249="CENSORED",IF(SABI_SUMMARY!AM249="MALE_SUBADULT","M_DISPERSED",IF(SABI_SUMMARY!AM249="FEMALE_SUBADULT","F_DISPERSED","NA")),IF(SABI_SUMMARY!AN249="MALE_ADULT_36_48","M_RESIDENT",IF(SABI_SUMMARY!AN249="FEMALE_ADULT_36_48","F_RESIDENT","NA")))</f>
        <v>NA</v>
      </c>
      <c r="F249" s="1" t="str">
        <f>IF(SABI_SUMMARY!AO249="CENSORED",IF(SABI_SUMMARY!AN249="MALE_SUBADULT","M_DISPERSED",IF(SABI_SUMMARY!AN249="FEMALE_SUBADULT","F_DISPERSED","NA")),IF(SABI_SUMMARY!AO249="MALE_ADULT_36_48","M_RESIDENT",IF(SABI_SUMMARY!AO249="FEMALE_ADULT_36_48","F_RESIDENT","NA")))</f>
        <v>NA</v>
      </c>
      <c r="G249" s="1" t="str">
        <f>IF(SABI_SUMMARY!AP249="CENSORED",IF(SABI_SUMMARY!AO249="MALE_SUBADULT","M_DISPERSED",IF(SABI_SUMMARY!AO249="FEMALE_SUBADULT","F_DISPERSED","NA")),IF(SABI_SUMMARY!AP249="MALE_ADULT_36_48","M_RESIDENT",IF(SABI_SUMMARY!AP249="FEMALE_ADULT_36_48","F_RESIDENT","NA")))</f>
        <v>NA</v>
      </c>
      <c r="H249" s="1" t="str">
        <f>IF(SABI_SUMMARY!AQ249="CENSORED",IF(SABI_SUMMARY!AP249="MALE_SUBADULT","M_DISPERSED",IF(SABI_SUMMARY!AP249="FEMALE_SUBADULT","F_DISPERSED","NA")),IF(SABI_SUMMARY!AQ249="MALE_ADULT_36_48","M_RESIDENT",IF(SABI_SUMMARY!AQ249="FEMALE_ADULT_36_48","F_RESIDENT","NA")))</f>
        <v>NA</v>
      </c>
      <c r="I249" s="1" t="str">
        <f>IF(SABI_SUMMARY!AR249="CENSORED",IF(SABI_SUMMARY!AQ249="MALE_SUBADULT","M_DISPERSED",IF(SABI_SUMMARY!AQ249="FEMALE_SUBADULT","F_DISPERSED","NA")),IF(SABI_SUMMARY!AR249="MALE_ADULT_36_48","M_RESIDENT",IF(SABI_SUMMARY!AR249="FEMALE_ADULT_36_48","F_RESIDENT","NA")))</f>
        <v>NA</v>
      </c>
      <c r="J249" s="1" t="str">
        <f>IF(SABI_SUMMARY!AS249="CENSORED",IF(SABI_SUMMARY!AR249="MALE_SUBADULT","M_DISPERSED",IF(SABI_SUMMARY!AR249="FEMALE_SUBADULT","F_DISPERSED","NA")),IF(SABI_SUMMARY!AS249="MALE_ADULT_36_48","M_RESIDENT",IF(SABI_SUMMARY!AS249="FEMALE_ADULT_36_48","F_RESIDENT","NA")))</f>
        <v>NA</v>
      </c>
      <c r="K249" s="1" t="str">
        <f>IF(SABI_SUMMARY!AT249="CENSORED",IF(SABI_SUMMARY!AS249="MALE_SUBADULT","M_DISPERSED",IF(SABI_SUMMARY!AS249="FEMALE_SUBADULT","F_DISPERSED","NA")),IF(SABI_SUMMARY!AT249="MALE_ADULT_36_48","M_RESIDENT",IF(SABI_SUMMARY!AT249="FEMALE_ADULT_36_48","F_RESIDENT","NA")))</f>
        <v>NA</v>
      </c>
      <c r="L249" s="1" t="str">
        <f>IF(SABI_SUMMARY!AU249="CENSORED",IF(SABI_SUMMARY!AT249="MALE_SUBADULT","M_DISPERSED",IF(SABI_SUMMARY!AT249="FEMALE_SUBADULT","F_DISPERSED","NA")),IF(SABI_SUMMARY!AU249="MALE_ADULT_36_48","M_RESIDENT",IF(SABI_SUMMARY!AU249="FEMALE_ADULT_36_48","F_RESIDENT","NA")))</f>
        <v>NA</v>
      </c>
      <c r="M249" s="1" t="str">
        <f>IF(SABI_SUMMARY!AV249="CENSORED",IF(SABI_SUMMARY!AU249="MALE_SUBADULT","M_DISPERSED",IF(SABI_SUMMARY!AU249="FEMALE_SUBADULT","F_DISPERSED","NA")),IF(SABI_SUMMARY!AV249="MALE_ADULT_36_48","M_RESIDENT",IF(SABI_SUMMARY!AV249="FEMALE_ADULT_36_48","F_RESIDENT","NA")))</f>
        <v>NA</v>
      </c>
      <c r="N249" s="1" t="str">
        <f>IF(SABI_SUMMARY!AW249="CENSORED",IF(SABI_SUMMARY!AV249="MALE_SUBADULT","M_DISPERSED",IF(SABI_SUMMARY!AV249="FEMALE_SUBADULT","F_DISPERSED","NA")),IF(SABI_SUMMARY!AW249="MALE_ADULT_36_48","M_RESIDENT",IF(SABI_SUMMARY!AW249="FEMALE_ADULT_36_48","F_RESIDENT","NA")))</f>
        <v>M_RESIDENT</v>
      </c>
      <c r="O249" s="1" t="str">
        <f>IF(SABI_SUMMARY!AX249="CENSORED",IF(SABI_SUMMARY!AW249="MALE_SUBADULT","M_DISPERSED",IF(SABI_SUMMARY!AW249="FEMALE_SUBADULT","F_DISPERSED","NA")),IF(SABI_SUMMARY!AX249="MALE_ADULT_36_48","M_RESIDENT",IF(SABI_SUMMARY!AX249="FEMALE_ADULT_36_48","F_RESIDENT","NA")))</f>
        <v>NA</v>
      </c>
      <c r="P249" s="1" t="str">
        <f>IF(SABI_SUMMARY!AY249="CENSORED",IF(SABI_SUMMARY!AX249="MALE_SUBADULT","M_DISPERSED",IF(SABI_SUMMARY!AX249="FEMALE_SUBADULT","F_DISPERSED","NA")),IF(SABI_SUMMARY!AY249="MALE_ADULT_36_48","M_RESIDENT",IF(SABI_SUMMARY!AY249="FEMALE_ADULT_36_48","F_RESIDENT","NA")))</f>
        <v>NA</v>
      </c>
    </row>
    <row r="250" spans="1:16" x14ac:dyDescent="0.2">
      <c r="A250" s="27">
        <f>SABI_RAW_DATA!A250</f>
        <v>249</v>
      </c>
      <c r="B250" s="1" t="str">
        <f>IF(SABI_SUMMARY!AK250="CENSORED",IF(SABI_SUMMARY!AJ250="MALE_SUBADULT","M_DISPERSED",IF(SABI_SUMMARY!AJ250="FEMALE_SUBADULT","F_DISPERSED","NA")),IF(SABI_SUMMARY!AK250="MALE_ADULT_36_48","M_RESIDENT",IF(SABI_SUMMARY!AK250="FEMALE_ADULT_36_48","F_RESIDENT","NA")))</f>
        <v>NA</v>
      </c>
      <c r="C250" s="1" t="str">
        <f>IF(SABI_SUMMARY!AL250="CENSORED",IF(SABI_SUMMARY!AK250="MALE_SUBADULT","M_DISPERSED",IF(SABI_SUMMARY!AK250="FEMALE_SUBADULT","F_DISPERSED","NA")),IF(SABI_SUMMARY!AL250="MALE_ADULT_36_48","M_RESIDENT",IF(SABI_SUMMARY!AL250="FEMALE_ADULT_36_48","F_RESIDENT","NA")))</f>
        <v>NA</v>
      </c>
      <c r="D250" s="1" t="str">
        <f>IF(SABI_SUMMARY!AM250="CENSORED",IF(SABI_SUMMARY!AL250="MALE_SUBADULT","M_DISPERSED",IF(SABI_SUMMARY!AL250="FEMALE_SUBADULT","F_DISPERSED","NA")),IF(SABI_SUMMARY!AM250="MALE_ADULT_36_48","M_RESIDENT",IF(SABI_SUMMARY!AM250="FEMALE_ADULT_36_48","F_RESIDENT","NA")))</f>
        <v>NA</v>
      </c>
      <c r="E250" s="1" t="str">
        <f>IF(SABI_SUMMARY!AN250="CENSORED",IF(SABI_SUMMARY!AM250="MALE_SUBADULT","M_DISPERSED",IF(SABI_SUMMARY!AM250="FEMALE_SUBADULT","F_DISPERSED","NA")),IF(SABI_SUMMARY!AN250="MALE_ADULT_36_48","M_RESIDENT",IF(SABI_SUMMARY!AN250="FEMALE_ADULT_36_48","F_RESIDENT","NA")))</f>
        <v>NA</v>
      </c>
      <c r="F250" s="1" t="str">
        <f>IF(SABI_SUMMARY!AO250="CENSORED",IF(SABI_SUMMARY!AN250="MALE_SUBADULT","M_DISPERSED",IF(SABI_SUMMARY!AN250="FEMALE_SUBADULT","F_DISPERSED","NA")),IF(SABI_SUMMARY!AO250="MALE_ADULT_36_48","M_RESIDENT",IF(SABI_SUMMARY!AO250="FEMALE_ADULT_36_48","F_RESIDENT","NA")))</f>
        <v>NA</v>
      </c>
      <c r="G250" s="1" t="str">
        <f>IF(SABI_SUMMARY!AP250="CENSORED",IF(SABI_SUMMARY!AO250="MALE_SUBADULT","M_DISPERSED",IF(SABI_SUMMARY!AO250="FEMALE_SUBADULT","F_DISPERSED","NA")),IF(SABI_SUMMARY!AP250="MALE_ADULT_36_48","M_RESIDENT",IF(SABI_SUMMARY!AP250="FEMALE_ADULT_36_48","F_RESIDENT","NA")))</f>
        <v>NA</v>
      </c>
      <c r="H250" s="1" t="str">
        <f>IF(SABI_SUMMARY!AQ250="CENSORED",IF(SABI_SUMMARY!AP250="MALE_SUBADULT","M_DISPERSED",IF(SABI_SUMMARY!AP250="FEMALE_SUBADULT","F_DISPERSED","NA")),IF(SABI_SUMMARY!AQ250="MALE_ADULT_36_48","M_RESIDENT",IF(SABI_SUMMARY!AQ250="FEMALE_ADULT_36_48","F_RESIDENT","NA")))</f>
        <v>NA</v>
      </c>
      <c r="I250" s="1" t="str">
        <f>IF(SABI_SUMMARY!AR250="CENSORED",IF(SABI_SUMMARY!AQ250="MALE_SUBADULT","M_DISPERSED",IF(SABI_SUMMARY!AQ250="FEMALE_SUBADULT","F_DISPERSED","NA")),IF(SABI_SUMMARY!AR250="MALE_ADULT_36_48","M_RESIDENT",IF(SABI_SUMMARY!AR250="FEMALE_ADULT_36_48","F_RESIDENT","NA")))</f>
        <v>NA</v>
      </c>
      <c r="J250" s="1" t="str">
        <f>IF(SABI_SUMMARY!AS250="CENSORED",IF(SABI_SUMMARY!AR250="MALE_SUBADULT","M_DISPERSED",IF(SABI_SUMMARY!AR250="FEMALE_SUBADULT","F_DISPERSED","NA")),IF(SABI_SUMMARY!AS250="MALE_ADULT_36_48","M_RESIDENT",IF(SABI_SUMMARY!AS250="FEMALE_ADULT_36_48","F_RESIDENT","NA")))</f>
        <v>NA</v>
      </c>
      <c r="K250" s="1" t="str">
        <f>IF(SABI_SUMMARY!AT250="CENSORED",IF(SABI_SUMMARY!AS250="MALE_SUBADULT","M_DISPERSED",IF(SABI_SUMMARY!AS250="FEMALE_SUBADULT","F_DISPERSED","NA")),IF(SABI_SUMMARY!AT250="MALE_ADULT_36_48","M_RESIDENT",IF(SABI_SUMMARY!AT250="FEMALE_ADULT_36_48","F_RESIDENT","NA")))</f>
        <v>NA</v>
      </c>
      <c r="L250" s="1" t="str">
        <f>IF(SABI_SUMMARY!AU250="CENSORED",IF(SABI_SUMMARY!AT250="MALE_SUBADULT","M_DISPERSED",IF(SABI_SUMMARY!AT250="FEMALE_SUBADULT","F_DISPERSED","NA")),IF(SABI_SUMMARY!AU250="MALE_ADULT_36_48","M_RESIDENT",IF(SABI_SUMMARY!AU250="FEMALE_ADULT_36_48","F_RESIDENT","NA")))</f>
        <v>NA</v>
      </c>
      <c r="M250" s="1" t="str">
        <f>IF(SABI_SUMMARY!AV250="CENSORED",IF(SABI_SUMMARY!AU250="MALE_SUBADULT","M_DISPERSED",IF(SABI_SUMMARY!AU250="FEMALE_SUBADULT","F_DISPERSED","NA")),IF(SABI_SUMMARY!AV250="MALE_ADULT_36_48","M_RESIDENT",IF(SABI_SUMMARY!AV250="FEMALE_ADULT_36_48","F_RESIDENT","NA")))</f>
        <v>NA</v>
      </c>
      <c r="N250" s="1" t="str">
        <f>IF(SABI_SUMMARY!AW250="CENSORED",IF(SABI_SUMMARY!AV250="MALE_SUBADULT","M_DISPERSED",IF(SABI_SUMMARY!AV250="FEMALE_SUBADULT","F_DISPERSED","NA")),IF(SABI_SUMMARY!AW250="MALE_ADULT_36_48","M_RESIDENT",IF(SABI_SUMMARY!AW250="FEMALE_ADULT_36_48","F_RESIDENT","NA")))</f>
        <v>F_RESIDENT</v>
      </c>
      <c r="O250" s="1" t="str">
        <f>IF(SABI_SUMMARY!AX250="CENSORED",IF(SABI_SUMMARY!AW250="MALE_SUBADULT","M_DISPERSED",IF(SABI_SUMMARY!AW250="FEMALE_SUBADULT","F_DISPERSED","NA")),IF(SABI_SUMMARY!AX250="MALE_ADULT_36_48","M_RESIDENT",IF(SABI_SUMMARY!AX250="FEMALE_ADULT_36_48","F_RESIDENT","NA")))</f>
        <v>NA</v>
      </c>
      <c r="P250" s="1" t="str">
        <f>IF(SABI_SUMMARY!AY250="CENSORED",IF(SABI_SUMMARY!AX250="MALE_SUBADULT","M_DISPERSED",IF(SABI_SUMMARY!AX250="FEMALE_SUBADULT","F_DISPERSED","NA")),IF(SABI_SUMMARY!AY250="MALE_ADULT_36_48","M_RESIDENT",IF(SABI_SUMMARY!AY250="FEMALE_ADULT_36_48","F_RESIDENT","NA")))</f>
        <v>NA</v>
      </c>
    </row>
    <row r="251" spans="1:16" x14ac:dyDescent="0.2">
      <c r="A251" s="27">
        <f>SABI_RAW_DATA!A251</f>
        <v>250</v>
      </c>
      <c r="B251" s="1" t="str">
        <f>IF(SABI_SUMMARY!AK251="CENSORED",IF(SABI_SUMMARY!AJ251="MALE_SUBADULT","M_DISPERSED",IF(SABI_SUMMARY!AJ251="FEMALE_SUBADULT","F_DISPERSED","NA")),IF(SABI_SUMMARY!AK251="MALE_ADULT_36_48","M_RESIDENT",IF(SABI_SUMMARY!AK251="FEMALE_ADULT_36_48","F_RESIDENT","NA")))</f>
        <v>NA</v>
      </c>
      <c r="C251" s="1" t="str">
        <f>IF(SABI_SUMMARY!AL251="CENSORED",IF(SABI_SUMMARY!AK251="MALE_SUBADULT","M_DISPERSED",IF(SABI_SUMMARY!AK251="FEMALE_SUBADULT","F_DISPERSED","NA")),IF(SABI_SUMMARY!AL251="MALE_ADULT_36_48","M_RESIDENT",IF(SABI_SUMMARY!AL251="FEMALE_ADULT_36_48","F_RESIDENT","NA")))</f>
        <v>NA</v>
      </c>
      <c r="D251" s="1" t="str">
        <f>IF(SABI_SUMMARY!AM251="CENSORED",IF(SABI_SUMMARY!AL251="MALE_SUBADULT","M_DISPERSED",IF(SABI_SUMMARY!AL251="FEMALE_SUBADULT","F_DISPERSED","NA")),IF(SABI_SUMMARY!AM251="MALE_ADULT_36_48","M_RESIDENT",IF(SABI_SUMMARY!AM251="FEMALE_ADULT_36_48","F_RESIDENT","NA")))</f>
        <v>NA</v>
      </c>
      <c r="E251" s="1" t="str">
        <f>IF(SABI_SUMMARY!AN251="CENSORED",IF(SABI_SUMMARY!AM251="MALE_SUBADULT","M_DISPERSED",IF(SABI_SUMMARY!AM251="FEMALE_SUBADULT","F_DISPERSED","NA")),IF(SABI_SUMMARY!AN251="MALE_ADULT_36_48","M_RESIDENT",IF(SABI_SUMMARY!AN251="FEMALE_ADULT_36_48","F_RESIDENT","NA")))</f>
        <v>NA</v>
      </c>
      <c r="F251" s="1" t="str">
        <f>IF(SABI_SUMMARY!AO251="CENSORED",IF(SABI_SUMMARY!AN251="MALE_SUBADULT","M_DISPERSED",IF(SABI_SUMMARY!AN251="FEMALE_SUBADULT","F_DISPERSED","NA")),IF(SABI_SUMMARY!AO251="MALE_ADULT_36_48","M_RESIDENT",IF(SABI_SUMMARY!AO251="FEMALE_ADULT_36_48","F_RESIDENT","NA")))</f>
        <v>NA</v>
      </c>
      <c r="G251" s="1" t="str">
        <f>IF(SABI_SUMMARY!AP251="CENSORED",IF(SABI_SUMMARY!AO251="MALE_SUBADULT","M_DISPERSED",IF(SABI_SUMMARY!AO251="FEMALE_SUBADULT","F_DISPERSED","NA")),IF(SABI_SUMMARY!AP251="MALE_ADULT_36_48","M_RESIDENT",IF(SABI_SUMMARY!AP251="FEMALE_ADULT_36_48","F_RESIDENT","NA")))</f>
        <v>NA</v>
      </c>
      <c r="H251" s="1" t="str">
        <f>IF(SABI_SUMMARY!AQ251="CENSORED",IF(SABI_SUMMARY!AP251="MALE_SUBADULT","M_DISPERSED",IF(SABI_SUMMARY!AP251="FEMALE_SUBADULT","F_DISPERSED","NA")),IF(SABI_SUMMARY!AQ251="MALE_ADULT_36_48","M_RESIDENT",IF(SABI_SUMMARY!AQ251="FEMALE_ADULT_36_48","F_RESIDENT","NA")))</f>
        <v>NA</v>
      </c>
      <c r="I251" s="1" t="str">
        <f>IF(SABI_SUMMARY!AR251="CENSORED",IF(SABI_SUMMARY!AQ251="MALE_SUBADULT","M_DISPERSED",IF(SABI_SUMMARY!AQ251="FEMALE_SUBADULT","F_DISPERSED","NA")),IF(SABI_SUMMARY!AR251="MALE_ADULT_36_48","M_RESIDENT",IF(SABI_SUMMARY!AR251="FEMALE_ADULT_36_48","F_RESIDENT","NA")))</f>
        <v>NA</v>
      </c>
      <c r="J251" s="1" t="str">
        <f>IF(SABI_SUMMARY!AS251="CENSORED",IF(SABI_SUMMARY!AR251="MALE_SUBADULT","M_DISPERSED",IF(SABI_SUMMARY!AR251="FEMALE_SUBADULT","F_DISPERSED","NA")),IF(SABI_SUMMARY!AS251="MALE_ADULT_36_48","M_RESIDENT",IF(SABI_SUMMARY!AS251="FEMALE_ADULT_36_48","F_RESIDENT","NA")))</f>
        <v>NA</v>
      </c>
      <c r="K251" s="1" t="str">
        <f>IF(SABI_SUMMARY!AT251="CENSORED",IF(SABI_SUMMARY!AS251="MALE_SUBADULT","M_DISPERSED",IF(SABI_SUMMARY!AS251="FEMALE_SUBADULT","F_DISPERSED","NA")),IF(SABI_SUMMARY!AT251="MALE_ADULT_36_48","M_RESIDENT",IF(SABI_SUMMARY!AT251="FEMALE_ADULT_36_48","F_RESIDENT","NA")))</f>
        <v>NA</v>
      </c>
      <c r="L251" s="1" t="str">
        <f>IF(SABI_SUMMARY!AU251="CENSORED",IF(SABI_SUMMARY!AT251="MALE_SUBADULT","M_DISPERSED",IF(SABI_SUMMARY!AT251="FEMALE_SUBADULT","F_DISPERSED","NA")),IF(SABI_SUMMARY!AU251="MALE_ADULT_36_48","M_RESIDENT",IF(SABI_SUMMARY!AU251="FEMALE_ADULT_36_48","F_RESIDENT","NA")))</f>
        <v>NA</v>
      </c>
      <c r="M251" s="1" t="str">
        <f>IF(SABI_SUMMARY!AV251="CENSORED",IF(SABI_SUMMARY!AU251="MALE_SUBADULT","M_DISPERSED",IF(SABI_SUMMARY!AU251="FEMALE_SUBADULT","F_DISPERSED","NA")),IF(SABI_SUMMARY!AV251="MALE_ADULT_36_48","M_RESIDENT",IF(SABI_SUMMARY!AV251="FEMALE_ADULT_36_48","F_RESIDENT","NA")))</f>
        <v>NA</v>
      </c>
      <c r="N251" s="1" t="str">
        <f>IF(SABI_SUMMARY!AW251="CENSORED",IF(SABI_SUMMARY!AV251="MALE_SUBADULT","M_DISPERSED",IF(SABI_SUMMARY!AV251="FEMALE_SUBADULT","F_DISPERSED","NA")),IF(SABI_SUMMARY!AW251="MALE_ADULT_36_48","M_RESIDENT",IF(SABI_SUMMARY!AW251="FEMALE_ADULT_36_48","F_RESIDENT","NA")))</f>
        <v>M_RESIDENT</v>
      </c>
      <c r="O251" s="1" t="str">
        <f>IF(SABI_SUMMARY!AX251="CENSORED",IF(SABI_SUMMARY!AW251="MALE_SUBADULT","M_DISPERSED",IF(SABI_SUMMARY!AW251="FEMALE_SUBADULT","F_DISPERSED","NA")),IF(SABI_SUMMARY!AX251="MALE_ADULT_36_48","M_RESIDENT",IF(SABI_SUMMARY!AX251="FEMALE_ADULT_36_48","F_RESIDENT","NA")))</f>
        <v>NA</v>
      </c>
      <c r="P251" s="1" t="str">
        <f>IF(SABI_SUMMARY!AY251="CENSORED",IF(SABI_SUMMARY!AX251="MALE_SUBADULT","M_DISPERSED",IF(SABI_SUMMARY!AX251="FEMALE_SUBADULT","F_DISPERSED","NA")),IF(SABI_SUMMARY!AY251="MALE_ADULT_36_48","M_RESIDENT",IF(SABI_SUMMARY!AY251="FEMALE_ADULT_36_48","F_RESIDENT","NA")))</f>
        <v>NA</v>
      </c>
    </row>
    <row r="252" spans="1:16" x14ac:dyDescent="0.2">
      <c r="A252" s="27">
        <f>SABI_RAW_DATA!A252</f>
        <v>251</v>
      </c>
      <c r="B252" s="1" t="str">
        <f>IF(SABI_SUMMARY!AK252="CENSORED",IF(SABI_SUMMARY!AJ252="MALE_SUBADULT","M_DISPERSED",IF(SABI_SUMMARY!AJ252="FEMALE_SUBADULT","F_DISPERSED","NA")),IF(SABI_SUMMARY!AK252="MALE_ADULT_36_48","M_RESIDENT",IF(SABI_SUMMARY!AK252="FEMALE_ADULT_36_48","F_RESIDENT","NA")))</f>
        <v>NA</v>
      </c>
      <c r="C252" s="1" t="str">
        <f>IF(SABI_SUMMARY!AL252="CENSORED",IF(SABI_SUMMARY!AK252="MALE_SUBADULT","M_DISPERSED",IF(SABI_SUMMARY!AK252="FEMALE_SUBADULT","F_DISPERSED","NA")),IF(SABI_SUMMARY!AL252="MALE_ADULT_36_48","M_RESIDENT",IF(SABI_SUMMARY!AL252="FEMALE_ADULT_36_48","F_RESIDENT","NA")))</f>
        <v>NA</v>
      </c>
      <c r="D252" s="1" t="str">
        <f>IF(SABI_SUMMARY!AM252="CENSORED",IF(SABI_SUMMARY!AL252="MALE_SUBADULT","M_DISPERSED",IF(SABI_SUMMARY!AL252="FEMALE_SUBADULT","F_DISPERSED","NA")),IF(SABI_SUMMARY!AM252="MALE_ADULT_36_48","M_RESIDENT",IF(SABI_SUMMARY!AM252="FEMALE_ADULT_36_48","F_RESIDENT","NA")))</f>
        <v>NA</v>
      </c>
      <c r="E252" s="1" t="str">
        <f>IF(SABI_SUMMARY!AN252="CENSORED",IF(SABI_SUMMARY!AM252="MALE_SUBADULT","M_DISPERSED",IF(SABI_SUMMARY!AM252="FEMALE_SUBADULT","F_DISPERSED","NA")),IF(SABI_SUMMARY!AN252="MALE_ADULT_36_48","M_RESIDENT",IF(SABI_SUMMARY!AN252="FEMALE_ADULT_36_48","F_RESIDENT","NA")))</f>
        <v>NA</v>
      </c>
      <c r="F252" s="1" t="str">
        <f>IF(SABI_SUMMARY!AO252="CENSORED",IF(SABI_SUMMARY!AN252="MALE_SUBADULT","M_DISPERSED",IF(SABI_SUMMARY!AN252="FEMALE_SUBADULT","F_DISPERSED","NA")),IF(SABI_SUMMARY!AO252="MALE_ADULT_36_48","M_RESIDENT",IF(SABI_SUMMARY!AO252="FEMALE_ADULT_36_48","F_RESIDENT","NA")))</f>
        <v>NA</v>
      </c>
      <c r="G252" s="1" t="str">
        <f>IF(SABI_SUMMARY!AP252="CENSORED",IF(SABI_SUMMARY!AO252="MALE_SUBADULT","M_DISPERSED",IF(SABI_SUMMARY!AO252="FEMALE_SUBADULT","F_DISPERSED","NA")),IF(SABI_SUMMARY!AP252="MALE_ADULT_36_48","M_RESIDENT",IF(SABI_SUMMARY!AP252="FEMALE_ADULT_36_48","F_RESIDENT","NA")))</f>
        <v>NA</v>
      </c>
      <c r="H252" s="1" t="str">
        <f>IF(SABI_SUMMARY!AQ252="CENSORED",IF(SABI_SUMMARY!AP252="MALE_SUBADULT","M_DISPERSED",IF(SABI_SUMMARY!AP252="FEMALE_SUBADULT","F_DISPERSED","NA")),IF(SABI_SUMMARY!AQ252="MALE_ADULT_36_48","M_RESIDENT",IF(SABI_SUMMARY!AQ252="FEMALE_ADULT_36_48","F_RESIDENT","NA")))</f>
        <v>NA</v>
      </c>
      <c r="I252" s="1" t="str">
        <f>IF(SABI_SUMMARY!AR252="CENSORED",IF(SABI_SUMMARY!AQ252="MALE_SUBADULT","M_DISPERSED",IF(SABI_SUMMARY!AQ252="FEMALE_SUBADULT","F_DISPERSED","NA")),IF(SABI_SUMMARY!AR252="MALE_ADULT_36_48","M_RESIDENT",IF(SABI_SUMMARY!AR252="FEMALE_ADULT_36_48","F_RESIDENT","NA")))</f>
        <v>NA</v>
      </c>
      <c r="J252" s="1" t="str">
        <f>IF(SABI_SUMMARY!AS252="CENSORED",IF(SABI_SUMMARY!AR252="MALE_SUBADULT","M_DISPERSED",IF(SABI_SUMMARY!AR252="FEMALE_SUBADULT","F_DISPERSED","NA")),IF(SABI_SUMMARY!AS252="MALE_ADULT_36_48","M_RESIDENT",IF(SABI_SUMMARY!AS252="FEMALE_ADULT_36_48","F_RESIDENT","NA")))</f>
        <v>NA</v>
      </c>
      <c r="K252" s="1" t="str">
        <f>IF(SABI_SUMMARY!AT252="CENSORED",IF(SABI_SUMMARY!AS252="MALE_SUBADULT","M_DISPERSED",IF(SABI_SUMMARY!AS252="FEMALE_SUBADULT","F_DISPERSED","NA")),IF(SABI_SUMMARY!AT252="MALE_ADULT_36_48","M_RESIDENT",IF(SABI_SUMMARY!AT252="FEMALE_ADULT_36_48","F_RESIDENT","NA")))</f>
        <v>NA</v>
      </c>
      <c r="L252" s="1" t="str">
        <f>IF(SABI_SUMMARY!AU252="CENSORED",IF(SABI_SUMMARY!AT252="MALE_SUBADULT","M_DISPERSED",IF(SABI_SUMMARY!AT252="FEMALE_SUBADULT","F_DISPERSED","NA")),IF(SABI_SUMMARY!AU252="MALE_ADULT_36_48","M_RESIDENT",IF(SABI_SUMMARY!AU252="FEMALE_ADULT_36_48","F_RESIDENT","NA")))</f>
        <v>NA</v>
      </c>
      <c r="M252" s="1" t="str">
        <f>IF(SABI_SUMMARY!AV252="CENSORED",IF(SABI_SUMMARY!AU252="MALE_SUBADULT","M_DISPERSED",IF(SABI_SUMMARY!AU252="FEMALE_SUBADULT","F_DISPERSED","NA")),IF(SABI_SUMMARY!AV252="MALE_ADULT_36_48","M_RESIDENT",IF(SABI_SUMMARY!AV252="FEMALE_ADULT_36_48","F_RESIDENT","NA")))</f>
        <v>NA</v>
      </c>
      <c r="N252" s="1" t="str">
        <f>IF(SABI_SUMMARY!AW252="CENSORED",IF(SABI_SUMMARY!AV252="MALE_SUBADULT","M_DISPERSED",IF(SABI_SUMMARY!AV252="FEMALE_SUBADULT","F_DISPERSED","NA")),IF(SABI_SUMMARY!AW252="MALE_ADULT_36_48","M_RESIDENT",IF(SABI_SUMMARY!AW252="FEMALE_ADULT_36_48","F_RESIDENT","NA")))</f>
        <v>NA</v>
      </c>
      <c r="O252" s="1" t="str">
        <f>IF(SABI_SUMMARY!AX252="CENSORED",IF(SABI_SUMMARY!AW252="MALE_SUBADULT","M_DISPERSED",IF(SABI_SUMMARY!AW252="FEMALE_SUBADULT","F_DISPERSED","NA")),IF(SABI_SUMMARY!AX252="MALE_ADULT_36_48","M_RESIDENT",IF(SABI_SUMMARY!AX252="FEMALE_ADULT_36_48","F_RESIDENT","NA")))</f>
        <v>NA</v>
      </c>
      <c r="P252" s="1" t="str">
        <f>IF(SABI_SUMMARY!AY252="CENSORED",IF(SABI_SUMMARY!AX252="MALE_SUBADULT","M_DISPERSED",IF(SABI_SUMMARY!AX252="FEMALE_SUBADULT","F_DISPERSED","NA")),IF(SABI_SUMMARY!AY252="MALE_ADULT_36_48","M_RESIDENT",IF(SABI_SUMMARY!AY252="FEMALE_ADULT_36_48","F_RESIDENT","NA")))</f>
        <v>NA</v>
      </c>
    </row>
    <row r="253" spans="1:16" x14ac:dyDescent="0.2">
      <c r="A253" s="27">
        <f>SABI_RAW_DATA!A253</f>
        <v>252</v>
      </c>
      <c r="B253" s="1" t="str">
        <f>IF(SABI_SUMMARY!AK253="CENSORED",IF(SABI_SUMMARY!AJ253="MALE_SUBADULT","M_DISPERSED",IF(SABI_SUMMARY!AJ253="FEMALE_SUBADULT","F_DISPERSED","NA")),IF(SABI_SUMMARY!AK253="MALE_ADULT_36_48","M_RESIDENT",IF(SABI_SUMMARY!AK253="FEMALE_ADULT_36_48","F_RESIDENT","NA")))</f>
        <v>NA</v>
      </c>
      <c r="C253" s="1" t="str">
        <f>IF(SABI_SUMMARY!AL253="CENSORED",IF(SABI_SUMMARY!AK253="MALE_SUBADULT","M_DISPERSED",IF(SABI_SUMMARY!AK253="FEMALE_SUBADULT","F_DISPERSED","NA")),IF(SABI_SUMMARY!AL253="MALE_ADULT_36_48","M_RESIDENT",IF(SABI_SUMMARY!AL253="FEMALE_ADULT_36_48","F_RESIDENT","NA")))</f>
        <v>NA</v>
      </c>
      <c r="D253" s="1" t="str">
        <f>IF(SABI_SUMMARY!AM253="CENSORED",IF(SABI_SUMMARY!AL253="MALE_SUBADULT","M_DISPERSED",IF(SABI_SUMMARY!AL253="FEMALE_SUBADULT","F_DISPERSED","NA")),IF(SABI_SUMMARY!AM253="MALE_ADULT_36_48","M_RESIDENT",IF(SABI_SUMMARY!AM253="FEMALE_ADULT_36_48","F_RESIDENT","NA")))</f>
        <v>NA</v>
      </c>
      <c r="E253" s="1" t="str">
        <f>IF(SABI_SUMMARY!AN253="CENSORED",IF(SABI_SUMMARY!AM253="MALE_SUBADULT","M_DISPERSED",IF(SABI_SUMMARY!AM253="FEMALE_SUBADULT","F_DISPERSED","NA")),IF(SABI_SUMMARY!AN253="MALE_ADULT_36_48","M_RESIDENT",IF(SABI_SUMMARY!AN253="FEMALE_ADULT_36_48","F_RESIDENT","NA")))</f>
        <v>NA</v>
      </c>
      <c r="F253" s="1" t="str">
        <f>IF(SABI_SUMMARY!AO253="CENSORED",IF(SABI_SUMMARY!AN253="MALE_SUBADULT","M_DISPERSED",IF(SABI_SUMMARY!AN253="FEMALE_SUBADULT","F_DISPERSED","NA")),IF(SABI_SUMMARY!AO253="MALE_ADULT_36_48","M_RESIDENT",IF(SABI_SUMMARY!AO253="FEMALE_ADULT_36_48","F_RESIDENT","NA")))</f>
        <v>NA</v>
      </c>
      <c r="G253" s="1" t="str">
        <f>IF(SABI_SUMMARY!AP253="CENSORED",IF(SABI_SUMMARY!AO253="MALE_SUBADULT","M_DISPERSED",IF(SABI_SUMMARY!AO253="FEMALE_SUBADULT","F_DISPERSED","NA")),IF(SABI_SUMMARY!AP253="MALE_ADULT_36_48","M_RESIDENT",IF(SABI_SUMMARY!AP253="FEMALE_ADULT_36_48","F_RESIDENT","NA")))</f>
        <v>NA</v>
      </c>
      <c r="H253" s="1" t="str">
        <f>IF(SABI_SUMMARY!AQ253="CENSORED",IF(SABI_SUMMARY!AP253="MALE_SUBADULT","M_DISPERSED",IF(SABI_SUMMARY!AP253="FEMALE_SUBADULT","F_DISPERSED","NA")),IF(SABI_SUMMARY!AQ253="MALE_ADULT_36_48","M_RESIDENT",IF(SABI_SUMMARY!AQ253="FEMALE_ADULT_36_48","F_RESIDENT","NA")))</f>
        <v>NA</v>
      </c>
      <c r="I253" s="1" t="str">
        <f>IF(SABI_SUMMARY!AR253="CENSORED",IF(SABI_SUMMARY!AQ253="MALE_SUBADULT","M_DISPERSED",IF(SABI_SUMMARY!AQ253="FEMALE_SUBADULT","F_DISPERSED","NA")),IF(SABI_SUMMARY!AR253="MALE_ADULT_36_48","M_RESIDENT",IF(SABI_SUMMARY!AR253="FEMALE_ADULT_36_48","F_RESIDENT","NA")))</f>
        <v>NA</v>
      </c>
      <c r="J253" s="1" t="str">
        <f>IF(SABI_SUMMARY!AS253="CENSORED",IF(SABI_SUMMARY!AR253="MALE_SUBADULT","M_DISPERSED",IF(SABI_SUMMARY!AR253="FEMALE_SUBADULT","F_DISPERSED","NA")),IF(SABI_SUMMARY!AS253="MALE_ADULT_36_48","M_RESIDENT",IF(SABI_SUMMARY!AS253="FEMALE_ADULT_36_48","F_RESIDENT","NA")))</f>
        <v>NA</v>
      </c>
      <c r="K253" s="1" t="str">
        <f>IF(SABI_SUMMARY!AT253="CENSORED",IF(SABI_SUMMARY!AS253="MALE_SUBADULT","M_DISPERSED",IF(SABI_SUMMARY!AS253="FEMALE_SUBADULT","F_DISPERSED","NA")),IF(SABI_SUMMARY!AT253="MALE_ADULT_36_48","M_RESIDENT",IF(SABI_SUMMARY!AT253="FEMALE_ADULT_36_48","F_RESIDENT","NA")))</f>
        <v>NA</v>
      </c>
      <c r="L253" s="1" t="str">
        <f>IF(SABI_SUMMARY!AU253="CENSORED",IF(SABI_SUMMARY!AT253="MALE_SUBADULT","M_DISPERSED",IF(SABI_SUMMARY!AT253="FEMALE_SUBADULT","F_DISPERSED","NA")),IF(SABI_SUMMARY!AU253="MALE_ADULT_36_48","M_RESIDENT",IF(SABI_SUMMARY!AU253="FEMALE_ADULT_36_48","F_RESIDENT","NA")))</f>
        <v>NA</v>
      </c>
      <c r="M253" s="1" t="str">
        <f>IF(SABI_SUMMARY!AV253="CENSORED",IF(SABI_SUMMARY!AU253="MALE_SUBADULT","M_DISPERSED",IF(SABI_SUMMARY!AU253="FEMALE_SUBADULT","F_DISPERSED","NA")),IF(SABI_SUMMARY!AV253="MALE_ADULT_36_48","M_RESIDENT",IF(SABI_SUMMARY!AV253="FEMALE_ADULT_36_48","F_RESIDENT","NA")))</f>
        <v>NA</v>
      </c>
      <c r="N253" s="1" t="str">
        <f>IF(SABI_SUMMARY!AW253="CENSORED",IF(SABI_SUMMARY!AV253="MALE_SUBADULT","M_DISPERSED",IF(SABI_SUMMARY!AV253="FEMALE_SUBADULT","F_DISPERSED","NA")),IF(SABI_SUMMARY!AW253="MALE_ADULT_36_48","M_RESIDENT",IF(SABI_SUMMARY!AW253="FEMALE_ADULT_36_48","F_RESIDENT","NA")))</f>
        <v>NA</v>
      </c>
      <c r="O253" s="1" t="str">
        <f>IF(SABI_SUMMARY!AX253="CENSORED",IF(SABI_SUMMARY!AW253="MALE_SUBADULT","M_DISPERSED",IF(SABI_SUMMARY!AW253="FEMALE_SUBADULT","F_DISPERSED","NA")),IF(SABI_SUMMARY!AX253="MALE_ADULT_36_48","M_RESIDENT",IF(SABI_SUMMARY!AX253="FEMALE_ADULT_36_48","F_RESIDENT","NA")))</f>
        <v>NA</v>
      </c>
      <c r="P253" s="1" t="str">
        <f>IF(SABI_SUMMARY!AY253="CENSORED",IF(SABI_SUMMARY!AX253="MALE_SUBADULT","M_DISPERSED",IF(SABI_SUMMARY!AX253="FEMALE_SUBADULT","F_DISPERSED","NA")),IF(SABI_SUMMARY!AY253="MALE_ADULT_36_48","M_RESIDENT",IF(SABI_SUMMARY!AY253="FEMALE_ADULT_36_48","F_RESIDENT","NA")))</f>
        <v>NA</v>
      </c>
    </row>
    <row r="254" spans="1:16" x14ac:dyDescent="0.2">
      <c r="A254" s="27">
        <f>SABI_RAW_DATA!A254</f>
        <v>253</v>
      </c>
      <c r="B254" s="1" t="str">
        <f>IF(SABI_SUMMARY!AK254="CENSORED",IF(SABI_SUMMARY!AJ254="MALE_SUBADULT","M_DISPERSED",IF(SABI_SUMMARY!AJ254="FEMALE_SUBADULT","F_DISPERSED","NA")),IF(SABI_SUMMARY!AK254="MALE_ADULT_36_48","M_RESIDENT",IF(SABI_SUMMARY!AK254="FEMALE_ADULT_36_48","F_RESIDENT","NA")))</f>
        <v>NA</v>
      </c>
      <c r="C254" s="1" t="str">
        <f>IF(SABI_SUMMARY!AL254="CENSORED",IF(SABI_SUMMARY!AK254="MALE_SUBADULT","M_DISPERSED",IF(SABI_SUMMARY!AK254="FEMALE_SUBADULT","F_DISPERSED","NA")),IF(SABI_SUMMARY!AL254="MALE_ADULT_36_48","M_RESIDENT",IF(SABI_SUMMARY!AL254="FEMALE_ADULT_36_48","F_RESIDENT","NA")))</f>
        <v>NA</v>
      </c>
      <c r="D254" s="1" t="str">
        <f>IF(SABI_SUMMARY!AM254="CENSORED",IF(SABI_SUMMARY!AL254="MALE_SUBADULT","M_DISPERSED",IF(SABI_SUMMARY!AL254="FEMALE_SUBADULT","F_DISPERSED","NA")),IF(SABI_SUMMARY!AM254="MALE_ADULT_36_48","M_RESIDENT",IF(SABI_SUMMARY!AM254="FEMALE_ADULT_36_48","F_RESIDENT","NA")))</f>
        <v>NA</v>
      </c>
      <c r="E254" s="1" t="str">
        <f>IF(SABI_SUMMARY!AN254="CENSORED",IF(SABI_SUMMARY!AM254="MALE_SUBADULT","M_DISPERSED",IF(SABI_SUMMARY!AM254="FEMALE_SUBADULT","F_DISPERSED","NA")),IF(SABI_SUMMARY!AN254="MALE_ADULT_36_48","M_RESIDENT",IF(SABI_SUMMARY!AN254="FEMALE_ADULT_36_48","F_RESIDENT","NA")))</f>
        <v>NA</v>
      </c>
      <c r="F254" s="1" t="str">
        <f>IF(SABI_SUMMARY!AO254="CENSORED",IF(SABI_SUMMARY!AN254="MALE_SUBADULT","M_DISPERSED",IF(SABI_SUMMARY!AN254="FEMALE_SUBADULT","F_DISPERSED","NA")),IF(SABI_SUMMARY!AO254="MALE_ADULT_36_48","M_RESIDENT",IF(SABI_SUMMARY!AO254="FEMALE_ADULT_36_48","F_RESIDENT","NA")))</f>
        <v>NA</v>
      </c>
      <c r="G254" s="1" t="str">
        <f>IF(SABI_SUMMARY!AP254="CENSORED",IF(SABI_SUMMARY!AO254="MALE_SUBADULT","M_DISPERSED",IF(SABI_SUMMARY!AO254="FEMALE_SUBADULT","F_DISPERSED","NA")),IF(SABI_SUMMARY!AP254="MALE_ADULT_36_48","M_RESIDENT",IF(SABI_SUMMARY!AP254="FEMALE_ADULT_36_48","F_RESIDENT","NA")))</f>
        <v>NA</v>
      </c>
      <c r="H254" s="1" t="str">
        <f>IF(SABI_SUMMARY!AQ254="CENSORED",IF(SABI_SUMMARY!AP254="MALE_SUBADULT","M_DISPERSED",IF(SABI_SUMMARY!AP254="FEMALE_SUBADULT","F_DISPERSED","NA")),IF(SABI_SUMMARY!AQ254="MALE_ADULT_36_48","M_RESIDENT",IF(SABI_SUMMARY!AQ254="FEMALE_ADULT_36_48","F_RESIDENT","NA")))</f>
        <v>NA</v>
      </c>
      <c r="I254" s="1" t="str">
        <f>IF(SABI_SUMMARY!AR254="CENSORED",IF(SABI_SUMMARY!AQ254="MALE_SUBADULT","M_DISPERSED",IF(SABI_SUMMARY!AQ254="FEMALE_SUBADULT","F_DISPERSED","NA")),IF(SABI_SUMMARY!AR254="MALE_ADULT_36_48","M_RESIDENT",IF(SABI_SUMMARY!AR254="FEMALE_ADULT_36_48","F_RESIDENT","NA")))</f>
        <v>NA</v>
      </c>
      <c r="J254" s="1" t="str">
        <f>IF(SABI_SUMMARY!AS254="CENSORED",IF(SABI_SUMMARY!AR254="MALE_SUBADULT","M_DISPERSED",IF(SABI_SUMMARY!AR254="FEMALE_SUBADULT","F_DISPERSED","NA")),IF(SABI_SUMMARY!AS254="MALE_ADULT_36_48","M_RESIDENT",IF(SABI_SUMMARY!AS254="FEMALE_ADULT_36_48","F_RESIDENT","NA")))</f>
        <v>NA</v>
      </c>
      <c r="K254" s="1" t="str">
        <f>IF(SABI_SUMMARY!AT254="CENSORED",IF(SABI_SUMMARY!AS254="MALE_SUBADULT","M_DISPERSED",IF(SABI_SUMMARY!AS254="FEMALE_SUBADULT","F_DISPERSED","NA")),IF(SABI_SUMMARY!AT254="MALE_ADULT_36_48","M_RESIDENT",IF(SABI_SUMMARY!AT254="FEMALE_ADULT_36_48","F_RESIDENT","NA")))</f>
        <v>NA</v>
      </c>
      <c r="L254" s="1" t="str">
        <f>IF(SABI_SUMMARY!AU254="CENSORED",IF(SABI_SUMMARY!AT254="MALE_SUBADULT","M_DISPERSED",IF(SABI_SUMMARY!AT254="FEMALE_SUBADULT","F_DISPERSED","NA")),IF(SABI_SUMMARY!AU254="MALE_ADULT_36_48","M_RESIDENT",IF(SABI_SUMMARY!AU254="FEMALE_ADULT_36_48","F_RESIDENT","NA")))</f>
        <v>NA</v>
      </c>
      <c r="M254" s="1" t="str">
        <f>IF(SABI_SUMMARY!AV254="CENSORED",IF(SABI_SUMMARY!AU254="MALE_SUBADULT","M_DISPERSED",IF(SABI_SUMMARY!AU254="FEMALE_SUBADULT","F_DISPERSED","NA")),IF(SABI_SUMMARY!AV254="MALE_ADULT_36_48","M_RESIDENT",IF(SABI_SUMMARY!AV254="FEMALE_ADULT_36_48","F_RESIDENT","NA")))</f>
        <v>NA</v>
      </c>
      <c r="N254" s="1" t="str">
        <f>IF(SABI_SUMMARY!AW254="CENSORED",IF(SABI_SUMMARY!AV254="MALE_SUBADULT","M_DISPERSED",IF(SABI_SUMMARY!AV254="FEMALE_SUBADULT","F_DISPERSED","NA")),IF(SABI_SUMMARY!AW254="MALE_ADULT_36_48","M_RESIDENT",IF(SABI_SUMMARY!AW254="FEMALE_ADULT_36_48","F_RESIDENT","NA")))</f>
        <v>NA</v>
      </c>
      <c r="O254" s="1" t="str">
        <f>IF(SABI_SUMMARY!AX254="CENSORED",IF(SABI_SUMMARY!AW254="MALE_SUBADULT","M_DISPERSED",IF(SABI_SUMMARY!AW254="FEMALE_SUBADULT","F_DISPERSED","NA")),IF(SABI_SUMMARY!AX254="MALE_ADULT_36_48","M_RESIDENT",IF(SABI_SUMMARY!AX254="FEMALE_ADULT_36_48","F_RESIDENT","NA")))</f>
        <v>NA</v>
      </c>
      <c r="P254" s="1" t="str">
        <f>IF(SABI_SUMMARY!AY254="CENSORED",IF(SABI_SUMMARY!AX254="MALE_SUBADULT","M_DISPERSED",IF(SABI_SUMMARY!AX254="FEMALE_SUBADULT","F_DISPERSED","NA")),IF(SABI_SUMMARY!AY254="MALE_ADULT_36_48","M_RESIDENT",IF(SABI_SUMMARY!AY254="FEMALE_ADULT_36_48","F_RESIDENT","NA")))</f>
        <v>NA</v>
      </c>
    </row>
    <row r="255" spans="1:16" x14ac:dyDescent="0.2">
      <c r="A255" s="27">
        <f>SABI_RAW_DATA!A255</f>
        <v>254</v>
      </c>
      <c r="B255" s="1" t="str">
        <f>IF(SABI_SUMMARY!AK255="CENSORED",IF(SABI_SUMMARY!AJ255="MALE_SUBADULT","M_DISPERSED",IF(SABI_SUMMARY!AJ255="FEMALE_SUBADULT","F_DISPERSED","NA")),IF(SABI_SUMMARY!AK255="MALE_ADULT_36_48","M_RESIDENT",IF(SABI_SUMMARY!AK255="FEMALE_ADULT_36_48","F_RESIDENT","NA")))</f>
        <v>NA</v>
      </c>
      <c r="C255" s="1" t="str">
        <f>IF(SABI_SUMMARY!AL255="CENSORED",IF(SABI_SUMMARY!AK255="MALE_SUBADULT","M_DISPERSED",IF(SABI_SUMMARY!AK255="FEMALE_SUBADULT","F_DISPERSED","NA")),IF(SABI_SUMMARY!AL255="MALE_ADULT_36_48","M_RESIDENT",IF(SABI_SUMMARY!AL255="FEMALE_ADULT_36_48","F_RESIDENT","NA")))</f>
        <v>NA</v>
      </c>
      <c r="D255" s="1" t="str">
        <f>IF(SABI_SUMMARY!AM255="CENSORED",IF(SABI_SUMMARY!AL255="MALE_SUBADULT","M_DISPERSED",IF(SABI_SUMMARY!AL255="FEMALE_SUBADULT","F_DISPERSED","NA")),IF(SABI_SUMMARY!AM255="MALE_ADULT_36_48","M_RESIDENT",IF(SABI_SUMMARY!AM255="FEMALE_ADULT_36_48","F_RESIDENT","NA")))</f>
        <v>NA</v>
      </c>
      <c r="E255" s="1" t="str">
        <f>IF(SABI_SUMMARY!AN255="CENSORED",IF(SABI_SUMMARY!AM255="MALE_SUBADULT","M_DISPERSED",IF(SABI_SUMMARY!AM255="FEMALE_SUBADULT","F_DISPERSED","NA")),IF(SABI_SUMMARY!AN255="MALE_ADULT_36_48","M_RESIDENT",IF(SABI_SUMMARY!AN255="FEMALE_ADULT_36_48","F_RESIDENT","NA")))</f>
        <v>NA</v>
      </c>
      <c r="F255" s="1" t="str">
        <f>IF(SABI_SUMMARY!AO255="CENSORED",IF(SABI_SUMMARY!AN255="MALE_SUBADULT","M_DISPERSED",IF(SABI_SUMMARY!AN255="FEMALE_SUBADULT","F_DISPERSED","NA")),IF(SABI_SUMMARY!AO255="MALE_ADULT_36_48","M_RESIDENT",IF(SABI_SUMMARY!AO255="FEMALE_ADULT_36_48","F_RESIDENT","NA")))</f>
        <v>NA</v>
      </c>
      <c r="G255" s="1" t="str">
        <f>IF(SABI_SUMMARY!AP255="CENSORED",IF(SABI_SUMMARY!AO255="MALE_SUBADULT","M_DISPERSED",IF(SABI_SUMMARY!AO255="FEMALE_SUBADULT","F_DISPERSED","NA")),IF(SABI_SUMMARY!AP255="MALE_ADULT_36_48","M_RESIDENT",IF(SABI_SUMMARY!AP255="FEMALE_ADULT_36_48","F_RESIDENT","NA")))</f>
        <v>NA</v>
      </c>
      <c r="H255" s="1" t="str">
        <f>IF(SABI_SUMMARY!AQ255="CENSORED",IF(SABI_SUMMARY!AP255="MALE_SUBADULT","M_DISPERSED",IF(SABI_SUMMARY!AP255="FEMALE_SUBADULT","F_DISPERSED","NA")),IF(SABI_SUMMARY!AQ255="MALE_ADULT_36_48","M_RESIDENT",IF(SABI_SUMMARY!AQ255="FEMALE_ADULT_36_48","F_RESIDENT","NA")))</f>
        <v>NA</v>
      </c>
      <c r="I255" s="1" t="str">
        <f>IF(SABI_SUMMARY!AR255="CENSORED",IF(SABI_SUMMARY!AQ255="MALE_SUBADULT","M_DISPERSED",IF(SABI_SUMMARY!AQ255="FEMALE_SUBADULT","F_DISPERSED","NA")),IF(SABI_SUMMARY!AR255="MALE_ADULT_36_48","M_RESIDENT",IF(SABI_SUMMARY!AR255="FEMALE_ADULT_36_48","F_RESIDENT","NA")))</f>
        <v>NA</v>
      </c>
      <c r="J255" s="1" t="str">
        <f>IF(SABI_SUMMARY!AS255="CENSORED",IF(SABI_SUMMARY!AR255="MALE_SUBADULT","M_DISPERSED",IF(SABI_SUMMARY!AR255="FEMALE_SUBADULT","F_DISPERSED","NA")),IF(SABI_SUMMARY!AS255="MALE_ADULT_36_48","M_RESIDENT",IF(SABI_SUMMARY!AS255="FEMALE_ADULT_36_48","F_RESIDENT","NA")))</f>
        <v>NA</v>
      </c>
      <c r="K255" s="1" t="str">
        <f>IF(SABI_SUMMARY!AT255="CENSORED",IF(SABI_SUMMARY!AS255="MALE_SUBADULT","M_DISPERSED",IF(SABI_SUMMARY!AS255="FEMALE_SUBADULT","F_DISPERSED","NA")),IF(SABI_SUMMARY!AT255="MALE_ADULT_36_48","M_RESIDENT",IF(SABI_SUMMARY!AT255="FEMALE_ADULT_36_48","F_RESIDENT","NA")))</f>
        <v>NA</v>
      </c>
      <c r="L255" s="1" t="str">
        <f>IF(SABI_SUMMARY!AU255="CENSORED",IF(SABI_SUMMARY!AT255="MALE_SUBADULT","M_DISPERSED",IF(SABI_SUMMARY!AT255="FEMALE_SUBADULT","F_DISPERSED","NA")),IF(SABI_SUMMARY!AU255="MALE_ADULT_36_48","M_RESIDENT",IF(SABI_SUMMARY!AU255="FEMALE_ADULT_36_48","F_RESIDENT","NA")))</f>
        <v>NA</v>
      </c>
      <c r="M255" s="1" t="str">
        <f>IF(SABI_SUMMARY!AV255="CENSORED",IF(SABI_SUMMARY!AU255="MALE_SUBADULT","M_DISPERSED",IF(SABI_SUMMARY!AU255="FEMALE_SUBADULT","F_DISPERSED","NA")),IF(SABI_SUMMARY!AV255="MALE_ADULT_36_48","M_RESIDENT",IF(SABI_SUMMARY!AV255="FEMALE_ADULT_36_48","F_RESIDENT","NA")))</f>
        <v>NA</v>
      </c>
      <c r="N255" s="1" t="str">
        <f>IF(SABI_SUMMARY!AW255="CENSORED",IF(SABI_SUMMARY!AV255="MALE_SUBADULT","M_DISPERSED",IF(SABI_SUMMARY!AV255="FEMALE_SUBADULT","F_DISPERSED","NA")),IF(SABI_SUMMARY!AW255="MALE_ADULT_36_48","M_RESIDENT",IF(SABI_SUMMARY!AW255="FEMALE_ADULT_36_48","F_RESIDENT","NA")))</f>
        <v>NA</v>
      </c>
      <c r="O255" s="1" t="str">
        <f>IF(SABI_SUMMARY!AX255="CENSORED",IF(SABI_SUMMARY!AW255="MALE_SUBADULT","M_DISPERSED",IF(SABI_SUMMARY!AW255="FEMALE_SUBADULT","F_DISPERSED","NA")),IF(SABI_SUMMARY!AX255="MALE_ADULT_36_48","M_RESIDENT",IF(SABI_SUMMARY!AX255="FEMALE_ADULT_36_48","F_RESIDENT","NA")))</f>
        <v>F_DISPERSED</v>
      </c>
      <c r="P255" s="1" t="str">
        <f>IF(SABI_SUMMARY!AY255="CENSORED",IF(SABI_SUMMARY!AX255="MALE_SUBADULT","M_DISPERSED",IF(SABI_SUMMARY!AX255="FEMALE_SUBADULT","F_DISPERSED","NA")),IF(SABI_SUMMARY!AY255="MALE_ADULT_36_48","M_RESIDENT",IF(SABI_SUMMARY!AY255="FEMALE_ADULT_36_48","F_RESIDENT","NA")))</f>
        <v>NA</v>
      </c>
    </row>
    <row r="256" spans="1:16" x14ac:dyDescent="0.2">
      <c r="A256" s="27">
        <f>SABI_RAW_DATA!A256</f>
        <v>255</v>
      </c>
      <c r="B256" s="1" t="str">
        <f>IF(SABI_SUMMARY!AK256="CENSORED",IF(SABI_SUMMARY!AJ256="MALE_SUBADULT","M_DISPERSED",IF(SABI_SUMMARY!AJ256="FEMALE_SUBADULT","F_DISPERSED","NA")),IF(SABI_SUMMARY!AK256="MALE_ADULT_36_48","M_RESIDENT",IF(SABI_SUMMARY!AK256="FEMALE_ADULT_36_48","F_RESIDENT","NA")))</f>
        <v>NA</v>
      </c>
      <c r="C256" s="1" t="str">
        <f>IF(SABI_SUMMARY!AL256="CENSORED",IF(SABI_SUMMARY!AK256="MALE_SUBADULT","M_DISPERSED",IF(SABI_SUMMARY!AK256="FEMALE_SUBADULT","F_DISPERSED","NA")),IF(SABI_SUMMARY!AL256="MALE_ADULT_36_48","M_RESIDENT",IF(SABI_SUMMARY!AL256="FEMALE_ADULT_36_48","F_RESIDENT","NA")))</f>
        <v>NA</v>
      </c>
      <c r="D256" s="1" t="str">
        <f>IF(SABI_SUMMARY!AM256="CENSORED",IF(SABI_SUMMARY!AL256="MALE_SUBADULT","M_DISPERSED",IF(SABI_SUMMARY!AL256="FEMALE_SUBADULT","F_DISPERSED","NA")),IF(SABI_SUMMARY!AM256="MALE_ADULT_36_48","M_RESIDENT",IF(SABI_SUMMARY!AM256="FEMALE_ADULT_36_48","F_RESIDENT","NA")))</f>
        <v>NA</v>
      </c>
      <c r="E256" s="1" t="str">
        <f>IF(SABI_SUMMARY!AN256="CENSORED",IF(SABI_SUMMARY!AM256="MALE_SUBADULT","M_DISPERSED",IF(SABI_SUMMARY!AM256="FEMALE_SUBADULT","F_DISPERSED","NA")),IF(SABI_SUMMARY!AN256="MALE_ADULT_36_48","M_RESIDENT",IF(SABI_SUMMARY!AN256="FEMALE_ADULT_36_48","F_RESIDENT","NA")))</f>
        <v>NA</v>
      </c>
      <c r="F256" s="1" t="str">
        <f>IF(SABI_SUMMARY!AO256="CENSORED",IF(SABI_SUMMARY!AN256="MALE_SUBADULT","M_DISPERSED",IF(SABI_SUMMARY!AN256="FEMALE_SUBADULT","F_DISPERSED","NA")),IF(SABI_SUMMARY!AO256="MALE_ADULT_36_48","M_RESIDENT",IF(SABI_SUMMARY!AO256="FEMALE_ADULT_36_48","F_RESIDENT","NA")))</f>
        <v>NA</v>
      </c>
      <c r="G256" s="1" t="str">
        <f>IF(SABI_SUMMARY!AP256="CENSORED",IF(SABI_SUMMARY!AO256="MALE_SUBADULT","M_DISPERSED",IF(SABI_SUMMARY!AO256="FEMALE_SUBADULT","F_DISPERSED","NA")),IF(SABI_SUMMARY!AP256="MALE_ADULT_36_48","M_RESIDENT",IF(SABI_SUMMARY!AP256="FEMALE_ADULT_36_48","F_RESIDENT","NA")))</f>
        <v>NA</v>
      </c>
      <c r="H256" s="1" t="str">
        <f>IF(SABI_SUMMARY!AQ256="CENSORED",IF(SABI_SUMMARY!AP256="MALE_SUBADULT","M_DISPERSED",IF(SABI_SUMMARY!AP256="FEMALE_SUBADULT","F_DISPERSED","NA")),IF(SABI_SUMMARY!AQ256="MALE_ADULT_36_48","M_RESIDENT",IF(SABI_SUMMARY!AQ256="FEMALE_ADULT_36_48","F_RESIDENT","NA")))</f>
        <v>NA</v>
      </c>
      <c r="I256" s="1" t="str">
        <f>IF(SABI_SUMMARY!AR256="CENSORED",IF(SABI_SUMMARY!AQ256="MALE_SUBADULT","M_DISPERSED",IF(SABI_SUMMARY!AQ256="FEMALE_SUBADULT","F_DISPERSED","NA")),IF(SABI_SUMMARY!AR256="MALE_ADULT_36_48","M_RESIDENT",IF(SABI_SUMMARY!AR256="FEMALE_ADULT_36_48","F_RESIDENT","NA")))</f>
        <v>NA</v>
      </c>
      <c r="J256" s="1" t="str">
        <f>IF(SABI_SUMMARY!AS256="CENSORED",IF(SABI_SUMMARY!AR256="MALE_SUBADULT","M_DISPERSED",IF(SABI_SUMMARY!AR256="FEMALE_SUBADULT","F_DISPERSED","NA")),IF(SABI_SUMMARY!AS256="MALE_ADULT_36_48","M_RESIDENT",IF(SABI_SUMMARY!AS256="FEMALE_ADULT_36_48","F_RESIDENT","NA")))</f>
        <v>NA</v>
      </c>
      <c r="K256" s="1" t="str">
        <f>IF(SABI_SUMMARY!AT256="CENSORED",IF(SABI_SUMMARY!AS256="MALE_SUBADULT","M_DISPERSED",IF(SABI_SUMMARY!AS256="FEMALE_SUBADULT","F_DISPERSED","NA")),IF(SABI_SUMMARY!AT256="MALE_ADULT_36_48","M_RESIDENT",IF(SABI_SUMMARY!AT256="FEMALE_ADULT_36_48","F_RESIDENT","NA")))</f>
        <v>NA</v>
      </c>
      <c r="L256" s="1" t="str">
        <f>IF(SABI_SUMMARY!AU256="CENSORED",IF(SABI_SUMMARY!AT256="MALE_SUBADULT","M_DISPERSED",IF(SABI_SUMMARY!AT256="FEMALE_SUBADULT","F_DISPERSED","NA")),IF(SABI_SUMMARY!AU256="MALE_ADULT_36_48","M_RESIDENT",IF(SABI_SUMMARY!AU256="FEMALE_ADULT_36_48","F_RESIDENT","NA")))</f>
        <v>NA</v>
      </c>
      <c r="M256" s="1" t="str">
        <f>IF(SABI_SUMMARY!AV256="CENSORED",IF(SABI_SUMMARY!AU256="MALE_SUBADULT","M_DISPERSED",IF(SABI_SUMMARY!AU256="FEMALE_SUBADULT","F_DISPERSED","NA")),IF(SABI_SUMMARY!AV256="MALE_ADULT_36_48","M_RESIDENT",IF(SABI_SUMMARY!AV256="FEMALE_ADULT_36_48","F_RESIDENT","NA")))</f>
        <v>NA</v>
      </c>
      <c r="N256" s="1" t="str">
        <f>IF(SABI_SUMMARY!AW256="CENSORED",IF(SABI_SUMMARY!AV256="MALE_SUBADULT","M_DISPERSED",IF(SABI_SUMMARY!AV256="FEMALE_SUBADULT","F_DISPERSED","NA")),IF(SABI_SUMMARY!AW256="MALE_ADULT_36_48","M_RESIDENT",IF(SABI_SUMMARY!AW256="FEMALE_ADULT_36_48","F_RESIDENT","NA")))</f>
        <v>NA</v>
      </c>
      <c r="O256" s="1" t="str">
        <f>IF(SABI_SUMMARY!AX256="CENSORED",IF(SABI_SUMMARY!AW256="MALE_SUBADULT","M_DISPERSED",IF(SABI_SUMMARY!AW256="FEMALE_SUBADULT","F_DISPERSED","NA")),IF(SABI_SUMMARY!AX256="MALE_ADULT_36_48","M_RESIDENT",IF(SABI_SUMMARY!AX256="FEMALE_ADULT_36_48","F_RESIDENT","NA")))</f>
        <v>NA</v>
      </c>
      <c r="P256" s="1" t="str">
        <f>IF(SABI_SUMMARY!AY256="CENSORED",IF(SABI_SUMMARY!AX256="MALE_SUBADULT","M_DISPERSED",IF(SABI_SUMMARY!AX256="FEMALE_SUBADULT","F_DISPERSED","NA")),IF(SABI_SUMMARY!AY256="MALE_ADULT_36_48","M_RESIDENT",IF(SABI_SUMMARY!AY256="FEMALE_ADULT_36_48","F_RESIDENT","NA")))</f>
        <v>NA</v>
      </c>
    </row>
    <row r="257" spans="1:16" x14ac:dyDescent="0.2">
      <c r="A257" s="27">
        <f>SABI_RAW_DATA!A257</f>
        <v>256</v>
      </c>
      <c r="B257" s="1" t="str">
        <f>IF(SABI_SUMMARY!AK257="CENSORED",IF(SABI_SUMMARY!AJ257="MALE_SUBADULT","M_DISPERSED",IF(SABI_SUMMARY!AJ257="FEMALE_SUBADULT","F_DISPERSED","NA")),IF(SABI_SUMMARY!AK257="MALE_ADULT_36_48","M_RESIDENT",IF(SABI_SUMMARY!AK257="FEMALE_ADULT_36_48","F_RESIDENT","NA")))</f>
        <v>NA</v>
      </c>
      <c r="C257" s="1" t="str">
        <f>IF(SABI_SUMMARY!AL257="CENSORED",IF(SABI_SUMMARY!AK257="MALE_SUBADULT","M_DISPERSED",IF(SABI_SUMMARY!AK257="FEMALE_SUBADULT","F_DISPERSED","NA")),IF(SABI_SUMMARY!AL257="MALE_ADULT_36_48","M_RESIDENT",IF(SABI_SUMMARY!AL257="FEMALE_ADULT_36_48","F_RESIDENT","NA")))</f>
        <v>NA</v>
      </c>
      <c r="D257" s="1" t="str">
        <f>IF(SABI_SUMMARY!AM257="CENSORED",IF(SABI_SUMMARY!AL257="MALE_SUBADULT","M_DISPERSED",IF(SABI_SUMMARY!AL257="FEMALE_SUBADULT","F_DISPERSED","NA")),IF(SABI_SUMMARY!AM257="MALE_ADULT_36_48","M_RESIDENT",IF(SABI_SUMMARY!AM257="FEMALE_ADULT_36_48","F_RESIDENT","NA")))</f>
        <v>NA</v>
      </c>
      <c r="E257" s="1" t="str">
        <f>IF(SABI_SUMMARY!AN257="CENSORED",IF(SABI_SUMMARY!AM257="MALE_SUBADULT","M_DISPERSED",IF(SABI_SUMMARY!AM257="FEMALE_SUBADULT","F_DISPERSED","NA")),IF(SABI_SUMMARY!AN257="MALE_ADULT_36_48","M_RESIDENT",IF(SABI_SUMMARY!AN257="FEMALE_ADULT_36_48","F_RESIDENT","NA")))</f>
        <v>NA</v>
      </c>
      <c r="F257" s="1" t="str">
        <f>IF(SABI_SUMMARY!AO257="CENSORED",IF(SABI_SUMMARY!AN257="MALE_SUBADULT","M_DISPERSED",IF(SABI_SUMMARY!AN257="FEMALE_SUBADULT","F_DISPERSED","NA")),IF(SABI_SUMMARY!AO257="MALE_ADULT_36_48","M_RESIDENT",IF(SABI_SUMMARY!AO257="FEMALE_ADULT_36_48","F_RESIDENT","NA")))</f>
        <v>NA</v>
      </c>
      <c r="G257" s="1" t="str">
        <f>IF(SABI_SUMMARY!AP257="CENSORED",IF(SABI_SUMMARY!AO257="MALE_SUBADULT","M_DISPERSED",IF(SABI_SUMMARY!AO257="FEMALE_SUBADULT","F_DISPERSED","NA")),IF(SABI_SUMMARY!AP257="MALE_ADULT_36_48","M_RESIDENT",IF(SABI_SUMMARY!AP257="FEMALE_ADULT_36_48","F_RESIDENT","NA")))</f>
        <v>NA</v>
      </c>
      <c r="H257" s="1" t="str">
        <f>IF(SABI_SUMMARY!AQ257="CENSORED",IF(SABI_SUMMARY!AP257="MALE_SUBADULT","M_DISPERSED",IF(SABI_SUMMARY!AP257="FEMALE_SUBADULT","F_DISPERSED","NA")),IF(SABI_SUMMARY!AQ257="MALE_ADULT_36_48","M_RESIDENT",IF(SABI_SUMMARY!AQ257="FEMALE_ADULT_36_48","F_RESIDENT","NA")))</f>
        <v>NA</v>
      </c>
      <c r="I257" s="1" t="str">
        <f>IF(SABI_SUMMARY!AR257="CENSORED",IF(SABI_SUMMARY!AQ257="MALE_SUBADULT","M_DISPERSED",IF(SABI_SUMMARY!AQ257="FEMALE_SUBADULT","F_DISPERSED","NA")),IF(SABI_SUMMARY!AR257="MALE_ADULT_36_48","M_RESIDENT",IF(SABI_SUMMARY!AR257="FEMALE_ADULT_36_48","F_RESIDENT","NA")))</f>
        <v>NA</v>
      </c>
      <c r="J257" s="1" t="str">
        <f>IF(SABI_SUMMARY!AS257="CENSORED",IF(SABI_SUMMARY!AR257="MALE_SUBADULT","M_DISPERSED",IF(SABI_SUMMARY!AR257="FEMALE_SUBADULT","F_DISPERSED","NA")),IF(SABI_SUMMARY!AS257="MALE_ADULT_36_48","M_RESIDENT",IF(SABI_SUMMARY!AS257="FEMALE_ADULT_36_48","F_RESIDENT","NA")))</f>
        <v>NA</v>
      </c>
      <c r="K257" s="1" t="str">
        <f>IF(SABI_SUMMARY!AT257="CENSORED",IF(SABI_SUMMARY!AS257="MALE_SUBADULT","M_DISPERSED",IF(SABI_SUMMARY!AS257="FEMALE_SUBADULT","F_DISPERSED","NA")),IF(SABI_SUMMARY!AT257="MALE_ADULT_36_48","M_RESIDENT",IF(SABI_SUMMARY!AT257="FEMALE_ADULT_36_48","F_RESIDENT","NA")))</f>
        <v>NA</v>
      </c>
      <c r="L257" s="1" t="str">
        <f>IF(SABI_SUMMARY!AU257="CENSORED",IF(SABI_SUMMARY!AT257="MALE_SUBADULT","M_DISPERSED",IF(SABI_SUMMARY!AT257="FEMALE_SUBADULT","F_DISPERSED","NA")),IF(SABI_SUMMARY!AU257="MALE_ADULT_36_48","M_RESIDENT",IF(SABI_SUMMARY!AU257="FEMALE_ADULT_36_48","F_RESIDENT","NA")))</f>
        <v>NA</v>
      </c>
      <c r="M257" s="1" t="str">
        <f>IF(SABI_SUMMARY!AV257="CENSORED",IF(SABI_SUMMARY!AU257="MALE_SUBADULT","M_DISPERSED",IF(SABI_SUMMARY!AU257="FEMALE_SUBADULT","F_DISPERSED","NA")),IF(SABI_SUMMARY!AV257="MALE_ADULT_36_48","M_RESIDENT",IF(SABI_SUMMARY!AV257="FEMALE_ADULT_36_48","F_RESIDENT","NA")))</f>
        <v>NA</v>
      </c>
      <c r="N257" s="1" t="str">
        <f>IF(SABI_SUMMARY!AW257="CENSORED",IF(SABI_SUMMARY!AV257="MALE_SUBADULT","M_DISPERSED",IF(SABI_SUMMARY!AV257="FEMALE_SUBADULT","F_DISPERSED","NA")),IF(SABI_SUMMARY!AW257="MALE_ADULT_36_48","M_RESIDENT",IF(SABI_SUMMARY!AW257="FEMALE_ADULT_36_48","F_RESIDENT","NA")))</f>
        <v>NA</v>
      </c>
      <c r="O257" s="1" t="str">
        <f>IF(SABI_SUMMARY!AX257="CENSORED",IF(SABI_SUMMARY!AW257="MALE_SUBADULT","M_DISPERSED",IF(SABI_SUMMARY!AW257="FEMALE_SUBADULT","F_DISPERSED","NA")),IF(SABI_SUMMARY!AX257="MALE_ADULT_36_48","M_RESIDENT",IF(SABI_SUMMARY!AX257="FEMALE_ADULT_36_48","F_RESIDENT","NA")))</f>
        <v>NA</v>
      </c>
      <c r="P257" s="1" t="str">
        <f>IF(SABI_SUMMARY!AY257="CENSORED",IF(SABI_SUMMARY!AX257="MALE_SUBADULT","M_DISPERSED",IF(SABI_SUMMARY!AX257="FEMALE_SUBADULT","F_DISPERSED","NA")),IF(SABI_SUMMARY!AY257="MALE_ADULT_36_48","M_RESIDENT",IF(SABI_SUMMARY!AY257="FEMALE_ADULT_36_48","F_RESIDENT","NA")))</f>
        <v>NA</v>
      </c>
    </row>
    <row r="258" spans="1:16" x14ac:dyDescent="0.2">
      <c r="A258" s="27">
        <f>SABI_RAW_DATA!A258</f>
        <v>257</v>
      </c>
      <c r="B258" s="1" t="str">
        <f>IF(SABI_SUMMARY!AK258="CENSORED",IF(SABI_SUMMARY!AJ258="MALE_SUBADULT","M_DISPERSED",IF(SABI_SUMMARY!AJ258="FEMALE_SUBADULT","F_DISPERSED","NA")),IF(SABI_SUMMARY!AK258="MALE_ADULT_36_48","M_RESIDENT",IF(SABI_SUMMARY!AK258="FEMALE_ADULT_36_48","F_RESIDENT","NA")))</f>
        <v>NA</v>
      </c>
      <c r="C258" s="1" t="str">
        <f>IF(SABI_SUMMARY!AL258="CENSORED",IF(SABI_SUMMARY!AK258="MALE_SUBADULT","M_DISPERSED",IF(SABI_SUMMARY!AK258="FEMALE_SUBADULT","F_DISPERSED","NA")),IF(SABI_SUMMARY!AL258="MALE_ADULT_36_48","M_RESIDENT",IF(SABI_SUMMARY!AL258="FEMALE_ADULT_36_48","F_RESIDENT","NA")))</f>
        <v>NA</v>
      </c>
      <c r="D258" s="1" t="str">
        <f>IF(SABI_SUMMARY!AM258="CENSORED",IF(SABI_SUMMARY!AL258="MALE_SUBADULT","M_DISPERSED",IF(SABI_SUMMARY!AL258="FEMALE_SUBADULT","F_DISPERSED","NA")),IF(SABI_SUMMARY!AM258="MALE_ADULT_36_48","M_RESIDENT",IF(SABI_SUMMARY!AM258="FEMALE_ADULT_36_48","F_RESIDENT","NA")))</f>
        <v>NA</v>
      </c>
      <c r="E258" s="1" t="str">
        <f>IF(SABI_SUMMARY!AN258="CENSORED",IF(SABI_SUMMARY!AM258="MALE_SUBADULT","M_DISPERSED",IF(SABI_SUMMARY!AM258="FEMALE_SUBADULT","F_DISPERSED","NA")),IF(SABI_SUMMARY!AN258="MALE_ADULT_36_48","M_RESIDENT",IF(SABI_SUMMARY!AN258="FEMALE_ADULT_36_48","F_RESIDENT","NA")))</f>
        <v>NA</v>
      </c>
      <c r="F258" s="1" t="str">
        <f>IF(SABI_SUMMARY!AO258="CENSORED",IF(SABI_SUMMARY!AN258="MALE_SUBADULT","M_DISPERSED",IF(SABI_SUMMARY!AN258="FEMALE_SUBADULT","F_DISPERSED","NA")),IF(SABI_SUMMARY!AO258="MALE_ADULT_36_48","M_RESIDENT",IF(SABI_SUMMARY!AO258="FEMALE_ADULT_36_48","F_RESIDENT","NA")))</f>
        <v>NA</v>
      </c>
      <c r="G258" s="1" t="str">
        <f>IF(SABI_SUMMARY!AP258="CENSORED",IF(SABI_SUMMARY!AO258="MALE_SUBADULT","M_DISPERSED",IF(SABI_SUMMARY!AO258="FEMALE_SUBADULT","F_DISPERSED","NA")),IF(SABI_SUMMARY!AP258="MALE_ADULT_36_48","M_RESIDENT",IF(SABI_SUMMARY!AP258="FEMALE_ADULT_36_48","F_RESIDENT","NA")))</f>
        <v>NA</v>
      </c>
      <c r="H258" s="1" t="str">
        <f>IF(SABI_SUMMARY!AQ258="CENSORED",IF(SABI_SUMMARY!AP258="MALE_SUBADULT","M_DISPERSED",IF(SABI_SUMMARY!AP258="FEMALE_SUBADULT","F_DISPERSED","NA")),IF(SABI_SUMMARY!AQ258="MALE_ADULT_36_48","M_RESIDENT",IF(SABI_SUMMARY!AQ258="FEMALE_ADULT_36_48","F_RESIDENT","NA")))</f>
        <v>NA</v>
      </c>
      <c r="I258" s="1" t="str">
        <f>IF(SABI_SUMMARY!AR258="CENSORED",IF(SABI_SUMMARY!AQ258="MALE_SUBADULT","M_DISPERSED",IF(SABI_SUMMARY!AQ258="FEMALE_SUBADULT","F_DISPERSED","NA")),IF(SABI_SUMMARY!AR258="MALE_ADULT_36_48","M_RESIDENT",IF(SABI_SUMMARY!AR258="FEMALE_ADULT_36_48","F_RESIDENT","NA")))</f>
        <v>NA</v>
      </c>
      <c r="J258" s="1" t="str">
        <f>IF(SABI_SUMMARY!AS258="CENSORED",IF(SABI_SUMMARY!AR258="MALE_SUBADULT","M_DISPERSED",IF(SABI_SUMMARY!AR258="FEMALE_SUBADULT","F_DISPERSED","NA")),IF(SABI_SUMMARY!AS258="MALE_ADULT_36_48","M_RESIDENT",IF(SABI_SUMMARY!AS258="FEMALE_ADULT_36_48","F_RESIDENT","NA")))</f>
        <v>NA</v>
      </c>
      <c r="K258" s="1" t="str">
        <f>IF(SABI_SUMMARY!AT258="CENSORED",IF(SABI_SUMMARY!AS258="MALE_SUBADULT","M_DISPERSED",IF(SABI_SUMMARY!AS258="FEMALE_SUBADULT","F_DISPERSED","NA")),IF(SABI_SUMMARY!AT258="MALE_ADULT_36_48","M_RESIDENT",IF(SABI_SUMMARY!AT258="FEMALE_ADULT_36_48","F_RESIDENT","NA")))</f>
        <v>NA</v>
      </c>
      <c r="L258" s="1" t="str">
        <f>IF(SABI_SUMMARY!AU258="CENSORED",IF(SABI_SUMMARY!AT258="MALE_SUBADULT","M_DISPERSED",IF(SABI_SUMMARY!AT258="FEMALE_SUBADULT","F_DISPERSED","NA")),IF(SABI_SUMMARY!AU258="MALE_ADULT_36_48","M_RESIDENT",IF(SABI_SUMMARY!AU258="FEMALE_ADULT_36_48","F_RESIDENT","NA")))</f>
        <v>NA</v>
      </c>
      <c r="M258" s="1" t="str">
        <f>IF(SABI_SUMMARY!AV258="CENSORED",IF(SABI_SUMMARY!AU258="MALE_SUBADULT","M_DISPERSED",IF(SABI_SUMMARY!AU258="FEMALE_SUBADULT","F_DISPERSED","NA")),IF(SABI_SUMMARY!AV258="MALE_ADULT_36_48","M_RESIDENT",IF(SABI_SUMMARY!AV258="FEMALE_ADULT_36_48","F_RESIDENT","NA")))</f>
        <v>NA</v>
      </c>
      <c r="N258" s="1" t="str">
        <f>IF(SABI_SUMMARY!AW258="CENSORED",IF(SABI_SUMMARY!AV258="MALE_SUBADULT","M_DISPERSED",IF(SABI_SUMMARY!AV258="FEMALE_SUBADULT","F_DISPERSED","NA")),IF(SABI_SUMMARY!AW258="MALE_ADULT_36_48","M_RESIDENT",IF(SABI_SUMMARY!AW258="FEMALE_ADULT_36_48","F_RESIDENT","NA")))</f>
        <v>NA</v>
      </c>
      <c r="O258" s="1" t="str">
        <f>IF(SABI_SUMMARY!AX258="CENSORED",IF(SABI_SUMMARY!AW258="MALE_SUBADULT","M_DISPERSED",IF(SABI_SUMMARY!AW258="FEMALE_SUBADULT","F_DISPERSED","NA")),IF(SABI_SUMMARY!AX258="MALE_ADULT_36_48","M_RESIDENT",IF(SABI_SUMMARY!AX258="FEMALE_ADULT_36_48","F_RESIDENT","NA")))</f>
        <v>NA</v>
      </c>
      <c r="P258" s="1" t="str">
        <f>IF(SABI_SUMMARY!AY258="CENSORED",IF(SABI_SUMMARY!AX258="MALE_SUBADULT","M_DISPERSED",IF(SABI_SUMMARY!AX258="FEMALE_SUBADULT","F_DISPERSED","NA")),IF(SABI_SUMMARY!AY258="MALE_ADULT_36_48","M_RESIDENT",IF(SABI_SUMMARY!AY258="FEMALE_ADULT_36_48","F_RESIDENT","NA")))</f>
        <v>NA</v>
      </c>
    </row>
    <row r="259" spans="1:16" x14ac:dyDescent="0.2">
      <c r="A259" s="27">
        <f>SABI_RAW_DATA!A259</f>
        <v>258</v>
      </c>
      <c r="B259" s="1" t="str">
        <f>IF(SABI_SUMMARY!AK259="CENSORED",IF(SABI_SUMMARY!AJ259="MALE_SUBADULT","M_DISPERSED",IF(SABI_SUMMARY!AJ259="FEMALE_SUBADULT","F_DISPERSED","NA")),IF(SABI_SUMMARY!AK259="MALE_ADULT_36_48","M_RESIDENT",IF(SABI_SUMMARY!AK259="FEMALE_ADULT_36_48","F_RESIDENT","NA")))</f>
        <v>NA</v>
      </c>
      <c r="C259" s="1" t="str">
        <f>IF(SABI_SUMMARY!AL259="CENSORED",IF(SABI_SUMMARY!AK259="MALE_SUBADULT","M_DISPERSED",IF(SABI_SUMMARY!AK259="FEMALE_SUBADULT","F_DISPERSED","NA")),IF(SABI_SUMMARY!AL259="MALE_ADULT_36_48","M_RESIDENT",IF(SABI_SUMMARY!AL259="FEMALE_ADULT_36_48","F_RESIDENT","NA")))</f>
        <v>NA</v>
      </c>
      <c r="D259" s="1" t="str">
        <f>IF(SABI_SUMMARY!AM259="CENSORED",IF(SABI_SUMMARY!AL259="MALE_SUBADULT","M_DISPERSED",IF(SABI_SUMMARY!AL259="FEMALE_SUBADULT","F_DISPERSED","NA")),IF(SABI_SUMMARY!AM259="MALE_ADULT_36_48","M_RESIDENT",IF(SABI_SUMMARY!AM259="FEMALE_ADULT_36_48","F_RESIDENT","NA")))</f>
        <v>NA</v>
      </c>
      <c r="E259" s="1" t="str">
        <f>IF(SABI_SUMMARY!AN259="CENSORED",IF(SABI_SUMMARY!AM259="MALE_SUBADULT","M_DISPERSED",IF(SABI_SUMMARY!AM259="FEMALE_SUBADULT","F_DISPERSED","NA")),IF(SABI_SUMMARY!AN259="MALE_ADULT_36_48","M_RESIDENT",IF(SABI_SUMMARY!AN259="FEMALE_ADULT_36_48","F_RESIDENT","NA")))</f>
        <v>NA</v>
      </c>
      <c r="F259" s="1" t="str">
        <f>IF(SABI_SUMMARY!AO259="CENSORED",IF(SABI_SUMMARY!AN259="MALE_SUBADULT","M_DISPERSED",IF(SABI_SUMMARY!AN259="FEMALE_SUBADULT","F_DISPERSED","NA")),IF(SABI_SUMMARY!AO259="MALE_ADULT_36_48","M_RESIDENT",IF(SABI_SUMMARY!AO259="FEMALE_ADULT_36_48","F_RESIDENT","NA")))</f>
        <v>NA</v>
      </c>
      <c r="G259" s="1" t="str">
        <f>IF(SABI_SUMMARY!AP259="CENSORED",IF(SABI_SUMMARY!AO259="MALE_SUBADULT","M_DISPERSED",IF(SABI_SUMMARY!AO259="FEMALE_SUBADULT","F_DISPERSED","NA")),IF(SABI_SUMMARY!AP259="MALE_ADULT_36_48","M_RESIDENT",IF(SABI_SUMMARY!AP259="FEMALE_ADULT_36_48","F_RESIDENT","NA")))</f>
        <v>NA</v>
      </c>
      <c r="H259" s="1" t="str">
        <f>IF(SABI_SUMMARY!AQ259="CENSORED",IF(SABI_SUMMARY!AP259="MALE_SUBADULT","M_DISPERSED",IF(SABI_SUMMARY!AP259="FEMALE_SUBADULT","F_DISPERSED","NA")),IF(SABI_SUMMARY!AQ259="MALE_ADULT_36_48","M_RESIDENT",IF(SABI_SUMMARY!AQ259="FEMALE_ADULT_36_48","F_RESIDENT","NA")))</f>
        <v>NA</v>
      </c>
      <c r="I259" s="1" t="str">
        <f>IF(SABI_SUMMARY!AR259="CENSORED",IF(SABI_SUMMARY!AQ259="MALE_SUBADULT","M_DISPERSED",IF(SABI_SUMMARY!AQ259="FEMALE_SUBADULT","F_DISPERSED","NA")),IF(SABI_SUMMARY!AR259="MALE_ADULT_36_48","M_RESIDENT",IF(SABI_SUMMARY!AR259="FEMALE_ADULT_36_48","F_RESIDENT","NA")))</f>
        <v>NA</v>
      </c>
      <c r="J259" s="1" t="str">
        <f>IF(SABI_SUMMARY!AS259="CENSORED",IF(SABI_SUMMARY!AR259="MALE_SUBADULT","M_DISPERSED",IF(SABI_SUMMARY!AR259="FEMALE_SUBADULT","F_DISPERSED","NA")),IF(SABI_SUMMARY!AS259="MALE_ADULT_36_48","M_RESIDENT",IF(SABI_SUMMARY!AS259="FEMALE_ADULT_36_48","F_RESIDENT","NA")))</f>
        <v>NA</v>
      </c>
      <c r="K259" s="1" t="str">
        <f>IF(SABI_SUMMARY!AT259="CENSORED",IF(SABI_SUMMARY!AS259="MALE_SUBADULT","M_DISPERSED",IF(SABI_SUMMARY!AS259="FEMALE_SUBADULT","F_DISPERSED","NA")),IF(SABI_SUMMARY!AT259="MALE_ADULT_36_48","M_RESIDENT",IF(SABI_SUMMARY!AT259="FEMALE_ADULT_36_48","F_RESIDENT","NA")))</f>
        <v>NA</v>
      </c>
      <c r="L259" s="1" t="str">
        <f>IF(SABI_SUMMARY!AU259="CENSORED",IF(SABI_SUMMARY!AT259="MALE_SUBADULT","M_DISPERSED",IF(SABI_SUMMARY!AT259="FEMALE_SUBADULT","F_DISPERSED","NA")),IF(SABI_SUMMARY!AU259="MALE_ADULT_36_48","M_RESIDENT",IF(SABI_SUMMARY!AU259="FEMALE_ADULT_36_48","F_RESIDENT","NA")))</f>
        <v>NA</v>
      </c>
      <c r="M259" s="1" t="str">
        <f>IF(SABI_SUMMARY!AV259="CENSORED",IF(SABI_SUMMARY!AU259="MALE_SUBADULT","M_DISPERSED",IF(SABI_SUMMARY!AU259="FEMALE_SUBADULT","F_DISPERSED","NA")),IF(SABI_SUMMARY!AV259="MALE_ADULT_36_48","M_RESIDENT",IF(SABI_SUMMARY!AV259="FEMALE_ADULT_36_48","F_RESIDENT","NA")))</f>
        <v>NA</v>
      </c>
      <c r="N259" s="1" t="str">
        <f>IF(SABI_SUMMARY!AW259="CENSORED",IF(SABI_SUMMARY!AV259="MALE_SUBADULT","M_DISPERSED",IF(SABI_SUMMARY!AV259="FEMALE_SUBADULT","F_DISPERSED","NA")),IF(SABI_SUMMARY!AW259="MALE_ADULT_36_48","M_RESIDENT",IF(SABI_SUMMARY!AW259="FEMALE_ADULT_36_48","F_RESIDENT","NA")))</f>
        <v>NA</v>
      </c>
      <c r="O259" s="1" t="str">
        <f>IF(SABI_SUMMARY!AX259="CENSORED",IF(SABI_SUMMARY!AW259="MALE_SUBADULT","M_DISPERSED",IF(SABI_SUMMARY!AW259="FEMALE_SUBADULT","F_DISPERSED","NA")),IF(SABI_SUMMARY!AX259="MALE_ADULT_36_48","M_RESIDENT",IF(SABI_SUMMARY!AX259="FEMALE_ADULT_36_48","F_RESIDENT","NA")))</f>
        <v>NA</v>
      </c>
      <c r="P259" s="1" t="str">
        <f>IF(SABI_SUMMARY!AY259="CENSORED",IF(SABI_SUMMARY!AX259="MALE_SUBADULT","M_DISPERSED",IF(SABI_SUMMARY!AX259="FEMALE_SUBADULT","F_DISPERSED","NA")),IF(SABI_SUMMARY!AY259="MALE_ADULT_36_48","M_RESIDENT",IF(SABI_SUMMARY!AY259="FEMALE_ADULT_36_48","F_RESIDENT","NA")))</f>
        <v>NA</v>
      </c>
    </row>
    <row r="260" spans="1:16" x14ac:dyDescent="0.2">
      <c r="A260" s="27">
        <f>SABI_RAW_DATA!A260</f>
        <v>259</v>
      </c>
      <c r="B260" s="1" t="str">
        <f>IF(SABI_SUMMARY!AK260="CENSORED",IF(SABI_SUMMARY!AJ260="MALE_SUBADULT","M_DISPERSED",IF(SABI_SUMMARY!AJ260="FEMALE_SUBADULT","F_DISPERSED","NA")),IF(SABI_SUMMARY!AK260="MALE_ADULT_36_48","M_RESIDENT",IF(SABI_SUMMARY!AK260="FEMALE_ADULT_36_48","F_RESIDENT","NA")))</f>
        <v>NA</v>
      </c>
      <c r="C260" s="1" t="str">
        <f>IF(SABI_SUMMARY!AL260="CENSORED",IF(SABI_SUMMARY!AK260="MALE_SUBADULT","M_DISPERSED",IF(SABI_SUMMARY!AK260="FEMALE_SUBADULT","F_DISPERSED","NA")),IF(SABI_SUMMARY!AL260="MALE_ADULT_36_48","M_RESIDENT",IF(SABI_SUMMARY!AL260="FEMALE_ADULT_36_48","F_RESIDENT","NA")))</f>
        <v>NA</v>
      </c>
      <c r="D260" s="1" t="str">
        <f>IF(SABI_SUMMARY!AM260="CENSORED",IF(SABI_SUMMARY!AL260="MALE_SUBADULT","M_DISPERSED",IF(SABI_SUMMARY!AL260="FEMALE_SUBADULT","F_DISPERSED","NA")),IF(SABI_SUMMARY!AM260="MALE_ADULT_36_48","M_RESIDENT",IF(SABI_SUMMARY!AM260="FEMALE_ADULT_36_48","F_RESIDENT","NA")))</f>
        <v>NA</v>
      </c>
      <c r="E260" s="1" t="str">
        <f>IF(SABI_SUMMARY!AN260="CENSORED",IF(SABI_SUMMARY!AM260="MALE_SUBADULT","M_DISPERSED",IF(SABI_SUMMARY!AM260="FEMALE_SUBADULT","F_DISPERSED","NA")),IF(SABI_SUMMARY!AN260="MALE_ADULT_36_48","M_RESIDENT",IF(SABI_SUMMARY!AN260="FEMALE_ADULT_36_48","F_RESIDENT","NA")))</f>
        <v>NA</v>
      </c>
      <c r="F260" s="1" t="str">
        <f>IF(SABI_SUMMARY!AO260="CENSORED",IF(SABI_SUMMARY!AN260="MALE_SUBADULT","M_DISPERSED",IF(SABI_SUMMARY!AN260="FEMALE_SUBADULT","F_DISPERSED","NA")),IF(SABI_SUMMARY!AO260="MALE_ADULT_36_48","M_RESIDENT",IF(SABI_SUMMARY!AO260="FEMALE_ADULT_36_48","F_RESIDENT","NA")))</f>
        <v>NA</v>
      </c>
      <c r="G260" s="1" t="str">
        <f>IF(SABI_SUMMARY!AP260="CENSORED",IF(SABI_SUMMARY!AO260="MALE_SUBADULT","M_DISPERSED",IF(SABI_SUMMARY!AO260="FEMALE_SUBADULT","F_DISPERSED","NA")),IF(SABI_SUMMARY!AP260="MALE_ADULT_36_48","M_RESIDENT",IF(SABI_SUMMARY!AP260="FEMALE_ADULT_36_48","F_RESIDENT","NA")))</f>
        <v>NA</v>
      </c>
      <c r="H260" s="1" t="str">
        <f>IF(SABI_SUMMARY!AQ260="CENSORED",IF(SABI_SUMMARY!AP260="MALE_SUBADULT","M_DISPERSED",IF(SABI_SUMMARY!AP260="FEMALE_SUBADULT","F_DISPERSED","NA")),IF(SABI_SUMMARY!AQ260="MALE_ADULT_36_48","M_RESIDENT",IF(SABI_SUMMARY!AQ260="FEMALE_ADULT_36_48","F_RESIDENT","NA")))</f>
        <v>NA</v>
      </c>
      <c r="I260" s="1" t="str">
        <f>IF(SABI_SUMMARY!AR260="CENSORED",IF(SABI_SUMMARY!AQ260="MALE_SUBADULT","M_DISPERSED",IF(SABI_SUMMARY!AQ260="FEMALE_SUBADULT","F_DISPERSED","NA")),IF(SABI_SUMMARY!AR260="MALE_ADULT_36_48","M_RESIDENT",IF(SABI_SUMMARY!AR260="FEMALE_ADULT_36_48","F_RESIDENT","NA")))</f>
        <v>NA</v>
      </c>
      <c r="J260" s="1" t="str">
        <f>IF(SABI_SUMMARY!AS260="CENSORED",IF(SABI_SUMMARY!AR260="MALE_SUBADULT","M_DISPERSED",IF(SABI_SUMMARY!AR260="FEMALE_SUBADULT","F_DISPERSED","NA")),IF(SABI_SUMMARY!AS260="MALE_ADULT_36_48","M_RESIDENT",IF(SABI_SUMMARY!AS260="FEMALE_ADULT_36_48","F_RESIDENT","NA")))</f>
        <v>NA</v>
      </c>
      <c r="K260" s="1" t="str">
        <f>IF(SABI_SUMMARY!AT260="CENSORED",IF(SABI_SUMMARY!AS260="MALE_SUBADULT","M_DISPERSED",IF(SABI_SUMMARY!AS260="FEMALE_SUBADULT","F_DISPERSED","NA")),IF(SABI_SUMMARY!AT260="MALE_ADULT_36_48","M_RESIDENT",IF(SABI_SUMMARY!AT260="FEMALE_ADULT_36_48","F_RESIDENT","NA")))</f>
        <v>NA</v>
      </c>
      <c r="L260" s="1" t="str">
        <f>IF(SABI_SUMMARY!AU260="CENSORED",IF(SABI_SUMMARY!AT260="MALE_SUBADULT","M_DISPERSED",IF(SABI_SUMMARY!AT260="FEMALE_SUBADULT","F_DISPERSED","NA")),IF(SABI_SUMMARY!AU260="MALE_ADULT_36_48","M_RESIDENT",IF(SABI_SUMMARY!AU260="FEMALE_ADULT_36_48","F_RESIDENT","NA")))</f>
        <v>NA</v>
      </c>
      <c r="M260" s="1" t="str">
        <f>IF(SABI_SUMMARY!AV260="CENSORED",IF(SABI_SUMMARY!AU260="MALE_SUBADULT","M_DISPERSED",IF(SABI_SUMMARY!AU260="FEMALE_SUBADULT","F_DISPERSED","NA")),IF(SABI_SUMMARY!AV260="MALE_ADULT_36_48","M_RESIDENT",IF(SABI_SUMMARY!AV260="FEMALE_ADULT_36_48","F_RESIDENT","NA")))</f>
        <v>NA</v>
      </c>
      <c r="N260" s="1" t="str">
        <f>IF(SABI_SUMMARY!AW260="CENSORED",IF(SABI_SUMMARY!AV260="MALE_SUBADULT","M_DISPERSED",IF(SABI_SUMMARY!AV260="FEMALE_SUBADULT","F_DISPERSED","NA")),IF(SABI_SUMMARY!AW260="MALE_ADULT_36_48","M_RESIDENT",IF(SABI_SUMMARY!AW260="FEMALE_ADULT_36_48","F_RESIDENT","NA")))</f>
        <v>NA</v>
      </c>
      <c r="O260" s="1" t="str">
        <f>IF(SABI_SUMMARY!AX260="CENSORED",IF(SABI_SUMMARY!AW260="MALE_SUBADULT","M_DISPERSED",IF(SABI_SUMMARY!AW260="FEMALE_SUBADULT","F_DISPERSED","NA")),IF(SABI_SUMMARY!AX260="MALE_ADULT_36_48","M_RESIDENT",IF(SABI_SUMMARY!AX260="FEMALE_ADULT_36_48","F_RESIDENT","NA")))</f>
        <v>NA</v>
      </c>
      <c r="P260" s="1" t="str">
        <f>IF(SABI_SUMMARY!AY260="CENSORED",IF(SABI_SUMMARY!AX260="MALE_SUBADULT","M_DISPERSED",IF(SABI_SUMMARY!AX260="FEMALE_SUBADULT","F_DISPERSED","NA")),IF(SABI_SUMMARY!AY260="MALE_ADULT_36_48","M_RESIDENT",IF(SABI_SUMMARY!AY260="FEMALE_ADULT_36_48","F_RESIDENT","NA")))</f>
        <v>NA</v>
      </c>
    </row>
    <row r="261" spans="1:16" x14ac:dyDescent="0.2">
      <c r="A261" s="27">
        <f>SABI_RAW_DATA!A261</f>
        <v>260</v>
      </c>
      <c r="B261" s="1" t="str">
        <f>IF(SABI_SUMMARY!AK261="CENSORED",IF(SABI_SUMMARY!AJ261="MALE_SUBADULT","M_DISPERSED",IF(SABI_SUMMARY!AJ261="FEMALE_SUBADULT","F_DISPERSED","NA")),IF(SABI_SUMMARY!AK261="MALE_ADULT_36_48","M_RESIDENT",IF(SABI_SUMMARY!AK261="FEMALE_ADULT_36_48","F_RESIDENT","NA")))</f>
        <v>NA</v>
      </c>
      <c r="C261" s="1" t="str">
        <f>IF(SABI_SUMMARY!AL261="CENSORED",IF(SABI_SUMMARY!AK261="MALE_SUBADULT","M_DISPERSED",IF(SABI_SUMMARY!AK261="FEMALE_SUBADULT","F_DISPERSED","NA")),IF(SABI_SUMMARY!AL261="MALE_ADULT_36_48","M_RESIDENT",IF(SABI_SUMMARY!AL261="FEMALE_ADULT_36_48","F_RESIDENT","NA")))</f>
        <v>NA</v>
      </c>
      <c r="D261" s="1" t="str">
        <f>IF(SABI_SUMMARY!AM261="CENSORED",IF(SABI_SUMMARY!AL261="MALE_SUBADULT","M_DISPERSED",IF(SABI_SUMMARY!AL261="FEMALE_SUBADULT","F_DISPERSED","NA")),IF(SABI_SUMMARY!AM261="MALE_ADULT_36_48","M_RESIDENT",IF(SABI_SUMMARY!AM261="FEMALE_ADULT_36_48","F_RESIDENT","NA")))</f>
        <v>NA</v>
      </c>
      <c r="E261" s="1" t="str">
        <f>IF(SABI_SUMMARY!AN261="CENSORED",IF(SABI_SUMMARY!AM261="MALE_SUBADULT","M_DISPERSED",IF(SABI_SUMMARY!AM261="FEMALE_SUBADULT","F_DISPERSED","NA")),IF(SABI_SUMMARY!AN261="MALE_ADULT_36_48","M_RESIDENT",IF(SABI_SUMMARY!AN261="FEMALE_ADULT_36_48","F_RESIDENT","NA")))</f>
        <v>NA</v>
      </c>
      <c r="F261" s="1" t="str">
        <f>IF(SABI_SUMMARY!AO261="CENSORED",IF(SABI_SUMMARY!AN261="MALE_SUBADULT","M_DISPERSED",IF(SABI_SUMMARY!AN261="FEMALE_SUBADULT","F_DISPERSED","NA")),IF(SABI_SUMMARY!AO261="MALE_ADULT_36_48","M_RESIDENT",IF(SABI_SUMMARY!AO261="FEMALE_ADULT_36_48","F_RESIDENT","NA")))</f>
        <v>NA</v>
      </c>
      <c r="G261" s="1" t="str">
        <f>IF(SABI_SUMMARY!AP261="CENSORED",IF(SABI_SUMMARY!AO261="MALE_SUBADULT","M_DISPERSED",IF(SABI_SUMMARY!AO261="FEMALE_SUBADULT","F_DISPERSED","NA")),IF(SABI_SUMMARY!AP261="MALE_ADULT_36_48","M_RESIDENT",IF(SABI_SUMMARY!AP261="FEMALE_ADULT_36_48","F_RESIDENT","NA")))</f>
        <v>NA</v>
      </c>
      <c r="H261" s="1" t="str">
        <f>IF(SABI_SUMMARY!AQ261="CENSORED",IF(SABI_SUMMARY!AP261="MALE_SUBADULT","M_DISPERSED",IF(SABI_SUMMARY!AP261="FEMALE_SUBADULT","F_DISPERSED","NA")),IF(SABI_SUMMARY!AQ261="MALE_ADULT_36_48","M_RESIDENT",IF(SABI_SUMMARY!AQ261="FEMALE_ADULT_36_48","F_RESIDENT","NA")))</f>
        <v>NA</v>
      </c>
      <c r="I261" s="1" t="str">
        <f>IF(SABI_SUMMARY!AR261="CENSORED",IF(SABI_SUMMARY!AQ261="MALE_SUBADULT","M_DISPERSED",IF(SABI_SUMMARY!AQ261="FEMALE_SUBADULT","F_DISPERSED","NA")),IF(SABI_SUMMARY!AR261="MALE_ADULT_36_48","M_RESIDENT",IF(SABI_SUMMARY!AR261="FEMALE_ADULT_36_48","F_RESIDENT","NA")))</f>
        <v>NA</v>
      </c>
      <c r="J261" s="1" t="str">
        <f>IF(SABI_SUMMARY!AS261="CENSORED",IF(SABI_SUMMARY!AR261="MALE_SUBADULT","M_DISPERSED",IF(SABI_SUMMARY!AR261="FEMALE_SUBADULT","F_DISPERSED","NA")),IF(SABI_SUMMARY!AS261="MALE_ADULT_36_48","M_RESIDENT",IF(SABI_SUMMARY!AS261="FEMALE_ADULT_36_48","F_RESIDENT","NA")))</f>
        <v>NA</v>
      </c>
      <c r="K261" s="1" t="str">
        <f>IF(SABI_SUMMARY!AT261="CENSORED",IF(SABI_SUMMARY!AS261="MALE_SUBADULT","M_DISPERSED",IF(SABI_SUMMARY!AS261="FEMALE_SUBADULT","F_DISPERSED","NA")),IF(SABI_SUMMARY!AT261="MALE_ADULT_36_48","M_RESIDENT",IF(SABI_SUMMARY!AT261="FEMALE_ADULT_36_48","F_RESIDENT","NA")))</f>
        <v>NA</v>
      </c>
      <c r="L261" s="1" t="str">
        <f>IF(SABI_SUMMARY!AU261="CENSORED",IF(SABI_SUMMARY!AT261="MALE_SUBADULT","M_DISPERSED",IF(SABI_SUMMARY!AT261="FEMALE_SUBADULT","F_DISPERSED","NA")),IF(SABI_SUMMARY!AU261="MALE_ADULT_36_48","M_RESIDENT",IF(SABI_SUMMARY!AU261="FEMALE_ADULT_36_48","F_RESIDENT","NA")))</f>
        <v>NA</v>
      </c>
      <c r="M261" s="1" t="str">
        <f>IF(SABI_SUMMARY!AV261="CENSORED",IF(SABI_SUMMARY!AU261="MALE_SUBADULT","M_DISPERSED",IF(SABI_SUMMARY!AU261="FEMALE_SUBADULT","F_DISPERSED","NA")),IF(SABI_SUMMARY!AV261="MALE_ADULT_36_48","M_RESIDENT",IF(SABI_SUMMARY!AV261="FEMALE_ADULT_36_48","F_RESIDENT","NA")))</f>
        <v>NA</v>
      </c>
      <c r="N261" s="1" t="str">
        <f>IF(SABI_SUMMARY!AW261="CENSORED",IF(SABI_SUMMARY!AV261="MALE_SUBADULT","M_DISPERSED",IF(SABI_SUMMARY!AV261="FEMALE_SUBADULT","F_DISPERSED","NA")),IF(SABI_SUMMARY!AW261="MALE_ADULT_36_48","M_RESIDENT",IF(SABI_SUMMARY!AW261="FEMALE_ADULT_36_48","F_RESIDENT","NA")))</f>
        <v>NA</v>
      </c>
      <c r="O261" s="1" t="str">
        <f>IF(SABI_SUMMARY!AX261="CENSORED",IF(SABI_SUMMARY!AW261="MALE_SUBADULT","M_DISPERSED",IF(SABI_SUMMARY!AW261="FEMALE_SUBADULT","F_DISPERSED","NA")),IF(SABI_SUMMARY!AX261="MALE_ADULT_36_48","M_RESIDENT",IF(SABI_SUMMARY!AX261="FEMALE_ADULT_36_48","F_RESIDENT","NA")))</f>
        <v>NA</v>
      </c>
      <c r="P261" s="1" t="str">
        <f>IF(SABI_SUMMARY!AY261="CENSORED",IF(SABI_SUMMARY!AX261="MALE_SUBADULT","M_DISPERSED",IF(SABI_SUMMARY!AX261="FEMALE_SUBADULT","F_DISPERSED","NA")),IF(SABI_SUMMARY!AY261="MALE_ADULT_36_48","M_RESIDENT",IF(SABI_SUMMARY!AY261="FEMALE_ADULT_36_48","F_RESIDENT","NA")))</f>
        <v>NA</v>
      </c>
    </row>
    <row r="262" spans="1:16" x14ac:dyDescent="0.2">
      <c r="A262" s="27">
        <f>SABI_RAW_DATA!A262</f>
        <v>261</v>
      </c>
      <c r="B262" s="1" t="str">
        <f>IF(SABI_SUMMARY!AK262="CENSORED",IF(SABI_SUMMARY!AJ262="MALE_SUBADULT","M_DISPERSED",IF(SABI_SUMMARY!AJ262="FEMALE_SUBADULT","F_DISPERSED","NA")),IF(SABI_SUMMARY!AK262="MALE_ADULT_36_48","M_RESIDENT",IF(SABI_SUMMARY!AK262="FEMALE_ADULT_36_48","F_RESIDENT","NA")))</f>
        <v>NA</v>
      </c>
      <c r="C262" s="1" t="str">
        <f>IF(SABI_SUMMARY!AL262="CENSORED",IF(SABI_SUMMARY!AK262="MALE_SUBADULT","M_DISPERSED",IF(SABI_SUMMARY!AK262="FEMALE_SUBADULT","F_DISPERSED","NA")),IF(SABI_SUMMARY!AL262="MALE_ADULT_36_48","M_RESIDENT",IF(SABI_SUMMARY!AL262="FEMALE_ADULT_36_48","F_RESIDENT","NA")))</f>
        <v>NA</v>
      </c>
      <c r="D262" s="1" t="str">
        <f>IF(SABI_SUMMARY!AM262="CENSORED",IF(SABI_SUMMARY!AL262="MALE_SUBADULT","M_DISPERSED",IF(SABI_SUMMARY!AL262="FEMALE_SUBADULT","F_DISPERSED","NA")),IF(SABI_SUMMARY!AM262="MALE_ADULT_36_48","M_RESIDENT",IF(SABI_SUMMARY!AM262="FEMALE_ADULT_36_48","F_RESIDENT","NA")))</f>
        <v>NA</v>
      </c>
      <c r="E262" s="1" t="str">
        <f>IF(SABI_SUMMARY!AN262="CENSORED",IF(SABI_SUMMARY!AM262="MALE_SUBADULT","M_DISPERSED",IF(SABI_SUMMARY!AM262="FEMALE_SUBADULT","F_DISPERSED","NA")),IF(SABI_SUMMARY!AN262="MALE_ADULT_36_48","M_RESIDENT",IF(SABI_SUMMARY!AN262="FEMALE_ADULT_36_48","F_RESIDENT","NA")))</f>
        <v>NA</v>
      </c>
      <c r="F262" s="1" t="str">
        <f>IF(SABI_SUMMARY!AO262="CENSORED",IF(SABI_SUMMARY!AN262="MALE_SUBADULT","M_DISPERSED",IF(SABI_SUMMARY!AN262="FEMALE_SUBADULT","F_DISPERSED","NA")),IF(SABI_SUMMARY!AO262="MALE_ADULT_36_48","M_RESIDENT",IF(SABI_SUMMARY!AO262="FEMALE_ADULT_36_48","F_RESIDENT","NA")))</f>
        <v>NA</v>
      </c>
      <c r="G262" s="1" t="str">
        <f>IF(SABI_SUMMARY!AP262="CENSORED",IF(SABI_SUMMARY!AO262="MALE_SUBADULT","M_DISPERSED",IF(SABI_SUMMARY!AO262="FEMALE_SUBADULT","F_DISPERSED","NA")),IF(SABI_SUMMARY!AP262="MALE_ADULT_36_48","M_RESIDENT",IF(SABI_SUMMARY!AP262="FEMALE_ADULT_36_48","F_RESIDENT","NA")))</f>
        <v>NA</v>
      </c>
      <c r="H262" s="1" t="str">
        <f>IF(SABI_SUMMARY!AQ262="CENSORED",IF(SABI_SUMMARY!AP262="MALE_SUBADULT","M_DISPERSED",IF(SABI_SUMMARY!AP262="FEMALE_SUBADULT","F_DISPERSED","NA")),IF(SABI_SUMMARY!AQ262="MALE_ADULT_36_48","M_RESIDENT",IF(SABI_SUMMARY!AQ262="FEMALE_ADULT_36_48","F_RESIDENT","NA")))</f>
        <v>NA</v>
      </c>
      <c r="I262" s="1" t="str">
        <f>IF(SABI_SUMMARY!AR262="CENSORED",IF(SABI_SUMMARY!AQ262="MALE_SUBADULT","M_DISPERSED",IF(SABI_SUMMARY!AQ262="FEMALE_SUBADULT","F_DISPERSED","NA")),IF(SABI_SUMMARY!AR262="MALE_ADULT_36_48","M_RESIDENT",IF(SABI_SUMMARY!AR262="FEMALE_ADULT_36_48","F_RESIDENT","NA")))</f>
        <v>NA</v>
      </c>
      <c r="J262" s="1" t="str">
        <f>IF(SABI_SUMMARY!AS262="CENSORED",IF(SABI_SUMMARY!AR262="MALE_SUBADULT","M_DISPERSED",IF(SABI_SUMMARY!AR262="FEMALE_SUBADULT","F_DISPERSED","NA")),IF(SABI_SUMMARY!AS262="MALE_ADULT_36_48","M_RESIDENT",IF(SABI_SUMMARY!AS262="FEMALE_ADULT_36_48","F_RESIDENT","NA")))</f>
        <v>NA</v>
      </c>
      <c r="K262" s="1" t="str">
        <f>IF(SABI_SUMMARY!AT262="CENSORED",IF(SABI_SUMMARY!AS262="MALE_SUBADULT","M_DISPERSED",IF(SABI_SUMMARY!AS262="FEMALE_SUBADULT","F_DISPERSED","NA")),IF(SABI_SUMMARY!AT262="MALE_ADULT_36_48","M_RESIDENT",IF(SABI_SUMMARY!AT262="FEMALE_ADULT_36_48","F_RESIDENT","NA")))</f>
        <v>NA</v>
      </c>
      <c r="L262" s="1" t="str">
        <f>IF(SABI_SUMMARY!AU262="CENSORED",IF(SABI_SUMMARY!AT262="MALE_SUBADULT","M_DISPERSED",IF(SABI_SUMMARY!AT262="FEMALE_SUBADULT","F_DISPERSED","NA")),IF(SABI_SUMMARY!AU262="MALE_ADULT_36_48","M_RESIDENT",IF(SABI_SUMMARY!AU262="FEMALE_ADULT_36_48","F_RESIDENT","NA")))</f>
        <v>NA</v>
      </c>
      <c r="M262" s="1" t="str">
        <f>IF(SABI_SUMMARY!AV262="CENSORED",IF(SABI_SUMMARY!AU262="MALE_SUBADULT","M_DISPERSED",IF(SABI_SUMMARY!AU262="FEMALE_SUBADULT","F_DISPERSED","NA")),IF(SABI_SUMMARY!AV262="MALE_ADULT_36_48","M_RESIDENT",IF(SABI_SUMMARY!AV262="FEMALE_ADULT_36_48","F_RESIDENT","NA")))</f>
        <v>NA</v>
      </c>
      <c r="N262" s="1" t="str">
        <f>IF(SABI_SUMMARY!AW262="CENSORED",IF(SABI_SUMMARY!AV262="MALE_SUBADULT","M_DISPERSED",IF(SABI_SUMMARY!AV262="FEMALE_SUBADULT","F_DISPERSED","NA")),IF(SABI_SUMMARY!AW262="MALE_ADULT_36_48","M_RESIDENT",IF(SABI_SUMMARY!AW262="FEMALE_ADULT_36_48","F_RESIDENT","NA")))</f>
        <v>NA</v>
      </c>
      <c r="O262" s="1" t="str">
        <f>IF(SABI_SUMMARY!AX262="CENSORED",IF(SABI_SUMMARY!AW262="MALE_SUBADULT","M_DISPERSED",IF(SABI_SUMMARY!AW262="FEMALE_SUBADULT","F_DISPERSED","NA")),IF(SABI_SUMMARY!AX262="MALE_ADULT_36_48","M_RESIDENT",IF(SABI_SUMMARY!AX262="FEMALE_ADULT_36_48","F_RESIDENT","NA")))</f>
        <v>NA</v>
      </c>
      <c r="P262" s="1" t="str">
        <f>IF(SABI_SUMMARY!AY262="CENSORED",IF(SABI_SUMMARY!AX262="MALE_SUBADULT","M_DISPERSED",IF(SABI_SUMMARY!AX262="FEMALE_SUBADULT","F_DISPERSED","NA")),IF(SABI_SUMMARY!AY262="MALE_ADULT_36_48","M_RESIDENT",IF(SABI_SUMMARY!AY262="FEMALE_ADULT_36_48","F_RESIDENT","NA")))</f>
        <v>NA</v>
      </c>
    </row>
    <row r="263" spans="1:16" x14ac:dyDescent="0.2">
      <c r="A263" s="27">
        <f>SABI_RAW_DATA!A263</f>
        <v>262</v>
      </c>
      <c r="B263" s="1" t="str">
        <f>IF(SABI_SUMMARY!AK263="CENSORED",IF(SABI_SUMMARY!AJ263="MALE_SUBADULT","M_DISPERSED",IF(SABI_SUMMARY!AJ263="FEMALE_SUBADULT","F_DISPERSED","NA")),IF(SABI_SUMMARY!AK263="MALE_ADULT_36_48","M_RESIDENT",IF(SABI_SUMMARY!AK263="FEMALE_ADULT_36_48","F_RESIDENT","NA")))</f>
        <v>NA</v>
      </c>
      <c r="C263" s="1" t="str">
        <f>IF(SABI_SUMMARY!AL263="CENSORED",IF(SABI_SUMMARY!AK263="MALE_SUBADULT","M_DISPERSED",IF(SABI_SUMMARY!AK263="FEMALE_SUBADULT","F_DISPERSED","NA")),IF(SABI_SUMMARY!AL263="MALE_ADULT_36_48","M_RESIDENT",IF(SABI_SUMMARY!AL263="FEMALE_ADULT_36_48","F_RESIDENT","NA")))</f>
        <v>NA</v>
      </c>
      <c r="D263" s="1" t="str">
        <f>IF(SABI_SUMMARY!AM263="CENSORED",IF(SABI_SUMMARY!AL263="MALE_SUBADULT","M_DISPERSED",IF(SABI_SUMMARY!AL263="FEMALE_SUBADULT","F_DISPERSED","NA")),IF(SABI_SUMMARY!AM263="MALE_ADULT_36_48","M_RESIDENT",IF(SABI_SUMMARY!AM263="FEMALE_ADULT_36_48","F_RESIDENT","NA")))</f>
        <v>NA</v>
      </c>
      <c r="E263" s="1" t="str">
        <f>IF(SABI_SUMMARY!AN263="CENSORED",IF(SABI_SUMMARY!AM263="MALE_SUBADULT","M_DISPERSED",IF(SABI_SUMMARY!AM263="FEMALE_SUBADULT","F_DISPERSED","NA")),IF(SABI_SUMMARY!AN263="MALE_ADULT_36_48","M_RESIDENT",IF(SABI_SUMMARY!AN263="FEMALE_ADULT_36_48","F_RESIDENT","NA")))</f>
        <v>NA</v>
      </c>
      <c r="F263" s="1" t="str">
        <f>IF(SABI_SUMMARY!AO263="CENSORED",IF(SABI_SUMMARY!AN263="MALE_SUBADULT","M_DISPERSED",IF(SABI_SUMMARY!AN263="FEMALE_SUBADULT","F_DISPERSED","NA")),IF(SABI_SUMMARY!AO263="MALE_ADULT_36_48","M_RESIDENT",IF(SABI_SUMMARY!AO263="FEMALE_ADULT_36_48","F_RESIDENT","NA")))</f>
        <v>NA</v>
      </c>
      <c r="G263" s="1" t="str">
        <f>IF(SABI_SUMMARY!AP263="CENSORED",IF(SABI_SUMMARY!AO263="MALE_SUBADULT","M_DISPERSED",IF(SABI_SUMMARY!AO263="FEMALE_SUBADULT","F_DISPERSED","NA")),IF(SABI_SUMMARY!AP263="MALE_ADULT_36_48","M_RESIDENT",IF(SABI_SUMMARY!AP263="FEMALE_ADULT_36_48","F_RESIDENT","NA")))</f>
        <v>NA</v>
      </c>
      <c r="H263" s="1" t="str">
        <f>IF(SABI_SUMMARY!AQ263="CENSORED",IF(SABI_SUMMARY!AP263="MALE_SUBADULT","M_DISPERSED",IF(SABI_SUMMARY!AP263="FEMALE_SUBADULT","F_DISPERSED","NA")),IF(SABI_SUMMARY!AQ263="MALE_ADULT_36_48","M_RESIDENT",IF(SABI_SUMMARY!AQ263="FEMALE_ADULT_36_48","F_RESIDENT","NA")))</f>
        <v>NA</v>
      </c>
      <c r="I263" s="1" t="str">
        <f>IF(SABI_SUMMARY!AR263="CENSORED",IF(SABI_SUMMARY!AQ263="MALE_SUBADULT","M_DISPERSED",IF(SABI_SUMMARY!AQ263="FEMALE_SUBADULT","F_DISPERSED","NA")),IF(SABI_SUMMARY!AR263="MALE_ADULT_36_48","M_RESIDENT",IF(SABI_SUMMARY!AR263="FEMALE_ADULT_36_48","F_RESIDENT","NA")))</f>
        <v>NA</v>
      </c>
      <c r="J263" s="1" t="str">
        <f>IF(SABI_SUMMARY!AS263="CENSORED",IF(SABI_SUMMARY!AR263="MALE_SUBADULT","M_DISPERSED",IF(SABI_SUMMARY!AR263="FEMALE_SUBADULT","F_DISPERSED","NA")),IF(SABI_SUMMARY!AS263="MALE_ADULT_36_48","M_RESIDENT",IF(SABI_SUMMARY!AS263="FEMALE_ADULT_36_48","F_RESIDENT","NA")))</f>
        <v>NA</v>
      </c>
      <c r="K263" s="1" t="str">
        <f>IF(SABI_SUMMARY!AT263="CENSORED",IF(SABI_SUMMARY!AS263="MALE_SUBADULT","M_DISPERSED",IF(SABI_SUMMARY!AS263="FEMALE_SUBADULT","F_DISPERSED","NA")),IF(SABI_SUMMARY!AT263="MALE_ADULT_36_48","M_RESIDENT",IF(SABI_SUMMARY!AT263="FEMALE_ADULT_36_48","F_RESIDENT","NA")))</f>
        <v>NA</v>
      </c>
      <c r="L263" s="1" t="str">
        <f>IF(SABI_SUMMARY!AU263="CENSORED",IF(SABI_SUMMARY!AT263="MALE_SUBADULT","M_DISPERSED",IF(SABI_SUMMARY!AT263="FEMALE_SUBADULT","F_DISPERSED","NA")),IF(SABI_SUMMARY!AU263="MALE_ADULT_36_48","M_RESIDENT",IF(SABI_SUMMARY!AU263="FEMALE_ADULT_36_48","F_RESIDENT","NA")))</f>
        <v>NA</v>
      </c>
      <c r="M263" s="1" t="str">
        <f>IF(SABI_SUMMARY!AV263="CENSORED",IF(SABI_SUMMARY!AU263="MALE_SUBADULT","M_DISPERSED",IF(SABI_SUMMARY!AU263="FEMALE_SUBADULT","F_DISPERSED","NA")),IF(SABI_SUMMARY!AV263="MALE_ADULT_36_48","M_RESIDENT",IF(SABI_SUMMARY!AV263="FEMALE_ADULT_36_48","F_RESIDENT","NA")))</f>
        <v>NA</v>
      </c>
      <c r="N263" s="1" t="str">
        <f>IF(SABI_SUMMARY!AW263="CENSORED",IF(SABI_SUMMARY!AV263="MALE_SUBADULT","M_DISPERSED",IF(SABI_SUMMARY!AV263="FEMALE_SUBADULT","F_DISPERSED","NA")),IF(SABI_SUMMARY!AW263="MALE_ADULT_36_48","M_RESIDENT",IF(SABI_SUMMARY!AW263="FEMALE_ADULT_36_48","F_RESIDENT","NA")))</f>
        <v>NA</v>
      </c>
      <c r="O263" s="1" t="str">
        <f>IF(SABI_SUMMARY!AX263="CENSORED",IF(SABI_SUMMARY!AW263="MALE_SUBADULT","M_DISPERSED",IF(SABI_SUMMARY!AW263="FEMALE_SUBADULT","F_DISPERSED","NA")),IF(SABI_SUMMARY!AX263="MALE_ADULT_36_48","M_RESIDENT",IF(SABI_SUMMARY!AX263="FEMALE_ADULT_36_48","F_RESIDENT","NA")))</f>
        <v>NA</v>
      </c>
      <c r="P263" s="1" t="str">
        <f>IF(SABI_SUMMARY!AY263="CENSORED",IF(SABI_SUMMARY!AX263="MALE_SUBADULT","M_DISPERSED",IF(SABI_SUMMARY!AX263="FEMALE_SUBADULT","F_DISPERSED","NA")),IF(SABI_SUMMARY!AY263="MALE_ADULT_36_48","M_RESIDENT",IF(SABI_SUMMARY!AY263="FEMALE_ADULT_36_48","F_RESIDENT","NA")))</f>
        <v>NA</v>
      </c>
    </row>
    <row r="264" spans="1:16" x14ac:dyDescent="0.2">
      <c r="A264" s="27">
        <f>SABI_RAW_DATA!A264</f>
        <v>263</v>
      </c>
      <c r="B264" s="1" t="str">
        <f>IF(SABI_SUMMARY!AK264="CENSORED",IF(SABI_SUMMARY!AJ264="MALE_SUBADULT","M_DISPERSED",IF(SABI_SUMMARY!AJ264="FEMALE_SUBADULT","F_DISPERSED","NA")),IF(SABI_SUMMARY!AK264="MALE_ADULT_36_48","M_RESIDENT",IF(SABI_SUMMARY!AK264="FEMALE_ADULT_36_48","F_RESIDENT","NA")))</f>
        <v>NA</v>
      </c>
      <c r="C264" s="1" t="str">
        <f>IF(SABI_SUMMARY!AL264="CENSORED",IF(SABI_SUMMARY!AK264="MALE_SUBADULT","M_DISPERSED",IF(SABI_SUMMARY!AK264="FEMALE_SUBADULT","F_DISPERSED","NA")),IF(SABI_SUMMARY!AL264="MALE_ADULT_36_48","M_RESIDENT",IF(SABI_SUMMARY!AL264="FEMALE_ADULT_36_48","F_RESIDENT","NA")))</f>
        <v>NA</v>
      </c>
      <c r="D264" s="1" t="str">
        <f>IF(SABI_SUMMARY!AM264="CENSORED",IF(SABI_SUMMARY!AL264="MALE_SUBADULT","M_DISPERSED",IF(SABI_SUMMARY!AL264="FEMALE_SUBADULT","F_DISPERSED","NA")),IF(SABI_SUMMARY!AM264="MALE_ADULT_36_48","M_RESIDENT",IF(SABI_SUMMARY!AM264="FEMALE_ADULT_36_48","F_RESIDENT","NA")))</f>
        <v>NA</v>
      </c>
      <c r="E264" s="1" t="str">
        <f>IF(SABI_SUMMARY!AN264="CENSORED",IF(SABI_SUMMARY!AM264="MALE_SUBADULT","M_DISPERSED",IF(SABI_SUMMARY!AM264="FEMALE_SUBADULT","F_DISPERSED","NA")),IF(SABI_SUMMARY!AN264="MALE_ADULT_36_48","M_RESIDENT",IF(SABI_SUMMARY!AN264="FEMALE_ADULT_36_48","F_RESIDENT","NA")))</f>
        <v>NA</v>
      </c>
      <c r="F264" s="1" t="str">
        <f>IF(SABI_SUMMARY!AO264="CENSORED",IF(SABI_SUMMARY!AN264="MALE_SUBADULT","M_DISPERSED",IF(SABI_SUMMARY!AN264="FEMALE_SUBADULT","F_DISPERSED","NA")),IF(SABI_SUMMARY!AO264="MALE_ADULT_36_48","M_RESIDENT",IF(SABI_SUMMARY!AO264="FEMALE_ADULT_36_48","F_RESIDENT","NA")))</f>
        <v>NA</v>
      </c>
      <c r="G264" s="1" t="str">
        <f>IF(SABI_SUMMARY!AP264="CENSORED",IF(SABI_SUMMARY!AO264="MALE_SUBADULT","M_DISPERSED",IF(SABI_SUMMARY!AO264="FEMALE_SUBADULT","F_DISPERSED","NA")),IF(SABI_SUMMARY!AP264="MALE_ADULT_36_48","M_RESIDENT",IF(SABI_SUMMARY!AP264="FEMALE_ADULT_36_48","F_RESIDENT","NA")))</f>
        <v>NA</v>
      </c>
      <c r="H264" s="1" t="str">
        <f>IF(SABI_SUMMARY!AQ264="CENSORED",IF(SABI_SUMMARY!AP264="MALE_SUBADULT","M_DISPERSED",IF(SABI_SUMMARY!AP264="FEMALE_SUBADULT","F_DISPERSED","NA")),IF(SABI_SUMMARY!AQ264="MALE_ADULT_36_48","M_RESIDENT",IF(SABI_SUMMARY!AQ264="FEMALE_ADULT_36_48","F_RESIDENT","NA")))</f>
        <v>NA</v>
      </c>
      <c r="I264" s="1" t="str">
        <f>IF(SABI_SUMMARY!AR264="CENSORED",IF(SABI_SUMMARY!AQ264="MALE_SUBADULT","M_DISPERSED",IF(SABI_SUMMARY!AQ264="FEMALE_SUBADULT","F_DISPERSED","NA")),IF(SABI_SUMMARY!AR264="MALE_ADULT_36_48","M_RESIDENT",IF(SABI_SUMMARY!AR264="FEMALE_ADULT_36_48","F_RESIDENT","NA")))</f>
        <v>NA</v>
      </c>
      <c r="J264" s="1" t="str">
        <f>IF(SABI_SUMMARY!AS264="CENSORED",IF(SABI_SUMMARY!AR264="MALE_SUBADULT","M_DISPERSED",IF(SABI_SUMMARY!AR264="FEMALE_SUBADULT","F_DISPERSED","NA")),IF(SABI_SUMMARY!AS264="MALE_ADULT_36_48","M_RESIDENT",IF(SABI_SUMMARY!AS264="FEMALE_ADULT_36_48","F_RESIDENT","NA")))</f>
        <v>NA</v>
      </c>
      <c r="K264" s="1" t="str">
        <f>IF(SABI_SUMMARY!AT264="CENSORED",IF(SABI_SUMMARY!AS264="MALE_SUBADULT","M_DISPERSED",IF(SABI_SUMMARY!AS264="FEMALE_SUBADULT","F_DISPERSED","NA")),IF(SABI_SUMMARY!AT264="MALE_ADULT_36_48","M_RESIDENT",IF(SABI_SUMMARY!AT264="FEMALE_ADULT_36_48","F_RESIDENT","NA")))</f>
        <v>NA</v>
      </c>
      <c r="L264" s="1" t="str">
        <f>IF(SABI_SUMMARY!AU264="CENSORED",IF(SABI_SUMMARY!AT264="MALE_SUBADULT","M_DISPERSED",IF(SABI_SUMMARY!AT264="FEMALE_SUBADULT","F_DISPERSED","NA")),IF(SABI_SUMMARY!AU264="MALE_ADULT_36_48","M_RESIDENT",IF(SABI_SUMMARY!AU264="FEMALE_ADULT_36_48","F_RESIDENT","NA")))</f>
        <v>NA</v>
      </c>
      <c r="M264" s="1" t="str">
        <f>IF(SABI_SUMMARY!AV264="CENSORED",IF(SABI_SUMMARY!AU264="MALE_SUBADULT","M_DISPERSED",IF(SABI_SUMMARY!AU264="FEMALE_SUBADULT","F_DISPERSED","NA")),IF(SABI_SUMMARY!AV264="MALE_ADULT_36_48","M_RESIDENT",IF(SABI_SUMMARY!AV264="FEMALE_ADULT_36_48","F_RESIDENT","NA")))</f>
        <v>NA</v>
      </c>
      <c r="N264" s="1" t="str">
        <f>IF(SABI_SUMMARY!AW264="CENSORED",IF(SABI_SUMMARY!AV264="MALE_SUBADULT","M_DISPERSED",IF(SABI_SUMMARY!AV264="FEMALE_SUBADULT","F_DISPERSED","NA")),IF(SABI_SUMMARY!AW264="MALE_ADULT_36_48","M_RESIDENT",IF(SABI_SUMMARY!AW264="FEMALE_ADULT_36_48","F_RESIDENT","NA")))</f>
        <v>NA</v>
      </c>
      <c r="O264" s="1" t="str">
        <f>IF(SABI_SUMMARY!AX264="CENSORED",IF(SABI_SUMMARY!AW264="MALE_SUBADULT","M_DISPERSED",IF(SABI_SUMMARY!AW264="FEMALE_SUBADULT","F_DISPERSED","NA")),IF(SABI_SUMMARY!AX264="MALE_ADULT_36_48","M_RESIDENT",IF(SABI_SUMMARY!AX264="FEMALE_ADULT_36_48","F_RESIDENT","NA")))</f>
        <v>NA</v>
      </c>
      <c r="P264" s="1" t="str">
        <f>IF(SABI_SUMMARY!AY264="CENSORED",IF(SABI_SUMMARY!AX264="MALE_SUBADULT","M_DISPERSED",IF(SABI_SUMMARY!AX264="FEMALE_SUBADULT","F_DISPERSED","NA")),IF(SABI_SUMMARY!AY264="MALE_ADULT_36_48","M_RESIDENT",IF(SABI_SUMMARY!AY264="FEMALE_ADULT_36_48","F_RESIDENT","NA")))</f>
        <v>NA</v>
      </c>
    </row>
    <row r="265" spans="1:16" x14ac:dyDescent="0.2">
      <c r="A265" s="27">
        <f>SABI_RAW_DATA!A265</f>
        <v>264</v>
      </c>
      <c r="B265" s="1" t="str">
        <f>IF(SABI_SUMMARY!AK265="CENSORED",IF(SABI_SUMMARY!AJ265="MALE_SUBADULT","M_DISPERSED",IF(SABI_SUMMARY!AJ265="FEMALE_SUBADULT","F_DISPERSED","NA")),IF(SABI_SUMMARY!AK265="MALE_ADULT_36_48","M_RESIDENT",IF(SABI_SUMMARY!AK265="FEMALE_ADULT_36_48","F_RESIDENT","NA")))</f>
        <v>NA</v>
      </c>
      <c r="C265" s="1" t="str">
        <f>IF(SABI_SUMMARY!AL265="CENSORED",IF(SABI_SUMMARY!AK265="MALE_SUBADULT","M_DISPERSED",IF(SABI_SUMMARY!AK265="FEMALE_SUBADULT","F_DISPERSED","NA")),IF(SABI_SUMMARY!AL265="MALE_ADULT_36_48","M_RESIDENT",IF(SABI_SUMMARY!AL265="FEMALE_ADULT_36_48","F_RESIDENT","NA")))</f>
        <v>NA</v>
      </c>
      <c r="D265" s="1" t="str">
        <f>IF(SABI_SUMMARY!AM265="CENSORED",IF(SABI_SUMMARY!AL265="MALE_SUBADULT","M_DISPERSED",IF(SABI_SUMMARY!AL265="FEMALE_SUBADULT","F_DISPERSED","NA")),IF(SABI_SUMMARY!AM265="MALE_ADULT_36_48","M_RESIDENT",IF(SABI_SUMMARY!AM265="FEMALE_ADULT_36_48","F_RESIDENT","NA")))</f>
        <v>NA</v>
      </c>
      <c r="E265" s="1" t="str">
        <f>IF(SABI_SUMMARY!AN265="CENSORED",IF(SABI_SUMMARY!AM265="MALE_SUBADULT","M_DISPERSED",IF(SABI_SUMMARY!AM265="FEMALE_SUBADULT","F_DISPERSED","NA")),IF(SABI_SUMMARY!AN265="MALE_ADULT_36_48","M_RESIDENT",IF(SABI_SUMMARY!AN265="FEMALE_ADULT_36_48","F_RESIDENT","NA")))</f>
        <v>NA</v>
      </c>
      <c r="F265" s="1" t="str">
        <f>IF(SABI_SUMMARY!AO265="CENSORED",IF(SABI_SUMMARY!AN265="MALE_SUBADULT","M_DISPERSED",IF(SABI_SUMMARY!AN265="FEMALE_SUBADULT","F_DISPERSED","NA")),IF(SABI_SUMMARY!AO265="MALE_ADULT_36_48","M_RESIDENT",IF(SABI_SUMMARY!AO265="FEMALE_ADULT_36_48","F_RESIDENT","NA")))</f>
        <v>NA</v>
      </c>
      <c r="G265" s="1" t="str">
        <f>IF(SABI_SUMMARY!AP265="CENSORED",IF(SABI_SUMMARY!AO265="MALE_SUBADULT","M_DISPERSED",IF(SABI_SUMMARY!AO265="FEMALE_SUBADULT","F_DISPERSED","NA")),IF(SABI_SUMMARY!AP265="MALE_ADULT_36_48","M_RESIDENT",IF(SABI_SUMMARY!AP265="FEMALE_ADULT_36_48","F_RESIDENT","NA")))</f>
        <v>NA</v>
      </c>
      <c r="H265" s="1" t="str">
        <f>IF(SABI_SUMMARY!AQ265="CENSORED",IF(SABI_SUMMARY!AP265="MALE_SUBADULT","M_DISPERSED",IF(SABI_SUMMARY!AP265="FEMALE_SUBADULT","F_DISPERSED","NA")),IF(SABI_SUMMARY!AQ265="MALE_ADULT_36_48","M_RESIDENT",IF(SABI_SUMMARY!AQ265="FEMALE_ADULT_36_48","F_RESIDENT","NA")))</f>
        <v>NA</v>
      </c>
      <c r="I265" s="1" t="str">
        <f>IF(SABI_SUMMARY!AR265="CENSORED",IF(SABI_SUMMARY!AQ265="MALE_SUBADULT","M_DISPERSED",IF(SABI_SUMMARY!AQ265="FEMALE_SUBADULT","F_DISPERSED","NA")),IF(SABI_SUMMARY!AR265="MALE_ADULT_36_48","M_RESIDENT",IF(SABI_SUMMARY!AR265="FEMALE_ADULT_36_48","F_RESIDENT","NA")))</f>
        <v>NA</v>
      </c>
      <c r="J265" s="1" t="str">
        <f>IF(SABI_SUMMARY!AS265="CENSORED",IF(SABI_SUMMARY!AR265="MALE_SUBADULT","M_DISPERSED",IF(SABI_SUMMARY!AR265="FEMALE_SUBADULT","F_DISPERSED","NA")),IF(SABI_SUMMARY!AS265="MALE_ADULT_36_48","M_RESIDENT",IF(SABI_SUMMARY!AS265="FEMALE_ADULT_36_48","F_RESIDENT","NA")))</f>
        <v>NA</v>
      </c>
      <c r="K265" s="1" t="str">
        <f>IF(SABI_SUMMARY!AT265="CENSORED",IF(SABI_SUMMARY!AS265="MALE_SUBADULT","M_DISPERSED",IF(SABI_SUMMARY!AS265="FEMALE_SUBADULT","F_DISPERSED","NA")),IF(SABI_SUMMARY!AT265="MALE_ADULT_36_48","M_RESIDENT",IF(SABI_SUMMARY!AT265="FEMALE_ADULT_36_48","F_RESIDENT","NA")))</f>
        <v>NA</v>
      </c>
      <c r="L265" s="1" t="str">
        <f>IF(SABI_SUMMARY!AU265="CENSORED",IF(SABI_SUMMARY!AT265="MALE_SUBADULT","M_DISPERSED",IF(SABI_SUMMARY!AT265="FEMALE_SUBADULT","F_DISPERSED","NA")),IF(SABI_SUMMARY!AU265="MALE_ADULT_36_48","M_RESIDENT",IF(SABI_SUMMARY!AU265="FEMALE_ADULT_36_48","F_RESIDENT","NA")))</f>
        <v>NA</v>
      </c>
      <c r="M265" s="1" t="str">
        <f>IF(SABI_SUMMARY!AV265="CENSORED",IF(SABI_SUMMARY!AU265="MALE_SUBADULT","M_DISPERSED",IF(SABI_SUMMARY!AU265="FEMALE_SUBADULT","F_DISPERSED","NA")),IF(SABI_SUMMARY!AV265="MALE_ADULT_36_48","M_RESIDENT",IF(SABI_SUMMARY!AV265="FEMALE_ADULT_36_48","F_RESIDENT","NA")))</f>
        <v>NA</v>
      </c>
      <c r="N265" s="1" t="str">
        <f>IF(SABI_SUMMARY!AW265="CENSORED",IF(SABI_SUMMARY!AV265="MALE_SUBADULT","M_DISPERSED",IF(SABI_SUMMARY!AV265="FEMALE_SUBADULT","F_DISPERSED","NA")),IF(SABI_SUMMARY!AW265="MALE_ADULT_36_48","M_RESIDENT",IF(SABI_SUMMARY!AW265="FEMALE_ADULT_36_48","F_RESIDENT","NA")))</f>
        <v>NA</v>
      </c>
      <c r="O265" s="1" t="str">
        <f>IF(SABI_SUMMARY!AX265="CENSORED",IF(SABI_SUMMARY!AW265="MALE_SUBADULT","M_DISPERSED",IF(SABI_SUMMARY!AW265="FEMALE_SUBADULT","F_DISPERSED","NA")),IF(SABI_SUMMARY!AX265="MALE_ADULT_36_48","M_RESIDENT",IF(SABI_SUMMARY!AX265="FEMALE_ADULT_36_48","F_RESIDENT","NA")))</f>
        <v>NA</v>
      </c>
      <c r="P265" s="1" t="str">
        <f>IF(SABI_SUMMARY!AY265="CENSORED",IF(SABI_SUMMARY!AX265="MALE_SUBADULT","M_DISPERSED",IF(SABI_SUMMARY!AX265="FEMALE_SUBADULT","F_DISPERSED","NA")),IF(SABI_SUMMARY!AY265="MALE_ADULT_36_48","M_RESIDENT",IF(SABI_SUMMARY!AY265="FEMALE_ADULT_36_48","F_RESIDENT","NA")))</f>
        <v>NA</v>
      </c>
    </row>
    <row r="266" spans="1:16" x14ac:dyDescent="0.2">
      <c r="A266" s="27">
        <f>SABI_RAW_DATA!A266</f>
        <v>265</v>
      </c>
      <c r="B266" s="1" t="str">
        <f>IF(SABI_SUMMARY!AK266="CENSORED",IF(SABI_SUMMARY!AJ266="MALE_SUBADULT","M_DISPERSED",IF(SABI_SUMMARY!AJ266="FEMALE_SUBADULT","F_DISPERSED","NA")),IF(SABI_SUMMARY!AK266="MALE_ADULT_36_48","M_RESIDENT",IF(SABI_SUMMARY!AK266="FEMALE_ADULT_36_48","F_RESIDENT","NA")))</f>
        <v>NA</v>
      </c>
      <c r="C266" s="1" t="str">
        <f>IF(SABI_SUMMARY!AL266="CENSORED",IF(SABI_SUMMARY!AK266="MALE_SUBADULT","M_DISPERSED",IF(SABI_SUMMARY!AK266="FEMALE_SUBADULT","F_DISPERSED","NA")),IF(SABI_SUMMARY!AL266="MALE_ADULT_36_48","M_RESIDENT",IF(SABI_SUMMARY!AL266="FEMALE_ADULT_36_48","F_RESIDENT","NA")))</f>
        <v>NA</v>
      </c>
      <c r="D266" s="1" t="str">
        <f>IF(SABI_SUMMARY!AM266="CENSORED",IF(SABI_SUMMARY!AL266="MALE_SUBADULT","M_DISPERSED",IF(SABI_SUMMARY!AL266="FEMALE_SUBADULT","F_DISPERSED","NA")),IF(SABI_SUMMARY!AM266="MALE_ADULT_36_48","M_RESIDENT",IF(SABI_SUMMARY!AM266="FEMALE_ADULT_36_48","F_RESIDENT","NA")))</f>
        <v>NA</v>
      </c>
      <c r="E266" s="1" t="str">
        <f>IF(SABI_SUMMARY!AN266="CENSORED",IF(SABI_SUMMARY!AM266="MALE_SUBADULT","M_DISPERSED",IF(SABI_SUMMARY!AM266="FEMALE_SUBADULT","F_DISPERSED","NA")),IF(SABI_SUMMARY!AN266="MALE_ADULT_36_48","M_RESIDENT",IF(SABI_SUMMARY!AN266="FEMALE_ADULT_36_48","F_RESIDENT","NA")))</f>
        <v>NA</v>
      </c>
      <c r="F266" s="1" t="str">
        <f>IF(SABI_SUMMARY!AO266="CENSORED",IF(SABI_SUMMARY!AN266="MALE_SUBADULT","M_DISPERSED",IF(SABI_SUMMARY!AN266="FEMALE_SUBADULT","F_DISPERSED","NA")),IF(SABI_SUMMARY!AO266="MALE_ADULT_36_48","M_RESIDENT",IF(SABI_SUMMARY!AO266="FEMALE_ADULT_36_48","F_RESIDENT","NA")))</f>
        <v>NA</v>
      </c>
      <c r="G266" s="1" t="str">
        <f>IF(SABI_SUMMARY!AP266="CENSORED",IF(SABI_SUMMARY!AO266="MALE_SUBADULT","M_DISPERSED",IF(SABI_SUMMARY!AO266="FEMALE_SUBADULT","F_DISPERSED","NA")),IF(SABI_SUMMARY!AP266="MALE_ADULT_36_48","M_RESIDENT",IF(SABI_SUMMARY!AP266="FEMALE_ADULT_36_48","F_RESIDENT","NA")))</f>
        <v>NA</v>
      </c>
      <c r="H266" s="1" t="str">
        <f>IF(SABI_SUMMARY!AQ266="CENSORED",IF(SABI_SUMMARY!AP266="MALE_SUBADULT","M_DISPERSED",IF(SABI_SUMMARY!AP266="FEMALE_SUBADULT","F_DISPERSED","NA")),IF(SABI_SUMMARY!AQ266="MALE_ADULT_36_48","M_RESIDENT",IF(SABI_SUMMARY!AQ266="FEMALE_ADULT_36_48","F_RESIDENT","NA")))</f>
        <v>NA</v>
      </c>
      <c r="I266" s="1" t="str">
        <f>IF(SABI_SUMMARY!AR266="CENSORED",IF(SABI_SUMMARY!AQ266="MALE_SUBADULT","M_DISPERSED",IF(SABI_SUMMARY!AQ266="FEMALE_SUBADULT","F_DISPERSED","NA")),IF(SABI_SUMMARY!AR266="MALE_ADULT_36_48","M_RESIDENT",IF(SABI_SUMMARY!AR266="FEMALE_ADULT_36_48","F_RESIDENT","NA")))</f>
        <v>NA</v>
      </c>
      <c r="J266" s="1" t="str">
        <f>IF(SABI_SUMMARY!AS266="CENSORED",IF(SABI_SUMMARY!AR266="MALE_SUBADULT","M_DISPERSED",IF(SABI_SUMMARY!AR266="FEMALE_SUBADULT","F_DISPERSED","NA")),IF(SABI_SUMMARY!AS266="MALE_ADULT_36_48","M_RESIDENT",IF(SABI_SUMMARY!AS266="FEMALE_ADULT_36_48","F_RESIDENT","NA")))</f>
        <v>NA</v>
      </c>
      <c r="K266" s="1" t="str">
        <f>IF(SABI_SUMMARY!AT266="CENSORED",IF(SABI_SUMMARY!AS266="MALE_SUBADULT","M_DISPERSED",IF(SABI_SUMMARY!AS266="FEMALE_SUBADULT","F_DISPERSED","NA")),IF(SABI_SUMMARY!AT266="MALE_ADULT_36_48","M_RESIDENT",IF(SABI_SUMMARY!AT266="FEMALE_ADULT_36_48","F_RESIDENT","NA")))</f>
        <v>NA</v>
      </c>
      <c r="L266" s="1" t="str">
        <f>IF(SABI_SUMMARY!AU266="CENSORED",IF(SABI_SUMMARY!AT266="MALE_SUBADULT","M_DISPERSED",IF(SABI_SUMMARY!AT266="FEMALE_SUBADULT","F_DISPERSED","NA")),IF(SABI_SUMMARY!AU266="MALE_ADULT_36_48","M_RESIDENT",IF(SABI_SUMMARY!AU266="FEMALE_ADULT_36_48","F_RESIDENT","NA")))</f>
        <v>NA</v>
      </c>
      <c r="M266" s="1" t="str">
        <f>IF(SABI_SUMMARY!AV266="CENSORED",IF(SABI_SUMMARY!AU266="MALE_SUBADULT","M_DISPERSED",IF(SABI_SUMMARY!AU266="FEMALE_SUBADULT","F_DISPERSED","NA")),IF(SABI_SUMMARY!AV266="MALE_ADULT_36_48","M_RESIDENT",IF(SABI_SUMMARY!AV266="FEMALE_ADULT_36_48","F_RESIDENT","NA")))</f>
        <v>NA</v>
      </c>
      <c r="N266" s="1" t="str">
        <f>IF(SABI_SUMMARY!AW266="CENSORED",IF(SABI_SUMMARY!AV266="MALE_SUBADULT","M_DISPERSED",IF(SABI_SUMMARY!AV266="FEMALE_SUBADULT","F_DISPERSED","NA")),IF(SABI_SUMMARY!AW266="MALE_ADULT_36_48","M_RESIDENT",IF(SABI_SUMMARY!AW266="FEMALE_ADULT_36_48","F_RESIDENT","NA")))</f>
        <v>NA</v>
      </c>
      <c r="O266" s="1" t="str">
        <f>IF(SABI_SUMMARY!AX266="CENSORED",IF(SABI_SUMMARY!AW266="MALE_SUBADULT","M_DISPERSED",IF(SABI_SUMMARY!AW266="FEMALE_SUBADULT","F_DISPERSED","NA")),IF(SABI_SUMMARY!AX266="MALE_ADULT_36_48","M_RESIDENT",IF(SABI_SUMMARY!AX266="FEMALE_ADULT_36_48","F_RESIDENT","NA")))</f>
        <v>NA</v>
      </c>
      <c r="P266" s="1" t="str">
        <f>IF(SABI_SUMMARY!AY266="CENSORED",IF(SABI_SUMMARY!AX266="MALE_SUBADULT","M_DISPERSED",IF(SABI_SUMMARY!AX266="FEMALE_SUBADULT","F_DISPERSED","NA")),IF(SABI_SUMMARY!AY266="MALE_ADULT_36_48","M_RESIDENT",IF(SABI_SUMMARY!AY266="FEMALE_ADULT_36_48","F_RESIDENT","NA")))</f>
        <v>NA</v>
      </c>
    </row>
    <row r="267" spans="1:16" x14ac:dyDescent="0.2">
      <c r="A267" s="27">
        <f>SABI_RAW_DATA!A267</f>
        <v>266</v>
      </c>
      <c r="B267" s="1" t="str">
        <f>IF(SABI_SUMMARY!AK267="CENSORED",IF(SABI_SUMMARY!AJ267="MALE_SUBADULT","M_DISPERSED",IF(SABI_SUMMARY!AJ267="FEMALE_SUBADULT","F_DISPERSED","NA")),IF(SABI_SUMMARY!AK267="MALE_ADULT_36_48","M_RESIDENT",IF(SABI_SUMMARY!AK267="FEMALE_ADULT_36_48","F_RESIDENT","NA")))</f>
        <v>NA</v>
      </c>
      <c r="C267" s="1" t="str">
        <f>IF(SABI_SUMMARY!AL267="CENSORED",IF(SABI_SUMMARY!AK267="MALE_SUBADULT","M_DISPERSED",IF(SABI_SUMMARY!AK267="FEMALE_SUBADULT","F_DISPERSED","NA")),IF(SABI_SUMMARY!AL267="MALE_ADULT_36_48","M_RESIDENT",IF(SABI_SUMMARY!AL267="FEMALE_ADULT_36_48","F_RESIDENT","NA")))</f>
        <v>NA</v>
      </c>
      <c r="D267" s="1" t="str">
        <f>IF(SABI_SUMMARY!AM267="CENSORED",IF(SABI_SUMMARY!AL267="MALE_SUBADULT","M_DISPERSED",IF(SABI_SUMMARY!AL267="FEMALE_SUBADULT","F_DISPERSED","NA")),IF(SABI_SUMMARY!AM267="MALE_ADULT_36_48","M_RESIDENT",IF(SABI_SUMMARY!AM267="FEMALE_ADULT_36_48","F_RESIDENT","NA")))</f>
        <v>NA</v>
      </c>
      <c r="E267" s="1" t="str">
        <f>IF(SABI_SUMMARY!AN267="CENSORED",IF(SABI_SUMMARY!AM267="MALE_SUBADULT","M_DISPERSED",IF(SABI_SUMMARY!AM267="FEMALE_SUBADULT","F_DISPERSED","NA")),IF(SABI_SUMMARY!AN267="MALE_ADULT_36_48","M_RESIDENT",IF(SABI_SUMMARY!AN267="FEMALE_ADULT_36_48","F_RESIDENT","NA")))</f>
        <v>NA</v>
      </c>
      <c r="F267" s="1" t="str">
        <f>IF(SABI_SUMMARY!AO267="CENSORED",IF(SABI_SUMMARY!AN267="MALE_SUBADULT","M_DISPERSED",IF(SABI_SUMMARY!AN267="FEMALE_SUBADULT","F_DISPERSED","NA")),IF(SABI_SUMMARY!AO267="MALE_ADULT_36_48","M_RESIDENT",IF(SABI_SUMMARY!AO267="FEMALE_ADULT_36_48","F_RESIDENT","NA")))</f>
        <v>NA</v>
      </c>
      <c r="G267" s="1" t="str">
        <f>IF(SABI_SUMMARY!AP267="CENSORED",IF(SABI_SUMMARY!AO267="MALE_SUBADULT","M_DISPERSED",IF(SABI_SUMMARY!AO267="FEMALE_SUBADULT","F_DISPERSED","NA")),IF(SABI_SUMMARY!AP267="MALE_ADULT_36_48","M_RESIDENT",IF(SABI_SUMMARY!AP267="FEMALE_ADULT_36_48","F_RESIDENT","NA")))</f>
        <v>NA</v>
      </c>
      <c r="H267" s="1" t="str">
        <f>IF(SABI_SUMMARY!AQ267="CENSORED",IF(SABI_SUMMARY!AP267="MALE_SUBADULT","M_DISPERSED",IF(SABI_SUMMARY!AP267="FEMALE_SUBADULT","F_DISPERSED","NA")),IF(SABI_SUMMARY!AQ267="MALE_ADULT_36_48","M_RESIDENT",IF(SABI_SUMMARY!AQ267="FEMALE_ADULT_36_48","F_RESIDENT","NA")))</f>
        <v>NA</v>
      </c>
      <c r="I267" s="1" t="str">
        <f>IF(SABI_SUMMARY!AR267="CENSORED",IF(SABI_SUMMARY!AQ267="MALE_SUBADULT","M_DISPERSED",IF(SABI_SUMMARY!AQ267="FEMALE_SUBADULT","F_DISPERSED","NA")),IF(SABI_SUMMARY!AR267="MALE_ADULT_36_48","M_RESIDENT",IF(SABI_SUMMARY!AR267="FEMALE_ADULT_36_48","F_RESIDENT","NA")))</f>
        <v>NA</v>
      </c>
      <c r="J267" s="1" t="str">
        <f>IF(SABI_SUMMARY!AS267="CENSORED",IF(SABI_SUMMARY!AR267="MALE_SUBADULT","M_DISPERSED",IF(SABI_SUMMARY!AR267="FEMALE_SUBADULT","F_DISPERSED","NA")),IF(SABI_SUMMARY!AS267="MALE_ADULT_36_48","M_RESIDENT",IF(SABI_SUMMARY!AS267="FEMALE_ADULT_36_48","F_RESIDENT","NA")))</f>
        <v>NA</v>
      </c>
      <c r="K267" s="1" t="str">
        <f>IF(SABI_SUMMARY!AT267="CENSORED",IF(SABI_SUMMARY!AS267="MALE_SUBADULT","M_DISPERSED",IF(SABI_SUMMARY!AS267="FEMALE_SUBADULT","F_DISPERSED","NA")),IF(SABI_SUMMARY!AT267="MALE_ADULT_36_48","M_RESIDENT",IF(SABI_SUMMARY!AT267="FEMALE_ADULT_36_48","F_RESIDENT","NA")))</f>
        <v>M_DISPERSED</v>
      </c>
      <c r="L267" s="1" t="str">
        <f>IF(SABI_SUMMARY!AU267="CENSORED",IF(SABI_SUMMARY!AT267="MALE_SUBADULT","M_DISPERSED",IF(SABI_SUMMARY!AT267="FEMALE_SUBADULT","F_DISPERSED","NA")),IF(SABI_SUMMARY!AU267="MALE_ADULT_36_48","M_RESIDENT",IF(SABI_SUMMARY!AU267="FEMALE_ADULT_36_48","F_RESIDENT","NA")))</f>
        <v>NA</v>
      </c>
      <c r="M267" s="1" t="str">
        <f>IF(SABI_SUMMARY!AV267="CENSORED",IF(SABI_SUMMARY!AU267="MALE_SUBADULT","M_DISPERSED",IF(SABI_SUMMARY!AU267="FEMALE_SUBADULT","F_DISPERSED","NA")),IF(SABI_SUMMARY!AV267="MALE_ADULT_36_48","M_RESIDENT",IF(SABI_SUMMARY!AV267="FEMALE_ADULT_36_48","F_RESIDENT","NA")))</f>
        <v>NA</v>
      </c>
      <c r="N267" s="1" t="str">
        <f>IF(SABI_SUMMARY!AW267="CENSORED",IF(SABI_SUMMARY!AV267="MALE_SUBADULT","M_DISPERSED",IF(SABI_SUMMARY!AV267="FEMALE_SUBADULT","F_DISPERSED","NA")),IF(SABI_SUMMARY!AW267="MALE_ADULT_36_48","M_RESIDENT",IF(SABI_SUMMARY!AW267="FEMALE_ADULT_36_48","F_RESIDENT","NA")))</f>
        <v>NA</v>
      </c>
      <c r="O267" s="1" t="str">
        <f>IF(SABI_SUMMARY!AX267="CENSORED",IF(SABI_SUMMARY!AW267="MALE_SUBADULT","M_DISPERSED",IF(SABI_SUMMARY!AW267="FEMALE_SUBADULT","F_DISPERSED","NA")),IF(SABI_SUMMARY!AX267="MALE_ADULT_36_48","M_RESIDENT",IF(SABI_SUMMARY!AX267="FEMALE_ADULT_36_48","F_RESIDENT","NA")))</f>
        <v>NA</v>
      </c>
      <c r="P267" s="1" t="str">
        <f>IF(SABI_SUMMARY!AY267="CENSORED",IF(SABI_SUMMARY!AX267="MALE_SUBADULT","M_DISPERSED",IF(SABI_SUMMARY!AX267="FEMALE_SUBADULT","F_DISPERSED","NA")),IF(SABI_SUMMARY!AY267="MALE_ADULT_36_48","M_RESIDENT",IF(SABI_SUMMARY!AY267="FEMALE_ADULT_36_48","F_RESIDENT","NA")))</f>
        <v>NA</v>
      </c>
    </row>
    <row r="268" spans="1:16" x14ac:dyDescent="0.2">
      <c r="A268" s="27">
        <f>SABI_RAW_DATA!A268</f>
        <v>267</v>
      </c>
      <c r="B268" s="1" t="str">
        <f>IF(SABI_SUMMARY!AK268="CENSORED",IF(SABI_SUMMARY!AJ268="MALE_SUBADULT","M_DISPERSED",IF(SABI_SUMMARY!AJ268="FEMALE_SUBADULT","F_DISPERSED","NA")),IF(SABI_SUMMARY!AK268="MALE_ADULT_36_48","M_RESIDENT",IF(SABI_SUMMARY!AK268="FEMALE_ADULT_36_48","F_RESIDENT","NA")))</f>
        <v>NA</v>
      </c>
      <c r="C268" s="1" t="str">
        <f>IF(SABI_SUMMARY!AL268="CENSORED",IF(SABI_SUMMARY!AK268="MALE_SUBADULT","M_DISPERSED",IF(SABI_SUMMARY!AK268="FEMALE_SUBADULT","F_DISPERSED","NA")),IF(SABI_SUMMARY!AL268="MALE_ADULT_36_48","M_RESIDENT",IF(SABI_SUMMARY!AL268="FEMALE_ADULT_36_48","F_RESIDENT","NA")))</f>
        <v>NA</v>
      </c>
      <c r="D268" s="1" t="str">
        <f>IF(SABI_SUMMARY!AM268="CENSORED",IF(SABI_SUMMARY!AL268="MALE_SUBADULT","M_DISPERSED",IF(SABI_SUMMARY!AL268="FEMALE_SUBADULT","F_DISPERSED","NA")),IF(SABI_SUMMARY!AM268="MALE_ADULT_36_48","M_RESIDENT",IF(SABI_SUMMARY!AM268="FEMALE_ADULT_36_48","F_RESIDENT","NA")))</f>
        <v>NA</v>
      </c>
      <c r="E268" s="1" t="str">
        <f>IF(SABI_SUMMARY!AN268="CENSORED",IF(SABI_SUMMARY!AM268="MALE_SUBADULT","M_DISPERSED",IF(SABI_SUMMARY!AM268="FEMALE_SUBADULT","F_DISPERSED","NA")),IF(SABI_SUMMARY!AN268="MALE_ADULT_36_48","M_RESIDENT",IF(SABI_SUMMARY!AN268="FEMALE_ADULT_36_48","F_RESIDENT","NA")))</f>
        <v>NA</v>
      </c>
      <c r="F268" s="1" t="str">
        <f>IF(SABI_SUMMARY!AO268="CENSORED",IF(SABI_SUMMARY!AN268="MALE_SUBADULT","M_DISPERSED",IF(SABI_SUMMARY!AN268="FEMALE_SUBADULT","F_DISPERSED","NA")),IF(SABI_SUMMARY!AO268="MALE_ADULT_36_48","M_RESIDENT",IF(SABI_SUMMARY!AO268="FEMALE_ADULT_36_48","F_RESIDENT","NA")))</f>
        <v>NA</v>
      </c>
      <c r="G268" s="1" t="str">
        <f>IF(SABI_SUMMARY!AP268="CENSORED",IF(SABI_SUMMARY!AO268="MALE_SUBADULT","M_DISPERSED",IF(SABI_SUMMARY!AO268="FEMALE_SUBADULT","F_DISPERSED","NA")),IF(SABI_SUMMARY!AP268="MALE_ADULT_36_48","M_RESIDENT",IF(SABI_SUMMARY!AP268="FEMALE_ADULT_36_48","F_RESIDENT","NA")))</f>
        <v>NA</v>
      </c>
      <c r="H268" s="1" t="str">
        <f>IF(SABI_SUMMARY!AQ268="CENSORED",IF(SABI_SUMMARY!AP268="MALE_SUBADULT","M_DISPERSED",IF(SABI_SUMMARY!AP268="FEMALE_SUBADULT","F_DISPERSED","NA")),IF(SABI_SUMMARY!AQ268="MALE_ADULT_36_48","M_RESIDENT",IF(SABI_SUMMARY!AQ268="FEMALE_ADULT_36_48","F_RESIDENT","NA")))</f>
        <v>NA</v>
      </c>
      <c r="I268" s="1" t="str">
        <f>IF(SABI_SUMMARY!AR268="CENSORED",IF(SABI_SUMMARY!AQ268="MALE_SUBADULT","M_DISPERSED",IF(SABI_SUMMARY!AQ268="FEMALE_SUBADULT","F_DISPERSED","NA")),IF(SABI_SUMMARY!AR268="MALE_ADULT_36_48","M_RESIDENT",IF(SABI_SUMMARY!AR268="FEMALE_ADULT_36_48","F_RESIDENT","NA")))</f>
        <v>NA</v>
      </c>
      <c r="J268" s="1" t="str">
        <f>IF(SABI_SUMMARY!AS268="CENSORED",IF(SABI_SUMMARY!AR268="MALE_SUBADULT","M_DISPERSED",IF(SABI_SUMMARY!AR268="FEMALE_SUBADULT","F_DISPERSED","NA")),IF(SABI_SUMMARY!AS268="MALE_ADULT_36_48","M_RESIDENT",IF(SABI_SUMMARY!AS268="FEMALE_ADULT_36_48","F_RESIDENT","NA")))</f>
        <v>NA</v>
      </c>
      <c r="K268" s="1" t="str">
        <f>IF(SABI_SUMMARY!AT268="CENSORED",IF(SABI_SUMMARY!AS268="MALE_SUBADULT","M_DISPERSED",IF(SABI_SUMMARY!AS268="FEMALE_SUBADULT","F_DISPERSED","NA")),IF(SABI_SUMMARY!AT268="MALE_ADULT_36_48","M_RESIDENT",IF(SABI_SUMMARY!AT268="FEMALE_ADULT_36_48","F_RESIDENT","NA")))</f>
        <v>NA</v>
      </c>
      <c r="L268" s="1" t="str">
        <f>IF(SABI_SUMMARY!AU268="CENSORED",IF(SABI_SUMMARY!AT268="MALE_SUBADULT","M_DISPERSED",IF(SABI_SUMMARY!AT268="FEMALE_SUBADULT","F_DISPERSED","NA")),IF(SABI_SUMMARY!AU268="MALE_ADULT_36_48","M_RESIDENT",IF(SABI_SUMMARY!AU268="FEMALE_ADULT_36_48","F_RESIDENT","NA")))</f>
        <v>NA</v>
      </c>
      <c r="M268" s="1" t="str">
        <f>IF(SABI_SUMMARY!AV268="CENSORED",IF(SABI_SUMMARY!AU268="MALE_SUBADULT","M_DISPERSED",IF(SABI_SUMMARY!AU268="FEMALE_SUBADULT","F_DISPERSED","NA")),IF(SABI_SUMMARY!AV268="MALE_ADULT_36_48","M_RESIDENT",IF(SABI_SUMMARY!AV268="FEMALE_ADULT_36_48","F_RESIDENT","NA")))</f>
        <v>NA</v>
      </c>
      <c r="N268" s="1" t="str">
        <f>IF(SABI_SUMMARY!AW268="CENSORED",IF(SABI_SUMMARY!AV268="MALE_SUBADULT","M_DISPERSED",IF(SABI_SUMMARY!AV268="FEMALE_SUBADULT","F_DISPERSED","NA")),IF(SABI_SUMMARY!AW268="MALE_ADULT_36_48","M_RESIDENT",IF(SABI_SUMMARY!AW268="FEMALE_ADULT_36_48","F_RESIDENT","NA")))</f>
        <v>NA</v>
      </c>
      <c r="O268" s="1" t="str">
        <f>IF(SABI_SUMMARY!AX268="CENSORED",IF(SABI_SUMMARY!AW268="MALE_SUBADULT","M_DISPERSED",IF(SABI_SUMMARY!AW268="FEMALE_SUBADULT","F_DISPERSED","NA")),IF(SABI_SUMMARY!AX268="MALE_ADULT_36_48","M_RESIDENT",IF(SABI_SUMMARY!AX268="FEMALE_ADULT_36_48","F_RESIDENT","NA")))</f>
        <v>NA</v>
      </c>
      <c r="P268" s="1" t="str">
        <f>IF(SABI_SUMMARY!AY268="CENSORED",IF(SABI_SUMMARY!AX268="MALE_SUBADULT","M_DISPERSED",IF(SABI_SUMMARY!AX268="FEMALE_SUBADULT","F_DISPERSED","NA")),IF(SABI_SUMMARY!AY268="MALE_ADULT_36_48","M_RESIDENT",IF(SABI_SUMMARY!AY268="FEMALE_ADULT_36_48","F_RESIDENT","NA")))</f>
        <v>NA</v>
      </c>
    </row>
    <row r="269" spans="1:16" x14ac:dyDescent="0.2">
      <c r="A269" s="27">
        <f>SABI_RAW_DATA!A269</f>
        <v>268</v>
      </c>
      <c r="B269" s="1" t="str">
        <f>IF(SABI_SUMMARY!AK269="CENSORED",IF(SABI_SUMMARY!AJ269="MALE_SUBADULT","M_DISPERSED",IF(SABI_SUMMARY!AJ269="FEMALE_SUBADULT","F_DISPERSED","NA")),IF(SABI_SUMMARY!AK269="MALE_ADULT_36_48","M_RESIDENT",IF(SABI_SUMMARY!AK269="FEMALE_ADULT_36_48","F_RESIDENT","NA")))</f>
        <v>NA</v>
      </c>
      <c r="C269" s="1" t="str">
        <f>IF(SABI_SUMMARY!AL269="CENSORED",IF(SABI_SUMMARY!AK269="MALE_SUBADULT","M_DISPERSED",IF(SABI_SUMMARY!AK269="FEMALE_SUBADULT","F_DISPERSED","NA")),IF(SABI_SUMMARY!AL269="MALE_ADULT_36_48","M_RESIDENT",IF(SABI_SUMMARY!AL269="FEMALE_ADULT_36_48","F_RESIDENT","NA")))</f>
        <v>NA</v>
      </c>
      <c r="D269" s="1" t="str">
        <f>IF(SABI_SUMMARY!AM269="CENSORED",IF(SABI_SUMMARY!AL269="MALE_SUBADULT","M_DISPERSED",IF(SABI_SUMMARY!AL269="FEMALE_SUBADULT","F_DISPERSED","NA")),IF(SABI_SUMMARY!AM269="MALE_ADULT_36_48","M_RESIDENT",IF(SABI_SUMMARY!AM269="FEMALE_ADULT_36_48","F_RESIDENT","NA")))</f>
        <v>NA</v>
      </c>
      <c r="E269" s="1" t="str">
        <f>IF(SABI_SUMMARY!AN269="CENSORED",IF(SABI_SUMMARY!AM269="MALE_SUBADULT","M_DISPERSED",IF(SABI_SUMMARY!AM269="FEMALE_SUBADULT","F_DISPERSED","NA")),IF(SABI_SUMMARY!AN269="MALE_ADULT_36_48","M_RESIDENT",IF(SABI_SUMMARY!AN269="FEMALE_ADULT_36_48","F_RESIDENT","NA")))</f>
        <v>NA</v>
      </c>
      <c r="F269" s="1" t="str">
        <f>IF(SABI_SUMMARY!AO269="CENSORED",IF(SABI_SUMMARY!AN269="MALE_SUBADULT","M_DISPERSED",IF(SABI_SUMMARY!AN269="FEMALE_SUBADULT","F_DISPERSED","NA")),IF(SABI_SUMMARY!AO269="MALE_ADULT_36_48","M_RESIDENT",IF(SABI_SUMMARY!AO269="FEMALE_ADULT_36_48","F_RESIDENT","NA")))</f>
        <v>NA</v>
      </c>
      <c r="G269" s="1" t="str">
        <f>IF(SABI_SUMMARY!AP269="CENSORED",IF(SABI_SUMMARY!AO269="MALE_SUBADULT","M_DISPERSED",IF(SABI_SUMMARY!AO269="FEMALE_SUBADULT","F_DISPERSED","NA")),IF(SABI_SUMMARY!AP269="MALE_ADULT_36_48","M_RESIDENT",IF(SABI_SUMMARY!AP269="FEMALE_ADULT_36_48","F_RESIDENT","NA")))</f>
        <v>NA</v>
      </c>
      <c r="H269" s="1" t="str">
        <f>IF(SABI_SUMMARY!AQ269="CENSORED",IF(SABI_SUMMARY!AP269="MALE_SUBADULT","M_DISPERSED",IF(SABI_SUMMARY!AP269="FEMALE_SUBADULT","F_DISPERSED","NA")),IF(SABI_SUMMARY!AQ269="MALE_ADULT_36_48","M_RESIDENT",IF(SABI_SUMMARY!AQ269="FEMALE_ADULT_36_48","F_RESIDENT","NA")))</f>
        <v>NA</v>
      </c>
      <c r="I269" s="1" t="str">
        <f>IF(SABI_SUMMARY!AR269="CENSORED",IF(SABI_SUMMARY!AQ269="MALE_SUBADULT","M_DISPERSED",IF(SABI_SUMMARY!AQ269="FEMALE_SUBADULT","F_DISPERSED","NA")),IF(SABI_SUMMARY!AR269="MALE_ADULT_36_48","M_RESIDENT",IF(SABI_SUMMARY!AR269="FEMALE_ADULT_36_48","F_RESIDENT","NA")))</f>
        <v>NA</v>
      </c>
      <c r="J269" s="1" t="str">
        <f>IF(SABI_SUMMARY!AS269="CENSORED",IF(SABI_SUMMARY!AR269="MALE_SUBADULT","M_DISPERSED",IF(SABI_SUMMARY!AR269="FEMALE_SUBADULT","F_DISPERSED","NA")),IF(SABI_SUMMARY!AS269="MALE_ADULT_36_48","M_RESIDENT",IF(SABI_SUMMARY!AS269="FEMALE_ADULT_36_48","F_RESIDENT","NA")))</f>
        <v>NA</v>
      </c>
      <c r="K269" s="1" t="str">
        <f>IF(SABI_SUMMARY!AT269="CENSORED",IF(SABI_SUMMARY!AS269="MALE_SUBADULT","M_DISPERSED",IF(SABI_SUMMARY!AS269="FEMALE_SUBADULT","F_DISPERSED","NA")),IF(SABI_SUMMARY!AT269="MALE_ADULT_36_48","M_RESIDENT",IF(SABI_SUMMARY!AT269="FEMALE_ADULT_36_48","F_RESIDENT","NA")))</f>
        <v>NA</v>
      </c>
      <c r="L269" s="1" t="str">
        <f>IF(SABI_SUMMARY!AU269="CENSORED",IF(SABI_SUMMARY!AT269="MALE_SUBADULT","M_DISPERSED",IF(SABI_SUMMARY!AT269="FEMALE_SUBADULT","F_DISPERSED","NA")),IF(SABI_SUMMARY!AU269="MALE_ADULT_36_48","M_RESIDENT",IF(SABI_SUMMARY!AU269="FEMALE_ADULT_36_48","F_RESIDENT","NA")))</f>
        <v>M_RESIDENT</v>
      </c>
      <c r="M269" s="1" t="str">
        <f>IF(SABI_SUMMARY!AV269="CENSORED",IF(SABI_SUMMARY!AU269="MALE_SUBADULT","M_DISPERSED",IF(SABI_SUMMARY!AU269="FEMALE_SUBADULT","F_DISPERSED","NA")),IF(SABI_SUMMARY!AV269="MALE_ADULT_36_48","M_RESIDENT",IF(SABI_SUMMARY!AV269="FEMALE_ADULT_36_48","F_RESIDENT","NA")))</f>
        <v>NA</v>
      </c>
      <c r="N269" s="1" t="str">
        <f>IF(SABI_SUMMARY!AW269="CENSORED",IF(SABI_SUMMARY!AV269="MALE_SUBADULT","M_DISPERSED",IF(SABI_SUMMARY!AV269="FEMALE_SUBADULT","F_DISPERSED","NA")),IF(SABI_SUMMARY!AW269="MALE_ADULT_36_48","M_RESIDENT",IF(SABI_SUMMARY!AW269="FEMALE_ADULT_36_48","F_RESIDENT","NA")))</f>
        <v>NA</v>
      </c>
      <c r="O269" s="1" t="str">
        <f>IF(SABI_SUMMARY!AX269="CENSORED",IF(SABI_SUMMARY!AW269="MALE_SUBADULT","M_DISPERSED",IF(SABI_SUMMARY!AW269="FEMALE_SUBADULT","F_DISPERSED","NA")),IF(SABI_SUMMARY!AX269="MALE_ADULT_36_48","M_RESIDENT",IF(SABI_SUMMARY!AX269="FEMALE_ADULT_36_48","F_RESIDENT","NA")))</f>
        <v>NA</v>
      </c>
      <c r="P269" s="1" t="str">
        <f>IF(SABI_SUMMARY!AY269="CENSORED",IF(SABI_SUMMARY!AX269="MALE_SUBADULT","M_DISPERSED",IF(SABI_SUMMARY!AX269="FEMALE_SUBADULT","F_DISPERSED","NA")),IF(SABI_SUMMARY!AY269="MALE_ADULT_36_48","M_RESIDENT",IF(SABI_SUMMARY!AY269="FEMALE_ADULT_36_48","F_RESIDENT","NA")))</f>
        <v>NA</v>
      </c>
    </row>
    <row r="270" spans="1:16" x14ac:dyDescent="0.2">
      <c r="A270" s="27">
        <f>SABI_RAW_DATA!A270</f>
        <v>269</v>
      </c>
      <c r="B270" s="1" t="str">
        <f>IF(SABI_SUMMARY!AK270="CENSORED",IF(SABI_SUMMARY!AJ270="MALE_SUBADULT","M_DISPERSED",IF(SABI_SUMMARY!AJ270="FEMALE_SUBADULT","F_DISPERSED","NA")),IF(SABI_SUMMARY!AK270="MALE_ADULT_36_48","M_RESIDENT",IF(SABI_SUMMARY!AK270="FEMALE_ADULT_36_48","F_RESIDENT","NA")))</f>
        <v>NA</v>
      </c>
      <c r="C270" s="1" t="str">
        <f>IF(SABI_SUMMARY!AL270="CENSORED",IF(SABI_SUMMARY!AK270="MALE_SUBADULT","M_DISPERSED",IF(SABI_SUMMARY!AK270="FEMALE_SUBADULT","F_DISPERSED","NA")),IF(SABI_SUMMARY!AL270="MALE_ADULT_36_48","M_RESIDENT",IF(SABI_SUMMARY!AL270="FEMALE_ADULT_36_48","F_RESIDENT","NA")))</f>
        <v>NA</v>
      </c>
      <c r="D270" s="1" t="str">
        <f>IF(SABI_SUMMARY!AM270="CENSORED",IF(SABI_SUMMARY!AL270="MALE_SUBADULT","M_DISPERSED",IF(SABI_SUMMARY!AL270="FEMALE_SUBADULT","F_DISPERSED","NA")),IF(SABI_SUMMARY!AM270="MALE_ADULT_36_48","M_RESIDENT",IF(SABI_SUMMARY!AM270="FEMALE_ADULT_36_48","F_RESIDENT","NA")))</f>
        <v>NA</v>
      </c>
      <c r="E270" s="1" t="str">
        <f>IF(SABI_SUMMARY!AN270="CENSORED",IF(SABI_SUMMARY!AM270="MALE_SUBADULT","M_DISPERSED",IF(SABI_SUMMARY!AM270="FEMALE_SUBADULT","F_DISPERSED","NA")),IF(SABI_SUMMARY!AN270="MALE_ADULT_36_48","M_RESIDENT",IF(SABI_SUMMARY!AN270="FEMALE_ADULT_36_48","F_RESIDENT","NA")))</f>
        <v>NA</v>
      </c>
      <c r="F270" s="1" t="str">
        <f>IF(SABI_SUMMARY!AO270="CENSORED",IF(SABI_SUMMARY!AN270="MALE_SUBADULT","M_DISPERSED",IF(SABI_SUMMARY!AN270="FEMALE_SUBADULT","F_DISPERSED","NA")),IF(SABI_SUMMARY!AO270="MALE_ADULT_36_48","M_RESIDENT",IF(SABI_SUMMARY!AO270="FEMALE_ADULT_36_48","F_RESIDENT","NA")))</f>
        <v>NA</v>
      </c>
      <c r="G270" s="1" t="str">
        <f>IF(SABI_SUMMARY!AP270="CENSORED",IF(SABI_SUMMARY!AO270="MALE_SUBADULT","M_DISPERSED",IF(SABI_SUMMARY!AO270="FEMALE_SUBADULT","F_DISPERSED","NA")),IF(SABI_SUMMARY!AP270="MALE_ADULT_36_48","M_RESIDENT",IF(SABI_SUMMARY!AP270="FEMALE_ADULT_36_48","F_RESIDENT","NA")))</f>
        <v>NA</v>
      </c>
      <c r="H270" s="1" t="str">
        <f>IF(SABI_SUMMARY!AQ270="CENSORED",IF(SABI_SUMMARY!AP270="MALE_SUBADULT","M_DISPERSED",IF(SABI_SUMMARY!AP270="FEMALE_SUBADULT","F_DISPERSED","NA")),IF(SABI_SUMMARY!AQ270="MALE_ADULT_36_48","M_RESIDENT",IF(SABI_SUMMARY!AQ270="FEMALE_ADULT_36_48","F_RESIDENT","NA")))</f>
        <v>NA</v>
      </c>
      <c r="I270" s="1" t="str">
        <f>IF(SABI_SUMMARY!AR270="CENSORED",IF(SABI_SUMMARY!AQ270="MALE_SUBADULT","M_DISPERSED",IF(SABI_SUMMARY!AQ270="FEMALE_SUBADULT","F_DISPERSED","NA")),IF(SABI_SUMMARY!AR270="MALE_ADULT_36_48","M_RESIDENT",IF(SABI_SUMMARY!AR270="FEMALE_ADULT_36_48","F_RESIDENT","NA")))</f>
        <v>NA</v>
      </c>
      <c r="J270" s="1" t="str">
        <f>IF(SABI_SUMMARY!AS270="CENSORED",IF(SABI_SUMMARY!AR270="MALE_SUBADULT","M_DISPERSED",IF(SABI_SUMMARY!AR270="FEMALE_SUBADULT","F_DISPERSED","NA")),IF(SABI_SUMMARY!AS270="MALE_ADULT_36_48","M_RESIDENT",IF(SABI_SUMMARY!AS270="FEMALE_ADULT_36_48","F_RESIDENT","NA")))</f>
        <v>NA</v>
      </c>
      <c r="K270" s="1" t="str">
        <f>IF(SABI_SUMMARY!AT270="CENSORED",IF(SABI_SUMMARY!AS270="MALE_SUBADULT","M_DISPERSED",IF(SABI_SUMMARY!AS270="FEMALE_SUBADULT","F_DISPERSED","NA")),IF(SABI_SUMMARY!AT270="MALE_ADULT_36_48","M_RESIDENT",IF(SABI_SUMMARY!AT270="FEMALE_ADULT_36_48","F_RESIDENT","NA")))</f>
        <v>NA</v>
      </c>
      <c r="L270" s="1" t="str">
        <f>IF(SABI_SUMMARY!AU270="CENSORED",IF(SABI_SUMMARY!AT270="MALE_SUBADULT","M_DISPERSED",IF(SABI_SUMMARY!AT270="FEMALE_SUBADULT","F_DISPERSED","NA")),IF(SABI_SUMMARY!AU270="MALE_ADULT_36_48","M_RESIDENT",IF(SABI_SUMMARY!AU270="FEMALE_ADULT_36_48","F_RESIDENT","NA")))</f>
        <v>NA</v>
      </c>
      <c r="M270" s="1" t="str">
        <f>IF(SABI_SUMMARY!AV270="CENSORED",IF(SABI_SUMMARY!AU270="MALE_SUBADULT","M_DISPERSED",IF(SABI_SUMMARY!AU270="FEMALE_SUBADULT","F_DISPERSED","NA")),IF(SABI_SUMMARY!AV270="MALE_ADULT_36_48","M_RESIDENT",IF(SABI_SUMMARY!AV270="FEMALE_ADULT_36_48","F_RESIDENT","NA")))</f>
        <v>NA</v>
      </c>
      <c r="N270" s="1" t="str">
        <f>IF(SABI_SUMMARY!AW270="CENSORED",IF(SABI_SUMMARY!AV270="MALE_SUBADULT","M_DISPERSED",IF(SABI_SUMMARY!AV270="FEMALE_SUBADULT","F_DISPERSED","NA")),IF(SABI_SUMMARY!AW270="MALE_ADULT_36_48","M_RESIDENT",IF(SABI_SUMMARY!AW270="FEMALE_ADULT_36_48","F_RESIDENT","NA")))</f>
        <v>NA</v>
      </c>
      <c r="O270" s="1" t="str">
        <f>IF(SABI_SUMMARY!AX270="CENSORED",IF(SABI_SUMMARY!AW270="MALE_SUBADULT","M_DISPERSED",IF(SABI_SUMMARY!AW270="FEMALE_SUBADULT","F_DISPERSED","NA")),IF(SABI_SUMMARY!AX270="MALE_ADULT_36_48","M_RESIDENT",IF(SABI_SUMMARY!AX270="FEMALE_ADULT_36_48","F_RESIDENT","NA")))</f>
        <v>NA</v>
      </c>
      <c r="P270" s="1" t="str">
        <f>IF(SABI_SUMMARY!AY270="CENSORED",IF(SABI_SUMMARY!AX270="MALE_SUBADULT","M_DISPERSED",IF(SABI_SUMMARY!AX270="FEMALE_SUBADULT","F_DISPERSED","NA")),IF(SABI_SUMMARY!AY270="MALE_ADULT_36_48","M_RESIDENT",IF(SABI_SUMMARY!AY270="FEMALE_ADULT_36_48","F_RESIDENT","NA")))</f>
        <v>NA</v>
      </c>
    </row>
    <row r="271" spans="1:16" x14ac:dyDescent="0.2">
      <c r="A271" s="27">
        <f>SABI_RAW_DATA!A271</f>
        <v>270</v>
      </c>
      <c r="B271" s="1" t="str">
        <f>IF(SABI_SUMMARY!AK271="CENSORED",IF(SABI_SUMMARY!AJ271="MALE_SUBADULT","M_DISPERSED",IF(SABI_SUMMARY!AJ271="FEMALE_SUBADULT","F_DISPERSED","NA")),IF(SABI_SUMMARY!AK271="MALE_ADULT_36_48","M_RESIDENT",IF(SABI_SUMMARY!AK271="FEMALE_ADULT_36_48","F_RESIDENT","NA")))</f>
        <v>NA</v>
      </c>
      <c r="C271" s="1" t="str">
        <f>IF(SABI_SUMMARY!AL271="CENSORED",IF(SABI_SUMMARY!AK271="MALE_SUBADULT","M_DISPERSED",IF(SABI_SUMMARY!AK271="FEMALE_SUBADULT","F_DISPERSED","NA")),IF(SABI_SUMMARY!AL271="MALE_ADULT_36_48","M_RESIDENT",IF(SABI_SUMMARY!AL271="FEMALE_ADULT_36_48","F_RESIDENT","NA")))</f>
        <v>NA</v>
      </c>
      <c r="D271" s="1" t="str">
        <f>IF(SABI_SUMMARY!AM271="CENSORED",IF(SABI_SUMMARY!AL271="MALE_SUBADULT","M_DISPERSED",IF(SABI_SUMMARY!AL271="FEMALE_SUBADULT","F_DISPERSED","NA")),IF(SABI_SUMMARY!AM271="MALE_ADULT_36_48","M_RESIDENT",IF(SABI_SUMMARY!AM271="FEMALE_ADULT_36_48","F_RESIDENT","NA")))</f>
        <v>NA</v>
      </c>
      <c r="E271" s="1" t="str">
        <f>IF(SABI_SUMMARY!AN271="CENSORED",IF(SABI_SUMMARY!AM271="MALE_SUBADULT","M_DISPERSED",IF(SABI_SUMMARY!AM271="FEMALE_SUBADULT","F_DISPERSED","NA")),IF(SABI_SUMMARY!AN271="MALE_ADULT_36_48","M_RESIDENT",IF(SABI_SUMMARY!AN271="FEMALE_ADULT_36_48","F_RESIDENT","NA")))</f>
        <v>NA</v>
      </c>
      <c r="F271" s="1" t="str">
        <f>IF(SABI_SUMMARY!AO271="CENSORED",IF(SABI_SUMMARY!AN271="MALE_SUBADULT","M_DISPERSED",IF(SABI_SUMMARY!AN271="FEMALE_SUBADULT","F_DISPERSED","NA")),IF(SABI_SUMMARY!AO271="MALE_ADULT_36_48","M_RESIDENT",IF(SABI_SUMMARY!AO271="FEMALE_ADULT_36_48","F_RESIDENT","NA")))</f>
        <v>NA</v>
      </c>
      <c r="G271" s="1" t="str">
        <f>IF(SABI_SUMMARY!AP271="CENSORED",IF(SABI_SUMMARY!AO271="MALE_SUBADULT","M_DISPERSED",IF(SABI_SUMMARY!AO271="FEMALE_SUBADULT","F_DISPERSED","NA")),IF(SABI_SUMMARY!AP271="MALE_ADULT_36_48","M_RESIDENT",IF(SABI_SUMMARY!AP271="FEMALE_ADULT_36_48","F_RESIDENT","NA")))</f>
        <v>NA</v>
      </c>
      <c r="H271" s="1" t="str">
        <f>IF(SABI_SUMMARY!AQ271="CENSORED",IF(SABI_SUMMARY!AP271="MALE_SUBADULT","M_DISPERSED",IF(SABI_SUMMARY!AP271="FEMALE_SUBADULT","F_DISPERSED","NA")),IF(SABI_SUMMARY!AQ271="MALE_ADULT_36_48","M_RESIDENT",IF(SABI_SUMMARY!AQ271="FEMALE_ADULT_36_48","F_RESIDENT","NA")))</f>
        <v>NA</v>
      </c>
      <c r="I271" s="1" t="str">
        <f>IF(SABI_SUMMARY!AR271="CENSORED",IF(SABI_SUMMARY!AQ271="MALE_SUBADULT","M_DISPERSED",IF(SABI_SUMMARY!AQ271="FEMALE_SUBADULT","F_DISPERSED","NA")),IF(SABI_SUMMARY!AR271="MALE_ADULT_36_48","M_RESIDENT",IF(SABI_SUMMARY!AR271="FEMALE_ADULT_36_48","F_RESIDENT","NA")))</f>
        <v>NA</v>
      </c>
      <c r="J271" s="1" t="str">
        <f>IF(SABI_SUMMARY!AS271="CENSORED",IF(SABI_SUMMARY!AR271="MALE_SUBADULT","M_DISPERSED",IF(SABI_SUMMARY!AR271="FEMALE_SUBADULT","F_DISPERSED","NA")),IF(SABI_SUMMARY!AS271="MALE_ADULT_36_48","M_RESIDENT",IF(SABI_SUMMARY!AS271="FEMALE_ADULT_36_48","F_RESIDENT","NA")))</f>
        <v>NA</v>
      </c>
      <c r="K271" s="1" t="str">
        <f>IF(SABI_SUMMARY!AT271="CENSORED",IF(SABI_SUMMARY!AS271="MALE_SUBADULT","M_DISPERSED",IF(SABI_SUMMARY!AS271="FEMALE_SUBADULT","F_DISPERSED","NA")),IF(SABI_SUMMARY!AT271="MALE_ADULT_36_48","M_RESIDENT",IF(SABI_SUMMARY!AT271="FEMALE_ADULT_36_48","F_RESIDENT","NA")))</f>
        <v>NA</v>
      </c>
      <c r="L271" s="1" t="str">
        <f>IF(SABI_SUMMARY!AU271="CENSORED",IF(SABI_SUMMARY!AT271="MALE_SUBADULT","M_DISPERSED",IF(SABI_SUMMARY!AT271="FEMALE_SUBADULT","F_DISPERSED","NA")),IF(SABI_SUMMARY!AU271="MALE_ADULT_36_48","M_RESIDENT",IF(SABI_SUMMARY!AU271="FEMALE_ADULT_36_48","F_RESIDENT","NA")))</f>
        <v>NA</v>
      </c>
      <c r="M271" s="1" t="str">
        <f>IF(SABI_SUMMARY!AV271="CENSORED",IF(SABI_SUMMARY!AU271="MALE_SUBADULT","M_DISPERSED",IF(SABI_SUMMARY!AU271="FEMALE_SUBADULT","F_DISPERSED","NA")),IF(SABI_SUMMARY!AV271="MALE_ADULT_36_48","M_RESIDENT",IF(SABI_SUMMARY!AV271="FEMALE_ADULT_36_48","F_RESIDENT","NA")))</f>
        <v>NA</v>
      </c>
      <c r="N271" s="1" t="str">
        <f>IF(SABI_SUMMARY!AW271="CENSORED",IF(SABI_SUMMARY!AV271="MALE_SUBADULT","M_DISPERSED",IF(SABI_SUMMARY!AV271="FEMALE_SUBADULT","F_DISPERSED","NA")),IF(SABI_SUMMARY!AW271="MALE_ADULT_36_48","M_RESIDENT",IF(SABI_SUMMARY!AW271="FEMALE_ADULT_36_48","F_RESIDENT","NA")))</f>
        <v>M_DISPERSED</v>
      </c>
      <c r="O271" s="1" t="str">
        <f>IF(SABI_SUMMARY!AX271="CENSORED",IF(SABI_SUMMARY!AW271="MALE_SUBADULT","M_DISPERSED",IF(SABI_SUMMARY!AW271="FEMALE_SUBADULT","F_DISPERSED","NA")),IF(SABI_SUMMARY!AX271="MALE_ADULT_36_48","M_RESIDENT",IF(SABI_SUMMARY!AX271="FEMALE_ADULT_36_48","F_RESIDENT","NA")))</f>
        <v>NA</v>
      </c>
      <c r="P271" s="1" t="str">
        <f>IF(SABI_SUMMARY!AY271="CENSORED",IF(SABI_SUMMARY!AX271="MALE_SUBADULT","M_DISPERSED",IF(SABI_SUMMARY!AX271="FEMALE_SUBADULT","F_DISPERSED","NA")),IF(SABI_SUMMARY!AY271="MALE_ADULT_36_48","M_RESIDENT",IF(SABI_SUMMARY!AY271="FEMALE_ADULT_36_48","F_RESIDENT","NA")))</f>
        <v>NA</v>
      </c>
    </row>
    <row r="272" spans="1:16" x14ac:dyDescent="0.2">
      <c r="A272" s="27">
        <f>SABI_RAW_DATA!A272</f>
        <v>271</v>
      </c>
      <c r="B272" s="1" t="str">
        <f>IF(SABI_SUMMARY!AK272="CENSORED",IF(SABI_SUMMARY!AJ272="MALE_SUBADULT","M_DISPERSED",IF(SABI_SUMMARY!AJ272="FEMALE_SUBADULT","F_DISPERSED","NA")),IF(SABI_SUMMARY!AK272="MALE_ADULT_36_48","M_RESIDENT",IF(SABI_SUMMARY!AK272="FEMALE_ADULT_36_48","F_RESIDENT","NA")))</f>
        <v>NA</v>
      </c>
      <c r="C272" s="1" t="str">
        <f>IF(SABI_SUMMARY!AL272="CENSORED",IF(SABI_SUMMARY!AK272="MALE_SUBADULT","M_DISPERSED",IF(SABI_SUMMARY!AK272="FEMALE_SUBADULT","F_DISPERSED","NA")),IF(SABI_SUMMARY!AL272="MALE_ADULT_36_48","M_RESIDENT",IF(SABI_SUMMARY!AL272="FEMALE_ADULT_36_48","F_RESIDENT","NA")))</f>
        <v>NA</v>
      </c>
      <c r="D272" s="1" t="str">
        <f>IF(SABI_SUMMARY!AM272="CENSORED",IF(SABI_SUMMARY!AL272="MALE_SUBADULT","M_DISPERSED",IF(SABI_SUMMARY!AL272="FEMALE_SUBADULT","F_DISPERSED","NA")),IF(SABI_SUMMARY!AM272="MALE_ADULT_36_48","M_RESIDENT",IF(SABI_SUMMARY!AM272="FEMALE_ADULT_36_48","F_RESIDENT","NA")))</f>
        <v>NA</v>
      </c>
      <c r="E272" s="1" t="str">
        <f>IF(SABI_SUMMARY!AN272="CENSORED",IF(SABI_SUMMARY!AM272="MALE_SUBADULT","M_DISPERSED",IF(SABI_SUMMARY!AM272="FEMALE_SUBADULT","F_DISPERSED","NA")),IF(SABI_SUMMARY!AN272="MALE_ADULT_36_48","M_RESIDENT",IF(SABI_SUMMARY!AN272="FEMALE_ADULT_36_48","F_RESIDENT","NA")))</f>
        <v>NA</v>
      </c>
      <c r="F272" s="1" t="str">
        <f>IF(SABI_SUMMARY!AO272="CENSORED",IF(SABI_SUMMARY!AN272="MALE_SUBADULT","M_DISPERSED",IF(SABI_SUMMARY!AN272="FEMALE_SUBADULT","F_DISPERSED","NA")),IF(SABI_SUMMARY!AO272="MALE_ADULT_36_48","M_RESIDENT",IF(SABI_SUMMARY!AO272="FEMALE_ADULT_36_48","F_RESIDENT","NA")))</f>
        <v>NA</v>
      </c>
      <c r="G272" s="1" t="str">
        <f>IF(SABI_SUMMARY!AP272="CENSORED",IF(SABI_SUMMARY!AO272="MALE_SUBADULT","M_DISPERSED",IF(SABI_SUMMARY!AO272="FEMALE_SUBADULT","F_DISPERSED","NA")),IF(SABI_SUMMARY!AP272="MALE_ADULT_36_48","M_RESIDENT",IF(SABI_SUMMARY!AP272="FEMALE_ADULT_36_48","F_RESIDENT","NA")))</f>
        <v>NA</v>
      </c>
      <c r="H272" s="1" t="str">
        <f>IF(SABI_SUMMARY!AQ272="CENSORED",IF(SABI_SUMMARY!AP272="MALE_SUBADULT","M_DISPERSED",IF(SABI_SUMMARY!AP272="FEMALE_SUBADULT","F_DISPERSED","NA")),IF(SABI_SUMMARY!AQ272="MALE_ADULT_36_48","M_RESIDENT",IF(SABI_SUMMARY!AQ272="FEMALE_ADULT_36_48","F_RESIDENT","NA")))</f>
        <v>NA</v>
      </c>
      <c r="I272" s="1" t="str">
        <f>IF(SABI_SUMMARY!AR272="CENSORED",IF(SABI_SUMMARY!AQ272="MALE_SUBADULT","M_DISPERSED",IF(SABI_SUMMARY!AQ272="FEMALE_SUBADULT","F_DISPERSED","NA")),IF(SABI_SUMMARY!AR272="MALE_ADULT_36_48","M_RESIDENT",IF(SABI_SUMMARY!AR272="FEMALE_ADULT_36_48","F_RESIDENT","NA")))</f>
        <v>NA</v>
      </c>
      <c r="J272" s="1" t="str">
        <f>IF(SABI_SUMMARY!AS272="CENSORED",IF(SABI_SUMMARY!AR272="MALE_SUBADULT","M_DISPERSED",IF(SABI_SUMMARY!AR272="FEMALE_SUBADULT","F_DISPERSED","NA")),IF(SABI_SUMMARY!AS272="MALE_ADULT_36_48","M_RESIDENT",IF(SABI_SUMMARY!AS272="FEMALE_ADULT_36_48","F_RESIDENT","NA")))</f>
        <v>NA</v>
      </c>
      <c r="K272" s="1" t="str">
        <f>IF(SABI_SUMMARY!AT272="CENSORED",IF(SABI_SUMMARY!AS272="MALE_SUBADULT","M_DISPERSED",IF(SABI_SUMMARY!AS272="FEMALE_SUBADULT","F_DISPERSED","NA")),IF(SABI_SUMMARY!AT272="MALE_ADULT_36_48","M_RESIDENT",IF(SABI_SUMMARY!AT272="FEMALE_ADULT_36_48","F_RESIDENT","NA")))</f>
        <v>NA</v>
      </c>
      <c r="L272" s="1" t="str">
        <f>IF(SABI_SUMMARY!AU272="CENSORED",IF(SABI_SUMMARY!AT272="MALE_SUBADULT","M_DISPERSED",IF(SABI_SUMMARY!AT272="FEMALE_SUBADULT","F_DISPERSED","NA")),IF(SABI_SUMMARY!AU272="MALE_ADULT_36_48","M_RESIDENT",IF(SABI_SUMMARY!AU272="FEMALE_ADULT_36_48","F_RESIDENT","NA")))</f>
        <v>NA</v>
      </c>
      <c r="M272" s="1" t="str">
        <f>IF(SABI_SUMMARY!AV272="CENSORED",IF(SABI_SUMMARY!AU272="MALE_SUBADULT","M_DISPERSED",IF(SABI_SUMMARY!AU272="FEMALE_SUBADULT","F_DISPERSED","NA")),IF(SABI_SUMMARY!AV272="MALE_ADULT_36_48","M_RESIDENT",IF(SABI_SUMMARY!AV272="FEMALE_ADULT_36_48","F_RESIDENT","NA")))</f>
        <v>NA</v>
      </c>
      <c r="N272" s="1" t="str">
        <f>IF(SABI_SUMMARY!AW272="CENSORED",IF(SABI_SUMMARY!AV272="MALE_SUBADULT","M_DISPERSED",IF(SABI_SUMMARY!AV272="FEMALE_SUBADULT","F_DISPERSED","NA")),IF(SABI_SUMMARY!AW272="MALE_ADULT_36_48","M_RESIDENT",IF(SABI_SUMMARY!AW272="FEMALE_ADULT_36_48","F_RESIDENT","NA")))</f>
        <v>NA</v>
      </c>
      <c r="O272" s="1" t="str">
        <f>IF(SABI_SUMMARY!AX272="CENSORED",IF(SABI_SUMMARY!AW272="MALE_SUBADULT","M_DISPERSED",IF(SABI_SUMMARY!AW272="FEMALE_SUBADULT","F_DISPERSED","NA")),IF(SABI_SUMMARY!AX272="MALE_ADULT_36_48","M_RESIDENT",IF(SABI_SUMMARY!AX272="FEMALE_ADULT_36_48","F_RESIDENT","NA")))</f>
        <v>NA</v>
      </c>
      <c r="P272" s="1" t="str">
        <f>IF(SABI_SUMMARY!AY272="CENSORED",IF(SABI_SUMMARY!AX272="MALE_SUBADULT","M_DISPERSED",IF(SABI_SUMMARY!AX272="FEMALE_SUBADULT","F_DISPERSED","NA")),IF(SABI_SUMMARY!AY272="MALE_ADULT_36_48","M_RESIDENT",IF(SABI_SUMMARY!AY272="FEMALE_ADULT_36_48","F_RESIDENT","NA")))</f>
        <v>NA</v>
      </c>
    </row>
    <row r="273" spans="1:16" x14ac:dyDescent="0.2">
      <c r="A273" s="27">
        <f>SABI_RAW_DATA!A273</f>
        <v>272</v>
      </c>
      <c r="B273" s="1" t="str">
        <f>IF(SABI_SUMMARY!AK273="CENSORED",IF(SABI_SUMMARY!AJ273="MALE_SUBADULT","M_DISPERSED",IF(SABI_SUMMARY!AJ273="FEMALE_SUBADULT","F_DISPERSED","NA")),IF(SABI_SUMMARY!AK273="MALE_ADULT_36_48","M_RESIDENT",IF(SABI_SUMMARY!AK273="FEMALE_ADULT_36_48","F_RESIDENT","NA")))</f>
        <v>NA</v>
      </c>
      <c r="C273" s="1" t="str">
        <f>IF(SABI_SUMMARY!AL273="CENSORED",IF(SABI_SUMMARY!AK273="MALE_SUBADULT","M_DISPERSED",IF(SABI_SUMMARY!AK273="FEMALE_SUBADULT","F_DISPERSED","NA")),IF(SABI_SUMMARY!AL273="MALE_ADULT_36_48","M_RESIDENT",IF(SABI_SUMMARY!AL273="FEMALE_ADULT_36_48","F_RESIDENT","NA")))</f>
        <v>NA</v>
      </c>
      <c r="D273" s="1" t="str">
        <f>IF(SABI_SUMMARY!AM273="CENSORED",IF(SABI_SUMMARY!AL273="MALE_SUBADULT","M_DISPERSED",IF(SABI_SUMMARY!AL273="FEMALE_SUBADULT","F_DISPERSED","NA")),IF(SABI_SUMMARY!AM273="MALE_ADULT_36_48","M_RESIDENT",IF(SABI_SUMMARY!AM273="FEMALE_ADULT_36_48","F_RESIDENT","NA")))</f>
        <v>NA</v>
      </c>
      <c r="E273" s="1" t="str">
        <f>IF(SABI_SUMMARY!AN273="CENSORED",IF(SABI_SUMMARY!AM273="MALE_SUBADULT","M_DISPERSED",IF(SABI_SUMMARY!AM273="FEMALE_SUBADULT","F_DISPERSED","NA")),IF(SABI_SUMMARY!AN273="MALE_ADULT_36_48","M_RESIDENT",IF(SABI_SUMMARY!AN273="FEMALE_ADULT_36_48","F_RESIDENT","NA")))</f>
        <v>NA</v>
      </c>
      <c r="F273" s="1" t="str">
        <f>IF(SABI_SUMMARY!AO273="CENSORED",IF(SABI_SUMMARY!AN273="MALE_SUBADULT","M_DISPERSED",IF(SABI_SUMMARY!AN273="FEMALE_SUBADULT","F_DISPERSED","NA")),IF(SABI_SUMMARY!AO273="MALE_ADULT_36_48","M_RESIDENT",IF(SABI_SUMMARY!AO273="FEMALE_ADULT_36_48","F_RESIDENT","NA")))</f>
        <v>NA</v>
      </c>
      <c r="G273" s="1" t="str">
        <f>IF(SABI_SUMMARY!AP273="CENSORED",IF(SABI_SUMMARY!AO273="MALE_SUBADULT","M_DISPERSED",IF(SABI_SUMMARY!AO273="FEMALE_SUBADULT","F_DISPERSED","NA")),IF(SABI_SUMMARY!AP273="MALE_ADULT_36_48","M_RESIDENT",IF(SABI_SUMMARY!AP273="FEMALE_ADULT_36_48","F_RESIDENT","NA")))</f>
        <v>NA</v>
      </c>
      <c r="H273" s="1" t="str">
        <f>IF(SABI_SUMMARY!AQ273="CENSORED",IF(SABI_SUMMARY!AP273="MALE_SUBADULT","M_DISPERSED",IF(SABI_SUMMARY!AP273="FEMALE_SUBADULT","F_DISPERSED","NA")),IF(SABI_SUMMARY!AQ273="MALE_ADULT_36_48","M_RESIDENT",IF(SABI_SUMMARY!AQ273="FEMALE_ADULT_36_48","F_RESIDENT","NA")))</f>
        <v>NA</v>
      </c>
      <c r="I273" s="1" t="str">
        <f>IF(SABI_SUMMARY!AR273="CENSORED",IF(SABI_SUMMARY!AQ273="MALE_SUBADULT","M_DISPERSED",IF(SABI_SUMMARY!AQ273="FEMALE_SUBADULT","F_DISPERSED","NA")),IF(SABI_SUMMARY!AR273="MALE_ADULT_36_48","M_RESIDENT",IF(SABI_SUMMARY!AR273="FEMALE_ADULT_36_48","F_RESIDENT","NA")))</f>
        <v>NA</v>
      </c>
      <c r="J273" s="1" t="str">
        <f>IF(SABI_SUMMARY!AS273="CENSORED",IF(SABI_SUMMARY!AR273="MALE_SUBADULT","M_DISPERSED",IF(SABI_SUMMARY!AR273="FEMALE_SUBADULT","F_DISPERSED","NA")),IF(SABI_SUMMARY!AS273="MALE_ADULT_36_48","M_RESIDENT",IF(SABI_SUMMARY!AS273="FEMALE_ADULT_36_48","F_RESIDENT","NA")))</f>
        <v>NA</v>
      </c>
      <c r="K273" s="1" t="str">
        <f>IF(SABI_SUMMARY!AT273="CENSORED",IF(SABI_SUMMARY!AS273="MALE_SUBADULT","M_DISPERSED",IF(SABI_SUMMARY!AS273="FEMALE_SUBADULT","F_DISPERSED","NA")),IF(SABI_SUMMARY!AT273="MALE_ADULT_36_48","M_RESIDENT",IF(SABI_SUMMARY!AT273="FEMALE_ADULT_36_48","F_RESIDENT","NA")))</f>
        <v>NA</v>
      </c>
      <c r="L273" s="1" t="str">
        <f>IF(SABI_SUMMARY!AU273="CENSORED",IF(SABI_SUMMARY!AT273="MALE_SUBADULT","M_DISPERSED",IF(SABI_SUMMARY!AT273="FEMALE_SUBADULT","F_DISPERSED","NA")),IF(SABI_SUMMARY!AU273="MALE_ADULT_36_48","M_RESIDENT",IF(SABI_SUMMARY!AU273="FEMALE_ADULT_36_48","F_RESIDENT","NA")))</f>
        <v>NA</v>
      </c>
      <c r="M273" s="1" t="str">
        <f>IF(SABI_SUMMARY!AV273="CENSORED",IF(SABI_SUMMARY!AU273="MALE_SUBADULT","M_DISPERSED",IF(SABI_SUMMARY!AU273="FEMALE_SUBADULT","F_DISPERSED","NA")),IF(SABI_SUMMARY!AV273="MALE_ADULT_36_48","M_RESIDENT",IF(SABI_SUMMARY!AV273="FEMALE_ADULT_36_48","F_RESIDENT","NA")))</f>
        <v>NA</v>
      </c>
      <c r="N273" s="1" t="str">
        <f>IF(SABI_SUMMARY!AW273="CENSORED",IF(SABI_SUMMARY!AV273="MALE_SUBADULT","M_DISPERSED",IF(SABI_SUMMARY!AV273="FEMALE_SUBADULT","F_DISPERSED","NA")),IF(SABI_SUMMARY!AW273="MALE_ADULT_36_48","M_RESIDENT",IF(SABI_SUMMARY!AW273="FEMALE_ADULT_36_48","F_RESIDENT","NA")))</f>
        <v>NA</v>
      </c>
      <c r="O273" s="1" t="str">
        <f>IF(SABI_SUMMARY!AX273="CENSORED",IF(SABI_SUMMARY!AW273="MALE_SUBADULT","M_DISPERSED",IF(SABI_SUMMARY!AW273="FEMALE_SUBADULT","F_DISPERSED","NA")),IF(SABI_SUMMARY!AX273="MALE_ADULT_36_48","M_RESIDENT",IF(SABI_SUMMARY!AX273="FEMALE_ADULT_36_48","F_RESIDENT","NA")))</f>
        <v>NA</v>
      </c>
      <c r="P273" s="1" t="str">
        <f>IF(SABI_SUMMARY!AY273="CENSORED",IF(SABI_SUMMARY!AX273="MALE_SUBADULT","M_DISPERSED",IF(SABI_SUMMARY!AX273="FEMALE_SUBADULT","F_DISPERSED","NA")),IF(SABI_SUMMARY!AY273="MALE_ADULT_36_48","M_RESIDENT",IF(SABI_SUMMARY!AY273="FEMALE_ADULT_36_48","F_RESIDENT","NA")))</f>
        <v>NA</v>
      </c>
    </row>
    <row r="274" spans="1:16" x14ac:dyDescent="0.2">
      <c r="A274" s="27">
        <f>SABI_RAW_DATA!A274</f>
        <v>273</v>
      </c>
      <c r="B274" s="1" t="str">
        <f>IF(SABI_SUMMARY!AK274="CENSORED",IF(SABI_SUMMARY!AJ274="MALE_SUBADULT","M_DISPERSED",IF(SABI_SUMMARY!AJ274="FEMALE_SUBADULT","F_DISPERSED","NA")),IF(SABI_SUMMARY!AK274="MALE_ADULT_36_48","M_RESIDENT",IF(SABI_SUMMARY!AK274="FEMALE_ADULT_36_48","F_RESIDENT","NA")))</f>
        <v>NA</v>
      </c>
      <c r="C274" s="1" t="str">
        <f>IF(SABI_SUMMARY!AL274="CENSORED",IF(SABI_SUMMARY!AK274="MALE_SUBADULT","M_DISPERSED",IF(SABI_SUMMARY!AK274="FEMALE_SUBADULT","F_DISPERSED","NA")),IF(SABI_SUMMARY!AL274="MALE_ADULT_36_48","M_RESIDENT",IF(SABI_SUMMARY!AL274="FEMALE_ADULT_36_48","F_RESIDENT","NA")))</f>
        <v>NA</v>
      </c>
      <c r="D274" s="1" t="str">
        <f>IF(SABI_SUMMARY!AM274="CENSORED",IF(SABI_SUMMARY!AL274="MALE_SUBADULT","M_DISPERSED",IF(SABI_SUMMARY!AL274="FEMALE_SUBADULT","F_DISPERSED","NA")),IF(SABI_SUMMARY!AM274="MALE_ADULT_36_48","M_RESIDENT",IF(SABI_SUMMARY!AM274="FEMALE_ADULT_36_48","F_RESIDENT","NA")))</f>
        <v>NA</v>
      </c>
      <c r="E274" s="1" t="str">
        <f>IF(SABI_SUMMARY!AN274="CENSORED",IF(SABI_SUMMARY!AM274="MALE_SUBADULT","M_DISPERSED",IF(SABI_SUMMARY!AM274="FEMALE_SUBADULT","F_DISPERSED","NA")),IF(SABI_SUMMARY!AN274="MALE_ADULT_36_48","M_RESIDENT",IF(SABI_SUMMARY!AN274="FEMALE_ADULT_36_48","F_RESIDENT","NA")))</f>
        <v>NA</v>
      </c>
      <c r="F274" s="1" t="str">
        <f>IF(SABI_SUMMARY!AO274="CENSORED",IF(SABI_SUMMARY!AN274="MALE_SUBADULT","M_DISPERSED",IF(SABI_SUMMARY!AN274="FEMALE_SUBADULT","F_DISPERSED","NA")),IF(SABI_SUMMARY!AO274="MALE_ADULT_36_48","M_RESIDENT",IF(SABI_SUMMARY!AO274="FEMALE_ADULT_36_48","F_RESIDENT","NA")))</f>
        <v>NA</v>
      </c>
      <c r="G274" s="1" t="str">
        <f>IF(SABI_SUMMARY!AP274="CENSORED",IF(SABI_SUMMARY!AO274="MALE_SUBADULT","M_DISPERSED",IF(SABI_SUMMARY!AO274="FEMALE_SUBADULT","F_DISPERSED","NA")),IF(SABI_SUMMARY!AP274="MALE_ADULT_36_48","M_RESIDENT",IF(SABI_SUMMARY!AP274="FEMALE_ADULT_36_48","F_RESIDENT","NA")))</f>
        <v>NA</v>
      </c>
      <c r="H274" s="1" t="str">
        <f>IF(SABI_SUMMARY!AQ274="CENSORED",IF(SABI_SUMMARY!AP274="MALE_SUBADULT","M_DISPERSED",IF(SABI_SUMMARY!AP274="FEMALE_SUBADULT","F_DISPERSED","NA")),IF(SABI_SUMMARY!AQ274="MALE_ADULT_36_48","M_RESIDENT",IF(SABI_SUMMARY!AQ274="FEMALE_ADULT_36_48","F_RESIDENT","NA")))</f>
        <v>NA</v>
      </c>
      <c r="I274" s="1" t="str">
        <f>IF(SABI_SUMMARY!AR274="CENSORED",IF(SABI_SUMMARY!AQ274="MALE_SUBADULT","M_DISPERSED",IF(SABI_SUMMARY!AQ274="FEMALE_SUBADULT","F_DISPERSED","NA")),IF(SABI_SUMMARY!AR274="MALE_ADULT_36_48","M_RESIDENT",IF(SABI_SUMMARY!AR274="FEMALE_ADULT_36_48","F_RESIDENT","NA")))</f>
        <v>NA</v>
      </c>
      <c r="J274" s="1" t="str">
        <f>IF(SABI_SUMMARY!AS274="CENSORED",IF(SABI_SUMMARY!AR274="MALE_SUBADULT","M_DISPERSED",IF(SABI_SUMMARY!AR274="FEMALE_SUBADULT","F_DISPERSED","NA")),IF(SABI_SUMMARY!AS274="MALE_ADULT_36_48","M_RESIDENT",IF(SABI_SUMMARY!AS274="FEMALE_ADULT_36_48","F_RESIDENT","NA")))</f>
        <v>NA</v>
      </c>
      <c r="K274" s="1" t="str">
        <f>IF(SABI_SUMMARY!AT274="CENSORED",IF(SABI_SUMMARY!AS274="MALE_SUBADULT","M_DISPERSED",IF(SABI_SUMMARY!AS274="FEMALE_SUBADULT","F_DISPERSED","NA")),IF(SABI_SUMMARY!AT274="MALE_ADULT_36_48","M_RESIDENT",IF(SABI_SUMMARY!AT274="FEMALE_ADULT_36_48","F_RESIDENT","NA")))</f>
        <v>NA</v>
      </c>
      <c r="L274" s="1" t="str">
        <f>IF(SABI_SUMMARY!AU274="CENSORED",IF(SABI_SUMMARY!AT274="MALE_SUBADULT","M_DISPERSED",IF(SABI_SUMMARY!AT274="FEMALE_SUBADULT","F_DISPERSED","NA")),IF(SABI_SUMMARY!AU274="MALE_ADULT_36_48","M_RESIDENT",IF(SABI_SUMMARY!AU274="FEMALE_ADULT_36_48","F_RESIDENT","NA")))</f>
        <v>NA</v>
      </c>
      <c r="M274" s="1" t="str">
        <f>IF(SABI_SUMMARY!AV274="CENSORED",IF(SABI_SUMMARY!AU274="MALE_SUBADULT","M_DISPERSED",IF(SABI_SUMMARY!AU274="FEMALE_SUBADULT","F_DISPERSED","NA")),IF(SABI_SUMMARY!AV274="MALE_ADULT_36_48","M_RESIDENT",IF(SABI_SUMMARY!AV274="FEMALE_ADULT_36_48","F_RESIDENT","NA")))</f>
        <v>NA</v>
      </c>
      <c r="N274" s="1" t="str">
        <f>IF(SABI_SUMMARY!AW274="CENSORED",IF(SABI_SUMMARY!AV274="MALE_SUBADULT","M_DISPERSED",IF(SABI_SUMMARY!AV274="FEMALE_SUBADULT","F_DISPERSED","NA")),IF(SABI_SUMMARY!AW274="MALE_ADULT_36_48","M_RESIDENT",IF(SABI_SUMMARY!AW274="FEMALE_ADULT_36_48","F_RESIDENT","NA")))</f>
        <v>NA</v>
      </c>
      <c r="O274" s="1" t="str">
        <f>IF(SABI_SUMMARY!AX274="CENSORED",IF(SABI_SUMMARY!AW274="MALE_SUBADULT","M_DISPERSED",IF(SABI_SUMMARY!AW274="FEMALE_SUBADULT","F_DISPERSED","NA")),IF(SABI_SUMMARY!AX274="MALE_ADULT_36_48","M_RESIDENT",IF(SABI_SUMMARY!AX274="FEMALE_ADULT_36_48","F_RESIDENT","NA")))</f>
        <v>NA</v>
      </c>
      <c r="P274" s="1" t="str">
        <f>IF(SABI_SUMMARY!AY274="CENSORED",IF(SABI_SUMMARY!AX274="MALE_SUBADULT","M_DISPERSED",IF(SABI_SUMMARY!AX274="FEMALE_SUBADULT","F_DISPERSED","NA")),IF(SABI_SUMMARY!AY274="MALE_ADULT_36_48","M_RESIDENT",IF(SABI_SUMMARY!AY274="FEMALE_ADULT_36_48","F_RESIDENT","NA")))</f>
        <v>NA</v>
      </c>
    </row>
    <row r="275" spans="1:16" x14ac:dyDescent="0.2">
      <c r="A275" s="27">
        <f>SABI_RAW_DATA!A275</f>
        <v>274</v>
      </c>
      <c r="B275" s="1" t="str">
        <f>IF(SABI_SUMMARY!AK275="CENSORED",IF(SABI_SUMMARY!AJ275="MALE_SUBADULT","M_DISPERSED",IF(SABI_SUMMARY!AJ275="FEMALE_SUBADULT","F_DISPERSED","NA")),IF(SABI_SUMMARY!AK275="MALE_ADULT_36_48","M_RESIDENT",IF(SABI_SUMMARY!AK275="FEMALE_ADULT_36_48","F_RESIDENT","NA")))</f>
        <v>NA</v>
      </c>
      <c r="C275" s="1" t="str">
        <f>IF(SABI_SUMMARY!AL275="CENSORED",IF(SABI_SUMMARY!AK275="MALE_SUBADULT","M_DISPERSED",IF(SABI_SUMMARY!AK275="FEMALE_SUBADULT","F_DISPERSED","NA")),IF(SABI_SUMMARY!AL275="MALE_ADULT_36_48","M_RESIDENT",IF(SABI_SUMMARY!AL275="FEMALE_ADULT_36_48","F_RESIDENT","NA")))</f>
        <v>NA</v>
      </c>
      <c r="D275" s="1" t="str">
        <f>IF(SABI_SUMMARY!AM275="CENSORED",IF(SABI_SUMMARY!AL275="MALE_SUBADULT","M_DISPERSED",IF(SABI_SUMMARY!AL275="FEMALE_SUBADULT","F_DISPERSED","NA")),IF(SABI_SUMMARY!AM275="MALE_ADULT_36_48","M_RESIDENT",IF(SABI_SUMMARY!AM275="FEMALE_ADULT_36_48","F_RESIDENT","NA")))</f>
        <v>NA</v>
      </c>
      <c r="E275" s="1" t="str">
        <f>IF(SABI_SUMMARY!AN275="CENSORED",IF(SABI_SUMMARY!AM275="MALE_SUBADULT","M_DISPERSED",IF(SABI_SUMMARY!AM275="FEMALE_SUBADULT","F_DISPERSED","NA")),IF(SABI_SUMMARY!AN275="MALE_ADULT_36_48","M_RESIDENT",IF(SABI_SUMMARY!AN275="FEMALE_ADULT_36_48","F_RESIDENT","NA")))</f>
        <v>NA</v>
      </c>
      <c r="F275" s="1" t="str">
        <f>IF(SABI_SUMMARY!AO275="CENSORED",IF(SABI_SUMMARY!AN275="MALE_SUBADULT","M_DISPERSED",IF(SABI_SUMMARY!AN275="FEMALE_SUBADULT","F_DISPERSED","NA")),IF(SABI_SUMMARY!AO275="MALE_ADULT_36_48","M_RESIDENT",IF(SABI_SUMMARY!AO275="FEMALE_ADULT_36_48","F_RESIDENT","NA")))</f>
        <v>NA</v>
      </c>
      <c r="G275" s="1" t="str">
        <f>IF(SABI_SUMMARY!AP275="CENSORED",IF(SABI_SUMMARY!AO275="MALE_SUBADULT","M_DISPERSED",IF(SABI_SUMMARY!AO275="FEMALE_SUBADULT","F_DISPERSED","NA")),IF(SABI_SUMMARY!AP275="MALE_ADULT_36_48","M_RESIDENT",IF(SABI_SUMMARY!AP275="FEMALE_ADULT_36_48","F_RESIDENT","NA")))</f>
        <v>NA</v>
      </c>
      <c r="H275" s="1" t="str">
        <f>IF(SABI_SUMMARY!AQ275="CENSORED",IF(SABI_SUMMARY!AP275="MALE_SUBADULT","M_DISPERSED",IF(SABI_SUMMARY!AP275="FEMALE_SUBADULT","F_DISPERSED","NA")),IF(SABI_SUMMARY!AQ275="MALE_ADULT_36_48","M_RESIDENT",IF(SABI_SUMMARY!AQ275="FEMALE_ADULT_36_48","F_RESIDENT","NA")))</f>
        <v>NA</v>
      </c>
      <c r="I275" s="1" t="str">
        <f>IF(SABI_SUMMARY!AR275="CENSORED",IF(SABI_SUMMARY!AQ275="MALE_SUBADULT","M_DISPERSED",IF(SABI_SUMMARY!AQ275="FEMALE_SUBADULT","F_DISPERSED","NA")),IF(SABI_SUMMARY!AR275="MALE_ADULT_36_48","M_RESIDENT",IF(SABI_SUMMARY!AR275="FEMALE_ADULT_36_48","F_RESIDENT","NA")))</f>
        <v>NA</v>
      </c>
      <c r="J275" s="1" t="str">
        <f>IF(SABI_SUMMARY!AS275="CENSORED",IF(SABI_SUMMARY!AR275="MALE_SUBADULT","M_DISPERSED",IF(SABI_SUMMARY!AR275="FEMALE_SUBADULT","F_DISPERSED","NA")),IF(SABI_SUMMARY!AS275="MALE_ADULT_36_48","M_RESIDENT",IF(SABI_SUMMARY!AS275="FEMALE_ADULT_36_48","F_RESIDENT","NA")))</f>
        <v>NA</v>
      </c>
      <c r="K275" s="1" t="str">
        <f>IF(SABI_SUMMARY!AT275="CENSORED",IF(SABI_SUMMARY!AS275="MALE_SUBADULT","M_DISPERSED",IF(SABI_SUMMARY!AS275="FEMALE_SUBADULT","F_DISPERSED","NA")),IF(SABI_SUMMARY!AT275="MALE_ADULT_36_48","M_RESIDENT",IF(SABI_SUMMARY!AT275="FEMALE_ADULT_36_48","F_RESIDENT","NA")))</f>
        <v>NA</v>
      </c>
      <c r="L275" s="1" t="str">
        <f>IF(SABI_SUMMARY!AU275="CENSORED",IF(SABI_SUMMARY!AT275="MALE_SUBADULT","M_DISPERSED",IF(SABI_SUMMARY!AT275="FEMALE_SUBADULT","F_DISPERSED","NA")),IF(SABI_SUMMARY!AU275="MALE_ADULT_36_48","M_RESIDENT",IF(SABI_SUMMARY!AU275="FEMALE_ADULT_36_48","F_RESIDENT","NA")))</f>
        <v>NA</v>
      </c>
      <c r="M275" s="1" t="str">
        <f>IF(SABI_SUMMARY!AV275="CENSORED",IF(SABI_SUMMARY!AU275="MALE_SUBADULT","M_DISPERSED",IF(SABI_SUMMARY!AU275="FEMALE_SUBADULT","F_DISPERSED","NA")),IF(SABI_SUMMARY!AV275="MALE_ADULT_36_48","M_RESIDENT",IF(SABI_SUMMARY!AV275="FEMALE_ADULT_36_48","F_RESIDENT","NA")))</f>
        <v>NA</v>
      </c>
      <c r="N275" s="1" t="str">
        <f>IF(SABI_SUMMARY!AW275="CENSORED",IF(SABI_SUMMARY!AV275="MALE_SUBADULT","M_DISPERSED",IF(SABI_SUMMARY!AV275="FEMALE_SUBADULT","F_DISPERSED","NA")),IF(SABI_SUMMARY!AW275="MALE_ADULT_36_48","M_RESIDENT",IF(SABI_SUMMARY!AW275="FEMALE_ADULT_36_48","F_RESIDENT","NA")))</f>
        <v>NA</v>
      </c>
      <c r="O275" s="1" t="str">
        <f>IF(SABI_SUMMARY!AX275="CENSORED",IF(SABI_SUMMARY!AW275="MALE_SUBADULT","M_DISPERSED",IF(SABI_SUMMARY!AW275="FEMALE_SUBADULT","F_DISPERSED","NA")),IF(SABI_SUMMARY!AX275="MALE_ADULT_36_48","M_RESIDENT",IF(SABI_SUMMARY!AX275="FEMALE_ADULT_36_48","F_RESIDENT","NA")))</f>
        <v>NA</v>
      </c>
      <c r="P275" s="1" t="str">
        <f>IF(SABI_SUMMARY!AY275="CENSORED",IF(SABI_SUMMARY!AX275="MALE_SUBADULT","M_DISPERSED",IF(SABI_SUMMARY!AX275="FEMALE_SUBADULT","F_DISPERSED","NA")),IF(SABI_SUMMARY!AY275="MALE_ADULT_36_48","M_RESIDENT",IF(SABI_SUMMARY!AY275="FEMALE_ADULT_36_48","F_RESIDENT","NA")))</f>
        <v>NA</v>
      </c>
    </row>
    <row r="276" spans="1:16" x14ac:dyDescent="0.2">
      <c r="A276" s="27">
        <f>SABI_RAW_DATA!A276</f>
        <v>275</v>
      </c>
      <c r="B276" s="1" t="str">
        <f>IF(SABI_SUMMARY!AK276="CENSORED",IF(SABI_SUMMARY!AJ276="MALE_SUBADULT","M_DISPERSED",IF(SABI_SUMMARY!AJ276="FEMALE_SUBADULT","F_DISPERSED","NA")),IF(SABI_SUMMARY!AK276="MALE_ADULT_36_48","M_RESIDENT",IF(SABI_SUMMARY!AK276="FEMALE_ADULT_36_48","F_RESIDENT","NA")))</f>
        <v>NA</v>
      </c>
      <c r="C276" s="1" t="str">
        <f>IF(SABI_SUMMARY!AL276="CENSORED",IF(SABI_SUMMARY!AK276="MALE_SUBADULT","M_DISPERSED",IF(SABI_SUMMARY!AK276="FEMALE_SUBADULT","F_DISPERSED","NA")),IF(SABI_SUMMARY!AL276="MALE_ADULT_36_48","M_RESIDENT",IF(SABI_SUMMARY!AL276="FEMALE_ADULT_36_48","F_RESIDENT","NA")))</f>
        <v>NA</v>
      </c>
      <c r="D276" s="1" t="str">
        <f>IF(SABI_SUMMARY!AM276="CENSORED",IF(SABI_SUMMARY!AL276="MALE_SUBADULT","M_DISPERSED",IF(SABI_SUMMARY!AL276="FEMALE_SUBADULT","F_DISPERSED","NA")),IF(SABI_SUMMARY!AM276="MALE_ADULT_36_48","M_RESIDENT",IF(SABI_SUMMARY!AM276="FEMALE_ADULT_36_48","F_RESIDENT","NA")))</f>
        <v>NA</v>
      </c>
      <c r="E276" s="1" t="str">
        <f>IF(SABI_SUMMARY!AN276="CENSORED",IF(SABI_SUMMARY!AM276="MALE_SUBADULT","M_DISPERSED",IF(SABI_SUMMARY!AM276="FEMALE_SUBADULT","F_DISPERSED","NA")),IF(SABI_SUMMARY!AN276="MALE_ADULT_36_48","M_RESIDENT",IF(SABI_SUMMARY!AN276="FEMALE_ADULT_36_48","F_RESIDENT","NA")))</f>
        <v>NA</v>
      </c>
      <c r="F276" s="1" t="str">
        <f>IF(SABI_SUMMARY!AO276="CENSORED",IF(SABI_SUMMARY!AN276="MALE_SUBADULT","M_DISPERSED",IF(SABI_SUMMARY!AN276="FEMALE_SUBADULT","F_DISPERSED","NA")),IF(SABI_SUMMARY!AO276="MALE_ADULT_36_48","M_RESIDENT",IF(SABI_SUMMARY!AO276="FEMALE_ADULT_36_48","F_RESIDENT","NA")))</f>
        <v>NA</v>
      </c>
      <c r="G276" s="1" t="str">
        <f>IF(SABI_SUMMARY!AP276="CENSORED",IF(SABI_SUMMARY!AO276="MALE_SUBADULT","M_DISPERSED",IF(SABI_SUMMARY!AO276="FEMALE_SUBADULT","F_DISPERSED","NA")),IF(SABI_SUMMARY!AP276="MALE_ADULT_36_48","M_RESIDENT",IF(SABI_SUMMARY!AP276="FEMALE_ADULT_36_48","F_RESIDENT","NA")))</f>
        <v>NA</v>
      </c>
      <c r="H276" s="1" t="str">
        <f>IF(SABI_SUMMARY!AQ276="CENSORED",IF(SABI_SUMMARY!AP276="MALE_SUBADULT","M_DISPERSED",IF(SABI_SUMMARY!AP276="FEMALE_SUBADULT","F_DISPERSED","NA")),IF(SABI_SUMMARY!AQ276="MALE_ADULT_36_48","M_RESIDENT",IF(SABI_SUMMARY!AQ276="FEMALE_ADULT_36_48","F_RESIDENT","NA")))</f>
        <v>NA</v>
      </c>
      <c r="I276" s="1" t="str">
        <f>IF(SABI_SUMMARY!AR276="CENSORED",IF(SABI_SUMMARY!AQ276="MALE_SUBADULT","M_DISPERSED",IF(SABI_SUMMARY!AQ276="FEMALE_SUBADULT","F_DISPERSED","NA")),IF(SABI_SUMMARY!AR276="MALE_ADULT_36_48","M_RESIDENT",IF(SABI_SUMMARY!AR276="FEMALE_ADULT_36_48","F_RESIDENT","NA")))</f>
        <v>NA</v>
      </c>
      <c r="J276" s="1" t="str">
        <f>IF(SABI_SUMMARY!AS276="CENSORED",IF(SABI_SUMMARY!AR276="MALE_SUBADULT","M_DISPERSED",IF(SABI_SUMMARY!AR276="FEMALE_SUBADULT","F_DISPERSED","NA")),IF(SABI_SUMMARY!AS276="MALE_ADULT_36_48","M_RESIDENT",IF(SABI_SUMMARY!AS276="FEMALE_ADULT_36_48","F_RESIDENT","NA")))</f>
        <v>NA</v>
      </c>
      <c r="K276" s="1" t="str">
        <f>IF(SABI_SUMMARY!AT276="CENSORED",IF(SABI_SUMMARY!AS276="MALE_SUBADULT","M_DISPERSED",IF(SABI_SUMMARY!AS276="FEMALE_SUBADULT","F_DISPERSED","NA")),IF(SABI_SUMMARY!AT276="MALE_ADULT_36_48","M_RESIDENT",IF(SABI_SUMMARY!AT276="FEMALE_ADULT_36_48","F_RESIDENT","NA")))</f>
        <v>NA</v>
      </c>
      <c r="L276" s="1" t="str">
        <f>IF(SABI_SUMMARY!AU276="CENSORED",IF(SABI_SUMMARY!AT276="MALE_SUBADULT","M_DISPERSED",IF(SABI_SUMMARY!AT276="FEMALE_SUBADULT","F_DISPERSED","NA")),IF(SABI_SUMMARY!AU276="MALE_ADULT_36_48","M_RESIDENT",IF(SABI_SUMMARY!AU276="FEMALE_ADULT_36_48","F_RESIDENT","NA")))</f>
        <v>NA</v>
      </c>
      <c r="M276" s="1" t="str">
        <f>IF(SABI_SUMMARY!AV276="CENSORED",IF(SABI_SUMMARY!AU276="MALE_SUBADULT","M_DISPERSED",IF(SABI_SUMMARY!AU276="FEMALE_SUBADULT","F_DISPERSED","NA")),IF(SABI_SUMMARY!AV276="MALE_ADULT_36_48","M_RESIDENT",IF(SABI_SUMMARY!AV276="FEMALE_ADULT_36_48","F_RESIDENT","NA")))</f>
        <v>NA</v>
      </c>
      <c r="N276" s="1" t="str">
        <f>IF(SABI_SUMMARY!AW276="CENSORED",IF(SABI_SUMMARY!AV276="MALE_SUBADULT","M_DISPERSED",IF(SABI_SUMMARY!AV276="FEMALE_SUBADULT","F_DISPERSED","NA")),IF(SABI_SUMMARY!AW276="MALE_ADULT_36_48","M_RESIDENT",IF(SABI_SUMMARY!AW276="FEMALE_ADULT_36_48","F_RESIDENT","NA")))</f>
        <v>NA</v>
      </c>
      <c r="O276" s="1" t="str">
        <f>IF(SABI_SUMMARY!AX276="CENSORED",IF(SABI_SUMMARY!AW276="MALE_SUBADULT","M_DISPERSED",IF(SABI_SUMMARY!AW276="FEMALE_SUBADULT","F_DISPERSED","NA")),IF(SABI_SUMMARY!AX276="MALE_ADULT_36_48","M_RESIDENT",IF(SABI_SUMMARY!AX276="FEMALE_ADULT_36_48","F_RESIDENT","NA")))</f>
        <v>NA</v>
      </c>
      <c r="P276" s="1" t="str">
        <f>IF(SABI_SUMMARY!AY276="CENSORED",IF(SABI_SUMMARY!AX276="MALE_SUBADULT","M_DISPERSED",IF(SABI_SUMMARY!AX276="FEMALE_SUBADULT","F_DISPERSED","NA")),IF(SABI_SUMMARY!AY276="MALE_ADULT_36_48","M_RESIDENT",IF(SABI_SUMMARY!AY276="FEMALE_ADULT_36_48","F_RESIDENT","NA")))</f>
        <v>NA</v>
      </c>
    </row>
    <row r="277" spans="1:16" x14ac:dyDescent="0.2">
      <c r="A277" s="27">
        <f>SABI_RAW_DATA!A277</f>
        <v>276</v>
      </c>
      <c r="B277" s="1" t="str">
        <f>IF(SABI_SUMMARY!AK277="CENSORED",IF(SABI_SUMMARY!AJ277="MALE_SUBADULT","M_DISPERSED",IF(SABI_SUMMARY!AJ277="FEMALE_SUBADULT","F_DISPERSED","NA")),IF(SABI_SUMMARY!AK277="MALE_ADULT_36_48","M_RESIDENT",IF(SABI_SUMMARY!AK277="FEMALE_ADULT_36_48","F_RESIDENT","NA")))</f>
        <v>NA</v>
      </c>
      <c r="C277" s="1" t="str">
        <f>IF(SABI_SUMMARY!AL277="CENSORED",IF(SABI_SUMMARY!AK277="MALE_SUBADULT","M_DISPERSED",IF(SABI_SUMMARY!AK277="FEMALE_SUBADULT","F_DISPERSED","NA")),IF(SABI_SUMMARY!AL277="MALE_ADULT_36_48","M_RESIDENT",IF(SABI_SUMMARY!AL277="FEMALE_ADULT_36_48","F_RESIDENT","NA")))</f>
        <v>NA</v>
      </c>
      <c r="D277" s="1" t="str">
        <f>IF(SABI_SUMMARY!AM277="CENSORED",IF(SABI_SUMMARY!AL277="MALE_SUBADULT","M_DISPERSED",IF(SABI_SUMMARY!AL277="FEMALE_SUBADULT","F_DISPERSED","NA")),IF(SABI_SUMMARY!AM277="MALE_ADULT_36_48","M_RESIDENT",IF(SABI_SUMMARY!AM277="FEMALE_ADULT_36_48","F_RESIDENT","NA")))</f>
        <v>NA</v>
      </c>
      <c r="E277" s="1" t="str">
        <f>IF(SABI_SUMMARY!AN277="CENSORED",IF(SABI_SUMMARY!AM277="MALE_SUBADULT","M_DISPERSED",IF(SABI_SUMMARY!AM277="FEMALE_SUBADULT","F_DISPERSED","NA")),IF(SABI_SUMMARY!AN277="MALE_ADULT_36_48","M_RESIDENT",IF(SABI_SUMMARY!AN277="FEMALE_ADULT_36_48","F_RESIDENT","NA")))</f>
        <v>NA</v>
      </c>
      <c r="F277" s="1" t="str">
        <f>IF(SABI_SUMMARY!AO277="CENSORED",IF(SABI_SUMMARY!AN277="MALE_SUBADULT","M_DISPERSED",IF(SABI_SUMMARY!AN277="FEMALE_SUBADULT","F_DISPERSED","NA")),IF(SABI_SUMMARY!AO277="MALE_ADULT_36_48","M_RESIDENT",IF(SABI_SUMMARY!AO277="FEMALE_ADULT_36_48","F_RESIDENT","NA")))</f>
        <v>NA</v>
      </c>
      <c r="G277" s="1" t="str">
        <f>IF(SABI_SUMMARY!AP277="CENSORED",IF(SABI_SUMMARY!AO277="MALE_SUBADULT","M_DISPERSED",IF(SABI_SUMMARY!AO277="FEMALE_SUBADULT","F_DISPERSED","NA")),IF(SABI_SUMMARY!AP277="MALE_ADULT_36_48","M_RESIDENT",IF(SABI_SUMMARY!AP277="FEMALE_ADULT_36_48","F_RESIDENT","NA")))</f>
        <v>NA</v>
      </c>
      <c r="H277" s="1" t="str">
        <f>IF(SABI_SUMMARY!AQ277="CENSORED",IF(SABI_SUMMARY!AP277="MALE_SUBADULT","M_DISPERSED",IF(SABI_SUMMARY!AP277="FEMALE_SUBADULT","F_DISPERSED","NA")),IF(SABI_SUMMARY!AQ277="MALE_ADULT_36_48","M_RESIDENT",IF(SABI_SUMMARY!AQ277="FEMALE_ADULT_36_48","F_RESIDENT","NA")))</f>
        <v>NA</v>
      </c>
      <c r="I277" s="1" t="str">
        <f>IF(SABI_SUMMARY!AR277="CENSORED",IF(SABI_SUMMARY!AQ277="MALE_SUBADULT","M_DISPERSED",IF(SABI_SUMMARY!AQ277="FEMALE_SUBADULT","F_DISPERSED","NA")),IF(SABI_SUMMARY!AR277="MALE_ADULT_36_48","M_RESIDENT",IF(SABI_SUMMARY!AR277="FEMALE_ADULT_36_48","F_RESIDENT","NA")))</f>
        <v>NA</v>
      </c>
      <c r="J277" s="1" t="str">
        <f>IF(SABI_SUMMARY!AS277="CENSORED",IF(SABI_SUMMARY!AR277="MALE_SUBADULT","M_DISPERSED",IF(SABI_SUMMARY!AR277="FEMALE_SUBADULT","F_DISPERSED","NA")),IF(SABI_SUMMARY!AS277="MALE_ADULT_36_48","M_RESIDENT",IF(SABI_SUMMARY!AS277="FEMALE_ADULT_36_48","F_RESIDENT","NA")))</f>
        <v>NA</v>
      </c>
      <c r="K277" s="1" t="str">
        <f>IF(SABI_SUMMARY!AT277="CENSORED",IF(SABI_SUMMARY!AS277="MALE_SUBADULT","M_DISPERSED",IF(SABI_SUMMARY!AS277="FEMALE_SUBADULT","F_DISPERSED","NA")),IF(SABI_SUMMARY!AT277="MALE_ADULT_36_48","M_RESIDENT",IF(SABI_SUMMARY!AT277="FEMALE_ADULT_36_48","F_RESIDENT","NA")))</f>
        <v>NA</v>
      </c>
      <c r="L277" s="1" t="str">
        <f>IF(SABI_SUMMARY!AU277="CENSORED",IF(SABI_SUMMARY!AT277="MALE_SUBADULT","M_DISPERSED",IF(SABI_SUMMARY!AT277="FEMALE_SUBADULT","F_DISPERSED","NA")),IF(SABI_SUMMARY!AU277="MALE_ADULT_36_48","M_RESIDENT",IF(SABI_SUMMARY!AU277="FEMALE_ADULT_36_48","F_RESIDENT","NA")))</f>
        <v>NA</v>
      </c>
      <c r="M277" s="1" t="str">
        <f>IF(SABI_SUMMARY!AV277="CENSORED",IF(SABI_SUMMARY!AU277="MALE_SUBADULT","M_DISPERSED",IF(SABI_SUMMARY!AU277="FEMALE_SUBADULT","F_DISPERSED","NA")),IF(SABI_SUMMARY!AV277="MALE_ADULT_36_48","M_RESIDENT",IF(SABI_SUMMARY!AV277="FEMALE_ADULT_36_48","F_RESIDENT","NA")))</f>
        <v>NA</v>
      </c>
      <c r="N277" s="1" t="str">
        <f>IF(SABI_SUMMARY!AW277="CENSORED",IF(SABI_SUMMARY!AV277="MALE_SUBADULT","M_DISPERSED",IF(SABI_SUMMARY!AV277="FEMALE_SUBADULT","F_DISPERSED","NA")),IF(SABI_SUMMARY!AW277="MALE_ADULT_36_48","M_RESIDENT",IF(SABI_SUMMARY!AW277="FEMALE_ADULT_36_48","F_RESIDENT","NA")))</f>
        <v>NA</v>
      </c>
      <c r="O277" s="1" t="str">
        <f>IF(SABI_SUMMARY!AX277="CENSORED",IF(SABI_SUMMARY!AW277="MALE_SUBADULT","M_DISPERSED",IF(SABI_SUMMARY!AW277="FEMALE_SUBADULT","F_DISPERSED","NA")),IF(SABI_SUMMARY!AX277="MALE_ADULT_36_48","M_RESIDENT",IF(SABI_SUMMARY!AX277="FEMALE_ADULT_36_48","F_RESIDENT","NA")))</f>
        <v>NA</v>
      </c>
      <c r="P277" s="1" t="str">
        <f>IF(SABI_SUMMARY!AY277="CENSORED",IF(SABI_SUMMARY!AX277="MALE_SUBADULT","M_DISPERSED",IF(SABI_SUMMARY!AX277="FEMALE_SUBADULT","F_DISPERSED","NA")),IF(SABI_SUMMARY!AY277="MALE_ADULT_36_48","M_RESIDENT",IF(SABI_SUMMARY!AY277="FEMALE_ADULT_36_48","F_RESIDENT","NA")))</f>
        <v>NA</v>
      </c>
    </row>
    <row r="278" spans="1:16" x14ac:dyDescent="0.2">
      <c r="A278" s="27">
        <f>SABI_RAW_DATA!A278</f>
        <v>277</v>
      </c>
      <c r="B278" s="1" t="str">
        <f>IF(SABI_SUMMARY!AK278="CENSORED",IF(SABI_SUMMARY!AJ278="MALE_SUBADULT","M_DISPERSED",IF(SABI_SUMMARY!AJ278="FEMALE_SUBADULT","F_DISPERSED","NA")),IF(SABI_SUMMARY!AK278="MALE_ADULT_36_48","M_RESIDENT",IF(SABI_SUMMARY!AK278="FEMALE_ADULT_36_48","F_RESIDENT","NA")))</f>
        <v>NA</v>
      </c>
      <c r="C278" s="1" t="str">
        <f>IF(SABI_SUMMARY!AL278="CENSORED",IF(SABI_SUMMARY!AK278="MALE_SUBADULT","M_DISPERSED",IF(SABI_SUMMARY!AK278="FEMALE_SUBADULT","F_DISPERSED","NA")),IF(SABI_SUMMARY!AL278="MALE_ADULT_36_48","M_RESIDENT",IF(SABI_SUMMARY!AL278="FEMALE_ADULT_36_48","F_RESIDENT","NA")))</f>
        <v>NA</v>
      </c>
      <c r="D278" s="1" t="str">
        <f>IF(SABI_SUMMARY!AM278="CENSORED",IF(SABI_SUMMARY!AL278="MALE_SUBADULT","M_DISPERSED",IF(SABI_SUMMARY!AL278="FEMALE_SUBADULT","F_DISPERSED","NA")),IF(SABI_SUMMARY!AM278="MALE_ADULT_36_48","M_RESIDENT",IF(SABI_SUMMARY!AM278="FEMALE_ADULT_36_48","F_RESIDENT","NA")))</f>
        <v>NA</v>
      </c>
      <c r="E278" s="1" t="str">
        <f>IF(SABI_SUMMARY!AN278="CENSORED",IF(SABI_SUMMARY!AM278="MALE_SUBADULT","M_DISPERSED",IF(SABI_SUMMARY!AM278="FEMALE_SUBADULT","F_DISPERSED","NA")),IF(SABI_SUMMARY!AN278="MALE_ADULT_36_48","M_RESIDENT",IF(SABI_SUMMARY!AN278="FEMALE_ADULT_36_48","F_RESIDENT","NA")))</f>
        <v>NA</v>
      </c>
      <c r="F278" s="1" t="str">
        <f>IF(SABI_SUMMARY!AO278="CENSORED",IF(SABI_SUMMARY!AN278="MALE_SUBADULT","M_DISPERSED",IF(SABI_SUMMARY!AN278="FEMALE_SUBADULT","F_DISPERSED","NA")),IF(SABI_SUMMARY!AO278="MALE_ADULT_36_48","M_RESIDENT",IF(SABI_SUMMARY!AO278="FEMALE_ADULT_36_48","F_RESIDENT","NA")))</f>
        <v>NA</v>
      </c>
      <c r="G278" s="1" t="str">
        <f>IF(SABI_SUMMARY!AP278="CENSORED",IF(SABI_SUMMARY!AO278="MALE_SUBADULT","M_DISPERSED",IF(SABI_SUMMARY!AO278="FEMALE_SUBADULT","F_DISPERSED","NA")),IF(SABI_SUMMARY!AP278="MALE_ADULT_36_48","M_RESIDENT",IF(SABI_SUMMARY!AP278="FEMALE_ADULT_36_48","F_RESIDENT","NA")))</f>
        <v>NA</v>
      </c>
      <c r="H278" s="1" t="str">
        <f>IF(SABI_SUMMARY!AQ278="CENSORED",IF(SABI_SUMMARY!AP278="MALE_SUBADULT","M_DISPERSED",IF(SABI_SUMMARY!AP278="FEMALE_SUBADULT","F_DISPERSED","NA")),IF(SABI_SUMMARY!AQ278="MALE_ADULT_36_48","M_RESIDENT",IF(SABI_SUMMARY!AQ278="FEMALE_ADULT_36_48","F_RESIDENT","NA")))</f>
        <v>NA</v>
      </c>
      <c r="I278" s="1" t="str">
        <f>IF(SABI_SUMMARY!AR278="CENSORED",IF(SABI_SUMMARY!AQ278="MALE_SUBADULT","M_DISPERSED",IF(SABI_SUMMARY!AQ278="FEMALE_SUBADULT","F_DISPERSED","NA")),IF(SABI_SUMMARY!AR278="MALE_ADULT_36_48","M_RESIDENT",IF(SABI_SUMMARY!AR278="FEMALE_ADULT_36_48","F_RESIDENT","NA")))</f>
        <v>NA</v>
      </c>
      <c r="J278" s="1" t="str">
        <f>IF(SABI_SUMMARY!AS278="CENSORED",IF(SABI_SUMMARY!AR278="MALE_SUBADULT","M_DISPERSED",IF(SABI_SUMMARY!AR278="FEMALE_SUBADULT","F_DISPERSED","NA")),IF(SABI_SUMMARY!AS278="MALE_ADULT_36_48","M_RESIDENT",IF(SABI_SUMMARY!AS278="FEMALE_ADULT_36_48","F_RESIDENT","NA")))</f>
        <v>NA</v>
      </c>
      <c r="K278" s="1" t="str">
        <f>IF(SABI_SUMMARY!AT278="CENSORED",IF(SABI_SUMMARY!AS278="MALE_SUBADULT","M_DISPERSED",IF(SABI_SUMMARY!AS278="FEMALE_SUBADULT","F_DISPERSED","NA")),IF(SABI_SUMMARY!AT278="MALE_ADULT_36_48","M_RESIDENT",IF(SABI_SUMMARY!AT278="FEMALE_ADULT_36_48","F_RESIDENT","NA")))</f>
        <v>F_RESIDENT</v>
      </c>
      <c r="L278" s="1" t="str">
        <f>IF(SABI_SUMMARY!AU278="CENSORED",IF(SABI_SUMMARY!AT278="MALE_SUBADULT","M_DISPERSED",IF(SABI_SUMMARY!AT278="FEMALE_SUBADULT","F_DISPERSED","NA")),IF(SABI_SUMMARY!AU278="MALE_ADULT_36_48","M_RESIDENT",IF(SABI_SUMMARY!AU278="FEMALE_ADULT_36_48","F_RESIDENT","NA")))</f>
        <v>NA</v>
      </c>
      <c r="M278" s="1" t="str">
        <f>IF(SABI_SUMMARY!AV278="CENSORED",IF(SABI_SUMMARY!AU278="MALE_SUBADULT","M_DISPERSED",IF(SABI_SUMMARY!AU278="FEMALE_SUBADULT","F_DISPERSED","NA")),IF(SABI_SUMMARY!AV278="MALE_ADULT_36_48","M_RESIDENT",IF(SABI_SUMMARY!AV278="FEMALE_ADULT_36_48","F_RESIDENT","NA")))</f>
        <v>NA</v>
      </c>
      <c r="N278" s="1" t="str">
        <f>IF(SABI_SUMMARY!AW278="CENSORED",IF(SABI_SUMMARY!AV278="MALE_SUBADULT","M_DISPERSED",IF(SABI_SUMMARY!AV278="FEMALE_SUBADULT","F_DISPERSED","NA")),IF(SABI_SUMMARY!AW278="MALE_ADULT_36_48","M_RESIDENT",IF(SABI_SUMMARY!AW278="FEMALE_ADULT_36_48","F_RESIDENT","NA")))</f>
        <v>NA</v>
      </c>
      <c r="O278" s="1" t="str">
        <f>IF(SABI_SUMMARY!AX278="CENSORED",IF(SABI_SUMMARY!AW278="MALE_SUBADULT","M_DISPERSED",IF(SABI_SUMMARY!AW278="FEMALE_SUBADULT","F_DISPERSED","NA")),IF(SABI_SUMMARY!AX278="MALE_ADULT_36_48","M_RESIDENT",IF(SABI_SUMMARY!AX278="FEMALE_ADULT_36_48","F_RESIDENT","NA")))</f>
        <v>NA</v>
      </c>
      <c r="P278" s="1" t="str">
        <f>IF(SABI_SUMMARY!AY278="CENSORED",IF(SABI_SUMMARY!AX278="MALE_SUBADULT","M_DISPERSED",IF(SABI_SUMMARY!AX278="FEMALE_SUBADULT","F_DISPERSED","NA")),IF(SABI_SUMMARY!AY278="MALE_ADULT_36_48","M_RESIDENT",IF(SABI_SUMMARY!AY278="FEMALE_ADULT_36_48","F_RESIDENT","NA")))</f>
        <v>NA</v>
      </c>
    </row>
    <row r="279" spans="1:16" x14ac:dyDescent="0.2">
      <c r="A279" s="27">
        <f>SABI_RAW_DATA!A279</f>
        <v>278</v>
      </c>
      <c r="B279" s="1" t="str">
        <f>IF(SABI_SUMMARY!AK279="CENSORED",IF(SABI_SUMMARY!AJ279="MALE_SUBADULT","M_DISPERSED",IF(SABI_SUMMARY!AJ279="FEMALE_SUBADULT","F_DISPERSED","NA")),IF(SABI_SUMMARY!AK279="MALE_ADULT_36_48","M_RESIDENT",IF(SABI_SUMMARY!AK279="FEMALE_ADULT_36_48","F_RESIDENT","NA")))</f>
        <v>NA</v>
      </c>
      <c r="C279" s="1" t="str">
        <f>IF(SABI_SUMMARY!AL279="CENSORED",IF(SABI_SUMMARY!AK279="MALE_SUBADULT","M_DISPERSED",IF(SABI_SUMMARY!AK279="FEMALE_SUBADULT","F_DISPERSED","NA")),IF(SABI_SUMMARY!AL279="MALE_ADULT_36_48","M_RESIDENT",IF(SABI_SUMMARY!AL279="FEMALE_ADULT_36_48","F_RESIDENT","NA")))</f>
        <v>NA</v>
      </c>
      <c r="D279" s="1" t="str">
        <f>IF(SABI_SUMMARY!AM279="CENSORED",IF(SABI_SUMMARY!AL279="MALE_SUBADULT","M_DISPERSED",IF(SABI_SUMMARY!AL279="FEMALE_SUBADULT","F_DISPERSED","NA")),IF(SABI_SUMMARY!AM279="MALE_ADULT_36_48","M_RESIDENT",IF(SABI_SUMMARY!AM279="FEMALE_ADULT_36_48","F_RESIDENT","NA")))</f>
        <v>NA</v>
      </c>
      <c r="E279" s="1" t="str">
        <f>IF(SABI_SUMMARY!AN279="CENSORED",IF(SABI_SUMMARY!AM279="MALE_SUBADULT","M_DISPERSED",IF(SABI_SUMMARY!AM279="FEMALE_SUBADULT","F_DISPERSED","NA")),IF(SABI_SUMMARY!AN279="MALE_ADULT_36_48","M_RESIDENT",IF(SABI_SUMMARY!AN279="FEMALE_ADULT_36_48","F_RESIDENT","NA")))</f>
        <v>NA</v>
      </c>
      <c r="F279" s="1" t="str">
        <f>IF(SABI_SUMMARY!AO279="CENSORED",IF(SABI_SUMMARY!AN279="MALE_SUBADULT","M_DISPERSED",IF(SABI_SUMMARY!AN279="FEMALE_SUBADULT","F_DISPERSED","NA")),IF(SABI_SUMMARY!AO279="MALE_ADULT_36_48","M_RESIDENT",IF(SABI_SUMMARY!AO279="FEMALE_ADULT_36_48","F_RESIDENT","NA")))</f>
        <v>NA</v>
      </c>
      <c r="G279" s="1" t="str">
        <f>IF(SABI_SUMMARY!AP279="CENSORED",IF(SABI_SUMMARY!AO279="MALE_SUBADULT","M_DISPERSED",IF(SABI_SUMMARY!AO279="FEMALE_SUBADULT","F_DISPERSED","NA")),IF(SABI_SUMMARY!AP279="MALE_ADULT_36_48","M_RESIDENT",IF(SABI_SUMMARY!AP279="FEMALE_ADULT_36_48","F_RESIDENT","NA")))</f>
        <v>NA</v>
      </c>
      <c r="H279" s="1" t="str">
        <f>IF(SABI_SUMMARY!AQ279="CENSORED",IF(SABI_SUMMARY!AP279="MALE_SUBADULT","M_DISPERSED",IF(SABI_SUMMARY!AP279="FEMALE_SUBADULT","F_DISPERSED","NA")),IF(SABI_SUMMARY!AQ279="MALE_ADULT_36_48","M_RESIDENT",IF(SABI_SUMMARY!AQ279="FEMALE_ADULT_36_48","F_RESIDENT","NA")))</f>
        <v>NA</v>
      </c>
      <c r="I279" s="1" t="str">
        <f>IF(SABI_SUMMARY!AR279="CENSORED",IF(SABI_SUMMARY!AQ279="MALE_SUBADULT","M_DISPERSED",IF(SABI_SUMMARY!AQ279="FEMALE_SUBADULT","F_DISPERSED","NA")),IF(SABI_SUMMARY!AR279="MALE_ADULT_36_48","M_RESIDENT",IF(SABI_SUMMARY!AR279="FEMALE_ADULT_36_48","F_RESIDENT","NA")))</f>
        <v>NA</v>
      </c>
      <c r="J279" s="1" t="str">
        <f>IF(SABI_SUMMARY!AS279="CENSORED",IF(SABI_SUMMARY!AR279="MALE_SUBADULT","M_DISPERSED",IF(SABI_SUMMARY!AR279="FEMALE_SUBADULT","F_DISPERSED","NA")),IF(SABI_SUMMARY!AS279="MALE_ADULT_36_48","M_RESIDENT",IF(SABI_SUMMARY!AS279="FEMALE_ADULT_36_48","F_RESIDENT","NA")))</f>
        <v>NA</v>
      </c>
      <c r="K279" s="1" t="str">
        <f>IF(SABI_SUMMARY!AT279="CENSORED",IF(SABI_SUMMARY!AS279="MALE_SUBADULT","M_DISPERSED",IF(SABI_SUMMARY!AS279="FEMALE_SUBADULT","F_DISPERSED","NA")),IF(SABI_SUMMARY!AT279="MALE_ADULT_36_48","M_RESIDENT",IF(SABI_SUMMARY!AT279="FEMALE_ADULT_36_48","F_RESIDENT","NA")))</f>
        <v>NA</v>
      </c>
      <c r="L279" s="1" t="str">
        <f>IF(SABI_SUMMARY!AU279="CENSORED",IF(SABI_SUMMARY!AT279="MALE_SUBADULT","M_DISPERSED",IF(SABI_SUMMARY!AT279="FEMALE_SUBADULT","F_DISPERSED","NA")),IF(SABI_SUMMARY!AU279="MALE_ADULT_36_48","M_RESIDENT",IF(SABI_SUMMARY!AU279="FEMALE_ADULT_36_48","F_RESIDENT","NA")))</f>
        <v>NA</v>
      </c>
      <c r="M279" s="1" t="str">
        <f>IF(SABI_SUMMARY!AV279="CENSORED",IF(SABI_SUMMARY!AU279="MALE_SUBADULT","M_DISPERSED",IF(SABI_SUMMARY!AU279="FEMALE_SUBADULT","F_DISPERSED","NA")),IF(SABI_SUMMARY!AV279="MALE_ADULT_36_48","M_RESIDENT",IF(SABI_SUMMARY!AV279="FEMALE_ADULT_36_48","F_RESIDENT","NA")))</f>
        <v>NA</v>
      </c>
      <c r="N279" s="1" t="str">
        <f>IF(SABI_SUMMARY!AW279="CENSORED",IF(SABI_SUMMARY!AV279="MALE_SUBADULT","M_DISPERSED",IF(SABI_SUMMARY!AV279="FEMALE_SUBADULT","F_DISPERSED","NA")),IF(SABI_SUMMARY!AW279="MALE_ADULT_36_48","M_RESIDENT",IF(SABI_SUMMARY!AW279="FEMALE_ADULT_36_48","F_RESIDENT","NA")))</f>
        <v>NA</v>
      </c>
      <c r="O279" s="1" t="str">
        <f>IF(SABI_SUMMARY!AX279="CENSORED",IF(SABI_SUMMARY!AW279="MALE_SUBADULT","M_DISPERSED",IF(SABI_SUMMARY!AW279="FEMALE_SUBADULT","F_DISPERSED","NA")),IF(SABI_SUMMARY!AX279="MALE_ADULT_36_48","M_RESIDENT",IF(SABI_SUMMARY!AX279="FEMALE_ADULT_36_48","F_RESIDENT","NA")))</f>
        <v>NA</v>
      </c>
      <c r="P279" s="1" t="str">
        <f>IF(SABI_SUMMARY!AY279="CENSORED",IF(SABI_SUMMARY!AX279="MALE_SUBADULT","M_DISPERSED",IF(SABI_SUMMARY!AX279="FEMALE_SUBADULT","F_DISPERSED","NA")),IF(SABI_SUMMARY!AY279="MALE_ADULT_36_48","M_RESIDENT",IF(SABI_SUMMARY!AY279="FEMALE_ADULT_36_48","F_RESIDENT","NA")))</f>
        <v>NA</v>
      </c>
    </row>
    <row r="280" spans="1:16" x14ac:dyDescent="0.2">
      <c r="A280" s="27">
        <f>SABI_RAW_DATA!A280</f>
        <v>279</v>
      </c>
      <c r="B280" s="1" t="str">
        <f>IF(SABI_SUMMARY!AK280="CENSORED",IF(SABI_SUMMARY!AJ280="MALE_SUBADULT","M_DISPERSED",IF(SABI_SUMMARY!AJ280="FEMALE_SUBADULT","F_DISPERSED","NA")),IF(SABI_SUMMARY!AK280="MALE_ADULT_36_48","M_RESIDENT",IF(SABI_SUMMARY!AK280="FEMALE_ADULT_36_48","F_RESIDENT","NA")))</f>
        <v>NA</v>
      </c>
      <c r="C280" s="1" t="str">
        <f>IF(SABI_SUMMARY!AL280="CENSORED",IF(SABI_SUMMARY!AK280="MALE_SUBADULT","M_DISPERSED",IF(SABI_SUMMARY!AK280="FEMALE_SUBADULT","F_DISPERSED","NA")),IF(SABI_SUMMARY!AL280="MALE_ADULT_36_48","M_RESIDENT",IF(SABI_SUMMARY!AL280="FEMALE_ADULT_36_48","F_RESIDENT","NA")))</f>
        <v>NA</v>
      </c>
      <c r="D280" s="1" t="str">
        <f>IF(SABI_SUMMARY!AM280="CENSORED",IF(SABI_SUMMARY!AL280="MALE_SUBADULT","M_DISPERSED",IF(SABI_SUMMARY!AL280="FEMALE_SUBADULT","F_DISPERSED","NA")),IF(SABI_SUMMARY!AM280="MALE_ADULT_36_48","M_RESIDENT",IF(SABI_SUMMARY!AM280="FEMALE_ADULT_36_48","F_RESIDENT","NA")))</f>
        <v>NA</v>
      </c>
      <c r="E280" s="1" t="str">
        <f>IF(SABI_SUMMARY!AN280="CENSORED",IF(SABI_SUMMARY!AM280="MALE_SUBADULT","M_DISPERSED",IF(SABI_SUMMARY!AM280="FEMALE_SUBADULT","F_DISPERSED","NA")),IF(SABI_SUMMARY!AN280="MALE_ADULT_36_48","M_RESIDENT",IF(SABI_SUMMARY!AN280="FEMALE_ADULT_36_48","F_RESIDENT","NA")))</f>
        <v>NA</v>
      </c>
      <c r="F280" s="1" t="str">
        <f>IF(SABI_SUMMARY!AO280="CENSORED",IF(SABI_SUMMARY!AN280="MALE_SUBADULT","M_DISPERSED",IF(SABI_SUMMARY!AN280="FEMALE_SUBADULT","F_DISPERSED","NA")),IF(SABI_SUMMARY!AO280="MALE_ADULT_36_48","M_RESIDENT",IF(SABI_SUMMARY!AO280="FEMALE_ADULT_36_48","F_RESIDENT","NA")))</f>
        <v>NA</v>
      </c>
      <c r="G280" s="1" t="str">
        <f>IF(SABI_SUMMARY!AP280="CENSORED",IF(SABI_SUMMARY!AO280="MALE_SUBADULT","M_DISPERSED",IF(SABI_SUMMARY!AO280="FEMALE_SUBADULT","F_DISPERSED","NA")),IF(SABI_SUMMARY!AP280="MALE_ADULT_36_48","M_RESIDENT",IF(SABI_SUMMARY!AP280="FEMALE_ADULT_36_48","F_RESIDENT","NA")))</f>
        <v>NA</v>
      </c>
      <c r="H280" s="1" t="str">
        <f>IF(SABI_SUMMARY!AQ280="CENSORED",IF(SABI_SUMMARY!AP280="MALE_SUBADULT","M_DISPERSED",IF(SABI_SUMMARY!AP280="FEMALE_SUBADULT","F_DISPERSED","NA")),IF(SABI_SUMMARY!AQ280="MALE_ADULT_36_48","M_RESIDENT",IF(SABI_SUMMARY!AQ280="FEMALE_ADULT_36_48","F_RESIDENT","NA")))</f>
        <v>NA</v>
      </c>
      <c r="I280" s="1" t="str">
        <f>IF(SABI_SUMMARY!AR280="CENSORED",IF(SABI_SUMMARY!AQ280="MALE_SUBADULT","M_DISPERSED",IF(SABI_SUMMARY!AQ280="FEMALE_SUBADULT","F_DISPERSED","NA")),IF(SABI_SUMMARY!AR280="MALE_ADULT_36_48","M_RESIDENT",IF(SABI_SUMMARY!AR280="FEMALE_ADULT_36_48","F_RESIDENT","NA")))</f>
        <v>NA</v>
      </c>
      <c r="J280" s="1" t="str">
        <f>IF(SABI_SUMMARY!AS280="CENSORED",IF(SABI_SUMMARY!AR280="MALE_SUBADULT","M_DISPERSED",IF(SABI_SUMMARY!AR280="FEMALE_SUBADULT","F_DISPERSED","NA")),IF(SABI_SUMMARY!AS280="MALE_ADULT_36_48","M_RESIDENT",IF(SABI_SUMMARY!AS280="FEMALE_ADULT_36_48","F_RESIDENT","NA")))</f>
        <v>NA</v>
      </c>
      <c r="K280" s="1" t="str">
        <f>IF(SABI_SUMMARY!AT280="CENSORED",IF(SABI_SUMMARY!AS280="MALE_SUBADULT","M_DISPERSED",IF(SABI_SUMMARY!AS280="FEMALE_SUBADULT","F_DISPERSED","NA")),IF(SABI_SUMMARY!AT280="MALE_ADULT_36_48","M_RESIDENT",IF(SABI_SUMMARY!AT280="FEMALE_ADULT_36_48","F_RESIDENT","NA")))</f>
        <v>NA</v>
      </c>
      <c r="L280" s="1" t="str">
        <f>IF(SABI_SUMMARY!AU280="CENSORED",IF(SABI_SUMMARY!AT280="MALE_SUBADULT","M_DISPERSED",IF(SABI_SUMMARY!AT280="FEMALE_SUBADULT","F_DISPERSED","NA")),IF(SABI_SUMMARY!AU280="MALE_ADULT_36_48","M_RESIDENT",IF(SABI_SUMMARY!AU280="FEMALE_ADULT_36_48","F_RESIDENT","NA")))</f>
        <v>NA</v>
      </c>
      <c r="M280" s="1" t="str">
        <f>IF(SABI_SUMMARY!AV280="CENSORED",IF(SABI_SUMMARY!AU280="MALE_SUBADULT","M_DISPERSED",IF(SABI_SUMMARY!AU280="FEMALE_SUBADULT","F_DISPERSED","NA")),IF(SABI_SUMMARY!AV280="MALE_ADULT_36_48","M_RESIDENT",IF(SABI_SUMMARY!AV280="FEMALE_ADULT_36_48","F_RESIDENT","NA")))</f>
        <v>M_DISPERSED</v>
      </c>
      <c r="N280" s="1" t="str">
        <f>IF(SABI_SUMMARY!AW280="CENSORED",IF(SABI_SUMMARY!AV280="MALE_SUBADULT","M_DISPERSED",IF(SABI_SUMMARY!AV280="FEMALE_SUBADULT","F_DISPERSED","NA")),IF(SABI_SUMMARY!AW280="MALE_ADULT_36_48","M_RESIDENT",IF(SABI_SUMMARY!AW280="FEMALE_ADULT_36_48","F_RESIDENT","NA")))</f>
        <v>NA</v>
      </c>
      <c r="O280" s="1" t="str">
        <f>IF(SABI_SUMMARY!AX280="CENSORED",IF(SABI_SUMMARY!AW280="MALE_SUBADULT","M_DISPERSED",IF(SABI_SUMMARY!AW280="FEMALE_SUBADULT","F_DISPERSED","NA")),IF(SABI_SUMMARY!AX280="MALE_ADULT_36_48","M_RESIDENT",IF(SABI_SUMMARY!AX280="FEMALE_ADULT_36_48","F_RESIDENT","NA")))</f>
        <v>NA</v>
      </c>
      <c r="P280" s="1" t="str">
        <f>IF(SABI_SUMMARY!AY280="CENSORED",IF(SABI_SUMMARY!AX280="MALE_SUBADULT","M_DISPERSED",IF(SABI_SUMMARY!AX280="FEMALE_SUBADULT","F_DISPERSED","NA")),IF(SABI_SUMMARY!AY280="MALE_ADULT_36_48","M_RESIDENT",IF(SABI_SUMMARY!AY280="FEMALE_ADULT_36_48","F_RESIDENT","NA")))</f>
        <v>NA</v>
      </c>
    </row>
    <row r="281" spans="1:16" x14ac:dyDescent="0.2">
      <c r="A281" s="27">
        <f>SABI_RAW_DATA!A281</f>
        <v>280</v>
      </c>
      <c r="B281" s="1" t="str">
        <f>IF(SABI_SUMMARY!AK281="CENSORED",IF(SABI_SUMMARY!AJ281="MALE_SUBADULT","M_DISPERSED",IF(SABI_SUMMARY!AJ281="FEMALE_SUBADULT","F_DISPERSED","NA")),IF(SABI_SUMMARY!AK281="MALE_ADULT_36_48","M_RESIDENT",IF(SABI_SUMMARY!AK281="FEMALE_ADULT_36_48","F_RESIDENT","NA")))</f>
        <v>NA</v>
      </c>
      <c r="C281" s="1" t="str">
        <f>IF(SABI_SUMMARY!AL281="CENSORED",IF(SABI_SUMMARY!AK281="MALE_SUBADULT","M_DISPERSED",IF(SABI_SUMMARY!AK281="FEMALE_SUBADULT","F_DISPERSED","NA")),IF(SABI_SUMMARY!AL281="MALE_ADULT_36_48","M_RESIDENT",IF(SABI_SUMMARY!AL281="FEMALE_ADULT_36_48","F_RESIDENT","NA")))</f>
        <v>NA</v>
      </c>
      <c r="D281" s="1" t="str">
        <f>IF(SABI_SUMMARY!AM281="CENSORED",IF(SABI_SUMMARY!AL281="MALE_SUBADULT","M_DISPERSED",IF(SABI_SUMMARY!AL281="FEMALE_SUBADULT","F_DISPERSED","NA")),IF(SABI_SUMMARY!AM281="MALE_ADULT_36_48","M_RESIDENT",IF(SABI_SUMMARY!AM281="FEMALE_ADULT_36_48","F_RESIDENT","NA")))</f>
        <v>NA</v>
      </c>
      <c r="E281" s="1" t="str">
        <f>IF(SABI_SUMMARY!AN281="CENSORED",IF(SABI_SUMMARY!AM281="MALE_SUBADULT","M_DISPERSED",IF(SABI_SUMMARY!AM281="FEMALE_SUBADULT","F_DISPERSED","NA")),IF(SABI_SUMMARY!AN281="MALE_ADULT_36_48","M_RESIDENT",IF(SABI_SUMMARY!AN281="FEMALE_ADULT_36_48","F_RESIDENT","NA")))</f>
        <v>NA</v>
      </c>
      <c r="F281" s="1" t="str">
        <f>IF(SABI_SUMMARY!AO281="CENSORED",IF(SABI_SUMMARY!AN281="MALE_SUBADULT","M_DISPERSED",IF(SABI_SUMMARY!AN281="FEMALE_SUBADULT","F_DISPERSED","NA")),IF(SABI_SUMMARY!AO281="MALE_ADULT_36_48","M_RESIDENT",IF(SABI_SUMMARY!AO281="FEMALE_ADULT_36_48","F_RESIDENT","NA")))</f>
        <v>NA</v>
      </c>
      <c r="G281" s="1" t="str">
        <f>IF(SABI_SUMMARY!AP281="CENSORED",IF(SABI_SUMMARY!AO281="MALE_SUBADULT","M_DISPERSED",IF(SABI_SUMMARY!AO281="FEMALE_SUBADULT","F_DISPERSED","NA")),IF(SABI_SUMMARY!AP281="MALE_ADULT_36_48","M_RESIDENT",IF(SABI_SUMMARY!AP281="FEMALE_ADULT_36_48","F_RESIDENT","NA")))</f>
        <v>NA</v>
      </c>
      <c r="H281" s="1" t="str">
        <f>IF(SABI_SUMMARY!AQ281="CENSORED",IF(SABI_SUMMARY!AP281="MALE_SUBADULT","M_DISPERSED",IF(SABI_SUMMARY!AP281="FEMALE_SUBADULT","F_DISPERSED","NA")),IF(SABI_SUMMARY!AQ281="MALE_ADULT_36_48","M_RESIDENT",IF(SABI_SUMMARY!AQ281="FEMALE_ADULT_36_48","F_RESIDENT","NA")))</f>
        <v>NA</v>
      </c>
      <c r="I281" s="1" t="str">
        <f>IF(SABI_SUMMARY!AR281="CENSORED",IF(SABI_SUMMARY!AQ281="MALE_SUBADULT","M_DISPERSED",IF(SABI_SUMMARY!AQ281="FEMALE_SUBADULT","F_DISPERSED","NA")),IF(SABI_SUMMARY!AR281="MALE_ADULT_36_48","M_RESIDENT",IF(SABI_SUMMARY!AR281="FEMALE_ADULT_36_48","F_RESIDENT","NA")))</f>
        <v>NA</v>
      </c>
      <c r="J281" s="1" t="str">
        <f>IF(SABI_SUMMARY!AS281="CENSORED",IF(SABI_SUMMARY!AR281="MALE_SUBADULT","M_DISPERSED",IF(SABI_SUMMARY!AR281="FEMALE_SUBADULT","F_DISPERSED","NA")),IF(SABI_SUMMARY!AS281="MALE_ADULT_36_48","M_RESIDENT",IF(SABI_SUMMARY!AS281="FEMALE_ADULT_36_48","F_RESIDENT","NA")))</f>
        <v>NA</v>
      </c>
      <c r="K281" s="1" t="str">
        <f>IF(SABI_SUMMARY!AT281="CENSORED",IF(SABI_SUMMARY!AS281="MALE_SUBADULT","M_DISPERSED",IF(SABI_SUMMARY!AS281="FEMALE_SUBADULT","F_DISPERSED","NA")),IF(SABI_SUMMARY!AT281="MALE_ADULT_36_48","M_RESIDENT",IF(SABI_SUMMARY!AT281="FEMALE_ADULT_36_48","F_RESIDENT","NA")))</f>
        <v>NA</v>
      </c>
      <c r="L281" s="1" t="str">
        <f>IF(SABI_SUMMARY!AU281="CENSORED",IF(SABI_SUMMARY!AT281="MALE_SUBADULT","M_DISPERSED",IF(SABI_SUMMARY!AT281="FEMALE_SUBADULT","F_DISPERSED","NA")),IF(SABI_SUMMARY!AU281="MALE_ADULT_36_48","M_RESIDENT",IF(SABI_SUMMARY!AU281="FEMALE_ADULT_36_48","F_RESIDENT","NA")))</f>
        <v>NA</v>
      </c>
      <c r="M281" s="1" t="str">
        <f>IF(SABI_SUMMARY!AV281="CENSORED",IF(SABI_SUMMARY!AU281="MALE_SUBADULT","M_DISPERSED",IF(SABI_SUMMARY!AU281="FEMALE_SUBADULT","F_DISPERSED","NA")),IF(SABI_SUMMARY!AV281="MALE_ADULT_36_48","M_RESIDENT",IF(SABI_SUMMARY!AV281="FEMALE_ADULT_36_48","F_RESIDENT","NA")))</f>
        <v>NA</v>
      </c>
      <c r="N281" s="1" t="str">
        <f>IF(SABI_SUMMARY!AW281="CENSORED",IF(SABI_SUMMARY!AV281="MALE_SUBADULT","M_DISPERSED",IF(SABI_SUMMARY!AV281="FEMALE_SUBADULT","F_DISPERSED","NA")),IF(SABI_SUMMARY!AW281="MALE_ADULT_36_48","M_RESIDENT",IF(SABI_SUMMARY!AW281="FEMALE_ADULT_36_48","F_RESIDENT","NA")))</f>
        <v>NA</v>
      </c>
      <c r="O281" s="1" t="str">
        <f>IF(SABI_SUMMARY!AX281="CENSORED",IF(SABI_SUMMARY!AW281="MALE_SUBADULT","M_DISPERSED",IF(SABI_SUMMARY!AW281="FEMALE_SUBADULT","F_DISPERSED","NA")),IF(SABI_SUMMARY!AX281="MALE_ADULT_36_48","M_RESIDENT",IF(SABI_SUMMARY!AX281="FEMALE_ADULT_36_48","F_RESIDENT","NA")))</f>
        <v>NA</v>
      </c>
      <c r="P281" s="1" t="str">
        <f>IF(SABI_SUMMARY!AY281="CENSORED",IF(SABI_SUMMARY!AX281="MALE_SUBADULT","M_DISPERSED",IF(SABI_SUMMARY!AX281="FEMALE_SUBADULT","F_DISPERSED","NA")),IF(SABI_SUMMARY!AY281="MALE_ADULT_36_48","M_RESIDENT",IF(SABI_SUMMARY!AY281="FEMALE_ADULT_36_48","F_RESIDENT","NA")))</f>
        <v>M_DISPERSED</v>
      </c>
    </row>
    <row r="282" spans="1:16" x14ac:dyDescent="0.2">
      <c r="A282" s="27">
        <f>SABI_RAW_DATA!A282</f>
        <v>281</v>
      </c>
      <c r="B282" s="1" t="str">
        <f>IF(SABI_SUMMARY!AK282="CENSORED",IF(SABI_SUMMARY!AJ282="MALE_SUBADULT","M_DISPERSED",IF(SABI_SUMMARY!AJ282="FEMALE_SUBADULT","F_DISPERSED","NA")),IF(SABI_SUMMARY!AK282="MALE_ADULT_36_48","M_RESIDENT",IF(SABI_SUMMARY!AK282="FEMALE_ADULT_36_48","F_RESIDENT","NA")))</f>
        <v>NA</v>
      </c>
      <c r="C282" s="1" t="str">
        <f>IF(SABI_SUMMARY!AL282="CENSORED",IF(SABI_SUMMARY!AK282="MALE_SUBADULT","M_DISPERSED",IF(SABI_SUMMARY!AK282="FEMALE_SUBADULT","F_DISPERSED","NA")),IF(SABI_SUMMARY!AL282="MALE_ADULT_36_48","M_RESIDENT",IF(SABI_SUMMARY!AL282="FEMALE_ADULT_36_48","F_RESIDENT","NA")))</f>
        <v>NA</v>
      </c>
      <c r="D282" s="1" t="str">
        <f>IF(SABI_SUMMARY!AM282="CENSORED",IF(SABI_SUMMARY!AL282="MALE_SUBADULT","M_DISPERSED",IF(SABI_SUMMARY!AL282="FEMALE_SUBADULT","F_DISPERSED","NA")),IF(SABI_SUMMARY!AM282="MALE_ADULT_36_48","M_RESIDENT",IF(SABI_SUMMARY!AM282="FEMALE_ADULT_36_48","F_RESIDENT","NA")))</f>
        <v>NA</v>
      </c>
      <c r="E282" s="1" t="str">
        <f>IF(SABI_SUMMARY!AN282="CENSORED",IF(SABI_SUMMARY!AM282="MALE_SUBADULT","M_DISPERSED",IF(SABI_SUMMARY!AM282="FEMALE_SUBADULT","F_DISPERSED","NA")),IF(SABI_SUMMARY!AN282="MALE_ADULT_36_48","M_RESIDENT",IF(SABI_SUMMARY!AN282="FEMALE_ADULT_36_48","F_RESIDENT","NA")))</f>
        <v>NA</v>
      </c>
      <c r="F282" s="1" t="str">
        <f>IF(SABI_SUMMARY!AO282="CENSORED",IF(SABI_SUMMARY!AN282="MALE_SUBADULT","M_DISPERSED",IF(SABI_SUMMARY!AN282="FEMALE_SUBADULT","F_DISPERSED","NA")),IF(SABI_SUMMARY!AO282="MALE_ADULT_36_48","M_RESIDENT",IF(SABI_SUMMARY!AO282="FEMALE_ADULT_36_48","F_RESIDENT","NA")))</f>
        <v>NA</v>
      </c>
      <c r="G282" s="1" t="str">
        <f>IF(SABI_SUMMARY!AP282="CENSORED",IF(SABI_SUMMARY!AO282="MALE_SUBADULT","M_DISPERSED",IF(SABI_SUMMARY!AO282="FEMALE_SUBADULT","F_DISPERSED","NA")),IF(SABI_SUMMARY!AP282="MALE_ADULT_36_48","M_RESIDENT",IF(SABI_SUMMARY!AP282="FEMALE_ADULT_36_48","F_RESIDENT","NA")))</f>
        <v>NA</v>
      </c>
      <c r="H282" s="1" t="str">
        <f>IF(SABI_SUMMARY!AQ282="CENSORED",IF(SABI_SUMMARY!AP282="MALE_SUBADULT","M_DISPERSED",IF(SABI_SUMMARY!AP282="FEMALE_SUBADULT","F_DISPERSED","NA")),IF(SABI_SUMMARY!AQ282="MALE_ADULT_36_48","M_RESIDENT",IF(SABI_SUMMARY!AQ282="FEMALE_ADULT_36_48","F_RESIDENT","NA")))</f>
        <v>NA</v>
      </c>
      <c r="I282" s="1" t="str">
        <f>IF(SABI_SUMMARY!AR282="CENSORED",IF(SABI_SUMMARY!AQ282="MALE_SUBADULT","M_DISPERSED",IF(SABI_SUMMARY!AQ282="FEMALE_SUBADULT","F_DISPERSED","NA")),IF(SABI_SUMMARY!AR282="MALE_ADULT_36_48","M_RESIDENT",IF(SABI_SUMMARY!AR282="FEMALE_ADULT_36_48","F_RESIDENT","NA")))</f>
        <v>NA</v>
      </c>
      <c r="J282" s="1" t="str">
        <f>IF(SABI_SUMMARY!AS282="CENSORED",IF(SABI_SUMMARY!AR282="MALE_SUBADULT","M_DISPERSED",IF(SABI_SUMMARY!AR282="FEMALE_SUBADULT","F_DISPERSED","NA")),IF(SABI_SUMMARY!AS282="MALE_ADULT_36_48","M_RESIDENT",IF(SABI_SUMMARY!AS282="FEMALE_ADULT_36_48","F_RESIDENT","NA")))</f>
        <v>NA</v>
      </c>
      <c r="K282" s="1" t="str">
        <f>IF(SABI_SUMMARY!AT282="CENSORED",IF(SABI_SUMMARY!AS282="MALE_SUBADULT","M_DISPERSED",IF(SABI_SUMMARY!AS282="FEMALE_SUBADULT","F_DISPERSED","NA")),IF(SABI_SUMMARY!AT282="MALE_ADULT_36_48","M_RESIDENT",IF(SABI_SUMMARY!AT282="FEMALE_ADULT_36_48","F_RESIDENT","NA")))</f>
        <v>NA</v>
      </c>
      <c r="L282" s="1" t="str">
        <f>IF(SABI_SUMMARY!AU282="CENSORED",IF(SABI_SUMMARY!AT282="MALE_SUBADULT","M_DISPERSED",IF(SABI_SUMMARY!AT282="FEMALE_SUBADULT","F_DISPERSED","NA")),IF(SABI_SUMMARY!AU282="MALE_ADULT_36_48","M_RESIDENT",IF(SABI_SUMMARY!AU282="FEMALE_ADULT_36_48","F_RESIDENT","NA")))</f>
        <v>NA</v>
      </c>
      <c r="M282" s="1" t="str">
        <f>IF(SABI_SUMMARY!AV282="CENSORED",IF(SABI_SUMMARY!AU282="MALE_SUBADULT","M_DISPERSED",IF(SABI_SUMMARY!AU282="FEMALE_SUBADULT","F_DISPERSED","NA")),IF(SABI_SUMMARY!AV282="MALE_ADULT_36_48","M_RESIDENT",IF(SABI_SUMMARY!AV282="FEMALE_ADULT_36_48","F_RESIDENT","NA")))</f>
        <v>NA</v>
      </c>
      <c r="N282" s="1" t="str">
        <f>IF(SABI_SUMMARY!AW282="CENSORED",IF(SABI_SUMMARY!AV282="MALE_SUBADULT","M_DISPERSED",IF(SABI_SUMMARY!AV282="FEMALE_SUBADULT","F_DISPERSED","NA")),IF(SABI_SUMMARY!AW282="MALE_ADULT_36_48","M_RESIDENT",IF(SABI_SUMMARY!AW282="FEMALE_ADULT_36_48","F_RESIDENT","NA")))</f>
        <v>NA</v>
      </c>
      <c r="O282" s="1" t="str">
        <f>IF(SABI_SUMMARY!AX282="CENSORED",IF(SABI_SUMMARY!AW282="MALE_SUBADULT","M_DISPERSED",IF(SABI_SUMMARY!AW282="FEMALE_SUBADULT","F_DISPERSED","NA")),IF(SABI_SUMMARY!AX282="MALE_ADULT_36_48","M_RESIDENT",IF(SABI_SUMMARY!AX282="FEMALE_ADULT_36_48","F_RESIDENT","NA")))</f>
        <v>NA</v>
      </c>
      <c r="P282" s="1" t="str">
        <f>IF(SABI_SUMMARY!AY282="CENSORED",IF(SABI_SUMMARY!AX282="MALE_SUBADULT","M_DISPERSED",IF(SABI_SUMMARY!AX282="FEMALE_SUBADULT","F_DISPERSED","NA")),IF(SABI_SUMMARY!AY282="MALE_ADULT_36_48","M_RESIDENT",IF(SABI_SUMMARY!AY282="FEMALE_ADULT_36_48","F_RESIDENT","NA")))</f>
        <v>NA</v>
      </c>
    </row>
    <row r="283" spans="1:16" x14ac:dyDescent="0.2">
      <c r="A283" s="27">
        <f>SABI_RAW_DATA!A283</f>
        <v>282</v>
      </c>
      <c r="B283" s="1" t="str">
        <f>IF(SABI_SUMMARY!AK283="CENSORED",IF(SABI_SUMMARY!AJ283="MALE_SUBADULT","M_DISPERSED",IF(SABI_SUMMARY!AJ283="FEMALE_SUBADULT","F_DISPERSED","NA")),IF(SABI_SUMMARY!AK283="MALE_ADULT_36_48","M_RESIDENT",IF(SABI_SUMMARY!AK283="FEMALE_ADULT_36_48","F_RESIDENT","NA")))</f>
        <v>NA</v>
      </c>
      <c r="C283" s="1" t="str">
        <f>IF(SABI_SUMMARY!AL283="CENSORED",IF(SABI_SUMMARY!AK283="MALE_SUBADULT","M_DISPERSED",IF(SABI_SUMMARY!AK283="FEMALE_SUBADULT","F_DISPERSED","NA")),IF(SABI_SUMMARY!AL283="MALE_ADULT_36_48","M_RESIDENT",IF(SABI_SUMMARY!AL283="FEMALE_ADULT_36_48","F_RESIDENT","NA")))</f>
        <v>NA</v>
      </c>
      <c r="D283" s="1" t="str">
        <f>IF(SABI_SUMMARY!AM283="CENSORED",IF(SABI_SUMMARY!AL283="MALE_SUBADULT","M_DISPERSED",IF(SABI_SUMMARY!AL283="FEMALE_SUBADULT","F_DISPERSED","NA")),IF(SABI_SUMMARY!AM283="MALE_ADULT_36_48","M_RESIDENT",IF(SABI_SUMMARY!AM283="FEMALE_ADULT_36_48","F_RESIDENT","NA")))</f>
        <v>NA</v>
      </c>
      <c r="E283" s="1" t="str">
        <f>IF(SABI_SUMMARY!AN283="CENSORED",IF(SABI_SUMMARY!AM283="MALE_SUBADULT","M_DISPERSED",IF(SABI_SUMMARY!AM283="FEMALE_SUBADULT","F_DISPERSED","NA")),IF(SABI_SUMMARY!AN283="MALE_ADULT_36_48","M_RESIDENT",IF(SABI_SUMMARY!AN283="FEMALE_ADULT_36_48","F_RESIDENT","NA")))</f>
        <v>NA</v>
      </c>
      <c r="F283" s="1" t="str">
        <f>IF(SABI_SUMMARY!AO283="CENSORED",IF(SABI_SUMMARY!AN283="MALE_SUBADULT","M_DISPERSED",IF(SABI_SUMMARY!AN283="FEMALE_SUBADULT","F_DISPERSED","NA")),IF(SABI_SUMMARY!AO283="MALE_ADULT_36_48","M_RESIDENT",IF(SABI_SUMMARY!AO283="FEMALE_ADULT_36_48","F_RESIDENT","NA")))</f>
        <v>NA</v>
      </c>
      <c r="G283" s="1" t="str">
        <f>IF(SABI_SUMMARY!AP283="CENSORED",IF(SABI_SUMMARY!AO283="MALE_SUBADULT","M_DISPERSED",IF(SABI_SUMMARY!AO283="FEMALE_SUBADULT","F_DISPERSED","NA")),IF(SABI_SUMMARY!AP283="MALE_ADULT_36_48","M_RESIDENT",IF(SABI_SUMMARY!AP283="FEMALE_ADULT_36_48","F_RESIDENT","NA")))</f>
        <v>NA</v>
      </c>
      <c r="H283" s="1" t="str">
        <f>IF(SABI_SUMMARY!AQ283="CENSORED",IF(SABI_SUMMARY!AP283="MALE_SUBADULT","M_DISPERSED",IF(SABI_SUMMARY!AP283="FEMALE_SUBADULT","F_DISPERSED","NA")),IF(SABI_SUMMARY!AQ283="MALE_ADULT_36_48","M_RESIDENT",IF(SABI_SUMMARY!AQ283="FEMALE_ADULT_36_48","F_RESIDENT","NA")))</f>
        <v>NA</v>
      </c>
      <c r="I283" s="1" t="str">
        <f>IF(SABI_SUMMARY!AR283="CENSORED",IF(SABI_SUMMARY!AQ283="MALE_SUBADULT","M_DISPERSED",IF(SABI_SUMMARY!AQ283="FEMALE_SUBADULT","F_DISPERSED","NA")),IF(SABI_SUMMARY!AR283="MALE_ADULT_36_48","M_RESIDENT",IF(SABI_SUMMARY!AR283="FEMALE_ADULT_36_48","F_RESIDENT","NA")))</f>
        <v>NA</v>
      </c>
      <c r="J283" s="1" t="str">
        <f>IF(SABI_SUMMARY!AS283="CENSORED",IF(SABI_SUMMARY!AR283="MALE_SUBADULT","M_DISPERSED",IF(SABI_SUMMARY!AR283="FEMALE_SUBADULT","F_DISPERSED","NA")),IF(SABI_SUMMARY!AS283="MALE_ADULT_36_48","M_RESIDENT",IF(SABI_SUMMARY!AS283="FEMALE_ADULT_36_48","F_RESIDENT","NA")))</f>
        <v>NA</v>
      </c>
      <c r="K283" s="1" t="str">
        <f>IF(SABI_SUMMARY!AT283="CENSORED",IF(SABI_SUMMARY!AS283="MALE_SUBADULT","M_DISPERSED",IF(SABI_SUMMARY!AS283="FEMALE_SUBADULT","F_DISPERSED","NA")),IF(SABI_SUMMARY!AT283="MALE_ADULT_36_48","M_RESIDENT",IF(SABI_SUMMARY!AT283="FEMALE_ADULT_36_48","F_RESIDENT","NA")))</f>
        <v>NA</v>
      </c>
      <c r="L283" s="1" t="str">
        <f>IF(SABI_SUMMARY!AU283="CENSORED",IF(SABI_SUMMARY!AT283="MALE_SUBADULT","M_DISPERSED",IF(SABI_SUMMARY!AT283="FEMALE_SUBADULT","F_DISPERSED","NA")),IF(SABI_SUMMARY!AU283="MALE_ADULT_36_48","M_RESIDENT",IF(SABI_SUMMARY!AU283="FEMALE_ADULT_36_48","F_RESIDENT","NA")))</f>
        <v>NA</v>
      </c>
      <c r="M283" s="1" t="str">
        <f>IF(SABI_SUMMARY!AV283="CENSORED",IF(SABI_SUMMARY!AU283="MALE_SUBADULT","M_DISPERSED",IF(SABI_SUMMARY!AU283="FEMALE_SUBADULT","F_DISPERSED","NA")),IF(SABI_SUMMARY!AV283="MALE_ADULT_36_48","M_RESIDENT",IF(SABI_SUMMARY!AV283="FEMALE_ADULT_36_48","F_RESIDENT","NA")))</f>
        <v>NA</v>
      </c>
      <c r="N283" s="1" t="str">
        <f>IF(SABI_SUMMARY!AW283="CENSORED",IF(SABI_SUMMARY!AV283="MALE_SUBADULT","M_DISPERSED",IF(SABI_SUMMARY!AV283="FEMALE_SUBADULT","F_DISPERSED","NA")),IF(SABI_SUMMARY!AW283="MALE_ADULT_36_48","M_RESIDENT",IF(SABI_SUMMARY!AW283="FEMALE_ADULT_36_48","F_RESIDENT","NA")))</f>
        <v>NA</v>
      </c>
      <c r="O283" s="1" t="str">
        <f>IF(SABI_SUMMARY!AX283="CENSORED",IF(SABI_SUMMARY!AW283="MALE_SUBADULT","M_DISPERSED",IF(SABI_SUMMARY!AW283="FEMALE_SUBADULT","F_DISPERSED","NA")),IF(SABI_SUMMARY!AX283="MALE_ADULT_36_48","M_RESIDENT",IF(SABI_SUMMARY!AX283="FEMALE_ADULT_36_48","F_RESIDENT","NA")))</f>
        <v>NA</v>
      </c>
      <c r="P283" s="1" t="str">
        <f>IF(SABI_SUMMARY!AY283="CENSORED",IF(SABI_SUMMARY!AX283="MALE_SUBADULT","M_DISPERSED",IF(SABI_SUMMARY!AX283="FEMALE_SUBADULT","F_DISPERSED","NA")),IF(SABI_SUMMARY!AY283="MALE_ADULT_36_48","M_RESIDENT",IF(SABI_SUMMARY!AY283="FEMALE_ADULT_36_48","F_RESIDENT","NA")))</f>
        <v>NA</v>
      </c>
    </row>
    <row r="284" spans="1:16" x14ac:dyDescent="0.2">
      <c r="A284" s="27">
        <f>SABI_RAW_DATA!A284</f>
        <v>283</v>
      </c>
      <c r="B284" s="1" t="str">
        <f>IF(SABI_SUMMARY!AK284="CENSORED",IF(SABI_SUMMARY!AJ284="MALE_SUBADULT","M_DISPERSED",IF(SABI_SUMMARY!AJ284="FEMALE_SUBADULT","F_DISPERSED","NA")),IF(SABI_SUMMARY!AK284="MALE_ADULT_36_48","M_RESIDENT",IF(SABI_SUMMARY!AK284="FEMALE_ADULT_36_48","F_RESIDENT","NA")))</f>
        <v>NA</v>
      </c>
      <c r="C284" s="1" t="str">
        <f>IF(SABI_SUMMARY!AL284="CENSORED",IF(SABI_SUMMARY!AK284="MALE_SUBADULT","M_DISPERSED",IF(SABI_SUMMARY!AK284="FEMALE_SUBADULT","F_DISPERSED","NA")),IF(SABI_SUMMARY!AL284="MALE_ADULT_36_48","M_RESIDENT",IF(SABI_SUMMARY!AL284="FEMALE_ADULT_36_48","F_RESIDENT","NA")))</f>
        <v>NA</v>
      </c>
      <c r="D284" s="1" t="str">
        <f>IF(SABI_SUMMARY!AM284="CENSORED",IF(SABI_SUMMARY!AL284="MALE_SUBADULT","M_DISPERSED",IF(SABI_SUMMARY!AL284="FEMALE_SUBADULT","F_DISPERSED","NA")),IF(SABI_SUMMARY!AM284="MALE_ADULT_36_48","M_RESIDENT",IF(SABI_SUMMARY!AM284="FEMALE_ADULT_36_48","F_RESIDENT","NA")))</f>
        <v>NA</v>
      </c>
      <c r="E284" s="1" t="str">
        <f>IF(SABI_SUMMARY!AN284="CENSORED",IF(SABI_SUMMARY!AM284="MALE_SUBADULT","M_DISPERSED",IF(SABI_SUMMARY!AM284="FEMALE_SUBADULT","F_DISPERSED","NA")),IF(SABI_SUMMARY!AN284="MALE_ADULT_36_48","M_RESIDENT",IF(SABI_SUMMARY!AN284="FEMALE_ADULT_36_48","F_RESIDENT","NA")))</f>
        <v>NA</v>
      </c>
      <c r="F284" s="1" t="str">
        <f>IF(SABI_SUMMARY!AO284="CENSORED",IF(SABI_SUMMARY!AN284="MALE_SUBADULT","M_DISPERSED",IF(SABI_SUMMARY!AN284="FEMALE_SUBADULT","F_DISPERSED","NA")),IF(SABI_SUMMARY!AO284="MALE_ADULT_36_48","M_RESIDENT",IF(SABI_SUMMARY!AO284="FEMALE_ADULT_36_48","F_RESIDENT","NA")))</f>
        <v>NA</v>
      </c>
      <c r="G284" s="1" t="str">
        <f>IF(SABI_SUMMARY!AP284="CENSORED",IF(SABI_SUMMARY!AO284="MALE_SUBADULT","M_DISPERSED",IF(SABI_SUMMARY!AO284="FEMALE_SUBADULT","F_DISPERSED","NA")),IF(SABI_SUMMARY!AP284="MALE_ADULT_36_48","M_RESIDENT",IF(SABI_SUMMARY!AP284="FEMALE_ADULT_36_48","F_RESIDENT","NA")))</f>
        <v>NA</v>
      </c>
      <c r="H284" s="1" t="str">
        <f>IF(SABI_SUMMARY!AQ284="CENSORED",IF(SABI_SUMMARY!AP284="MALE_SUBADULT","M_DISPERSED",IF(SABI_SUMMARY!AP284="FEMALE_SUBADULT","F_DISPERSED","NA")),IF(SABI_SUMMARY!AQ284="MALE_ADULT_36_48","M_RESIDENT",IF(SABI_SUMMARY!AQ284="FEMALE_ADULT_36_48","F_RESIDENT","NA")))</f>
        <v>NA</v>
      </c>
      <c r="I284" s="1" t="str">
        <f>IF(SABI_SUMMARY!AR284="CENSORED",IF(SABI_SUMMARY!AQ284="MALE_SUBADULT","M_DISPERSED",IF(SABI_SUMMARY!AQ284="FEMALE_SUBADULT","F_DISPERSED","NA")),IF(SABI_SUMMARY!AR284="MALE_ADULT_36_48","M_RESIDENT",IF(SABI_SUMMARY!AR284="FEMALE_ADULT_36_48","F_RESIDENT","NA")))</f>
        <v>NA</v>
      </c>
      <c r="J284" s="1" t="str">
        <f>IF(SABI_SUMMARY!AS284="CENSORED",IF(SABI_SUMMARY!AR284="MALE_SUBADULT","M_DISPERSED",IF(SABI_SUMMARY!AR284="FEMALE_SUBADULT","F_DISPERSED","NA")),IF(SABI_SUMMARY!AS284="MALE_ADULT_36_48","M_RESIDENT",IF(SABI_SUMMARY!AS284="FEMALE_ADULT_36_48","F_RESIDENT","NA")))</f>
        <v>NA</v>
      </c>
      <c r="K284" s="1" t="str">
        <f>IF(SABI_SUMMARY!AT284="CENSORED",IF(SABI_SUMMARY!AS284="MALE_SUBADULT","M_DISPERSED",IF(SABI_SUMMARY!AS284="FEMALE_SUBADULT","F_DISPERSED","NA")),IF(SABI_SUMMARY!AT284="MALE_ADULT_36_48","M_RESIDENT",IF(SABI_SUMMARY!AT284="FEMALE_ADULT_36_48","F_RESIDENT","NA")))</f>
        <v>NA</v>
      </c>
      <c r="L284" s="1" t="str">
        <f>IF(SABI_SUMMARY!AU284="CENSORED",IF(SABI_SUMMARY!AT284="MALE_SUBADULT","M_DISPERSED",IF(SABI_SUMMARY!AT284="FEMALE_SUBADULT","F_DISPERSED","NA")),IF(SABI_SUMMARY!AU284="MALE_ADULT_36_48","M_RESIDENT",IF(SABI_SUMMARY!AU284="FEMALE_ADULT_36_48","F_RESIDENT","NA")))</f>
        <v>NA</v>
      </c>
      <c r="M284" s="1" t="str">
        <f>IF(SABI_SUMMARY!AV284="CENSORED",IF(SABI_SUMMARY!AU284="MALE_SUBADULT","M_DISPERSED",IF(SABI_SUMMARY!AU284="FEMALE_SUBADULT","F_DISPERSED","NA")),IF(SABI_SUMMARY!AV284="MALE_ADULT_36_48","M_RESIDENT",IF(SABI_SUMMARY!AV284="FEMALE_ADULT_36_48","F_RESIDENT","NA")))</f>
        <v>NA</v>
      </c>
      <c r="N284" s="1" t="str">
        <f>IF(SABI_SUMMARY!AW284="CENSORED",IF(SABI_SUMMARY!AV284="MALE_SUBADULT","M_DISPERSED",IF(SABI_SUMMARY!AV284="FEMALE_SUBADULT","F_DISPERSED","NA")),IF(SABI_SUMMARY!AW284="MALE_ADULT_36_48","M_RESIDENT",IF(SABI_SUMMARY!AW284="FEMALE_ADULT_36_48","F_RESIDENT","NA")))</f>
        <v>NA</v>
      </c>
      <c r="O284" s="1" t="str">
        <f>IF(SABI_SUMMARY!AX284="CENSORED",IF(SABI_SUMMARY!AW284="MALE_SUBADULT","M_DISPERSED",IF(SABI_SUMMARY!AW284="FEMALE_SUBADULT","F_DISPERSED","NA")),IF(SABI_SUMMARY!AX284="MALE_ADULT_36_48","M_RESIDENT",IF(SABI_SUMMARY!AX284="FEMALE_ADULT_36_48","F_RESIDENT","NA")))</f>
        <v>NA</v>
      </c>
      <c r="P284" s="1" t="str">
        <f>IF(SABI_SUMMARY!AY284="CENSORED",IF(SABI_SUMMARY!AX284="MALE_SUBADULT","M_DISPERSED",IF(SABI_SUMMARY!AX284="FEMALE_SUBADULT","F_DISPERSED","NA")),IF(SABI_SUMMARY!AY284="MALE_ADULT_36_48","M_RESIDENT",IF(SABI_SUMMARY!AY284="FEMALE_ADULT_36_48","F_RESIDENT","NA")))</f>
        <v>NA</v>
      </c>
    </row>
    <row r="285" spans="1:16" x14ac:dyDescent="0.2">
      <c r="A285" s="27">
        <f>SABI_RAW_DATA!A285</f>
        <v>284</v>
      </c>
      <c r="B285" s="1" t="str">
        <f>IF(SABI_SUMMARY!AK285="CENSORED",IF(SABI_SUMMARY!AJ285="MALE_SUBADULT","M_DISPERSED",IF(SABI_SUMMARY!AJ285="FEMALE_SUBADULT","F_DISPERSED","NA")),IF(SABI_SUMMARY!AK285="MALE_ADULT_36_48","M_RESIDENT",IF(SABI_SUMMARY!AK285="FEMALE_ADULT_36_48","F_RESIDENT","NA")))</f>
        <v>NA</v>
      </c>
      <c r="C285" s="1" t="str">
        <f>IF(SABI_SUMMARY!AL285="CENSORED",IF(SABI_SUMMARY!AK285="MALE_SUBADULT","M_DISPERSED",IF(SABI_SUMMARY!AK285="FEMALE_SUBADULT","F_DISPERSED","NA")),IF(SABI_SUMMARY!AL285="MALE_ADULT_36_48","M_RESIDENT",IF(SABI_SUMMARY!AL285="FEMALE_ADULT_36_48","F_RESIDENT","NA")))</f>
        <v>NA</v>
      </c>
      <c r="D285" s="1" t="str">
        <f>IF(SABI_SUMMARY!AM285="CENSORED",IF(SABI_SUMMARY!AL285="MALE_SUBADULT","M_DISPERSED",IF(SABI_SUMMARY!AL285="FEMALE_SUBADULT","F_DISPERSED","NA")),IF(SABI_SUMMARY!AM285="MALE_ADULT_36_48","M_RESIDENT",IF(SABI_SUMMARY!AM285="FEMALE_ADULT_36_48","F_RESIDENT","NA")))</f>
        <v>NA</v>
      </c>
      <c r="E285" s="1" t="str">
        <f>IF(SABI_SUMMARY!AN285="CENSORED",IF(SABI_SUMMARY!AM285="MALE_SUBADULT","M_DISPERSED",IF(SABI_SUMMARY!AM285="FEMALE_SUBADULT","F_DISPERSED","NA")),IF(SABI_SUMMARY!AN285="MALE_ADULT_36_48","M_RESIDENT",IF(SABI_SUMMARY!AN285="FEMALE_ADULT_36_48","F_RESIDENT","NA")))</f>
        <v>NA</v>
      </c>
      <c r="F285" s="1" t="str">
        <f>IF(SABI_SUMMARY!AO285="CENSORED",IF(SABI_SUMMARY!AN285="MALE_SUBADULT","M_DISPERSED",IF(SABI_SUMMARY!AN285="FEMALE_SUBADULT","F_DISPERSED","NA")),IF(SABI_SUMMARY!AO285="MALE_ADULT_36_48","M_RESIDENT",IF(SABI_SUMMARY!AO285="FEMALE_ADULT_36_48","F_RESIDENT","NA")))</f>
        <v>NA</v>
      </c>
      <c r="G285" s="1" t="str">
        <f>IF(SABI_SUMMARY!AP285="CENSORED",IF(SABI_SUMMARY!AO285="MALE_SUBADULT","M_DISPERSED",IF(SABI_SUMMARY!AO285="FEMALE_SUBADULT","F_DISPERSED","NA")),IF(SABI_SUMMARY!AP285="MALE_ADULT_36_48","M_RESIDENT",IF(SABI_SUMMARY!AP285="FEMALE_ADULT_36_48","F_RESIDENT","NA")))</f>
        <v>NA</v>
      </c>
      <c r="H285" s="1" t="str">
        <f>IF(SABI_SUMMARY!AQ285="CENSORED",IF(SABI_SUMMARY!AP285="MALE_SUBADULT","M_DISPERSED",IF(SABI_SUMMARY!AP285="FEMALE_SUBADULT","F_DISPERSED","NA")),IF(SABI_SUMMARY!AQ285="MALE_ADULT_36_48","M_RESIDENT",IF(SABI_SUMMARY!AQ285="FEMALE_ADULT_36_48","F_RESIDENT","NA")))</f>
        <v>NA</v>
      </c>
      <c r="I285" s="1" t="str">
        <f>IF(SABI_SUMMARY!AR285="CENSORED",IF(SABI_SUMMARY!AQ285="MALE_SUBADULT","M_DISPERSED",IF(SABI_SUMMARY!AQ285="FEMALE_SUBADULT","F_DISPERSED","NA")),IF(SABI_SUMMARY!AR285="MALE_ADULT_36_48","M_RESIDENT",IF(SABI_SUMMARY!AR285="FEMALE_ADULT_36_48","F_RESIDENT","NA")))</f>
        <v>NA</v>
      </c>
      <c r="J285" s="1" t="str">
        <f>IF(SABI_SUMMARY!AS285="CENSORED",IF(SABI_SUMMARY!AR285="MALE_SUBADULT","M_DISPERSED",IF(SABI_SUMMARY!AR285="FEMALE_SUBADULT","F_DISPERSED","NA")),IF(SABI_SUMMARY!AS285="MALE_ADULT_36_48","M_RESIDENT",IF(SABI_SUMMARY!AS285="FEMALE_ADULT_36_48","F_RESIDENT","NA")))</f>
        <v>NA</v>
      </c>
      <c r="K285" s="1" t="str">
        <f>IF(SABI_SUMMARY!AT285="CENSORED",IF(SABI_SUMMARY!AS285="MALE_SUBADULT","M_DISPERSED",IF(SABI_SUMMARY!AS285="FEMALE_SUBADULT","F_DISPERSED","NA")),IF(SABI_SUMMARY!AT285="MALE_ADULT_36_48","M_RESIDENT",IF(SABI_SUMMARY!AT285="FEMALE_ADULT_36_48","F_RESIDENT","NA")))</f>
        <v>NA</v>
      </c>
      <c r="L285" s="1" t="str">
        <f>IF(SABI_SUMMARY!AU285="CENSORED",IF(SABI_SUMMARY!AT285="MALE_SUBADULT","M_DISPERSED",IF(SABI_SUMMARY!AT285="FEMALE_SUBADULT","F_DISPERSED","NA")),IF(SABI_SUMMARY!AU285="MALE_ADULT_36_48","M_RESIDENT",IF(SABI_SUMMARY!AU285="FEMALE_ADULT_36_48","F_RESIDENT","NA")))</f>
        <v>NA</v>
      </c>
      <c r="M285" s="1" t="str">
        <f>IF(SABI_SUMMARY!AV285="CENSORED",IF(SABI_SUMMARY!AU285="MALE_SUBADULT","M_DISPERSED",IF(SABI_SUMMARY!AU285="FEMALE_SUBADULT","F_DISPERSED","NA")),IF(SABI_SUMMARY!AV285="MALE_ADULT_36_48","M_RESIDENT",IF(SABI_SUMMARY!AV285="FEMALE_ADULT_36_48","F_RESIDENT","NA")))</f>
        <v>NA</v>
      </c>
      <c r="N285" s="1" t="str">
        <f>IF(SABI_SUMMARY!AW285="CENSORED",IF(SABI_SUMMARY!AV285="MALE_SUBADULT","M_DISPERSED",IF(SABI_SUMMARY!AV285="FEMALE_SUBADULT","F_DISPERSED","NA")),IF(SABI_SUMMARY!AW285="MALE_ADULT_36_48","M_RESIDENT",IF(SABI_SUMMARY!AW285="FEMALE_ADULT_36_48","F_RESIDENT","NA")))</f>
        <v>NA</v>
      </c>
      <c r="O285" s="1" t="str">
        <f>IF(SABI_SUMMARY!AX285="CENSORED",IF(SABI_SUMMARY!AW285="MALE_SUBADULT","M_DISPERSED",IF(SABI_SUMMARY!AW285="FEMALE_SUBADULT","F_DISPERSED","NA")),IF(SABI_SUMMARY!AX285="MALE_ADULT_36_48","M_RESIDENT",IF(SABI_SUMMARY!AX285="FEMALE_ADULT_36_48","F_RESIDENT","NA")))</f>
        <v>NA</v>
      </c>
      <c r="P285" s="1" t="str">
        <f>IF(SABI_SUMMARY!AY285="CENSORED",IF(SABI_SUMMARY!AX285="MALE_SUBADULT","M_DISPERSED",IF(SABI_SUMMARY!AX285="FEMALE_SUBADULT","F_DISPERSED","NA")),IF(SABI_SUMMARY!AY285="MALE_ADULT_36_48","M_RESIDENT",IF(SABI_SUMMARY!AY285="FEMALE_ADULT_36_48","F_RESIDENT","NA")))</f>
        <v>NA</v>
      </c>
    </row>
    <row r="286" spans="1:16" x14ac:dyDescent="0.2">
      <c r="A286" s="27">
        <f>SABI_RAW_DATA!A286</f>
        <v>285</v>
      </c>
      <c r="B286" s="1" t="str">
        <f>IF(SABI_SUMMARY!AK286="CENSORED",IF(SABI_SUMMARY!AJ286="MALE_SUBADULT","M_DISPERSED",IF(SABI_SUMMARY!AJ286="FEMALE_SUBADULT","F_DISPERSED","NA")),IF(SABI_SUMMARY!AK286="MALE_ADULT_36_48","M_RESIDENT",IF(SABI_SUMMARY!AK286="FEMALE_ADULT_36_48","F_RESIDENT","NA")))</f>
        <v>NA</v>
      </c>
      <c r="C286" s="1" t="str">
        <f>IF(SABI_SUMMARY!AL286="CENSORED",IF(SABI_SUMMARY!AK286="MALE_SUBADULT","M_DISPERSED",IF(SABI_SUMMARY!AK286="FEMALE_SUBADULT","F_DISPERSED","NA")),IF(SABI_SUMMARY!AL286="MALE_ADULT_36_48","M_RESIDENT",IF(SABI_SUMMARY!AL286="FEMALE_ADULT_36_48","F_RESIDENT","NA")))</f>
        <v>NA</v>
      </c>
      <c r="D286" s="1" t="str">
        <f>IF(SABI_SUMMARY!AM286="CENSORED",IF(SABI_SUMMARY!AL286="MALE_SUBADULT","M_DISPERSED",IF(SABI_SUMMARY!AL286="FEMALE_SUBADULT","F_DISPERSED","NA")),IF(SABI_SUMMARY!AM286="MALE_ADULT_36_48","M_RESIDENT",IF(SABI_SUMMARY!AM286="FEMALE_ADULT_36_48","F_RESIDENT","NA")))</f>
        <v>NA</v>
      </c>
      <c r="E286" s="1" t="str">
        <f>IF(SABI_SUMMARY!AN286="CENSORED",IF(SABI_SUMMARY!AM286="MALE_SUBADULT","M_DISPERSED",IF(SABI_SUMMARY!AM286="FEMALE_SUBADULT","F_DISPERSED","NA")),IF(SABI_SUMMARY!AN286="MALE_ADULT_36_48","M_RESIDENT",IF(SABI_SUMMARY!AN286="FEMALE_ADULT_36_48","F_RESIDENT","NA")))</f>
        <v>NA</v>
      </c>
      <c r="F286" s="1" t="str">
        <f>IF(SABI_SUMMARY!AO286="CENSORED",IF(SABI_SUMMARY!AN286="MALE_SUBADULT","M_DISPERSED",IF(SABI_SUMMARY!AN286="FEMALE_SUBADULT","F_DISPERSED","NA")),IF(SABI_SUMMARY!AO286="MALE_ADULT_36_48","M_RESIDENT",IF(SABI_SUMMARY!AO286="FEMALE_ADULT_36_48","F_RESIDENT","NA")))</f>
        <v>NA</v>
      </c>
      <c r="G286" s="1" t="str">
        <f>IF(SABI_SUMMARY!AP286="CENSORED",IF(SABI_SUMMARY!AO286="MALE_SUBADULT","M_DISPERSED",IF(SABI_SUMMARY!AO286="FEMALE_SUBADULT","F_DISPERSED","NA")),IF(SABI_SUMMARY!AP286="MALE_ADULT_36_48","M_RESIDENT",IF(SABI_SUMMARY!AP286="FEMALE_ADULT_36_48","F_RESIDENT","NA")))</f>
        <v>NA</v>
      </c>
      <c r="H286" s="1" t="str">
        <f>IF(SABI_SUMMARY!AQ286="CENSORED",IF(SABI_SUMMARY!AP286="MALE_SUBADULT","M_DISPERSED",IF(SABI_SUMMARY!AP286="FEMALE_SUBADULT","F_DISPERSED","NA")),IF(SABI_SUMMARY!AQ286="MALE_ADULT_36_48","M_RESIDENT",IF(SABI_SUMMARY!AQ286="FEMALE_ADULT_36_48","F_RESIDENT","NA")))</f>
        <v>NA</v>
      </c>
      <c r="I286" s="1" t="str">
        <f>IF(SABI_SUMMARY!AR286="CENSORED",IF(SABI_SUMMARY!AQ286="MALE_SUBADULT","M_DISPERSED",IF(SABI_SUMMARY!AQ286="FEMALE_SUBADULT","F_DISPERSED","NA")),IF(SABI_SUMMARY!AR286="MALE_ADULT_36_48","M_RESIDENT",IF(SABI_SUMMARY!AR286="FEMALE_ADULT_36_48","F_RESIDENT","NA")))</f>
        <v>NA</v>
      </c>
      <c r="J286" s="1" t="str">
        <f>IF(SABI_SUMMARY!AS286="CENSORED",IF(SABI_SUMMARY!AR286="MALE_SUBADULT","M_DISPERSED",IF(SABI_SUMMARY!AR286="FEMALE_SUBADULT","F_DISPERSED","NA")),IF(SABI_SUMMARY!AS286="MALE_ADULT_36_48","M_RESIDENT",IF(SABI_SUMMARY!AS286="FEMALE_ADULT_36_48","F_RESIDENT","NA")))</f>
        <v>NA</v>
      </c>
      <c r="K286" s="1" t="str">
        <f>IF(SABI_SUMMARY!AT286="CENSORED",IF(SABI_SUMMARY!AS286="MALE_SUBADULT","M_DISPERSED",IF(SABI_SUMMARY!AS286="FEMALE_SUBADULT","F_DISPERSED","NA")),IF(SABI_SUMMARY!AT286="MALE_ADULT_36_48","M_RESIDENT",IF(SABI_SUMMARY!AT286="FEMALE_ADULT_36_48","F_RESIDENT","NA")))</f>
        <v>NA</v>
      </c>
      <c r="L286" s="1" t="str">
        <f>IF(SABI_SUMMARY!AU286="CENSORED",IF(SABI_SUMMARY!AT286="MALE_SUBADULT","M_DISPERSED",IF(SABI_SUMMARY!AT286="FEMALE_SUBADULT","F_DISPERSED","NA")),IF(SABI_SUMMARY!AU286="MALE_ADULT_36_48","M_RESIDENT",IF(SABI_SUMMARY!AU286="FEMALE_ADULT_36_48","F_RESIDENT","NA")))</f>
        <v>NA</v>
      </c>
      <c r="M286" s="1" t="str">
        <f>IF(SABI_SUMMARY!AV286="CENSORED",IF(SABI_SUMMARY!AU286="MALE_SUBADULT","M_DISPERSED",IF(SABI_SUMMARY!AU286="FEMALE_SUBADULT","F_DISPERSED","NA")),IF(SABI_SUMMARY!AV286="MALE_ADULT_36_48","M_RESIDENT",IF(SABI_SUMMARY!AV286="FEMALE_ADULT_36_48","F_RESIDENT","NA")))</f>
        <v>NA</v>
      </c>
      <c r="N286" s="1" t="str">
        <f>IF(SABI_SUMMARY!AW286="CENSORED",IF(SABI_SUMMARY!AV286="MALE_SUBADULT","M_DISPERSED",IF(SABI_SUMMARY!AV286="FEMALE_SUBADULT","F_DISPERSED","NA")),IF(SABI_SUMMARY!AW286="MALE_ADULT_36_48","M_RESIDENT",IF(SABI_SUMMARY!AW286="FEMALE_ADULT_36_48","F_RESIDENT","NA")))</f>
        <v>NA</v>
      </c>
      <c r="O286" s="1" t="str">
        <f>IF(SABI_SUMMARY!AX286="CENSORED",IF(SABI_SUMMARY!AW286="MALE_SUBADULT","M_DISPERSED",IF(SABI_SUMMARY!AW286="FEMALE_SUBADULT","F_DISPERSED","NA")),IF(SABI_SUMMARY!AX286="MALE_ADULT_36_48","M_RESIDENT",IF(SABI_SUMMARY!AX286="FEMALE_ADULT_36_48","F_RESIDENT","NA")))</f>
        <v>NA</v>
      </c>
      <c r="P286" s="1" t="str">
        <f>IF(SABI_SUMMARY!AY286="CENSORED",IF(SABI_SUMMARY!AX286="MALE_SUBADULT","M_DISPERSED",IF(SABI_SUMMARY!AX286="FEMALE_SUBADULT","F_DISPERSED","NA")),IF(SABI_SUMMARY!AY286="MALE_ADULT_36_48","M_RESIDENT",IF(SABI_SUMMARY!AY286="FEMALE_ADULT_36_48","F_RESIDENT","NA")))</f>
        <v>NA</v>
      </c>
    </row>
    <row r="287" spans="1:16" x14ac:dyDescent="0.2">
      <c r="A287" s="27">
        <f>SABI_RAW_DATA!A287</f>
        <v>286</v>
      </c>
      <c r="B287" s="1" t="str">
        <f>IF(SABI_SUMMARY!AK287="CENSORED",IF(SABI_SUMMARY!AJ287="MALE_SUBADULT","M_DISPERSED",IF(SABI_SUMMARY!AJ287="FEMALE_SUBADULT","F_DISPERSED","NA")),IF(SABI_SUMMARY!AK287="MALE_ADULT_36_48","M_RESIDENT",IF(SABI_SUMMARY!AK287="FEMALE_ADULT_36_48","F_RESIDENT","NA")))</f>
        <v>M_DISPERSED</v>
      </c>
      <c r="C287" s="1" t="str">
        <f>IF(SABI_SUMMARY!AL287="CENSORED",IF(SABI_SUMMARY!AK287="MALE_SUBADULT","M_DISPERSED",IF(SABI_SUMMARY!AK287="FEMALE_SUBADULT","F_DISPERSED","NA")),IF(SABI_SUMMARY!AL287="MALE_ADULT_36_48","M_RESIDENT",IF(SABI_SUMMARY!AL287="FEMALE_ADULT_36_48","F_RESIDENT","NA")))</f>
        <v>NA</v>
      </c>
      <c r="D287" s="1" t="str">
        <f>IF(SABI_SUMMARY!AM287="CENSORED",IF(SABI_SUMMARY!AL287="MALE_SUBADULT","M_DISPERSED",IF(SABI_SUMMARY!AL287="FEMALE_SUBADULT","F_DISPERSED","NA")),IF(SABI_SUMMARY!AM287="MALE_ADULT_36_48","M_RESIDENT",IF(SABI_SUMMARY!AM287="FEMALE_ADULT_36_48","F_RESIDENT","NA")))</f>
        <v>NA</v>
      </c>
      <c r="E287" s="1" t="str">
        <f>IF(SABI_SUMMARY!AN287="CENSORED",IF(SABI_SUMMARY!AM287="MALE_SUBADULT","M_DISPERSED",IF(SABI_SUMMARY!AM287="FEMALE_SUBADULT","F_DISPERSED","NA")),IF(SABI_SUMMARY!AN287="MALE_ADULT_36_48","M_RESIDENT",IF(SABI_SUMMARY!AN287="FEMALE_ADULT_36_48","F_RESIDENT","NA")))</f>
        <v>NA</v>
      </c>
      <c r="F287" s="1" t="str">
        <f>IF(SABI_SUMMARY!AO287="CENSORED",IF(SABI_SUMMARY!AN287="MALE_SUBADULT","M_DISPERSED",IF(SABI_SUMMARY!AN287="FEMALE_SUBADULT","F_DISPERSED","NA")),IF(SABI_SUMMARY!AO287="MALE_ADULT_36_48","M_RESIDENT",IF(SABI_SUMMARY!AO287="FEMALE_ADULT_36_48","F_RESIDENT","NA")))</f>
        <v>NA</v>
      </c>
      <c r="G287" s="1" t="str">
        <f>IF(SABI_SUMMARY!AP287="CENSORED",IF(SABI_SUMMARY!AO287="MALE_SUBADULT","M_DISPERSED",IF(SABI_SUMMARY!AO287="FEMALE_SUBADULT","F_DISPERSED","NA")),IF(SABI_SUMMARY!AP287="MALE_ADULT_36_48","M_RESIDENT",IF(SABI_SUMMARY!AP287="FEMALE_ADULT_36_48","F_RESIDENT","NA")))</f>
        <v>NA</v>
      </c>
      <c r="H287" s="1" t="str">
        <f>IF(SABI_SUMMARY!AQ287="CENSORED",IF(SABI_SUMMARY!AP287="MALE_SUBADULT","M_DISPERSED",IF(SABI_SUMMARY!AP287="FEMALE_SUBADULT","F_DISPERSED","NA")),IF(SABI_SUMMARY!AQ287="MALE_ADULT_36_48","M_RESIDENT",IF(SABI_SUMMARY!AQ287="FEMALE_ADULT_36_48","F_RESIDENT","NA")))</f>
        <v>NA</v>
      </c>
      <c r="I287" s="1" t="str">
        <f>IF(SABI_SUMMARY!AR287="CENSORED",IF(SABI_SUMMARY!AQ287="MALE_SUBADULT","M_DISPERSED",IF(SABI_SUMMARY!AQ287="FEMALE_SUBADULT","F_DISPERSED","NA")),IF(SABI_SUMMARY!AR287="MALE_ADULT_36_48","M_RESIDENT",IF(SABI_SUMMARY!AR287="FEMALE_ADULT_36_48","F_RESIDENT","NA")))</f>
        <v>NA</v>
      </c>
      <c r="J287" s="1" t="str">
        <f>IF(SABI_SUMMARY!AS287="CENSORED",IF(SABI_SUMMARY!AR287="MALE_SUBADULT","M_DISPERSED",IF(SABI_SUMMARY!AR287="FEMALE_SUBADULT","F_DISPERSED","NA")),IF(SABI_SUMMARY!AS287="MALE_ADULT_36_48","M_RESIDENT",IF(SABI_SUMMARY!AS287="FEMALE_ADULT_36_48","F_RESIDENT","NA")))</f>
        <v>NA</v>
      </c>
      <c r="K287" s="1" t="str">
        <f>IF(SABI_SUMMARY!AT287="CENSORED",IF(SABI_SUMMARY!AS287="MALE_SUBADULT","M_DISPERSED",IF(SABI_SUMMARY!AS287="FEMALE_SUBADULT","F_DISPERSED","NA")),IF(SABI_SUMMARY!AT287="MALE_ADULT_36_48","M_RESIDENT",IF(SABI_SUMMARY!AT287="FEMALE_ADULT_36_48","F_RESIDENT","NA")))</f>
        <v>NA</v>
      </c>
      <c r="L287" s="1" t="str">
        <f>IF(SABI_SUMMARY!AU287="CENSORED",IF(SABI_SUMMARY!AT287="MALE_SUBADULT","M_DISPERSED",IF(SABI_SUMMARY!AT287="FEMALE_SUBADULT","F_DISPERSED","NA")),IF(SABI_SUMMARY!AU287="MALE_ADULT_36_48","M_RESIDENT",IF(SABI_SUMMARY!AU287="FEMALE_ADULT_36_48","F_RESIDENT","NA")))</f>
        <v>NA</v>
      </c>
      <c r="M287" s="1" t="str">
        <f>IF(SABI_SUMMARY!AV287="CENSORED",IF(SABI_SUMMARY!AU287="MALE_SUBADULT","M_DISPERSED",IF(SABI_SUMMARY!AU287="FEMALE_SUBADULT","F_DISPERSED","NA")),IF(SABI_SUMMARY!AV287="MALE_ADULT_36_48","M_RESIDENT",IF(SABI_SUMMARY!AV287="FEMALE_ADULT_36_48","F_RESIDENT","NA")))</f>
        <v>NA</v>
      </c>
      <c r="N287" s="1" t="str">
        <f>IF(SABI_SUMMARY!AW287="CENSORED",IF(SABI_SUMMARY!AV287="MALE_SUBADULT","M_DISPERSED",IF(SABI_SUMMARY!AV287="FEMALE_SUBADULT","F_DISPERSED","NA")),IF(SABI_SUMMARY!AW287="MALE_ADULT_36_48","M_RESIDENT",IF(SABI_SUMMARY!AW287="FEMALE_ADULT_36_48","F_RESIDENT","NA")))</f>
        <v>NA</v>
      </c>
      <c r="O287" s="1" t="str">
        <f>IF(SABI_SUMMARY!AX287="CENSORED",IF(SABI_SUMMARY!AW287="MALE_SUBADULT","M_DISPERSED",IF(SABI_SUMMARY!AW287="FEMALE_SUBADULT","F_DISPERSED","NA")),IF(SABI_SUMMARY!AX287="MALE_ADULT_36_48","M_RESIDENT",IF(SABI_SUMMARY!AX287="FEMALE_ADULT_36_48","F_RESIDENT","NA")))</f>
        <v>NA</v>
      </c>
      <c r="P287" s="1" t="str">
        <f>IF(SABI_SUMMARY!AY287="CENSORED",IF(SABI_SUMMARY!AX287="MALE_SUBADULT","M_DISPERSED",IF(SABI_SUMMARY!AX287="FEMALE_SUBADULT","F_DISPERSED","NA")),IF(SABI_SUMMARY!AY287="MALE_ADULT_36_48","M_RESIDENT",IF(SABI_SUMMARY!AY287="FEMALE_ADULT_36_48","F_RESIDENT","NA")))</f>
        <v>NA</v>
      </c>
    </row>
    <row r="288" spans="1:16" x14ac:dyDescent="0.2">
      <c r="A288" s="27">
        <f>SABI_RAW_DATA!A288</f>
        <v>287</v>
      </c>
      <c r="B288" s="1" t="str">
        <f>IF(SABI_SUMMARY!AK288="CENSORED",IF(SABI_SUMMARY!AJ288="MALE_SUBADULT","M_DISPERSED",IF(SABI_SUMMARY!AJ288="FEMALE_SUBADULT","F_DISPERSED","NA")),IF(SABI_SUMMARY!AK288="MALE_ADULT_36_48","M_RESIDENT",IF(SABI_SUMMARY!AK288="FEMALE_ADULT_36_48","F_RESIDENT","NA")))</f>
        <v>M_DISPERSED</v>
      </c>
      <c r="C288" s="1" t="str">
        <f>IF(SABI_SUMMARY!AL288="CENSORED",IF(SABI_SUMMARY!AK288="MALE_SUBADULT","M_DISPERSED",IF(SABI_SUMMARY!AK288="FEMALE_SUBADULT","F_DISPERSED","NA")),IF(SABI_SUMMARY!AL288="MALE_ADULT_36_48","M_RESIDENT",IF(SABI_SUMMARY!AL288="FEMALE_ADULT_36_48","F_RESIDENT","NA")))</f>
        <v>NA</v>
      </c>
      <c r="D288" s="1" t="str">
        <f>IF(SABI_SUMMARY!AM288="CENSORED",IF(SABI_SUMMARY!AL288="MALE_SUBADULT","M_DISPERSED",IF(SABI_SUMMARY!AL288="FEMALE_SUBADULT","F_DISPERSED","NA")),IF(SABI_SUMMARY!AM288="MALE_ADULT_36_48","M_RESIDENT",IF(SABI_SUMMARY!AM288="FEMALE_ADULT_36_48","F_RESIDENT","NA")))</f>
        <v>NA</v>
      </c>
      <c r="E288" s="1" t="str">
        <f>IF(SABI_SUMMARY!AN288="CENSORED",IF(SABI_SUMMARY!AM288="MALE_SUBADULT","M_DISPERSED",IF(SABI_SUMMARY!AM288="FEMALE_SUBADULT","F_DISPERSED","NA")),IF(SABI_SUMMARY!AN288="MALE_ADULT_36_48","M_RESIDENT",IF(SABI_SUMMARY!AN288="FEMALE_ADULT_36_48","F_RESIDENT","NA")))</f>
        <v>NA</v>
      </c>
      <c r="F288" s="1" t="str">
        <f>IF(SABI_SUMMARY!AO288="CENSORED",IF(SABI_SUMMARY!AN288="MALE_SUBADULT","M_DISPERSED",IF(SABI_SUMMARY!AN288="FEMALE_SUBADULT","F_DISPERSED","NA")),IF(SABI_SUMMARY!AO288="MALE_ADULT_36_48","M_RESIDENT",IF(SABI_SUMMARY!AO288="FEMALE_ADULT_36_48","F_RESIDENT","NA")))</f>
        <v>NA</v>
      </c>
      <c r="G288" s="1" t="str">
        <f>IF(SABI_SUMMARY!AP288="CENSORED",IF(SABI_SUMMARY!AO288="MALE_SUBADULT","M_DISPERSED",IF(SABI_SUMMARY!AO288="FEMALE_SUBADULT","F_DISPERSED","NA")),IF(SABI_SUMMARY!AP288="MALE_ADULT_36_48","M_RESIDENT",IF(SABI_SUMMARY!AP288="FEMALE_ADULT_36_48","F_RESIDENT","NA")))</f>
        <v>NA</v>
      </c>
      <c r="H288" s="1" t="str">
        <f>IF(SABI_SUMMARY!AQ288="CENSORED",IF(SABI_SUMMARY!AP288="MALE_SUBADULT","M_DISPERSED",IF(SABI_SUMMARY!AP288="FEMALE_SUBADULT","F_DISPERSED","NA")),IF(SABI_SUMMARY!AQ288="MALE_ADULT_36_48","M_RESIDENT",IF(SABI_SUMMARY!AQ288="FEMALE_ADULT_36_48","F_RESIDENT","NA")))</f>
        <v>NA</v>
      </c>
      <c r="I288" s="1" t="str">
        <f>IF(SABI_SUMMARY!AR288="CENSORED",IF(SABI_SUMMARY!AQ288="MALE_SUBADULT","M_DISPERSED",IF(SABI_SUMMARY!AQ288="FEMALE_SUBADULT","F_DISPERSED","NA")),IF(SABI_SUMMARY!AR288="MALE_ADULT_36_48","M_RESIDENT",IF(SABI_SUMMARY!AR288="FEMALE_ADULT_36_48","F_RESIDENT","NA")))</f>
        <v>NA</v>
      </c>
      <c r="J288" s="1" t="str">
        <f>IF(SABI_SUMMARY!AS288="CENSORED",IF(SABI_SUMMARY!AR288="MALE_SUBADULT","M_DISPERSED",IF(SABI_SUMMARY!AR288="FEMALE_SUBADULT","F_DISPERSED","NA")),IF(SABI_SUMMARY!AS288="MALE_ADULT_36_48","M_RESIDENT",IF(SABI_SUMMARY!AS288="FEMALE_ADULT_36_48","F_RESIDENT","NA")))</f>
        <v>NA</v>
      </c>
      <c r="K288" s="1" t="str">
        <f>IF(SABI_SUMMARY!AT288="CENSORED",IF(SABI_SUMMARY!AS288="MALE_SUBADULT","M_DISPERSED",IF(SABI_SUMMARY!AS288="FEMALE_SUBADULT","F_DISPERSED","NA")),IF(SABI_SUMMARY!AT288="MALE_ADULT_36_48","M_RESIDENT",IF(SABI_SUMMARY!AT288="FEMALE_ADULT_36_48","F_RESIDENT","NA")))</f>
        <v>NA</v>
      </c>
      <c r="L288" s="1" t="str">
        <f>IF(SABI_SUMMARY!AU288="CENSORED",IF(SABI_SUMMARY!AT288="MALE_SUBADULT","M_DISPERSED",IF(SABI_SUMMARY!AT288="FEMALE_SUBADULT","F_DISPERSED","NA")),IF(SABI_SUMMARY!AU288="MALE_ADULT_36_48","M_RESIDENT",IF(SABI_SUMMARY!AU288="FEMALE_ADULT_36_48","F_RESIDENT","NA")))</f>
        <v>NA</v>
      </c>
      <c r="M288" s="1" t="str">
        <f>IF(SABI_SUMMARY!AV288="CENSORED",IF(SABI_SUMMARY!AU288="MALE_SUBADULT","M_DISPERSED",IF(SABI_SUMMARY!AU288="FEMALE_SUBADULT","F_DISPERSED","NA")),IF(SABI_SUMMARY!AV288="MALE_ADULT_36_48","M_RESIDENT",IF(SABI_SUMMARY!AV288="FEMALE_ADULT_36_48","F_RESIDENT","NA")))</f>
        <v>NA</v>
      </c>
      <c r="N288" s="1" t="str">
        <f>IF(SABI_SUMMARY!AW288="CENSORED",IF(SABI_SUMMARY!AV288="MALE_SUBADULT","M_DISPERSED",IF(SABI_SUMMARY!AV288="FEMALE_SUBADULT","F_DISPERSED","NA")),IF(SABI_SUMMARY!AW288="MALE_ADULT_36_48","M_RESIDENT",IF(SABI_SUMMARY!AW288="FEMALE_ADULT_36_48","F_RESIDENT","NA")))</f>
        <v>NA</v>
      </c>
      <c r="O288" s="1" t="str">
        <f>IF(SABI_SUMMARY!AX288="CENSORED",IF(SABI_SUMMARY!AW288="MALE_SUBADULT","M_DISPERSED",IF(SABI_SUMMARY!AW288="FEMALE_SUBADULT","F_DISPERSED","NA")),IF(SABI_SUMMARY!AX288="MALE_ADULT_36_48","M_RESIDENT",IF(SABI_SUMMARY!AX288="FEMALE_ADULT_36_48","F_RESIDENT","NA")))</f>
        <v>NA</v>
      </c>
      <c r="P288" s="1" t="str">
        <f>IF(SABI_SUMMARY!AY288="CENSORED",IF(SABI_SUMMARY!AX288="MALE_SUBADULT","M_DISPERSED",IF(SABI_SUMMARY!AX288="FEMALE_SUBADULT","F_DISPERSED","NA")),IF(SABI_SUMMARY!AY288="MALE_ADULT_36_48","M_RESIDENT",IF(SABI_SUMMARY!AY288="FEMALE_ADULT_36_48","F_RESIDENT","NA")))</f>
        <v>NA</v>
      </c>
    </row>
    <row r="289" spans="1:16" x14ac:dyDescent="0.2">
      <c r="A289" s="27">
        <f>SABI_RAW_DATA!A289</f>
        <v>288</v>
      </c>
      <c r="B289" s="1" t="str">
        <f>IF(SABI_SUMMARY!AK289="CENSORED",IF(SABI_SUMMARY!AJ289="MALE_SUBADULT","M_DISPERSED",IF(SABI_SUMMARY!AJ289="FEMALE_SUBADULT","F_DISPERSED","NA")),IF(SABI_SUMMARY!AK289="MALE_ADULT_36_48","M_RESIDENT",IF(SABI_SUMMARY!AK289="FEMALE_ADULT_36_48","F_RESIDENT","NA")))</f>
        <v>NA</v>
      </c>
      <c r="C289" s="1" t="str">
        <f>IF(SABI_SUMMARY!AL289="CENSORED",IF(SABI_SUMMARY!AK289="MALE_SUBADULT","M_DISPERSED",IF(SABI_SUMMARY!AK289="FEMALE_SUBADULT","F_DISPERSED","NA")),IF(SABI_SUMMARY!AL289="MALE_ADULT_36_48","M_RESIDENT",IF(SABI_SUMMARY!AL289="FEMALE_ADULT_36_48","F_RESIDENT","NA")))</f>
        <v>NA</v>
      </c>
      <c r="D289" s="1" t="str">
        <f>IF(SABI_SUMMARY!AM289="CENSORED",IF(SABI_SUMMARY!AL289="MALE_SUBADULT","M_DISPERSED",IF(SABI_SUMMARY!AL289="FEMALE_SUBADULT","F_DISPERSED","NA")),IF(SABI_SUMMARY!AM289="MALE_ADULT_36_48","M_RESIDENT",IF(SABI_SUMMARY!AM289="FEMALE_ADULT_36_48","F_RESIDENT","NA")))</f>
        <v>NA</v>
      </c>
      <c r="E289" s="1" t="str">
        <f>IF(SABI_SUMMARY!AN289="CENSORED",IF(SABI_SUMMARY!AM289="MALE_SUBADULT","M_DISPERSED",IF(SABI_SUMMARY!AM289="FEMALE_SUBADULT","F_DISPERSED","NA")),IF(SABI_SUMMARY!AN289="MALE_ADULT_36_48","M_RESIDENT",IF(SABI_SUMMARY!AN289="FEMALE_ADULT_36_48","F_RESIDENT","NA")))</f>
        <v>NA</v>
      </c>
      <c r="F289" s="1" t="str">
        <f>IF(SABI_SUMMARY!AO289="CENSORED",IF(SABI_SUMMARY!AN289="MALE_SUBADULT","M_DISPERSED",IF(SABI_SUMMARY!AN289="FEMALE_SUBADULT","F_DISPERSED","NA")),IF(SABI_SUMMARY!AO289="MALE_ADULT_36_48","M_RESIDENT",IF(SABI_SUMMARY!AO289="FEMALE_ADULT_36_48","F_RESIDENT","NA")))</f>
        <v>NA</v>
      </c>
      <c r="G289" s="1" t="str">
        <f>IF(SABI_SUMMARY!AP289="CENSORED",IF(SABI_SUMMARY!AO289="MALE_SUBADULT","M_DISPERSED",IF(SABI_SUMMARY!AO289="FEMALE_SUBADULT","F_DISPERSED","NA")),IF(SABI_SUMMARY!AP289="MALE_ADULT_36_48","M_RESIDENT",IF(SABI_SUMMARY!AP289="FEMALE_ADULT_36_48","F_RESIDENT","NA")))</f>
        <v>NA</v>
      </c>
      <c r="H289" s="1" t="str">
        <f>IF(SABI_SUMMARY!AQ289="CENSORED",IF(SABI_SUMMARY!AP289="MALE_SUBADULT","M_DISPERSED",IF(SABI_SUMMARY!AP289="FEMALE_SUBADULT","F_DISPERSED","NA")),IF(SABI_SUMMARY!AQ289="MALE_ADULT_36_48","M_RESIDENT",IF(SABI_SUMMARY!AQ289="FEMALE_ADULT_36_48","F_RESIDENT","NA")))</f>
        <v>NA</v>
      </c>
      <c r="I289" s="1" t="str">
        <f>IF(SABI_SUMMARY!AR289="CENSORED",IF(SABI_SUMMARY!AQ289="MALE_SUBADULT","M_DISPERSED",IF(SABI_SUMMARY!AQ289="FEMALE_SUBADULT","F_DISPERSED","NA")),IF(SABI_SUMMARY!AR289="MALE_ADULT_36_48","M_RESIDENT",IF(SABI_SUMMARY!AR289="FEMALE_ADULT_36_48","F_RESIDENT","NA")))</f>
        <v>NA</v>
      </c>
      <c r="J289" s="1" t="str">
        <f>IF(SABI_SUMMARY!AS289="CENSORED",IF(SABI_SUMMARY!AR289="MALE_SUBADULT","M_DISPERSED",IF(SABI_SUMMARY!AR289="FEMALE_SUBADULT","F_DISPERSED","NA")),IF(SABI_SUMMARY!AS289="MALE_ADULT_36_48","M_RESIDENT",IF(SABI_SUMMARY!AS289="FEMALE_ADULT_36_48","F_RESIDENT","NA")))</f>
        <v>NA</v>
      </c>
      <c r="K289" s="1" t="str">
        <f>IF(SABI_SUMMARY!AT289="CENSORED",IF(SABI_SUMMARY!AS289="MALE_SUBADULT","M_DISPERSED",IF(SABI_SUMMARY!AS289="FEMALE_SUBADULT","F_DISPERSED","NA")),IF(SABI_SUMMARY!AT289="MALE_ADULT_36_48","M_RESIDENT",IF(SABI_SUMMARY!AT289="FEMALE_ADULT_36_48","F_RESIDENT","NA")))</f>
        <v>NA</v>
      </c>
      <c r="L289" s="1" t="str">
        <f>IF(SABI_SUMMARY!AU289="CENSORED",IF(SABI_SUMMARY!AT289="MALE_SUBADULT","M_DISPERSED",IF(SABI_SUMMARY!AT289="FEMALE_SUBADULT","F_DISPERSED","NA")),IF(SABI_SUMMARY!AU289="MALE_ADULT_36_48","M_RESIDENT",IF(SABI_SUMMARY!AU289="FEMALE_ADULT_36_48","F_RESIDENT","NA")))</f>
        <v>NA</v>
      </c>
      <c r="M289" s="1" t="str">
        <f>IF(SABI_SUMMARY!AV289="CENSORED",IF(SABI_SUMMARY!AU289="MALE_SUBADULT","M_DISPERSED",IF(SABI_SUMMARY!AU289="FEMALE_SUBADULT","F_DISPERSED","NA")),IF(SABI_SUMMARY!AV289="MALE_ADULT_36_48","M_RESIDENT",IF(SABI_SUMMARY!AV289="FEMALE_ADULT_36_48","F_RESIDENT","NA")))</f>
        <v>NA</v>
      </c>
      <c r="N289" s="1" t="str">
        <f>IF(SABI_SUMMARY!AW289="CENSORED",IF(SABI_SUMMARY!AV289="MALE_SUBADULT","M_DISPERSED",IF(SABI_SUMMARY!AV289="FEMALE_SUBADULT","F_DISPERSED","NA")),IF(SABI_SUMMARY!AW289="MALE_ADULT_36_48","M_RESIDENT",IF(SABI_SUMMARY!AW289="FEMALE_ADULT_36_48","F_RESIDENT","NA")))</f>
        <v>NA</v>
      </c>
      <c r="O289" s="1" t="str">
        <f>IF(SABI_SUMMARY!AX289="CENSORED",IF(SABI_SUMMARY!AW289="MALE_SUBADULT","M_DISPERSED",IF(SABI_SUMMARY!AW289="FEMALE_SUBADULT","F_DISPERSED","NA")),IF(SABI_SUMMARY!AX289="MALE_ADULT_36_48","M_RESIDENT",IF(SABI_SUMMARY!AX289="FEMALE_ADULT_36_48","F_RESIDENT","NA")))</f>
        <v>NA</v>
      </c>
      <c r="P289" s="1" t="str">
        <f>IF(SABI_SUMMARY!AY289="CENSORED",IF(SABI_SUMMARY!AX289="MALE_SUBADULT","M_DISPERSED",IF(SABI_SUMMARY!AX289="FEMALE_SUBADULT","F_DISPERSED","NA")),IF(SABI_SUMMARY!AY289="MALE_ADULT_36_48","M_RESIDENT",IF(SABI_SUMMARY!AY289="FEMALE_ADULT_36_48","F_RESIDENT","NA")))</f>
        <v>NA</v>
      </c>
    </row>
    <row r="290" spans="1:16" x14ac:dyDescent="0.2">
      <c r="A290" s="27">
        <f>SABI_RAW_DATA!A290</f>
        <v>289</v>
      </c>
      <c r="B290" s="1" t="str">
        <f>IF(SABI_SUMMARY!AK290="CENSORED",IF(SABI_SUMMARY!AJ290="MALE_SUBADULT","M_DISPERSED",IF(SABI_SUMMARY!AJ290="FEMALE_SUBADULT","F_DISPERSED","NA")),IF(SABI_SUMMARY!AK290="MALE_ADULT_36_48","M_RESIDENT",IF(SABI_SUMMARY!AK290="FEMALE_ADULT_36_48","F_RESIDENT","NA")))</f>
        <v>NA</v>
      </c>
      <c r="C290" s="1" t="str">
        <f>IF(SABI_SUMMARY!AL290="CENSORED",IF(SABI_SUMMARY!AK290="MALE_SUBADULT","M_DISPERSED",IF(SABI_SUMMARY!AK290="FEMALE_SUBADULT","F_DISPERSED","NA")),IF(SABI_SUMMARY!AL290="MALE_ADULT_36_48","M_RESIDENT",IF(SABI_SUMMARY!AL290="FEMALE_ADULT_36_48","F_RESIDENT","NA")))</f>
        <v>NA</v>
      </c>
      <c r="D290" s="1" t="str">
        <f>IF(SABI_SUMMARY!AM290="CENSORED",IF(SABI_SUMMARY!AL290="MALE_SUBADULT","M_DISPERSED",IF(SABI_SUMMARY!AL290="FEMALE_SUBADULT","F_DISPERSED","NA")),IF(SABI_SUMMARY!AM290="MALE_ADULT_36_48","M_RESIDENT",IF(SABI_SUMMARY!AM290="FEMALE_ADULT_36_48","F_RESIDENT","NA")))</f>
        <v>NA</v>
      </c>
      <c r="E290" s="1" t="str">
        <f>IF(SABI_SUMMARY!AN290="CENSORED",IF(SABI_SUMMARY!AM290="MALE_SUBADULT","M_DISPERSED",IF(SABI_SUMMARY!AM290="FEMALE_SUBADULT","F_DISPERSED","NA")),IF(SABI_SUMMARY!AN290="MALE_ADULT_36_48","M_RESIDENT",IF(SABI_SUMMARY!AN290="FEMALE_ADULT_36_48","F_RESIDENT","NA")))</f>
        <v>NA</v>
      </c>
      <c r="F290" s="1" t="str">
        <f>IF(SABI_SUMMARY!AO290="CENSORED",IF(SABI_SUMMARY!AN290="MALE_SUBADULT","M_DISPERSED",IF(SABI_SUMMARY!AN290="FEMALE_SUBADULT","F_DISPERSED","NA")),IF(SABI_SUMMARY!AO290="MALE_ADULT_36_48","M_RESIDENT",IF(SABI_SUMMARY!AO290="FEMALE_ADULT_36_48","F_RESIDENT","NA")))</f>
        <v>NA</v>
      </c>
      <c r="G290" s="1" t="str">
        <f>IF(SABI_SUMMARY!AP290="CENSORED",IF(SABI_SUMMARY!AO290="MALE_SUBADULT","M_DISPERSED",IF(SABI_SUMMARY!AO290="FEMALE_SUBADULT","F_DISPERSED","NA")),IF(SABI_SUMMARY!AP290="MALE_ADULT_36_48","M_RESIDENT",IF(SABI_SUMMARY!AP290="FEMALE_ADULT_36_48","F_RESIDENT","NA")))</f>
        <v>NA</v>
      </c>
      <c r="H290" s="1" t="str">
        <f>IF(SABI_SUMMARY!AQ290="CENSORED",IF(SABI_SUMMARY!AP290="MALE_SUBADULT","M_DISPERSED",IF(SABI_SUMMARY!AP290="FEMALE_SUBADULT","F_DISPERSED","NA")),IF(SABI_SUMMARY!AQ290="MALE_ADULT_36_48","M_RESIDENT",IF(SABI_SUMMARY!AQ290="FEMALE_ADULT_36_48","F_RESIDENT","NA")))</f>
        <v>NA</v>
      </c>
      <c r="I290" s="1" t="str">
        <f>IF(SABI_SUMMARY!AR290="CENSORED",IF(SABI_SUMMARY!AQ290="MALE_SUBADULT","M_DISPERSED",IF(SABI_SUMMARY!AQ290="FEMALE_SUBADULT","F_DISPERSED","NA")),IF(SABI_SUMMARY!AR290="MALE_ADULT_36_48","M_RESIDENT",IF(SABI_SUMMARY!AR290="FEMALE_ADULT_36_48","F_RESIDENT","NA")))</f>
        <v>NA</v>
      </c>
      <c r="J290" s="1" t="str">
        <f>IF(SABI_SUMMARY!AS290="CENSORED",IF(SABI_SUMMARY!AR290="MALE_SUBADULT","M_DISPERSED",IF(SABI_SUMMARY!AR290="FEMALE_SUBADULT","F_DISPERSED","NA")),IF(SABI_SUMMARY!AS290="MALE_ADULT_36_48","M_RESIDENT",IF(SABI_SUMMARY!AS290="FEMALE_ADULT_36_48","F_RESIDENT","NA")))</f>
        <v>NA</v>
      </c>
      <c r="K290" s="1" t="str">
        <f>IF(SABI_SUMMARY!AT290="CENSORED",IF(SABI_SUMMARY!AS290="MALE_SUBADULT","M_DISPERSED",IF(SABI_SUMMARY!AS290="FEMALE_SUBADULT","F_DISPERSED","NA")),IF(SABI_SUMMARY!AT290="MALE_ADULT_36_48","M_RESIDENT",IF(SABI_SUMMARY!AT290="FEMALE_ADULT_36_48","F_RESIDENT","NA")))</f>
        <v>NA</v>
      </c>
      <c r="L290" s="1" t="str">
        <f>IF(SABI_SUMMARY!AU290="CENSORED",IF(SABI_SUMMARY!AT290="MALE_SUBADULT","M_DISPERSED",IF(SABI_SUMMARY!AT290="FEMALE_SUBADULT","F_DISPERSED","NA")),IF(SABI_SUMMARY!AU290="MALE_ADULT_36_48","M_RESIDENT",IF(SABI_SUMMARY!AU290="FEMALE_ADULT_36_48","F_RESIDENT","NA")))</f>
        <v>NA</v>
      </c>
      <c r="M290" s="1" t="str">
        <f>IF(SABI_SUMMARY!AV290="CENSORED",IF(SABI_SUMMARY!AU290="MALE_SUBADULT","M_DISPERSED",IF(SABI_SUMMARY!AU290="FEMALE_SUBADULT","F_DISPERSED","NA")),IF(SABI_SUMMARY!AV290="MALE_ADULT_36_48","M_RESIDENT",IF(SABI_SUMMARY!AV290="FEMALE_ADULT_36_48","F_RESIDENT","NA")))</f>
        <v>NA</v>
      </c>
      <c r="N290" s="1" t="str">
        <f>IF(SABI_SUMMARY!AW290="CENSORED",IF(SABI_SUMMARY!AV290="MALE_SUBADULT","M_DISPERSED",IF(SABI_SUMMARY!AV290="FEMALE_SUBADULT","F_DISPERSED","NA")),IF(SABI_SUMMARY!AW290="MALE_ADULT_36_48","M_RESIDENT",IF(SABI_SUMMARY!AW290="FEMALE_ADULT_36_48","F_RESIDENT","NA")))</f>
        <v>NA</v>
      </c>
      <c r="O290" s="1" t="str">
        <f>IF(SABI_SUMMARY!AX290="CENSORED",IF(SABI_SUMMARY!AW290="MALE_SUBADULT","M_DISPERSED",IF(SABI_SUMMARY!AW290="FEMALE_SUBADULT","F_DISPERSED","NA")),IF(SABI_SUMMARY!AX290="MALE_ADULT_36_48","M_RESIDENT",IF(SABI_SUMMARY!AX290="FEMALE_ADULT_36_48","F_RESIDENT","NA")))</f>
        <v>NA</v>
      </c>
      <c r="P290" s="1" t="str">
        <f>IF(SABI_SUMMARY!AY290="CENSORED",IF(SABI_SUMMARY!AX290="MALE_SUBADULT","M_DISPERSED",IF(SABI_SUMMARY!AX290="FEMALE_SUBADULT","F_DISPERSED","NA")),IF(SABI_SUMMARY!AY290="MALE_ADULT_36_48","M_RESIDENT",IF(SABI_SUMMARY!AY290="FEMALE_ADULT_36_48","F_RESIDENT","NA")))</f>
        <v>NA</v>
      </c>
    </row>
    <row r="291" spans="1:16" x14ac:dyDescent="0.2">
      <c r="A291" s="27">
        <f>SABI_RAW_DATA!A291</f>
        <v>290</v>
      </c>
      <c r="B291" s="1" t="str">
        <f>IF(SABI_SUMMARY!AK291="CENSORED",IF(SABI_SUMMARY!AJ291="MALE_SUBADULT","M_DISPERSED",IF(SABI_SUMMARY!AJ291="FEMALE_SUBADULT","F_DISPERSED","NA")),IF(SABI_SUMMARY!AK291="MALE_ADULT_36_48","M_RESIDENT",IF(SABI_SUMMARY!AK291="FEMALE_ADULT_36_48","F_RESIDENT","NA")))</f>
        <v>NA</v>
      </c>
      <c r="C291" s="1" t="str">
        <f>IF(SABI_SUMMARY!AL291="CENSORED",IF(SABI_SUMMARY!AK291="MALE_SUBADULT","M_DISPERSED",IF(SABI_SUMMARY!AK291="FEMALE_SUBADULT","F_DISPERSED","NA")),IF(SABI_SUMMARY!AL291="MALE_ADULT_36_48","M_RESIDENT",IF(SABI_SUMMARY!AL291="FEMALE_ADULT_36_48","F_RESIDENT","NA")))</f>
        <v>NA</v>
      </c>
      <c r="D291" s="1" t="str">
        <f>IF(SABI_SUMMARY!AM291="CENSORED",IF(SABI_SUMMARY!AL291="MALE_SUBADULT","M_DISPERSED",IF(SABI_SUMMARY!AL291="FEMALE_SUBADULT","F_DISPERSED","NA")),IF(SABI_SUMMARY!AM291="MALE_ADULT_36_48","M_RESIDENT",IF(SABI_SUMMARY!AM291="FEMALE_ADULT_36_48","F_RESIDENT","NA")))</f>
        <v>NA</v>
      </c>
      <c r="E291" s="1" t="str">
        <f>IF(SABI_SUMMARY!AN291="CENSORED",IF(SABI_SUMMARY!AM291="MALE_SUBADULT","M_DISPERSED",IF(SABI_SUMMARY!AM291="FEMALE_SUBADULT","F_DISPERSED","NA")),IF(SABI_SUMMARY!AN291="MALE_ADULT_36_48","M_RESIDENT",IF(SABI_SUMMARY!AN291="FEMALE_ADULT_36_48","F_RESIDENT","NA")))</f>
        <v>NA</v>
      </c>
      <c r="F291" s="1" t="str">
        <f>IF(SABI_SUMMARY!AO291="CENSORED",IF(SABI_SUMMARY!AN291="MALE_SUBADULT","M_DISPERSED",IF(SABI_SUMMARY!AN291="FEMALE_SUBADULT","F_DISPERSED","NA")),IF(SABI_SUMMARY!AO291="MALE_ADULT_36_48","M_RESIDENT",IF(SABI_SUMMARY!AO291="FEMALE_ADULT_36_48","F_RESIDENT","NA")))</f>
        <v>NA</v>
      </c>
      <c r="G291" s="1" t="str">
        <f>IF(SABI_SUMMARY!AP291="CENSORED",IF(SABI_SUMMARY!AO291="MALE_SUBADULT","M_DISPERSED",IF(SABI_SUMMARY!AO291="FEMALE_SUBADULT","F_DISPERSED","NA")),IF(SABI_SUMMARY!AP291="MALE_ADULT_36_48","M_RESIDENT",IF(SABI_SUMMARY!AP291="FEMALE_ADULT_36_48","F_RESIDENT","NA")))</f>
        <v>NA</v>
      </c>
      <c r="H291" s="1" t="str">
        <f>IF(SABI_SUMMARY!AQ291="CENSORED",IF(SABI_SUMMARY!AP291="MALE_SUBADULT","M_DISPERSED",IF(SABI_SUMMARY!AP291="FEMALE_SUBADULT","F_DISPERSED","NA")),IF(SABI_SUMMARY!AQ291="MALE_ADULT_36_48","M_RESIDENT",IF(SABI_SUMMARY!AQ291="FEMALE_ADULT_36_48","F_RESIDENT","NA")))</f>
        <v>NA</v>
      </c>
      <c r="I291" s="1" t="str">
        <f>IF(SABI_SUMMARY!AR291="CENSORED",IF(SABI_SUMMARY!AQ291="MALE_SUBADULT","M_DISPERSED",IF(SABI_SUMMARY!AQ291="FEMALE_SUBADULT","F_DISPERSED","NA")),IF(SABI_SUMMARY!AR291="MALE_ADULT_36_48","M_RESIDENT",IF(SABI_SUMMARY!AR291="FEMALE_ADULT_36_48","F_RESIDENT","NA")))</f>
        <v>NA</v>
      </c>
      <c r="J291" s="1" t="str">
        <f>IF(SABI_SUMMARY!AS291="CENSORED",IF(SABI_SUMMARY!AR291="MALE_SUBADULT","M_DISPERSED",IF(SABI_SUMMARY!AR291="FEMALE_SUBADULT","F_DISPERSED","NA")),IF(SABI_SUMMARY!AS291="MALE_ADULT_36_48","M_RESIDENT",IF(SABI_SUMMARY!AS291="FEMALE_ADULT_36_48","F_RESIDENT","NA")))</f>
        <v>NA</v>
      </c>
      <c r="K291" s="1" t="str">
        <f>IF(SABI_SUMMARY!AT291="CENSORED",IF(SABI_SUMMARY!AS291="MALE_SUBADULT","M_DISPERSED",IF(SABI_SUMMARY!AS291="FEMALE_SUBADULT","F_DISPERSED","NA")),IF(SABI_SUMMARY!AT291="MALE_ADULT_36_48","M_RESIDENT",IF(SABI_SUMMARY!AT291="FEMALE_ADULT_36_48","F_RESIDENT","NA")))</f>
        <v>NA</v>
      </c>
      <c r="L291" s="1" t="str">
        <f>IF(SABI_SUMMARY!AU291="CENSORED",IF(SABI_SUMMARY!AT291="MALE_SUBADULT","M_DISPERSED",IF(SABI_SUMMARY!AT291="FEMALE_SUBADULT","F_DISPERSED","NA")),IF(SABI_SUMMARY!AU291="MALE_ADULT_36_48","M_RESIDENT",IF(SABI_SUMMARY!AU291="FEMALE_ADULT_36_48","F_RESIDENT","NA")))</f>
        <v>NA</v>
      </c>
      <c r="M291" s="1" t="str">
        <f>IF(SABI_SUMMARY!AV291="CENSORED",IF(SABI_SUMMARY!AU291="MALE_SUBADULT","M_DISPERSED",IF(SABI_SUMMARY!AU291="FEMALE_SUBADULT","F_DISPERSED","NA")),IF(SABI_SUMMARY!AV291="MALE_ADULT_36_48","M_RESIDENT",IF(SABI_SUMMARY!AV291="FEMALE_ADULT_36_48","F_RESIDENT","NA")))</f>
        <v>NA</v>
      </c>
      <c r="N291" s="1" t="str">
        <f>IF(SABI_SUMMARY!AW291="CENSORED",IF(SABI_SUMMARY!AV291="MALE_SUBADULT","M_DISPERSED",IF(SABI_SUMMARY!AV291="FEMALE_SUBADULT","F_DISPERSED","NA")),IF(SABI_SUMMARY!AW291="MALE_ADULT_36_48","M_RESIDENT",IF(SABI_SUMMARY!AW291="FEMALE_ADULT_36_48","F_RESIDENT","NA")))</f>
        <v>NA</v>
      </c>
      <c r="O291" s="1" t="str">
        <f>IF(SABI_SUMMARY!AX291="CENSORED",IF(SABI_SUMMARY!AW291="MALE_SUBADULT","M_DISPERSED",IF(SABI_SUMMARY!AW291="FEMALE_SUBADULT","F_DISPERSED","NA")),IF(SABI_SUMMARY!AX291="MALE_ADULT_36_48","M_RESIDENT",IF(SABI_SUMMARY!AX291="FEMALE_ADULT_36_48","F_RESIDENT","NA")))</f>
        <v>NA</v>
      </c>
      <c r="P291" s="1" t="str">
        <f>IF(SABI_SUMMARY!AY291="CENSORED",IF(SABI_SUMMARY!AX291="MALE_SUBADULT","M_DISPERSED",IF(SABI_SUMMARY!AX291="FEMALE_SUBADULT","F_DISPERSED","NA")),IF(SABI_SUMMARY!AY291="MALE_ADULT_36_48","M_RESIDENT",IF(SABI_SUMMARY!AY291="FEMALE_ADULT_36_48","F_RESIDENT","NA")))</f>
        <v>NA</v>
      </c>
    </row>
    <row r="292" spans="1:16" x14ac:dyDescent="0.2">
      <c r="A292" s="27">
        <f>SABI_RAW_DATA!A292</f>
        <v>291</v>
      </c>
      <c r="B292" s="1" t="str">
        <f>IF(SABI_SUMMARY!AK292="CENSORED",IF(SABI_SUMMARY!AJ292="MALE_SUBADULT","M_DISPERSED",IF(SABI_SUMMARY!AJ292="FEMALE_SUBADULT","F_DISPERSED","NA")),IF(SABI_SUMMARY!AK292="MALE_ADULT_36_48","M_RESIDENT",IF(SABI_SUMMARY!AK292="FEMALE_ADULT_36_48","F_RESIDENT","NA")))</f>
        <v>NA</v>
      </c>
      <c r="C292" s="1" t="str">
        <f>IF(SABI_SUMMARY!AL292="CENSORED",IF(SABI_SUMMARY!AK292="MALE_SUBADULT","M_DISPERSED",IF(SABI_SUMMARY!AK292="FEMALE_SUBADULT","F_DISPERSED","NA")),IF(SABI_SUMMARY!AL292="MALE_ADULT_36_48","M_RESIDENT",IF(SABI_SUMMARY!AL292="FEMALE_ADULT_36_48","F_RESIDENT","NA")))</f>
        <v>NA</v>
      </c>
      <c r="D292" s="1" t="str">
        <f>IF(SABI_SUMMARY!AM292="CENSORED",IF(SABI_SUMMARY!AL292="MALE_SUBADULT","M_DISPERSED",IF(SABI_SUMMARY!AL292="FEMALE_SUBADULT","F_DISPERSED","NA")),IF(SABI_SUMMARY!AM292="MALE_ADULT_36_48","M_RESIDENT",IF(SABI_SUMMARY!AM292="FEMALE_ADULT_36_48","F_RESIDENT","NA")))</f>
        <v>NA</v>
      </c>
      <c r="E292" s="1" t="str">
        <f>IF(SABI_SUMMARY!AN292="CENSORED",IF(SABI_SUMMARY!AM292="MALE_SUBADULT","M_DISPERSED",IF(SABI_SUMMARY!AM292="FEMALE_SUBADULT","F_DISPERSED","NA")),IF(SABI_SUMMARY!AN292="MALE_ADULT_36_48","M_RESIDENT",IF(SABI_SUMMARY!AN292="FEMALE_ADULT_36_48","F_RESIDENT","NA")))</f>
        <v>NA</v>
      </c>
      <c r="F292" s="1" t="str">
        <f>IF(SABI_SUMMARY!AO292="CENSORED",IF(SABI_SUMMARY!AN292="MALE_SUBADULT","M_DISPERSED",IF(SABI_SUMMARY!AN292="FEMALE_SUBADULT","F_DISPERSED","NA")),IF(SABI_SUMMARY!AO292="MALE_ADULT_36_48","M_RESIDENT",IF(SABI_SUMMARY!AO292="FEMALE_ADULT_36_48","F_RESIDENT","NA")))</f>
        <v>NA</v>
      </c>
      <c r="G292" s="1" t="str">
        <f>IF(SABI_SUMMARY!AP292="CENSORED",IF(SABI_SUMMARY!AO292="MALE_SUBADULT","M_DISPERSED",IF(SABI_SUMMARY!AO292="FEMALE_SUBADULT","F_DISPERSED","NA")),IF(SABI_SUMMARY!AP292="MALE_ADULT_36_48","M_RESIDENT",IF(SABI_SUMMARY!AP292="FEMALE_ADULT_36_48","F_RESIDENT","NA")))</f>
        <v>NA</v>
      </c>
      <c r="H292" s="1" t="str">
        <f>IF(SABI_SUMMARY!AQ292="CENSORED",IF(SABI_SUMMARY!AP292="MALE_SUBADULT","M_DISPERSED",IF(SABI_SUMMARY!AP292="FEMALE_SUBADULT","F_DISPERSED","NA")),IF(SABI_SUMMARY!AQ292="MALE_ADULT_36_48","M_RESIDENT",IF(SABI_SUMMARY!AQ292="FEMALE_ADULT_36_48","F_RESIDENT","NA")))</f>
        <v>NA</v>
      </c>
      <c r="I292" s="1" t="str">
        <f>IF(SABI_SUMMARY!AR292="CENSORED",IF(SABI_SUMMARY!AQ292="MALE_SUBADULT","M_DISPERSED",IF(SABI_SUMMARY!AQ292="FEMALE_SUBADULT","F_DISPERSED","NA")),IF(SABI_SUMMARY!AR292="MALE_ADULT_36_48","M_RESIDENT",IF(SABI_SUMMARY!AR292="FEMALE_ADULT_36_48","F_RESIDENT","NA")))</f>
        <v>NA</v>
      </c>
      <c r="J292" s="1" t="str">
        <f>IF(SABI_SUMMARY!AS292="CENSORED",IF(SABI_SUMMARY!AR292="MALE_SUBADULT","M_DISPERSED",IF(SABI_SUMMARY!AR292="FEMALE_SUBADULT","F_DISPERSED","NA")),IF(SABI_SUMMARY!AS292="MALE_ADULT_36_48","M_RESIDENT",IF(SABI_SUMMARY!AS292="FEMALE_ADULT_36_48","F_RESIDENT","NA")))</f>
        <v>NA</v>
      </c>
      <c r="K292" s="1" t="str">
        <f>IF(SABI_SUMMARY!AT292="CENSORED",IF(SABI_SUMMARY!AS292="MALE_SUBADULT","M_DISPERSED",IF(SABI_SUMMARY!AS292="FEMALE_SUBADULT","F_DISPERSED","NA")),IF(SABI_SUMMARY!AT292="MALE_ADULT_36_48","M_RESIDENT",IF(SABI_SUMMARY!AT292="FEMALE_ADULT_36_48","F_RESIDENT","NA")))</f>
        <v>NA</v>
      </c>
      <c r="L292" s="1" t="str">
        <f>IF(SABI_SUMMARY!AU292="CENSORED",IF(SABI_SUMMARY!AT292="MALE_SUBADULT","M_DISPERSED",IF(SABI_SUMMARY!AT292="FEMALE_SUBADULT","F_DISPERSED","NA")),IF(SABI_SUMMARY!AU292="MALE_ADULT_36_48","M_RESIDENT",IF(SABI_SUMMARY!AU292="FEMALE_ADULT_36_48","F_RESIDENT","NA")))</f>
        <v>NA</v>
      </c>
      <c r="M292" s="1" t="str">
        <f>IF(SABI_SUMMARY!AV292="CENSORED",IF(SABI_SUMMARY!AU292="MALE_SUBADULT","M_DISPERSED",IF(SABI_SUMMARY!AU292="FEMALE_SUBADULT","F_DISPERSED","NA")),IF(SABI_SUMMARY!AV292="MALE_ADULT_36_48","M_RESIDENT",IF(SABI_SUMMARY!AV292="FEMALE_ADULT_36_48","F_RESIDENT","NA")))</f>
        <v>NA</v>
      </c>
      <c r="N292" s="1" t="str">
        <f>IF(SABI_SUMMARY!AW292="CENSORED",IF(SABI_SUMMARY!AV292="MALE_SUBADULT","M_DISPERSED",IF(SABI_SUMMARY!AV292="FEMALE_SUBADULT","F_DISPERSED","NA")),IF(SABI_SUMMARY!AW292="MALE_ADULT_36_48","M_RESIDENT",IF(SABI_SUMMARY!AW292="FEMALE_ADULT_36_48","F_RESIDENT","NA")))</f>
        <v>NA</v>
      </c>
      <c r="O292" s="1" t="str">
        <f>IF(SABI_SUMMARY!AX292="CENSORED",IF(SABI_SUMMARY!AW292="MALE_SUBADULT","M_DISPERSED",IF(SABI_SUMMARY!AW292="FEMALE_SUBADULT","F_DISPERSED","NA")),IF(SABI_SUMMARY!AX292="MALE_ADULT_36_48","M_RESIDENT",IF(SABI_SUMMARY!AX292="FEMALE_ADULT_36_48","F_RESIDENT","NA")))</f>
        <v>NA</v>
      </c>
      <c r="P292" s="1" t="str">
        <f>IF(SABI_SUMMARY!AY292="CENSORED",IF(SABI_SUMMARY!AX292="MALE_SUBADULT","M_DISPERSED",IF(SABI_SUMMARY!AX292="FEMALE_SUBADULT","F_DISPERSED","NA")),IF(SABI_SUMMARY!AY292="MALE_ADULT_36_48","M_RESIDENT",IF(SABI_SUMMARY!AY292="FEMALE_ADULT_36_48","F_RESIDENT","NA")))</f>
        <v>NA</v>
      </c>
    </row>
    <row r="293" spans="1:16" x14ac:dyDescent="0.2">
      <c r="A293" s="27">
        <f>SABI_RAW_DATA!A293</f>
        <v>292</v>
      </c>
      <c r="B293" s="1" t="str">
        <f>IF(SABI_SUMMARY!AK293="CENSORED",IF(SABI_SUMMARY!AJ293="MALE_SUBADULT","M_DISPERSED",IF(SABI_SUMMARY!AJ293="FEMALE_SUBADULT","F_DISPERSED","NA")),IF(SABI_SUMMARY!AK293="MALE_ADULT_36_48","M_RESIDENT",IF(SABI_SUMMARY!AK293="FEMALE_ADULT_36_48","F_RESIDENT","NA")))</f>
        <v>NA</v>
      </c>
      <c r="C293" s="1" t="str">
        <f>IF(SABI_SUMMARY!AL293="CENSORED",IF(SABI_SUMMARY!AK293="MALE_SUBADULT","M_DISPERSED",IF(SABI_SUMMARY!AK293="FEMALE_SUBADULT","F_DISPERSED","NA")),IF(SABI_SUMMARY!AL293="MALE_ADULT_36_48","M_RESIDENT",IF(SABI_SUMMARY!AL293="FEMALE_ADULT_36_48","F_RESIDENT","NA")))</f>
        <v>NA</v>
      </c>
      <c r="D293" s="1" t="str">
        <f>IF(SABI_SUMMARY!AM293="CENSORED",IF(SABI_SUMMARY!AL293="MALE_SUBADULT","M_DISPERSED",IF(SABI_SUMMARY!AL293="FEMALE_SUBADULT","F_DISPERSED","NA")),IF(SABI_SUMMARY!AM293="MALE_ADULT_36_48","M_RESIDENT",IF(SABI_SUMMARY!AM293="FEMALE_ADULT_36_48","F_RESIDENT","NA")))</f>
        <v>NA</v>
      </c>
      <c r="E293" s="1" t="str">
        <f>IF(SABI_SUMMARY!AN293="CENSORED",IF(SABI_SUMMARY!AM293="MALE_SUBADULT","M_DISPERSED",IF(SABI_SUMMARY!AM293="FEMALE_SUBADULT","F_DISPERSED","NA")),IF(SABI_SUMMARY!AN293="MALE_ADULT_36_48","M_RESIDENT",IF(SABI_SUMMARY!AN293="FEMALE_ADULT_36_48","F_RESIDENT","NA")))</f>
        <v>NA</v>
      </c>
      <c r="F293" s="1" t="str">
        <f>IF(SABI_SUMMARY!AO293="CENSORED",IF(SABI_SUMMARY!AN293="MALE_SUBADULT","M_DISPERSED",IF(SABI_SUMMARY!AN293="FEMALE_SUBADULT","F_DISPERSED","NA")),IF(SABI_SUMMARY!AO293="MALE_ADULT_36_48","M_RESIDENT",IF(SABI_SUMMARY!AO293="FEMALE_ADULT_36_48","F_RESIDENT","NA")))</f>
        <v>NA</v>
      </c>
      <c r="G293" s="1" t="str">
        <f>IF(SABI_SUMMARY!AP293="CENSORED",IF(SABI_SUMMARY!AO293="MALE_SUBADULT","M_DISPERSED",IF(SABI_SUMMARY!AO293="FEMALE_SUBADULT","F_DISPERSED","NA")),IF(SABI_SUMMARY!AP293="MALE_ADULT_36_48","M_RESIDENT",IF(SABI_SUMMARY!AP293="FEMALE_ADULT_36_48","F_RESIDENT","NA")))</f>
        <v>NA</v>
      </c>
      <c r="H293" s="1" t="str">
        <f>IF(SABI_SUMMARY!AQ293="CENSORED",IF(SABI_SUMMARY!AP293="MALE_SUBADULT","M_DISPERSED",IF(SABI_SUMMARY!AP293="FEMALE_SUBADULT","F_DISPERSED","NA")),IF(SABI_SUMMARY!AQ293="MALE_ADULT_36_48","M_RESIDENT",IF(SABI_SUMMARY!AQ293="FEMALE_ADULT_36_48","F_RESIDENT","NA")))</f>
        <v>NA</v>
      </c>
      <c r="I293" s="1" t="str">
        <f>IF(SABI_SUMMARY!AR293="CENSORED",IF(SABI_SUMMARY!AQ293="MALE_SUBADULT","M_DISPERSED",IF(SABI_SUMMARY!AQ293="FEMALE_SUBADULT","F_DISPERSED","NA")),IF(SABI_SUMMARY!AR293="MALE_ADULT_36_48","M_RESIDENT",IF(SABI_SUMMARY!AR293="FEMALE_ADULT_36_48","F_RESIDENT","NA")))</f>
        <v>NA</v>
      </c>
      <c r="J293" s="1" t="str">
        <f>IF(SABI_SUMMARY!AS293="CENSORED",IF(SABI_SUMMARY!AR293="MALE_SUBADULT","M_DISPERSED",IF(SABI_SUMMARY!AR293="FEMALE_SUBADULT","F_DISPERSED","NA")),IF(SABI_SUMMARY!AS293="MALE_ADULT_36_48","M_RESIDENT",IF(SABI_SUMMARY!AS293="FEMALE_ADULT_36_48","F_RESIDENT","NA")))</f>
        <v>NA</v>
      </c>
      <c r="K293" s="1" t="str">
        <f>IF(SABI_SUMMARY!AT293="CENSORED",IF(SABI_SUMMARY!AS293="MALE_SUBADULT","M_DISPERSED",IF(SABI_SUMMARY!AS293="FEMALE_SUBADULT","F_DISPERSED","NA")),IF(SABI_SUMMARY!AT293="MALE_ADULT_36_48","M_RESIDENT",IF(SABI_SUMMARY!AT293="FEMALE_ADULT_36_48","F_RESIDENT","NA")))</f>
        <v>NA</v>
      </c>
      <c r="L293" s="1" t="str">
        <f>IF(SABI_SUMMARY!AU293="CENSORED",IF(SABI_SUMMARY!AT293="MALE_SUBADULT","M_DISPERSED",IF(SABI_SUMMARY!AT293="FEMALE_SUBADULT","F_DISPERSED","NA")),IF(SABI_SUMMARY!AU293="MALE_ADULT_36_48","M_RESIDENT",IF(SABI_SUMMARY!AU293="FEMALE_ADULT_36_48","F_RESIDENT","NA")))</f>
        <v>NA</v>
      </c>
      <c r="M293" s="1" t="str">
        <f>IF(SABI_SUMMARY!AV293="CENSORED",IF(SABI_SUMMARY!AU293="MALE_SUBADULT","M_DISPERSED",IF(SABI_SUMMARY!AU293="FEMALE_SUBADULT","F_DISPERSED","NA")),IF(SABI_SUMMARY!AV293="MALE_ADULT_36_48","M_RESIDENT",IF(SABI_SUMMARY!AV293="FEMALE_ADULT_36_48","F_RESIDENT","NA")))</f>
        <v>NA</v>
      </c>
      <c r="N293" s="1" t="str">
        <f>IF(SABI_SUMMARY!AW293="CENSORED",IF(SABI_SUMMARY!AV293="MALE_SUBADULT","M_DISPERSED",IF(SABI_SUMMARY!AV293="FEMALE_SUBADULT","F_DISPERSED","NA")),IF(SABI_SUMMARY!AW293="MALE_ADULT_36_48","M_RESIDENT",IF(SABI_SUMMARY!AW293="FEMALE_ADULT_36_48","F_RESIDENT","NA")))</f>
        <v>NA</v>
      </c>
      <c r="O293" s="1" t="str">
        <f>IF(SABI_SUMMARY!AX293="CENSORED",IF(SABI_SUMMARY!AW293="MALE_SUBADULT","M_DISPERSED",IF(SABI_SUMMARY!AW293="FEMALE_SUBADULT","F_DISPERSED","NA")),IF(SABI_SUMMARY!AX293="MALE_ADULT_36_48","M_RESIDENT",IF(SABI_SUMMARY!AX293="FEMALE_ADULT_36_48","F_RESIDENT","NA")))</f>
        <v>NA</v>
      </c>
      <c r="P293" s="1" t="str">
        <f>IF(SABI_SUMMARY!AY293="CENSORED",IF(SABI_SUMMARY!AX293="MALE_SUBADULT","M_DISPERSED",IF(SABI_SUMMARY!AX293="FEMALE_SUBADULT","F_DISPERSED","NA")),IF(SABI_SUMMARY!AY293="MALE_ADULT_36_48","M_RESIDENT",IF(SABI_SUMMARY!AY293="FEMALE_ADULT_36_48","F_RESIDENT","NA")))</f>
        <v>NA</v>
      </c>
    </row>
    <row r="294" spans="1:16" x14ac:dyDescent="0.2">
      <c r="A294" s="27">
        <f>SABI_RAW_DATA!A294</f>
        <v>293</v>
      </c>
      <c r="B294" s="1" t="str">
        <f>IF(SABI_SUMMARY!AK294="CENSORED",IF(SABI_SUMMARY!AJ294="MALE_SUBADULT","M_DISPERSED",IF(SABI_SUMMARY!AJ294="FEMALE_SUBADULT","F_DISPERSED","NA")),IF(SABI_SUMMARY!AK294="MALE_ADULT_36_48","M_RESIDENT",IF(SABI_SUMMARY!AK294="FEMALE_ADULT_36_48","F_RESIDENT","NA")))</f>
        <v>NA</v>
      </c>
      <c r="C294" s="1" t="str">
        <f>IF(SABI_SUMMARY!AL294="CENSORED",IF(SABI_SUMMARY!AK294="MALE_SUBADULT","M_DISPERSED",IF(SABI_SUMMARY!AK294="FEMALE_SUBADULT","F_DISPERSED","NA")),IF(SABI_SUMMARY!AL294="MALE_ADULT_36_48","M_RESIDENT",IF(SABI_SUMMARY!AL294="FEMALE_ADULT_36_48","F_RESIDENT","NA")))</f>
        <v>NA</v>
      </c>
      <c r="D294" s="1" t="str">
        <f>IF(SABI_SUMMARY!AM294="CENSORED",IF(SABI_SUMMARY!AL294="MALE_SUBADULT","M_DISPERSED",IF(SABI_SUMMARY!AL294="FEMALE_SUBADULT","F_DISPERSED","NA")),IF(SABI_SUMMARY!AM294="MALE_ADULT_36_48","M_RESIDENT",IF(SABI_SUMMARY!AM294="FEMALE_ADULT_36_48","F_RESIDENT","NA")))</f>
        <v>NA</v>
      </c>
      <c r="E294" s="1" t="str">
        <f>IF(SABI_SUMMARY!AN294="CENSORED",IF(SABI_SUMMARY!AM294="MALE_SUBADULT","M_DISPERSED",IF(SABI_SUMMARY!AM294="FEMALE_SUBADULT","F_DISPERSED","NA")),IF(SABI_SUMMARY!AN294="MALE_ADULT_36_48","M_RESIDENT",IF(SABI_SUMMARY!AN294="FEMALE_ADULT_36_48","F_RESIDENT","NA")))</f>
        <v>NA</v>
      </c>
      <c r="F294" s="1" t="str">
        <f>IF(SABI_SUMMARY!AO294="CENSORED",IF(SABI_SUMMARY!AN294="MALE_SUBADULT","M_DISPERSED",IF(SABI_SUMMARY!AN294="FEMALE_SUBADULT","F_DISPERSED","NA")),IF(SABI_SUMMARY!AO294="MALE_ADULT_36_48","M_RESIDENT",IF(SABI_SUMMARY!AO294="FEMALE_ADULT_36_48","F_RESIDENT","NA")))</f>
        <v>NA</v>
      </c>
      <c r="G294" s="1" t="str">
        <f>IF(SABI_SUMMARY!AP294="CENSORED",IF(SABI_SUMMARY!AO294="MALE_SUBADULT","M_DISPERSED",IF(SABI_SUMMARY!AO294="FEMALE_SUBADULT","F_DISPERSED","NA")),IF(SABI_SUMMARY!AP294="MALE_ADULT_36_48","M_RESIDENT",IF(SABI_SUMMARY!AP294="FEMALE_ADULT_36_48","F_RESIDENT","NA")))</f>
        <v>NA</v>
      </c>
      <c r="H294" s="1" t="str">
        <f>IF(SABI_SUMMARY!AQ294="CENSORED",IF(SABI_SUMMARY!AP294="MALE_SUBADULT","M_DISPERSED",IF(SABI_SUMMARY!AP294="FEMALE_SUBADULT","F_DISPERSED","NA")),IF(SABI_SUMMARY!AQ294="MALE_ADULT_36_48","M_RESIDENT",IF(SABI_SUMMARY!AQ294="FEMALE_ADULT_36_48","F_RESIDENT","NA")))</f>
        <v>NA</v>
      </c>
      <c r="I294" s="1" t="str">
        <f>IF(SABI_SUMMARY!AR294="CENSORED",IF(SABI_SUMMARY!AQ294="MALE_SUBADULT","M_DISPERSED",IF(SABI_SUMMARY!AQ294="FEMALE_SUBADULT","F_DISPERSED","NA")),IF(SABI_SUMMARY!AR294="MALE_ADULT_36_48","M_RESIDENT",IF(SABI_SUMMARY!AR294="FEMALE_ADULT_36_48","F_RESIDENT","NA")))</f>
        <v>F_RESIDENT</v>
      </c>
      <c r="J294" s="1" t="str">
        <f>IF(SABI_SUMMARY!AS294="CENSORED",IF(SABI_SUMMARY!AR294="MALE_SUBADULT","M_DISPERSED",IF(SABI_SUMMARY!AR294="FEMALE_SUBADULT","F_DISPERSED","NA")),IF(SABI_SUMMARY!AS294="MALE_ADULT_36_48","M_RESIDENT",IF(SABI_SUMMARY!AS294="FEMALE_ADULT_36_48","F_RESIDENT","NA")))</f>
        <v>NA</v>
      </c>
      <c r="K294" s="1" t="str">
        <f>IF(SABI_SUMMARY!AT294="CENSORED",IF(SABI_SUMMARY!AS294="MALE_SUBADULT","M_DISPERSED",IF(SABI_SUMMARY!AS294="FEMALE_SUBADULT","F_DISPERSED","NA")),IF(SABI_SUMMARY!AT294="MALE_ADULT_36_48","M_RESIDENT",IF(SABI_SUMMARY!AT294="FEMALE_ADULT_36_48","F_RESIDENT","NA")))</f>
        <v>NA</v>
      </c>
      <c r="L294" s="1" t="str">
        <f>IF(SABI_SUMMARY!AU294="CENSORED",IF(SABI_SUMMARY!AT294="MALE_SUBADULT","M_DISPERSED",IF(SABI_SUMMARY!AT294="FEMALE_SUBADULT","F_DISPERSED","NA")),IF(SABI_SUMMARY!AU294="MALE_ADULT_36_48","M_RESIDENT",IF(SABI_SUMMARY!AU294="FEMALE_ADULT_36_48","F_RESIDENT","NA")))</f>
        <v>NA</v>
      </c>
      <c r="M294" s="1" t="str">
        <f>IF(SABI_SUMMARY!AV294="CENSORED",IF(SABI_SUMMARY!AU294="MALE_SUBADULT","M_DISPERSED",IF(SABI_SUMMARY!AU294="FEMALE_SUBADULT","F_DISPERSED","NA")),IF(SABI_SUMMARY!AV294="MALE_ADULT_36_48","M_RESIDENT",IF(SABI_SUMMARY!AV294="FEMALE_ADULT_36_48","F_RESIDENT","NA")))</f>
        <v>NA</v>
      </c>
      <c r="N294" s="1" t="str">
        <f>IF(SABI_SUMMARY!AW294="CENSORED",IF(SABI_SUMMARY!AV294="MALE_SUBADULT","M_DISPERSED",IF(SABI_SUMMARY!AV294="FEMALE_SUBADULT","F_DISPERSED","NA")),IF(SABI_SUMMARY!AW294="MALE_ADULT_36_48","M_RESIDENT",IF(SABI_SUMMARY!AW294="FEMALE_ADULT_36_48","F_RESIDENT","NA")))</f>
        <v>NA</v>
      </c>
      <c r="O294" s="1" t="str">
        <f>IF(SABI_SUMMARY!AX294="CENSORED",IF(SABI_SUMMARY!AW294="MALE_SUBADULT","M_DISPERSED",IF(SABI_SUMMARY!AW294="FEMALE_SUBADULT","F_DISPERSED","NA")),IF(SABI_SUMMARY!AX294="MALE_ADULT_36_48","M_RESIDENT",IF(SABI_SUMMARY!AX294="FEMALE_ADULT_36_48","F_RESIDENT","NA")))</f>
        <v>NA</v>
      </c>
      <c r="P294" s="1" t="str">
        <f>IF(SABI_SUMMARY!AY294="CENSORED",IF(SABI_SUMMARY!AX294="MALE_SUBADULT","M_DISPERSED",IF(SABI_SUMMARY!AX294="FEMALE_SUBADULT","F_DISPERSED","NA")),IF(SABI_SUMMARY!AY294="MALE_ADULT_36_48","M_RESIDENT",IF(SABI_SUMMARY!AY294="FEMALE_ADULT_36_48","F_RESIDENT","NA")))</f>
        <v>NA</v>
      </c>
    </row>
    <row r="295" spans="1:16" x14ac:dyDescent="0.2">
      <c r="A295" s="27">
        <f>SABI_RAW_DATA!A295</f>
        <v>294</v>
      </c>
      <c r="B295" s="1" t="str">
        <f>IF(SABI_SUMMARY!AK295="CENSORED",IF(SABI_SUMMARY!AJ295="MALE_SUBADULT","M_DISPERSED",IF(SABI_SUMMARY!AJ295="FEMALE_SUBADULT","F_DISPERSED","NA")),IF(SABI_SUMMARY!AK295="MALE_ADULT_36_48","M_RESIDENT",IF(SABI_SUMMARY!AK295="FEMALE_ADULT_36_48","F_RESIDENT","NA")))</f>
        <v>NA</v>
      </c>
      <c r="C295" s="1" t="str">
        <f>IF(SABI_SUMMARY!AL295="CENSORED",IF(SABI_SUMMARY!AK295="MALE_SUBADULT","M_DISPERSED",IF(SABI_SUMMARY!AK295="FEMALE_SUBADULT","F_DISPERSED","NA")),IF(SABI_SUMMARY!AL295="MALE_ADULT_36_48","M_RESIDENT",IF(SABI_SUMMARY!AL295="FEMALE_ADULT_36_48","F_RESIDENT","NA")))</f>
        <v>NA</v>
      </c>
      <c r="D295" s="1" t="str">
        <f>IF(SABI_SUMMARY!AM295="CENSORED",IF(SABI_SUMMARY!AL295="MALE_SUBADULT","M_DISPERSED",IF(SABI_SUMMARY!AL295="FEMALE_SUBADULT","F_DISPERSED","NA")),IF(SABI_SUMMARY!AM295="MALE_ADULT_36_48","M_RESIDENT",IF(SABI_SUMMARY!AM295="FEMALE_ADULT_36_48","F_RESIDENT","NA")))</f>
        <v>NA</v>
      </c>
      <c r="E295" s="1" t="str">
        <f>IF(SABI_SUMMARY!AN295="CENSORED",IF(SABI_SUMMARY!AM295="MALE_SUBADULT","M_DISPERSED",IF(SABI_SUMMARY!AM295="FEMALE_SUBADULT","F_DISPERSED","NA")),IF(SABI_SUMMARY!AN295="MALE_ADULT_36_48","M_RESIDENT",IF(SABI_SUMMARY!AN295="FEMALE_ADULT_36_48","F_RESIDENT","NA")))</f>
        <v>NA</v>
      </c>
      <c r="F295" s="1" t="str">
        <f>IF(SABI_SUMMARY!AO295="CENSORED",IF(SABI_SUMMARY!AN295="MALE_SUBADULT","M_DISPERSED",IF(SABI_SUMMARY!AN295="FEMALE_SUBADULT","F_DISPERSED","NA")),IF(SABI_SUMMARY!AO295="MALE_ADULT_36_48","M_RESIDENT",IF(SABI_SUMMARY!AO295="FEMALE_ADULT_36_48","F_RESIDENT","NA")))</f>
        <v>NA</v>
      </c>
      <c r="G295" s="1" t="str">
        <f>IF(SABI_SUMMARY!AP295="CENSORED",IF(SABI_SUMMARY!AO295="MALE_SUBADULT","M_DISPERSED",IF(SABI_SUMMARY!AO295="FEMALE_SUBADULT","F_DISPERSED","NA")),IF(SABI_SUMMARY!AP295="MALE_ADULT_36_48","M_RESIDENT",IF(SABI_SUMMARY!AP295="FEMALE_ADULT_36_48","F_RESIDENT","NA")))</f>
        <v>NA</v>
      </c>
      <c r="H295" s="1" t="str">
        <f>IF(SABI_SUMMARY!AQ295="CENSORED",IF(SABI_SUMMARY!AP295="MALE_SUBADULT","M_DISPERSED",IF(SABI_SUMMARY!AP295="FEMALE_SUBADULT","F_DISPERSED","NA")),IF(SABI_SUMMARY!AQ295="MALE_ADULT_36_48","M_RESIDENT",IF(SABI_SUMMARY!AQ295="FEMALE_ADULT_36_48","F_RESIDENT","NA")))</f>
        <v>NA</v>
      </c>
      <c r="I295" s="1" t="str">
        <f>IF(SABI_SUMMARY!AR295="CENSORED",IF(SABI_SUMMARY!AQ295="MALE_SUBADULT","M_DISPERSED",IF(SABI_SUMMARY!AQ295="FEMALE_SUBADULT","F_DISPERSED","NA")),IF(SABI_SUMMARY!AR295="MALE_ADULT_36_48","M_RESIDENT",IF(SABI_SUMMARY!AR295="FEMALE_ADULT_36_48","F_RESIDENT","NA")))</f>
        <v>NA</v>
      </c>
      <c r="J295" s="1" t="str">
        <f>IF(SABI_SUMMARY!AS295="CENSORED",IF(SABI_SUMMARY!AR295="MALE_SUBADULT","M_DISPERSED",IF(SABI_SUMMARY!AR295="FEMALE_SUBADULT","F_DISPERSED","NA")),IF(SABI_SUMMARY!AS295="MALE_ADULT_36_48","M_RESIDENT",IF(SABI_SUMMARY!AS295="FEMALE_ADULT_36_48","F_RESIDENT","NA")))</f>
        <v>NA</v>
      </c>
      <c r="K295" s="1" t="str">
        <f>IF(SABI_SUMMARY!AT295="CENSORED",IF(SABI_SUMMARY!AS295="MALE_SUBADULT","M_DISPERSED",IF(SABI_SUMMARY!AS295="FEMALE_SUBADULT","F_DISPERSED","NA")),IF(SABI_SUMMARY!AT295="MALE_ADULT_36_48","M_RESIDENT",IF(SABI_SUMMARY!AT295="FEMALE_ADULT_36_48","F_RESIDENT","NA")))</f>
        <v>NA</v>
      </c>
      <c r="L295" s="1" t="str">
        <f>IF(SABI_SUMMARY!AU295="CENSORED",IF(SABI_SUMMARY!AT295="MALE_SUBADULT","M_DISPERSED",IF(SABI_SUMMARY!AT295="FEMALE_SUBADULT","F_DISPERSED","NA")),IF(SABI_SUMMARY!AU295="MALE_ADULT_36_48","M_RESIDENT",IF(SABI_SUMMARY!AU295="FEMALE_ADULT_36_48","F_RESIDENT","NA")))</f>
        <v>NA</v>
      </c>
      <c r="M295" s="1" t="str">
        <f>IF(SABI_SUMMARY!AV295="CENSORED",IF(SABI_SUMMARY!AU295="MALE_SUBADULT","M_DISPERSED",IF(SABI_SUMMARY!AU295="FEMALE_SUBADULT","F_DISPERSED","NA")),IF(SABI_SUMMARY!AV295="MALE_ADULT_36_48","M_RESIDENT",IF(SABI_SUMMARY!AV295="FEMALE_ADULT_36_48","F_RESIDENT","NA")))</f>
        <v>NA</v>
      </c>
      <c r="N295" s="1" t="str">
        <f>IF(SABI_SUMMARY!AW295="CENSORED",IF(SABI_SUMMARY!AV295="MALE_SUBADULT","M_DISPERSED",IF(SABI_SUMMARY!AV295="FEMALE_SUBADULT","F_DISPERSED","NA")),IF(SABI_SUMMARY!AW295="MALE_ADULT_36_48","M_RESIDENT",IF(SABI_SUMMARY!AW295="FEMALE_ADULT_36_48","F_RESIDENT","NA")))</f>
        <v>NA</v>
      </c>
      <c r="O295" s="1" t="str">
        <f>IF(SABI_SUMMARY!AX295="CENSORED",IF(SABI_SUMMARY!AW295="MALE_SUBADULT","M_DISPERSED",IF(SABI_SUMMARY!AW295="FEMALE_SUBADULT","F_DISPERSED","NA")),IF(SABI_SUMMARY!AX295="MALE_ADULT_36_48","M_RESIDENT",IF(SABI_SUMMARY!AX295="FEMALE_ADULT_36_48","F_RESIDENT","NA")))</f>
        <v>NA</v>
      </c>
      <c r="P295" s="1" t="str">
        <f>IF(SABI_SUMMARY!AY295="CENSORED",IF(SABI_SUMMARY!AX295="MALE_SUBADULT","M_DISPERSED",IF(SABI_SUMMARY!AX295="FEMALE_SUBADULT","F_DISPERSED","NA")),IF(SABI_SUMMARY!AY295="MALE_ADULT_36_48","M_RESIDENT",IF(SABI_SUMMARY!AY295="FEMALE_ADULT_36_48","F_RESIDENT","NA")))</f>
        <v>NA</v>
      </c>
    </row>
    <row r="296" spans="1:16" x14ac:dyDescent="0.2">
      <c r="A296" s="27">
        <f>SABI_RAW_DATA!A296</f>
        <v>295</v>
      </c>
      <c r="B296" s="1" t="str">
        <f>IF(SABI_SUMMARY!AK296="CENSORED",IF(SABI_SUMMARY!AJ296="MALE_SUBADULT","M_DISPERSED",IF(SABI_SUMMARY!AJ296="FEMALE_SUBADULT","F_DISPERSED","NA")),IF(SABI_SUMMARY!AK296="MALE_ADULT_36_48","M_RESIDENT",IF(SABI_SUMMARY!AK296="FEMALE_ADULT_36_48","F_RESIDENT","NA")))</f>
        <v>NA</v>
      </c>
      <c r="C296" s="1" t="str">
        <f>IF(SABI_SUMMARY!AL296="CENSORED",IF(SABI_SUMMARY!AK296="MALE_SUBADULT","M_DISPERSED",IF(SABI_SUMMARY!AK296="FEMALE_SUBADULT","F_DISPERSED","NA")),IF(SABI_SUMMARY!AL296="MALE_ADULT_36_48","M_RESIDENT",IF(SABI_SUMMARY!AL296="FEMALE_ADULT_36_48","F_RESIDENT","NA")))</f>
        <v>NA</v>
      </c>
      <c r="D296" s="1" t="str">
        <f>IF(SABI_SUMMARY!AM296="CENSORED",IF(SABI_SUMMARY!AL296="MALE_SUBADULT","M_DISPERSED",IF(SABI_SUMMARY!AL296="FEMALE_SUBADULT","F_DISPERSED","NA")),IF(SABI_SUMMARY!AM296="MALE_ADULT_36_48","M_RESIDENT",IF(SABI_SUMMARY!AM296="FEMALE_ADULT_36_48","F_RESIDENT","NA")))</f>
        <v>NA</v>
      </c>
      <c r="E296" s="1" t="str">
        <f>IF(SABI_SUMMARY!AN296="CENSORED",IF(SABI_SUMMARY!AM296="MALE_SUBADULT","M_DISPERSED",IF(SABI_SUMMARY!AM296="FEMALE_SUBADULT","F_DISPERSED","NA")),IF(SABI_SUMMARY!AN296="MALE_ADULT_36_48","M_RESIDENT",IF(SABI_SUMMARY!AN296="FEMALE_ADULT_36_48","F_RESIDENT","NA")))</f>
        <v>NA</v>
      </c>
      <c r="F296" s="1" t="str">
        <f>IF(SABI_SUMMARY!AO296="CENSORED",IF(SABI_SUMMARY!AN296="MALE_SUBADULT","M_DISPERSED",IF(SABI_SUMMARY!AN296="FEMALE_SUBADULT","F_DISPERSED","NA")),IF(SABI_SUMMARY!AO296="MALE_ADULT_36_48","M_RESIDENT",IF(SABI_SUMMARY!AO296="FEMALE_ADULT_36_48","F_RESIDENT","NA")))</f>
        <v>NA</v>
      </c>
      <c r="G296" s="1" t="str">
        <f>IF(SABI_SUMMARY!AP296="CENSORED",IF(SABI_SUMMARY!AO296="MALE_SUBADULT","M_DISPERSED",IF(SABI_SUMMARY!AO296="FEMALE_SUBADULT","F_DISPERSED","NA")),IF(SABI_SUMMARY!AP296="MALE_ADULT_36_48","M_RESIDENT",IF(SABI_SUMMARY!AP296="FEMALE_ADULT_36_48","F_RESIDENT","NA")))</f>
        <v>NA</v>
      </c>
      <c r="H296" s="1" t="str">
        <f>IF(SABI_SUMMARY!AQ296="CENSORED",IF(SABI_SUMMARY!AP296="MALE_SUBADULT","M_DISPERSED",IF(SABI_SUMMARY!AP296="FEMALE_SUBADULT","F_DISPERSED","NA")),IF(SABI_SUMMARY!AQ296="MALE_ADULT_36_48","M_RESIDENT",IF(SABI_SUMMARY!AQ296="FEMALE_ADULT_36_48","F_RESIDENT","NA")))</f>
        <v>NA</v>
      </c>
      <c r="I296" s="1" t="str">
        <f>IF(SABI_SUMMARY!AR296="CENSORED",IF(SABI_SUMMARY!AQ296="MALE_SUBADULT","M_DISPERSED",IF(SABI_SUMMARY!AQ296="FEMALE_SUBADULT","F_DISPERSED","NA")),IF(SABI_SUMMARY!AR296="MALE_ADULT_36_48","M_RESIDENT",IF(SABI_SUMMARY!AR296="FEMALE_ADULT_36_48","F_RESIDENT","NA")))</f>
        <v>NA</v>
      </c>
      <c r="J296" s="1" t="str">
        <f>IF(SABI_SUMMARY!AS296="CENSORED",IF(SABI_SUMMARY!AR296="MALE_SUBADULT","M_DISPERSED",IF(SABI_SUMMARY!AR296="FEMALE_SUBADULT","F_DISPERSED","NA")),IF(SABI_SUMMARY!AS296="MALE_ADULT_36_48","M_RESIDENT",IF(SABI_SUMMARY!AS296="FEMALE_ADULT_36_48","F_RESIDENT","NA")))</f>
        <v>M_RESIDENT</v>
      </c>
      <c r="K296" s="1" t="str">
        <f>IF(SABI_SUMMARY!AT296="CENSORED",IF(SABI_SUMMARY!AS296="MALE_SUBADULT","M_DISPERSED",IF(SABI_SUMMARY!AS296="FEMALE_SUBADULT","F_DISPERSED","NA")),IF(SABI_SUMMARY!AT296="MALE_ADULT_36_48","M_RESIDENT",IF(SABI_SUMMARY!AT296="FEMALE_ADULT_36_48","F_RESIDENT","NA")))</f>
        <v>NA</v>
      </c>
      <c r="L296" s="1" t="str">
        <f>IF(SABI_SUMMARY!AU296="CENSORED",IF(SABI_SUMMARY!AT296="MALE_SUBADULT","M_DISPERSED",IF(SABI_SUMMARY!AT296="FEMALE_SUBADULT","F_DISPERSED","NA")),IF(SABI_SUMMARY!AU296="MALE_ADULT_36_48","M_RESIDENT",IF(SABI_SUMMARY!AU296="FEMALE_ADULT_36_48","F_RESIDENT","NA")))</f>
        <v>NA</v>
      </c>
      <c r="M296" s="1" t="str">
        <f>IF(SABI_SUMMARY!AV296="CENSORED",IF(SABI_SUMMARY!AU296="MALE_SUBADULT","M_DISPERSED",IF(SABI_SUMMARY!AU296="FEMALE_SUBADULT","F_DISPERSED","NA")),IF(SABI_SUMMARY!AV296="MALE_ADULT_36_48","M_RESIDENT",IF(SABI_SUMMARY!AV296="FEMALE_ADULT_36_48","F_RESIDENT","NA")))</f>
        <v>NA</v>
      </c>
      <c r="N296" s="1" t="str">
        <f>IF(SABI_SUMMARY!AW296="CENSORED",IF(SABI_SUMMARY!AV296="MALE_SUBADULT","M_DISPERSED",IF(SABI_SUMMARY!AV296="FEMALE_SUBADULT","F_DISPERSED","NA")),IF(SABI_SUMMARY!AW296="MALE_ADULT_36_48","M_RESIDENT",IF(SABI_SUMMARY!AW296="FEMALE_ADULT_36_48","F_RESIDENT","NA")))</f>
        <v>NA</v>
      </c>
      <c r="O296" s="1" t="str">
        <f>IF(SABI_SUMMARY!AX296="CENSORED",IF(SABI_SUMMARY!AW296="MALE_SUBADULT","M_DISPERSED",IF(SABI_SUMMARY!AW296="FEMALE_SUBADULT","F_DISPERSED","NA")),IF(SABI_SUMMARY!AX296="MALE_ADULT_36_48","M_RESIDENT",IF(SABI_SUMMARY!AX296="FEMALE_ADULT_36_48","F_RESIDENT","NA")))</f>
        <v>NA</v>
      </c>
      <c r="P296" s="1" t="str">
        <f>IF(SABI_SUMMARY!AY296="CENSORED",IF(SABI_SUMMARY!AX296="MALE_SUBADULT","M_DISPERSED",IF(SABI_SUMMARY!AX296="FEMALE_SUBADULT","F_DISPERSED","NA")),IF(SABI_SUMMARY!AY296="MALE_ADULT_36_48","M_RESIDENT",IF(SABI_SUMMARY!AY296="FEMALE_ADULT_36_48","F_RESIDENT","NA")))</f>
        <v>NA</v>
      </c>
    </row>
    <row r="297" spans="1:16" x14ac:dyDescent="0.2">
      <c r="A297" s="27">
        <f>SABI_RAW_DATA!A297</f>
        <v>296</v>
      </c>
      <c r="B297" s="1" t="str">
        <f>IF(SABI_SUMMARY!AK297="CENSORED",IF(SABI_SUMMARY!AJ297="MALE_SUBADULT","M_DISPERSED",IF(SABI_SUMMARY!AJ297="FEMALE_SUBADULT","F_DISPERSED","NA")),IF(SABI_SUMMARY!AK297="MALE_ADULT_36_48","M_RESIDENT",IF(SABI_SUMMARY!AK297="FEMALE_ADULT_36_48","F_RESIDENT","NA")))</f>
        <v>NA</v>
      </c>
      <c r="C297" s="1" t="str">
        <f>IF(SABI_SUMMARY!AL297="CENSORED",IF(SABI_SUMMARY!AK297="MALE_SUBADULT","M_DISPERSED",IF(SABI_SUMMARY!AK297="FEMALE_SUBADULT","F_DISPERSED","NA")),IF(SABI_SUMMARY!AL297="MALE_ADULT_36_48","M_RESIDENT",IF(SABI_SUMMARY!AL297="FEMALE_ADULT_36_48","F_RESIDENT","NA")))</f>
        <v>NA</v>
      </c>
      <c r="D297" s="1" t="str">
        <f>IF(SABI_SUMMARY!AM297="CENSORED",IF(SABI_SUMMARY!AL297="MALE_SUBADULT","M_DISPERSED",IF(SABI_SUMMARY!AL297="FEMALE_SUBADULT","F_DISPERSED","NA")),IF(SABI_SUMMARY!AM297="MALE_ADULT_36_48","M_RESIDENT",IF(SABI_SUMMARY!AM297="FEMALE_ADULT_36_48","F_RESIDENT","NA")))</f>
        <v>NA</v>
      </c>
      <c r="E297" s="1" t="str">
        <f>IF(SABI_SUMMARY!AN297="CENSORED",IF(SABI_SUMMARY!AM297="MALE_SUBADULT","M_DISPERSED",IF(SABI_SUMMARY!AM297="FEMALE_SUBADULT","F_DISPERSED","NA")),IF(SABI_SUMMARY!AN297="MALE_ADULT_36_48","M_RESIDENT",IF(SABI_SUMMARY!AN297="FEMALE_ADULT_36_48","F_RESIDENT","NA")))</f>
        <v>NA</v>
      </c>
      <c r="F297" s="1" t="str">
        <f>IF(SABI_SUMMARY!AO297="CENSORED",IF(SABI_SUMMARY!AN297="MALE_SUBADULT","M_DISPERSED",IF(SABI_SUMMARY!AN297="FEMALE_SUBADULT","F_DISPERSED","NA")),IF(SABI_SUMMARY!AO297="MALE_ADULT_36_48","M_RESIDENT",IF(SABI_SUMMARY!AO297="FEMALE_ADULT_36_48","F_RESIDENT","NA")))</f>
        <v>NA</v>
      </c>
      <c r="G297" s="1" t="str">
        <f>IF(SABI_SUMMARY!AP297="CENSORED",IF(SABI_SUMMARY!AO297="MALE_SUBADULT","M_DISPERSED",IF(SABI_SUMMARY!AO297="FEMALE_SUBADULT","F_DISPERSED","NA")),IF(SABI_SUMMARY!AP297="MALE_ADULT_36_48","M_RESIDENT",IF(SABI_SUMMARY!AP297="FEMALE_ADULT_36_48","F_RESIDENT","NA")))</f>
        <v>NA</v>
      </c>
      <c r="H297" s="1" t="str">
        <f>IF(SABI_SUMMARY!AQ297="CENSORED",IF(SABI_SUMMARY!AP297="MALE_SUBADULT","M_DISPERSED",IF(SABI_SUMMARY!AP297="FEMALE_SUBADULT","F_DISPERSED","NA")),IF(SABI_SUMMARY!AQ297="MALE_ADULT_36_48","M_RESIDENT",IF(SABI_SUMMARY!AQ297="FEMALE_ADULT_36_48","F_RESIDENT","NA")))</f>
        <v>NA</v>
      </c>
      <c r="I297" s="1" t="str">
        <f>IF(SABI_SUMMARY!AR297="CENSORED",IF(SABI_SUMMARY!AQ297="MALE_SUBADULT","M_DISPERSED",IF(SABI_SUMMARY!AQ297="FEMALE_SUBADULT","F_DISPERSED","NA")),IF(SABI_SUMMARY!AR297="MALE_ADULT_36_48","M_RESIDENT",IF(SABI_SUMMARY!AR297="FEMALE_ADULT_36_48","F_RESIDENT","NA")))</f>
        <v>NA</v>
      </c>
      <c r="J297" s="1" t="str">
        <f>IF(SABI_SUMMARY!AS297="CENSORED",IF(SABI_SUMMARY!AR297="MALE_SUBADULT","M_DISPERSED",IF(SABI_SUMMARY!AR297="FEMALE_SUBADULT","F_DISPERSED","NA")),IF(SABI_SUMMARY!AS297="MALE_ADULT_36_48","M_RESIDENT",IF(SABI_SUMMARY!AS297="FEMALE_ADULT_36_48","F_RESIDENT","NA")))</f>
        <v>NA</v>
      </c>
      <c r="K297" s="1" t="str">
        <f>IF(SABI_SUMMARY!AT297="CENSORED",IF(SABI_SUMMARY!AS297="MALE_SUBADULT","M_DISPERSED",IF(SABI_SUMMARY!AS297="FEMALE_SUBADULT","F_DISPERSED","NA")),IF(SABI_SUMMARY!AT297="MALE_ADULT_36_48","M_RESIDENT",IF(SABI_SUMMARY!AT297="FEMALE_ADULT_36_48","F_RESIDENT","NA")))</f>
        <v>NA</v>
      </c>
      <c r="L297" s="1" t="str">
        <f>IF(SABI_SUMMARY!AU297="CENSORED",IF(SABI_SUMMARY!AT297="MALE_SUBADULT","M_DISPERSED",IF(SABI_SUMMARY!AT297="FEMALE_SUBADULT","F_DISPERSED","NA")),IF(SABI_SUMMARY!AU297="MALE_ADULT_36_48","M_RESIDENT",IF(SABI_SUMMARY!AU297="FEMALE_ADULT_36_48","F_RESIDENT","NA")))</f>
        <v>NA</v>
      </c>
      <c r="M297" s="1" t="str">
        <f>IF(SABI_SUMMARY!AV297="CENSORED",IF(SABI_SUMMARY!AU297="MALE_SUBADULT","M_DISPERSED",IF(SABI_SUMMARY!AU297="FEMALE_SUBADULT","F_DISPERSED","NA")),IF(SABI_SUMMARY!AV297="MALE_ADULT_36_48","M_RESIDENT",IF(SABI_SUMMARY!AV297="FEMALE_ADULT_36_48","F_RESIDENT","NA")))</f>
        <v>NA</v>
      </c>
      <c r="N297" s="1" t="str">
        <f>IF(SABI_SUMMARY!AW297="CENSORED",IF(SABI_SUMMARY!AV297="MALE_SUBADULT","M_DISPERSED",IF(SABI_SUMMARY!AV297="FEMALE_SUBADULT","F_DISPERSED","NA")),IF(SABI_SUMMARY!AW297="MALE_ADULT_36_48","M_RESIDENT",IF(SABI_SUMMARY!AW297="FEMALE_ADULT_36_48","F_RESIDENT","NA")))</f>
        <v>NA</v>
      </c>
      <c r="O297" s="1" t="str">
        <f>IF(SABI_SUMMARY!AX297="CENSORED",IF(SABI_SUMMARY!AW297="MALE_SUBADULT","M_DISPERSED",IF(SABI_SUMMARY!AW297="FEMALE_SUBADULT","F_DISPERSED","NA")),IF(SABI_SUMMARY!AX297="MALE_ADULT_36_48","M_RESIDENT",IF(SABI_SUMMARY!AX297="FEMALE_ADULT_36_48","F_RESIDENT","NA")))</f>
        <v>NA</v>
      </c>
      <c r="P297" s="1" t="str">
        <f>IF(SABI_SUMMARY!AY297="CENSORED",IF(SABI_SUMMARY!AX297="MALE_SUBADULT","M_DISPERSED",IF(SABI_SUMMARY!AX297="FEMALE_SUBADULT","F_DISPERSED","NA")),IF(SABI_SUMMARY!AY297="MALE_ADULT_36_48","M_RESIDENT",IF(SABI_SUMMARY!AY297="FEMALE_ADULT_36_48","F_RESIDENT","NA")))</f>
        <v>NA</v>
      </c>
    </row>
    <row r="298" spans="1:16" x14ac:dyDescent="0.2">
      <c r="A298" s="27">
        <f>SABI_RAW_DATA!A298</f>
        <v>297</v>
      </c>
      <c r="B298" s="1" t="str">
        <f>IF(SABI_SUMMARY!AK298="CENSORED",IF(SABI_SUMMARY!AJ298="MALE_SUBADULT","M_DISPERSED",IF(SABI_SUMMARY!AJ298="FEMALE_SUBADULT","F_DISPERSED","NA")),IF(SABI_SUMMARY!AK298="MALE_ADULT_36_48","M_RESIDENT",IF(SABI_SUMMARY!AK298="FEMALE_ADULT_36_48","F_RESIDENT","NA")))</f>
        <v>NA</v>
      </c>
      <c r="C298" s="1" t="str">
        <f>IF(SABI_SUMMARY!AL298="CENSORED",IF(SABI_SUMMARY!AK298="MALE_SUBADULT","M_DISPERSED",IF(SABI_SUMMARY!AK298="FEMALE_SUBADULT","F_DISPERSED","NA")),IF(SABI_SUMMARY!AL298="MALE_ADULT_36_48","M_RESIDENT",IF(SABI_SUMMARY!AL298="FEMALE_ADULT_36_48","F_RESIDENT","NA")))</f>
        <v>NA</v>
      </c>
      <c r="D298" s="1" t="str">
        <f>IF(SABI_SUMMARY!AM298="CENSORED",IF(SABI_SUMMARY!AL298="MALE_SUBADULT","M_DISPERSED",IF(SABI_SUMMARY!AL298="FEMALE_SUBADULT","F_DISPERSED","NA")),IF(SABI_SUMMARY!AM298="MALE_ADULT_36_48","M_RESIDENT",IF(SABI_SUMMARY!AM298="FEMALE_ADULT_36_48","F_RESIDENT","NA")))</f>
        <v>NA</v>
      </c>
      <c r="E298" s="1" t="str">
        <f>IF(SABI_SUMMARY!AN298="CENSORED",IF(SABI_SUMMARY!AM298="MALE_SUBADULT","M_DISPERSED",IF(SABI_SUMMARY!AM298="FEMALE_SUBADULT","F_DISPERSED","NA")),IF(SABI_SUMMARY!AN298="MALE_ADULT_36_48","M_RESIDENT",IF(SABI_SUMMARY!AN298="FEMALE_ADULT_36_48","F_RESIDENT","NA")))</f>
        <v>NA</v>
      </c>
      <c r="F298" s="1" t="str">
        <f>IF(SABI_SUMMARY!AO298="CENSORED",IF(SABI_SUMMARY!AN298="MALE_SUBADULT","M_DISPERSED",IF(SABI_SUMMARY!AN298="FEMALE_SUBADULT","F_DISPERSED","NA")),IF(SABI_SUMMARY!AO298="MALE_ADULT_36_48","M_RESIDENT",IF(SABI_SUMMARY!AO298="FEMALE_ADULT_36_48","F_RESIDENT","NA")))</f>
        <v>NA</v>
      </c>
      <c r="G298" s="1" t="str">
        <f>IF(SABI_SUMMARY!AP298="CENSORED",IF(SABI_SUMMARY!AO298="MALE_SUBADULT","M_DISPERSED",IF(SABI_SUMMARY!AO298="FEMALE_SUBADULT","F_DISPERSED","NA")),IF(SABI_SUMMARY!AP298="MALE_ADULT_36_48","M_RESIDENT",IF(SABI_SUMMARY!AP298="FEMALE_ADULT_36_48","F_RESIDENT","NA")))</f>
        <v>NA</v>
      </c>
      <c r="H298" s="1" t="str">
        <f>IF(SABI_SUMMARY!AQ298="CENSORED",IF(SABI_SUMMARY!AP298="MALE_SUBADULT","M_DISPERSED",IF(SABI_SUMMARY!AP298="FEMALE_SUBADULT","F_DISPERSED","NA")),IF(SABI_SUMMARY!AQ298="MALE_ADULT_36_48","M_RESIDENT",IF(SABI_SUMMARY!AQ298="FEMALE_ADULT_36_48","F_RESIDENT","NA")))</f>
        <v>NA</v>
      </c>
      <c r="I298" s="1" t="str">
        <f>IF(SABI_SUMMARY!AR298="CENSORED",IF(SABI_SUMMARY!AQ298="MALE_SUBADULT","M_DISPERSED",IF(SABI_SUMMARY!AQ298="FEMALE_SUBADULT","F_DISPERSED","NA")),IF(SABI_SUMMARY!AR298="MALE_ADULT_36_48","M_RESIDENT",IF(SABI_SUMMARY!AR298="FEMALE_ADULT_36_48","F_RESIDENT","NA")))</f>
        <v>NA</v>
      </c>
      <c r="J298" s="1" t="str">
        <f>IF(SABI_SUMMARY!AS298="CENSORED",IF(SABI_SUMMARY!AR298="MALE_SUBADULT","M_DISPERSED",IF(SABI_SUMMARY!AR298="FEMALE_SUBADULT","F_DISPERSED","NA")),IF(SABI_SUMMARY!AS298="MALE_ADULT_36_48","M_RESIDENT",IF(SABI_SUMMARY!AS298="FEMALE_ADULT_36_48","F_RESIDENT","NA")))</f>
        <v>NA</v>
      </c>
      <c r="K298" s="1" t="str">
        <f>IF(SABI_SUMMARY!AT298="CENSORED",IF(SABI_SUMMARY!AS298="MALE_SUBADULT","M_DISPERSED",IF(SABI_SUMMARY!AS298="FEMALE_SUBADULT","F_DISPERSED","NA")),IF(SABI_SUMMARY!AT298="MALE_ADULT_36_48","M_RESIDENT",IF(SABI_SUMMARY!AT298="FEMALE_ADULT_36_48","F_RESIDENT","NA")))</f>
        <v>NA</v>
      </c>
      <c r="L298" s="1" t="str">
        <f>IF(SABI_SUMMARY!AU298="CENSORED",IF(SABI_SUMMARY!AT298="MALE_SUBADULT","M_DISPERSED",IF(SABI_SUMMARY!AT298="FEMALE_SUBADULT","F_DISPERSED","NA")),IF(SABI_SUMMARY!AU298="MALE_ADULT_36_48","M_RESIDENT",IF(SABI_SUMMARY!AU298="FEMALE_ADULT_36_48","F_RESIDENT","NA")))</f>
        <v>NA</v>
      </c>
      <c r="M298" s="1" t="str">
        <f>IF(SABI_SUMMARY!AV298="CENSORED",IF(SABI_SUMMARY!AU298="MALE_SUBADULT","M_DISPERSED",IF(SABI_SUMMARY!AU298="FEMALE_SUBADULT","F_DISPERSED","NA")),IF(SABI_SUMMARY!AV298="MALE_ADULT_36_48","M_RESIDENT",IF(SABI_SUMMARY!AV298="FEMALE_ADULT_36_48","F_RESIDENT","NA")))</f>
        <v>NA</v>
      </c>
      <c r="N298" s="1" t="str">
        <f>IF(SABI_SUMMARY!AW298="CENSORED",IF(SABI_SUMMARY!AV298="MALE_SUBADULT","M_DISPERSED",IF(SABI_SUMMARY!AV298="FEMALE_SUBADULT","F_DISPERSED","NA")),IF(SABI_SUMMARY!AW298="MALE_ADULT_36_48","M_RESIDENT",IF(SABI_SUMMARY!AW298="FEMALE_ADULT_36_48","F_RESIDENT","NA")))</f>
        <v>NA</v>
      </c>
      <c r="O298" s="1" t="str">
        <f>IF(SABI_SUMMARY!AX298="CENSORED",IF(SABI_SUMMARY!AW298="MALE_SUBADULT","M_DISPERSED",IF(SABI_SUMMARY!AW298="FEMALE_SUBADULT","F_DISPERSED","NA")),IF(SABI_SUMMARY!AX298="MALE_ADULT_36_48","M_RESIDENT",IF(SABI_SUMMARY!AX298="FEMALE_ADULT_36_48","F_RESIDENT","NA")))</f>
        <v>NA</v>
      </c>
      <c r="P298" s="1" t="str">
        <f>IF(SABI_SUMMARY!AY298="CENSORED",IF(SABI_SUMMARY!AX298="MALE_SUBADULT","M_DISPERSED",IF(SABI_SUMMARY!AX298="FEMALE_SUBADULT","F_DISPERSED","NA")),IF(SABI_SUMMARY!AY298="MALE_ADULT_36_48","M_RESIDENT",IF(SABI_SUMMARY!AY298="FEMALE_ADULT_36_48","F_RESIDENT","NA")))</f>
        <v>NA</v>
      </c>
    </row>
    <row r="299" spans="1:16" x14ac:dyDescent="0.2">
      <c r="A299" s="27">
        <f>SABI_RAW_DATA!A299</f>
        <v>298</v>
      </c>
      <c r="B299" s="1" t="str">
        <f>IF(SABI_SUMMARY!AK299="CENSORED",IF(SABI_SUMMARY!AJ299="MALE_SUBADULT","M_DISPERSED",IF(SABI_SUMMARY!AJ299="FEMALE_SUBADULT","F_DISPERSED","NA")),IF(SABI_SUMMARY!AK299="MALE_ADULT_36_48","M_RESIDENT",IF(SABI_SUMMARY!AK299="FEMALE_ADULT_36_48","F_RESIDENT","NA")))</f>
        <v>NA</v>
      </c>
      <c r="C299" s="1" t="str">
        <f>IF(SABI_SUMMARY!AL299="CENSORED",IF(SABI_SUMMARY!AK299="MALE_SUBADULT","M_DISPERSED",IF(SABI_SUMMARY!AK299="FEMALE_SUBADULT","F_DISPERSED","NA")),IF(SABI_SUMMARY!AL299="MALE_ADULT_36_48","M_RESIDENT",IF(SABI_SUMMARY!AL299="FEMALE_ADULT_36_48","F_RESIDENT","NA")))</f>
        <v>NA</v>
      </c>
      <c r="D299" s="1" t="str">
        <f>IF(SABI_SUMMARY!AM299="CENSORED",IF(SABI_SUMMARY!AL299="MALE_SUBADULT","M_DISPERSED",IF(SABI_SUMMARY!AL299="FEMALE_SUBADULT","F_DISPERSED","NA")),IF(SABI_SUMMARY!AM299="MALE_ADULT_36_48","M_RESIDENT",IF(SABI_SUMMARY!AM299="FEMALE_ADULT_36_48","F_RESIDENT","NA")))</f>
        <v>NA</v>
      </c>
      <c r="E299" s="1" t="str">
        <f>IF(SABI_SUMMARY!AN299="CENSORED",IF(SABI_SUMMARY!AM299="MALE_SUBADULT","M_DISPERSED",IF(SABI_SUMMARY!AM299="FEMALE_SUBADULT","F_DISPERSED","NA")),IF(SABI_SUMMARY!AN299="MALE_ADULT_36_48","M_RESIDENT",IF(SABI_SUMMARY!AN299="FEMALE_ADULT_36_48","F_RESIDENT","NA")))</f>
        <v>NA</v>
      </c>
      <c r="F299" s="1" t="str">
        <f>IF(SABI_SUMMARY!AO299="CENSORED",IF(SABI_SUMMARY!AN299="MALE_SUBADULT","M_DISPERSED",IF(SABI_SUMMARY!AN299="FEMALE_SUBADULT","F_DISPERSED","NA")),IF(SABI_SUMMARY!AO299="MALE_ADULT_36_48","M_RESIDENT",IF(SABI_SUMMARY!AO299="FEMALE_ADULT_36_48","F_RESIDENT","NA")))</f>
        <v>NA</v>
      </c>
      <c r="G299" s="1" t="str">
        <f>IF(SABI_SUMMARY!AP299="CENSORED",IF(SABI_SUMMARY!AO299="MALE_SUBADULT","M_DISPERSED",IF(SABI_SUMMARY!AO299="FEMALE_SUBADULT","F_DISPERSED","NA")),IF(SABI_SUMMARY!AP299="MALE_ADULT_36_48","M_RESIDENT",IF(SABI_SUMMARY!AP299="FEMALE_ADULT_36_48","F_RESIDENT","NA")))</f>
        <v>NA</v>
      </c>
      <c r="H299" s="1" t="str">
        <f>IF(SABI_SUMMARY!AQ299="CENSORED",IF(SABI_SUMMARY!AP299="MALE_SUBADULT","M_DISPERSED",IF(SABI_SUMMARY!AP299="FEMALE_SUBADULT","F_DISPERSED","NA")),IF(SABI_SUMMARY!AQ299="MALE_ADULT_36_48","M_RESIDENT",IF(SABI_SUMMARY!AQ299="FEMALE_ADULT_36_48","F_RESIDENT","NA")))</f>
        <v>NA</v>
      </c>
      <c r="I299" s="1" t="str">
        <f>IF(SABI_SUMMARY!AR299="CENSORED",IF(SABI_SUMMARY!AQ299="MALE_SUBADULT","M_DISPERSED",IF(SABI_SUMMARY!AQ299="FEMALE_SUBADULT","F_DISPERSED","NA")),IF(SABI_SUMMARY!AR299="MALE_ADULT_36_48","M_RESIDENT",IF(SABI_SUMMARY!AR299="FEMALE_ADULT_36_48","F_RESIDENT","NA")))</f>
        <v>NA</v>
      </c>
      <c r="J299" s="1" t="str">
        <f>IF(SABI_SUMMARY!AS299="CENSORED",IF(SABI_SUMMARY!AR299="MALE_SUBADULT","M_DISPERSED",IF(SABI_SUMMARY!AR299="FEMALE_SUBADULT","F_DISPERSED","NA")),IF(SABI_SUMMARY!AS299="MALE_ADULT_36_48","M_RESIDENT",IF(SABI_SUMMARY!AS299="FEMALE_ADULT_36_48","F_RESIDENT","NA")))</f>
        <v>NA</v>
      </c>
      <c r="K299" s="1" t="str">
        <f>IF(SABI_SUMMARY!AT299="CENSORED",IF(SABI_SUMMARY!AS299="MALE_SUBADULT","M_DISPERSED",IF(SABI_SUMMARY!AS299="FEMALE_SUBADULT","F_DISPERSED","NA")),IF(SABI_SUMMARY!AT299="MALE_ADULT_36_48","M_RESIDENT",IF(SABI_SUMMARY!AT299="FEMALE_ADULT_36_48","F_RESIDENT","NA")))</f>
        <v>NA</v>
      </c>
      <c r="L299" s="1" t="str">
        <f>IF(SABI_SUMMARY!AU299="CENSORED",IF(SABI_SUMMARY!AT299="MALE_SUBADULT","M_DISPERSED",IF(SABI_SUMMARY!AT299="FEMALE_SUBADULT","F_DISPERSED","NA")),IF(SABI_SUMMARY!AU299="MALE_ADULT_36_48","M_RESIDENT",IF(SABI_SUMMARY!AU299="FEMALE_ADULT_36_48","F_RESIDENT","NA")))</f>
        <v>NA</v>
      </c>
      <c r="M299" s="1" t="str">
        <f>IF(SABI_SUMMARY!AV299="CENSORED",IF(SABI_SUMMARY!AU299="MALE_SUBADULT","M_DISPERSED",IF(SABI_SUMMARY!AU299="FEMALE_SUBADULT","F_DISPERSED","NA")),IF(SABI_SUMMARY!AV299="MALE_ADULT_36_48","M_RESIDENT",IF(SABI_SUMMARY!AV299="FEMALE_ADULT_36_48","F_RESIDENT","NA")))</f>
        <v>NA</v>
      </c>
      <c r="N299" s="1" t="str">
        <f>IF(SABI_SUMMARY!AW299="CENSORED",IF(SABI_SUMMARY!AV299="MALE_SUBADULT","M_DISPERSED",IF(SABI_SUMMARY!AV299="FEMALE_SUBADULT","F_DISPERSED","NA")),IF(SABI_SUMMARY!AW299="MALE_ADULT_36_48","M_RESIDENT",IF(SABI_SUMMARY!AW299="FEMALE_ADULT_36_48","F_RESIDENT","NA")))</f>
        <v>NA</v>
      </c>
      <c r="O299" s="1" t="str">
        <f>IF(SABI_SUMMARY!AX299="CENSORED",IF(SABI_SUMMARY!AW299="MALE_SUBADULT","M_DISPERSED",IF(SABI_SUMMARY!AW299="FEMALE_SUBADULT","F_DISPERSED","NA")),IF(SABI_SUMMARY!AX299="MALE_ADULT_36_48","M_RESIDENT",IF(SABI_SUMMARY!AX299="FEMALE_ADULT_36_48","F_RESIDENT","NA")))</f>
        <v>NA</v>
      </c>
      <c r="P299" s="1" t="str">
        <f>IF(SABI_SUMMARY!AY299="CENSORED",IF(SABI_SUMMARY!AX299="MALE_SUBADULT","M_DISPERSED",IF(SABI_SUMMARY!AX299="FEMALE_SUBADULT","F_DISPERSED","NA")),IF(SABI_SUMMARY!AY299="MALE_ADULT_36_48","M_RESIDENT",IF(SABI_SUMMARY!AY299="FEMALE_ADULT_36_48","F_RESIDENT","NA")))</f>
        <v>NA</v>
      </c>
    </row>
    <row r="300" spans="1:16" x14ac:dyDescent="0.2">
      <c r="A300" s="27">
        <f>SABI_RAW_DATA!A300</f>
        <v>299</v>
      </c>
      <c r="B300" s="1" t="str">
        <f>IF(SABI_SUMMARY!AK300="CENSORED",IF(SABI_SUMMARY!AJ300="MALE_SUBADULT","M_DISPERSED",IF(SABI_SUMMARY!AJ300="FEMALE_SUBADULT","F_DISPERSED","NA")),IF(SABI_SUMMARY!AK300="MALE_ADULT_36_48","M_RESIDENT",IF(SABI_SUMMARY!AK300="FEMALE_ADULT_36_48","F_RESIDENT","NA")))</f>
        <v>NA</v>
      </c>
      <c r="C300" s="1" t="str">
        <f>IF(SABI_SUMMARY!AL300="CENSORED",IF(SABI_SUMMARY!AK300="MALE_SUBADULT","M_DISPERSED",IF(SABI_SUMMARY!AK300="FEMALE_SUBADULT","F_DISPERSED","NA")),IF(SABI_SUMMARY!AL300="MALE_ADULT_36_48","M_RESIDENT",IF(SABI_SUMMARY!AL300="FEMALE_ADULT_36_48","F_RESIDENT","NA")))</f>
        <v>NA</v>
      </c>
      <c r="D300" s="1" t="str">
        <f>IF(SABI_SUMMARY!AM300="CENSORED",IF(SABI_SUMMARY!AL300="MALE_SUBADULT","M_DISPERSED",IF(SABI_SUMMARY!AL300="FEMALE_SUBADULT","F_DISPERSED","NA")),IF(SABI_SUMMARY!AM300="MALE_ADULT_36_48","M_RESIDENT",IF(SABI_SUMMARY!AM300="FEMALE_ADULT_36_48","F_RESIDENT","NA")))</f>
        <v>NA</v>
      </c>
      <c r="E300" s="1" t="str">
        <f>IF(SABI_SUMMARY!AN300="CENSORED",IF(SABI_SUMMARY!AM300="MALE_SUBADULT","M_DISPERSED",IF(SABI_SUMMARY!AM300="FEMALE_SUBADULT","F_DISPERSED","NA")),IF(SABI_SUMMARY!AN300="MALE_ADULT_36_48","M_RESIDENT",IF(SABI_SUMMARY!AN300="FEMALE_ADULT_36_48","F_RESIDENT","NA")))</f>
        <v>NA</v>
      </c>
      <c r="F300" s="1" t="str">
        <f>IF(SABI_SUMMARY!AO300="CENSORED",IF(SABI_SUMMARY!AN300="MALE_SUBADULT","M_DISPERSED",IF(SABI_SUMMARY!AN300="FEMALE_SUBADULT","F_DISPERSED","NA")),IF(SABI_SUMMARY!AO300="MALE_ADULT_36_48","M_RESIDENT",IF(SABI_SUMMARY!AO300="FEMALE_ADULT_36_48","F_RESIDENT","NA")))</f>
        <v>NA</v>
      </c>
      <c r="G300" s="1" t="str">
        <f>IF(SABI_SUMMARY!AP300="CENSORED",IF(SABI_SUMMARY!AO300="MALE_SUBADULT","M_DISPERSED",IF(SABI_SUMMARY!AO300="FEMALE_SUBADULT","F_DISPERSED","NA")),IF(SABI_SUMMARY!AP300="MALE_ADULT_36_48","M_RESIDENT",IF(SABI_SUMMARY!AP300="FEMALE_ADULT_36_48","F_RESIDENT","NA")))</f>
        <v>NA</v>
      </c>
      <c r="H300" s="1" t="str">
        <f>IF(SABI_SUMMARY!AQ300="CENSORED",IF(SABI_SUMMARY!AP300="MALE_SUBADULT","M_DISPERSED",IF(SABI_SUMMARY!AP300="FEMALE_SUBADULT","F_DISPERSED","NA")),IF(SABI_SUMMARY!AQ300="MALE_ADULT_36_48","M_RESIDENT",IF(SABI_SUMMARY!AQ300="FEMALE_ADULT_36_48","F_RESIDENT","NA")))</f>
        <v>NA</v>
      </c>
      <c r="I300" s="1" t="str">
        <f>IF(SABI_SUMMARY!AR300="CENSORED",IF(SABI_SUMMARY!AQ300="MALE_SUBADULT","M_DISPERSED",IF(SABI_SUMMARY!AQ300="FEMALE_SUBADULT","F_DISPERSED","NA")),IF(SABI_SUMMARY!AR300="MALE_ADULT_36_48","M_RESIDENT",IF(SABI_SUMMARY!AR300="FEMALE_ADULT_36_48","F_RESIDENT","NA")))</f>
        <v>NA</v>
      </c>
      <c r="J300" s="1" t="str">
        <f>IF(SABI_SUMMARY!AS300="CENSORED",IF(SABI_SUMMARY!AR300="MALE_SUBADULT","M_DISPERSED",IF(SABI_SUMMARY!AR300="FEMALE_SUBADULT","F_DISPERSED","NA")),IF(SABI_SUMMARY!AS300="MALE_ADULT_36_48","M_RESIDENT",IF(SABI_SUMMARY!AS300="FEMALE_ADULT_36_48","F_RESIDENT","NA")))</f>
        <v>NA</v>
      </c>
      <c r="K300" s="1" t="str">
        <f>IF(SABI_SUMMARY!AT300="CENSORED",IF(SABI_SUMMARY!AS300="MALE_SUBADULT","M_DISPERSED",IF(SABI_SUMMARY!AS300="FEMALE_SUBADULT","F_DISPERSED","NA")),IF(SABI_SUMMARY!AT300="MALE_ADULT_36_48","M_RESIDENT",IF(SABI_SUMMARY!AT300="FEMALE_ADULT_36_48","F_RESIDENT","NA")))</f>
        <v>NA</v>
      </c>
      <c r="L300" s="1" t="str">
        <f>IF(SABI_SUMMARY!AU300="CENSORED",IF(SABI_SUMMARY!AT300="MALE_SUBADULT","M_DISPERSED",IF(SABI_SUMMARY!AT300="FEMALE_SUBADULT","F_DISPERSED","NA")),IF(SABI_SUMMARY!AU300="MALE_ADULT_36_48","M_RESIDENT",IF(SABI_SUMMARY!AU300="FEMALE_ADULT_36_48","F_RESIDENT","NA")))</f>
        <v>NA</v>
      </c>
      <c r="M300" s="1" t="str">
        <f>IF(SABI_SUMMARY!AV300="CENSORED",IF(SABI_SUMMARY!AU300="MALE_SUBADULT","M_DISPERSED",IF(SABI_SUMMARY!AU300="FEMALE_SUBADULT","F_DISPERSED","NA")),IF(SABI_SUMMARY!AV300="MALE_ADULT_36_48","M_RESIDENT",IF(SABI_SUMMARY!AV300="FEMALE_ADULT_36_48","F_RESIDENT","NA")))</f>
        <v>NA</v>
      </c>
      <c r="N300" s="1" t="str">
        <f>IF(SABI_SUMMARY!AW300="CENSORED",IF(SABI_SUMMARY!AV300="MALE_SUBADULT","M_DISPERSED",IF(SABI_SUMMARY!AV300="FEMALE_SUBADULT","F_DISPERSED","NA")),IF(SABI_SUMMARY!AW300="MALE_ADULT_36_48","M_RESIDENT",IF(SABI_SUMMARY!AW300="FEMALE_ADULT_36_48","F_RESIDENT","NA")))</f>
        <v>NA</v>
      </c>
      <c r="O300" s="1" t="str">
        <f>IF(SABI_SUMMARY!AX300="CENSORED",IF(SABI_SUMMARY!AW300="MALE_SUBADULT","M_DISPERSED",IF(SABI_SUMMARY!AW300="FEMALE_SUBADULT","F_DISPERSED","NA")),IF(SABI_SUMMARY!AX300="MALE_ADULT_36_48","M_RESIDENT",IF(SABI_SUMMARY!AX300="FEMALE_ADULT_36_48","F_RESIDENT","NA")))</f>
        <v>NA</v>
      </c>
      <c r="P300" s="1" t="str">
        <f>IF(SABI_SUMMARY!AY300="CENSORED",IF(SABI_SUMMARY!AX300="MALE_SUBADULT","M_DISPERSED",IF(SABI_SUMMARY!AX300="FEMALE_SUBADULT","F_DISPERSED","NA")),IF(SABI_SUMMARY!AY300="MALE_ADULT_36_48","M_RESIDENT",IF(SABI_SUMMARY!AY300="FEMALE_ADULT_36_48","F_RESIDENT","NA")))</f>
        <v>NA</v>
      </c>
    </row>
    <row r="301" spans="1:16" x14ac:dyDescent="0.2">
      <c r="A301" s="27">
        <f>SABI_RAW_DATA!A301</f>
        <v>300</v>
      </c>
      <c r="B301" s="1" t="str">
        <f>IF(SABI_SUMMARY!AK301="CENSORED",IF(SABI_SUMMARY!AJ301="MALE_SUBADULT","M_DISPERSED",IF(SABI_SUMMARY!AJ301="FEMALE_SUBADULT","F_DISPERSED","NA")),IF(SABI_SUMMARY!AK301="MALE_ADULT_36_48","M_RESIDENT",IF(SABI_SUMMARY!AK301="FEMALE_ADULT_36_48","F_RESIDENT","NA")))</f>
        <v>NA</v>
      </c>
      <c r="C301" s="1" t="str">
        <f>IF(SABI_SUMMARY!AL301="CENSORED",IF(SABI_SUMMARY!AK301="MALE_SUBADULT","M_DISPERSED",IF(SABI_SUMMARY!AK301="FEMALE_SUBADULT","F_DISPERSED","NA")),IF(SABI_SUMMARY!AL301="MALE_ADULT_36_48","M_RESIDENT",IF(SABI_SUMMARY!AL301="FEMALE_ADULT_36_48","F_RESIDENT","NA")))</f>
        <v>NA</v>
      </c>
      <c r="D301" s="1" t="str">
        <f>IF(SABI_SUMMARY!AM301="CENSORED",IF(SABI_SUMMARY!AL301="MALE_SUBADULT","M_DISPERSED",IF(SABI_SUMMARY!AL301="FEMALE_SUBADULT","F_DISPERSED","NA")),IF(SABI_SUMMARY!AM301="MALE_ADULT_36_48","M_RESIDENT",IF(SABI_SUMMARY!AM301="FEMALE_ADULT_36_48","F_RESIDENT","NA")))</f>
        <v>NA</v>
      </c>
      <c r="E301" s="1" t="str">
        <f>IF(SABI_SUMMARY!AN301="CENSORED",IF(SABI_SUMMARY!AM301="MALE_SUBADULT","M_DISPERSED",IF(SABI_SUMMARY!AM301="FEMALE_SUBADULT","F_DISPERSED","NA")),IF(SABI_SUMMARY!AN301="MALE_ADULT_36_48","M_RESIDENT",IF(SABI_SUMMARY!AN301="FEMALE_ADULT_36_48","F_RESIDENT","NA")))</f>
        <v>NA</v>
      </c>
      <c r="F301" s="1" t="str">
        <f>IF(SABI_SUMMARY!AO301="CENSORED",IF(SABI_SUMMARY!AN301="MALE_SUBADULT","M_DISPERSED",IF(SABI_SUMMARY!AN301="FEMALE_SUBADULT","F_DISPERSED","NA")),IF(SABI_SUMMARY!AO301="MALE_ADULT_36_48","M_RESIDENT",IF(SABI_SUMMARY!AO301="FEMALE_ADULT_36_48","F_RESIDENT","NA")))</f>
        <v>NA</v>
      </c>
      <c r="G301" s="1" t="str">
        <f>IF(SABI_SUMMARY!AP301="CENSORED",IF(SABI_SUMMARY!AO301="MALE_SUBADULT","M_DISPERSED",IF(SABI_SUMMARY!AO301="FEMALE_SUBADULT","F_DISPERSED","NA")),IF(SABI_SUMMARY!AP301="MALE_ADULT_36_48","M_RESIDENT",IF(SABI_SUMMARY!AP301="FEMALE_ADULT_36_48","F_RESIDENT","NA")))</f>
        <v>NA</v>
      </c>
      <c r="H301" s="1" t="str">
        <f>IF(SABI_SUMMARY!AQ301="CENSORED",IF(SABI_SUMMARY!AP301="MALE_SUBADULT","M_DISPERSED",IF(SABI_SUMMARY!AP301="FEMALE_SUBADULT","F_DISPERSED","NA")),IF(SABI_SUMMARY!AQ301="MALE_ADULT_36_48","M_RESIDENT",IF(SABI_SUMMARY!AQ301="FEMALE_ADULT_36_48","F_RESIDENT","NA")))</f>
        <v>NA</v>
      </c>
      <c r="I301" s="1" t="str">
        <f>IF(SABI_SUMMARY!AR301="CENSORED",IF(SABI_SUMMARY!AQ301="MALE_SUBADULT","M_DISPERSED",IF(SABI_SUMMARY!AQ301="FEMALE_SUBADULT","F_DISPERSED","NA")),IF(SABI_SUMMARY!AR301="MALE_ADULT_36_48","M_RESIDENT",IF(SABI_SUMMARY!AR301="FEMALE_ADULT_36_48","F_RESIDENT","NA")))</f>
        <v>NA</v>
      </c>
      <c r="J301" s="1" t="str">
        <f>IF(SABI_SUMMARY!AS301="CENSORED",IF(SABI_SUMMARY!AR301="MALE_SUBADULT","M_DISPERSED",IF(SABI_SUMMARY!AR301="FEMALE_SUBADULT","F_DISPERSED","NA")),IF(SABI_SUMMARY!AS301="MALE_ADULT_36_48","M_RESIDENT",IF(SABI_SUMMARY!AS301="FEMALE_ADULT_36_48","F_RESIDENT","NA")))</f>
        <v>NA</v>
      </c>
      <c r="K301" s="1" t="str">
        <f>IF(SABI_SUMMARY!AT301="CENSORED",IF(SABI_SUMMARY!AS301="MALE_SUBADULT","M_DISPERSED",IF(SABI_SUMMARY!AS301="FEMALE_SUBADULT","F_DISPERSED","NA")),IF(SABI_SUMMARY!AT301="MALE_ADULT_36_48","M_RESIDENT",IF(SABI_SUMMARY!AT301="FEMALE_ADULT_36_48","F_RESIDENT","NA")))</f>
        <v>NA</v>
      </c>
      <c r="L301" s="1" t="str">
        <f>IF(SABI_SUMMARY!AU301="CENSORED",IF(SABI_SUMMARY!AT301="MALE_SUBADULT","M_DISPERSED",IF(SABI_SUMMARY!AT301="FEMALE_SUBADULT","F_DISPERSED","NA")),IF(SABI_SUMMARY!AU301="MALE_ADULT_36_48","M_RESIDENT",IF(SABI_SUMMARY!AU301="FEMALE_ADULT_36_48","F_RESIDENT","NA")))</f>
        <v>NA</v>
      </c>
      <c r="M301" s="1" t="str">
        <f>IF(SABI_SUMMARY!AV301="CENSORED",IF(SABI_SUMMARY!AU301="MALE_SUBADULT","M_DISPERSED",IF(SABI_SUMMARY!AU301="FEMALE_SUBADULT","F_DISPERSED","NA")),IF(SABI_SUMMARY!AV301="MALE_ADULT_36_48","M_RESIDENT",IF(SABI_SUMMARY!AV301="FEMALE_ADULT_36_48","F_RESIDENT","NA")))</f>
        <v>NA</v>
      </c>
      <c r="N301" s="1" t="str">
        <f>IF(SABI_SUMMARY!AW301="CENSORED",IF(SABI_SUMMARY!AV301="MALE_SUBADULT","M_DISPERSED",IF(SABI_SUMMARY!AV301="FEMALE_SUBADULT","F_DISPERSED","NA")),IF(SABI_SUMMARY!AW301="MALE_ADULT_36_48","M_RESIDENT",IF(SABI_SUMMARY!AW301="FEMALE_ADULT_36_48","F_RESIDENT","NA")))</f>
        <v>M_DISPERSED</v>
      </c>
      <c r="O301" s="1" t="str">
        <f>IF(SABI_SUMMARY!AX301="CENSORED",IF(SABI_SUMMARY!AW301="MALE_SUBADULT","M_DISPERSED",IF(SABI_SUMMARY!AW301="FEMALE_SUBADULT","F_DISPERSED","NA")),IF(SABI_SUMMARY!AX301="MALE_ADULT_36_48","M_RESIDENT",IF(SABI_SUMMARY!AX301="FEMALE_ADULT_36_48","F_RESIDENT","NA")))</f>
        <v>NA</v>
      </c>
      <c r="P301" s="1" t="str">
        <f>IF(SABI_SUMMARY!AY301="CENSORED",IF(SABI_SUMMARY!AX301="MALE_SUBADULT","M_DISPERSED",IF(SABI_SUMMARY!AX301="FEMALE_SUBADULT","F_DISPERSED","NA")),IF(SABI_SUMMARY!AY301="MALE_ADULT_36_48","M_RESIDENT",IF(SABI_SUMMARY!AY301="FEMALE_ADULT_36_48","F_RESIDENT","NA")))</f>
        <v>NA</v>
      </c>
    </row>
    <row r="302" spans="1:16" x14ac:dyDescent="0.2">
      <c r="A302" s="27">
        <f>SABI_RAW_DATA!A302</f>
        <v>301</v>
      </c>
      <c r="B302" s="1" t="str">
        <f>IF(SABI_SUMMARY!AK302="CENSORED",IF(SABI_SUMMARY!AJ302="MALE_SUBADULT","M_DISPERSED",IF(SABI_SUMMARY!AJ302="FEMALE_SUBADULT","F_DISPERSED","NA")),IF(SABI_SUMMARY!AK302="MALE_ADULT_36_48","M_RESIDENT",IF(SABI_SUMMARY!AK302="FEMALE_ADULT_36_48","F_RESIDENT","NA")))</f>
        <v>NA</v>
      </c>
      <c r="C302" s="1" t="str">
        <f>IF(SABI_SUMMARY!AL302="CENSORED",IF(SABI_SUMMARY!AK302="MALE_SUBADULT","M_DISPERSED",IF(SABI_SUMMARY!AK302="FEMALE_SUBADULT","F_DISPERSED","NA")),IF(SABI_SUMMARY!AL302="MALE_ADULT_36_48","M_RESIDENT",IF(SABI_SUMMARY!AL302="FEMALE_ADULT_36_48","F_RESIDENT","NA")))</f>
        <v>NA</v>
      </c>
      <c r="D302" s="1" t="str">
        <f>IF(SABI_SUMMARY!AM302="CENSORED",IF(SABI_SUMMARY!AL302="MALE_SUBADULT","M_DISPERSED",IF(SABI_SUMMARY!AL302="FEMALE_SUBADULT","F_DISPERSED","NA")),IF(SABI_SUMMARY!AM302="MALE_ADULT_36_48","M_RESIDENT",IF(SABI_SUMMARY!AM302="FEMALE_ADULT_36_48","F_RESIDENT","NA")))</f>
        <v>NA</v>
      </c>
      <c r="E302" s="1" t="str">
        <f>IF(SABI_SUMMARY!AN302="CENSORED",IF(SABI_SUMMARY!AM302="MALE_SUBADULT","M_DISPERSED",IF(SABI_SUMMARY!AM302="FEMALE_SUBADULT","F_DISPERSED","NA")),IF(SABI_SUMMARY!AN302="MALE_ADULT_36_48","M_RESIDENT",IF(SABI_SUMMARY!AN302="FEMALE_ADULT_36_48","F_RESIDENT","NA")))</f>
        <v>NA</v>
      </c>
      <c r="F302" s="1" t="str">
        <f>IF(SABI_SUMMARY!AO302="CENSORED",IF(SABI_SUMMARY!AN302="MALE_SUBADULT","M_DISPERSED",IF(SABI_SUMMARY!AN302="FEMALE_SUBADULT","F_DISPERSED","NA")),IF(SABI_SUMMARY!AO302="MALE_ADULT_36_48","M_RESIDENT",IF(SABI_SUMMARY!AO302="FEMALE_ADULT_36_48","F_RESIDENT","NA")))</f>
        <v>NA</v>
      </c>
      <c r="G302" s="1" t="str">
        <f>IF(SABI_SUMMARY!AP302="CENSORED",IF(SABI_SUMMARY!AO302="MALE_SUBADULT","M_DISPERSED",IF(SABI_SUMMARY!AO302="FEMALE_SUBADULT","F_DISPERSED","NA")),IF(SABI_SUMMARY!AP302="MALE_ADULT_36_48","M_RESIDENT",IF(SABI_SUMMARY!AP302="FEMALE_ADULT_36_48","F_RESIDENT","NA")))</f>
        <v>NA</v>
      </c>
      <c r="H302" s="1" t="str">
        <f>IF(SABI_SUMMARY!AQ302="CENSORED",IF(SABI_SUMMARY!AP302="MALE_SUBADULT","M_DISPERSED",IF(SABI_SUMMARY!AP302="FEMALE_SUBADULT","F_DISPERSED","NA")),IF(SABI_SUMMARY!AQ302="MALE_ADULT_36_48","M_RESIDENT",IF(SABI_SUMMARY!AQ302="FEMALE_ADULT_36_48","F_RESIDENT","NA")))</f>
        <v>NA</v>
      </c>
      <c r="I302" s="1" t="str">
        <f>IF(SABI_SUMMARY!AR302="CENSORED",IF(SABI_SUMMARY!AQ302="MALE_SUBADULT","M_DISPERSED",IF(SABI_SUMMARY!AQ302="FEMALE_SUBADULT","F_DISPERSED","NA")),IF(SABI_SUMMARY!AR302="MALE_ADULT_36_48","M_RESIDENT",IF(SABI_SUMMARY!AR302="FEMALE_ADULT_36_48","F_RESIDENT","NA")))</f>
        <v>NA</v>
      </c>
      <c r="J302" s="1" t="str">
        <f>IF(SABI_SUMMARY!AS302="CENSORED",IF(SABI_SUMMARY!AR302="MALE_SUBADULT","M_DISPERSED",IF(SABI_SUMMARY!AR302="FEMALE_SUBADULT","F_DISPERSED","NA")),IF(SABI_SUMMARY!AS302="MALE_ADULT_36_48","M_RESIDENT",IF(SABI_SUMMARY!AS302="FEMALE_ADULT_36_48","F_RESIDENT","NA")))</f>
        <v>NA</v>
      </c>
      <c r="K302" s="1" t="str">
        <f>IF(SABI_SUMMARY!AT302="CENSORED",IF(SABI_SUMMARY!AS302="MALE_SUBADULT","M_DISPERSED",IF(SABI_SUMMARY!AS302="FEMALE_SUBADULT","F_DISPERSED","NA")),IF(SABI_SUMMARY!AT302="MALE_ADULT_36_48","M_RESIDENT",IF(SABI_SUMMARY!AT302="FEMALE_ADULT_36_48","F_RESIDENT","NA")))</f>
        <v>NA</v>
      </c>
      <c r="L302" s="1" t="str">
        <f>IF(SABI_SUMMARY!AU302="CENSORED",IF(SABI_SUMMARY!AT302="MALE_SUBADULT","M_DISPERSED",IF(SABI_SUMMARY!AT302="FEMALE_SUBADULT","F_DISPERSED","NA")),IF(SABI_SUMMARY!AU302="MALE_ADULT_36_48","M_RESIDENT",IF(SABI_SUMMARY!AU302="FEMALE_ADULT_36_48","F_RESIDENT","NA")))</f>
        <v>NA</v>
      </c>
      <c r="M302" s="1" t="str">
        <f>IF(SABI_SUMMARY!AV302="CENSORED",IF(SABI_SUMMARY!AU302="MALE_SUBADULT","M_DISPERSED",IF(SABI_SUMMARY!AU302="FEMALE_SUBADULT","F_DISPERSED","NA")),IF(SABI_SUMMARY!AV302="MALE_ADULT_36_48","M_RESIDENT",IF(SABI_SUMMARY!AV302="FEMALE_ADULT_36_48","F_RESIDENT","NA")))</f>
        <v>NA</v>
      </c>
      <c r="N302" s="1" t="str">
        <f>IF(SABI_SUMMARY!AW302="CENSORED",IF(SABI_SUMMARY!AV302="MALE_SUBADULT","M_DISPERSED",IF(SABI_SUMMARY!AV302="FEMALE_SUBADULT","F_DISPERSED","NA")),IF(SABI_SUMMARY!AW302="MALE_ADULT_36_48","M_RESIDENT",IF(SABI_SUMMARY!AW302="FEMALE_ADULT_36_48","F_RESIDENT","NA")))</f>
        <v>F_RESIDENT</v>
      </c>
      <c r="O302" s="1" t="str">
        <f>IF(SABI_SUMMARY!AX302="CENSORED",IF(SABI_SUMMARY!AW302="MALE_SUBADULT","M_DISPERSED",IF(SABI_SUMMARY!AW302="FEMALE_SUBADULT","F_DISPERSED","NA")),IF(SABI_SUMMARY!AX302="MALE_ADULT_36_48","M_RESIDENT",IF(SABI_SUMMARY!AX302="FEMALE_ADULT_36_48","F_RESIDENT","NA")))</f>
        <v>NA</v>
      </c>
      <c r="P302" s="1" t="str">
        <f>IF(SABI_SUMMARY!AY302="CENSORED",IF(SABI_SUMMARY!AX302="MALE_SUBADULT","M_DISPERSED",IF(SABI_SUMMARY!AX302="FEMALE_SUBADULT","F_DISPERSED","NA")),IF(SABI_SUMMARY!AY302="MALE_ADULT_36_48","M_RESIDENT",IF(SABI_SUMMARY!AY302="FEMALE_ADULT_36_48","F_RESIDENT","NA")))</f>
        <v>NA</v>
      </c>
    </row>
    <row r="303" spans="1:16" x14ac:dyDescent="0.2">
      <c r="A303" s="27">
        <f>SABI_RAW_DATA!A303</f>
        <v>302</v>
      </c>
      <c r="B303" s="1" t="str">
        <f>IF(SABI_SUMMARY!AK303="CENSORED",IF(SABI_SUMMARY!AJ303="MALE_SUBADULT","M_DISPERSED",IF(SABI_SUMMARY!AJ303="FEMALE_SUBADULT","F_DISPERSED","NA")),IF(SABI_SUMMARY!AK303="MALE_ADULT_36_48","M_RESIDENT",IF(SABI_SUMMARY!AK303="FEMALE_ADULT_36_48","F_RESIDENT","NA")))</f>
        <v>NA</v>
      </c>
      <c r="C303" s="1" t="str">
        <f>IF(SABI_SUMMARY!AL303="CENSORED",IF(SABI_SUMMARY!AK303="MALE_SUBADULT","M_DISPERSED",IF(SABI_SUMMARY!AK303="FEMALE_SUBADULT","F_DISPERSED","NA")),IF(SABI_SUMMARY!AL303="MALE_ADULT_36_48","M_RESIDENT",IF(SABI_SUMMARY!AL303="FEMALE_ADULT_36_48","F_RESIDENT","NA")))</f>
        <v>NA</v>
      </c>
      <c r="D303" s="1" t="str">
        <f>IF(SABI_SUMMARY!AM303="CENSORED",IF(SABI_SUMMARY!AL303="MALE_SUBADULT","M_DISPERSED",IF(SABI_SUMMARY!AL303="FEMALE_SUBADULT","F_DISPERSED","NA")),IF(SABI_SUMMARY!AM303="MALE_ADULT_36_48","M_RESIDENT",IF(SABI_SUMMARY!AM303="FEMALE_ADULT_36_48","F_RESIDENT","NA")))</f>
        <v>NA</v>
      </c>
      <c r="E303" s="1" t="str">
        <f>IF(SABI_SUMMARY!AN303="CENSORED",IF(SABI_SUMMARY!AM303="MALE_SUBADULT","M_DISPERSED",IF(SABI_SUMMARY!AM303="FEMALE_SUBADULT","F_DISPERSED","NA")),IF(SABI_SUMMARY!AN303="MALE_ADULT_36_48","M_RESIDENT",IF(SABI_SUMMARY!AN303="FEMALE_ADULT_36_48","F_RESIDENT","NA")))</f>
        <v>NA</v>
      </c>
      <c r="F303" s="1" t="str">
        <f>IF(SABI_SUMMARY!AO303="CENSORED",IF(SABI_SUMMARY!AN303="MALE_SUBADULT","M_DISPERSED",IF(SABI_SUMMARY!AN303="FEMALE_SUBADULT","F_DISPERSED","NA")),IF(SABI_SUMMARY!AO303="MALE_ADULT_36_48","M_RESIDENT",IF(SABI_SUMMARY!AO303="FEMALE_ADULT_36_48","F_RESIDENT","NA")))</f>
        <v>NA</v>
      </c>
      <c r="G303" s="1" t="str">
        <f>IF(SABI_SUMMARY!AP303="CENSORED",IF(SABI_SUMMARY!AO303="MALE_SUBADULT","M_DISPERSED",IF(SABI_SUMMARY!AO303="FEMALE_SUBADULT","F_DISPERSED","NA")),IF(SABI_SUMMARY!AP303="MALE_ADULT_36_48","M_RESIDENT",IF(SABI_SUMMARY!AP303="FEMALE_ADULT_36_48","F_RESIDENT","NA")))</f>
        <v>NA</v>
      </c>
      <c r="H303" s="1" t="str">
        <f>IF(SABI_SUMMARY!AQ303="CENSORED",IF(SABI_SUMMARY!AP303="MALE_SUBADULT","M_DISPERSED",IF(SABI_SUMMARY!AP303="FEMALE_SUBADULT","F_DISPERSED","NA")),IF(SABI_SUMMARY!AQ303="MALE_ADULT_36_48","M_RESIDENT",IF(SABI_SUMMARY!AQ303="FEMALE_ADULT_36_48","F_RESIDENT","NA")))</f>
        <v>NA</v>
      </c>
      <c r="I303" s="1" t="str">
        <f>IF(SABI_SUMMARY!AR303="CENSORED",IF(SABI_SUMMARY!AQ303="MALE_SUBADULT","M_DISPERSED",IF(SABI_SUMMARY!AQ303="FEMALE_SUBADULT","F_DISPERSED","NA")),IF(SABI_SUMMARY!AR303="MALE_ADULT_36_48","M_RESIDENT",IF(SABI_SUMMARY!AR303="FEMALE_ADULT_36_48","F_RESIDENT","NA")))</f>
        <v>NA</v>
      </c>
      <c r="J303" s="1" t="str">
        <f>IF(SABI_SUMMARY!AS303="CENSORED",IF(SABI_SUMMARY!AR303="MALE_SUBADULT","M_DISPERSED",IF(SABI_SUMMARY!AR303="FEMALE_SUBADULT","F_DISPERSED","NA")),IF(SABI_SUMMARY!AS303="MALE_ADULT_36_48","M_RESIDENT",IF(SABI_SUMMARY!AS303="FEMALE_ADULT_36_48","F_RESIDENT","NA")))</f>
        <v>NA</v>
      </c>
      <c r="K303" s="1" t="str">
        <f>IF(SABI_SUMMARY!AT303="CENSORED",IF(SABI_SUMMARY!AS303="MALE_SUBADULT","M_DISPERSED",IF(SABI_SUMMARY!AS303="FEMALE_SUBADULT","F_DISPERSED","NA")),IF(SABI_SUMMARY!AT303="MALE_ADULT_36_48","M_RESIDENT",IF(SABI_SUMMARY!AT303="FEMALE_ADULT_36_48","F_RESIDENT","NA")))</f>
        <v>NA</v>
      </c>
      <c r="L303" s="1" t="str">
        <f>IF(SABI_SUMMARY!AU303="CENSORED",IF(SABI_SUMMARY!AT303="MALE_SUBADULT","M_DISPERSED",IF(SABI_SUMMARY!AT303="FEMALE_SUBADULT","F_DISPERSED","NA")),IF(SABI_SUMMARY!AU303="MALE_ADULT_36_48","M_RESIDENT",IF(SABI_SUMMARY!AU303="FEMALE_ADULT_36_48","F_RESIDENT","NA")))</f>
        <v>NA</v>
      </c>
      <c r="M303" s="1" t="str">
        <f>IF(SABI_SUMMARY!AV303="CENSORED",IF(SABI_SUMMARY!AU303="MALE_SUBADULT","M_DISPERSED",IF(SABI_SUMMARY!AU303="FEMALE_SUBADULT","F_DISPERSED","NA")),IF(SABI_SUMMARY!AV303="MALE_ADULT_36_48","M_RESIDENT",IF(SABI_SUMMARY!AV303="FEMALE_ADULT_36_48","F_RESIDENT","NA")))</f>
        <v>NA</v>
      </c>
      <c r="N303" s="1" t="str">
        <f>IF(SABI_SUMMARY!AW303="CENSORED",IF(SABI_SUMMARY!AV303="MALE_SUBADULT","M_DISPERSED",IF(SABI_SUMMARY!AV303="FEMALE_SUBADULT","F_DISPERSED","NA")),IF(SABI_SUMMARY!AW303="MALE_ADULT_36_48","M_RESIDENT",IF(SABI_SUMMARY!AW303="FEMALE_ADULT_36_48","F_RESIDENT","NA")))</f>
        <v>NA</v>
      </c>
      <c r="O303" s="1" t="str">
        <f>IF(SABI_SUMMARY!AX303="CENSORED",IF(SABI_SUMMARY!AW303="MALE_SUBADULT","M_DISPERSED",IF(SABI_SUMMARY!AW303="FEMALE_SUBADULT","F_DISPERSED","NA")),IF(SABI_SUMMARY!AX303="MALE_ADULT_36_48","M_RESIDENT",IF(SABI_SUMMARY!AX303="FEMALE_ADULT_36_48","F_RESIDENT","NA")))</f>
        <v>NA</v>
      </c>
      <c r="P303" s="1" t="str">
        <f>IF(SABI_SUMMARY!AY303="CENSORED",IF(SABI_SUMMARY!AX303="MALE_SUBADULT","M_DISPERSED",IF(SABI_SUMMARY!AX303="FEMALE_SUBADULT","F_DISPERSED","NA")),IF(SABI_SUMMARY!AY303="MALE_ADULT_36_48","M_RESIDENT",IF(SABI_SUMMARY!AY303="FEMALE_ADULT_36_48","F_RESIDENT","NA")))</f>
        <v>NA</v>
      </c>
    </row>
    <row r="304" spans="1:16" x14ac:dyDescent="0.2">
      <c r="A304" s="27">
        <f>SABI_RAW_DATA!A304</f>
        <v>303</v>
      </c>
      <c r="B304" s="1" t="str">
        <f>IF(SABI_SUMMARY!AK304="CENSORED",IF(SABI_SUMMARY!AJ304="MALE_SUBADULT","M_DISPERSED",IF(SABI_SUMMARY!AJ304="FEMALE_SUBADULT","F_DISPERSED","NA")),IF(SABI_SUMMARY!AK304="MALE_ADULT_36_48","M_RESIDENT",IF(SABI_SUMMARY!AK304="FEMALE_ADULT_36_48","F_RESIDENT","NA")))</f>
        <v>NA</v>
      </c>
      <c r="C304" s="1" t="str">
        <f>IF(SABI_SUMMARY!AL304="CENSORED",IF(SABI_SUMMARY!AK304="MALE_SUBADULT","M_DISPERSED",IF(SABI_SUMMARY!AK304="FEMALE_SUBADULT","F_DISPERSED","NA")),IF(SABI_SUMMARY!AL304="MALE_ADULT_36_48","M_RESIDENT",IF(SABI_SUMMARY!AL304="FEMALE_ADULT_36_48","F_RESIDENT","NA")))</f>
        <v>NA</v>
      </c>
      <c r="D304" s="1" t="str">
        <f>IF(SABI_SUMMARY!AM304="CENSORED",IF(SABI_SUMMARY!AL304="MALE_SUBADULT","M_DISPERSED",IF(SABI_SUMMARY!AL304="FEMALE_SUBADULT","F_DISPERSED","NA")),IF(SABI_SUMMARY!AM304="MALE_ADULT_36_48","M_RESIDENT",IF(SABI_SUMMARY!AM304="FEMALE_ADULT_36_48","F_RESIDENT","NA")))</f>
        <v>NA</v>
      </c>
      <c r="E304" s="1" t="str">
        <f>IF(SABI_SUMMARY!AN304="CENSORED",IF(SABI_SUMMARY!AM304="MALE_SUBADULT","M_DISPERSED",IF(SABI_SUMMARY!AM304="FEMALE_SUBADULT","F_DISPERSED","NA")),IF(SABI_SUMMARY!AN304="MALE_ADULT_36_48","M_RESIDENT",IF(SABI_SUMMARY!AN304="FEMALE_ADULT_36_48","F_RESIDENT","NA")))</f>
        <v>NA</v>
      </c>
      <c r="F304" s="1" t="str">
        <f>IF(SABI_SUMMARY!AO304="CENSORED",IF(SABI_SUMMARY!AN304="MALE_SUBADULT","M_DISPERSED",IF(SABI_SUMMARY!AN304="FEMALE_SUBADULT","F_DISPERSED","NA")),IF(SABI_SUMMARY!AO304="MALE_ADULT_36_48","M_RESIDENT",IF(SABI_SUMMARY!AO304="FEMALE_ADULT_36_48","F_RESIDENT","NA")))</f>
        <v>NA</v>
      </c>
      <c r="G304" s="1" t="str">
        <f>IF(SABI_SUMMARY!AP304="CENSORED",IF(SABI_SUMMARY!AO304="MALE_SUBADULT","M_DISPERSED",IF(SABI_SUMMARY!AO304="FEMALE_SUBADULT","F_DISPERSED","NA")),IF(SABI_SUMMARY!AP304="MALE_ADULT_36_48","M_RESIDENT",IF(SABI_SUMMARY!AP304="FEMALE_ADULT_36_48","F_RESIDENT","NA")))</f>
        <v>NA</v>
      </c>
      <c r="H304" s="1" t="str">
        <f>IF(SABI_SUMMARY!AQ304="CENSORED",IF(SABI_SUMMARY!AP304="MALE_SUBADULT","M_DISPERSED",IF(SABI_SUMMARY!AP304="FEMALE_SUBADULT","F_DISPERSED","NA")),IF(SABI_SUMMARY!AQ304="MALE_ADULT_36_48","M_RESIDENT",IF(SABI_SUMMARY!AQ304="FEMALE_ADULT_36_48","F_RESIDENT","NA")))</f>
        <v>NA</v>
      </c>
      <c r="I304" s="1" t="str">
        <f>IF(SABI_SUMMARY!AR304="CENSORED",IF(SABI_SUMMARY!AQ304="MALE_SUBADULT","M_DISPERSED",IF(SABI_SUMMARY!AQ304="FEMALE_SUBADULT","F_DISPERSED","NA")),IF(SABI_SUMMARY!AR304="MALE_ADULT_36_48","M_RESIDENT",IF(SABI_SUMMARY!AR304="FEMALE_ADULT_36_48","F_RESIDENT","NA")))</f>
        <v>NA</v>
      </c>
      <c r="J304" s="1" t="str">
        <f>IF(SABI_SUMMARY!AS304="CENSORED",IF(SABI_SUMMARY!AR304="MALE_SUBADULT","M_DISPERSED",IF(SABI_SUMMARY!AR304="FEMALE_SUBADULT","F_DISPERSED","NA")),IF(SABI_SUMMARY!AS304="MALE_ADULT_36_48","M_RESIDENT",IF(SABI_SUMMARY!AS304="FEMALE_ADULT_36_48","F_RESIDENT","NA")))</f>
        <v>NA</v>
      </c>
      <c r="K304" s="1" t="str">
        <f>IF(SABI_SUMMARY!AT304="CENSORED",IF(SABI_SUMMARY!AS304="MALE_SUBADULT","M_DISPERSED",IF(SABI_SUMMARY!AS304="FEMALE_SUBADULT","F_DISPERSED","NA")),IF(SABI_SUMMARY!AT304="MALE_ADULT_36_48","M_RESIDENT",IF(SABI_SUMMARY!AT304="FEMALE_ADULT_36_48","F_RESIDENT","NA")))</f>
        <v>NA</v>
      </c>
      <c r="L304" s="1" t="str">
        <f>IF(SABI_SUMMARY!AU304="CENSORED",IF(SABI_SUMMARY!AT304="MALE_SUBADULT","M_DISPERSED",IF(SABI_SUMMARY!AT304="FEMALE_SUBADULT","F_DISPERSED","NA")),IF(SABI_SUMMARY!AU304="MALE_ADULT_36_48","M_RESIDENT",IF(SABI_SUMMARY!AU304="FEMALE_ADULT_36_48","F_RESIDENT","NA")))</f>
        <v>NA</v>
      </c>
      <c r="M304" s="1" t="str">
        <f>IF(SABI_SUMMARY!AV304="CENSORED",IF(SABI_SUMMARY!AU304="MALE_SUBADULT","M_DISPERSED",IF(SABI_SUMMARY!AU304="FEMALE_SUBADULT","F_DISPERSED","NA")),IF(SABI_SUMMARY!AV304="MALE_ADULT_36_48","M_RESIDENT",IF(SABI_SUMMARY!AV304="FEMALE_ADULT_36_48","F_RESIDENT","NA")))</f>
        <v>NA</v>
      </c>
      <c r="N304" s="1" t="str">
        <f>IF(SABI_SUMMARY!AW304="CENSORED",IF(SABI_SUMMARY!AV304="MALE_SUBADULT","M_DISPERSED",IF(SABI_SUMMARY!AV304="FEMALE_SUBADULT","F_DISPERSED","NA")),IF(SABI_SUMMARY!AW304="MALE_ADULT_36_48","M_RESIDENT",IF(SABI_SUMMARY!AW304="FEMALE_ADULT_36_48","F_RESIDENT","NA")))</f>
        <v>NA</v>
      </c>
      <c r="O304" s="1" t="str">
        <f>IF(SABI_SUMMARY!AX304="CENSORED",IF(SABI_SUMMARY!AW304="MALE_SUBADULT","M_DISPERSED",IF(SABI_SUMMARY!AW304="FEMALE_SUBADULT","F_DISPERSED","NA")),IF(SABI_SUMMARY!AX304="MALE_ADULT_36_48","M_RESIDENT",IF(SABI_SUMMARY!AX304="FEMALE_ADULT_36_48","F_RESIDENT","NA")))</f>
        <v>NA</v>
      </c>
      <c r="P304" s="1" t="str">
        <f>IF(SABI_SUMMARY!AY304="CENSORED",IF(SABI_SUMMARY!AX304="MALE_SUBADULT","M_DISPERSED",IF(SABI_SUMMARY!AX304="FEMALE_SUBADULT","F_DISPERSED","NA")),IF(SABI_SUMMARY!AY304="MALE_ADULT_36_48","M_RESIDENT",IF(SABI_SUMMARY!AY304="FEMALE_ADULT_36_48","F_RESIDENT","NA")))</f>
        <v>NA</v>
      </c>
    </row>
    <row r="305" spans="1:16" x14ac:dyDescent="0.2">
      <c r="A305" s="27">
        <f>SABI_RAW_DATA!A305</f>
        <v>304</v>
      </c>
      <c r="B305" s="1" t="str">
        <f>IF(SABI_SUMMARY!AK305="CENSORED",IF(SABI_SUMMARY!AJ305="MALE_SUBADULT","M_DISPERSED",IF(SABI_SUMMARY!AJ305="FEMALE_SUBADULT","F_DISPERSED","NA")),IF(SABI_SUMMARY!AK305="MALE_ADULT_36_48","M_RESIDENT",IF(SABI_SUMMARY!AK305="FEMALE_ADULT_36_48","F_RESIDENT","NA")))</f>
        <v>NA</v>
      </c>
      <c r="C305" s="1" t="str">
        <f>IF(SABI_SUMMARY!AL305="CENSORED",IF(SABI_SUMMARY!AK305="MALE_SUBADULT","M_DISPERSED",IF(SABI_SUMMARY!AK305="FEMALE_SUBADULT","F_DISPERSED","NA")),IF(SABI_SUMMARY!AL305="MALE_ADULT_36_48","M_RESIDENT",IF(SABI_SUMMARY!AL305="FEMALE_ADULT_36_48","F_RESIDENT","NA")))</f>
        <v>NA</v>
      </c>
      <c r="D305" s="1" t="str">
        <f>IF(SABI_SUMMARY!AM305="CENSORED",IF(SABI_SUMMARY!AL305="MALE_SUBADULT","M_DISPERSED",IF(SABI_SUMMARY!AL305="FEMALE_SUBADULT","F_DISPERSED","NA")),IF(SABI_SUMMARY!AM305="MALE_ADULT_36_48","M_RESIDENT",IF(SABI_SUMMARY!AM305="FEMALE_ADULT_36_48","F_RESIDENT","NA")))</f>
        <v>NA</v>
      </c>
      <c r="E305" s="1" t="str">
        <f>IF(SABI_SUMMARY!AN305="CENSORED",IF(SABI_SUMMARY!AM305="MALE_SUBADULT","M_DISPERSED",IF(SABI_SUMMARY!AM305="FEMALE_SUBADULT","F_DISPERSED","NA")),IF(SABI_SUMMARY!AN305="MALE_ADULT_36_48","M_RESIDENT",IF(SABI_SUMMARY!AN305="FEMALE_ADULT_36_48","F_RESIDENT","NA")))</f>
        <v>NA</v>
      </c>
      <c r="F305" s="1" t="str">
        <f>IF(SABI_SUMMARY!AO305="CENSORED",IF(SABI_SUMMARY!AN305="MALE_SUBADULT","M_DISPERSED",IF(SABI_SUMMARY!AN305="FEMALE_SUBADULT","F_DISPERSED","NA")),IF(SABI_SUMMARY!AO305="MALE_ADULT_36_48","M_RESIDENT",IF(SABI_SUMMARY!AO305="FEMALE_ADULT_36_48","F_RESIDENT","NA")))</f>
        <v>NA</v>
      </c>
      <c r="G305" s="1" t="str">
        <f>IF(SABI_SUMMARY!AP305="CENSORED",IF(SABI_SUMMARY!AO305="MALE_SUBADULT","M_DISPERSED",IF(SABI_SUMMARY!AO305="FEMALE_SUBADULT","F_DISPERSED","NA")),IF(SABI_SUMMARY!AP305="MALE_ADULT_36_48","M_RESIDENT",IF(SABI_SUMMARY!AP305="FEMALE_ADULT_36_48","F_RESIDENT","NA")))</f>
        <v>NA</v>
      </c>
      <c r="H305" s="1" t="str">
        <f>IF(SABI_SUMMARY!AQ305="CENSORED",IF(SABI_SUMMARY!AP305="MALE_SUBADULT","M_DISPERSED",IF(SABI_SUMMARY!AP305="FEMALE_SUBADULT","F_DISPERSED","NA")),IF(SABI_SUMMARY!AQ305="MALE_ADULT_36_48","M_RESIDENT",IF(SABI_SUMMARY!AQ305="FEMALE_ADULT_36_48","F_RESIDENT","NA")))</f>
        <v>NA</v>
      </c>
      <c r="I305" s="1" t="str">
        <f>IF(SABI_SUMMARY!AR305="CENSORED",IF(SABI_SUMMARY!AQ305="MALE_SUBADULT","M_DISPERSED",IF(SABI_SUMMARY!AQ305="FEMALE_SUBADULT","F_DISPERSED","NA")),IF(SABI_SUMMARY!AR305="MALE_ADULT_36_48","M_RESIDENT",IF(SABI_SUMMARY!AR305="FEMALE_ADULT_36_48","F_RESIDENT","NA")))</f>
        <v>NA</v>
      </c>
      <c r="J305" s="1" t="str">
        <f>IF(SABI_SUMMARY!AS305="CENSORED",IF(SABI_SUMMARY!AR305="MALE_SUBADULT","M_DISPERSED",IF(SABI_SUMMARY!AR305="FEMALE_SUBADULT","F_DISPERSED","NA")),IF(SABI_SUMMARY!AS305="MALE_ADULT_36_48","M_RESIDENT",IF(SABI_SUMMARY!AS305="FEMALE_ADULT_36_48","F_RESIDENT","NA")))</f>
        <v>NA</v>
      </c>
      <c r="K305" s="1" t="str">
        <f>IF(SABI_SUMMARY!AT305="CENSORED",IF(SABI_SUMMARY!AS305="MALE_SUBADULT","M_DISPERSED",IF(SABI_SUMMARY!AS305="FEMALE_SUBADULT","F_DISPERSED","NA")),IF(SABI_SUMMARY!AT305="MALE_ADULT_36_48","M_RESIDENT",IF(SABI_SUMMARY!AT305="FEMALE_ADULT_36_48","F_RESIDENT","NA")))</f>
        <v>NA</v>
      </c>
      <c r="L305" s="1" t="str">
        <f>IF(SABI_SUMMARY!AU305="CENSORED",IF(SABI_SUMMARY!AT305="MALE_SUBADULT","M_DISPERSED",IF(SABI_SUMMARY!AT305="FEMALE_SUBADULT","F_DISPERSED","NA")),IF(SABI_SUMMARY!AU305="MALE_ADULT_36_48","M_RESIDENT",IF(SABI_SUMMARY!AU305="FEMALE_ADULT_36_48","F_RESIDENT","NA")))</f>
        <v>NA</v>
      </c>
      <c r="M305" s="1" t="str">
        <f>IF(SABI_SUMMARY!AV305="CENSORED",IF(SABI_SUMMARY!AU305="MALE_SUBADULT","M_DISPERSED",IF(SABI_SUMMARY!AU305="FEMALE_SUBADULT","F_DISPERSED","NA")),IF(SABI_SUMMARY!AV305="MALE_ADULT_36_48","M_RESIDENT",IF(SABI_SUMMARY!AV305="FEMALE_ADULT_36_48","F_RESIDENT","NA")))</f>
        <v>NA</v>
      </c>
      <c r="N305" s="1" t="str">
        <f>IF(SABI_SUMMARY!AW305="CENSORED",IF(SABI_SUMMARY!AV305="MALE_SUBADULT","M_DISPERSED",IF(SABI_SUMMARY!AV305="FEMALE_SUBADULT","F_DISPERSED","NA")),IF(SABI_SUMMARY!AW305="MALE_ADULT_36_48","M_RESIDENT",IF(SABI_SUMMARY!AW305="FEMALE_ADULT_36_48","F_RESIDENT","NA")))</f>
        <v>NA</v>
      </c>
      <c r="O305" s="1" t="str">
        <f>IF(SABI_SUMMARY!AX305="CENSORED",IF(SABI_SUMMARY!AW305="MALE_SUBADULT","M_DISPERSED",IF(SABI_SUMMARY!AW305="FEMALE_SUBADULT","F_DISPERSED","NA")),IF(SABI_SUMMARY!AX305="MALE_ADULT_36_48","M_RESIDENT",IF(SABI_SUMMARY!AX305="FEMALE_ADULT_36_48","F_RESIDENT","NA")))</f>
        <v>NA</v>
      </c>
      <c r="P305" s="1" t="str">
        <f>IF(SABI_SUMMARY!AY305="CENSORED",IF(SABI_SUMMARY!AX305="MALE_SUBADULT","M_DISPERSED",IF(SABI_SUMMARY!AX305="FEMALE_SUBADULT","F_DISPERSED","NA")),IF(SABI_SUMMARY!AY305="MALE_ADULT_36_48","M_RESIDENT",IF(SABI_SUMMARY!AY305="FEMALE_ADULT_36_48","F_RESIDENT","NA")))</f>
        <v>NA</v>
      </c>
    </row>
    <row r="306" spans="1:16" x14ac:dyDescent="0.2">
      <c r="A306" s="27">
        <f>SABI_RAW_DATA!A306</f>
        <v>305</v>
      </c>
      <c r="B306" s="1" t="str">
        <f>IF(SABI_SUMMARY!AK306="CENSORED",IF(SABI_SUMMARY!AJ306="MALE_SUBADULT","M_DISPERSED",IF(SABI_SUMMARY!AJ306="FEMALE_SUBADULT","F_DISPERSED","NA")),IF(SABI_SUMMARY!AK306="MALE_ADULT_36_48","M_RESIDENT",IF(SABI_SUMMARY!AK306="FEMALE_ADULT_36_48","F_RESIDENT","NA")))</f>
        <v>NA</v>
      </c>
      <c r="C306" s="1" t="str">
        <f>IF(SABI_SUMMARY!AL306="CENSORED",IF(SABI_SUMMARY!AK306="MALE_SUBADULT","M_DISPERSED",IF(SABI_SUMMARY!AK306="FEMALE_SUBADULT","F_DISPERSED","NA")),IF(SABI_SUMMARY!AL306="MALE_ADULT_36_48","M_RESIDENT",IF(SABI_SUMMARY!AL306="FEMALE_ADULT_36_48","F_RESIDENT","NA")))</f>
        <v>NA</v>
      </c>
      <c r="D306" s="1" t="str">
        <f>IF(SABI_SUMMARY!AM306="CENSORED",IF(SABI_SUMMARY!AL306="MALE_SUBADULT","M_DISPERSED",IF(SABI_SUMMARY!AL306="FEMALE_SUBADULT","F_DISPERSED","NA")),IF(SABI_SUMMARY!AM306="MALE_ADULT_36_48","M_RESIDENT",IF(SABI_SUMMARY!AM306="FEMALE_ADULT_36_48","F_RESIDENT","NA")))</f>
        <v>NA</v>
      </c>
      <c r="E306" s="1" t="str">
        <f>IF(SABI_SUMMARY!AN306="CENSORED",IF(SABI_SUMMARY!AM306="MALE_SUBADULT","M_DISPERSED",IF(SABI_SUMMARY!AM306="FEMALE_SUBADULT","F_DISPERSED","NA")),IF(SABI_SUMMARY!AN306="MALE_ADULT_36_48","M_RESIDENT",IF(SABI_SUMMARY!AN306="FEMALE_ADULT_36_48","F_RESIDENT","NA")))</f>
        <v>NA</v>
      </c>
      <c r="F306" s="1" t="str">
        <f>IF(SABI_SUMMARY!AO306="CENSORED",IF(SABI_SUMMARY!AN306="MALE_SUBADULT","M_DISPERSED",IF(SABI_SUMMARY!AN306="FEMALE_SUBADULT","F_DISPERSED","NA")),IF(SABI_SUMMARY!AO306="MALE_ADULT_36_48","M_RESIDENT",IF(SABI_SUMMARY!AO306="FEMALE_ADULT_36_48","F_RESIDENT","NA")))</f>
        <v>NA</v>
      </c>
      <c r="G306" s="1" t="str">
        <f>IF(SABI_SUMMARY!AP306="CENSORED",IF(SABI_SUMMARY!AO306="MALE_SUBADULT","M_DISPERSED",IF(SABI_SUMMARY!AO306="FEMALE_SUBADULT","F_DISPERSED","NA")),IF(SABI_SUMMARY!AP306="MALE_ADULT_36_48","M_RESIDENT",IF(SABI_SUMMARY!AP306="FEMALE_ADULT_36_48","F_RESIDENT","NA")))</f>
        <v>NA</v>
      </c>
      <c r="H306" s="1" t="str">
        <f>IF(SABI_SUMMARY!AQ306="CENSORED",IF(SABI_SUMMARY!AP306="MALE_SUBADULT","M_DISPERSED",IF(SABI_SUMMARY!AP306="FEMALE_SUBADULT","F_DISPERSED","NA")),IF(SABI_SUMMARY!AQ306="MALE_ADULT_36_48","M_RESIDENT",IF(SABI_SUMMARY!AQ306="FEMALE_ADULT_36_48","F_RESIDENT","NA")))</f>
        <v>NA</v>
      </c>
      <c r="I306" s="1" t="str">
        <f>IF(SABI_SUMMARY!AR306="CENSORED",IF(SABI_SUMMARY!AQ306="MALE_SUBADULT","M_DISPERSED",IF(SABI_SUMMARY!AQ306="FEMALE_SUBADULT","F_DISPERSED","NA")),IF(SABI_SUMMARY!AR306="MALE_ADULT_36_48","M_RESIDENT",IF(SABI_SUMMARY!AR306="FEMALE_ADULT_36_48","F_RESIDENT","NA")))</f>
        <v>NA</v>
      </c>
      <c r="J306" s="1" t="str">
        <f>IF(SABI_SUMMARY!AS306="CENSORED",IF(SABI_SUMMARY!AR306="MALE_SUBADULT","M_DISPERSED",IF(SABI_SUMMARY!AR306="FEMALE_SUBADULT","F_DISPERSED","NA")),IF(SABI_SUMMARY!AS306="MALE_ADULT_36_48","M_RESIDENT",IF(SABI_SUMMARY!AS306="FEMALE_ADULT_36_48","F_RESIDENT","NA")))</f>
        <v>NA</v>
      </c>
      <c r="K306" s="1" t="str">
        <f>IF(SABI_SUMMARY!AT306="CENSORED",IF(SABI_SUMMARY!AS306="MALE_SUBADULT","M_DISPERSED",IF(SABI_SUMMARY!AS306="FEMALE_SUBADULT","F_DISPERSED","NA")),IF(SABI_SUMMARY!AT306="MALE_ADULT_36_48","M_RESIDENT",IF(SABI_SUMMARY!AT306="FEMALE_ADULT_36_48","F_RESIDENT","NA")))</f>
        <v>NA</v>
      </c>
      <c r="L306" s="1" t="str">
        <f>IF(SABI_SUMMARY!AU306="CENSORED",IF(SABI_SUMMARY!AT306="MALE_SUBADULT","M_DISPERSED",IF(SABI_SUMMARY!AT306="FEMALE_SUBADULT","F_DISPERSED","NA")),IF(SABI_SUMMARY!AU306="MALE_ADULT_36_48","M_RESIDENT",IF(SABI_SUMMARY!AU306="FEMALE_ADULT_36_48","F_RESIDENT","NA")))</f>
        <v>NA</v>
      </c>
      <c r="M306" s="1" t="str">
        <f>IF(SABI_SUMMARY!AV306="CENSORED",IF(SABI_SUMMARY!AU306="MALE_SUBADULT","M_DISPERSED",IF(SABI_SUMMARY!AU306="FEMALE_SUBADULT","F_DISPERSED","NA")),IF(SABI_SUMMARY!AV306="MALE_ADULT_36_48","M_RESIDENT",IF(SABI_SUMMARY!AV306="FEMALE_ADULT_36_48","F_RESIDENT","NA")))</f>
        <v>NA</v>
      </c>
      <c r="N306" s="1" t="str">
        <f>IF(SABI_SUMMARY!AW306="CENSORED",IF(SABI_SUMMARY!AV306="MALE_SUBADULT","M_DISPERSED",IF(SABI_SUMMARY!AV306="FEMALE_SUBADULT","F_DISPERSED","NA")),IF(SABI_SUMMARY!AW306="MALE_ADULT_36_48","M_RESIDENT",IF(SABI_SUMMARY!AW306="FEMALE_ADULT_36_48","F_RESIDENT","NA")))</f>
        <v>NA</v>
      </c>
      <c r="O306" s="1" t="str">
        <f>IF(SABI_SUMMARY!AX306="CENSORED",IF(SABI_SUMMARY!AW306="MALE_SUBADULT","M_DISPERSED",IF(SABI_SUMMARY!AW306="FEMALE_SUBADULT","F_DISPERSED","NA")),IF(SABI_SUMMARY!AX306="MALE_ADULT_36_48","M_RESIDENT",IF(SABI_SUMMARY!AX306="FEMALE_ADULT_36_48","F_RESIDENT","NA")))</f>
        <v>NA</v>
      </c>
      <c r="P306" s="1" t="str">
        <f>IF(SABI_SUMMARY!AY306="CENSORED",IF(SABI_SUMMARY!AX306="MALE_SUBADULT","M_DISPERSED",IF(SABI_SUMMARY!AX306="FEMALE_SUBADULT","F_DISPERSED","NA")),IF(SABI_SUMMARY!AY306="MALE_ADULT_36_48","M_RESIDENT",IF(SABI_SUMMARY!AY306="FEMALE_ADULT_36_48","F_RESIDENT","NA")))</f>
        <v>NA</v>
      </c>
    </row>
    <row r="307" spans="1:16" x14ac:dyDescent="0.2">
      <c r="A307" s="27">
        <f>SABI_RAW_DATA!A307</f>
        <v>306</v>
      </c>
      <c r="B307" s="1" t="str">
        <f>IF(SABI_SUMMARY!AK307="CENSORED",IF(SABI_SUMMARY!AJ307="MALE_SUBADULT","M_DISPERSED",IF(SABI_SUMMARY!AJ307="FEMALE_SUBADULT","F_DISPERSED","NA")),IF(SABI_SUMMARY!AK307="MALE_ADULT_36_48","M_RESIDENT",IF(SABI_SUMMARY!AK307="FEMALE_ADULT_36_48","F_RESIDENT","NA")))</f>
        <v>NA</v>
      </c>
      <c r="C307" s="1" t="str">
        <f>IF(SABI_SUMMARY!AL307="CENSORED",IF(SABI_SUMMARY!AK307="MALE_SUBADULT","M_DISPERSED",IF(SABI_SUMMARY!AK307="FEMALE_SUBADULT","F_DISPERSED","NA")),IF(SABI_SUMMARY!AL307="MALE_ADULT_36_48","M_RESIDENT",IF(SABI_SUMMARY!AL307="FEMALE_ADULT_36_48","F_RESIDENT","NA")))</f>
        <v>NA</v>
      </c>
      <c r="D307" s="1" t="str">
        <f>IF(SABI_SUMMARY!AM307="CENSORED",IF(SABI_SUMMARY!AL307="MALE_SUBADULT","M_DISPERSED",IF(SABI_SUMMARY!AL307="FEMALE_SUBADULT","F_DISPERSED","NA")),IF(SABI_SUMMARY!AM307="MALE_ADULT_36_48","M_RESIDENT",IF(SABI_SUMMARY!AM307="FEMALE_ADULT_36_48","F_RESIDENT","NA")))</f>
        <v>NA</v>
      </c>
      <c r="E307" s="1" t="str">
        <f>IF(SABI_SUMMARY!AN307="CENSORED",IF(SABI_SUMMARY!AM307="MALE_SUBADULT","M_DISPERSED",IF(SABI_SUMMARY!AM307="FEMALE_SUBADULT","F_DISPERSED","NA")),IF(SABI_SUMMARY!AN307="MALE_ADULT_36_48","M_RESIDENT",IF(SABI_SUMMARY!AN307="FEMALE_ADULT_36_48","F_RESIDENT","NA")))</f>
        <v>NA</v>
      </c>
      <c r="F307" s="1" t="str">
        <f>IF(SABI_SUMMARY!AO307="CENSORED",IF(SABI_SUMMARY!AN307="MALE_SUBADULT","M_DISPERSED",IF(SABI_SUMMARY!AN307="FEMALE_SUBADULT","F_DISPERSED","NA")),IF(SABI_SUMMARY!AO307="MALE_ADULT_36_48","M_RESIDENT",IF(SABI_SUMMARY!AO307="FEMALE_ADULT_36_48","F_RESIDENT","NA")))</f>
        <v>NA</v>
      </c>
      <c r="G307" s="1" t="str">
        <f>IF(SABI_SUMMARY!AP307="CENSORED",IF(SABI_SUMMARY!AO307="MALE_SUBADULT","M_DISPERSED",IF(SABI_SUMMARY!AO307="FEMALE_SUBADULT","F_DISPERSED","NA")),IF(SABI_SUMMARY!AP307="MALE_ADULT_36_48","M_RESIDENT",IF(SABI_SUMMARY!AP307="FEMALE_ADULT_36_48","F_RESIDENT","NA")))</f>
        <v>NA</v>
      </c>
      <c r="H307" s="1" t="str">
        <f>IF(SABI_SUMMARY!AQ307="CENSORED",IF(SABI_SUMMARY!AP307="MALE_SUBADULT","M_DISPERSED",IF(SABI_SUMMARY!AP307="FEMALE_SUBADULT","F_DISPERSED","NA")),IF(SABI_SUMMARY!AQ307="MALE_ADULT_36_48","M_RESIDENT",IF(SABI_SUMMARY!AQ307="FEMALE_ADULT_36_48","F_RESIDENT","NA")))</f>
        <v>NA</v>
      </c>
      <c r="I307" s="1" t="str">
        <f>IF(SABI_SUMMARY!AR307="CENSORED",IF(SABI_SUMMARY!AQ307="MALE_SUBADULT","M_DISPERSED",IF(SABI_SUMMARY!AQ307="FEMALE_SUBADULT","F_DISPERSED","NA")),IF(SABI_SUMMARY!AR307="MALE_ADULT_36_48","M_RESIDENT",IF(SABI_SUMMARY!AR307="FEMALE_ADULT_36_48","F_RESIDENT","NA")))</f>
        <v>NA</v>
      </c>
      <c r="J307" s="1" t="str">
        <f>IF(SABI_SUMMARY!AS307="CENSORED",IF(SABI_SUMMARY!AR307="MALE_SUBADULT","M_DISPERSED",IF(SABI_SUMMARY!AR307="FEMALE_SUBADULT","F_DISPERSED","NA")),IF(SABI_SUMMARY!AS307="MALE_ADULT_36_48","M_RESIDENT",IF(SABI_SUMMARY!AS307="FEMALE_ADULT_36_48","F_RESIDENT","NA")))</f>
        <v>NA</v>
      </c>
      <c r="K307" s="1" t="str">
        <f>IF(SABI_SUMMARY!AT307="CENSORED",IF(SABI_SUMMARY!AS307="MALE_SUBADULT","M_DISPERSED",IF(SABI_SUMMARY!AS307="FEMALE_SUBADULT","F_DISPERSED","NA")),IF(SABI_SUMMARY!AT307="MALE_ADULT_36_48","M_RESIDENT",IF(SABI_SUMMARY!AT307="FEMALE_ADULT_36_48","F_RESIDENT","NA")))</f>
        <v>NA</v>
      </c>
      <c r="L307" s="1" t="str">
        <f>IF(SABI_SUMMARY!AU307="CENSORED",IF(SABI_SUMMARY!AT307="MALE_SUBADULT","M_DISPERSED",IF(SABI_SUMMARY!AT307="FEMALE_SUBADULT","F_DISPERSED","NA")),IF(SABI_SUMMARY!AU307="MALE_ADULT_36_48","M_RESIDENT",IF(SABI_SUMMARY!AU307="FEMALE_ADULT_36_48","F_RESIDENT","NA")))</f>
        <v>NA</v>
      </c>
      <c r="M307" s="1" t="str">
        <f>IF(SABI_SUMMARY!AV307="CENSORED",IF(SABI_SUMMARY!AU307="MALE_SUBADULT","M_DISPERSED",IF(SABI_SUMMARY!AU307="FEMALE_SUBADULT","F_DISPERSED","NA")),IF(SABI_SUMMARY!AV307="MALE_ADULT_36_48","M_RESIDENT",IF(SABI_SUMMARY!AV307="FEMALE_ADULT_36_48","F_RESIDENT","NA")))</f>
        <v>NA</v>
      </c>
      <c r="N307" s="1" t="str">
        <f>IF(SABI_SUMMARY!AW307="CENSORED",IF(SABI_SUMMARY!AV307="MALE_SUBADULT","M_DISPERSED",IF(SABI_SUMMARY!AV307="FEMALE_SUBADULT","F_DISPERSED","NA")),IF(SABI_SUMMARY!AW307="MALE_ADULT_36_48","M_RESIDENT",IF(SABI_SUMMARY!AW307="FEMALE_ADULT_36_48","F_RESIDENT","NA")))</f>
        <v>NA</v>
      </c>
      <c r="O307" s="1" t="str">
        <f>IF(SABI_SUMMARY!AX307="CENSORED",IF(SABI_SUMMARY!AW307="MALE_SUBADULT","M_DISPERSED",IF(SABI_SUMMARY!AW307="FEMALE_SUBADULT","F_DISPERSED","NA")),IF(SABI_SUMMARY!AX307="MALE_ADULT_36_48","M_RESIDENT",IF(SABI_SUMMARY!AX307="FEMALE_ADULT_36_48","F_RESIDENT","NA")))</f>
        <v>NA</v>
      </c>
      <c r="P307" s="1" t="str">
        <f>IF(SABI_SUMMARY!AY307="CENSORED",IF(SABI_SUMMARY!AX307="MALE_SUBADULT","M_DISPERSED",IF(SABI_SUMMARY!AX307="FEMALE_SUBADULT","F_DISPERSED","NA")),IF(SABI_SUMMARY!AY307="MALE_ADULT_36_48","M_RESIDENT",IF(SABI_SUMMARY!AY307="FEMALE_ADULT_36_48","F_RESIDENT","NA")))</f>
        <v>NA</v>
      </c>
    </row>
    <row r="308" spans="1:16" x14ac:dyDescent="0.2">
      <c r="A308" s="27">
        <f>SABI_RAW_DATA!A308</f>
        <v>307</v>
      </c>
      <c r="B308" s="1" t="str">
        <f>IF(SABI_SUMMARY!AK308="CENSORED",IF(SABI_SUMMARY!AJ308="MALE_SUBADULT","M_DISPERSED",IF(SABI_SUMMARY!AJ308="FEMALE_SUBADULT","F_DISPERSED","NA")),IF(SABI_SUMMARY!AK308="MALE_ADULT_36_48","M_RESIDENT",IF(SABI_SUMMARY!AK308="FEMALE_ADULT_36_48","F_RESIDENT","NA")))</f>
        <v>NA</v>
      </c>
      <c r="C308" s="1" t="str">
        <f>IF(SABI_SUMMARY!AL308="CENSORED",IF(SABI_SUMMARY!AK308="MALE_SUBADULT","M_DISPERSED",IF(SABI_SUMMARY!AK308="FEMALE_SUBADULT","F_DISPERSED","NA")),IF(SABI_SUMMARY!AL308="MALE_ADULT_36_48","M_RESIDENT",IF(SABI_SUMMARY!AL308="FEMALE_ADULT_36_48","F_RESIDENT","NA")))</f>
        <v>NA</v>
      </c>
      <c r="D308" s="1" t="str">
        <f>IF(SABI_SUMMARY!AM308="CENSORED",IF(SABI_SUMMARY!AL308="MALE_SUBADULT","M_DISPERSED",IF(SABI_SUMMARY!AL308="FEMALE_SUBADULT","F_DISPERSED","NA")),IF(SABI_SUMMARY!AM308="MALE_ADULT_36_48","M_RESIDENT",IF(SABI_SUMMARY!AM308="FEMALE_ADULT_36_48","F_RESIDENT","NA")))</f>
        <v>NA</v>
      </c>
      <c r="E308" s="1" t="str">
        <f>IF(SABI_SUMMARY!AN308="CENSORED",IF(SABI_SUMMARY!AM308="MALE_SUBADULT","M_DISPERSED",IF(SABI_SUMMARY!AM308="FEMALE_SUBADULT","F_DISPERSED","NA")),IF(SABI_SUMMARY!AN308="MALE_ADULT_36_48","M_RESIDENT",IF(SABI_SUMMARY!AN308="FEMALE_ADULT_36_48","F_RESIDENT","NA")))</f>
        <v>NA</v>
      </c>
      <c r="F308" s="1" t="str">
        <f>IF(SABI_SUMMARY!AO308="CENSORED",IF(SABI_SUMMARY!AN308="MALE_SUBADULT","M_DISPERSED",IF(SABI_SUMMARY!AN308="FEMALE_SUBADULT","F_DISPERSED","NA")),IF(SABI_SUMMARY!AO308="MALE_ADULT_36_48","M_RESIDENT",IF(SABI_SUMMARY!AO308="FEMALE_ADULT_36_48","F_RESIDENT","NA")))</f>
        <v>NA</v>
      </c>
      <c r="G308" s="1" t="str">
        <f>IF(SABI_SUMMARY!AP308="CENSORED",IF(SABI_SUMMARY!AO308="MALE_SUBADULT","M_DISPERSED",IF(SABI_SUMMARY!AO308="FEMALE_SUBADULT","F_DISPERSED","NA")),IF(SABI_SUMMARY!AP308="MALE_ADULT_36_48","M_RESIDENT",IF(SABI_SUMMARY!AP308="FEMALE_ADULT_36_48","F_RESIDENT","NA")))</f>
        <v>NA</v>
      </c>
      <c r="H308" s="1" t="str">
        <f>IF(SABI_SUMMARY!AQ308="CENSORED",IF(SABI_SUMMARY!AP308="MALE_SUBADULT","M_DISPERSED",IF(SABI_SUMMARY!AP308="FEMALE_SUBADULT","F_DISPERSED","NA")),IF(SABI_SUMMARY!AQ308="MALE_ADULT_36_48","M_RESIDENT",IF(SABI_SUMMARY!AQ308="FEMALE_ADULT_36_48","F_RESIDENT","NA")))</f>
        <v>NA</v>
      </c>
      <c r="I308" s="1" t="str">
        <f>IF(SABI_SUMMARY!AR308="CENSORED",IF(SABI_SUMMARY!AQ308="MALE_SUBADULT","M_DISPERSED",IF(SABI_SUMMARY!AQ308="FEMALE_SUBADULT","F_DISPERSED","NA")),IF(SABI_SUMMARY!AR308="MALE_ADULT_36_48","M_RESIDENT",IF(SABI_SUMMARY!AR308="FEMALE_ADULT_36_48","F_RESIDENT","NA")))</f>
        <v>NA</v>
      </c>
      <c r="J308" s="1" t="str">
        <f>IF(SABI_SUMMARY!AS308="CENSORED",IF(SABI_SUMMARY!AR308="MALE_SUBADULT","M_DISPERSED",IF(SABI_SUMMARY!AR308="FEMALE_SUBADULT","F_DISPERSED","NA")),IF(SABI_SUMMARY!AS308="MALE_ADULT_36_48","M_RESIDENT",IF(SABI_SUMMARY!AS308="FEMALE_ADULT_36_48","F_RESIDENT","NA")))</f>
        <v>NA</v>
      </c>
      <c r="K308" s="1" t="str">
        <f>IF(SABI_SUMMARY!AT308="CENSORED",IF(SABI_SUMMARY!AS308="MALE_SUBADULT","M_DISPERSED",IF(SABI_SUMMARY!AS308="FEMALE_SUBADULT","F_DISPERSED","NA")),IF(SABI_SUMMARY!AT308="MALE_ADULT_36_48","M_RESIDENT",IF(SABI_SUMMARY!AT308="FEMALE_ADULT_36_48","F_RESIDENT","NA")))</f>
        <v>NA</v>
      </c>
      <c r="L308" s="1" t="str">
        <f>IF(SABI_SUMMARY!AU308="CENSORED",IF(SABI_SUMMARY!AT308="MALE_SUBADULT","M_DISPERSED",IF(SABI_SUMMARY!AT308="FEMALE_SUBADULT","F_DISPERSED","NA")),IF(SABI_SUMMARY!AU308="MALE_ADULT_36_48","M_RESIDENT",IF(SABI_SUMMARY!AU308="FEMALE_ADULT_36_48","F_RESIDENT","NA")))</f>
        <v>NA</v>
      </c>
      <c r="M308" s="1" t="str">
        <f>IF(SABI_SUMMARY!AV308="CENSORED",IF(SABI_SUMMARY!AU308="MALE_SUBADULT","M_DISPERSED",IF(SABI_SUMMARY!AU308="FEMALE_SUBADULT","F_DISPERSED","NA")),IF(SABI_SUMMARY!AV308="MALE_ADULT_36_48","M_RESIDENT",IF(SABI_SUMMARY!AV308="FEMALE_ADULT_36_48","F_RESIDENT","NA")))</f>
        <v>NA</v>
      </c>
      <c r="N308" s="1" t="str">
        <f>IF(SABI_SUMMARY!AW308="CENSORED",IF(SABI_SUMMARY!AV308="MALE_SUBADULT","M_DISPERSED",IF(SABI_SUMMARY!AV308="FEMALE_SUBADULT","F_DISPERSED","NA")),IF(SABI_SUMMARY!AW308="MALE_ADULT_36_48","M_RESIDENT",IF(SABI_SUMMARY!AW308="FEMALE_ADULT_36_48","F_RESIDENT","NA")))</f>
        <v>NA</v>
      </c>
      <c r="O308" s="1" t="str">
        <f>IF(SABI_SUMMARY!AX308="CENSORED",IF(SABI_SUMMARY!AW308="MALE_SUBADULT","M_DISPERSED",IF(SABI_SUMMARY!AW308="FEMALE_SUBADULT","F_DISPERSED","NA")),IF(SABI_SUMMARY!AX308="MALE_ADULT_36_48","M_RESIDENT",IF(SABI_SUMMARY!AX308="FEMALE_ADULT_36_48","F_RESIDENT","NA")))</f>
        <v>NA</v>
      </c>
      <c r="P308" s="1" t="str">
        <f>IF(SABI_SUMMARY!AY308="CENSORED",IF(SABI_SUMMARY!AX308="MALE_SUBADULT","M_DISPERSED",IF(SABI_SUMMARY!AX308="FEMALE_SUBADULT","F_DISPERSED","NA")),IF(SABI_SUMMARY!AY308="MALE_ADULT_36_48","M_RESIDENT",IF(SABI_SUMMARY!AY308="FEMALE_ADULT_36_48","F_RESIDENT","NA")))</f>
        <v>NA</v>
      </c>
    </row>
    <row r="309" spans="1:16" x14ac:dyDescent="0.2">
      <c r="A309" s="27">
        <f>SABI_RAW_DATA!A309</f>
        <v>308</v>
      </c>
      <c r="B309" s="1" t="str">
        <f>IF(SABI_SUMMARY!AK309="CENSORED",IF(SABI_SUMMARY!AJ309="MALE_SUBADULT","M_DISPERSED",IF(SABI_SUMMARY!AJ309="FEMALE_SUBADULT","F_DISPERSED","NA")),IF(SABI_SUMMARY!AK309="MALE_ADULT_36_48","M_RESIDENT",IF(SABI_SUMMARY!AK309="FEMALE_ADULT_36_48","F_RESIDENT","NA")))</f>
        <v>NA</v>
      </c>
      <c r="C309" s="1" t="str">
        <f>IF(SABI_SUMMARY!AL309="CENSORED",IF(SABI_SUMMARY!AK309="MALE_SUBADULT","M_DISPERSED",IF(SABI_SUMMARY!AK309="FEMALE_SUBADULT","F_DISPERSED","NA")),IF(SABI_SUMMARY!AL309="MALE_ADULT_36_48","M_RESIDENT",IF(SABI_SUMMARY!AL309="FEMALE_ADULT_36_48","F_RESIDENT","NA")))</f>
        <v>NA</v>
      </c>
      <c r="D309" s="1" t="str">
        <f>IF(SABI_SUMMARY!AM309="CENSORED",IF(SABI_SUMMARY!AL309="MALE_SUBADULT","M_DISPERSED",IF(SABI_SUMMARY!AL309="FEMALE_SUBADULT","F_DISPERSED","NA")),IF(SABI_SUMMARY!AM309="MALE_ADULT_36_48","M_RESIDENT",IF(SABI_SUMMARY!AM309="FEMALE_ADULT_36_48","F_RESIDENT","NA")))</f>
        <v>NA</v>
      </c>
      <c r="E309" s="1" t="str">
        <f>IF(SABI_SUMMARY!AN309="CENSORED",IF(SABI_SUMMARY!AM309="MALE_SUBADULT","M_DISPERSED",IF(SABI_SUMMARY!AM309="FEMALE_SUBADULT","F_DISPERSED","NA")),IF(SABI_SUMMARY!AN309="MALE_ADULT_36_48","M_RESIDENT",IF(SABI_SUMMARY!AN309="FEMALE_ADULT_36_48","F_RESIDENT","NA")))</f>
        <v>NA</v>
      </c>
      <c r="F309" s="1" t="str">
        <f>IF(SABI_SUMMARY!AO309="CENSORED",IF(SABI_SUMMARY!AN309="MALE_SUBADULT","M_DISPERSED",IF(SABI_SUMMARY!AN309="FEMALE_SUBADULT","F_DISPERSED","NA")),IF(SABI_SUMMARY!AO309="MALE_ADULT_36_48","M_RESIDENT",IF(SABI_SUMMARY!AO309="FEMALE_ADULT_36_48","F_RESIDENT","NA")))</f>
        <v>NA</v>
      </c>
      <c r="G309" s="1" t="str">
        <f>IF(SABI_SUMMARY!AP309="CENSORED",IF(SABI_SUMMARY!AO309="MALE_SUBADULT","M_DISPERSED",IF(SABI_SUMMARY!AO309="FEMALE_SUBADULT","F_DISPERSED","NA")),IF(SABI_SUMMARY!AP309="MALE_ADULT_36_48","M_RESIDENT",IF(SABI_SUMMARY!AP309="FEMALE_ADULT_36_48","F_RESIDENT","NA")))</f>
        <v>NA</v>
      </c>
      <c r="H309" s="1" t="str">
        <f>IF(SABI_SUMMARY!AQ309="CENSORED",IF(SABI_SUMMARY!AP309="MALE_SUBADULT","M_DISPERSED",IF(SABI_SUMMARY!AP309="FEMALE_SUBADULT","F_DISPERSED","NA")),IF(SABI_SUMMARY!AQ309="MALE_ADULT_36_48","M_RESIDENT",IF(SABI_SUMMARY!AQ309="FEMALE_ADULT_36_48","F_RESIDENT","NA")))</f>
        <v>NA</v>
      </c>
      <c r="I309" s="1" t="str">
        <f>IF(SABI_SUMMARY!AR309="CENSORED",IF(SABI_SUMMARY!AQ309="MALE_SUBADULT","M_DISPERSED",IF(SABI_SUMMARY!AQ309="FEMALE_SUBADULT","F_DISPERSED","NA")),IF(SABI_SUMMARY!AR309="MALE_ADULT_36_48","M_RESIDENT",IF(SABI_SUMMARY!AR309="FEMALE_ADULT_36_48","F_RESIDENT","NA")))</f>
        <v>NA</v>
      </c>
      <c r="J309" s="1" t="str">
        <f>IF(SABI_SUMMARY!AS309="CENSORED",IF(SABI_SUMMARY!AR309="MALE_SUBADULT","M_DISPERSED",IF(SABI_SUMMARY!AR309="FEMALE_SUBADULT","F_DISPERSED","NA")),IF(SABI_SUMMARY!AS309="MALE_ADULT_36_48","M_RESIDENT",IF(SABI_SUMMARY!AS309="FEMALE_ADULT_36_48","F_RESIDENT","NA")))</f>
        <v>NA</v>
      </c>
      <c r="K309" s="1" t="str">
        <f>IF(SABI_SUMMARY!AT309="CENSORED",IF(SABI_SUMMARY!AS309="MALE_SUBADULT","M_DISPERSED",IF(SABI_SUMMARY!AS309="FEMALE_SUBADULT","F_DISPERSED","NA")),IF(SABI_SUMMARY!AT309="MALE_ADULT_36_48","M_RESIDENT",IF(SABI_SUMMARY!AT309="FEMALE_ADULT_36_48","F_RESIDENT","NA")))</f>
        <v>NA</v>
      </c>
      <c r="L309" s="1" t="str">
        <f>IF(SABI_SUMMARY!AU309="CENSORED",IF(SABI_SUMMARY!AT309="MALE_SUBADULT","M_DISPERSED",IF(SABI_SUMMARY!AT309="FEMALE_SUBADULT","F_DISPERSED","NA")),IF(SABI_SUMMARY!AU309="MALE_ADULT_36_48","M_RESIDENT",IF(SABI_SUMMARY!AU309="FEMALE_ADULT_36_48","F_RESIDENT","NA")))</f>
        <v>NA</v>
      </c>
      <c r="M309" s="1" t="str">
        <f>IF(SABI_SUMMARY!AV309="CENSORED",IF(SABI_SUMMARY!AU309="MALE_SUBADULT","M_DISPERSED",IF(SABI_SUMMARY!AU309="FEMALE_SUBADULT","F_DISPERSED","NA")),IF(SABI_SUMMARY!AV309="MALE_ADULT_36_48","M_RESIDENT",IF(SABI_SUMMARY!AV309="FEMALE_ADULT_36_48","F_RESIDENT","NA")))</f>
        <v>NA</v>
      </c>
      <c r="N309" s="1" t="str">
        <f>IF(SABI_SUMMARY!AW309="CENSORED",IF(SABI_SUMMARY!AV309="MALE_SUBADULT","M_DISPERSED",IF(SABI_SUMMARY!AV309="FEMALE_SUBADULT","F_DISPERSED","NA")),IF(SABI_SUMMARY!AW309="MALE_ADULT_36_48","M_RESIDENT",IF(SABI_SUMMARY!AW309="FEMALE_ADULT_36_48","F_RESIDENT","NA")))</f>
        <v>NA</v>
      </c>
      <c r="O309" s="1" t="str">
        <f>IF(SABI_SUMMARY!AX309="CENSORED",IF(SABI_SUMMARY!AW309="MALE_SUBADULT","M_DISPERSED",IF(SABI_SUMMARY!AW309="FEMALE_SUBADULT","F_DISPERSED","NA")),IF(SABI_SUMMARY!AX309="MALE_ADULT_36_48","M_RESIDENT",IF(SABI_SUMMARY!AX309="FEMALE_ADULT_36_48","F_RESIDENT","NA")))</f>
        <v>NA</v>
      </c>
      <c r="P309" s="1" t="str">
        <f>IF(SABI_SUMMARY!AY309="CENSORED",IF(SABI_SUMMARY!AX309="MALE_SUBADULT","M_DISPERSED",IF(SABI_SUMMARY!AX309="FEMALE_SUBADULT","F_DISPERSED","NA")),IF(SABI_SUMMARY!AY309="MALE_ADULT_36_48","M_RESIDENT",IF(SABI_SUMMARY!AY309="FEMALE_ADULT_36_48","F_RESIDENT","NA")))</f>
        <v>NA</v>
      </c>
    </row>
    <row r="310" spans="1:16" x14ac:dyDescent="0.2">
      <c r="A310" s="27">
        <f>SABI_RAW_DATA!A310</f>
        <v>309</v>
      </c>
      <c r="B310" s="1" t="str">
        <f>IF(SABI_SUMMARY!AK310="CENSORED",IF(SABI_SUMMARY!AJ310="MALE_SUBADULT","M_DISPERSED",IF(SABI_SUMMARY!AJ310="FEMALE_SUBADULT","F_DISPERSED","NA")),IF(SABI_SUMMARY!AK310="MALE_ADULT_36_48","M_RESIDENT",IF(SABI_SUMMARY!AK310="FEMALE_ADULT_36_48","F_RESIDENT","NA")))</f>
        <v>NA</v>
      </c>
      <c r="C310" s="1" t="str">
        <f>IF(SABI_SUMMARY!AL310="CENSORED",IF(SABI_SUMMARY!AK310="MALE_SUBADULT","M_DISPERSED",IF(SABI_SUMMARY!AK310="FEMALE_SUBADULT","F_DISPERSED","NA")),IF(SABI_SUMMARY!AL310="MALE_ADULT_36_48","M_RESIDENT",IF(SABI_SUMMARY!AL310="FEMALE_ADULT_36_48","F_RESIDENT","NA")))</f>
        <v>NA</v>
      </c>
      <c r="D310" s="1" t="str">
        <f>IF(SABI_SUMMARY!AM310="CENSORED",IF(SABI_SUMMARY!AL310="MALE_SUBADULT","M_DISPERSED",IF(SABI_SUMMARY!AL310="FEMALE_SUBADULT","F_DISPERSED","NA")),IF(SABI_SUMMARY!AM310="MALE_ADULT_36_48","M_RESIDENT",IF(SABI_SUMMARY!AM310="FEMALE_ADULT_36_48","F_RESIDENT","NA")))</f>
        <v>NA</v>
      </c>
      <c r="E310" s="1" t="str">
        <f>IF(SABI_SUMMARY!AN310="CENSORED",IF(SABI_SUMMARY!AM310="MALE_SUBADULT","M_DISPERSED",IF(SABI_SUMMARY!AM310="FEMALE_SUBADULT","F_DISPERSED","NA")),IF(SABI_SUMMARY!AN310="MALE_ADULT_36_48","M_RESIDENT",IF(SABI_SUMMARY!AN310="FEMALE_ADULT_36_48","F_RESIDENT","NA")))</f>
        <v>NA</v>
      </c>
      <c r="F310" s="1" t="str">
        <f>IF(SABI_SUMMARY!AO310="CENSORED",IF(SABI_SUMMARY!AN310="MALE_SUBADULT","M_DISPERSED",IF(SABI_SUMMARY!AN310="FEMALE_SUBADULT","F_DISPERSED","NA")),IF(SABI_SUMMARY!AO310="MALE_ADULT_36_48","M_RESIDENT",IF(SABI_SUMMARY!AO310="FEMALE_ADULT_36_48","F_RESIDENT","NA")))</f>
        <v>NA</v>
      </c>
      <c r="G310" s="1" t="str">
        <f>IF(SABI_SUMMARY!AP310="CENSORED",IF(SABI_SUMMARY!AO310="MALE_SUBADULT","M_DISPERSED",IF(SABI_SUMMARY!AO310="FEMALE_SUBADULT","F_DISPERSED","NA")),IF(SABI_SUMMARY!AP310="MALE_ADULT_36_48","M_RESIDENT",IF(SABI_SUMMARY!AP310="FEMALE_ADULT_36_48","F_RESIDENT","NA")))</f>
        <v>NA</v>
      </c>
      <c r="H310" s="1" t="str">
        <f>IF(SABI_SUMMARY!AQ310="CENSORED",IF(SABI_SUMMARY!AP310="MALE_SUBADULT","M_DISPERSED",IF(SABI_SUMMARY!AP310="FEMALE_SUBADULT","F_DISPERSED","NA")),IF(SABI_SUMMARY!AQ310="MALE_ADULT_36_48","M_RESIDENT",IF(SABI_SUMMARY!AQ310="FEMALE_ADULT_36_48","F_RESIDENT","NA")))</f>
        <v>NA</v>
      </c>
      <c r="I310" s="1" t="str">
        <f>IF(SABI_SUMMARY!AR310="CENSORED",IF(SABI_SUMMARY!AQ310="MALE_SUBADULT","M_DISPERSED",IF(SABI_SUMMARY!AQ310="FEMALE_SUBADULT","F_DISPERSED","NA")),IF(SABI_SUMMARY!AR310="MALE_ADULT_36_48","M_RESIDENT",IF(SABI_SUMMARY!AR310="FEMALE_ADULT_36_48","F_RESIDENT","NA")))</f>
        <v>NA</v>
      </c>
      <c r="J310" s="1" t="str">
        <f>IF(SABI_SUMMARY!AS310="CENSORED",IF(SABI_SUMMARY!AR310="MALE_SUBADULT","M_DISPERSED",IF(SABI_SUMMARY!AR310="FEMALE_SUBADULT","F_DISPERSED","NA")),IF(SABI_SUMMARY!AS310="MALE_ADULT_36_48","M_RESIDENT",IF(SABI_SUMMARY!AS310="FEMALE_ADULT_36_48","F_RESIDENT","NA")))</f>
        <v>NA</v>
      </c>
      <c r="K310" s="1" t="str">
        <f>IF(SABI_SUMMARY!AT310="CENSORED",IF(SABI_SUMMARY!AS310="MALE_SUBADULT","M_DISPERSED",IF(SABI_SUMMARY!AS310="FEMALE_SUBADULT","F_DISPERSED","NA")),IF(SABI_SUMMARY!AT310="MALE_ADULT_36_48","M_RESIDENT",IF(SABI_SUMMARY!AT310="FEMALE_ADULT_36_48","F_RESIDENT","NA")))</f>
        <v>NA</v>
      </c>
      <c r="L310" s="1" t="str">
        <f>IF(SABI_SUMMARY!AU310="CENSORED",IF(SABI_SUMMARY!AT310="MALE_SUBADULT","M_DISPERSED",IF(SABI_SUMMARY!AT310="FEMALE_SUBADULT","F_DISPERSED","NA")),IF(SABI_SUMMARY!AU310="MALE_ADULT_36_48","M_RESIDENT",IF(SABI_SUMMARY!AU310="FEMALE_ADULT_36_48","F_RESIDENT","NA")))</f>
        <v>NA</v>
      </c>
      <c r="M310" s="1" t="str">
        <f>IF(SABI_SUMMARY!AV310="CENSORED",IF(SABI_SUMMARY!AU310="MALE_SUBADULT","M_DISPERSED",IF(SABI_SUMMARY!AU310="FEMALE_SUBADULT","F_DISPERSED","NA")),IF(SABI_SUMMARY!AV310="MALE_ADULT_36_48","M_RESIDENT",IF(SABI_SUMMARY!AV310="FEMALE_ADULT_36_48","F_RESIDENT","NA")))</f>
        <v>NA</v>
      </c>
      <c r="N310" s="1" t="str">
        <f>IF(SABI_SUMMARY!AW310="CENSORED",IF(SABI_SUMMARY!AV310="MALE_SUBADULT","M_DISPERSED",IF(SABI_SUMMARY!AV310="FEMALE_SUBADULT","F_DISPERSED","NA")),IF(SABI_SUMMARY!AW310="MALE_ADULT_36_48","M_RESIDENT",IF(SABI_SUMMARY!AW310="FEMALE_ADULT_36_48","F_RESIDENT","NA")))</f>
        <v>NA</v>
      </c>
      <c r="O310" s="1" t="str">
        <f>IF(SABI_SUMMARY!AX310="CENSORED",IF(SABI_SUMMARY!AW310="MALE_SUBADULT","M_DISPERSED",IF(SABI_SUMMARY!AW310="FEMALE_SUBADULT","F_DISPERSED","NA")),IF(SABI_SUMMARY!AX310="MALE_ADULT_36_48","M_RESIDENT",IF(SABI_SUMMARY!AX310="FEMALE_ADULT_36_48","F_RESIDENT","NA")))</f>
        <v>NA</v>
      </c>
      <c r="P310" s="1" t="str">
        <f>IF(SABI_SUMMARY!AY310="CENSORED",IF(SABI_SUMMARY!AX310="MALE_SUBADULT","M_DISPERSED",IF(SABI_SUMMARY!AX310="FEMALE_SUBADULT","F_DISPERSED","NA")),IF(SABI_SUMMARY!AY310="MALE_ADULT_36_48","M_RESIDENT",IF(SABI_SUMMARY!AY310="FEMALE_ADULT_36_48","F_RESIDENT","NA")))</f>
        <v>NA</v>
      </c>
    </row>
    <row r="311" spans="1:16" x14ac:dyDescent="0.2">
      <c r="A311" s="27">
        <f>SABI_RAW_DATA!A311</f>
        <v>310</v>
      </c>
      <c r="B311" s="1" t="str">
        <f>IF(SABI_SUMMARY!AK311="CENSORED",IF(SABI_SUMMARY!AJ311="MALE_SUBADULT","M_DISPERSED",IF(SABI_SUMMARY!AJ311="FEMALE_SUBADULT","F_DISPERSED","NA")),IF(SABI_SUMMARY!AK311="MALE_ADULT_36_48","M_RESIDENT",IF(SABI_SUMMARY!AK311="FEMALE_ADULT_36_48","F_RESIDENT","NA")))</f>
        <v>NA</v>
      </c>
      <c r="C311" s="1" t="str">
        <f>IF(SABI_SUMMARY!AL311="CENSORED",IF(SABI_SUMMARY!AK311="MALE_SUBADULT","M_DISPERSED",IF(SABI_SUMMARY!AK311="FEMALE_SUBADULT","F_DISPERSED","NA")),IF(SABI_SUMMARY!AL311="MALE_ADULT_36_48","M_RESIDENT",IF(SABI_SUMMARY!AL311="FEMALE_ADULT_36_48","F_RESIDENT","NA")))</f>
        <v>NA</v>
      </c>
      <c r="D311" s="1" t="str">
        <f>IF(SABI_SUMMARY!AM311="CENSORED",IF(SABI_SUMMARY!AL311="MALE_SUBADULT","M_DISPERSED",IF(SABI_SUMMARY!AL311="FEMALE_SUBADULT","F_DISPERSED","NA")),IF(SABI_SUMMARY!AM311="MALE_ADULT_36_48","M_RESIDENT",IF(SABI_SUMMARY!AM311="FEMALE_ADULT_36_48","F_RESIDENT","NA")))</f>
        <v>NA</v>
      </c>
      <c r="E311" s="1" t="str">
        <f>IF(SABI_SUMMARY!AN311="CENSORED",IF(SABI_SUMMARY!AM311="MALE_SUBADULT","M_DISPERSED",IF(SABI_SUMMARY!AM311="FEMALE_SUBADULT","F_DISPERSED","NA")),IF(SABI_SUMMARY!AN311="MALE_ADULT_36_48","M_RESIDENT",IF(SABI_SUMMARY!AN311="FEMALE_ADULT_36_48","F_RESIDENT","NA")))</f>
        <v>NA</v>
      </c>
      <c r="F311" s="1" t="str">
        <f>IF(SABI_SUMMARY!AO311="CENSORED",IF(SABI_SUMMARY!AN311="MALE_SUBADULT","M_DISPERSED",IF(SABI_SUMMARY!AN311="FEMALE_SUBADULT","F_DISPERSED","NA")),IF(SABI_SUMMARY!AO311="MALE_ADULT_36_48","M_RESIDENT",IF(SABI_SUMMARY!AO311="FEMALE_ADULT_36_48","F_RESIDENT","NA")))</f>
        <v>NA</v>
      </c>
      <c r="G311" s="1" t="str">
        <f>IF(SABI_SUMMARY!AP311="CENSORED",IF(SABI_SUMMARY!AO311="MALE_SUBADULT","M_DISPERSED",IF(SABI_SUMMARY!AO311="FEMALE_SUBADULT","F_DISPERSED","NA")),IF(SABI_SUMMARY!AP311="MALE_ADULT_36_48","M_RESIDENT",IF(SABI_SUMMARY!AP311="FEMALE_ADULT_36_48","F_RESIDENT","NA")))</f>
        <v>NA</v>
      </c>
      <c r="H311" s="1" t="str">
        <f>IF(SABI_SUMMARY!AQ311="CENSORED",IF(SABI_SUMMARY!AP311="MALE_SUBADULT","M_DISPERSED",IF(SABI_SUMMARY!AP311="FEMALE_SUBADULT","F_DISPERSED","NA")),IF(SABI_SUMMARY!AQ311="MALE_ADULT_36_48","M_RESIDENT",IF(SABI_SUMMARY!AQ311="FEMALE_ADULT_36_48","F_RESIDENT","NA")))</f>
        <v>NA</v>
      </c>
      <c r="I311" s="1" t="str">
        <f>IF(SABI_SUMMARY!AR311="CENSORED",IF(SABI_SUMMARY!AQ311="MALE_SUBADULT","M_DISPERSED",IF(SABI_SUMMARY!AQ311="FEMALE_SUBADULT","F_DISPERSED","NA")),IF(SABI_SUMMARY!AR311="MALE_ADULT_36_48","M_RESIDENT",IF(SABI_SUMMARY!AR311="FEMALE_ADULT_36_48","F_RESIDENT","NA")))</f>
        <v>NA</v>
      </c>
      <c r="J311" s="1" t="str">
        <f>IF(SABI_SUMMARY!AS311="CENSORED",IF(SABI_SUMMARY!AR311="MALE_SUBADULT","M_DISPERSED",IF(SABI_SUMMARY!AR311="FEMALE_SUBADULT","F_DISPERSED","NA")),IF(SABI_SUMMARY!AS311="MALE_ADULT_36_48","M_RESIDENT",IF(SABI_SUMMARY!AS311="FEMALE_ADULT_36_48","F_RESIDENT","NA")))</f>
        <v>NA</v>
      </c>
      <c r="K311" s="1" t="str">
        <f>IF(SABI_SUMMARY!AT311="CENSORED",IF(SABI_SUMMARY!AS311="MALE_SUBADULT","M_DISPERSED",IF(SABI_SUMMARY!AS311="FEMALE_SUBADULT","F_DISPERSED","NA")),IF(SABI_SUMMARY!AT311="MALE_ADULT_36_48","M_RESIDENT",IF(SABI_SUMMARY!AT311="FEMALE_ADULT_36_48","F_RESIDENT","NA")))</f>
        <v>NA</v>
      </c>
      <c r="L311" s="1" t="str">
        <f>IF(SABI_SUMMARY!AU311="CENSORED",IF(SABI_SUMMARY!AT311="MALE_SUBADULT","M_DISPERSED",IF(SABI_SUMMARY!AT311="FEMALE_SUBADULT","F_DISPERSED","NA")),IF(SABI_SUMMARY!AU311="MALE_ADULT_36_48","M_RESIDENT",IF(SABI_SUMMARY!AU311="FEMALE_ADULT_36_48","F_RESIDENT","NA")))</f>
        <v>NA</v>
      </c>
      <c r="M311" s="1" t="str">
        <f>IF(SABI_SUMMARY!AV311="CENSORED",IF(SABI_SUMMARY!AU311="MALE_SUBADULT","M_DISPERSED",IF(SABI_SUMMARY!AU311="FEMALE_SUBADULT","F_DISPERSED","NA")),IF(SABI_SUMMARY!AV311="MALE_ADULT_36_48","M_RESIDENT",IF(SABI_SUMMARY!AV311="FEMALE_ADULT_36_48","F_RESIDENT","NA")))</f>
        <v>NA</v>
      </c>
      <c r="N311" s="1" t="str">
        <f>IF(SABI_SUMMARY!AW311="CENSORED",IF(SABI_SUMMARY!AV311="MALE_SUBADULT","M_DISPERSED",IF(SABI_SUMMARY!AV311="FEMALE_SUBADULT","F_DISPERSED","NA")),IF(SABI_SUMMARY!AW311="MALE_ADULT_36_48","M_RESIDENT",IF(SABI_SUMMARY!AW311="FEMALE_ADULT_36_48","F_RESIDENT","NA")))</f>
        <v>NA</v>
      </c>
      <c r="O311" s="1" t="str">
        <f>IF(SABI_SUMMARY!AX311="CENSORED",IF(SABI_SUMMARY!AW311="MALE_SUBADULT","M_DISPERSED",IF(SABI_SUMMARY!AW311="FEMALE_SUBADULT","F_DISPERSED","NA")),IF(SABI_SUMMARY!AX311="MALE_ADULT_36_48","M_RESIDENT",IF(SABI_SUMMARY!AX311="FEMALE_ADULT_36_48","F_RESIDENT","NA")))</f>
        <v>NA</v>
      </c>
      <c r="P311" s="1" t="str">
        <f>IF(SABI_SUMMARY!AY311="CENSORED",IF(SABI_SUMMARY!AX311="MALE_SUBADULT","M_DISPERSED",IF(SABI_SUMMARY!AX311="FEMALE_SUBADULT","F_DISPERSED","NA")),IF(SABI_SUMMARY!AY311="MALE_ADULT_36_48","M_RESIDENT",IF(SABI_SUMMARY!AY311="FEMALE_ADULT_36_48","F_RESIDENT","NA")))</f>
        <v>NA</v>
      </c>
    </row>
    <row r="312" spans="1:16" x14ac:dyDescent="0.2">
      <c r="A312" s="27">
        <f>SABI_RAW_DATA!A312</f>
        <v>311</v>
      </c>
      <c r="B312" s="1" t="str">
        <f>IF(SABI_SUMMARY!AK312="CENSORED",IF(SABI_SUMMARY!AJ312="MALE_SUBADULT","M_DISPERSED",IF(SABI_SUMMARY!AJ312="FEMALE_SUBADULT","F_DISPERSED","NA")),IF(SABI_SUMMARY!AK312="MALE_ADULT_36_48","M_RESIDENT",IF(SABI_SUMMARY!AK312="FEMALE_ADULT_36_48","F_RESIDENT","NA")))</f>
        <v>NA</v>
      </c>
      <c r="C312" s="1" t="str">
        <f>IF(SABI_SUMMARY!AL312="CENSORED",IF(SABI_SUMMARY!AK312="MALE_SUBADULT","M_DISPERSED",IF(SABI_SUMMARY!AK312="FEMALE_SUBADULT","F_DISPERSED","NA")),IF(SABI_SUMMARY!AL312="MALE_ADULT_36_48","M_RESIDENT",IF(SABI_SUMMARY!AL312="FEMALE_ADULT_36_48","F_RESIDENT","NA")))</f>
        <v>NA</v>
      </c>
      <c r="D312" s="1" t="str">
        <f>IF(SABI_SUMMARY!AM312="CENSORED",IF(SABI_SUMMARY!AL312="MALE_SUBADULT","M_DISPERSED",IF(SABI_SUMMARY!AL312="FEMALE_SUBADULT","F_DISPERSED","NA")),IF(SABI_SUMMARY!AM312="MALE_ADULT_36_48","M_RESIDENT",IF(SABI_SUMMARY!AM312="FEMALE_ADULT_36_48","F_RESIDENT","NA")))</f>
        <v>NA</v>
      </c>
      <c r="E312" s="1" t="str">
        <f>IF(SABI_SUMMARY!AN312="CENSORED",IF(SABI_SUMMARY!AM312="MALE_SUBADULT","M_DISPERSED",IF(SABI_SUMMARY!AM312="FEMALE_SUBADULT","F_DISPERSED","NA")),IF(SABI_SUMMARY!AN312="MALE_ADULT_36_48","M_RESIDENT",IF(SABI_SUMMARY!AN312="FEMALE_ADULT_36_48","F_RESIDENT","NA")))</f>
        <v>NA</v>
      </c>
      <c r="F312" s="1" t="str">
        <f>IF(SABI_SUMMARY!AO312="CENSORED",IF(SABI_SUMMARY!AN312="MALE_SUBADULT","M_DISPERSED",IF(SABI_SUMMARY!AN312="FEMALE_SUBADULT","F_DISPERSED","NA")),IF(SABI_SUMMARY!AO312="MALE_ADULT_36_48","M_RESIDENT",IF(SABI_SUMMARY!AO312="FEMALE_ADULT_36_48","F_RESIDENT","NA")))</f>
        <v>NA</v>
      </c>
      <c r="G312" s="1" t="str">
        <f>IF(SABI_SUMMARY!AP312="CENSORED",IF(SABI_SUMMARY!AO312="MALE_SUBADULT","M_DISPERSED",IF(SABI_SUMMARY!AO312="FEMALE_SUBADULT","F_DISPERSED","NA")),IF(SABI_SUMMARY!AP312="MALE_ADULT_36_48","M_RESIDENT",IF(SABI_SUMMARY!AP312="FEMALE_ADULT_36_48","F_RESIDENT","NA")))</f>
        <v>NA</v>
      </c>
      <c r="H312" s="1" t="str">
        <f>IF(SABI_SUMMARY!AQ312="CENSORED",IF(SABI_SUMMARY!AP312="MALE_SUBADULT","M_DISPERSED",IF(SABI_SUMMARY!AP312="FEMALE_SUBADULT","F_DISPERSED","NA")),IF(SABI_SUMMARY!AQ312="MALE_ADULT_36_48","M_RESIDENT",IF(SABI_SUMMARY!AQ312="FEMALE_ADULT_36_48","F_RESIDENT","NA")))</f>
        <v>NA</v>
      </c>
      <c r="I312" s="1" t="str">
        <f>IF(SABI_SUMMARY!AR312="CENSORED",IF(SABI_SUMMARY!AQ312="MALE_SUBADULT","M_DISPERSED",IF(SABI_SUMMARY!AQ312="FEMALE_SUBADULT","F_DISPERSED","NA")),IF(SABI_SUMMARY!AR312="MALE_ADULT_36_48","M_RESIDENT",IF(SABI_SUMMARY!AR312="FEMALE_ADULT_36_48","F_RESIDENT","NA")))</f>
        <v>NA</v>
      </c>
      <c r="J312" s="1" t="str">
        <f>IF(SABI_SUMMARY!AS312="CENSORED",IF(SABI_SUMMARY!AR312="MALE_SUBADULT","M_DISPERSED",IF(SABI_SUMMARY!AR312="FEMALE_SUBADULT","F_DISPERSED","NA")),IF(SABI_SUMMARY!AS312="MALE_ADULT_36_48","M_RESIDENT",IF(SABI_SUMMARY!AS312="FEMALE_ADULT_36_48","F_RESIDENT","NA")))</f>
        <v>NA</v>
      </c>
      <c r="K312" s="1" t="str">
        <f>IF(SABI_SUMMARY!AT312="CENSORED",IF(SABI_SUMMARY!AS312="MALE_SUBADULT","M_DISPERSED",IF(SABI_SUMMARY!AS312="FEMALE_SUBADULT","F_DISPERSED","NA")),IF(SABI_SUMMARY!AT312="MALE_ADULT_36_48","M_RESIDENT",IF(SABI_SUMMARY!AT312="FEMALE_ADULT_36_48","F_RESIDENT","NA")))</f>
        <v>NA</v>
      </c>
      <c r="L312" s="1" t="str">
        <f>IF(SABI_SUMMARY!AU312="CENSORED",IF(SABI_SUMMARY!AT312="MALE_SUBADULT","M_DISPERSED",IF(SABI_SUMMARY!AT312="FEMALE_SUBADULT","F_DISPERSED","NA")),IF(SABI_SUMMARY!AU312="MALE_ADULT_36_48","M_RESIDENT",IF(SABI_SUMMARY!AU312="FEMALE_ADULT_36_48","F_RESIDENT","NA")))</f>
        <v>NA</v>
      </c>
      <c r="M312" s="1" t="str">
        <f>IF(SABI_SUMMARY!AV312="CENSORED",IF(SABI_SUMMARY!AU312="MALE_SUBADULT","M_DISPERSED",IF(SABI_SUMMARY!AU312="FEMALE_SUBADULT","F_DISPERSED","NA")),IF(SABI_SUMMARY!AV312="MALE_ADULT_36_48","M_RESIDENT",IF(SABI_SUMMARY!AV312="FEMALE_ADULT_36_48","F_RESIDENT","NA")))</f>
        <v>NA</v>
      </c>
      <c r="N312" s="1" t="str">
        <f>IF(SABI_SUMMARY!AW312="CENSORED",IF(SABI_SUMMARY!AV312="MALE_SUBADULT","M_DISPERSED",IF(SABI_SUMMARY!AV312="FEMALE_SUBADULT","F_DISPERSED","NA")),IF(SABI_SUMMARY!AW312="MALE_ADULT_36_48","M_RESIDENT",IF(SABI_SUMMARY!AW312="FEMALE_ADULT_36_48","F_RESIDENT","NA")))</f>
        <v>NA</v>
      </c>
      <c r="O312" s="1" t="str">
        <f>IF(SABI_SUMMARY!AX312="CENSORED",IF(SABI_SUMMARY!AW312="MALE_SUBADULT","M_DISPERSED",IF(SABI_SUMMARY!AW312="FEMALE_SUBADULT","F_DISPERSED","NA")),IF(SABI_SUMMARY!AX312="MALE_ADULT_36_48","M_RESIDENT",IF(SABI_SUMMARY!AX312="FEMALE_ADULT_36_48","F_RESIDENT","NA")))</f>
        <v>NA</v>
      </c>
      <c r="P312" s="1" t="str">
        <f>IF(SABI_SUMMARY!AY312="CENSORED",IF(SABI_SUMMARY!AX312="MALE_SUBADULT","M_DISPERSED",IF(SABI_SUMMARY!AX312="FEMALE_SUBADULT","F_DISPERSED","NA")),IF(SABI_SUMMARY!AY312="MALE_ADULT_36_48","M_RESIDENT",IF(SABI_SUMMARY!AY312="FEMALE_ADULT_36_48","F_RESIDENT","NA")))</f>
        <v>NA</v>
      </c>
    </row>
    <row r="313" spans="1:16" x14ac:dyDescent="0.2">
      <c r="A313" s="27">
        <f>SABI_RAW_DATA!A313</f>
        <v>312</v>
      </c>
      <c r="B313" s="1" t="str">
        <f>IF(SABI_SUMMARY!AK313="CENSORED",IF(SABI_SUMMARY!AJ313="MALE_SUBADULT","M_DISPERSED",IF(SABI_SUMMARY!AJ313="FEMALE_SUBADULT","F_DISPERSED","NA")),IF(SABI_SUMMARY!AK313="MALE_ADULT_36_48","M_RESIDENT",IF(SABI_SUMMARY!AK313="FEMALE_ADULT_36_48","F_RESIDENT","NA")))</f>
        <v>NA</v>
      </c>
      <c r="C313" s="1" t="str">
        <f>IF(SABI_SUMMARY!AL313="CENSORED",IF(SABI_SUMMARY!AK313="MALE_SUBADULT","M_DISPERSED",IF(SABI_SUMMARY!AK313="FEMALE_SUBADULT","F_DISPERSED","NA")),IF(SABI_SUMMARY!AL313="MALE_ADULT_36_48","M_RESIDENT",IF(SABI_SUMMARY!AL313="FEMALE_ADULT_36_48","F_RESIDENT","NA")))</f>
        <v>NA</v>
      </c>
      <c r="D313" s="1" t="str">
        <f>IF(SABI_SUMMARY!AM313="CENSORED",IF(SABI_SUMMARY!AL313="MALE_SUBADULT","M_DISPERSED",IF(SABI_SUMMARY!AL313="FEMALE_SUBADULT","F_DISPERSED","NA")),IF(SABI_SUMMARY!AM313="MALE_ADULT_36_48","M_RESIDENT",IF(SABI_SUMMARY!AM313="FEMALE_ADULT_36_48","F_RESIDENT","NA")))</f>
        <v>NA</v>
      </c>
      <c r="E313" s="1" t="str">
        <f>IF(SABI_SUMMARY!AN313="CENSORED",IF(SABI_SUMMARY!AM313="MALE_SUBADULT","M_DISPERSED",IF(SABI_SUMMARY!AM313="FEMALE_SUBADULT","F_DISPERSED","NA")),IF(SABI_SUMMARY!AN313="MALE_ADULT_36_48","M_RESIDENT",IF(SABI_SUMMARY!AN313="FEMALE_ADULT_36_48","F_RESIDENT","NA")))</f>
        <v>NA</v>
      </c>
      <c r="F313" s="1" t="str">
        <f>IF(SABI_SUMMARY!AO313="CENSORED",IF(SABI_SUMMARY!AN313="MALE_SUBADULT","M_DISPERSED",IF(SABI_SUMMARY!AN313="FEMALE_SUBADULT","F_DISPERSED","NA")),IF(SABI_SUMMARY!AO313="MALE_ADULT_36_48","M_RESIDENT",IF(SABI_SUMMARY!AO313="FEMALE_ADULT_36_48","F_RESIDENT","NA")))</f>
        <v>NA</v>
      </c>
      <c r="G313" s="1" t="str">
        <f>IF(SABI_SUMMARY!AP313="CENSORED",IF(SABI_SUMMARY!AO313="MALE_SUBADULT","M_DISPERSED",IF(SABI_SUMMARY!AO313="FEMALE_SUBADULT","F_DISPERSED","NA")),IF(SABI_SUMMARY!AP313="MALE_ADULT_36_48","M_RESIDENT",IF(SABI_SUMMARY!AP313="FEMALE_ADULT_36_48","F_RESIDENT","NA")))</f>
        <v>NA</v>
      </c>
      <c r="H313" s="1" t="str">
        <f>IF(SABI_SUMMARY!AQ313="CENSORED",IF(SABI_SUMMARY!AP313="MALE_SUBADULT","M_DISPERSED",IF(SABI_SUMMARY!AP313="FEMALE_SUBADULT","F_DISPERSED","NA")),IF(SABI_SUMMARY!AQ313="MALE_ADULT_36_48","M_RESIDENT",IF(SABI_SUMMARY!AQ313="FEMALE_ADULT_36_48","F_RESIDENT","NA")))</f>
        <v>NA</v>
      </c>
      <c r="I313" s="1" t="str">
        <f>IF(SABI_SUMMARY!AR313="CENSORED",IF(SABI_SUMMARY!AQ313="MALE_SUBADULT","M_DISPERSED",IF(SABI_SUMMARY!AQ313="FEMALE_SUBADULT","F_DISPERSED","NA")),IF(SABI_SUMMARY!AR313="MALE_ADULT_36_48","M_RESIDENT",IF(SABI_SUMMARY!AR313="FEMALE_ADULT_36_48","F_RESIDENT","NA")))</f>
        <v>NA</v>
      </c>
      <c r="J313" s="1" t="str">
        <f>IF(SABI_SUMMARY!AS313="CENSORED",IF(SABI_SUMMARY!AR313="MALE_SUBADULT","M_DISPERSED",IF(SABI_SUMMARY!AR313="FEMALE_SUBADULT","F_DISPERSED","NA")),IF(SABI_SUMMARY!AS313="MALE_ADULT_36_48","M_RESIDENT",IF(SABI_SUMMARY!AS313="FEMALE_ADULT_36_48","F_RESIDENT","NA")))</f>
        <v>NA</v>
      </c>
      <c r="K313" s="1" t="str">
        <f>IF(SABI_SUMMARY!AT313="CENSORED",IF(SABI_SUMMARY!AS313="MALE_SUBADULT","M_DISPERSED",IF(SABI_SUMMARY!AS313="FEMALE_SUBADULT","F_DISPERSED","NA")),IF(SABI_SUMMARY!AT313="MALE_ADULT_36_48","M_RESIDENT",IF(SABI_SUMMARY!AT313="FEMALE_ADULT_36_48","F_RESIDENT","NA")))</f>
        <v>NA</v>
      </c>
      <c r="L313" s="1" t="str">
        <f>IF(SABI_SUMMARY!AU313="CENSORED",IF(SABI_SUMMARY!AT313="MALE_SUBADULT","M_DISPERSED",IF(SABI_SUMMARY!AT313="FEMALE_SUBADULT","F_DISPERSED","NA")),IF(SABI_SUMMARY!AU313="MALE_ADULT_36_48","M_RESIDENT",IF(SABI_SUMMARY!AU313="FEMALE_ADULT_36_48","F_RESIDENT","NA")))</f>
        <v>NA</v>
      </c>
      <c r="M313" s="1" t="str">
        <f>IF(SABI_SUMMARY!AV313="CENSORED",IF(SABI_SUMMARY!AU313="MALE_SUBADULT","M_DISPERSED",IF(SABI_SUMMARY!AU313="FEMALE_SUBADULT","F_DISPERSED","NA")),IF(SABI_SUMMARY!AV313="MALE_ADULT_36_48","M_RESIDENT",IF(SABI_SUMMARY!AV313="FEMALE_ADULT_36_48","F_RESIDENT","NA")))</f>
        <v>NA</v>
      </c>
      <c r="N313" s="1" t="str">
        <f>IF(SABI_SUMMARY!AW313="CENSORED",IF(SABI_SUMMARY!AV313="MALE_SUBADULT","M_DISPERSED",IF(SABI_SUMMARY!AV313="FEMALE_SUBADULT","F_DISPERSED","NA")),IF(SABI_SUMMARY!AW313="MALE_ADULT_36_48","M_RESIDENT",IF(SABI_SUMMARY!AW313="FEMALE_ADULT_36_48","F_RESIDENT","NA")))</f>
        <v>NA</v>
      </c>
      <c r="O313" s="1" t="str">
        <f>IF(SABI_SUMMARY!AX313="CENSORED",IF(SABI_SUMMARY!AW313="MALE_SUBADULT","M_DISPERSED",IF(SABI_SUMMARY!AW313="FEMALE_SUBADULT","F_DISPERSED","NA")),IF(SABI_SUMMARY!AX313="MALE_ADULT_36_48","M_RESIDENT",IF(SABI_SUMMARY!AX313="FEMALE_ADULT_36_48","F_RESIDENT","NA")))</f>
        <v>NA</v>
      </c>
      <c r="P313" s="1" t="str">
        <f>IF(SABI_SUMMARY!AY313="CENSORED",IF(SABI_SUMMARY!AX313="MALE_SUBADULT","M_DISPERSED",IF(SABI_SUMMARY!AX313="FEMALE_SUBADULT","F_DISPERSED","NA")),IF(SABI_SUMMARY!AY313="MALE_ADULT_36_48","M_RESIDENT",IF(SABI_SUMMARY!AY313="FEMALE_ADULT_36_48","F_RESIDENT","NA")))</f>
        <v>NA</v>
      </c>
    </row>
    <row r="314" spans="1:16" x14ac:dyDescent="0.2">
      <c r="A314" s="27">
        <f>SABI_RAW_DATA!A314</f>
        <v>313</v>
      </c>
      <c r="B314" s="1" t="str">
        <f>IF(SABI_SUMMARY!AK314="CENSORED",IF(SABI_SUMMARY!AJ314="MALE_SUBADULT","M_DISPERSED",IF(SABI_SUMMARY!AJ314="FEMALE_SUBADULT","F_DISPERSED","NA")),IF(SABI_SUMMARY!AK314="MALE_ADULT_36_48","M_RESIDENT",IF(SABI_SUMMARY!AK314="FEMALE_ADULT_36_48","F_RESIDENT","NA")))</f>
        <v>NA</v>
      </c>
      <c r="C314" s="1" t="str">
        <f>IF(SABI_SUMMARY!AL314="CENSORED",IF(SABI_SUMMARY!AK314="MALE_SUBADULT","M_DISPERSED",IF(SABI_SUMMARY!AK314="FEMALE_SUBADULT","F_DISPERSED","NA")),IF(SABI_SUMMARY!AL314="MALE_ADULT_36_48","M_RESIDENT",IF(SABI_SUMMARY!AL314="FEMALE_ADULT_36_48","F_RESIDENT","NA")))</f>
        <v>NA</v>
      </c>
      <c r="D314" s="1" t="str">
        <f>IF(SABI_SUMMARY!AM314="CENSORED",IF(SABI_SUMMARY!AL314="MALE_SUBADULT","M_DISPERSED",IF(SABI_SUMMARY!AL314="FEMALE_SUBADULT","F_DISPERSED","NA")),IF(SABI_SUMMARY!AM314="MALE_ADULT_36_48","M_RESIDENT",IF(SABI_SUMMARY!AM314="FEMALE_ADULT_36_48","F_RESIDENT","NA")))</f>
        <v>NA</v>
      </c>
      <c r="E314" s="1" t="str">
        <f>IF(SABI_SUMMARY!AN314="CENSORED",IF(SABI_SUMMARY!AM314="MALE_SUBADULT","M_DISPERSED",IF(SABI_SUMMARY!AM314="FEMALE_SUBADULT","F_DISPERSED","NA")),IF(SABI_SUMMARY!AN314="MALE_ADULT_36_48","M_RESIDENT",IF(SABI_SUMMARY!AN314="FEMALE_ADULT_36_48","F_RESIDENT","NA")))</f>
        <v>NA</v>
      </c>
      <c r="F314" s="1" t="str">
        <f>IF(SABI_SUMMARY!AO314="CENSORED",IF(SABI_SUMMARY!AN314="MALE_SUBADULT","M_DISPERSED",IF(SABI_SUMMARY!AN314="FEMALE_SUBADULT","F_DISPERSED","NA")),IF(SABI_SUMMARY!AO314="MALE_ADULT_36_48","M_RESIDENT",IF(SABI_SUMMARY!AO314="FEMALE_ADULT_36_48","F_RESIDENT","NA")))</f>
        <v>NA</v>
      </c>
      <c r="G314" s="1" t="str">
        <f>IF(SABI_SUMMARY!AP314="CENSORED",IF(SABI_SUMMARY!AO314="MALE_SUBADULT","M_DISPERSED",IF(SABI_SUMMARY!AO314="FEMALE_SUBADULT","F_DISPERSED","NA")),IF(SABI_SUMMARY!AP314="MALE_ADULT_36_48","M_RESIDENT",IF(SABI_SUMMARY!AP314="FEMALE_ADULT_36_48","F_RESIDENT","NA")))</f>
        <v>NA</v>
      </c>
      <c r="H314" s="1" t="str">
        <f>IF(SABI_SUMMARY!AQ314="CENSORED",IF(SABI_SUMMARY!AP314="MALE_SUBADULT","M_DISPERSED",IF(SABI_SUMMARY!AP314="FEMALE_SUBADULT","F_DISPERSED","NA")),IF(SABI_SUMMARY!AQ314="MALE_ADULT_36_48","M_RESIDENT",IF(SABI_SUMMARY!AQ314="FEMALE_ADULT_36_48","F_RESIDENT","NA")))</f>
        <v>F_RESIDENT</v>
      </c>
      <c r="I314" s="1" t="str">
        <f>IF(SABI_SUMMARY!AR314="CENSORED",IF(SABI_SUMMARY!AQ314="MALE_SUBADULT","M_DISPERSED",IF(SABI_SUMMARY!AQ314="FEMALE_SUBADULT","F_DISPERSED","NA")),IF(SABI_SUMMARY!AR314="MALE_ADULT_36_48","M_RESIDENT",IF(SABI_SUMMARY!AR314="FEMALE_ADULT_36_48","F_RESIDENT","NA")))</f>
        <v>NA</v>
      </c>
      <c r="J314" s="1" t="str">
        <f>IF(SABI_SUMMARY!AS314="CENSORED",IF(SABI_SUMMARY!AR314="MALE_SUBADULT","M_DISPERSED",IF(SABI_SUMMARY!AR314="FEMALE_SUBADULT","F_DISPERSED","NA")),IF(SABI_SUMMARY!AS314="MALE_ADULT_36_48","M_RESIDENT",IF(SABI_SUMMARY!AS314="FEMALE_ADULT_36_48","F_RESIDENT","NA")))</f>
        <v>NA</v>
      </c>
      <c r="K314" s="1" t="str">
        <f>IF(SABI_SUMMARY!AT314="CENSORED",IF(SABI_SUMMARY!AS314="MALE_SUBADULT","M_DISPERSED",IF(SABI_SUMMARY!AS314="FEMALE_SUBADULT","F_DISPERSED","NA")),IF(SABI_SUMMARY!AT314="MALE_ADULT_36_48","M_RESIDENT",IF(SABI_SUMMARY!AT314="FEMALE_ADULT_36_48","F_RESIDENT","NA")))</f>
        <v>NA</v>
      </c>
      <c r="L314" s="1" t="str">
        <f>IF(SABI_SUMMARY!AU314="CENSORED",IF(SABI_SUMMARY!AT314="MALE_SUBADULT","M_DISPERSED",IF(SABI_SUMMARY!AT314="FEMALE_SUBADULT","F_DISPERSED","NA")),IF(SABI_SUMMARY!AU314="MALE_ADULT_36_48","M_RESIDENT",IF(SABI_SUMMARY!AU314="FEMALE_ADULT_36_48","F_RESIDENT","NA")))</f>
        <v>NA</v>
      </c>
      <c r="M314" s="1" t="str">
        <f>IF(SABI_SUMMARY!AV314="CENSORED",IF(SABI_SUMMARY!AU314="MALE_SUBADULT","M_DISPERSED",IF(SABI_SUMMARY!AU314="FEMALE_SUBADULT","F_DISPERSED","NA")),IF(SABI_SUMMARY!AV314="MALE_ADULT_36_48","M_RESIDENT",IF(SABI_SUMMARY!AV314="FEMALE_ADULT_36_48","F_RESIDENT","NA")))</f>
        <v>NA</v>
      </c>
      <c r="N314" s="1" t="str">
        <f>IF(SABI_SUMMARY!AW314="CENSORED",IF(SABI_SUMMARY!AV314="MALE_SUBADULT","M_DISPERSED",IF(SABI_SUMMARY!AV314="FEMALE_SUBADULT","F_DISPERSED","NA")),IF(SABI_SUMMARY!AW314="MALE_ADULT_36_48","M_RESIDENT",IF(SABI_SUMMARY!AW314="FEMALE_ADULT_36_48","F_RESIDENT","NA")))</f>
        <v>NA</v>
      </c>
      <c r="O314" s="1" t="str">
        <f>IF(SABI_SUMMARY!AX314="CENSORED",IF(SABI_SUMMARY!AW314="MALE_SUBADULT","M_DISPERSED",IF(SABI_SUMMARY!AW314="FEMALE_SUBADULT","F_DISPERSED","NA")),IF(SABI_SUMMARY!AX314="MALE_ADULT_36_48","M_RESIDENT",IF(SABI_SUMMARY!AX314="FEMALE_ADULT_36_48","F_RESIDENT","NA")))</f>
        <v>NA</v>
      </c>
      <c r="P314" s="1" t="str">
        <f>IF(SABI_SUMMARY!AY314="CENSORED",IF(SABI_SUMMARY!AX314="MALE_SUBADULT","M_DISPERSED",IF(SABI_SUMMARY!AX314="FEMALE_SUBADULT","F_DISPERSED","NA")),IF(SABI_SUMMARY!AY314="MALE_ADULT_36_48","M_RESIDENT",IF(SABI_SUMMARY!AY314="FEMALE_ADULT_36_48","F_RESIDENT","NA")))</f>
        <v>NA</v>
      </c>
    </row>
    <row r="315" spans="1:16" x14ac:dyDescent="0.2">
      <c r="A315" s="27">
        <f>SABI_RAW_DATA!A315</f>
        <v>314</v>
      </c>
      <c r="B315" s="1" t="str">
        <f>IF(SABI_SUMMARY!AK315="CENSORED",IF(SABI_SUMMARY!AJ315="MALE_SUBADULT","M_DISPERSED",IF(SABI_SUMMARY!AJ315="FEMALE_SUBADULT","F_DISPERSED","NA")),IF(SABI_SUMMARY!AK315="MALE_ADULT_36_48","M_RESIDENT",IF(SABI_SUMMARY!AK315="FEMALE_ADULT_36_48","F_RESIDENT","NA")))</f>
        <v>NA</v>
      </c>
      <c r="C315" s="1" t="str">
        <f>IF(SABI_SUMMARY!AL315="CENSORED",IF(SABI_SUMMARY!AK315="MALE_SUBADULT","M_DISPERSED",IF(SABI_SUMMARY!AK315="FEMALE_SUBADULT","F_DISPERSED","NA")),IF(SABI_SUMMARY!AL315="MALE_ADULT_36_48","M_RESIDENT",IF(SABI_SUMMARY!AL315="FEMALE_ADULT_36_48","F_RESIDENT","NA")))</f>
        <v>NA</v>
      </c>
      <c r="D315" s="1" t="str">
        <f>IF(SABI_SUMMARY!AM315="CENSORED",IF(SABI_SUMMARY!AL315="MALE_SUBADULT","M_DISPERSED",IF(SABI_SUMMARY!AL315="FEMALE_SUBADULT","F_DISPERSED","NA")),IF(SABI_SUMMARY!AM315="MALE_ADULT_36_48","M_RESIDENT",IF(SABI_SUMMARY!AM315="FEMALE_ADULT_36_48","F_RESIDENT","NA")))</f>
        <v>NA</v>
      </c>
      <c r="E315" s="1" t="str">
        <f>IF(SABI_SUMMARY!AN315="CENSORED",IF(SABI_SUMMARY!AM315="MALE_SUBADULT","M_DISPERSED",IF(SABI_SUMMARY!AM315="FEMALE_SUBADULT","F_DISPERSED","NA")),IF(SABI_SUMMARY!AN315="MALE_ADULT_36_48","M_RESIDENT",IF(SABI_SUMMARY!AN315="FEMALE_ADULT_36_48","F_RESIDENT","NA")))</f>
        <v>NA</v>
      </c>
      <c r="F315" s="1" t="str">
        <f>IF(SABI_SUMMARY!AO315="CENSORED",IF(SABI_SUMMARY!AN315="MALE_SUBADULT","M_DISPERSED",IF(SABI_SUMMARY!AN315="FEMALE_SUBADULT","F_DISPERSED","NA")),IF(SABI_SUMMARY!AO315="MALE_ADULT_36_48","M_RESIDENT",IF(SABI_SUMMARY!AO315="FEMALE_ADULT_36_48","F_RESIDENT","NA")))</f>
        <v>NA</v>
      </c>
      <c r="G315" s="1" t="str">
        <f>IF(SABI_SUMMARY!AP315="CENSORED",IF(SABI_SUMMARY!AO315="MALE_SUBADULT","M_DISPERSED",IF(SABI_SUMMARY!AO315="FEMALE_SUBADULT","F_DISPERSED","NA")),IF(SABI_SUMMARY!AP315="MALE_ADULT_36_48","M_RESIDENT",IF(SABI_SUMMARY!AP315="FEMALE_ADULT_36_48","F_RESIDENT","NA")))</f>
        <v>NA</v>
      </c>
      <c r="H315" s="1" t="str">
        <f>IF(SABI_SUMMARY!AQ315="CENSORED",IF(SABI_SUMMARY!AP315="MALE_SUBADULT","M_DISPERSED",IF(SABI_SUMMARY!AP315="FEMALE_SUBADULT","F_DISPERSED","NA")),IF(SABI_SUMMARY!AQ315="MALE_ADULT_36_48","M_RESIDENT",IF(SABI_SUMMARY!AQ315="FEMALE_ADULT_36_48","F_RESIDENT","NA")))</f>
        <v>NA</v>
      </c>
      <c r="I315" s="1" t="str">
        <f>IF(SABI_SUMMARY!AR315="CENSORED",IF(SABI_SUMMARY!AQ315="MALE_SUBADULT","M_DISPERSED",IF(SABI_SUMMARY!AQ315="FEMALE_SUBADULT","F_DISPERSED","NA")),IF(SABI_SUMMARY!AR315="MALE_ADULT_36_48","M_RESIDENT",IF(SABI_SUMMARY!AR315="FEMALE_ADULT_36_48","F_RESIDENT","NA")))</f>
        <v>NA</v>
      </c>
      <c r="J315" s="1" t="str">
        <f>IF(SABI_SUMMARY!AS315="CENSORED",IF(SABI_SUMMARY!AR315="MALE_SUBADULT","M_DISPERSED",IF(SABI_SUMMARY!AR315="FEMALE_SUBADULT","F_DISPERSED","NA")),IF(SABI_SUMMARY!AS315="MALE_ADULT_36_48","M_RESIDENT",IF(SABI_SUMMARY!AS315="FEMALE_ADULT_36_48","F_RESIDENT","NA")))</f>
        <v>NA</v>
      </c>
      <c r="K315" s="1" t="str">
        <f>IF(SABI_SUMMARY!AT315="CENSORED",IF(SABI_SUMMARY!AS315="MALE_SUBADULT","M_DISPERSED",IF(SABI_SUMMARY!AS315="FEMALE_SUBADULT","F_DISPERSED","NA")),IF(SABI_SUMMARY!AT315="MALE_ADULT_36_48","M_RESIDENT",IF(SABI_SUMMARY!AT315="FEMALE_ADULT_36_48","F_RESIDENT","NA")))</f>
        <v>NA</v>
      </c>
      <c r="L315" s="1" t="str">
        <f>IF(SABI_SUMMARY!AU315="CENSORED",IF(SABI_SUMMARY!AT315="MALE_SUBADULT","M_DISPERSED",IF(SABI_SUMMARY!AT315="FEMALE_SUBADULT","F_DISPERSED","NA")),IF(SABI_SUMMARY!AU315="MALE_ADULT_36_48","M_RESIDENT",IF(SABI_SUMMARY!AU315="FEMALE_ADULT_36_48","F_RESIDENT","NA")))</f>
        <v>NA</v>
      </c>
      <c r="M315" s="1" t="str">
        <f>IF(SABI_SUMMARY!AV315="CENSORED",IF(SABI_SUMMARY!AU315="MALE_SUBADULT","M_DISPERSED",IF(SABI_SUMMARY!AU315="FEMALE_SUBADULT","F_DISPERSED","NA")),IF(SABI_SUMMARY!AV315="MALE_ADULT_36_48","M_RESIDENT",IF(SABI_SUMMARY!AV315="FEMALE_ADULT_36_48","F_RESIDENT","NA")))</f>
        <v>NA</v>
      </c>
      <c r="N315" s="1" t="str">
        <f>IF(SABI_SUMMARY!AW315="CENSORED",IF(SABI_SUMMARY!AV315="MALE_SUBADULT","M_DISPERSED",IF(SABI_SUMMARY!AV315="FEMALE_SUBADULT","F_DISPERSED","NA")),IF(SABI_SUMMARY!AW315="MALE_ADULT_36_48","M_RESIDENT",IF(SABI_SUMMARY!AW315="FEMALE_ADULT_36_48","F_RESIDENT","NA")))</f>
        <v>NA</v>
      </c>
      <c r="O315" s="1" t="str">
        <f>IF(SABI_SUMMARY!AX315="CENSORED",IF(SABI_SUMMARY!AW315="MALE_SUBADULT","M_DISPERSED",IF(SABI_SUMMARY!AW315="FEMALE_SUBADULT","F_DISPERSED","NA")),IF(SABI_SUMMARY!AX315="MALE_ADULT_36_48","M_RESIDENT",IF(SABI_SUMMARY!AX315="FEMALE_ADULT_36_48","F_RESIDENT","NA")))</f>
        <v>NA</v>
      </c>
      <c r="P315" s="1" t="str">
        <f>IF(SABI_SUMMARY!AY315="CENSORED",IF(SABI_SUMMARY!AX315="MALE_SUBADULT","M_DISPERSED",IF(SABI_SUMMARY!AX315="FEMALE_SUBADULT","F_DISPERSED","NA")),IF(SABI_SUMMARY!AY315="MALE_ADULT_36_48","M_RESIDENT",IF(SABI_SUMMARY!AY315="FEMALE_ADULT_36_48","F_RESIDENT","NA")))</f>
        <v>NA</v>
      </c>
    </row>
    <row r="316" spans="1:16" x14ac:dyDescent="0.2">
      <c r="A316" s="27">
        <f>SABI_RAW_DATA!A316</f>
        <v>315</v>
      </c>
      <c r="B316" s="1" t="str">
        <f>IF(SABI_SUMMARY!AK316="CENSORED",IF(SABI_SUMMARY!AJ316="MALE_SUBADULT","M_DISPERSED",IF(SABI_SUMMARY!AJ316="FEMALE_SUBADULT","F_DISPERSED","NA")),IF(SABI_SUMMARY!AK316="MALE_ADULT_36_48","M_RESIDENT",IF(SABI_SUMMARY!AK316="FEMALE_ADULT_36_48","F_RESIDENT","NA")))</f>
        <v>NA</v>
      </c>
      <c r="C316" s="1" t="str">
        <f>IF(SABI_SUMMARY!AL316="CENSORED",IF(SABI_SUMMARY!AK316="MALE_SUBADULT","M_DISPERSED",IF(SABI_SUMMARY!AK316="FEMALE_SUBADULT","F_DISPERSED","NA")),IF(SABI_SUMMARY!AL316="MALE_ADULT_36_48","M_RESIDENT",IF(SABI_SUMMARY!AL316="FEMALE_ADULT_36_48","F_RESIDENT","NA")))</f>
        <v>NA</v>
      </c>
      <c r="D316" s="1" t="str">
        <f>IF(SABI_SUMMARY!AM316="CENSORED",IF(SABI_SUMMARY!AL316="MALE_SUBADULT","M_DISPERSED",IF(SABI_SUMMARY!AL316="FEMALE_SUBADULT","F_DISPERSED","NA")),IF(SABI_SUMMARY!AM316="MALE_ADULT_36_48","M_RESIDENT",IF(SABI_SUMMARY!AM316="FEMALE_ADULT_36_48","F_RESIDENT","NA")))</f>
        <v>NA</v>
      </c>
      <c r="E316" s="1" t="str">
        <f>IF(SABI_SUMMARY!AN316="CENSORED",IF(SABI_SUMMARY!AM316="MALE_SUBADULT","M_DISPERSED",IF(SABI_SUMMARY!AM316="FEMALE_SUBADULT","F_DISPERSED","NA")),IF(SABI_SUMMARY!AN316="MALE_ADULT_36_48","M_RESIDENT",IF(SABI_SUMMARY!AN316="FEMALE_ADULT_36_48","F_RESIDENT","NA")))</f>
        <v>NA</v>
      </c>
      <c r="F316" s="1" t="str">
        <f>IF(SABI_SUMMARY!AO316="CENSORED",IF(SABI_SUMMARY!AN316="MALE_SUBADULT","M_DISPERSED",IF(SABI_SUMMARY!AN316="FEMALE_SUBADULT","F_DISPERSED","NA")),IF(SABI_SUMMARY!AO316="MALE_ADULT_36_48","M_RESIDENT",IF(SABI_SUMMARY!AO316="FEMALE_ADULT_36_48","F_RESIDENT","NA")))</f>
        <v>NA</v>
      </c>
      <c r="G316" s="1" t="str">
        <f>IF(SABI_SUMMARY!AP316="CENSORED",IF(SABI_SUMMARY!AO316="MALE_SUBADULT","M_DISPERSED",IF(SABI_SUMMARY!AO316="FEMALE_SUBADULT","F_DISPERSED","NA")),IF(SABI_SUMMARY!AP316="MALE_ADULT_36_48","M_RESIDENT",IF(SABI_SUMMARY!AP316="FEMALE_ADULT_36_48","F_RESIDENT","NA")))</f>
        <v>NA</v>
      </c>
      <c r="H316" s="1" t="str">
        <f>IF(SABI_SUMMARY!AQ316="CENSORED",IF(SABI_SUMMARY!AP316="MALE_SUBADULT","M_DISPERSED",IF(SABI_SUMMARY!AP316="FEMALE_SUBADULT","F_DISPERSED","NA")),IF(SABI_SUMMARY!AQ316="MALE_ADULT_36_48","M_RESIDENT",IF(SABI_SUMMARY!AQ316="FEMALE_ADULT_36_48","F_RESIDENT","NA")))</f>
        <v>NA</v>
      </c>
      <c r="I316" s="1" t="str">
        <f>IF(SABI_SUMMARY!AR316="CENSORED",IF(SABI_SUMMARY!AQ316="MALE_SUBADULT","M_DISPERSED",IF(SABI_SUMMARY!AQ316="FEMALE_SUBADULT","F_DISPERSED","NA")),IF(SABI_SUMMARY!AR316="MALE_ADULT_36_48","M_RESIDENT",IF(SABI_SUMMARY!AR316="FEMALE_ADULT_36_48","F_RESIDENT","NA")))</f>
        <v>NA</v>
      </c>
      <c r="J316" s="1" t="str">
        <f>IF(SABI_SUMMARY!AS316="CENSORED",IF(SABI_SUMMARY!AR316="MALE_SUBADULT","M_DISPERSED",IF(SABI_SUMMARY!AR316="FEMALE_SUBADULT","F_DISPERSED","NA")),IF(SABI_SUMMARY!AS316="MALE_ADULT_36_48","M_RESIDENT",IF(SABI_SUMMARY!AS316="FEMALE_ADULT_36_48","F_RESIDENT","NA")))</f>
        <v>NA</v>
      </c>
      <c r="K316" s="1" t="str">
        <f>IF(SABI_SUMMARY!AT316="CENSORED",IF(SABI_SUMMARY!AS316="MALE_SUBADULT","M_DISPERSED",IF(SABI_SUMMARY!AS316="FEMALE_SUBADULT","F_DISPERSED","NA")),IF(SABI_SUMMARY!AT316="MALE_ADULT_36_48","M_RESIDENT",IF(SABI_SUMMARY!AT316="FEMALE_ADULT_36_48","F_RESIDENT","NA")))</f>
        <v>NA</v>
      </c>
      <c r="L316" s="1" t="str">
        <f>IF(SABI_SUMMARY!AU316="CENSORED",IF(SABI_SUMMARY!AT316="MALE_SUBADULT","M_DISPERSED",IF(SABI_SUMMARY!AT316="FEMALE_SUBADULT","F_DISPERSED","NA")),IF(SABI_SUMMARY!AU316="MALE_ADULT_36_48","M_RESIDENT",IF(SABI_SUMMARY!AU316="FEMALE_ADULT_36_48","F_RESIDENT","NA")))</f>
        <v>NA</v>
      </c>
      <c r="M316" s="1" t="str">
        <f>IF(SABI_SUMMARY!AV316="CENSORED",IF(SABI_SUMMARY!AU316="MALE_SUBADULT","M_DISPERSED",IF(SABI_SUMMARY!AU316="FEMALE_SUBADULT","F_DISPERSED","NA")),IF(SABI_SUMMARY!AV316="MALE_ADULT_36_48","M_RESIDENT",IF(SABI_SUMMARY!AV316="FEMALE_ADULT_36_48","F_RESIDENT","NA")))</f>
        <v>NA</v>
      </c>
      <c r="N316" s="1" t="str">
        <f>IF(SABI_SUMMARY!AW316="CENSORED",IF(SABI_SUMMARY!AV316="MALE_SUBADULT","M_DISPERSED",IF(SABI_SUMMARY!AV316="FEMALE_SUBADULT","F_DISPERSED","NA")),IF(SABI_SUMMARY!AW316="MALE_ADULT_36_48","M_RESIDENT",IF(SABI_SUMMARY!AW316="FEMALE_ADULT_36_48","F_RESIDENT","NA")))</f>
        <v>NA</v>
      </c>
      <c r="O316" s="1" t="str">
        <f>IF(SABI_SUMMARY!AX316="CENSORED",IF(SABI_SUMMARY!AW316="MALE_SUBADULT","M_DISPERSED",IF(SABI_SUMMARY!AW316="FEMALE_SUBADULT","F_DISPERSED","NA")),IF(SABI_SUMMARY!AX316="MALE_ADULT_36_48","M_RESIDENT",IF(SABI_SUMMARY!AX316="FEMALE_ADULT_36_48","F_RESIDENT","NA")))</f>
        <v>NA</v>
      </c>
      <c r="P316" s="1" t="str">
        <f>IF(SABI_SUMMARY!AY316="CENSORED",IF(SABI_SUMMARY!AX316="MALE_SUBADULT","M_DISPERSED",IF(SABI_SUMMARY!AX316="FEMALE_SUBADULT","F_DISPERSED","NA")),IF(SABI_SUMMARY!AY316="MALE_ADULT_36_48","M_RESIDENT",IF(SABI_SUMMARY!AY316="FEMALE_ADULT_36_48","F_RESIDENT","NA")))</f>
        <v>NA</v>
      </c>
    </row>
    <row r="317" spans="1:16" x14ac:dyDescent="0.2">
      <c r="A317" s="27">
        <f>SABI_RAW_DATA!A317</f>
        <v>316</v>
      </c>
      <c r="B317" s="1" t="str">
        <f>IF(SABI_SUMMARY!AK317="CENSORED",IF(SABI_SUMMARY!AJ317="MALE_SUBADULT","M_DISPERSED",IF(SABI_SUMMARY!AJ317="FEMALE_SUBADULT","F_DISPERSED","NA")),IF(SABI_SUMMARY!AK317="MALE_ADULT_36_48","M_RESIDENT",IF(SABI_SUMMARY!AK317="FEMALE_ADULT_36_48","F_RESIDENT","NA")))</f>
        <v>NA</v>
      </c>
      <c r="C317" s="1" t="str">
        <f>IF(SABI_SUMMARY!AL317="CENSORED",IF(SABI_SUMMARY!AK317="MALE_SUBADULT","M_DISPERSED",IF(SABI_SUMMARY!AK317="FEMALE_SUBADULT","F_DISPERSED","NA")),IF(SABI_SUMMARY!AL317="MALE_ADULT_36_48","M_RESIDENT",IF(SABI_SUMMARY!AL317="FEMALE_ADULT_36_48","F_RESIDENT","NA")))</f>
        <v>NA</v>
      </c>
      <c r="D317" s="1" t="str">
        <f>IF(SABI_SUMMARY!AM317="CENSORED",IF(SABI_SUMMARY!AL317="MALE_SUBADULT","M_DISPERSED",IF(SABI_SUMMARY!AL317="FEMALE_SUBADULT","F_DISPERSED","NA")),IF(SABI_SUMMARY!AM317="MALE_ADULT_36_48","M_RESIDENT",IF(SABI_SUMMARY!AM317="FEMALE_ADULT_36_48","F_RESIDENT","NA")))</f>
        <v>NA</v>
      </c>
      <c r="E317" s="1" t="str">
        <f>IF(SABI_SUMMARY!AN317="CENSORED",IF(SABI_SUMMARY!AM317="MALE_SUBADULT","M_DISPERSED",IF(SABI_SUMMARY!AM317="FEMALE_SUBADULT","F_DISPERSED","NA")),IF(SABI_SUMMARY!AN317="MALE_ADULT_36_48","M_RESIDENT",IF(SABI_SUMMARY!AN317="FEMALE_ADULT_36_48","F_RESIDENT","NA")))</f>
        <v>NA</v>
      </c>
      <c r="F317" s="1" t="str">
        <f>IF(SABI_SUMMARY!AO317="CENSORED",IF(SABI_SUMMARY!AN317="MALE_SUBADULT","M_DISPERSED",IF(SABI_SUMMARY!AN317="FEMALE_SUBADULT","F_DISPERSED","NA")),IF(SABI_SUMMARY!AO317="MALE_ADULT_36_48","M_RESIDENT",IF(SABI_SUMMARY!AO317="FEMALE_ADULT_36_48","F_RESIDENT","NA")))</f>
        <v>NA</v>
      </c>
      <c r="G317" s="1" t="str">
        <f>IF(SABI_SUMMARY!AP317="CENSORED",IF(SABI_SUMMARY!AO317="MALE_SUBADULT","M_DISPERSED",IF(SABI_SUMMARY!AO317="FEMALE_SUBADULT","F_DISPERSED","NA")),IF(SABI_SUMMARY!AP317="MALE_ADULT_36_48","M_RESIDENT",IF(SABI_SUMMARY!AP317="FEMALE_ADULT_36_48","F_RESIDENT","NA")))</f>
        <v>NA</v>
      </c>
      <c r="H317" s="1" t="str">
        <f>IF(SABI_SUMMARY!AQ317="CENSORED",IF(SABI_SUMMARY!AP317="MALE_SUBADULT","M_DISPERSED",IF(SABI_SUMMARY!AP317="FEMALE_SUBADULT","F_DISPERSED","NA")),IF(SABI_SUMMARY!AQ317="MALE_ADULT_36_48","M_RESIDENT",IF(SABI_SUMMARY!AQ317="FEMALE_ADULT_36_48","F_RESIDENT","NA")))</f>
        <v>NA</v>
      </c>
      <c r="I317" s="1" t="str">
        <f>IF(SABI_SUMMARY!AR317="CENSORED",IF(SABI_SUMMARY!AQ317="MALE_SUBADULT","M_DISPERSED",IF(SABI_SUMMARY!AQ317="FEMALE_SUBADULT","F_DISPERSED","NA")),IF(SABI_SUMMARY!AR317="MALE_ADULT_36_48","M_RESIDENT",IF(SABI_SUMMARY!AR317="FEMALE_ADULT_36_48","F_RESIDENT","NA")))</f>
        <v>NA</v>
      </c>
      <c r="J317" s="1" t="str">
        <f>IF(SABI_SUMMARY!AS317="CENSORED",IF(SABI_SUMMARY!AR317="MALE_SUBADULT","M_DISPERSED",IF(SABI_SUMMARY!AR317="FEMALE_SUBADULT","F_DISPERSED","NA")),IF(SABI_SUMMARY!AS317="MALE_ADULT_36_48","M_RESIDENT",IF(SABI_SUMMARY!AS317="FEMALE_ADULT_36_48","F_RESIDENT","NA")))</f>
        <v>NA</v>
      </c>
      <c r="K317" s="1" t="str">
        <f>IF(SABI_SUMMARY!AT317="CENSORED",IF(SABI_SUMMARY!AS317="MALE_SUBADULT","M_DISPERSED",IF(SABI_SUMMARY!AS317="FEMALE_SUBADULT","F_DISPERSED","NA")),IF(SABI_SUMMARY!AT317="MALE_ADULT_36_48","M_RESIDENT",IF(SABI_SUMMARY!AT317="FEMALE_ADULT_36_48","F_RESIDENT","NA")))</f>
        <v>NA</v>
      </c>
      <c r="L317" s="1" t="str">
        <f>IF(SABI_SUMMARY!AU317="CENSORED",IF(SABI_SUMMARY!AT317="MALE_SUBADULT","M_DISPERSED",IF(SABI_SUMMARY!AT317="FEMALE_SUBADULT","F_DISPERSED","NA")),IF(SABI_SUMMARY!AU317="MALE_ADULT_36_48","M_RESIDENT",IF(SABI_SUMMARY!AU317="FEMALE_ADULT_36_48","F_RESIDENT","NA")))</f>
        <v>NA</v>
      </c>
      <c r="M317" s="1" t="str">
        <f>IF(SABI_SUMMARY!AV317="CENSORED",IF(SABI_SUMMARY!AU317="MALE_SUBADULT","M_DISPERSED",IF(SABI_SUMMARY!AU317="FEMALE_SUBADULT","F_DISPERSED","NA")),IF(SABI_SUMMARY!AV317="MALE_ADULT_36_48","M_RESIDENT",IF(SABI_SUMMARY!AV317="FEMALE_ADULT_36_48","F_RESIDENT","NA")))</f>
        <v>NA</v>
      </c>
      <c r="N317" s="1" t="str">
        <f>IF(SABI_SUMMARY!AW317="CENSORED",IF(SABI_SUMMARY!AV317="MALE_SUBADULT","M_DISPERSED",IF(SABI_SUMMARY!AV317="FEMALE_SUBADULT","F_DISPERSED","NA")),IF(SABI_SUMMARY!AW317="MALE_ADULT_36_48","M_RESIDENT",IF(SABI_SUMMARY!AW317="FEMALE_ADULT_36_48","F_RESIDENT","NA")))</f>
        <v>NA</v>
      </c>
      <c r="O317" s="1" t="str">
        <f>IF(SABI_SUMMARY!AX317="CENSORED",IF(SABI_SUMMARY!AW317="MALE_SUBADULT","M_DISPERSED",IF(SABI_SUMMARY!AW317="FEMALE_SUBADULT","F_DISPERSED","NA")),IF(SABI_SUMMARY!AX317="MALE_ADULT_36_48","M_RESIDENT",IF(SABI_SUMMARY!AX317="FEMALE_ADULT_36_48","F_RESIDENT","NA")))</f>
        <v>NA</v>
      </c>
      <c r="P317" s="1" t="str">
        <f>IF(SABI_SUMMARY!AY317="CENSORED",IF(SABI_SUMMARY!AX317="MALE_SUBADULT","M_DISPERSED",IF(SABI_SUMMARY!AX317="FEMALE_SUBADULT","F_DISPERSED","NA")),IF(SABI_SUMMARY!AY317="MALE_ADULT_36_48","M_RESIDENT",IF(SABI_SUMMARY!AY317="FEMALE_ADULT_36_48","F_RESIDENT","NA")))</f>
        <v>NA</v>
      </c>
    </row>
    <row r="318" spans="1:16" x14ac:dyDescent="0.2">
      <c r="A318" s="27">
        <f>SABI_RAW_DATA!A318</f>
        <v>317</v>
      </c>
      <c r="B318" s="1" t="str">
        <f>IF(SABI_SUMMARY!AK318="CENSORED",IF(SABI_SUMMARY!AJ318="MALE_SUBADULT","M_DISPERSED",IF(SABI_SUMMARY!AJ318="FEMALE_SUBADULT","F_DISPERSED","NA")),IF(SABI_SUMMARY!AK318="MALE_ADULT_36_48","M_RESIDENT",IF(SABI_SUMMARY!AK318="FEMALE_ADULT_36_48","F_RESIDENT","NA")))</f>
        <v>NA</v>
      </c>
      <c r="C318" s="1" t="str">
        <f>IF(SABI_SUMMARY!AL318="CENSORED",IF(SABI_SUMMARY!AK318="MALE_SUBADULT","M_DISPERSED",IF(SABI_SUMMARY!AK318="FEMALE_SUBADULT","F_DISPERSED","NA")),IF(SABI_SUMMARY!AL318="MALE_ADULT_36_48","M_RESIDENT",IF(SABI_SUMMARY!AL318="FEMALE_ADULT_36_48","F_RESIDENT","NA")))</f>
        <v>NA</v>
      </c>
      <c r="D318" s="1" t="str">
        <f>IF(SABI_SUMMARY!AM318="CENSORED",IF(SABI_SUMMARY!AL318="MALE_SUBADULT","M_DISPERSED",IF(SABI_SUMMARY!AL318="FEMALE_SUBADULT","F_DISPERSED","NA")),IF(SABI_SUMMARY!AM318="MALE_ADULT_36_48","M_RESIDENT",IF(SABI_SUMMARY!AM318="FEMALE_ADULT_36_48","F_RESIDENT","NA")))</f>
        <v>NA</v>
      </c>
      <c r="E318" s="1" t="str">
        <f>IF(SABI_SUMMARY!AN318="CENSORED",IF(SABI_SUMMARY!AM318="MALE_SUBADULT","M_DISPERSED",IF(SABI_SUMMARY!AM318="FEMALE_SUBADULT","F_DISPERSED","NA")),IF(SABI_SUMMARY!AN318="MALE_ADULT_36_48","M_RESIDENT",IF(SABI_SUMMARY!AN318="FEMALE_ADULT_36_48","F_RESIDENT","NA")))</f>
        <v>NA</v>
      </c>
      <c r="F318" s="1" t="str">
        <f>IF(SABI_SUMMARY!AO318="CENSORED",IF(SABI_SUMMARY!AN318="MALE_SUBADULT","M_DISPERSED",IF(SABI_SUMMARY!AN318="FEMALE_SUBADULT","F_DISPERSED","NA")),IF(SABI_SUMMARY!AO318="MALE_ADULT_36_48","M_RESIDENT",IF(SABI_SUMMARY!AO318="FEMALE_ADULT_36_48","F_RESIDENT","NA")))</f>
        <v>NA</v>
      </c>
      <c r="G318" s="1" t="str">
        <f>IF(SABI_SUMMARY!AP318="CENSORED",IF(SABI_SUMMARY!AO318="MALE_SUBADULT","M_DISPERSED",IF(SABI_SUMMARY!AO318="FEMALE_SUBADULT","F_DISPERSED","NA")),IF(SABI_SUMMARY!AP318="MALE_ADULT_36_48","M_RESIDENT",IF(SABI_SUMMARY!AP318="FEMALE_ADULT_36_48","F_RESIDENT","NA")))</f>
        <v>NA</v>
      </c>
      <c r="H318" s="1" t="str">
        <f>IF(SABI_SUMMARY!AQ318="CENSORED",IF(SABI_SUMMARY!AP318="MALE_SUBADULT","M_DISPERSED",IF(SABI_SUMMARY!AP318="FEMALE_SUBADULT","F_DISPERSED","NA")),IF(SABI_SUMMARY!AQ318="MALE_ADULT_36_48","M_RESIDENT",IF(SABI_SUMMARY!AQ318="FEMALE_ADULT_36_48","F_RESIDENT","NA")))</f>
        <v>NA</v>
      </c>
      <c r="I318" s="1" t="str">
        <f>IF(SABI_SUMMARY!AR318="CENSORED",IF(SABI_SUMMARY!AQ318="MALE_SUBADULT","M_DISPERSED",IF(SABI_SUMMARY!AQ318="FEMALE_SUBADULT","F_DISPERSED","NA")),IF(SABI_SUMMARY!AR318="MALE_ADULT_36_48","M_RESIDENT",IF(SABI_SUMMARY!AR318="FEMALE_ADULT_36_48","F_RESIDENT","NA")))</f>
        <v>NA</v>
      </c>
      <c r="J318" s="1" t="str">
        <f>IF(SABI_SUMMARY!AS318="CENSORED",IF(SABI_SUMMARY!AR318="MALE_SUBADULT","M_DISPERSED",IF(SABI_SUMMARY!AR318="FEMALE_SUBADULT","F_DISPERSED","NA")),IF(SABI_SUMMARY!AS318="MALE_ADULT_36_48","M_RESIDENT",IF(SABI_SUMMARY!AS318="FEMALE_ADULT_36_48","F_RESIDENT","NA")))</f>
        <v>F_RESIDENT</v>
      </c>
      <c r="K318" s="1" t="str">
        <f>IF(SABI_SUMMARY!AT318="CENSORED",IF(SABI_SUMMARY!AS318="MALE_SUBADULT","M_DISPERSED",IF(SABI_SUMMARY!AS318="FEMALE_SUBADULT","F_DISPERSED","NA")),IF(SABI_SUMMARY!AT318="MALE_ADULT_36_48","M_RESIDENT",IF(SABI_SUMMARY!AT318="FEMALE_ADULT_36_48","F_RESIDENT","NA")))</f>
        <v>NA</v>
      </c>
      <c r="L318" s="1" t="str">
        <f>IF(SABI_SUMMARY!AU318="CENSORED",IF(SABI_SUMMARY!AT318="MALE_SUBADULT","M_DISPERSED",IF(SABI_SUMMARY!AT318="FEMALE_SUBADULT","F_DISPERSED","NA")),IF(SABI_SUMMARY!AU318="MALE_ADULT_36_48","M_RESIDENT",IF(SABI_SUMMARY!AU318="FEMALE_ADULT_36_48","F_RESIDENT","NA")))</f>
        <v>NA</v>
      </c>
      <c r="M318" s="1" t="str">
        <f>IF(SABI_SUMMARY!AV318="CENSORED",IF(SABI_SUMMARY!AU318="MALE_SUBADULT","M_DISPERSED",IF(SABI_SUMMARY!AU318="FEMALE_SUBADULT","F_DISPERSED","NA")),IF(SABI_SUMMARY!AV318="MALE_ADULT_36_48","M_RESIDENT",IF(SABI_SUMMARY!AV318="FEMALE_ADULT_36_48","F_RESIDENT","NA")))</f>
        <v>NA</v>
      </c>
      <c r="N318" s="1" t="str">
        <f>IF(SABI_SUMMARY!AW318="CENSORED",IF(SABI_SUMMARY!AV318="MALE_SUBADULT","M_DISPERSED",IF(SABI_SUMMARY!AV318="FEMALE_SUBADULT","F_DISPERSED","NA")),IF(SABI_SUMMARY!AW318="MALE_ADULT_36_48","M_RESIDENT",IF(SABI_SUMMARY!AW318="FEMALE_ADULT_36_48","F_RESIDENT","NA")))</f>
        <v>NA</v>
      </c>
      <c r="O318" s="1" t="str">
        <f>IF(SABI_SUMMARY!AX318="CENSORED",IF(SABI_SUMMARY!AW318="MALE_SUBADULT","M_DISPERSED",IF(SABI_SUMMARY!AW318="FEMALE_SUBADULT","F_DISPERSED","NA")),IF(SABI_SUMMARY!AX318="MALE_ADULT_36_48","M_RESIDENT",IF(SABI_SUMMARY!AX318="FEMALE_ADULT_36_48","F_RESIDENT","NA")))</f>
        <v>NA</v>
      </c>
      <c r="P318" s="1" t="str">
        <f>IF(SABI_SUMMARY!AY318="CENSORED",IF(SABI_SUMMARY!AX318="MALE_SUBADULT","M_DISPERSED",IF(SABI_SUMMARY!AX318="FEMALE_SUBADULT","F_DISPERSED","NA")),IF(SABI_SUMMARY!AY318="MALE_ADULT_36_48","M_RESIDENT",IF(SABI_SUMMARY!AY318="FEMALE_ADULT_36_48","F_RESIDENT","NA")))</f>
        <v>NA</v>
      </c>
    </row>
    <row r="319" spans="1:16" x14ac:dyDescent="0.2">
      <c r="A319" s="27">
        <f>SABI_RAW_DATA!A319</f>
        <v>318</v>
      </c>
      <c r="B319" s="1" t="str">
        <f>IF(SABI_SUMMARY!AK319="CENSORED",IF(SABI_SUMMARY!AJ319="MALE_SUBADULT","M_DISPERSED",IF(SABI_SUMMARY!AJ319="FEMALE_SUBADULT","F_DISPERSED","NA")),IF(SABI_SUMMARY!AK319="MALE_ADULT_36_48","M_RESIDENT",IF(SABI_SUMMARY!AK319="FEMALE_ADULT_36_48","F_RESIDENT","NA")))</f>
        <v>NA</v>
      </c>
      <c r="C319" s="1" t="str">
        <f>IF(SABI_SUMMARY!AL319="CENSORED",IF(SABI_SUMMARY!AK319="MALE_SUBADULT","M_DISPERSED",IF(SABI_SUMMARY!AK319="FEMALE_SUBADULT","F_DISPERSED","NA")),IF(SABI_SUMMARY!AL319="MALE_ADULT_36_48","M_RESIDENT",IF(SABI_SUMMARY!AL319="FEMALE_ADULT_36_48","F_RESIDENT","NA")))</f>
        <v>NA</v>
      </c>
      <c r="D319" s="1" t="str">
        <f>IF(SABI_SUMMARY!AM319="CENSORED",IF(SABI_SUMMARY!AL319="MALE_SUBADULT","M_DISPERSED",IF(SABI_SUMMARY!AL319="FEMALE_SUBADULT","F_DISPERSED","NA")),IF(SABI_SUMMARY!AM319="MALE_ADULT_36_48","M_RESIDENT",IF(SABI_SUMMARY!AM319="FEMALE_ADULT_36_48","F_RESIDENT","NA")))</f>
        <v>NA</v>
      </c>
      <c r="E319" s="1" t="str">
        <f>IF(SABI_SUMMARY!AN319="CENSORED",IF(SABI_SUMMARY!AM319="MALE_SUBADULT","M_DISPERSED",IF(SABI_SUMMARY!AM319="FEMALE_SUBADULT","F_DISPERSED","NA")),IF(SABI_SUMMARY!AN319="MALE_ADULT_36_48","M_RESIDENT",IF(SABI_SUMMARY!AN319="FEMALE_ADULT_36_48","F_RESIDENT","NA")))</f>
        <v>NA</v>
      </c>
      <c r="F319" s="1" t="str">
        <f>IF(SABI_SUMMARY!AO319="CENSORED",IF(SABI_SUMMARY!AN319="MALE_SUBADULT","M_DISPERSED",IF(SABI_SUMMARY!AN319="FEMALE_SUBADULT","F_DISPERSED","NA")),IF(SABI_SUMMARY!AO319="MALE_ADULT_36_48","M_RESIDENT",IF(SABI_SUMMARY!AO319="FEMALE_ADULT_36_48","F_RESIDENT","NA")))</f>
        <v>NA</v>
      </c>
      <c r="G319" s="1" t="str">
        <f>IF(SABI_SUMMARY!AP319="CENSORED",IF(SABI_SUMMARY!AO319="MALE_SUBADULT","M_DISPERSED",IF(SABI_SUMMARY!AO319="FEMALE_SUBADULT","F_DISPERSED","NA")),IF(SABI_SUMMARY!AP319="MALE_ADULT_36_48","M_RESIDENT",IF(SABI_SUMMARY!AP319="FEMALE_ADULT_36_48","F_RESIDENT","NA")))</f>
        <v>NA</v>
      </c>
      <c r="H319" s="1" t="str">
        <f>IF(SABI_SUMMARY!AQ319="CENSORED",IF(SABI_SUMMARY!AP319="MALE_SUBADULT","M_DISPERSED",IF(SABI_SUMMARY!AP319="FEMALE_SUBADULT","F_DISPERSED","NA")),IF(SABI_SUMMARY!AQ319="MALE_ADULT_36_48","M_RESIDENT",IF(SABI_SUMMARY!AQ319="FEMALE_ADULT_36_48","F_RESIDENT","NA")))</f>
        <v>NA</v>
      </c>
      <c r="I319" s="1" t="str">
        <f>IF(SABI_SUMMARY!AR319="CENSORED",IF(SABI_SUMMARY!AQ319="MALE_SUBADULT","M_DISPERSED",IF(SABI_SUMMARY!AQ319="FEMALE_SUBADULT","F_DISPERSED","NA")),IF(SABI_SUMMARY!AR319="MALE_ADULT_36_48","M_RESIDENT",IF(SABI_SUMMARY!AR319="FEMALE_ADULT_36_48","F_RESIDENT","NA")))</f>
        <v>NA</v>
      </c>
      <c r="J319" s="1" t="str">
        <f>IF(SABI_SUMMARY!AS319="CENSORED",IF(SABI_SUMMARY!AR319="MALE_SUBADULT","M_DISPERSED",IF(SABI_SUMMARY!AR319="FEMALE_SUBADULT","F_DISPERSED","NA")),IF(SABI_SUMMARY!AS319="MALE_ADULT_36_48","M_RESIDENT",IF(SABI_SUMMARY!AS319="FEMALE_ADULT_36_48","F_RESIDENT","NA")))</f>
        <v>NA</v>
      </c>
      <c r="K319" s="1" t="str">
        <f>IF(SABI_SUMMARY!AT319="CENSORED",IF(SABI_SUMMARY!AS319="MALE_SUBADULT","M_DISPERSED",IF(SABI_SUMMARY!AS319="FEMALE_SUBADULT","F_DISPERSED","NA")),IF(SABI_SUMMARY!AT319="MALE_ADULT_36_48","M_RESIDENT",IF(SABI_SUMMARY!AT319="FEMALE_ADULT_36_48","F_RESIDENT","NA")))</f>
        <v>NA</v>
      </c>
      <c r="L319" s="1" t="str">
        <f>IF(SABI_SUMMARY!AU319="CENSORED",IF(SABI_SUMMARY!AT319="MALE_SUBADULT","M_DISPERSED",IF(SABI_SUMMARY!AT319="FEMALE_SUBADULT","F_DISPERSED","NA")),IF(SABI_SUMMARY!AU319="MALE_ADULT_36_48","M_RESIDENT",IF(SABI_SUMMARY!AU319="FEMALE_ADULT_36_48","F_RESIDENT","NA")))</f>
        <v>NA</v>
      </c>
      <c r="M319" s="1" t="str">
        <f>IF(SABI_SUMMARY!AV319="CENSORED",IF(SABI_SUMMARY!AU319="MALE_SUBADULT","M_DISPERSED",IF(SABI_SUMMARY!AU319="FEMALE_SUBADULT","F_DISPERSED","NA")),IF(SABI_SUMMARY!AV319="MALE_ADULT_36_48","M_RESIDENT",IF(SABI_SUMMARY!AV319="FEMALE_ADULT_36_48","F_RESIDENT","NA")))</f>
        <v>NA</v>
      </c>
      <c r="N319" s="1" t="str">
        <f>IF(SABI_SUMMARY!AW319="CENSORED",IF(SABI_SUMMARY!AV319="MALE_SUBADULT","M_DISPERSED",IF(SABI_SUMMARY!AV319="FEMALE_SUBADULT","F_DISPERSED","NA")),IF(SABI_SUMMARY!AW319="MALE_ADULT_36_48","M_RESIDENT",IF(SABI_SUMMARY!AW319="FEMALE_ADULT_36_48","F_RESIDENT","NA")))</f>
        <v>NA</v>
      </c>
      <c r="O319" s="1" t="str">
        <f>IF(SABI_SUMMARY!AX319="CENSORED",IF(SABI_SUMMARY!AW319="MALE_SUBADULT","M_DISPERSED",IF(SABI_SUMMARY!AW319="FEMALE_SUBADULT","F_DISPERSED","NA")),IF(SABI_SUMMARY!AX319="MALE_ADULT_36_48","M_RESIDENT",IF(SABI_SUMMARY!AX319="FEMALE_ADULT_36_48","F_RESIDENT","NA")))</f>
        <v>NA</v>
      </c>
      <c r="P319" s="1" t="str">
        <f>IF(SABI_SUMMARY!AY319="CENSORED",IF(SABI_SUMMARY!AX319="MALE_SUBADULT","M_DISPERSED",IF(SABI_SUMMARY!AX319="FEMALE_SUBADULT","F_DISPERSED","NA")),IF(SABI_SUMMARY!AY319="MALE_ADULT_36_48","M_RESIDENT",IF(SABI_SUMMARY!AY319="FEMALE_ADULT_36_48","F_RESIDENT","NA")))</f>
        <v>NA</v>
      </c>
    </row>
    <row r="320" spans="1:16" x14ac:dyDescent="0.2">
      <c r="A320" s="27">
        <f>SABI_RAW_DATA!A320</f>
        <v>319</v>
      </c>
      <c r="B320" s="1" t="str">
        <f>IF(SABI_SUMMARY!AK320="CENSORED",IF(SABI_SUMMARY!AJ320="MALE_SUBADULT","M_DISPERSED",IF(SABI_SUMMARY!AJ320="FEMALE_SUBADULT","F_DISPERSED","NA")),IF(SABI_SUMMARY!AK320="MALE_ADULT_36_48","M_RESIDENT",IF(SABI_SUMMARY!AK320="FEMALE_ADULT_36_48","F_RESIDENT","NA")))</f>
        <v>NA</v>
      </c>
      <c r="C320" s="1" t="str">
        <f>IF(SABI_SUMMARY!AL320="CENSORED",IF(SABI_SUMMARY!AK320="MALE_SUBADULT","M_DISPERSED",IF(SABI_SUMMARY!AK320="FEMALE_SUBADULT","F_DISPERSED","NA")),IF(SABI_SUMMARY!AL320="MALE_ADULT_36_48","M_RESIDENT",IF(SABI_SUMMARY!AL320="FEMALE_ADULT_36_48","F_RESIDENT","NA")))</f>
        <v>NA</v>
      </c>
      <c r="D320" s="1" t="str">
        <f>IF(SABI_SUMMARY!AM320="CENSORED",IF(SABI_SUMMARY!AL320="MALE_SUBADULT","M_DISPERSED",IF(SABI_SUMMARY!AL320="FEMALE_SUBADULT","F_DISPERSED","NA")),IF(SABI_SUMMARY!AM320="MALE_ADULT_36_48","M_RESIDENT",IF(SABI_SUMMARY!AM320="FEMALE_ADULT_36_48","F_RESIDENT","NA")))</f>
        <v>NA</v>
      </c>
      <c r="E320" s="1" t="str">
        <f>IF(SABI_SUMMARY!AN320="CENSORED",IF(SABI_SUMMARY!AM320="MALE_SUBADULT","M_DISPERSED",IF(SABI_SUMMARY!AM320="FEMALE_SUBADULT","F_DISPERSED","NA")),IF(SABI_SUMMARY!AN320="MALE_ADULT_36_48","M_RESIDENT",IF(SABI_SUMMARY!AN320="FEMALE_ADULT_36_48","F_RESIDENT","NA")))</f>
        <v>NA</v>
      </c>
      <c r="F320" s="1" t="str">
        <f>IF(SABI_SUMMARY!AO320="CENSORED",IF(SABI_SUMMARY!AN320="MALE_SUBADULT","M_DISPERSED",IF(SABI_SUMMARY!AN320="FEMALE_SUBADULT","F_DISPERSED","NA")),IF(SABI_SUMMARY!AO320="MALE_ADULT_36_48","M_RESIDENT",IF(SABI_SUMMARY!AO320="FEMALE_ADULT_36_48","F_RESIDENT","NA")))</f>
        <v>NA</v>
      </c>
      <c r="G320" s="1" t="str">
        <f>IF(SABI_SUMMARY!AP320="CENSORED",IF(SABI_SUMMARY!AO320="MALE_SUBADULT","M_DISPERSED",IF(SABI_SUMMARY!AO320="FEMALE_SUBADULT","F_DISPERSED","NA")),IF(SABI_SUMMARY!AP320="MALE_ADULT_36_48","M_RESIDENT",IF(SABI_SUMMARY!AP320="FEMALE_ADULT_36_48","F_RESIDENT","NA")))</f>
        <v>NA</v>
      </c>
      <c r="H320" s="1" t="str">
        <f>IF(SABI_SUMMARY!AQ320="CENSORED",IF(SABI_SUMMARY!AP320="MALE_SUBADULT","M_DISPERSED",IF(SABI_SUMMARY!AP320="FEMALE_SUBADULT","F_DISPERSED","NA")),IF(SABI_SUMMARY!AQ320="MALE_ADULT_36_48","M_RESIDENT",IF(SABI_SUMMARY!AQ320="FEMALE_ADULT_36_48","F_RESIDENT","NA")))</f>
        <v>NA</v>
      </c>
      <c r="I320" s="1" t="str">
        <f>IF(SABI_SUMMARY!AR320="CENSORED",IF(SABI_SUMMARY!AQ320="MALE_SUBADULT","M_DISPERSED",IF(SABI_SUMMARY!AQ320="FEMALE_SUBADULT","F_DISPERSED","NA")),IF(SABI_SUMMARY!AR320="MALE_ADULT_36_48","M_RESIDENT",IF(SABI_SUMMARY!AR320="FEMALE_ADULT_36_48","F_RESIDENT","NA")))</f>
        <v>NA</v>
      </c>
      <c r="J320" s="1" t="str">
        <f>IF(SABI_SUMMARY!AS320="CENSORED",IF(SABI_SUMMARY!AR320="MALE_SUBADULT","M_DISPERSED",IF(SABI_SUMMARY!AR320="FEMALE_SUBADULT","F_DISPERSED","NA")),IF(SABI_SUMMARY!AS320="MALE_ADULT_36_48","M_RESIDENT",IF(SABI_SUMMARY!AS320="FEMALE_ADULT_36_48","F_RESIDENT","NA")))</f>
        <v>NA</v>
      </c>
      <c r="K320" s="1" t="str">
        <f>IF(SABI_SUMMARY!AT320="CENSORED",IF(SABI_SUMMARY!AS320="MALE_SUBADULT","M_DISPERSED",IF(SABI_SUMMARY!AS320="FEMALE_SUBADULT","F_DISPERSED","NA")),IF(SABI_SUMMARY!AT320="MALE_ADULT_36_48","M_RESIDENT",IF(SABI_SUMMARY!AT320="FEMALE_ADULT_36_48","F_RESIDENT","NA")))</f>
        <v>NA</v>
      </c>
      <c r="L320" s="1" t="str">
        <f>IF(SABI_SUMMARY!AU320="CENSORED",IF(SABI_SUMMARY!AT320="MALE_SUBADULT","M_DISPERSED",IF(SABI_SUMMARY!AT320="FEMALE_SUBADULT","F_DISPERSED","NA")),IF(SABI_SUMMARY!AU320="MALE_ADULT_36_48","M_RESIDENT",IF(SABI_SUMMARY!AU320="FEMALE_ADULT_36_48","F_RESIDENT","NA")))</f>
        <v>NA</v>
      </c>
      <c r="M320" s="1" t="str">
        <f>IF(SABI_SUMMARY!AV320="CENSORED",IF(SABI_SUMMARY!AU320="MALE_SUBADULT","M_DISPERSED",IF(SABI_SUMMARY!AU320="FEMALE_SUBADULT","F_DISPERSED","NA")),IF(SABI_SUMMARY!AV320="MALE_ADULT_36_48","M_RESIDENT",IF(SABI_SUMMARY!AV320="FEMALE_ADULT_36_48","F_RESIDENT","NA")))</f>
        <v>NA</v>
      </c>
      <c r="N320" s="1" t="str">
        <f>IF(SABI_SUMMARY!AW320="CENSORED",IF(SABI_SUMMARY!AV320="MALE_SUBADULT","M_DISPERSED",IF(SABI_SUMMARY!AV320="FEMALE_SUBADULT","F_DISPERSED","NA")),IF(SABI_SUMMARY!AW320="MALE_ADULT_36_48","M_RESIDENT",IF(SABI_SUMMARY!AW320="FEMALE_ADULT_36_48","F_RESIDENT","NA")))</f>
        <v>NA</v>
      </c>
      <c r="O320" s="1" t="str">
        <f>IF(SABI_SUMMARY!AX320="CENSORED",IF(SABI_SUMMARY!AW320="MALE_SUBADULT","M_DISPERSED",IF(SABI_SUMMARY!AW320="FEMALE_SUBADULT","F_DISPERSED","NA")),IF(SABI_SUMMARY!AX320="MALE_ADULT_36_48","M_RESIDENT",IF(SABI_SUMMARY!AX320="FEMALE_ADULT_36_48","F_RESIDENT","NA")))</f>
        <v>NA</v>
      </c>
      <c r="P320" s="1" t="str">
        <f>IF(SABI_SUMMARY!AY320="CENSORED",IF(SABI_SUMMARY!AX320="MALE_SUBADULT","M_DISPERSED",IF(SABI_SUMMARY!AX320="FEMALE_SUBADULT","F_DISPERSED","NA")),IF(SABI_SUMMARY!AY320="MALE_ADULT_36_48","M_RESIDENT",IF(SABI_SUMMARY!AY320="FEMALE_ADULT_36_48","F_RESIDENT","NA")))</f>
        <v>NA</v>
      </c>
    </row>
    <row r="321" spans="1:16" x14ac:dyDescent="0.2">
      <c r="A321" s="27">
        <f>SABI_RAW_DATA!A321</f>
        <v>320</v>
      </c>
      <c r="B321" s="1" t="str">
        <f>IF(SABI_SUMMARY!AK321="CENSORED",IF(SABI_SUMMARY!AJ321="MALE_SUBADULT","M_DISPERSED",IF(SABI_SUMMARY!AJ321="FEMALE_SUBADULT","F_DISPERSED","NA")),IF(SABI_SUMMARY!AK321="MALE_ADULT_36_48","M_RESIDENT",IF(SABI_SUMMARY!AK321="FEMALE_ADULT_36_48","F_RESIDENT","NA")))</f>
        <v>NA</v>
      </c>
      <c r="C321" s="1" t="str">
        <f>IF(SABI_SUMMARY!AL321="CENSORED",IF(SABI_SUMMARY!AK321="MALE_SUBADULT","M_DISPERSED",IF(SABI_SUMMARY!AK321="FEMALE_SUBADULT","F_DISPERSED","NA")),IF(SABI_SUMMARY!AL321="MALE_ADULT_36_48","M_RESIDENT",IF(SABI_SUMMARY!AL321="FEMALE_ADULT_36_48","F_RESIDENT","NA")))</f>
        <v>NA</v>
      </c>
      <c r="D321" s="1" t="str">
        <f>IF(SABI_SUMMARY!AM321="CENSORED",IF(SABI_SUMMARY!AL321="MALE_SUBADULT","M_DISPERSED",IF(SABI_SUMMARY!AL321="FEMALE_SUBADULT","F_DISPERSED","NA")),IF(SABI_SUMMARY!AM321="MALE_ADULT_36_48","M_RESIDENT",IF(SABI_SUMMARY!AM321="FEMALE_ADULT_36_48","F_RESIDENT","NA")))</f>
        <v>NA</v>
      </c>
      <c r="E321" s="1" t="str">
        <f>IF(SABI_SUMMARY!AN321="CENSORED",IF(SABI_SUMMARY!AM321="MALE_SUBADULT","M_DISPERSED",IF(SABI_SUMMARY!AM321="FEMALE_SUBADULT","F_DISPERSED","NA")),IF(SABI_SUMMARY!AN321="MALE_ADULT_36_48","M_RESIDENT",IF(SABI_SUMMARY!AN321="FEMALE_ADULT_36_48","F_RESIDENT","NA")))</f>
        <v>NA</v>
      </c>
      <c r="F321" s="1" t="str">
        <f>IF(SABI_SUMMARY!AO321="CENSORED",IF(SABI_SUMMARY!AN321="MALE_SUBADULT","M_DISPERSED",IF(SABI_SUMMARY!AN321="FEMALE_SUBADULT","F_DISPERSED","NA")),IF(SABI_SUMMARY!AO321="MALE_ADULT_36_48","M_RESIDENT",IF(SABI_SUMMARY!AO321="FEMALE_ADULT_36_48","F_RESIDENT","NA")))</f>
        <v>NA</v>
      </c>
      <c r="G321" s="1" t="str">
        <f>IF(SABI_SUMMARY!AP321="CENSORED",IF(SABI_SUMMARY!AO321="MALE_SUBADULT","M_DISPERSED",IF(SABI_SUMMARY!AO321="FEMALE_SUBADULT","F_DISPERSED","NA")),IF(SABI_SUMMARY!AP321="MALE_ADULT_36_48","M_RESIDENT",IF(SABI_SUMMARY!AP321="FEMALE_ADULT_36_48","F_RESIDENT","NA")))</f>
        <v>NA</v>
      </c>
      <c r="H321" s="1" t="str">
        <f>IF(SABI_SUMMARY!AQ321="CENSORED",IF(SABI_SUMMARY!AP321="MALE_SUBADULT","M_DISPERSED",IF(SABI_SUMMARY!AP321="FEMALE_SUBADULT","F_DISPERSED","NA")),IF(SABI_SUMMARY!AQ321="MALE_ADULT_36_48","M_RESIDENT",IF(SABI_SUMMARY!AQ321="FEMALE_ADULT_36_48","F_RESIDENT","NA")))</f>
        <v>NA</v>
      </c>
      <c r="I321" s="1" t="str">
        <f>IF(SABI_SUMMARY!AR321="CENSORED",IF(SABI_SUMMARY!AQ321="MALE_SUBADULT","M_DISPERSED",IF(SABI_SUMMARY!AQ321="FEMALE_SUBADULT","F_DISPERSED","NA")),IF(SABI_SUMMARY!AR321="MALE_ADULT_36_48","M_RESIDENT",IF(SABI_SUMMARY!AR321="FEMALE_ADULT_36_48","F_RESIDENT","NA")))</f>
        <v>NA</v>
      </c>
      <c r="J321" s="1" t="str">
        <f>IF(SABI_SUMMARY!AS321="CENSORED",IF(SABI_SUMMARY!AR321="MALE_SUBADULT","M_DISPERSED",IF(SABI_SUMMARY!AR321="FEMALE_SUBADULT","F_DISPERSED","NA")),IF(SABI_SUMMARY!AS321="MALE_ADULT_36_48","M_RESIDENT",IF(SABI_SUMMARY!AS321="FEMALE_ADULT_36_48","F_RESIDENT","NA")))</f>
        <v>NA</v>
      </c>
      <c r="K321" s="1" t="str">
        <f>IF(SABI_SUMMARY!AT321="CENSORED",IF(SABI_SUMMARY!AS321="MALE_SUBADULT","M_DISPERSED",IF(SABI_SUMMARY!AS321="FEMALE_SUBADULT","F_DISPERSED","NA")),IF(SABI_SUMMARY!AT321="MALE_ADULT_36_48","M_RESIDENT",IF(SABI_SUMMARY!AT321="FEMALE_ADULT_36_48","F_RESIDENT","NA")))</f>
        <v>NA</v>
      </c>
      <c r="L321" s="1" t="str">
        <f>IF(SABI_SUMMARY!AU321="CENSORED",IF(SABI_SUMMARY!AT321="MALE_SUBADULT","M_DISPERSED",IF(SABI_SUMMARY!AT321="FEMALE_SUBADULT","F_DISPERSED","NA")),IF(SABI_SUMMARY!AU321="MALE_ADULT_36_48","M_RESIDENT",IF(SABI_SUMMARY!AU321="FEMALE_ADULT_36_48","F_RESIDENT","NA")))</f>
        <v>NA</v>
      </c>
      <c r="M321" s="1" t="str">
        <f>IF(SABI_SUMMARY!AV321="CENSORED",IF(SABI_SUMMARY!AU321="MALE_SUBADULT","M_DISPERSED",IF(SABI_SUMMARY!AU321="FEMALE_SUBADULT","F_DISPERSED","NA")),IF(SABI_SUMMARY!AV321="MALE_ADULT_36_48","M_RESIDENT",IF(SABI_SUMMARY!AV321="FEMALE_ADULT_36_48","F_RESIDENT","NA")))</f>
        <v>NA</v>
      </c>
      <c r="N321" s="1" t="str">
        <f>IF(SABI_SUMMARY!AW321="CENSORED",IF(SABI_SUMMARY!AV321="MALE_SUBADULT","M_DISPERSED",IF(SABI_SUMMARY!AV321="FEMALE_SUBADULT","F_DISPERSED","NA")),IF(SABI_SUMMARY!AW321="MALE_ADULT_36_48","M_RESIDENT",IF(SABI_SUMMARY!AW321="FEMALE_ADULT_36_48","F_RESIDENT","NA")))</f>
        <v>NA</v>
      </c>
      <c r="O321" s="1" t="str">
        <f>IF(SABI_SUMMARY!AX321="CENSORED",IF(SABI_SUMMARY!AW321="MALE_SUBADULT","M_DISPERSED",IF(SABI_SUMMARY!AW321="FEMALE_SUBADULT","F_DISPERSED","NA")),IF(SABI_SUMMARY!AX321="MALE_ADULT_36_48","M_RESIDENT",IF(SABI_SUMMARY!AX321="FEMALE_ADULT_36_48","F_RESIDENT","NA")))</f>
        <v>NA</v>
      </c>
      <c r="P321" s="1" t="str">
        <f>IF(SABI_SUMMARY!AY321="CENSORED",IF(SABI_SUMMARY!AX321="MALE_SUBADULT","M_DISPERSED",IF(SABI_SUMMARY!AX321="FEMALE_SUBADULT","F_DISPERSED","NA")),IF(SABI_SUMMARY!AY321="MALE_ADULT_36_48","M_RESIDENT",IF(SABI_SUMMARY!AY321="FEMALE_ADULT_36_48","F_RESIDENT","NA")))</f>
        <v>NA</v>
      </c>
    </row>
    <row r="322" spans="1:16" x14ac:dyDescent="0.2">
      <c r="A322" s="27">
        <f>SABI_RAW_DATA!A322</f>
        <v>321</v>
      </c>
      <c r="B322" s="1" t="str">
        <f>IF(SABI_SUMMARY!AK322="CENSORED",IF(SABI_SUMMARY!AJ322="MALE_SUBADULT","M_DISPERSED",IF(SABI_SUMMARY!AJ322="FEMALE_SUBADULT","F_DISPERSED","NA")),IF(SABI_SUMMARY!AK322="MALE_ADULT_36_48","M_RESIDENT",IF(SABI_SUMMARY!AK322="FEMALE_ADULT_36_48","F_RESIDENT","NA")))</f>
        <v>NA</v>
      </c>
      <c r="C322" s="1" t="str">
        <f>IF(SABI_SUMMARY!AL322="CENSORED",IF(SABI_SUMMARY!AK322="MALE_SUBADULT","M_DISPERSED",IF(SABI_SUMMARY!AK322="FEMALE_SUBADULT","F_DISPERSED","NA")),IF(SABI_SUMMARY!AL322="MALE_ADULT_36_48","M_RESIDENT",IF(SABI_SUMMARY!AL322="FEMALE_ADULT_36_48","F_RESIDENT","NA")))</f>
        <v>NA</v>
      </c>
      <c r="D322" s="1" t="str">
        <f>IF(SABI_SUMMARY!AM322="CENSORED",IF(SABI_SUMMARY!AL322="MALE_SUBADULT","M_DISPERSED",IF(SABI_SUMMARY!AL322="FEMALE_SUBADULT","F_DISPERSED","NA")),IF(SABI_SUMMARY!AM322="MALE_ADULT_36_48","M_RESIDENT",IF(SABI_SUMMARY!AM322="FEMALE_ADULT_36_48","F_RESIDENT","NA")))</f>
        <v>NA</v>
      </c>
      <c r="E322" s="1" t="str">
        <f>IF(SABI_SUMMARY!AN322="CENSORED",IF(SABI_SUMMARY!AM322="MALE_SUBADULT","M_DISPERSED",IF(SABI_SUMMARY!AM322="FEMALE_SUBADULT","F_DISPERSED","NA")),IF(SABI_SUMMARY!AN322="MALE_ADULT_36_48","M_RESIDENT",IF(SABI_SUMMARY!AN322="FEMALE_ADULT_36_48","F_RESIDENT","NA")))</f>
        <v>NA</v>
      </c>
      <c r="F322" s="1" t="str">
        <f>IF(SABI_SUMMARY!AO322="CENSORED",IF(SABI_SUMMARY!AN322="MALE_SUBADULT","M_DISPERSED",IF(SABI_SUMMARY!AN322="FEMALE_SUBADULT","F_DISPERSED","NA")),IF(SABI_SUMMARY!AO322="MALE_ADULT_36_48","M_RESIDENT",IF(SABI_SUMMARY!AO322="FEMALE_ADULT_36_48","F_RESIDENT","NA")))</f>
        <v>NA</v>
      </c>
      <c r="G322" s="1" t="str">
        <f>IF(SABI_SUMMARY!AP322="CENSORED",IF(SABI_SUMMARY!AO322="MALE_SUBADULT","M_DISPERSED",IF(SABI_SUMMARY!AO322="FEMALE_SUBADULT","F_DISPERSED","NA")),IF(SABI_SUMMARY!AP322="MALE_ADULT_36_48","M_RESIDENT",IF(SABI_SUMMARY!AP322="FEMALE_ADULT_36_48","F_RESIDENT","NA")))</f>
        <v>NA</v>
      </c>
      <c r="H322" s="1" t="str">
        <f>IF(SABI_SUMMARY!AQ322="CENSORED",IF(SABI_SUMMARY!AP322="MALE_SUBADULT","M_DISPERSED",IF(SABI_SUMMARY!AP322="FEMALE_SUBADULT","F_DISPERSED","NA")),IF(SABI_SUMMARY!AQ322="MALE_ADULT_36_48","M_RESIDENT",IF(SABI_SUMMARY!AQ322="FEMALE_ADULT_36_48","F_RESIDENT","NA")))</f>
        <v>NA</v>
      </c>
      <c r="I322" s="1" t="str">
        <f>IF(SABI_SUMMARY!AR322="CENSORED",IF(SABI_SUMMARY!AQ322="MALE_SUBADULT","M_DISPERSED",IF(SABI_SUMMARY!AQ322="FEMALE_SUBADULT","F_DISPERSED","NA")),IF(SABI_SUMMARY!AR322="MALE_ADULT_36_48","M_RESIDENT",IF(SABI_SUMMARY!AR322="FEMALE_ADULT_36_48","F_RESIDENT","NA")))</f>
        <v>NA</v>
      </c>
      <c r="J322" s="1" t="str">
        <f>IF(SABI_SUMMARY!AS322="CENSORED",IF(SABI_SUMMARY!AR322="MALE_SUBADULT","M_DISPERSED",IF(SABI_SUMMARY!AR322="FEMALE_SUBADULT","F_DISPERSED","NA")),IF(SABI_SUMMARY!AS322="MALE_ADULT_36_48","M_RESIDENT",IF(SABI_SUMMARY!AS322="FEMALE_ADULT_36_48","F_RESIDENT","NA")))</f>
        <v>NA</v>
      </c>
      <c r="K322" s="1" t="str">
        <f>IF(SABI_SUMMARY!AT322="CENSORED",IF(SABI_SUMMARY!AS322="MALE_SUBADULT","M_DISPERSED",IF(SABI_SUMMARY!AS322="FEMALE_SUBADULT","F_DISPERSED","NA")),IF(SABI_SUMMARY!AT322="MALE_ADULT_36_48","M_RESIDENT",IF(SABI_SUMMARY!AT322="FEMALE_ADULT_36_48","F_RESIDENT","NA")))</f>
        <v>NA</v>
      </c>
      <c r="L322" s="1" t="str">
        <f>IF(SABI_SUMMARY!AU322="CENSORED",IF(SABI_SUMMARY!AT322="MALE_SUBADULT","M_DISPERSED",IF(SABI_SUMMARY!AT322="FEMALE_SUBADULT","F_DISPERSED","NA")),IF(SABI_SUMMARY!AU322="MALE_ADULT_36_48","M_RESIDENT",IF(SABI_SUMMARY!AU322="FEMALE_ADULT_36_48","F_RESIDENT","NA")))</f>
        <v>NA</v>
      </c>
      <c r="M322" s="1" t="str">
        <f>IF(SABI_SUMMARY!AV322="CENSORED",IF(SABI_SUMMARY!AU322="MALE_SUBADULT","M_DISPERSED",IF(SABI_SUMMARY!AU322="FEMALE_SUBADULT","F_DISPERSED","NA")),IF(SABI_SUMMARY!AV322="MALE_ADULT_36_48","M_RESIDENT",IF(SABI_SUMMARY!AV322="FEMALE_ADULT_36_48","F_RESIDENT","NA")))</f>
        <v>NA</v>
      </c>
      <c r="N322" s="1" t="str">
        <f>IF(SABI_SUMMARY!AW322="CENSORED",IF(SABI_SUMMARY!AV322="MALE_SUBADULT","M_DISPERSED",IF(SABI_SUMMARY!AV322="FEMALE_SUBADULT","F_DISPERSED","NA")),IF(SABI_SUMMARY!AW322="MALE_ADULT_36_48","M_RESIDENT",IF(SABI_SUMMARY!AW322="FEMALE_ADULT_36_48","F_RESIDENT","NA")))</f>
        <v>NA</v>
      </c>
      <c r="O322" s="1" t="str">
        <f>IF(SABI_SUMMARY!AX322="CENSORED",IF(SABI_SUMMARY!AW322="MALE_SUBADULT","M_DISPERSED",IF(SABI_SUMMARY!AW322="FEMALE_SUBADULT","F_DISPERSED","NA")),IF(SABI_SUMMARY!AX322="MALE_ADULT_36_48","M_RESIDENT",IF(SABI_SUMMARY!AX322="FEMALE_ADULT_36_48","F_RESIDENT","NA")))</f>
        <v>NA</v>
      </c>
      <c r="P322" s="1" t="str">
        <f>IF(SABI_SUMMARY!AY322="CENSORED",IF(SABI_SUMMARY!AX322="MALE_SUBADULT","M_DISPERSED",IF(SABI_SUMMARY!AX322="FEMALE_SUBADULT","F_DISPERSED","NA")),IF(SABI_SUMMARY!AY322="MALE_ADULT_36_48","M_RESIDENT",IF(SABI_SUMMARY!AY322="FEMALE_ADULT_36_48","F_RESIDENT","NA")))</f>
        <v>NA</v>
      </c>
    </row>
    <row r="323" spans="1:16" x14ac:dyDescent="0.2">
      <c r="A323" s="27">
        <f>SABI_RAW_DATA!A323</f>
        <v>322</v>
      </c>
      <c r="B323" s="1" t="str">
        <f>IF(SABI_SUMMARY!AK323="CENSORED",IF(SABI_SUMMARY!AJ323="MALE_SUBADULT","M_DISPERSED",IF(SABI_SUMMARY!AJ323="FEMALE_SUBADULT","F_DISPERSED","NA")),IF(SABI_SUMMARY!AK323="MALE_ADULT_36_48","M_RESIDENT",IF(SABI_SUMMARY!AK323="FEMALE_ADULT_36_48","F_RESIDENT","NA")))</f>
        <v>NA</v>
      </c>
      <c r="C323" s="1" t="str">
        <f>IF(SABI_SUMMARY!AL323="CENSORED",IF(SABI_SUMMARY!AK323="MALE_SUBADULT","M_DISPERSED",IF(SABI_SUMMARY!AK323="FEMALE_SUBADULT","F_DISPERSED","NA")),IF(SABI_SUMMARY!AL323="MALE_ADULT_36_48","M_RESIDENT",IF(SABI_SUMMARY!AL323="FEMALE_ADULT_36_48","F_RESIDENT","NA")))</f>
        <v>NA</v>
      </c>
      <c r="D323" s="1" t="str">
        <f>IF(SABI_SUMMARY!AM323="CENSORED",IF(SABI_SUMMARY!AL323="MALE_SUBADULT","M_DISPERSED",IF(SABI_SUMMARY!AL323="FEMALE_SUBADULT","F_DISPERSED","NA")),IF(SABI_SUMMARY!AM323="MALE_ADULT_36_48","M_RESIDENT",IF(SABI_SUMMARY!AM323="FEMALE_ADULT_36_48","F_RESIDENT","NA")))</f>
        <v>NA</v>
      </c>
      <c r="E323" s="1" t="str">
        <f>IF(SABI_SUMMARY!AN323="CENSORED",IF(SABI_SUMMARY!AM323="MALE_SUBADULT","M_DISPERSED",IF(SABI_SUMMARY!AM323="FEMALE_SUBADULT","F_DISPERSED","NA")),IF(SABI_SUMMARY!AN323="MALE_ADULT_36_48","M_RESIDENT",IF(SABI_SUMMARY!AN323="FEMALE_ADULT_36_48","F_RESIDENT","NA")))</f>
        <v>NA</v>
      </c>
      <c r="F323" s="1" t="str">
        <f>IF(SABI_SUMMARY!AO323="CENSORED",IF(SABI_SUMMARY!AN323="MALE_SUBADULT","M_DISPERSED",IF(SABI_SUMMARY!AN323="FEMALE_SUBADULT","F_DISPERSED","NA")),IF(SABI_SUMMARY!AO323="MALE_ADULT_36_48","M_RESIDENT",IF(SABI_SUMMARY!AO323="FEMALE_ADULT_36_48","F_RESIDENT","NA")))</f>
        <v>NA</v>
      </c>
      <c r="G323" s="1" t="str">
        <f>IF(SABI_SUMMARY!AP323="CENSORED",IF(SABI_SUMMARY!AO323="MALE_SUBADULT","M_DISPERSED",IF(SABI_SUMMARY!AO323="FEMALE_SUBADULT","F_DISPERSED","NA")),IF(SABI_SUMMARY!AP323="MALE_ADULT_36_48","M_RESIDENT",IF(SABI_SUMMARY!AP323="FEMALE_ADULT_36_48","F_RESIDENT","NA")))</f>
        <v>NA</v>
      </c>
      <c r="H323" s="1" t="str">
        <f>IF(SABI_SUMMARY!AQ323="CENSORED",IF(SABI_SUMMARY!AP323="MALE_SUBADULT","M_DISPERSED",IF(SABI_SUMMARY!AP323="FEMALE_SUBADULT","F_DISPERSED","NA")),IF(SABI_SUMMARY!AQ323="MALE_ADULT_36_48","M_RESIDENT",IF(SABI_SUMMARY!AQ323="FEMALE_ADULT_36_48","F_RESIDENT","NA")))</f>
        <v>NA</v>
      </c>
      <c r="I323" s="1" t="str">
        <f>IF(SABI_SUMMARY!AR323="CENSORED",IF(SABI_SUMMARY!AQ323="MALE_SUBADULT","M_DISPERSED",IF(SABI_SUMMARY!AQ323="FEMALE_SUBADULT","F_DISPERSED","NA")),IF(SABI_SUMMARY!AR323="MALE_ADULT_36_48","M_RESIDENT",IF(SABI_SUMMARY!AR323="FEMALE_ADULT_36_48","F_RESIDENT","NA")))</f>
        <v>NA</v>
      </c>
      <c r="J323" s="1" t="str">
        <f>IF(SABI_SUMMARY!AS323="CENSORED",IF(SABI_SUMMARY!AR323="MALE_SUBADULT","M_DISPERSED",IF(SABI_SUMMARY!AR323="FEMALE_SUBADULT","F_DISPERSED","NA")),IF(SABI_SUMMARY!AS323="MALE_ADULT_36_48","M_RESIDENT",IF(SABI_SUMMARY!AS323="FEMALE_ADULT_36_48","F_RESIDENT","NA")))</f>
        <v>NA</v>
      </c>
      <c r="K323" s="1" t="str">
        <f>IF(SABI_SUMMARY!AT323="CENSORED",IF(SABI_SUMMARY!AS323="MALE_SUBADULT","M_DISPERSED",IF(SABI_SUMMARY!AS323="FEMALE_SUBADULT","F_DISPERSED","NA")),IF(SABI_SUMMARY!AT323="MALE_ADULT_36_48","M_RESIDENT",IF(SABI_SUMMARY!AT323="FEMALE_ADULT_36_48","F_RESIDENT","NA")))</f>
        <v>NA</v>
      </c>
      <c r="L323" s="1" t="str">
        <f>IF(SABI_SUMMARY!AU323="CENSORED",IF(SABI_SUMMARY!AT323="MALE_SUBADULT","M_DISPERSED",IF(SABI_SUMMARY!AT323="FEMALE_SUBADULT","F_DISPERSED","NA")),IF(SABI_SUMMARY!AU323="MALE_ADULT_36_48","M_RESIDENT",IF(SABI_SUMMARY!AU323="FEMALE_ADULT_36_48","F_RESIDENT","NA")))</f>
        <v>NA</v>
      </c>
      <c r="M323" s="1" t="str">
        <f>IF(SABI_SUMMARY!AV323="CENSORED",IF(SABI_SUMMARY!AU323="MALE_SUBADULT","M_DISPERSED",IF(SABI_SUMMARY!AU323="FEMALE_SUBADULT","F_DISPERSED","NA")),IF(SABI_SUMMARY!AV323="MALE_ADULT_36_48","M_RESIDENT",IF(SABI_SUMMARY!AV323="FEMALE_ADULT_36_48","F_RESIDENT","NA")))</f>
        <v>NA</v>
      </c>
      <c r="N323" s="1" t="str">
        <f>IF(SABI_SUMMARY!AW323="CENSORED",IF(SABI_SUMMARY!AV323="MALE_SUBADULT","M_DISPERSED",IF(SABI_SUMMARY!AV323="FEMALE_SUBADULT","F_DISPERSED","NA")),IF(SABI_SUMMARY!AW323="MALE_ADULT_36_48","M_RESIDENT",IF(SABI_SUMMARY!AW323="FEMALE_ADULT_36_48","F_RESIDENT","NA")))</f>
        <v>NA</v>
      </c>
      <c r="O323" s="1" t="str">
        <f>IF(SABI_SUMMARY!AX323="CENSORED",IF(SABI_SUMMARY!AW323="MALE_SUBADULT","M_DISPERSED",IF(SABI_SUMMARY!AW323="FEMALE_SUBADULT","F_DISPERSED","NA")),IF(SABI_SUMMARY!AX323="MALE_ADULT_36_48","M_RESIDENT",IF(SABI_SUMMARY!AX323="FEMALE_ADULT_36_48","F_RESIDENT","NA")))</f>
        <v>NA</v>
      </c>
      <c r="P323" s="1" t="str">
        <f>IF(SABI_SUMMARY!AY323="CENSORED",IF(SABI_SUMMARY!AX323="MALE_SUBADULT","M_DISPERSED",IF(SABI_SUMMARY!AX323="FEMALE_SUBADULT","F_DISPERSED","NA")),IF(SABI_SUMMARY!AY323="MALE_ADULT_36_48","M_RESIDENT",IF(SABI_SUMMARY!AY323="FEMALE_ADULT_36_48","F_RESIDENT","NA")))</f>
        <v>NA</v>
      </c>
    </row>
    <row r="324" spans="1:16" x14ac:dyDescent="0.2">
      <c r="A324" s="27">
        <f>SABI_RAW_DATA!A324</f>
        <v>323</v>
      </c>
      <c r="B324" s="1" t="str">
        <f>IF(SABI_SUMMARY!AK324="CENSORED",IF(SABI_SUMMARY!AJ324="MALE_SUBADULT","M_DISPERSED",IF(SABI_SUMMARY!AJ324="FEMALE_SUBADULT","F_DISPERSED","NA")),IF(SABI_SUMMARY!AK324="MALE_ADULT_36_48","M_RESIDENT",IF(SABI_SUMMARY!AK324="FEMALE_ADULT_36_48","F_RESIDENT","NA")))</f>
        <v>NA</v>
      </c>
      <c r="C324" s="1" t="str">
        <f>IF(SABI_SUMMARY!AL324="CENSORED",IF(SABI_SUMMARY!AK324="MALE_SUBADULT","M_DISPERSED",IF(SABI_SUMMARY!AK324="FEMALE_SUBADULT","F_DISPERSED","NA")),IF(SABI_SUMMARY!AL324="MALE_ADULT_36_48","M_RESIDENT",IF(SABI_SUMMARY!AL324="FEMALE_ADULT_36_48","F_RESIDENT","NA")))</f>
        <v>NA</v>
      </c>
      <c r="D324" s="1" t="str">
        <f>IF(SABI_SUMMARY!AM324="CENSORED",IF(SABI_SUMMARY!AL324="MALE_SUBADULT","M_DISPERSED",IF(SABI_SUMMARY!AL324="FEMALE_SUBADULT","F_DISPERSED","NA")),IF(SABI_SUMMARY!AM324="MALE_ADULT_36_48","M_RESIDENT",IF(SABI_SUMMARY!AM324="FEMALE_ADULT_36_48","F_RESIDENT","NA")))</f>
        <v>NA</v>
      </c>
      <c r="E324" s="1" t="str">
        <f>IF(SABI_SUMMARY!AN324="CENSORED",IF(SABI_SUMMARY!AM324="MALE_SUBADULT","M_DISPERSED",IF(SABI_SUMMARY!AM324="FEMALE_SUBADULT","F_DISPERSED","NA")),IF(SABI_SUMMARY!AN324="MALE_ADULT_36_48","M_RESIDENT",IF(SABI_SUMMARY!AN324="FEMALE_ADULT_36_48","F_RESIDENT","NA")))</f>
        <v>NA</v>
      </c>
      <c r="F324" s="1" t="str">
        <f>IF(SABI_SUMMARY!AO324="CENSORED",IF(SABI_SUMMARY!AN324="MALE_SUBADULT","M_DISPERSED",IF(SABI_SUMMARY!AN324="FEMALE_SUBADULT","F_DISPERSED","NA")),IF(SABI_SUMMARY!AO324="MALE_ADULT_36_48","M_RESIDENT",IF(SABI_SUMMARY!AO324="FEMALE_ADULT_36_48","F_RESIDENT","NA")))</f>
        <v>NA</v>
      </c>
      <c r="G324" s="1" t="str">
        <f>IF(SABI_SUMMARY!AP324="CENSORED",IF(SABI_SUMMARY!AO324="MALE_SUBADULT","M_DISPERSED",IF(SABI_SUMMARY!AO324="FEMALE_SUBADULT","F_DISPERSED","NA")),IF(SABI_SUMMARY!AP324="MALE_ADULT_36_48","M_RESIDENT",IF(SABI_SUMMARY!AP324="FEMALE_ADULT_36_48","F_RESIDENT","NA")))</f>
        <v>NA</v>
      </c>
      <c r="H324" s="1" t="str">
        <f>IF(SABI_SUMMARY!AQ324="CENSORED",IF(SABI_SUMMARY!AP324="MALE_SUBADULT","M_DISPERSED",IF(SABI_SUMMARY!AP324="FEMALE_SUBADULT","F_DISPERSED","NA")),IF(SABI_SUMMARY!AQ324="MALE_ADULT_36_48","M_RESIDENT",IF(SABI_SUMMARY!AQ324="FEMALE_ADULT_36_48","F_RESIDENT","NA")))</f>
        <v>NA</v>
      </c>
      <c r="I324" s="1" t="str">
        <f>IF(SABI_SUMMARY!AR324="CENSORED",IF(SABI_SUMMARY!AQ324="MALE_SUBADULT","M_DISPERSED",IF(SABI_SUMMARY!AQ324="FEMALE_SUBADULT","F_DISPERSED","NA")),IF(SABI_SUMMARY!AR324="MALE_ADULT_36_48","M_RESIDENT",IF(SABI_SUMMARY!AR324="FEMALE_ADULT_36_48","F_RESIDENT","NA")))</f>
        <v>NA</v>
      </c>
      <c r="J324" s="1" t="str">
        <f>IF(SABI_SUMMARY!AS324="CENSORED",IF(SABI_SUMMARY!AR324="MALE_SUBADULT","M_DISPERSED",IF(SABI_SUMMARY!AR324="FEMALE_SUBADULT","F_DISPERSED","NA")),IF(SABI_SUMMARY!AS324="MALE_ADULT_36_48","M_RESIDENT",IF(SABI_SUMMARY!AS324="FEMALE_ADULT_36_48","F_RESIDENT","NA")))</f>
        <v>NA</v>
      </c>
      <c r="K324" s="1" t="str">
        <f>IF(SABI_SUMMARY!AT324="CENSORED",IF(SABI_SUMMARY!AS324="MALE_SUBADULT","M_DISPERSED",IF(SABI_SUMMARY!AS324="FEMALE_SUBADULT","F_DISPERSED","NA")),IF(SABI_SUMMARY!AT324="MALE_ADULT_36_48","M_RESIDENT",IF(SABI_SUMMARY!AT324="FEMALE_ADULT_36_48","F_RESIDENT","NA")))</f>
        <v>NA</v>
      </c>
      <c r="L324" s="1" t="str">
        <f>IF(SABI_SUMMARY!AU324="CENSORED",IF(SABI_SUMMARY!AT324="MALE_SUBADULT","M_DISPERSED",IF(SABI_SUMMARY!AT324="FEMALE_SUBADULT","F_DISPERSED","NA")),IF(SABI_SUMMARY!AU324="MALE_ADULT_36_48","M_RESIDENT",IF(SABI_SUMMARY!AU324="FEMALE_ADULT_36_48","F_RESIDENT","NA")))</f>
        <v>NA</v>
      </c>
      <c r="M324" s="1" t="str">
        <f>IF(SABI_SUMMARY!AV324="CENSORED",IF(SABI_SUMMARY!AU324="MALE_SUBADULT","M_DISPERSED",IF(SABI_SUMMARY!AU324="FEMALE_SUBADULT","F_DISPERSED","NA")),IF(SABI_SUMMARY!AV324="MALE_ADULT_36_48","M_RESIDENT",IF(SABI_SUMMARY!AV324="FEMALE_ADULT_36_48","F_RESIDENT","NA")))</f>
        <v>NA</v>
      </c>
      <c r="N324" s="1" t="str">
        <f>IF(SABI_SUMMARY!AW324="CENSORED",IF(SABI_SUMMARY!AV324="MALE_SUBADULT","M_DISPERSED",IF(SABI_SUMMARY!AV324="FEMALE_SUBADULT","F_DISPERSED","NA")),IF(SABI_SUMMARY!AW324="MALE_ADULT_36_48","M_RESIDENT",IF(SABI_SUMMARY!AW324="FEMALE_ADULT_36_48","F_RESIDENT","NA")))</f>
        <v>NA</v>
      </c>
      <c r="O324" s="1" t="str">
        <f>IF(SABI_SUMMARY!AX324="CENSORED",IF(SABI_SUMMARY!AW324="MALE_SUBADULT","M_DISPERSED",IF(SABI_SUMMARY!AW324="FEMALE_SUBADULT","F_DISPERSED","NA")),IF(SABI_SUMMARY!AX324="MALE_ADULT_36_48","M_RESIDENT",IF(SABI_SUMMARY!AX324="FEMALE_ADULT_36_48","F_RESIDENT","NA")))</f>
        <v>NA</v>
      </c>
      <c r="P324" s="1" t="str">
        <f>IF(SABI_SUMMARY!AY324="CENSORED",IF(SABI_SUMMARY!AX324="MALE_SUBADULT","M_DISPERSED",IF(SABI_SUMMARY!AX324="FEMALE_SUBADULT","F_DISPERSED","NA")),IF(SABI_SUMMARY!AY324="MALE_ADULT_36_48","M_RESIDENT",IF(SABI_SUMMARY!AY324="FEMALE_ADULT_36_48","F_RESIDENT","NA")))</f>
        <v>NA</v>
      </c>
    </row>
    <row r="325" spans="1:16" x14ac:dyDescent="0.2">
      <c r="A325" s="27">
        <f>SABI_RAW_DATA!A325</f>
        <v>324</v>
      </c>
      <c r="B325" s="1" t="str">
        <f>IF(SABI_SUMMARY!AK325="CENSORED",IF(SABI_SUMMARY!AJ325="MALE_SUBADULT","M_DISPERSED",IF(SABI_SUMMARY!AJ325="FEMALE_SUBADULT","F_DISPERSED","NA")),IF(SABI_SUMMARY!AK325="MALE_ADULT_36_48","M_RESIDENT",IF(SABI_SUMMARY!AK325="FEMALE_ADULT_36_48","F_RESIDENT","NA")))</f>
        <v>NA</v>
      </c>
      <c r="C325" s="1" t="str">
        <f>IF(SABI_SUMMARY!AL325="CENSORED",IF(SABI_SUMMARY!AK325="MALE_SUBADULT","M_DISPERSED",IF(SABI_SUMMARY!AK325="FEMALE_SUBADULT","F_DISPERSED","NA")),IF(SABI_SUMMARY!AL325="MALE_ADULT_36_48","M_RESIDENT",IF(SABI_SUMMARY!AL325="FEMALE_ADULT_36_48","F_RESIDENT","NA")))</f>
        <v>NA</v>
      </c>
      <c r="D325" s="1" t="str">
        <f>IF(SABI_SUMMARY!AM325="CENSORED",IF(SABI_SUMMARY!AL325="MALE_SUBADULT","M_DISPERSED",IF(SABI_SUMMARY!AL325="FEMALE_SUBADULT","F_DISPERSED","NA")),IF(SABI_SUMMARY!AM325="MALE_ADULT_36_48","M_RESIDENT",IF(SABI_SUMMARY!AM325="FEMALE_ADULT_36_48","F_RESIDENT","NA")))</f>
        <v>NA</v>
      </c>
      <c r="E325" s="1" t="str">
        <f>IF(SABI_SUMMARY!AN325="CENSORED",IF(SABI_SUMMARY!AM325="MALE_SUBADULT","M_DISPERSED",IF(SABI_SUMMARY!AM325="FEMALE_SUBADULT","F_DISPERSED","NA")),IF(SABI_SUMMARY!AN325="MALE_ADULT_36_48","M_RESIDENT",IF(SABI_SUMMARY!AN325="FEMALE_ADULT_36_48","F_RESIDENT","NA")))</f>
        <v>NA</v>
      </c>
      <c r="F325" s="1" t="str">
        <f>IF(SABI_SUMMARY!AO325="CENSORED",IF(SABI_SUMMARY!AN325="MALE_SUBADULT","M_DISPERSED",IF(SABI_SUMMARY!AN325="FEMALE_SUBADULT","F_DISPERSED","NA")),IF(SABI_SUMMARY!AO325="MALE_ADULT_36_48","M_RESIDENT",IF(SABI_SUMMARY!AO325="FEMALE_ADULT_36_48","F_RESIDENT","NA")))</f>
        <v>NA</v>
      </c>
      <c r="G325" s="1" t="str">
        <f>IF(SABI_SUMMARY!AP325="CENSORED",IF(SABI_SUMMARY!AO325="MALE_SUBADULT","M_DISPERSED",IF(SABI_SUMMARY!AO325="FEMALE_SUBADULT","F_DISPERSED","NA")),IF(SABI_SUMMARY!AP325="MALE_ADULT_36_48","M_RESIDENT",IF(SABI_SUMMARY!AP325="FEMALE_ADULT_36_48","F_RESIDENT","NA")))</f>
        <v>NA</v>
      </c>
      <c r="H325" s="1" t="str">
        <f>IF(SABI_SUMMARY!AQ325="CENSORED",IF(SABI_SUMMARY!AP325="MALE_SUBADULT","M_DISPERSED",IF(SABI_SUMMARY!AP325="FEMALE_SUBADULT","F_DISPERSED","NA")),IF(SABI_SUMMARY!AQ325="MALE_ADULT_36_48","M_RESIDENT",IF(SABI_SUMMARY!AQ325="FEMALE_ADULT_36_48","F_RESIDENT","NA")))</f>
        <v>NA</v>
      </c>
      <c r="I325" s="1" t="str">
        <f>IF(SABI_SUMMARY!AR325="CENSORED",IF(SABI_SUMMARY!AQ325="MALE_SUBADULT","M_DISPERSED",IF(SABI_SUMMARY!AQ325="FEMALE_SUBADULT","F_DISPERSED","NA")),IF(SABI_SUMMARY!AR325="MALE_ADULT_36_48","M_RESIDENT",IF(SABI_SUMMARY!AR325="FEMALE_ADULT_36_48","F_RESIDENT","NA")))</f>
        <v>NA</v>
      </c>
      <c r="J325" s="1" t="str">
        <f>IF(SABI_SUMMARY!AS325="CENSORED",IF(SABI_SUMMARY!AR325="MALE_SUBADULT","M_DISPERSED",IF(SABI_SUMMARY!AR325="FEMALE_SUBADULT","F_DISPERSED","NA")),IF(SABI_SUMMARY!AS325="MALE_ADULT_36_48","M_RESIDENT",IF(SABI_SUMMARY!AS325="FEMALE_ADULT_36_48","F_RESIDENT","NA")))</f>
        <v>NA</v>
      </c>
      <c r="K325" s="1" t="str">
        <f>IF(SABI_SUMMARY!AT325="CENSORED",IF(SABI_SUMMARY!AS325="MALE_SUBADULT","M_DISPERSED",IF(SABI_SUMMARY!AS325="FEMALE_SUBADULT","F_DISPERSED","NA")),IF(SABI_SUMMARY!AT325="MALE_ADULT_36_48","M_RESIDENT",IF(SABI_SUMMARY!AT325="FEMALE_ADULT_36_48","F_RESIDENT","NA")))</f>
        <v>NA</v>
      </c>
      <c r="L325" s="1" t="str">
        <f>IF(SABI_SUMMARY!AU325="CENSORED",IF(SABI_SUMMARY!AT325="MALE_SUBADULT","M_DISPERSED",IF(SABI_SUMMARY!AT325="FEMALE_SUBADULT","F_DISPERSED","NA")),IF(SABI_SUMMARY!AU325="MALE_ADULT_36_48","M_RESIDENT",IF(SABI_SUMMARY!AU325="FEMALE_ADULT_36_48","F_RESIDENT","NA")))</f>
        <v>NA</v>
      </c>
      <c r="M325" s="1" t="str">
        <f>IF(SABI_SUMMARY!AV325="CENSORED",IF(SABI_SUMMARY!AU325="MALE_SUBADULT","M_DISPERSED",IF(SABI_SUMMARY!AU325="FEMALE_SUBADULT","F_DISPERSED","NA")),IF(SABI_SUMMARY!AV325="MALE_ADULT_36_48","M_RESIDENT",IF(SABI_SUMMARY!AV325="FEMALE_ADULT_36_48","F_RESIDENT","NA")))</f>
        <v>NA</v>
      </c>
      <c r="N325" s="1" t="str">
        <f>IF(SABI_SUMMARY!AW325="CENSORED",IF(SABI_SUMMARY!AV325="MALE_SUBADULT","M_DISPERSED",IF(SABI_SUMMARY!AV325="FEMALE_SUBADULT","F_DISPERSED","NA")),IF(SABI_SUMMARY!AW325="MALE_ADULT_36_48","M_RESIDENT",IF(SABI_SUMMARY!AW325="FEMALE_ADULT_36_48","F_RESIDENT","NA")))</f>
        <v>NA</v>
      </c>
      <c r="O325" s="1" t="str">
        <f>IF(SABI_SUMMARY!AX325="CENSORED",IF(SABI_SUMMARY!AW325="MALE_SUBADULT","M_DISPERSED",IF(SABI_SUMMARY!AW325="FEMALE_SUBADULT","F_DISPERSED","NA")),IF(SABI_SUMMARY!AX325="MALE_ADULT_36_48","M_RESIDENT",IF(SABI_SUMMARY!AX325="FEMALE_ADULT_36_48","F_RESIDENT","NA")))</f>
        <v>NA</v>
      </c>
      <c r="P325" s="1" t="str">
        <f>IF(SABI_SUMMARY!AY325="CENSORED",IF(SABI_SUMMARY!AX325="MALE_SUBADULT","M_DISPERSED",IF(SABI_SUMMARY!AX325="FEMALE_SUBADULT","F_DISPERSED","NA")),IF(SABI_SUMMARY!AY325="MALE_ADULT_36_48","M_RESIDENT",IF(SABI_SUMMARY!AY325="FEMALE_ADULT_36_48","F_RESIDENT","NA")))</f>
        <v>NA</v>
      </c>
    </row>
    <row r="326" spans="1:16" x14ac:dyDescent="0.2">
      <c r="A326" s="27">
        <f>SABI_RAW_DATA!A326</f>
        <v>325</v>
      </c>
      <c r="B326" s="1" t="str">
        <f>IF(SABI_SUMMARY!AK326="CENSORED",IF(SABI_SUMMARY!AJ326="MALE_SUBADULT","M_DISPERSED",IF(SABI_SUMMARY!AJ326="FEMALE_SUBADULT","F_DISPERSED","NA")),IF(SABI_SUMMARY!AK326="MALE_ADULT_36_48","M_RESIDENT",IF(SABI_SUMMARY!AK326="FEMALE_ADULT_36_48","F_RESIDENT","NA")))</f>
        <v>NA</v>
      </c>
      <c r="C326" s="1" t="str">
        <f>IF(SABI_SUMMARY!AL326="CENSORED",IF(SABI_SUMMARY!AK326="MALE_SUBADULT","M_DISPERSED",IF(SABI_SUMMARY!AK326="FEMALE_SUBADULT","F_DISPERSED","NA")),IF(SABI_SUMMARY!AL326="MALE_ADULT_36_48","M_RESIDENT",IF(SABI_SUMMARY!AL326="FEMALE_ADULT_36_48","F_RESIDENT","NA")))</f>
        <v>NA</v>
      </c>
      <c r="D326" s="1" t="str">
        <f>IF(SABI_SUMMARY!AM326="CENSORED",IF(SABI_SUMMARY!AL326="MALE_SUBADULT","M_DISPERSED",IF(SABI_SUMMARY!AL326="FEMALE_SUBADULT","F_DISPERSED","NA")),IF(SABI_SUMMARY!AM326="MALE_ADULT_36_48","M_RESIDENT",IF(SABI_SUMMARY!AM326="FEMALE_ADULT_36_48","F_RESIDENT","NA")))</f>
        <v>NA</v>
      </c>
      <c r="E326" s="1" t="str">
        <f>IF(SABI_SUMMARY!AN326="CENSORED",IF(SABI_SUMMARY!AM326="MALE_SUBADULT","M_DISPERSED",IF(SABI_SUMMARY!AM326="FEMALE_SUBADULT","F_DISPERSED","NA")),IF(SABI_SUMMARY!AN326="MALE_ADULT_36_48","M_RESIDENT",IF(SABI_SUMMARY!AN326="FEMALE_ADULT_36_48","F_RESIDENT","NA")))</f>
        <v>NA</v>
      </c>
      <c r="F326" s="1" t="str">
        <f>IF(SABI_SUMMARY!AO326="CENSORED",IF(SABI_SUMMARY!AN326="MALE_SUBADULT","M_DISPERSED",IF(SABI_SUMMARY!AN326="FEMALE_SUBADULT","F_DISPERSED","NA")),IF(SABI_SUMMARY!AO326="MALE_ADULT_36_48","M_RESIDENT",IF(SABI_SUMMARY!AO326="FEMALE_ADULT_36_48","F_RESIDENT","NA")))</f>
        <v>NA</v>
      </c>
      <c r="G326" s="1" t="str">
        <f>IF(SABI_SUMMARY!AP326="CENSORED",IF(SABI_SUMMARY!AO326="MALE_SUBADULT","M_DISPERSED",IF(SABI_SUMMARY!AO326="FEMALE_SUBADULT","F_DISPERSED","NA")),IF(SABI_SUMMARY!AP326="MALE_ADULT_36_48","M_RESIDENT",IF(SABI_SUMMARY!AP326="FEMALE_ADULT_36_48","F_RESIDENT","NA")))</f>
        <v>NA</v>
      </c>
      <c r="H326" s="1" t="str">
        <f>IF(SABI_SUMMARY!AQ326="CENSORED",IF(SABI_SUMMARY!AP326="MALE_SUBADULT","M_DISPERSED",IF(SABI_SUMMARY!AP326="FEMALE_SUBADULT","F_DISPERSED","NA")),IF(SABI_SUMMARY!AQ326="MALE_ADULT_36_48","M_RESIDENT",IF(SABI_SUMMARY!AQ326="FEMALE_ADULT_36_48","F_RESIDENT","NA")))</f>
        <v>NA</v>
      </c>
      <c r="I326" s="1" t="str">
        <f>IF(SABI_SUMMARY!AR326="CENSORED",IF(SABI_SUMMARY!AQ326="MALE_SUBADULT","M_DISPERSED",IF(SABI_SUMMARY!AQ326="FEMALE_SUBADULT","F_DISPERSED","NA")),IF(SABI_SUMMARY!AR326="MALE_ADULT_36_48","M_RESIDENT",IF(SABI_SUMMARY!AR326="FEMALE_ADULT_36_48","F_RESIDENT","NA")))</f>
        <v>NA</v>
      </c>
      <c r="J326" s="1" t="str">
        <f>IF(SABI_SUMMARY!AS326="CENSORED",IF(SABI_SUMMARY!AR326="MALE_SUBADULT","M_DISPERSED",IF(SABI_SUMMARY!AR326="FEMALE_SUBADULT","F_DISPERSED","NA")),IF(SABI_SUMMARY!AS326="MALE_ADULT_36_48","M_RESIDENT",IF(SABI_SUMMARY!AS326="FEMALE_ADULT_36_48","F_RESIDENT","NA")))</f>
        <v>NA</v>
      </c>
      <c r="K326" s="1" t="str">
        <f>IF(SABI_SUMMARY!AT326="CENSORED",IF(SABI_SUMMARY!AS326="MALE_SUBADULT","M_DISPERSED",IF(SABI_SUMMARY!AS326="FEMALE_SUBADULT","F_DISPERSED","NA")),IF(SABI_SUMMARY!AT326="MALE_ADULT_36_48","M_RESIDENT",IF(SABI_SUMMARY!AT326="FEMALE_ADULT_36_48","F_RESIDENT","NA")))</f>
        <v>NA</v>
      </c>
      <c r="L326" s="1" t="str">
        <f>IF(SABI_SUMMARY!AU326="CENSORED",IF(SABI_SUMMARY!AT326="MALE_SUBADULT","M_DISPERSED",IF(SABI_SUMMARY!AT326="FEMALE_SUBADULT","F_DISPERSED","NA")),IF(SABI_SUMMARY!AU326="MALE_ADULT_36_48","M_RESIDENT",IF(SABI_SUMMARY!AU326="FEMALE_ADULT_36_48","F_RESIDENT","NA")))</f>
        <v>NA</v>
      </c>
      <c r="M326" s="1" t="str">
        <f>IF(SABI_SUMMARY!AV326="CENSORED",IF(SABI_SUMMARY!AU326="MALE_SUBADULT","M_DISPERSED",IF(SABI_SUMMARY!AU326="FEMALE_SUBADULT","F_DISPERSED","NA")),IF(SABI_SUMMARY!AV326="MALE_ADULT_36_48","M_RESIDENT",IF(SABI_SUMMARY!AV326="FEMALE_ADULT_36_48","F_RESIDENT","NA")))</f>
        <v>NA</v>
      </c>
      <c r="N326" s="1" t="str">
        <f>IF(SABI_SUMMARY!AW326="CENSORED",IF(SABI_SUMMARY!AV326="MALE_SUBADULT","M_DISPERSED",IF(SABI_SUMMARY!AV326="FEMALE_SUBADULT","F_DISPERSED","NA")),IF(SABI_SUMMARY!AW326="MALE_ADULT_36_48","M_RESIDENT",IF(SABI_SUMMARY!AW326="FEMALE_ADULT_36_48","F_RESIDENT","NA")))</f>
        <v>NA</v>
      </c>
      <c r="O326" s="1" t="str">
        <f>IF(SABI_SUMMARY!AX326="CENSORED",IF(SABI_SUMMARY!AW326="MALE_SUBADULT","M_DISPERSED",IF(SABI_SUMMARY!AW326="FEMALE_SUBADULT","F_DISPERSED","NA")),IF(SABI_SUMMARY!AX326="MALE_ADULT_36_48","M_RESIDENT",IF(SABI_SUMMARY!AX326="FEMALE_ADULT_36_48","F_RESIDENT","NA")))</f>
        <v>NA</v>
      </c>
      <c r="P326" s="1" t="str">
        <f>IF(SABI_SUMMARY!AY326="CENSORED",IF(SABI_SUMMARY!AX326="MALE_SUBADULT","M_DISPERSED",IF(SABI_SUMMARY!AX326="FEMALE_SUBADULT","F_DISPERSED","NA")),IF(SABI_SUMMARY!AY326="MALE_ADULT_36_48","M_RESIDENT",IF(SABI_SUMMARY!AY326="FEMALE_ADULT_36_48","F_RESIDENT","NA")))</f>
        <v>NA</v>
      </c>
    </row>
    <row r="327" spans="1:16" x14ac:dyDescent="0.2">
      <c r="A327" s="27">
        <f>SABI_RAW_DATA!A327</f>
        <v>326</v>
      </c>
      <c r="B327" s="1" t="str">
        <f>IF(SABI_SUMMARY!AK327="CENSORED",IF(SABI_SUMMARY!AJ327="MALE_SUBADULT","M_DISPERSED",IF(SABI_SUMMARY!AJ327="FEMALE_SUBADULT","F_DISPERSED","NA")),IF(SABI_SUMMARY!AK327="MALE_ADULT_36_48","M_RESIDENT",IF(SABI_SUMMARY!AK327="FEMALE_ADULT_36_48","F_RESIDENT","NA")))</f>
        <v>NA</v>
      </c>
      <c r="C327" s="1" t="str">
        <f>IF(SABI_SUMMARY!AL327="CENSORED",IF(SABI_SUMMARY!AK327="MALE_SUBADULT","M_DISPERSED",IF(SABI_SUMMARY!AK327="FEMALE_SUBADULT","F_DISPERSED","NA")),IF(SABI_SUMMARY!AL327="MALE_ADULT_36_48","M_RESIDENT",IF(SABI_SUMMARY!AL327="FEMALE_ADULT_36_48","F_RESIDENT","NA")))</f>
        <v>NA</v>
      </c>
      <c r="D327" s="1" t="str">
        <f>IF(SABI_SUMMARY!AM327="CENSORED",IF(SABI_SUMMARY!AL327="MALE_SUBADULT","M_DISPERSED",IF(SABI_SUMMARY!AL327="FEMALE_SUBADULT","F_DISPERSED","NA")),IF(SABI_SUMMARY!AM327="MALE_ADULT_36_48","M_RESIDENT",IF(SABI_SUMMARY!AM327="FEMALE_ADULT_36_48","F_RESIDENT","NA")))</f>
        <v>NA</v>
      </c>
      <c r="E327" s="1" t="str">
        <f>IF(SABI_SUMMARY!AN327="CENSORED",IF(SABI_SUMMARY!AM327="MALE_SUBADULT","M_DISPERSED",IF(SABI_SUMMARY!AM327="FEMALE_SUBADULT","F_DISPERSED","NA")),IF(SABI_SUMMARY!AN327="MALE_ADULT_36_48","M_RESIDENT",IF(SABI_SUMMARY!AN327="FEMALE_ADULT_36_48","F_RESIDENT","NA")))</f>
        <v>NA</v>
      </c>
      <c r="F327" s="1" t="str">
        <f>IF(SABI_SUMMARY!AO327="CENSORED",IF(SABI_SUMMARY!AN327="MALE_SUBADULT","M_DISPERSED",IF(SABI_SUMMARY!AN327="FEMALE_SUBADULT","F_DISPERSED","NA")),IF(SABI_SUMMARY!AO327="MALE_ADULT_36_48","M_RESIDENT",IF(SABI_SUMMARY!AO327="FEMALE_ADULT_36_48","F_RESIDENT","NA")))</f>
        <v>NA</v>
      </c>
      <c r="G327" s="1" t="str">
        <f>IF(SABI_SUMMARY!AP327="CENSORED",IF(SABI_SUMMARY!AO327="MALE_SUBADULT","M_DISPERSED",IF(SABI_SUMMARY!AO327="FEMALE_SUBADULT","F_DISPERSED","NA")),IF(SABI_SUMMARY!AP327="MALE_ADULT_36_48","M_RESIDENT",IF(SABI_SUMMARY!AP327="FEMALE_ADULT_36_48","F_RESIDENT","NA")))</f>
        <v>NA</v>
      </c>
      <c r="H327" s="1" t="str">
        <f>IF(SABI_SUMMARY!AQ327="CENSORED",IF(SABI_SUMMARY!AP327="MALE_SUBADULT","M_DISPERSED",IF(SABI_SUMMARY!AP327="FEMALE_SUBADULT","F_DISPERSED","NA")),IF(SABI_SUMMARY!AQ327="MALE_ADULT_36_48","M_RESIDENT",IF(SABI_SUMMARY!AQ327="FEMALE_ADULT_36_48","F_RESIDENT","NA")))</f>
        <v>NA</v>
      </c>
      <c r="I327" s="1" t="str">
        <f>IF(SABI_SUMMARY!AR327="CENSORED",IF(SABI_SUMMARY!AQ327="MALE_SUBADULT","M_DISPERSED",IF(SABI_SUMMARY!AQ327="FEMALE_SUBADULT","F_DISPERSED","NA")),IF(SABI_SUMMARY!AR327="MALE_ADULT_36_48","M_RESIDENT",IF(SABI_SUMMARY!AR327="FEMALE_ADULT_36_48","F_RESIDENT","NA")))</f>
        <v>NA</v>
      </c>
      <c r="J327" s="1" t="str">
        <f>IF(SABI_SUMMARY!AS327="CENSORED",IF(SABI_SUMMARY!AR327="MALE_SUBADULT","M_DISPERSED",IF(SABI_SUMMARY!AR327="FEMALE_SUBADULT","F_DISPERSED","NA")),IF(SABI_SUMMARY!AS327="MALE_ADULT_36_48","M_RESIDENT",IF(SABI_SUMMARY!AS327="FEMALE_ADULT_36_48","F_RESIDENT","NA")))</f>
        <v>NA</v>
      </c>
      <c r="K327" s="1" t="str">
        <f>IF(SABI_SUMMARY!AT327="CENSORED",IF(SABI_SUMMARY!AS327="MALE_SUBADULT","M_DISPERSED",IF(SABI_SUMMARY!AS327="FEMALE_SUBADULT","F_DISPERSED","NA")),IF(SABI_SUMMARY!AT327="MALE_ADULT_36_48","M_RESIDENT",IF(SABI_SUMMARY!AT327="FEMALE_ADULT_36_48","F_RESIDENT","NA")))</f>
        <v>NA</v>
      </c>
      <c r="L327" s="1" t="str">
        <f>IF(SABI_SUMMARY!AU327="CENSORED",IF(SABI_SUMMARY!AT327="MALE_SUBADULT","M_DISPERSED",IF(SABI_SUMMARY!AT327="FEMALE_SUBADULT","F_DISPERSED","NA")),IF(SABI_SUMMARY!AU327="MALE_ADULT_36_48","M_RESIDENT",IF(SABI_SUMMARY!AU327="FEMALE_ADULT_36_48","F_RESIDENT","NA")))</f>
        <v>NA</v>
      </c>
      <c r="M327" s="1" t="str">
        <f>IF(SABI_SUMMARY!AV327="CENSORED",IF(SABI_SUMMARY!AU327="MALE_SUBADULT","M_DISPERSED",IF(SABI_SUMMARY!AU327="FEMALE_SUBADULT","F_DISPERSED","NA")),IF(SABI_SUMMARY!AV327="MALE_ADULT_36_48","M_RESIDENT",IF(SABI_SUMMARY!AV327="FEMALE_ADULT_36_48","F_RESIDENT","NA")))</f>
        <v>NA</v>
      </c>
      <c r="N327" s="1" t="str">
        <f>IF(SABI_SUMMARY!AW327="CENSORED",IF(SABI_SUMMARY!AV327="MALE_SUBADULT","M_DISPERSED",IF(SABI_SUMMARY!AV327="FEMALE_SUBADULT","F_DISPERSED","NA")),IF(SABI_SUMMARY!AW327="MALE_ADULT_36_48","M_RESIDENT",IF(SABI_SUMMARY!AW327="FEMALE_ADULT_36_48","F_RESIDENT","NA")))</f>
        <v>NA</v>
      </c>
      <c r="O327" s="1" t="str">
        <f>IF(SABI_SUMMARY!AX327="CENSORED",IF(SABI_SUMMARY!AW327="MALE_SUBADULT","M_DISPERSED",IF(SABI_SUMMARY!AW327="FEMALE_SUBADULT","F_DISPERSED","NA")),IF(SABI_SUMMARY!AX327="MALE_ADULT_36_48","M_RESIDENT",IF(SABI_SUMMARY!AX327="FEMALE_ADULT_36_48","F_RESIDENT","NA")))</f>
        <v>NA</v>
      </c>
      <c r="P327" s="1" t="str">
        <f>IF(SABI_SUMMARY!AY327="CENSORED",IF(SABI_SUMMARY!AX327="MALE_SUBADULT","M_DISPERSED",IF(SABI_SUMMARY!AX327="FEMALE_SUBADULT","F_DISPERSED","NA")),IF(SABI_SUMMARY!AY327="MALE_ADULT_36_48","M_RESIDENT",IF(SABI_SUMMARY!AY327="FEMALE_ADULT_36_48","F_RESIDENT","NA")))</f>
        <v>NA</v>
      </c>
    </row>
    <row r="328" spans="1:16" x14ac:dyDescent="0.2">
      <c r="A328" s="27">
        <f>SABI_RAW_DATA!A328</f>
        <v>327</v>
      </c>
      <c r="B328" s="1" t="str">
        <f>IF(SABI_SUMMARY!AK328="CENSORED",IF(SABI_SUMMARY!AJ328="MALE_SUBADULT","M_DISPERSED",IF(SABI_SUMMARY!AJ328="FEMALE_SUBADULT","F_DISPERSED","NA")),IF(SABI_SUMMARY!AK328="MALE_ADULT_36_48","M_RESIDENT",IF(SABI_SUMMARY!AK328="FEMALE_ADULT_36_48","F_RESIDENT","NA")))</f>
        <v>NA</v>
      </c>
      <c r="C328" s="1" t="str">
        <f>IF(SABI_SUMMARY!AL328="CENSORED",IF(SABI_SUMMARY!AK328="MALE_SUBADULT","M_DISPERSED",IF(SABI_SUMMARY!AK328="FEMALE_SUBADULT","F_DISPERSED","NA")),IF(SABI_SUMMARY!AL328="MALE_ADULT_36_48","M_RESIDENT",IF(SABI_SUMMARY!AL328="FEMALE_ADULT_36_48","F_RESIDENT","NA")))</f>
        <v>NA</v>
      </c>
      <c r="D328" s="1" t="str">
        <f>IF(SABI_SUMMARY!AM328="CENSORED",IF(SABI_SUMMARY!AL328="MALE_SUBADULT","M_DISPERSED",IF(SABI_SUMMARY!AL328="FEMALE_SUBADULT","F_DISPERSED","NA")),IF(SABI_SUMMARY!AM328="MALE_ADULT_36_48","M_RESIDENT",IF(SABI_SUMMARY!AM328="FEMALE_ADULT_36_48","F_RESIDENT","NA")))</f>
        <v>NA</v>
      </c>
      <c r="E328" s="1" t="str">
        <f>IF(SABI_SUMMARY!AN328="CENSORED",IF(SABI_SUMMARY!AM328="MALE_SUBADULT","M_DISPERSED",IF(SABI_SUMMARY!AM328="FEMALE_SUBADULT","F_DISPERSED","NA")),IF(SABI_SUMMARY!AN328="MALE_ADULT_36_48","M_RESIDENT",IF(SABI_SUMMARY!AN328="FEMALE_ADULT_36_48","F_RESIDENT","NA")))</f>
        <v>NA</v>
      </c>
      <c r="F328" s="1" t="str">
        <f>IF(SABI_SUMMARY!AO328="CENSORED",IF(SABI_SUMMARY!AN328="MALE_SUBADULT","M_DISPERSED",IF(SABI_SUMMARY!AN328="FEMALE_SUBADULT","F_DISPERSED","NA")),IF(SABI_SUMMARY!AO328="MALE_ADULT_36_48","M_RESIDENT",IF(SABI_SUMMARY!AO328="FEMALE_ADULT_36_48","F_RESIDENT","NA")))</f>
        <v>NA</v>
      </c>
      <c r="G328" s="1" t="str">
        <f>IF(SABI_SUMMARY!AP328="CENSORED",IF(SABI_SUMMARY!AO328="MALE_SUBADULT","M_DISPERSED",IF(SABI_SUMMARY!AO328="FEMALE_SUBADULT","F_DISPERSED","NA")),IF(SABI_SUMMARY!AP328="MALE_ADULT_36_48","M_RESIDENT",IF(SABI_SUMMARY!AP328="FEMALE_ADULT_36_48","F_RESIDENT","NA")))</f>
        <v>NA</v>
      </c>
      <c r="H328" s="1" t="str">
        <f>IF(SABI_SUMMARY!AQ328="CENSORED",IF(SABI_SUMMARY!AP328="MALE_SUBADULT","M_DISPERSED",IF(SABI_SUMMARY!AP328="FEMALE_SUBADULT","F_DISPERSED","NA")),IF(SABI_SUMMARY!AQ328="MALE_ADULT_36_48","M_RESIDENT",IF(SABI_SUMMARY!AQ328="FEMALE_ADULT_36_48","F_RESIDENT","NA")))</f>
        <v>NA</v>
      </c>
      <c r="I328" s="1" t="str">
        <f>IF(SABI_SUMMARY!AR328="CENSORED",IF(SABI_SUMMARY!AQ328="MALE_SUBADULT","M_DISPERSED",IF(SABI_SUMMARY!AQ328="FEMALE_SUBADULT","F_DISPERSED","NA")),IF(SABI_SUMMARY!AR328="MALE_ADULT_36_48","M_RESIDENT",IF(SABI_SUMMARY!AR328="FEMALE_ADULT_36_48","F_RESIDENT","NA")))</f>
        <v>NA</v>
      </c>
      <c r="J328" s="1" t="str">
        <f>IF(SABI_SUMMARY!AS328="CENSORED",IF(SABI_SUMMARY!AR328="MALE_SUBADULT","M_DISPERSED",IF(SABI_SUMMARY!AR328="FEMALE_SUBADULT","F_DISPERSED","NA")),IF(SABI_SUMMARY!AS328="MALE_ADULT_36_48","M_RESIDENT",IF(SABI_SUMMARY!AS328="FEMALE_ADULT_36_48","F_RESIDENT","NA")))</f>
        <v>NA</v>
      </c>
      <c r="K328" s="1" t="str">
        <f>IF(SABI_SUMMARY!AT328="CENSORED",IF(SABI_SUMMARY!AS328="MALE_SUBADULT","M_DISPERSED",IF(SABI_SUMMARY!AS328="FEMALE_SUBADULT","F_DISPERSED","NA")),IF(SABI_SUMMARY!AT328="MALE_ADULT_36_48","M_RESIDENT",IF(SABI_SUMMARY!AT328="FEMALE_ADULT_36_48","F_RESIDENT","NA")))</f>
        <v>NA</v>
      </c>
      <c r="L328" s="1" t="str">
        <f>IF(SABI_SUMMARY!AU328="CENSORED",IF(SABI_SUMMARY!AT328="MALE_SUBADULT","M_DISPERSED",IF(SABI_SUMMARY!AT328="FEMALE_SUBADULT","F_DISPERSED","NA")),IF(SABI_SUMMARY!AU328="MALE_ADULT_36_48","M_RESIDENT",IF(SABI_SUMMARY!AU328="FEMALE_ADULT_36_48","F_RESIDENT","NA")))</f>
        <v>NA</v>
      </c>
      <c r="M328" s="1" t="str">
        <f>IF(SABI_SUMMARY!AV328="CENSORED",IF(SABI_SUMMARY!AU328="MALE_SUBADULT","M_DISPERSED",IF(SABI_SUMMARY!AU328="FEMALE_SUBADULT","F_DISPERSED","NA")),IF(SABI_SUMMARY!AV328="MALE_ADULT_36_48","M_RESIDENT",IF(SABI_SUMMARY!AV328="FEMALE_ADULT_36_48","F_RESIDENT","NA")))</f>
        <v>NA</v>
      </c>
      <c r="N328" s="1" t="str">
        <f>IF(SABI_SUMMARY!AW328="CENSORED",IF(SABI_SUMMARY!AV328="MALE_SUBADULT","M_DISPERSED",IF(SABI_SUMMARY!AV328="FEMALE_SUBADULT","F_DISPERSED","NA")),IF(SABI_SUMMARY!AW328="MALE_ADULT_36_48","M_RESIDENT",IF(SABI_SUMMARY!AW328="FEMALE_ADULT_36_48","F_RESIDENT","NA")))</f>
        <v>NA</v>
      </c>
      <c r="O328" s="1" t="str">
        <f>IF(SABI_SUMMARY!AX328="CENSORED",IF(SABI_SUMMARY!AW328="MALE_SUBADULT","M_DISPERSED",IF(SABI_SUMMARY!AW328="FEMALE_SUBADULT","F_DISPERSED","NA")),IF(SABI_SUMMARY!AX328="MALE_ADULT_36_48","M_RESIDENT",IF(SABI_SUMMARY!AX328="FEMALE_ADULT_36_48","F_RESIDENT","NA")))</f>
        <v>NA</v>
      </c>
      <c r="P328" s="1" t="str">
        <f>IF(SABI_SUMMARY!AY328="CENSORED",IF(SABI_SUMMARY!AX328="MALE_SUBADULT","M_DISPERSED",IF(SABI_SUMMARY!AX328="FEMALE_SUBADULT","F_DISPERSED","NA")),IF(SABI_SUMMARY!AY328="MALE_ADULT_36_48","M_RESIDENT",IF(SABI_SUMMARY!AY328="FEMALE_ADULT_36_48","F_RESIDENT","NA")))</f>
        <v>NA</v>
      </c>
    </row>
    <row r="329" spans="1:16" x14ac:dyDescent="0.2">
      <c r="A329" s="27">
        <f>SABI_RAW_DATA!A329</f>
        <v>328</v>
      </c>
      <c r="B329" s="1" t="str">
        <f>IF(SABI_SUMMARY!AK329="CENSORED",IF(SABI_SUMMARY!AJ329="MALE_SUBADULT","M_DISPERSED",IF(SABI_SUMMARY!AJ329="FEMALE_SUBADULT","F_DISPERSED","NA")),IF(SABI_SUMMARY!AK329="MALE_ADULT_36_48","M_RESIDENT",IF(SABI_SUMMARY!AK329="FEMALE_ADULT_36_48","F_RESIDENT","NA")))</f>
        <v>NA</v>
      </c>
      <c r="C329" s="1" t="str">
        <f>IF(SABI_SUMMARY!AL329="CENSORED",IF(SABI_SUMMARY!AK329="MALE_SUBADULT","M_DISPERSED",IF(SABI_SUMMARY!AK329="FEMALE_SUBADULT","F_DISPERSED","NA")),IF(SABI_SUMMARY!AL329="MALE_ADULT_36_48","M_RESIDENT",IF(SABI_SUMMARY!AL329="FEMALE_ADULT_36_48","F_RESIDENT","NA")))</f>
        <v>NA</v>
      </c>
      <c r="D329" s="1" t="str">
        <f>IF(SABI_SUMMARY!AM329="CENSORED",IF(SABI_SUMMARY!AL329="MALE_SUBADULT","M_DISPERSED",IF(SABI_SUMMARY!AL329="FEMALE_SUBADULT","F_DISPERSED","NA")),IF(SABI_SUMMARY!AM329="MALE_ADULT_36_48","M_RESIDENT",IF(SABI_SUMMARY!AM329="FEMALE_ADULT_36_48","F_RESIDENT","NA")))</f>
        <v>NA</v>
      </c>
      <c r="E329" s="1" t="str">
        <f>IF(SABI_SUMMARY!AN329="CENSORED",IF(SABI_SUMMARY!AM329="MALE_SUBADULT","M_DISPERSED",IF(SABI_SUMMARY!AM329="FEMALE_SUBADULT","F_DISPERSED","NA")),IF(SABI_SUMMARY!AN329="MALE_ADULT_36_48","M_RESIDENT",IF(SABI_SUMMARY!AN329="FEMALE_ADULT_36_48","F_RESIDENT","NA")))</f>
        <v>NA</v>
      </c>
      <c r="F329" s="1" t="str">
        <f>IF(SABI_SUMMARY!AO329="CENSORED",IF(SABI_SUMMARY!AN329="MALE_SUBADULT","M_DISPERSED",IF(SABI_SUMMARY!AN329="FEMALE_SUBADULT","F_DISPERSED","NA")),IF(SABI_SUMMARY!AO329="MALE_ADULT_36_48","M_RESIDENT",IF(SABI_SUMMARY!AO329="FEMALE_ADULT_36_48","F_RESIDENT","NA")))</f>
        <v>NA</v>
      </c>
      <c r="G329" s="1" t="str">
        <f>IF(SABI_SUMMARY!AP329="CENSORED",IF(SABI_SUMMARY!AO329="MALE_SUBADULT","M_DISPERSED",IF(SABI_SUMMARY!AO329="FEMALE_SUBADULT","F_DISPERSED","NA")),IF(SABI_SUMMARY!AP329="MALE_ADULT_36_48","M_RESIDENT",IF(SABI_SUMMARY!AP329="FEMALE_ADULT_36_48","F_RESIDENT","NA")))</f>
        <v>NA</v>
      </c>
      <c r="H329" s="1" t="str">
        <f>IF(SABI_SUMMARY!AQ329="CENSORED",IF(SABI_SUMMARY!AP329="MALE_SUBADULT","M_DISPERSED",IF(SABI_SUMMARY!AP329="FEMALE_SUBADULT","F_DISPERSED","NA")),IF(SABI_SUMMARY!AQ329="MALE_ADULT_36_48","M_RESIDENT",IF(SABI_SUMMARY!AQ329="FEMALE_ADULT_36_48","F_RESIDENT","NA")))</f>
        <v>NA</v>
      </c>
      <c r="I329" s="1" t="str">
        <f>IF(SABI_SUMMARY!AR329="CENSORED",IF(SABI_SUMMARY!AQ329="MALE_SUBADULT","M_DISPERSED",IF(SABI_SUMMARY!AQ329="FEMALE_SUBADULT","F_DISPERSED","NA")),IF(SABI_SUMMARY!AR329="MALE_ADULT_36_48","M_RESIDENT",IF(SABI_SUMMARY!AR329="FEMALE_ADULT_36_48","F_RESIDENT","NA")))</f>
        <v>NA</v>
      </c>
      <c r="J329" s="1" t="str">
        <f>IF(SABI_SUMMARY!AS329="CENSORED",IF(SABI_SUMMARY!AR329="MALE_SUBADULT","M_DISPERSED",IF(SABI_SUMMARY!AR329="FEMALE_SUBADULT","F_DISPERSED","NA")),IF(SABI_SUMMARY!AS329="MALE_ADULT_36_48","M_RESIDENT",IF(SABI_SUMMARY!AS329="FEMALE_ADULT_36_48","F_RESIDENT","NA")))</f>
        <v>NA</v>
      </c>
      <c r="K329" s="1" t="str">
        <f>IF(SABI_SUMMARY!AT329="CENSORED",IF(SABI_SUMMARY!AS329="MALE_SUBADULT","M_DISPERSED",IF(SABI_SUMMARY!AS329="FEMALE_SUBADULT","F_DISPERSED","NA")),IF(SABI_SUMMARY!AT329="MALE_ADULT_36_48","M_RESIDENT",IF(SABI_SUMMARY!AT329="FEMALE_ADULT_36_48","F_RESIDENT","NA")))</f>
        <v>NA</v>
      </c>
      <c r="L329" s="1" t="str">
        <f>IF(SABI_SUMMARY!AU329="CENSORED",IF(SABI_SUMMARY!AT329="MALE_SUBADULT","M_DISPERSED",IF(SABI_SUMMARY!AT329="FEMALE_SUBADULT","F_DISPERSED","NA")),IF(SABI_SUMMARY!AU329="MALE_ADULT_36_48","M_RESIDENT",IF(SABI_SUMMARY!AU329="FEMALE_ADULT_36_48","F_RESIDENT","NA")))</f>
        <v>NA</v>
      </c>
      <c r="M329" s="1" t="str">
        <f>IF(SABI_SUMMARY!AV329="CENSORED",IF(SABI_SUMMARY!AU329="MALE_SUBADULT","M_DISPERSED",IF(SABI_SUMMARY!AU329="FEMALE_SUBADULT","F_DISPERSED","NA")),IF(SABI_SUMMARY!AV329="MALE_ADULT_36_48","M_RESIDENT",IF(SABI_SUMMARY!AV329="FEMALE_ADULT_36_48","F_RESIDENT","NA")))</f>
        <v>NA</v>
      </c>
      <c r="N329" s="1" t="str">
        <f>IF(SABI_SUMMARY!AW329="CENSORED",IF(SABI_SUMMARY!AV329="MALE_SUBADULT","M_DISPERSED",IF(SABI_SUMMARY!AV329="FEMALE_SUBADULT","F_DISPERSED","NA")),IF(SABI_SUMMARY!AW329="MALE_ADULT_36_48","M_RESIDENT",IF(SABI_SUMMARY!AW329="FEMALE_ADULT_36_48","F_RESIDENT","NA")))</f>
        <v>NA</v>
      </c>
      <c r="O329" s="1" t="str">
        <f>IF(SABI_SUMMARY!AX329="CENSORED",IF(SABI_SUMMARY!AW329="MALE_SUBADULT","M_DISPERSED",IF(SABI_SUMMARY!AW329="FEMALE_SUBADULT","F_DISPERSED","NA")),IF(SABI_SUMMARY!AX329="MALE_ADULT_36_48","M_RESIDENT",IF(SABI_SUMMARY!AX329="FEMALE_ADULT_36_48","F_RESIDENT","NA")))</f>
        <v>NA</v>
      </c>
      <c r="P329" s="1" t="str">
        <f>IF(SABI_SUMMARY!AY329="CENSORED",IF(SABI_SUMMARY!AX329="MALE_SUBADULT","M_DISPERSED",IF(SABI_SUMMARY!AX329="FEMALE_SUBADULT","F_DISPERSED","NA")),IF(SABI_SUMMARY!AY329="MALE_ADULT_36_48","M_RESIDENT",IF(SABI_SUMMARY!AY329="FEMALE_ADULT_36_48","F_RESIDENT","NA")))</f>
        <v>NA</v>
      </c>
    </row>
    <row r="330" spans="1:16" x14ac:dyDescent="0.2">
      <c r="A330" s="27">
        <f>SABI_RAW_DATA!A330</f>
        <v>329</v>
      </c>
      <c r="B330" s="1" t="str">
        <f>IF(SABI_SUMMARY!AK330="CENSORED",IF(SABI_SUMMARY!AJ330="MALE_SUBADULT","M_DISPERSED",IF(SABI_SUMMARY!AJ330="FEMALE_SUBADULT","F_DISPERSED","NA")),IF(SABI_SUMMARY!AK330="MALE_ADULT_36_48","M_RESIDENT",IF(SABI_SUMMARY!AK330="FEMALE_ADULT_36_48","F_RESIDENT","NA")))</f>
        <v>NA</v>
      </c>
      <c r="C330" s="1" t="str">
        <f>IF(SABI_SUMMARY!AL330="CENSORED",IF(SABI_SUMMARY!AK330="MALE_SUBADULT","M_DISPERSED",IF(SABI_SUMMARY!AK330="FEMALE_SUBADULT","F_DISPERSED","NA")),IF(SABI_SUMMARY!AL330="MALE_ADULT_36_48","M_RESIDENT",IF(SABI_SUMMARY!AL330="FEMALE_ADULT_36_48","F_RESIDENT","NA")))</f>
        <v>NA</v>
      </c>
      <c r="D330" s="1" t="str">
        <f>IF(SABI_SUMMARY!AM330="CENSORED",IF(SABI_SUMMARY!AL330="MALE_SUBADULT","M_DISPERSED",IF(SABI_SUMMARY!AL330="FEMALE_SUBADULT","F_DISPERSED","NA")),IF(SABI_SUMMARY!AM330="MALE_ADULT_36_48","M_RESIDENT",IF(SABI_SUMMARY!AM330="FEMALE_ADULT_36_48","F_RESIDENT","NA")))</f>
        <v>NA</v>
      </c>
      <c r="E330" s="1" t="str">
        <f>IF(SABI_SUMMARY!AN330="CENSORED",IF(SABI_SUMMARY!AM330="MALE_SUBADULT","M_DISPERSED",IF(SABI_SUMMARY!AM330="FEMALE_SUBADULT","F_DISPERSED","NA")),IF(SABI_SUMMARY!AN330="MALE_ADULT_36_48","M_RESIDENT",IF(SABI_SUMMARY!AN330="FEMALE_ADULT_36_48","F_RESIDENT","NA")))</f>
        <v>NA</v>
      </c>
      <c r="F330" s="1" t="str">
        <f>IF(SABI_SUMMARY!AO330="CENSORED",IF(SABI_SUMMARY!AN330="MALE_SUBADULT","M_DISPERSED",IF(SABI_SUMMARY!AN330="FEMALE_SUBADULT","F_DISPERSED","NA")),IF(SABI_SUMMARY!AO330="MALE_ADULT_36_48","M_RESIDENT",IF(SABI_SUMMARY!AO330="FEMALE_ADULT_36_48","F_RESIDENT","NA")))</f>
        <v>NA</v>
      </c>
      <c r="G330" s="1" t="str">
        <f>IF(SABI_SUMMARY!AP330="CENSORED",IF(SABI_SUMMARY!AO330="MALE_SUBADULT","M_DISPERSED",IF(SABI_SUMMARY!AO330="FEMALE_SUBADULT","F_DISPERSED","NA")),IF(SABI_SUMMARY!AP330="MALE_ADULT_36_48","M_RESIDENT",IF(SABI_SUMMARY!AP330="FEMALE_ADULT_36_48","F_RESIDENT","NA")))</f>
        <v>NA</v>
      </c>
      <c r="H330" s="1" t="str">
        <f>IF(SABI_SUMMARY!AQ330="CENSORED",IF(SABI_SUMMARY!AP330="MALE_SUBADULT","M_DISPERSED",IF(SABI_SUMMARY!AP330="FEMALE_SUBADULT","F_DISPERSED","NA")),IF(SABI_SUMMARY!AQ330="MALE_ADULT_36_48","M_RESIDENT",IF(SABI_SUMMARY!AQ330="FEMALE_ADULT_36_48","F_RESIDENT","NA")))</f>
        <v>NA</v>
      </c>
      <c r="I330" s="1" t="str">
        <f>IF(SABI_SUMMARY!AR330="CENSORED",IF(SABI_SUMMARY!AQ330="MALE_SUBADULT","M_DISPERSED",IF(SABI_SUMMARY!AQ330="FEMALE_SUBADULT","F_DISPERSED","NA")),IF(SABI_SUMMARY!AR330="MALE_ADULT_36_48","M_RESIDENT",IF(SABI_SUMMARY!AR330="FEMALE_ADULT_36_48","F_RESIDENT","NA")))</f>
        <v>NA</v>
      </c>
      <c r="J330" s="1" t="str">
        <f>IF(SABI_SUMMARY!AS330="CENSORED",IF(SABI_SUMMARY!AR330="MALE_SUBADULT","M_DISPERSED",IF(SABI_SUMMARY!AR330="FEMALE_SUBADULT","F_DISPERSED","NA")),IF(SABI_SUMMARY!AS330="MALE_ADULT_36_48","M_RESIDENT",IF(SABI_SUMMARY!AS330="FEMALE_ADULT_36_48","F_RESIDENT","NA")))</f>
        <v>NA</v>
      </c>
      <c r="K330" s="1" t="str">
        <f>IF(SABI_SUMMARY!AT330="CENSORED",IF(SABI_SUMMARY!AS330="MALE_SUBADULT","M_DISPERSED",IF(SABI_SUMMARY!AS330="FEMALE_SUBADULT","F_DISPERSED","NA")),IF(SABI_SUMMARY!AT330="MALE_ADULT_36_48","M_RESIDENT",IF(SABI_SUMMARY!AT330="FEMALE_ADULT_36_48","F_RESIDENT","NA")))</f>
        <v>NA</v>
      </c>
      <c r="L330" s="1" t="str">
        <f>IF(SABI_SUMMARY!AU330="CENSORED",IF(SABI_SUMMARY!AT330="MALE_SUBADULT","M_DISPERSED",IF(SABI_SUMMARY!AT330="FEMALE_SUBADULT","F_DISPERSED","NA")),IF(SABI_SUMMARY!AU330="MALE_ADULT_36_48","M_RESIDENT",IF(SABI_SUMMARY!AU330="FEMALE_ADULT_36_48","F_RESIDENT","NA")))</f>
        <v>NA</v>
      </c>
      <c r="M330" s="1" t="str">
        <f>IF(SABI_SUMMARY!AV330="CENSORED",IF(SABI_SUMMARY!AU330="MALE_SUBADULT","M_DISPERSED",IF(SABI_SUMMARY!AU330="FEMALE_SUBADULT","F_DISPERSED","NA")),IF(SABI_SUMMARY!AV330="MALE_ADULT_36_48","M_RESIDENT",IF(SABI_SUMMARY!AV330="FEMALE_ADULT_36_48","F_RESIDENT","NA")))</f>
        <v>NA</v>
      </c>
      <c r="N330" s="1" t="str">
        <f>IF(SABI_SUMMARY!AW330="CENSORED",IF(SABI_SUMMARY!AV330="MALE_SUBADULT","M_DISPERSED",IF(SABI_SUMMARY!AV330="FEMALE_SUBADULT","F_DISPERSED","NA")),IF(SABI_SUMMARY!AW330="MALE_ADULT_36_48","M_RESIDENT",IF(SABI_SUMMARY!AW330="FEMALE_ADULT_36_48","F_RESIDENT","NA")))</f>
        <v>NA</v>
      </c>
      <c r="O330" s="1" t="str">
        <f>IF(SABI_SUMMARY!AX330="CENSORED",IF(SABI_SUMMARY!AW330="MALE_SUBADULT","M_DISPERSED",IF(SABI_SUMMARY!AW330="FEMALE_SUBADULT","F_DISPERSED","NA")),IF(SABI_SUMMARY!AX330="MALE_ADULT_36_48","M_RESIDENT",IF(SABI_SUMMARY!AX330="FEMALE_ADULT_36_48","F_RESIDENT","NA")))</f>
        <v>NA</v>
      </c>
      <c r="P330" s="1" t="str">
        <f>IF(SABI_SUMMARY!AY330="CENSORED",IF(SABI_SUMMARY!AX330="MALE_SUBADULT","M_DISPERSED",IF(SABI_SUMMARY!AX330="FEMALE_SUBADULT","F_DISPERSED","NA")),IF(SABI_SUMMARY!AY330="MALE_ADULT_36_48","M_RESIDENT",IF(SABI_SUMMARY!AY330="FEMALE_ADULT_36_48","F_RESIDENT","NA")))</f>
        <v>NA</v>
      </c>
    </row>
    <row r="331" spans="1:16" x14ac:dyDescent="0.2">
      <c r="A331" s="27">
        <f>SABI_RAW_DATA!A331</f>
        <v>330</v>
      </c>
      <c r="B331" s="1" t="str">
        <f>IF(SABI_SUMMARY!AK331="CENSORED",IF(SABI_SUMMARY!AJ331="MALE_SUBADULT","M_DISPERSED",IF(SABI_SUMMARY!AJ331="FEMALE_SUBADULT","F_DISPERSED","NA")),IF(SABI_SUMMARY!AK331="MALE_ADULT_36_48","M_RESIDENT",IF(SABI_SUMMARY!AK331="FEMALE_ADULT_36_48","F_RESIDENT","NA")))</f>
        <v>NA</v>
      </c>
      <c r="C331" s="1" t="str">
        <f>IF(SABI_SUMMARY!AL331="CENSORED",IF(SABI_SUMMARY!AK331="MALE_SUBADULT","M_DISPERSED",IF(SABI_SUMMARY!AK331="FEMALE_SUBADULT","F_DISPERSED","NA")),IF(SABI_SUMMARY!AL331="MALE_ADULT_36_48","M_RESIDENT",IF(SABI_SUMMARY!AL331="FEMALE_ADULT_36_48","F_RESIDENT","NA")))</f>
        <v>NA</v>
      </c>
      <c r="D331" s="1" t="str">
        <f>IF(SABI_SUMMARY!AM331="CENSORED",IF(SABI_SUMMARY!AL331="MALE_SUBADULT","M_DISPERSED",IF(SABI_SUMMARY!AL331="FEMALE_SUBADULT","F_DISPERSED","NA")),IF(SABI_SUMMARY!AM331="MALE_ADULT_36_48","M_RESIDENT",IF(SABI_SUMMARY!AM331="FEMALE_ADULT_36_48","F_RESIDENT","NA")))</f>
        <v>NA</v>
      </c>
      <c r="E331" s="1" t="str">
        <f>IF(SABI_SUMMARY!AN331="CENSORED",IF(SABI_SUMMARY!AM331="MALE_SUBADULT","M_DISPERSED",IF(SABI_SUMMARY!AM331="FEMALE_SUBADULT","F_DISPERSED","NA")),IF(SABI_SUMMARY!AN331="MALE_ADULT_36_48","M_RESIDENT",IF(SABI_SUMMARY!AN331="FEMALE_ADULT_36_48","F_RESIDENT","NA")))</f>
        <v>NA</v>
      </c>
      <c r="F331" s="1" t="str">
        <f>IF(SABI_SUMMARY!AO331="CENSORED",IF(SABI_SUMMARY!AN331="MALE_SUBADULT","M_DISPERSED",IF(SABI_SUMMARY!AN331="FEMALE_SUBADULT","F_DISPERSED","NA")),IF(SABI_SUMMARY!AO331="MALE_ADULT_36_48","M_RESIDENT",IF(SABI_SUMMARY!AO331="FEMALE_ADULT_36_48","F_RESIDENT","NA")))</f>
        <v>NA</v>
      </c>
      <c r="G331" s="1" t="str">
        <f>IF(SABI_SUMMARY!AP331="CENSORED",IF(SABI_SUMMARY!AO331="MALE_SUBADULT","M_DISPERSED",IF(SABI_SUMMARY!AO331="FEMALE_SUBADULT","F_DISPERSED","NA")),IF(SABI_SUMMARY!AP331="MALE_ADULT_36_48","M_RESIDENT",IF(SABI_SUMMARY!AP331="FEMALE_ADULT_36_48","F_RESIDENT","NA")))</f>
        <v>NA</v>
      </c>
      <c r="H331" s="1" t="str">
        <f>IF(SABI_SUMMARY!AQ331="CENSORED",IF(SABI_SUMMARY!AP331="MALE_SUBADULT","M_DISPERSED",IF(SABI_SUMMARY!AP331="FEMALE_SUBADULT","F_DISPERSED","NA")),IF(SABI_SUMMARY!AQ331="MALE_ADULT_36_48","M_RESIDENT",IF(SABI_SUMMARY!AQ331="FEMALE_ADULT_36_48","F_RESIDENT","NA")))</f>
        <v>NA</v>
      </c>
      <c r="I331" s="1" t="str">
        <f>IF(SABI_SUMMARY!AR331="CENSORED",IF(SABI_SUMMARY!AQ331="MALE_SUBADULT","M_DISPERSED",IF(SABI_SUMMARY!AQ331="FEMALE_SUBADULT","F_DISPERSED","NA")),IF(SABI_SUMMARY!AR331="MALE_ADULT_36_48","M_RESIDENT",IF(SABI_SUMMARY!AR331="FEMALE_ADULT_36_48","F_RESIDENT","NA")))</f>
        <v>NA</v>
      </c>
      <c r="J331" s="1" t="str">
        <f>IF(SABI_SUMMARY!AS331="CENSORED",IF(SABI_SUMMARY!AR331="MALE_SUBADULT","M_DISPERSED",IF(SABI_SUMMARY!AR331="FEMALE_SUBADULT","F_DISPERSED","NA")),IF(SABI_SUMMARY!AS331="MALE_ADULT_36_48","M_RESIDENT",IF(SABI_SUMMARY!AS331="FEMALE_ADULT_36_48","F_RESIDENT","NA")))</f>
        <v>NA</v>
      </c>
      <c r="K331" s="1" t="str">
        <f>IF(SABI_SUMMARY!AT331="CENSORED",IF(SABI_SUMMARY!AS331="MALE_SUBADULT","M_DISPERSED",IF(SABI_SUMMARY!AS331="FEMALE_SUBADULT","F_DISPERSED","NA")),IF(SABI_SUMMARY!AT331="MALE_ADULT_36_48","M_RESIDENT",IF(SABI_SUMMARY!AT331="FEMALE_ADULT_36_48","F_RESIDENT","NA")))</f>
        <v>NA</v>
      </c>
      <c r="L331" s="1" t="str">
        <f>IF(SABI_SUMMARY!AU331="CENSORED",IF(SABI_SUMMARY!AT331="MALE_SUBADULT","M_DISPERSED",IF(SABI_SUMMARY!AT331="FEMALE_SUBADULT","F_DISPERSED","NA")),IF(SABI_SUMMARY!AU331="MALE_ADULT_36_48","M_RESIDENT",IF(SABI_SUMMARY!AU331="FEMALE_ADULT_36_48","F_RESIDENT","NA")))</f>
        <v>NA</v>
      </c>
      <c r="M331" s="1" t="str">
        <f>IF(SABI_SUMMARY!AV331="CENSORED",IF(SABI_SUMMARY!AU331="MALE_SUBADULT","M_DISPERSED",IF(SABI_SUMMARY!AU331="FEMALE_SUBADULT","F_DISPERSED","NA")),IF(SABI_SUMMARY!AV331="MALE_ADULT_36_48","M_RESIDENT",IF(SABI_SUMMARY!AV331="FEMALE_ADULT_36_48","F_RESIDENT","NA")))</f>
        <v>NA</v>
      </c>
      <c r="N331" s="1" t="str">
        <f>IF(SABI_SUMMARY!AW331="CENSORED",IF(SABI_SUMMARY!AV331="MALE_SUBADULT","M_DISPERSED",IF(SABI_SUMMARY!AV331="FEMALE_SUBADULT","F_DISPERSED","NA")),IF(SABI_SUMMARY!AW331="MALE_ADULT_36_48","M_RESIDENT",IF(SABI_SUMMARY!AW331="FEMALE_ADULT_36_48","F_RESIDENT","NA")))</f>
        <v>NA</v>
      </c>
      <c r="O331" s="1" t="str">
        <f>IF(SABI_SUMMARY!AX331="CENSORED",IF(SABI_SUMMARY!AW331="MALE_SUBADULT","M_DISPERSED",IF(SABI_SUMMARY!AW331="FEMALE_SUBADULT","F_DISPERSED","NA")),IF(SABI_SUMMARY!AX331="MALE_ADULT_36_48","M_RESIDENT",IF(SABI_SUMMARY!AX331="FEMALE_ADULT_36_48","F_RESIDENT","NA")))</f>
        <v>NA</v>
      </c>
      <c r="P331" s="1" t="str">
        <f>IF(SABI_SUMMARY!AY331="CENSORED",IF(SABI_SUMMARY!AX331="MALE_SUBADULT","M_DISPERSED",IF(SABI_SUMMARY!AX331="FEMALE_SUBADULT","F_DISPERSED","NA")),IF(SABI_SUMMARY!AY331="MALE_ADULT_36_48","M_RESIDENT",IF(SABI_SUMMARY!AY331="FEMALE_ADULT_36_48","F_RESIDENT","NA")))</f>
        <v>NA</v>
      </c>
    </row>
    <row r="332" spans="1:16" x14ac:dyDescent="0.2">
      <c r="A332" s="27">
        <f>SABI_RAW_DATA!A332</f>
        <v>331</v>
      </c>
      <c r="B332" s="1" t="str">
        <f>IF(SABI_SUMMARY!AK332="CENSORED",IF(SABI_SUMMARY!AJ332="MALE_SUBADULT","M_DISPERSED",IF(SABI_SUMMARY!AJ332="FEMALE_SUBADULT","F_DISPERSED","NA")),IF(SABI_SUMMARY!AK332="MALE_ADULT_36_48","M_RESIDENT",IF(SABI_SUMMARY!AK332="FEMALE_ADULT_36_48","F_RESIDENT","NA")))</f>
        <v>NA</v>
      </c>
      <c r="C332" s="1" t="str">
        <f>IF(SABI_SUMMARY!AL332="CENSORED",IF(SABI_SUMMARY!AK332="MALE_SUBADULT","M_DISPERSED",IF(SABI_SUMMARY!AK332="FEMALE_SUBADULT","F_DISPERSED","NA")),IF(SABI_SUMMARY!AL332="MALE_ADULT_36_48","M_RESIDENT",IF(SABI_SUMMARY!AL332="FEMALE_ADULT_36_48","F_RESIDENT","NA")))</f>
        <v>NA</v>
      </c>
      <c r="D332" s="1" t="str">
        <f>IF(SABI_SUMMARY!AM332="CENSORED",IF(SABI_SUMMARY!AL332="MALE_SUBADULT","M_DISPERSED",IF(SABI_SUMMARY!AL332="FEMALE_SUBADULT","F_DISPERSED","NA")),IF(SABI_SUMMARY!AM332="MALE_ADULT_36_48","M_RESIDENT",IF(SABI_SUMMARY!AM332="FEMALE_ADULT_36_48","F_RESIDENT","NA")))</f>
        <v>NA</v>
      </c>
      <c r="E332" s="1" t="str">
        <f>IF(SABI_SUMMARY!AN332="CENSORED",IF(SABI_SUMMARY!AM332="MALE_SUBADULT","M_DISPERSED",IF(SABI_SUMMARY!AM332="FEMALE_SUBADULT","F_DISPERSED","NA")),IF(SABI_SUMMARY!AN332="MALE_ADULT_36_48","M_RESIDENT",IF(SABI_SUMMARY!AN332="FEMALE_ADULT_36_48","F_RESIDENT","NA")))</f>
        <v>NA</v>
      </c>
      <c r="F332" s="1" t="str">
        <f>IF(SABI_SUMMARY!AO332="CENSORED",IF(SABI_SUMMARY!AN332="MALE_SUBADULT","M_DISPERSED",IF(SABI_SUMMARY!AN332="FEMALE_SUBADULT","F_DISPERSED","NA")),IF(SABI_SUMMARY!AO332="MALE_ADULT_36_48","M_RESIDENT",IF(SABI_SUMMARY!AO332="FEMALE_ADULT_36_48","F_RESIDENT","NA")))</f>
        <v>NA</v>
      </c>
      <c r="G332" s="1" t="str">
        <f>IF(SABI_SUMMARY!AP332="CENSORED",IF(SABI_SUMMARY!AO332="MALE_SUBADULT","M_DISPERSED",IF(SABI_SUMMARY!AO332="FEMALE_SUBADULT","F_DISPERSED","NA")),IF(SABI_SUMMARY!AP332="MALE_ADULT_36_48","M_RESIDENT",IF(SABI_SUMMARY!AP332="FEMALE_ADULT_36_48","F_RESIDENT","NA")))</f>
        <v>NA</v>
      </c>
      <c r="H332" s="1" t="str">
        <f>IF(SABI_SUMMARY!AQ332="CENSORED",IF(SABI_SUMMARY!AP332="MALE_SUBADULT","M_DISPERSED",IF(SABI_SUMMARY!AP332="FEMALE_SUBADULT","F_DISPERSED","NA")),IF(SABI_SUMMARY!AQ332="MALE_ADULT_36_48","M_RESIDENT",IF(SABI_SUMMARY!AQ332="FEMALE_ADULT_36_48","F_RESIDENT","NA")))</f>
        <v>NA</v>
      </c>
      <c r="I332" s="1" t="str">
        <f>IF(SABI_SUMMARY!AR332="CENSORED",IF(SABI_SUMMARY!AQ332="MALE_SUBADULT","M_DISPERSED",IF(SABI_SUMMARY!AQ332="FEMALE_SUBADULT","F_DISPERSED","NA")),IF(SABI_SUMMARY!AR332="MALE_ADULT_36_48","M_RESIDENT",IF(SABI_SUMMARY!AR332="FEMALE_ADULT_36_48","F_RESIDENT","NA")))</f>
        <v>NA</v>
      </c>
      <c r="J332" s="1" t="str">
        <f>IF(SABI_SUMMARY!AS332="CENSORED",IF(SABI_SUMMARY!AR332="MALE_SUBADULT","M_DISPERSED",IF(SABI_SUMMARY!AR332="FEMALE_SUBADULT","F_DISPERSED","NA")),IF(SABI_SUMMARY!AS332="MALE_ADULT_36_48","M_RESIDENT",IF(SABI_SUMMARY!AS332="FEMALE_ADULT_36_48","F_RESIDENT","NA")))</f>
        <v>NA</v>
      </c>
      <c r="K332" s="1" t="str">
        <f>IF(SABI_SUMMARY!AT332="CENSORED",IF(SABI_SUMMARY!AS332="MALE_SUBADULT","M_DISPERSED",IF(SABI_SUMMARY!AS332="FEMALE_SUBADULT","F_DISPERSED","NA")),IF(SABI_SUMMARY!AT332="MALE_ADULT_36_48","M_RESIDENT",IF(SABI_SUMMARY!AT332="FEMALE_ADULT_36_48","F_RESIDENT","NA")))</f>
        <v>NA</v>
      </c>
      <c r="L332" s="1" t="str">
        <f>IF(SABI_SUMMARY!AU332="CENSORED",IF(SABI_SUMMARY!AT332="MALE_SUBADULT","M_DISPERSED",IF(SABI_SUMMARY!AT332="FEMALE_SUBADULT","F_DISPERSED","NA")),IF(SABI_SUMMARY!AU332="MALE_ADULT_36_48","M_RESIDENT",IF(SABI_SUMMARY!AU332="FEMALE_ADULT_36_48","F_RESIDENT","NA")))</f>
        <v>NA</v>
      </c>
      <c r="M332" s="1" t="str">
        <f>IF(SABI_SUMMARY!AV332="CENSORED",IF(SABI_SUMMARY!AU332="MALE_SUBADULT","M_DISPERSED",IF(SABI_SUMMARY!AU332="FEMALE_SUBADULT","F_DISPERSED","NA")),IF(SABI_SUMMARY!AV332="MALE_ADULT_36_48","M_RESIDENT",IF(SABI_SUMMARY!AV332="FEMALE_ADULT_36_48","F_RESIDENT","NA")))</f>
        <v>NA</v>
      </c>
      <c r="N332" s="1" t="str">
        <f>IF(SABI_SUMMARY!AW332="CENSORED",IF(SABI_SUMMARY!AV332="MALE_SUBADULT","M_DISPERSED",IF(SABI_SUMMARY!AV332="FEMALE_SUBADULT","F_DISPERSED","NA")),IF(SABI_SUMMARY!AW332="MALE_ADULT_36_48","M_RESIDENT",IF(SABI_SUMMARY!AW332="FEMALE_ADULT_36_48","F_RESIDENT","NA")))</f>
        <v>NA</v>
      </c>
      <c r="O332" s="1" t="str">
        <f>IF(SABI_SUMMARY!AX332="CENSORED",IF(SABI_SUMMARY!AW332="MALE_SUBADULT","M_DISPERSED",IF(SABI_SUMMARY!AW332="FEMALE_SUBADULT","F_DISPERSED","NA")),IF(SABI_SUMMARY!AX332="MALE_ADULT_36_48","M_RESIDENT",IF(SABI_SUMMARY!AX332="FEMALE_ADULT_36_48","F_RESIDENT","NA")))</f>
        <v>NA</v>
      </c>
      <c r="P332" s="1" t="str">
        <f>IF(SABI_SUMMARY!AY332="CENSORED",IF(SABI_SUMMARY!AX332="MALE_SUBADULT","M_DISPERSED",IF(SABI_SUMMARY!AX332="FEMALE_SUBADULT","F_DISPERSED","NA")),IF(SABI_SUMMARY!AY332="MALE_ADULT_36_48","M_RESIDENT",IF(SABI_SUMMARY!AY332="FEMALE_ADULT_36_48","F_RESIDENT","NA")))</f>
        <v>NA</v>
      </c>
    </row>
    <row r="333" spans="1:16" x14ac:dyDescent="0.2">
      <c r="A333" s="27">
        <f>SABI_RAW_DATA!A333</f>
        <v>332</v>
      </c>
      <c r="B333" s="1" t="str">
        <f>IF(SABI_SUMMARY!AK333="CENSORED",IF(SABI_SUMMARY!AJ333="MALE_SUBADULT","M_DISPERSED",IF(SABI_SUMMARY!AJ333="FEMALE_SUBADULT","F_DISPERSED","NA")),IF(SABI_SUMMARY!AK333="MALE_ADULT_36_48","M_RESIDENT",IF(SABI_SUMMARY!AK333="FEMALE_ADULT_36_48","F_RESIDENT","NA")))</f>
        <v>NA</v>
      </c>
      <c r="C333" s="1" t="str">
        <f>IF(SABI_SUMMARY!AL333="CENSORED",IF(SABI_SUMMARY!AK333="MALE_SUBADULT","M_DISPERSED",IF(SABI_SUMMARY!AK333="FEMALE_SUBADULT","F_DISPERSED","NA")),IF(SABI_SUMMARY!AL333="MALE_ADULT_36_48","M_RESIDENT",IF(SABI_SUMMARY!AL333="FEMALE_ADULT_36_48","F_RESIDENT","NA")))</f>
        <v>NA</v>
      </c>
      <c r="D333" s="1" t="str">
        <f>IF(SABI_SUMMARY!AM333="CENSORED",IF(SABI_SUMMARY!AL333="MALE_SUBADULT","M_DISPERSED",IF(SABI_SUMMARY!AL333="FEMALE_SUBADULT","F_DISPERSED","NA")),IF(SABI_SUMMARY!AM333="MALE_ADULT_36_48","M_RESIDENT",IF(SABI_SUMMARY!AM333="FEMALE_ADULT_36_48","F_RESIDENT","NA")))</f>
        <v>NA</v>
      </c>
      <c r="E333" s="1" t="str">
        <f>IF(SABI_SUMMARY!AN333="CENSORED",IF(SABI_SUMMARY!AM333="MALE_SUBADULT","M_DISPERSED",IF(SABI_SUMMARY!AM333="FEMALE_SUBADULT","F_DISPERSED","NA")),IF(SABI_SUMMARY!AN333="MALE_ADULT_36_48","M_RESIDENT",IF(SABI_SUMMARY!AN333="FEMALE_ADULT_36_48","F_RESIDENT","NA")))</f>
        <v>NA</v>
      </c>
      <c r="F333" s="1" t="str">
        <f>IF(SABI_SUMMARY!AO333="CENSORED",IF(SABI_SUMMARY!AN333="MALE_SUBADULT","M_DISPERSED",IF(SABI_SUMMARY!AN333="FEMALE_SUBADULT","F_DISPERSED","NA")),IF(SABI_SUMMARY!AO333="MALE_ADULT_36_48","M_RESIDENT",IF(SABI_SUMMARY!AO333="FEMALE_ADULT_36_48","F_RESIDENT","NA")))</f>
        <v>NA</v>
      </c>
      <c r="G333" s="1" t="str">
        <f>IF(SABI_SUMMARY!AP333="CENSORED",IF(SABI_SUMMARY!AO333="MALE_SUBADULT","M_DISPERSED",IF(SABI_SUMMARY!AO333="FEMALE_SUBADULT","F_DISPERSED","NA")),IF(SABI_SUMMARY!AP333="MALE_ADULT_36_48","M_RESIDENT",IF(SABI_SUMMARY!AP333="FEMALE_ADULT_36_48","F_RESIDENT","NA")))</f>
        <v>NA</v>
      </c>
      <c r="H333" s="1" t="str">
        <f>IF(SABI_SUMMARY!AQ333="CENSORED",IF(SABI_SUMMARY!AP333="MALE_SUBADULT","M_DISPERSED",IF(SABI_SUMMARY!AP333="FEMALE_SUBADULT","F_DISPERSED","NA")),IF(SABI_SUMMARY!AQ333="MALE_ADULT_36_48","M_RESIDENT",IF(SABI_SUMMARY!AQ333="FEMALE_ADULT_36_48","F_RESIDENT","NA")))</f>
        <v>NA</v>
      </c>
      <c r="I333" s="1" t="str">
        <f>IF(SABI_SUMMARY!AR333="CENSORED",IF(SABI_SUMMARY!AQ333="MALE_SUBADULT","M_DISPERSED",IF(SABI_SUMMARY!AQ333="FEMALE_SUBADULT","F_DISPERSED","NA")),IF(SABI_SUMMARY!AR333="MALE_ADULT_36_48","M_RESIDENT",IF(SABI_SUMMARY!AR333="FEMALE_ADULT_36_48","F_RESIDENT","NA")))</f>
        <v>NA</v>
      </c>
      <c r="J333" s="1" t="str">
        <f>IF(SABI_SUMMARY!AS333="CENSORED",IF(SABI_SUMMARY!AR333="MALE_SUBADULT","M_DISPERSED",IF(SABI_SUMMARY!AR333="FEMALE_SUBADULT","F_DISPERSED","NA")),IF(SABI_SUMMARY!AS333="MALE_ADULT_36_48","M_RESIDENT",IF(SABI_SUMMARY!AS333="FEMALE_ADULT_36_48","F_RESIDENT","NA")))</f>
        <v>NA</v>
      </c>
      <c r="K333" s="1" t="str">
        <f>IF(SABI_SUMMARY!AT333="CENSORED",IF(SABI_SUMMARY!AS333="MALE_SUBADULT","M_DISPERSED",IF(SABI_SUMMARY!AS333="FEMALE_SUBADULT","F_DISPERSED","NA")),IF(SABI_SUMMARY!AT333="MALE_ADULT_36_48","M_RESIDENT",IF(SABI_SUMMARY!AT333="FEMALE_ADULT_36_48","F_RESIDENT","NA")))</f>
        <v>NA</v>
      </c>
      <c r="L333" s="1" t="str">
        <f>IF(SABI_SUMMARY!AU333="CENSORED",IF(SABI_SUMMARY!AT333="MALE_SUBADULT","M_DISPERSED",IF(SABI_SUMMARY!AT333="FEMALE_SUBADULT","F_DISPERSED","NA")),IF(SABI_SUMMARY!AU333="MALE_ADULT_36_48","M_RESIDENT",IF(SABI_SUMMARY!AU333="FEMALE_ADULT_36_48","F_RESIDENT","NA")))</f>
        <v>NA</v>
      </c>
      <c r="M333" s="1" t="str">
        <f>IF(SABI_SUMMARY!AV333="CENSORED",IF(SABI_SUMMARY!AU333="MALE_SUBADULT","M_DISPERSED",IF(SABI_SUMMARY!AU333="FEMALE_SUBADULT","F_DISPERSED","NA")),IF(SABI_SUMMARY!AV333="MALE_ADULT_36_48","M_RESIDENT",IF(SABI_SUMMARY!AV333="FEMALE_ADULT_36_48","F_RESIDENT","NA")))</f>
        <v>NA</v>
      </c>
      <c r="N333" s="1" t="str">
        <f>IF(SABI_SUMMARY!AW333="CENSORED",IF(SABI_SUMMARY!AV333="MALE_SUBADULT","M_DISPERSED",IF(SABI_SUMMARY!AV333="FEMALE_SUBADULT","F_DISPERSED","NA")),IF(SABI_SUMMARY!AW333="MALE_ADULT_36_48","M_RESIDENT",IF(SABI_SUMMARY!AW333="FEMALE_ADULT_36_48","F_RESIDENT","NA")))</f>
        <v>NA</v>
      </c>
      <c r="O333" s="1" t="str">
        <f>IF(SABI_SUMMARY!AX333="CENSORED",IF(SABI_SUMMARY!AW333="MALE_SUBADULT","M_DISPERSED",IF(SABI_SUMMARY!AW333="FEMALE_SUBADULT","F_DISPERSED","NA")),IF(SABI_SUMMARY!AX333="MALE_ADULT_36_48","M_RESIDENT",IF(SABI_SUMMARY!AX333="FEMALE_ADULT_36_48","F_RESIDENT","NA")))</f>
        <v>NA</v>
      </c>
      <c r="P333" s="1" t="str">
        <f>IF(SABI_SUMMARY!AY333="CENSORED",IF(SABI_SUMMARY!AX333="MALE_SUBADULT","M_DISPERSED",IF(SABI_SUMMARY!AX333="FEMALE_SUBADULT","F_DISPERSED","NA")),IF(SABI_SUMMARY!AY333="MALE_ADULT_36_48","M_RESIDENT",IF(SABI_SUMMARY!AY333="FEMALE_ADULT_36_48","F_RESIDENT","NA")))</f>
        <v>NA</v>
      </c>
    </row>
    <row r="334" spans="1:16" x14ac:dyDescent="0.2">
      <c r="A334" s="27">
        <f>SABI_RAW_DATA!A334</f>
        <v>333</v>
      </c>
      <c r="B334" s="1" t="str">
        <f>IF(SABI_SUMMARY!AK334="CENSORED",IF(SABI_SUMMARY!AJ334="MALE_SUBADULT","M_DISPERSED",IF(SABI_SUMMARY!AJ334="FEMALE_SUBADULT","F_DISPERSED","NA")),IF(SABI_SUMMARY!AK334="MALE_ADULT_36_48","M_RESIDENT",IF(SABI_SUMMARY!AK334="FEMALE_ADULT_36_48","F_RESIDENT","NA")))</f>
        <v>NA</v>
      </c>
      <c r="C334" s="1" t="str">
        <f>IF(SABI_SUMMARY!AL334="CENSORED",IF(SABI_SUMMARY!AK334="MALE_SUBADULT","M_DISPERSED",IF(SABI_SUMMARY!AK334="FEMALE_SUBADULT","F_DISPERSED","NA")),IF(SABI_SUMMARY!AL334="MALE_ADULT_36_48","M_RESIDENT",IF(SABI_SUMMARY!AL334="FEMALE_ADULT_36_48","F_RESIDENT","NA")))</f>
        <v>NA</v>
      </c>
      <c r="D334" s="1" t="str">
        <f>IF(SABI_SUMMARY!AM334="CENSORED",IF(SABI_SUMMARY!AL334="MALE_SUBADULT","M_DISPERSED",IF(SABI_SUMMARY!AL334="FEMALE_SUBADULT","F_DISPERSED","NA")),IF(SABI_SUMMARY!AM334="MALE_ADULT_36_48","M_RESIDENT",IF(SABI_SUMMARY!AM334="FEMALE_ADULT_36_48","F_RESIDENT","NA")))</f>
        <v>NA</v>
      </c>
      <c r="E334" s="1" t="str">
        <f>IF(SABI_SUMMARY!AN334="CENSORED",IF(SABI_SUMMARY!AM334="MALE_SUBADULT","M_DISPERSED",IF(SABI_SUMMARY!AM334="FEMALE_SUBADULT","F_DISPERSED","NA")),IF(SABI_SUMMARY!AN334="MALE_ADULT_36_48","M_RESIDENT",IF(SABI_SUMMARY!AN334="FEMALE_ADULT_36_48","F_RESIDENT","NA")))</f>
        <v>NA</v>
      </c>
      <c r="F334" s="1" t="str">
        <f>IF(SABI_SUMMARY!AO334="CENSORED",IF(SABI_SUMMARY!AN334="MALE_SUBADULT","M_DISPERSED",IF(SABI_SUMMARY!AN334="FEMALE_SUBADULT","F_DISPERSED","NA")),IF(SABI_SUMMARY!AO334="MALE_ADULT_36_48","M_RESIDENT",IF(SABI_SUMMARY!AO334="FEMALE_ADULT_36_48","F_RESIDENT","NA")))</f>
        <v>NA</v>
      </c>
      <c r="G334" s="1" t="str">
        <f>IF(SABI_SUMMARY!AP334="CENSORED",IF(SABI_SUMMARY!AO334="MALE_SUBADULT","M_DISPERSED",IF(SABI_SUMMARY!AO334="FEMALE_SUBADULT","F_DISPERSED","NA")),IF(SABI_SUMMARY!AP334="MALE_ADULT_36_48","M_RESIDENT",IF(SABI_SUMMARY!AP334="FEMALE_ADULT_36_48","F_RESIDENT","NA")))</f>
        <v>NA</v>
      </c>
      <c r="H334" s="1" t="str">
        <f>IF(SABI_SUMMARY!AQ334="CENSORED",IF(SABI_SUMMARY!AP334="MALE_SUBADULT","M_DISPERSED",IF(SABI_SUMMARY!AP334="FEMALE_SUBADULT","F_DISPERSED","NA")),IF(SABI_SUMMARY!AQ334="MALE_ADULT_36_48","M_RESIDENT",IF(SABI_SUMMARY!AQ334="FEMALE_ADULT_36_48","F_RESIDENT","NA")))</f>
        <v>NA</v>
      </c>
      <c r="I334" s="1" t="str">
        <f>IF(SABI_SUMMARY!AR334="CENSORED",IF(SABI_SUMMARY!AQ334="MALE_SUBADULT","M_DISPERSED",IF(SABI_SUMMARY!AQ334="FEMALE_SUBADULT","F_DISPERSED","NA")),IF(SABI_SUMMARY!AR334="MALE_ADULT_36_48","M_RESIDENT",IF(SABI_SUMMARY!AR334="FEMALE_ADULT_36_48","F_RESIDENT","NA")))</f>
        <v>NA</v>
      </c>
      <c r="J334" s="1" t="str">
        <f>IF(SABI_SUMMARY!AS334="CENSORED",IF(SABI_SUMMARY!AR334="MALE_SUBADULT","M_DISPERSED",IF(SABI_SUMMARY!AR334="FEMALE_SUBADULT","F_DISPERSED","NA")),IF(SABI_SUMMARY!AS334="MALE_ADULT_36_48","M_RESIDENT",IF(SABI_SUMMARY!AS334="FEMALE_ADULT_36_48","F_RESIDENT","NA")))</f>
        <v>NA</v>
      </c>
      <c r="K334" s="1" t="str">
        <f>IF(SABI_SUMMARY!AT334="CENSORED",IF(SABI_SUMMARY!AS334="MALE_SUBADULT","M_DISPERSED",IF(SABI_SUMMARY!AS334="FEMALE_SUBADULT","F_DISPERSED","NA")),IF(SABI_SUMMARY!AT334="MALE_ADULT_36_48","M_RESIDENT",IF(SABI_SUMMARY!AT334="FEMALE_ADULT_36_48","F_RESIDENT","NA")))</f>
        <v>NA</v>
      </c>
      <c r="L334" s="1" t="str">
        <f>IF(SABI_SUMMARY!AU334="CENSORED",IF(SABI_SUMMARY!AT334="MALE_SUBADULT","M_DISPERSED",IF(SABI_SUMMARY!AT334="FEMALE_SUBADULT","F_DISPERSED","NA")),IF(SABI_SUMMARY!AU334="MALE_ADULT_36_48","M_RESIDENT",IF(SABI_SUMMARY!AU334="FEMALE_ADULT_36_48","F_RESIDENT","NA")))</f>
        <v>NA</v>
      </c>
      <c r="M334" s="1" t="str">
        <f>IF(SABI_SUMMARY!AV334="CENSORED",IF(SABI_SUMMARY!AU334="MALE_SUBADULT","M_DISPERSED",IF(SABI_SUMMARY!AU334="FEMALE_SUBADULT","F_DISPERSED","NA")),IF(SABI_SUMMARY!AV334="MALE_ADULT_36_48","M_RESIDENT",IF(SABI_SUMMARY!AV334="FEMALE_ADULT_36_48","F_RESIDENT","NA")))</f>
        <v>NA</v>
      </c>
      <c r="N334" s="1" t="str">
        <f>IF(SABI_SUMMARY!AW334="CENSORED",IF(SABI_SUMMARY!AV334="MALE_SUBADULT","M_DISPERSED",IF(SABI_SUMMARY!AV334="FEMALE_SUBADULT","F_DISPERSED","NA")),IF(SABI_SUMMARY!AW334="MALE_ADULT_36_48","M_RESIDENT",IF(SABI_SUMMARY!AW334="FEMALE_ADULT_36_48","F_RESIDENT","NA")))</f>
        <v>NA</v>
      </c>
      <c r="O334" s="1" t="str">
        <f>IF(SABI_SUMMARY!AX334="CENSORED",IF(SABI_SUMMARY!AW334="MALE_SUBADULT","M_DISPERSED",IF(SABI_SUMMARY!AW334="FEMALE_SUBADULT","F_DISPERSED","NA")),IF(SABI_SUMMARY!AX334="MALE_ADULT_36_48","M_RESIDENT",IF(SABI_SUMMARY!AX334="FEMALE_ADULT_36_48","F_RESIDENT","NA")))</f>
        <v>NA</v>
      </c>
      <c r="P334" s="1" t="str">
        <f>IF(SABI_SUMMARY!AY334="CENSORED",IF(SABI_SUMMARY!AX334="MALE_SUBADULT","M_DISPERSED",IF(SABI_SUMMARY!AX334="FEMALE_SUBADULT","F_DISPERSED","NA")),IF(SABI_SUMMARY!AY334="MALE_ADULT_36_48","M_RESIDENT",IF(SABI_SUMMARY!AY334="FEMALE_ADULT_36_48","F_RESIDENT","NA")))</f>
        <v>NA</v>
      </c>
    </row>
    <row r="335" spans="1:16" x14ac:dyDescent="0.2">
      <c r="A335" s="27">
        <f>SABI_RAW_DATA!A335</f>
        <v>334</v>
      </c>
      <c r="B335" s="1" t="str">
        <f>IF(SABI_SUMMARY!AK335="CENSORED",IF(SABI_SUMMARY!AJ335="MALE_SUBADULT","M_DISPERSED",IF(SABI_SUMMARY!AJ335="FEMALE_SUBADULT","F_DISPERSED","NA")),IF(SABI_SUMMARY!AK335="MALE_ADULT_36_48","M_RESIDENT",IF(SABI_SUMMARY!AK335="FEMALE_ADULT_36_48","F_RESIDENT","NA")))</f>
        <v>NA</v>
      </c>
      <c r="C335" s="1" t="str">
        <f>IF(SABI_SUMMARY!AL335="CENSORED",IF(SABI_SUMMARY!AK335="MALE_SUBADULT","M_DISPERSED",IF(SABI_SUMMARY!AK335="FEMALE_SUBADULT","F_DISPERSED","NA")),IF(SABI_SUMMARY!AL335="MALE_ADULT_36_48","M_RESIDENT",IF(SABI_SUMMARY!AL335="FEMALE_ADULT_36_48","F_RESIDENT","NA")))</f>
        <v>NA</v>
      </c>
      <c r="D335" s="1" t="str">
        <f>IF(SABI_SUMMARY!AM335="CENSORED",IF(SABI_SUMMARY!AL335="MALE_SUBADULT","M_DISPERSED",IF(SABI_SUMMARY!AL335="FEMALE_SUBADULT","F_DISPERSED","NA")),IF(SABI_SUMMARY!AM335="MALE_ADULT_36_48","M_RESIDENT",IF(SABI_SUMMARY!AM335="FEMALE_ADULT_36_48","F_RESIDENT","NA")))</f>
        <v>NA</v>
      </c>
      <c r="E335" s="1" t="str">
        <f>IF(SABI_SUMMARY!AN335="CENSORED",IF(SABI_SUMMARY!AM335="MALE_SUBADULT","M_DISPERSED",IF(SABI_SUMMARY!AM335="FEMALE_SUBADULT","F_DISPERSED","NA")),IF(SABI_SUMMARY!AN335="MALE_ADULT_36_48","M_RESIDENT",IF(SABI_SUMMARY!AN335="FEMALE_ADULT_36_48","F_RESIDENT","NA")))</f>
        <v>NA</v>
      </c>
      <c r="F335" s="1" t="str">
        <f>IF(SABI_SUMMARY!AO335="CENSORED",IF(SABI_SUMMARY!AN335="MALE_SUBADULT","M_DISPERSED",IF(SABI_SUMMARY!AN335="FEMALE_SUBADULT","F_DISPERSED","NA")),IF(SABI_SUMMARY!AO335="MALE_ADULT_36_48","M_RESIDENT",IF(SABI_SUMMARY!AO335="FEMALE_ADULT_36_48","F_RESIDENT","NA")))</f>
        <v>NA</v>
      </c>
      <c r="G335" s="1" t="str">
        <f>IF(SABI_SUMMARY!AP335="CENSORED",IF(SABI_SUMMARY!AO335="MALE_SUBADULT","M_DISPERSED",IF(SABI_SUMMARY!AO335="FEMALE_SUBADULT","F_DISPERSED","NA")),IF(SABI_SUMMARY!AP335="MALE_ADULT_36_48","M_RESIDENT",IF(SABI_SUMMARY!AP335="FEMALE_ADULT_36_48","F_RESIDENT","NA")))</f>
        <v>NA</v>
      </c>
      <c r="H335" s="1" t="str">
        <f>IF(SABI_SUMMARY!AQ335="CENSORED",IF(SABI_SUMMARY!AP335="MALE_SUBADULT","M_DISPERSED",IF(SABI_SUMMARY!AP335="FEMALE_SUBADULT","F_DISPERSED","NA")),IF(SABI_SUMMARY!AQ335="MALE_ADULT_36_48","M_RESIDENT",IF(SABI_SUMMARY!AQ335="FEMALE_ADULT_36_48","F_RESIDENT","NA")))</f>
        <v>NA</v>
      </c>
      <c r="I335" s="1" t="str">
        <f>IF(SABI_SUMMARY!AR335="CENSORED",IF(SABI_SUMMARY!AQ335="MALE_SUBADULT","M_DISPERSED",IF(SABI_SUMMARY!AQ335="FEMALE_SUBADULT","F_DISPERSED","NA")),IF(SABI_SUMMARY!AR335="MALE_ADULT_36_48","M_RESIDENT",IF(SABI_SUMMARY!AR335="FEMALE_ADULT_36_48","F_RESIDENT","NA")))</f>
        <v>NA</v>
      </c>
      <c r="J335" s="1" t="str">
        <f>IF(SABI_SUMMARY!AS335="CENSORED",IF(SABI_SUMMARY!AR335="MALE_SUBADULT","M_DISPERSED",IF(SABI_SUMMARY!AR335="FEMALE_SUBADULT","F_DISPERSED","NA")),IF(SABI_SUMMARY!AS335="MALE_ADULT_36_48","M_RESIDENT",IF(SABI_SUMMARY!AS335="FEMALE_ADULT_36_48","F_RESIDENT","NA")))</f>
        <v>NA</v>
      </c>
      <c r="K335" s="1" t="str">
        <f>IF(SABI_SUMMARY!AT335="CENSORED",IF(SABI_SUMMARY!AS335="MALE_SUBADULT","M_DISPERSED",IF(SABI_SUMMARY!AS335="FEMALE_SUBADULT","F_DISPERSED","NA")),IF(SABI_SUMMARY!AT335="MALE_ADULT_36_48","M_RESIDENT",IF(SABI_SUMMARY!AT335="FEMALE_ADULT_36_48","F_RESIDENT","NA")))</f>
        <v>NA</v>
      </c>
      <c r="L335" s="1" t="str">
        <f>IF(SABI_SUMMARY!AU335="CENSORED",IF(SABI_SUMMARY!AT335="MALE_SUBADULT","M_DISPERSED",IF(SABI_SUMMARY!AT335="FEMALE_SUBADULT","F_DISPERSED","NA")),IF(SABI_SUMMARY!AU335="MALE_ADULT_36_48","M_RESIDENT",IF(SABI_SUMMARY!AU335="FEMALE_ADULT_36_48","F_RESIDENT","NA")))</f>
        <v>NA</v>
      </c>
      <c r="M335" s="1" t="str">
        <f>IF(SABI_SUMMARY!AV335="CENSORED",IF(SABI_SUMMARY!AU335="MALE_SUBADULT","M_DISPERSED",IF(SABI_SUMMARY!AU335="FEMALE_SUBADULT","F_DISPERSED","NA")),IF(SABI_SUMMARY!AV335="MALE_ADULT_36_48","M_RESIDENT",IF(SABI_SUMMARY!AV335="FEMALE_ADULT_36_48","F_RESIDENT","NA")))</f>
        <v>NA</v>
      </c>
      <c r="N335" s="1" t="str">
        <f>IF(SABI_SUMMARY!AW335="CENSORED",IF(SABI_SUMMARY!AV335="MALE_SUBADULT","M_DISPERSED",IF(SABI_SUMMARY!AV335="FEMALE_SUBADULT","F_DISPERSED","NA")),IF(SABI_SUMMARY!AW335="MALE_ADULT_36_48","M_RESIDENT",IF(SABI_SUMMARY!AW335="FEMALE_ADULT_36_48","F_RESIDENT","NA")))</f>
        <v>NA</v>
      </c>
      <c r="O335" s="1" t="str">
        <f>IF(SABI_SUMMARY!AX335="CENSORED",IF(SABI_SUMMARY!AW335="MALE_SUBADULT","M_DISPERSED",IF(SABI_SUMMARY!AW335="FEMALE_SUBADULT","F_DISPERSED","NA")),IF(SABI_SUMMARY!AX335="MALE_ADULT_36_48","M_RESIDENT",IF(SABI_SUMMARY!AX335="FEMALE_ADULT_36_48","F_RESIDENT","NA")))</f>
        <v>NA</v>
      </c>
      <c r="P335" s="1" t="str">
        <f>IF(SABI_SUMMARY!AY335="CENSORED",IF(SABI_SUMMARY!AX335="MALE_SUBADULT","M_DISPERSED",IF(SABI_SUMMARY!AX335="FEMALE_SUBADULT","F_DISPERSED","NA")),IF(SABI_SUMMARY!AY335="MALE_ADULT_36_48","M_RESIDENT",IF(SABI_SUMMARY!AY335="FEMALE_ADULT_36_48","F_RESIDENT","NA")))</f>
        <v>NA</v>
      </c>
    </row>
    <row r="336" spans="1:16" x14ac:dyDescent="0.2">
      <c r="A336" s="27">
        <f>SABI_RAW_DATA!A336</f>
        <v>335</v>
      </c>
      <c r="B336" s="1" t="str">
        <f>IF(SABI_SUMMARY!AK336="CENSORED",IF(SABI_SUMMARY!AJ336="MALE_SUBADULT","M_DISPERSED",IF(SABI_SUMMARY!AJ336="FEMALE_SUBADULT","F_DISPERSED","NA")),IF(SABI_SUMMARY!AK336="MALE_ADULT_36_48","M_RESIDENT",IF(SABI_SUMMARY!AK336="FEMALE_ADULT_36_48","F_RESIDENT","NA")))</f>
        <v>NA</v>
      </c>
      <c r="C336" s="1" t="str">
        <f>IF(SABI_SUMMARY!AL336="CENSORED",IF(SABI_SUMMARY!AK336="MALE_SUBADULT","M_DISPERSED",IF(SABI_SUMMARY!AK336="FEMALE_SUBADULT","F_DISPERSED","NA")),IF(SABI_SUMMARY!AL336="MALE_ADULT_36_48","M_RESIDENT",IF(SABI_SUMMARY!AL336="FEMALE_ADULT_36_48","F_RESIDENT","NA")))</f>
        <v>NA</v>
      </c>
      <c r="D336" s="1" t="str">
        <f>IF(SABI_SUMMARY!AM336="CENSORED",IF(SABI_SUMMARY!AL336="MALE_SUBADULT","M_DISPERSED",IF(SABI_SUMMARY!AL336="FEMALE_SUBADULT","F_DISPERSED","NA")),IF(SABI_SUMMARY!AM336="MALE_ADULT_36_48","M_RESIDENT",IF(SABI_SUMMARY!AM336="FEMALE_ADULT_36_48","F_RESIDENT","NA")))</f>
        <v>NA</v>
      </c>
      <c r="E336" s="1" t="str">
        <f>IF(SABI_SUMMARY!AN336="CENSORED",IF(SABI_SUMMARY!AM336="MALE_SUBADULT","M_DISPERSED",IF(SABI_SUMMARY!AM336="FEMALE_SUBADULT","F_DISPERSED","NA")),IF(SABI_SUMMARY!AN336="MALE_ADULT_36_48","M_RESIDENT",IF(SABI_SUMMARY!AN336="FEMALE_ADULT_36_48","F_RESIDENT","NA")))</f>
        <v>NA</v>
      </c>
      <c r="F336" s="1" t="str">
        <f>IF(SABI_SUMMARY!AO336="CENSORED",IF(SABI_SUMMARY!AN336="MALE_SUBADULT","M_DISPERSED",IF(SABI_SUMMARY!AN336="FEMALE_SUBADULT","F_DISPERSED","NA")),IF(SABI_SUMMARY!AO336="MALE_ADULT_36_48","M_RESIDENT",IF(SABI_SUMMARY!AO336="FEMALE_ADULT_36_48","F_RESIDENT","NA")))</f>
        <v>NA</v>
      </c>
      <c r="G336" s="1" t="str">
        <f>IF(SABI_SUMMARY!AP336="CENSORED",IF(SABI_SUMMARY!AO336="MALE_SUBADULT","M_DISPERSED",IF(SABI_SUMMARY!AO336="FEMALE_SUBADULT","F_DISPERSED","NA")),IF(SABI_SUMMARY!AP336="MALE_ADULT_36_48","M_RESIDENT",IF(SABI_SUMMARY!AP336="FEMALE_ADULT_36_48","F_RESIDENT","NA")))</f>
        <v>NA</v>
      </c>
      <c r="H336" s="1" t="str">
        <f>IF(SABI_SUMMARY!AQ336="CENSORED",IF(SABI_SUMMARY!AP336="MALE_SUBADULT","M_DISPERSED",IF(SABI_SUMMARY!AP336="FEMALE_SUBADULT","F_DISPERSED","NA")),IF(SABI_SUMMARY!AQ336="MALE_ADULT_36_48","M_RESIDENT",IF(SABI_SUMMARY!AQ336="FEMALE_ADULT_36_48","F_RESIDENT","NA")))</f>
        <v>NA</v>
      </c>
      <c r="I336" s="1" t="str">
        <f>IF(SABI_SUMMARY!AR336="CENSORED",IF(SABI_SUMMARY!AQ336="MALE_SUBADULT","M_DISPERSED",IF(SABI_SUMMARY!AQ336="FEMALE_SUBADULT","F_DISPERSED","NA")),IF(SABI_SUMMARY!AR336="MALE_ADULT_36_48","M_RESIDENT",IF(SABI_SUMMARY!AR336="FEMALE_ADULT_36_48","F_RESIDENT","NA")))</f>
        <v>NA</v>
      </c>
      <c r="J336" s="1" t="str">
        <f>IF(SABI_SUMMARY!AS336="CENSORED",IF(SABI_SUMMARY!AR336="MALE_SUBADULT","M_DISPERSED",IF(SABI_SUMMARY!AR336="FEMALE_SUBADULT","F_DISPERSED","NA")),IF(SABI_SUMMARY!AS336="MALE_ADULT_36_48","M_RESIDENT",IF(SABI_SUMMARY!AS336="FEMALE_ADULT_36_48","F_RESIDENT","NA")))</f>
        <v>NA</v>
      </c>
      <c r="K336" s="1" t="str">
        <f>IF(SABI_SUMMARY!AT336="CENSORED",IF(SABI_SUMMARY!AS336="MALE_SUBADULT","M_DISPERSED",IF(SABI_SUMMARY!AS336="FEMALE_SUBADULT","F_DISPERSED","NA")),IF(SABI_SUMMARY!AT336="MALE_ADULT_36_48","M_RESIDENT",IF(SABI_SUMMARY!AT336="FEMALE_ADULT_36_48","F_RESIDENT","NA")))</f>
        <v>NA</v>
      </c>
      <c r="L336" s="1" t="str">
        <f>IF(SABI_SUMMARY!AU336="CENSORED",IF(SABI_SUMMARY!AT336="MALE_SUBADULT","M_DISPERSED",IF(SABI_SUMMARY!AT336="FEMALE_SUBADULT","F_DISPERSED","NA")),IF(SABI_SUMMARY!AU336="MALE_ADULT_36_48","M_RESIDENT",IF(SABI_SUMMARY!AU336="FEMALE_ADULT_36_48","F_RESIDENT","NA")))</f>
        <v>NA</v>
      </c>
      <c r="M336" s="1" t="str">
        <f>IF(SABI_SUMMARY!AV336="CENSORED",IF(SABI_SUMMARY!AU336="MALE_SUBADULT","M_DISPERSED",IF(SABI_SUMMARY!AU336="FEMALE_SUBADULT","F_DISPERSED","NA")),IF(SABI_SUMMARY!AV336="MALE_ADULT_36_48","M_RESIDENT",IF(SABI_SUMMARY!AV336="FEMALE_ADULT_36_48","F_RESIDENT","NA")))</f>
        <v>NA</v>
      </c>
      <c r="N336" s="1" t="str">
        <f>IF(SABI_SUMMARY!AW336="CENSORED",IF(SABI_SUMMARY!AV336="MALE_SUBADULT","M_DISPERSED",IF(SABI_SUMMARY!AV336="FEMALE_SUBADULT","F_DISPERSED","NA")),IF(SABI_SUMMARY!AW336="MALE_ADULT_36_48","M_RESIDENT",IF(SABI_SUMMARY!AW336="FEMALE_ADULT_36_48","F_RESIDENT","NA")))</f>
        <v>NA</v>
      </c>
      <c r="O336" s="1" t="str">
        <f>IF(SABI_SUMMARY!AX336="CENSORED",IF(SABI_SUMMARY!AW336="MALE_SUBADULT","M_DISPERSED",IF(SABI_SUMMARY!AW336="FEMALE_SUBADULT","F_DISPERSED","NA")),IF(SABI_SUMMARY!AX336="MALE_ADULT_36_48","M_RESIDENT",IF(SABI_SUMMARY!AX336="FEMALE_ADULT_36_48","F_RESIDENT","NA")))</f>
        <v>NA</v>
      </c>
      <c r="P336" s="1" t="str">
        <f>IF(SABI_SUMMARY!AY336="CENSORED",IF(SABI_SUMMARY!AX336="MALE_SUBADULT","M_DISPERSED",IF(SABI_SUMMARY!AX336="FEMALE_SUBADULT","F_DISPERSED","NA")),IF(SABI_SUMMARY!AY336="MALE_ADULT_36_48","M_RESIDENT",IF(SABI_SUMMARY!AY336="FEMALE_ADULT_36_48","F_RESIDENT","NA")))</f>
        <v>NA</v>
      </c>
    </row>
    <row r="337" spans="1:16" x14ac:dyDescent="0.2">
      <c r="A337" s="27">
        <f>SABI_RAW_DATA!A337</f>
        <v>336</v>
      </c>
      <c r="B337" s="1" t="str">
        <f>IF(SABI_SUMMARY!AK337="CENSORED",IF(SABI_SUMMARY!AJ337="MALE_SUBADULT","M_DISPERSED",IF(SABI_SUMMARY!AJ337="FEMALE_SUBADULT","F_DISPERSED","NA")),IF(SABI_SUMMARY!AK337="MALE_ADULT_36_48","M_RESIDENT",IF(SABI_SUMMARY!AK337="FEMALE_ADULT_36_48","F_RESIDENT","NA")))</f>
        <v>NA</v>
      </c>
      <c r="C337" s="1" t="str">
        <f>IF(SABI_SUMMARY!AL337="CENSORED",IF(SABI_SUMMARY!AK337="MALE_SUBADULT","M_DISPERSED",IF(SABI_SUMMARY!AK337="FEMALE_SUBADULT","F_DISPERSED","NA")),IF(SABI_SUMMARY!AL337="MALE_ADULT_36_48","M_RESIDENT",IF(SABI_SUMMARY!AL337="FEMALE_ADULT_36_48","F_RESIDENT","NA")))</f>
        <v>NA</v>
      </c>
      <c r="D337" s="1" t="str">
        <f>IF(SABI_SUMMARY!AM337="CENSORED",IF(SABI_SUMMARY!AL337="MALE_SUBADULT","M_DISPERSED",IF(SABI_SUMMARY!AL337="FEMALE_SUBADULT","F_DISPERSED","NA")),IF(SABI_SUMMARY!AM337="MALE_ADULT_36_48","M_RESIDENT",IF(SABI_SUMMARY!AM337="FEMALE_ADULT_36_48","F_RESIDENT","NA")))</f>
        <v>NA</v>
      </c>
      <c r="E337" s="1" t="str">
        <f>IF(SABI_SUMMARY!AN337="CENSORED",IF(SABI_SUMMARY!AM337="MALE_SUBADULT","M_DISPERSED",IF(SABI_SUMMARY!AM337="FEMALE_SUBADULT","F_DISPERSED","NA")),IF(SABI_SUMMARY!AN337="MALE_ADULT_36_48","M_RESIDENT",IF(SABI_SUMMARY!AN337="FEMALE_ADULT_36_48","F_RESIDENT","NA")))</f>
        <v>NA</v>
      </c>
      <c r="F337" s="1" t="str">
        <f>IF(SABI_SUMMARY!AO337="CENSORED",IF(SABI_SUMMARY!AN337="MALE_SUBADULT","M_DISPERSED",IF(SABI_SUMMARY!AN337="FEMALE_SUBADULT","F_DISPERSED","NA")),IF(SABI_SUMMARY!AO337="MALE_ADULT_36_48","M_RESIDENT",IF(SABI_SUMMARY!AO337="FEMALE_ADULT_36_48","F_RESIDENT","NA")))</f>
        <v>NA</v>
      </c>
      <c r="G337" s="1" t="str">
        <f>IF(SABI_SUMMARY!AP337="CENSORED",IF(SABI_SUMMARY!AO337="MALE_SUBADULT","M_DISPERSED",IF(SABI_SUMMARY!AO337="FEMALE_SUBADULT","F_DISPERSED","NA")),IF(SABI_SUMMARY!AP337="MALE_ADULT_36_48","M_RESIDENT",IF(SABI_SUMMARY!AP337="FEMALE_ADULT_36_48","F_RESIDENT","NA")))</f>
        <v>NA</v>
      </c>
      <c r="H337" s="1" t="str">
        <f>IF(SABI_SUMMARY!AQ337="CENSORED",IF(SABI_SUMMARY!AP337="MALE_SUBADULT","M_DISPERSED",IF(SABI_SUMMARY!AP337="FEMALE_SUBADULT","F_DISPERSED","NA")),IF(SABI_SUMMARY!AQ337="MALE_ADULT_36_48","M_RESIDENT",IF(SABI_SUMMARY!AQ337="FEMALE_ADULT_36_48","F_RESIDENT","NA")))</f>
        <v>NA</v>
      </c>
      <c r="I337" s="1" t="str">
        <f>IF(SABI_SUMMARY!AR337="CENSORED",IF(SABI_SUMMARY!AQ337="MALE_SUBADULT","M_DISPERSED",IF(SABI_SUMMARY!AQ337="FEMALE_SUBADULT","F_DISPERSED","NA")),IF(SABI_SUMMARY!AR337="MALE_ADULT_36_48","M_RESIDENT",IF(SABI_SUMMARY!AR337="FEMALE_ADULT_36_48","F_RESIDENT","NA")))</f>
        <v>NA</v>
      </c>
      <c r="J337" s="1" t="str">
        <f>IF(SABI_SUMMARY!AS337="CENSORED",IF(SABI_SUMMARY!AR337="MALE_SUBADULT","M_DISPERSED",IF(SABI_SUMMARY!AR337="FEMALE_SUBADULT","F_DISPERSED","NA")),IF(SABI_SUMMARY!AS337="MALE_ADULT_36_48","M_RESIDENT",IF(SABI_SUMMARY!AS337="FEMALE_ADULT_36_48","F_RESIDENT","NA")))</f>
        <v>NA</v>
      </c>
      <c r="K337" s="1" t="str">
        <f>IF(SABI_SUMMARY!AT337="CENSORED",IF(SABI_SUMMARY!AS337="MALE_SUBADULT","M_DISPERSED",IF(SABI_SUMMARY!AS337="FEMALE_SUBADULT","F_DISPERSED","NA")),IF(SABI_SUMMARY!AT337="MALE_ADULT_36_48","M_RESIDENT",IF(SABI_SUMMARY!AT337="FEMALE_ADULT_36_48","F_RESIDENT","NA")))</f>
        <v>NA</v>
      </c>
      <c r="L337" s="1" t="str">
        <f>IF(SABI_SUMMARY!AU337="CENSORED",IF(SABI_SUMMARY!AT337="MALE_SUBADULT","M_DISPERSED",IF(SABI_SUMMARY!AT337="FEMALE_SUBADULT","F_DISPERSED","NA")),IF(SABI_SUMMARY!AU337="MALE_ADULT_36_48","M_RESIDENT",IF(SABI_SUMMARY!AU337="FEMALE_ADULT_36_48","F_RESIDENT","NA")))</f>
        <v>NA</v>
      </c>
      <c r="M337" s="1" t="str">
        <f>IF(SABI_SUMMARY!AV337="CENSORED",IF(SABI_SUMMARY!AU337="MALE_SUBADULT","M_DISPERSED",IF(SABI_SUMMARY!AU337="FEMALE_SUBADULT","F_DISPERSED","NA")),IF(SABI_SUMMARY!AV337="MALE_ADULT_36_48","M_RESIDENT",IF(SABI_SUMMARY!AV337="FEMALE_ADULT_36_48","F_RESIDENT","NA")))</f>
        <v>NA</v>
      </c>
      <c r="N337" s="1" t="str">
        <f>IF(SABI_SUMMARY!AW337="CENSORED",IF(SABI_SUMMARY!AV337="MALE_SUBADULT","M_DISPERSED",IF(SABI_SUMMARY!AV337="FEMALE_SUBADULT","F_DISPERSED","NA")),IF(SABI_SUMMARY!AW337="MALE_ADULT_36_48","M_RESIDENT",IF(SABI_SUMMARY!AW337="FEMALE_ADULT_36_48","F_RESIDENT","NA")))</f>
        <v>NA</v>
      </c>
      <c r="O337" s="1" t="str">
        <f>IF(SABI_SUMMARY!AX337="CENSORED",IF(SABI_SUMMARY!AW337="MALE_SUBADULT","M_DISPERSED",IF(SABI_SUMMARY!AW337="FEMALE_SUBADULT","F_DISPERSED","NA")),IF(SABI_SUMMARY!AX337="MALE_ADULT_36_48","M_RESIDENT",IF(SABI_SUMMARY!AX337="FEMALE_ADULT_36_48","F_RESIDENT","NA")))</f>
        <v>NA</v>
      </c>
      <c r="P337" s="1" t="str">
        <f>IF(SABI_SUMMARY!AY337="CENSORED",IF(SABI_SUMMARY!AX337="MALE_SUBADULT","M_DISPERSED",IF(SABI_SUMMARY!AX337="FEMALE_SUBADULT","F_DISPERSED","NA")),IF(SABI_SUMMARY!AY337="MALE_ADULT_36_48","M_RESIDENT",IF(SABI_SUMMARY!AY337="FEMALE_ADULT_36_48","F_RESIDENT","NA")))</f>
        <v>NA</v>
      </c>
    </row>
    <row r="338" spans="1:16" x14ac:dyDescent="0.2">
      <c r="A338" s="27">
        <f>SABI_RAW_DATA!A338</f>
        <v>337</v>
      </c>
      <c r="B338" s="1" t="str">
        <f>IF(SABI_SUMMARY!AK338="CENSORED",IF(SABI_SUMMARY!AJ338="MALE_SUBADULT","M_DISPERSED",IF(SABI_SUMMARY!AJ338="FEMALE_SUBADULT","F_DISPERSED","NA")),IF(SABI_SUMMARY!AK338="MALE_ADULT_36_48","M_RESIDENT",IF(SABI_SUMMARY!AK338="FEMALE_ADULT_36_48","F_RESIDENT","NA")))</f>
        <v>NA</v>
      </c>
      <c r="C338" s="1" t="str">
        <f>IF(SABI_SUMMARY!AL338="CENSORED",IF(SABI_SUMMARY!AK338="MALE_SUBADULT","M_DISPERSED",IF(SABI_SUMMARY!AK338="FEMALE_SUBADULT","F_DISPERSED","NA")),IF(SABI_SUMMARY!AL338="MALE_ADULT_36_48","M_RESIDENT",IF(SABI_SUMMARY!AL338="FEMALE_ADULT_36_48","F_RESIDENT","NA")))</f>
        <v>NA</v>
      </c>
      <c r="D338" s="1" t="str">
        <f>IF(SABI_SUMMARY!AM338="CENSORED",IF(SABI_SUMMARY!AL338="MALE_SUBADULT","M_DISPERSED",IF(SABI_SUMMARY!AL338="FEMALE_SUBADULT","F_DISPERSED","NA")),IF(SABI_SUMMARY!AM338="MALE_ADULT_36_48","M_RESIDENT",IF(SABI_SUMMARY!AM338="FEMALE_ADULT_36_48","F_RESIDENT","NA")))</f>
        <v>NA</v>
      </c>
      <c r="E338" s="1" t="str">
        <f>IF(SABI_SUMMARY!AN338="CENSORED",IF(SABI_SUMMARY!AM338="MALE_SUBADULT","M_DISPERSED",IF(SABI_SUMMARY!AM338="FEMALE_SUBADULT","F_DISPERSED","NA")),IF(SABI_SUMMARY!AN338="MALE_ADULT_36_48","M_RESIDENT",IF(SABI_SUMMARY!AN338="FEMALE_ADULT_36_48","F_RESIDENT","NA")))</f>
        <v>NA</v>
      </c>
      <c r="F338" s="1" t="str">
        <f>IF(SABI_SUMMARY!AO338="CENSORED",IF(SABI_SUMMARY!AN338="MALE_SUBADULT","M_DISPERSED",IF(SABI_SUMMARY!AN338="FEMALE_SUBADULT","F_DISPERSED","NA")),IF(SABI_SUMMARY!AO338="MALE_ADULT_36_48","M_RESIDENT",IF(SABI_SUMMARY!AO338="FEMALE_ADULT_36_48","F_RESIDENT","NA")))</f>
        <v>NA</v>
      </c>
      <c r="G338" s="1" t="str">
        <f>IF(SABI_SUMMARY!AP338="CENSORED",IF(SABI_SUMMARY!AO338="MALE_SUBADULT","M_DISPERSED",IF(SABI_SUMMARY!AO338="FEMALE_SUBADULT","F_DISPERSED","NA")),IF(SABI_SUMMARY!AP338="MALE_ADULT_36_48","M_RESIDENT",IF(SABI_SUMMARY!AP338="FEMALE_ADULT_36_48","F_RESIDENT","NA")))</f>
        <v>NA</v>
      </c>
      <c r="H338" s="1" t="str">
        <f>IF(SABI_SUMMARY!AQ338="CENSORED",IF(SABI_SUMMARY!AP338="MALE_SUBADULT","M_DISPERSED",IF(SABI_SUMMARY!AP338="FEMALE_SUBADULT","F_DISPERSED","NA")),IF(SABI_SUMMARY!AQ338="MALE_ADULT_36_48","M_RESIDENT",IF(SABI_SUMMARY!AQ338="FEMALE_ADULT_36_48","F_RESIDENT","NA")))</f>
        <v>NA</v>
      </c>
      <c r="I338" s="1" t="str">
        <f>IF(SABI_SUMMARY!AR338="CENSORED",IF(SABI_SUMMARY!AQ338="MALE_SUBADULT","M_DISPERSED",IF(SABI_SUMMARY!AQ338="FEMALE_SUBADULT","F_DISPERSED","NA")),IF(SABI_SUMMARY!AR338="MALE_ADULT_36_48","M_RESIDENT",IF(SABI_SUMMARY!AR338="FEMALE_ADULT_36_48","F_RESIDENT","NA")))</f>
        <v>NA</v>
      </c>
      <c r="J338" s="1" t="str">
        <f>IF(SABI_SUMMARY!AS338="CENSORED",IF(SABI_SUMMARY!AR338="MALE_SUBADULT","M_DISPERSED",IF(SABI_SUMMARY!AR338="FEMALE_SUBADULT","F_DISPERSED","NA")),IF(SABI_SUMMARY!AS338="MALE_ADULT_36_48","M_RESIDENT",IF(SABI_SUMMARY!AS338="FEMALE_ADULT_36_48","F_RESIDENT","NA")))</f>
        <v>NA</v>
      </c>
      <c r="K338" s="1" t="str">
        <f>IF(SABI_SUMMARY!AT338="CENSORED",IF(SABI_SUMMARY!AS338="MALE_SUBADULT","M_DISPERSED",IF(SABI_SUMMARY!AS338="FEMALE_SUBADULT","F_DISPERSED","NA")),IF(SABI_SUMMARY!AT338="MALE_ADULT_36_48","M_RESIDENT",IF(SABI_SUMMARY!AT338="FEMALE_ADULT_36_48","F_RESIDENT","NA")))</f>
        <v>NA</v>
      </c>
      <c r="L338" s="1" t="str">
        <f>IF(SABI_SUMMARY!AU338="CENSORED",IF(SABI_SUMMARY!AT338="MALE_SUBADULT","M_DISPERSED",IF(SABI_SUMMARY!AT338="FEMALE_SUBADULT","F_DISPERSED","NA")),IF(SABI_SUMMARY!AU338="MALE_ADULT_36_48","M_RESIDENT",IF(SABI_SUMMARY!AU338="FEMALE_ADULT_36_48","F_RESIDENT","NA")))</f>
        <v>NA</v>
      </c>
      <c r="M338" s="1" t="str">
        <f>IF(SABI_SUMMARY!AV338="CENSORED",IF(SABI_SUMMARY!AU338="MALE_SUBADULT","M_DISPERSED",IF(SABI_SUMMARY!AU338="FEMALE_SUBADULT","F_DISPERSED","NA")),IF(SABI_SUMMARY!AV338="MALE_ADULT_36_48","M_RESIDENT",IF(SABI_SUMMARY!AV338="FEMALE_ADULT_36_48","F_RESIDENT","NA")))</f>
        <v>NA</v>
      </c>
      <c r="N338" s="1" t="str">
        <f>IF(SABI_SUMMARY!AW338="CENSORED",IF(SABI_SUMMARY!AV338="MALE_SUBADULT","M_DISPERSED",IF(SABI_SUMMARY!AV338="FEMALE_SUBADULT","F_DISPERSED","NA")),IF(SABI_SUMMARY!AW338="MALE_ADULT_36_48","M_RESIDENT",IF(SABI_SUMMARY!AW338="FEMALE_ADULT_36_48","F_RESIDENT","NA")))</f>
        <v>NA</v>
      </c>
      <c r="O338" s="1" t="str">
        <f>IF(SABI_SUMMARY!AX338="CENSORED",IF(SABI_SUMMARY!AW338="MALE_SUBADULT","M_DISPERSED",IF(SABI_SUMMARY!AW338="FEMALE_SUBADULT","F_DISPERSED","NA")),IF(SABI_SUMMARY!AX338="MALE_ADULT_36_48","M_RESIDENT",IF(SABI_SUMMARY!AX338="FEMALE_ADULT_36_48","F_RESIDENT","NA")))</f>
        <v>NA</v>
      </c>
      <c r="P338" s="1" t="str">
        <f>IF(SABI_SUMMARY!AY338="CENSORED",IF(SABI_SUMMARY!AX338="MALE_SUBADULT","M_DISPERSED",IF(SABI_SUMMARY!AX338="FEMALE_SUBADULT","F_DISPERSED","NA")),IF(SABI_SUMMARY!AY338="MALE_ADULT_36_48","M_RESIDENT",IF(SABI_SUMMARY!AY338="FEMALE_ADULT_36_48","F_RESIDENT","NA")))</f>
        <v>NA</v>
      </c>
    </row>
    <row r="339" spans="1:16" x14ac:dyDescent="0.2">
      <c r="A339" s="27">
        <f>SABI_RAW_DATA!A339</f>
        <v>338</v>
      </c>
      <c r="B339" s="1" t="str">
        <f>IF(SABI_SUMMARY!AK339="CENSORED",IF(SABI_SUMMARY!AJ339="MALE_SUBADULT","M_DISPERSED",IF(SABI_SUMMARY!AJ339="FEMALE_SUBADULT","F_DISPERSED","NA")),IF(SABI_SUMMARY!AK339="MALE_ADULT_36_48","M_RESIDENT",IF(SABI_SUMMARY!AK339="FEMALE_ADULT_36_48","F_RESIDENT","NA")))</f>
        <v>NA</v>
      </c>
      <c r="C339" s="1" t="str">
        <f>IF(SABI_SUMMARY!AL339="CENSORED",IF(SABI_SUMMARY!AK339="MALE_SUBADULT","M_DISPERSED",IF(SABI_SUMMARY!AK339="FEMALE_SUBADULT","F_DISPERSED","NA")),IF(SABI_SUMMARY!AL339="MALE_ADULT_36_48","M_RESIDENT",IF(SABI_SUMMARY!AL339="FEMALE_ADULT_36_48","F_RESIDENT","NA")))</f>
        <v>NA</v>
      </c>
      <c r="D339" s="1" t="str">
        <f>IF(SABI_SUMMARY!AM339="CENSORED",IF(SABI_SUMMARY!AL339="MALE_SUBADULT","M_DISPERSED",IF(SABI_SUMMARY!AL339="FEMALE_SUBADULT","F_DISPERSED","NA")),IF(SABI_SUMMARY!AM339="MALE_ADULT_36_48","M_RESIDENT",IF(SABI_SUMMARY!AM339="FEMALE_ADULT_36_48","F_RESIDENT","NA")))</f>
        <v>NA</v>
      </c>
      <c r="E339" s="1" t="str">
        <f>IF(SABI_SUMMARY!AN339="CENSORED",IF(SABI_SUMMARY!AM339="MALE_SUBADULT","M_DISPERSED",IF(SABI_SUMMARY!AM339="FEMALE_SUBADULT","F_DISPERSED","NA")),IF(SABI_SUMMARY!AN339="MALE_ADULT_36_48","M_RESIDENT",IF(SABI_SUMMARY!AN339="FEMALE_ADULT_36_48","F_RESIDENT","NA")))</f>
        <v>NA</v>
      </c>
      <c r="F339" s="1" t="str">
        <f>IF(SABI_SUMMARY!AO339="CENSORED",IF(SABI_SUMMARY!AN339="MALE_SUBADULT","M_DISPERSED",IF(SABI_SUMMARY!AN339="FEMALE_SUBADULT","F_DISPERSED","NA")),IF(SABI_SUMMARY!AO339="MALE_ADULT_36_48","M_RESIDENT",IF(SABI_SUMMARY!AO339="FEMALE_ADULT_36_48","F_RESIDENT","NA")))</f>
        <v>NA</v>
      </c>
      <c r="G339" s="1" t="str">
        <f>IF(SABI_SUMMARY!AP339="CENSORED",IF(SABI_SUMMARY!AO339="MALE_SUBADULT","M_DISPERSED",IF(SABI_SUMMARY!AO339="FEMALE_SUBADULT","F_DISPERSED","NA")),IF(SABI_SUMMARY!AP339="MALE_ADULT_36_48","M_RESIDENT",IF(SABI_SUMMARY!AP339="FEMALE_ADULT_36_48","F_RESIDENT","NA")))</f>
        <v>NA</v>
      </c>
      <c r="H339" s="1" t="str">
        <f>IF(SABI_SUMMARY!AQ339="CENSORED",IF(SABI_SUMMARY!AP339="MALE_SUBADULT","M_DISPERSED",IF(SABI_SUMMARY!AP339="FEMALE_SUBADULT","F_DISPERSED","NA")),IF(SABI_SUMMARY!AQ339="MALE_ADULT_36_48","M_RESIDENT",IF(SABI_SUMMARY!AQ339="FEMALE_ADULT_36_48","F_RESIDENT","NA")))</f>
        <v>F_RESIDENT</v>
      </c>
      <c r="I339" s="1" t="str">
        <f>IF(SABI_SUMMARY!AR339="CENSORED",IF(SABI_SUMMARY!AQ339="MALE_SUBADULT","M_DISPERSED",IF(SABI_SUMMARY!AQ339="FEMALE_SUBADULT","F_DISPERSED","NA")),IF(SABI_SUMMARY!AR339="MALE_ADULT_36_48","M_RESIDENT",IF(SABI_SUMMARY!AR339="FEMALE_ADULT_36_48","F_RESIDENT","NA")))</f>
        <v>NA</v>
      </c>
      <c r="J339" s="1" t="str">
        <f>IF(SABI_SUMMARY!AS339="CENSORED",IF(SABI_SUMMARY!AR339="MALE_SUBADULT","M_DISPERSED",IF(SABI_SUMMARY!AR339="FEMALE_SUBADULT","F_DISPERSED","NA")),IF(SABI_SUMMARY!AS339="MALE_ADULT_36_48","M_RESIDENT",IF(SABI_SUMMARY!AS339="FEMALE_ADULT_36_48","F_RESIDENT","NA")))</f>
        <v>NA</v>
      </c>
      <c r="K339" s="1" t="str">
        <f>IF(SABI_SUMMARY!AT339="CENSORED",IF(SABI_SUMMARY!AS339="MALE_SUBADULT","M_DISPERSED",IF(SABI_SUMMARY!AS339="FEMALE_SUBADULT","F_DISPERSED","NA")),IF(SABI_SUMMARY!AT339="MALE_ADULT_36_48","M_RESIDENT",IF(SABI_SUMMARY!AT339="FEMALE_ADULT_36_48","F_RESIDENT","NA")))</f>
        <v>NA</v>
      </c>
      <c r="L339" s="1" t="str">
        <f>IF(SABI_SUMMARY!AU339="CENSORED",IF(SABI_SUMMARY!AT339="MALE_SUBADULT","M_DISPERSED",IF(SABI_SUMMARY!AT339="FEMALE_SUBADULT","F_DISPERSED","NA")),IF(SABI_SUMMARY!AU339="MALE_ADULT_36_48","M_RESIDENT",IF(SABI_SUMMARY!AU339="FEMALE_ADULT_36_48","F_RESIDENT","NA")))</f>
        <v>NA</v>
      </c>
      <c r="M339" s="1" t="str">
        <f>IF(SABI_SUMMARY!AV339="CENSORED",IF(SABI_SUMMARY!AU339="MALE_SUBADULT","M_DISPERSED",IF(SABI_SUMMARY!AU339="FEMALE_SUBADULT","F_DISPERSED","NA")),IF(SABI_SUMMARY!AV339="MALE_ADULT_36_48","M_RESIDENT",IF(SABI_SUMMARY!AV339="FEMALE_ADULT_36_48","F_RESIDENT","NA")))</f>
        <v>NA</v>
      </c>
      <c r="N339" s="1" t="str">
        <f>IF(SABI_SUMMARY!AW339="CENSORED",IF(SABI_SUMMARY!AV339="MALE_SUBADULT","M_DISPERSED",IF(SABI_SUMMARY!AV339="FEMALE_SUBADULT","F_DISPERSED","NA")),IF(SABI_SUMMARY!AW339="MALE_ADULT_36_48","M_RESIDENT",IF(SABI_SUMMARY!AW339="FEMALE_ADULT_36_48","F_RESIDENT","NA")))</f>
        <v>NA</v>
      </c>
      <c r="O339" s="1" t="str">
        <f>IF(SABI_SUMMARY!AX339="CENSORED",IF(SABI_SUMMARY!AW339="MALE_SUBADULT","M_DISPERSED",IF(SABI_SUMMARY!AW339="FEMALE_SUBADULT","F_DISPERSED","NA")),IF(SABI_SUMMARY!AX339="MALE_ADULT_36_48","M_RESIDENT",IF(SABI_SUMMARY!AX339="FEMALE_ADULT_36_48","F_RESIDENT","NA")))</f>
        <v>NA</v>
      </c>
      <c r="P339" s="1" t="str">
        <f>IF(SABI_SUMMARY!AY339="CENSORED",IF(SABI_SUMMARY!AX339="MALE_SUBADULT","M_DISPERSED",IF(SABI_SUMMARY!AX339="FEMALE_SUBADULT","F_DISPERSED","NA")),IF(SABI_SUMMARY!AY339="MALE_ADULT_36_48","M_RESIDENT",IF(SABI_SUMMARY!AY339="FEMALE_ADULT_36_48","F_RESIDENT","NA")))</f>
        <v>NA</v>
      </c>
    </row>
    <row r="340" spans="1:16" x14ac:dyDescent="0.2">
      <c r="A340" s="27">
        <f>SABI_RAW_DATA!A340</f>
        <v>339</v>
      </c>
      <c r="B340" s="1" t="str">
        <f>IF(SABI_SUMMARY!AK340="CENSORED",IF(SABI_SUMMARY!AJ340="MALE_SUBADULT","M_DISPERSED",IF(SABI_SUMMARY!AJ340="FEMALE_SUBADULT","F_DISPERSED","NA")),IF(SABI_SUMMARY!AK340="MALE_ADULT_36_48","M_RESIDENT",IF(SABI_SUMMARY!AK340="FEMALE_ADULT_36_48","F_RESIDENT","NA")))</f>
        <v>NA</v>
      </c>
      <c r="C340" s="1" t="str">
        <f>IF(SABI_SUMMARY!AL340="CENSORED",IF(SABI_SUMMARY!AK340="MALE_SUBADULT","M_DISPERSED",IF(SABI_SUMMARY!AK340="FEMALE_SUBADULT","F_DISPERSED","NA")),IF(SABI_SUMMARY!AL340="MALE_ADULT_36_48","M_RESIDENT",IF(SABI_SUMMARY!AL340="FEMALE_ADULT_36_48","F_RESIDENT","NA")))</f>
        <v>NA</v>
      </c>
      <c r="D340" s="1" t="str">
        <f>IF(SABI_SUMMARY!AM340="CENSORED",IF(SABI_SUMMARY!AL340="MALE_SUBADULT","M_DISPERSED",IF(SABI_SUMMARY!AL340="FEMALE_SUBADULT","F_DISPERSED","NA")),IF(SABI_SUMMARY!AM340="MALE_ADULT_36_48","M_RESIDENT",IF(SABI_SUMMARY!AM340="FEMALE_ADULT_36_48","F_RESIDENT","NA")))</f>
        <v>NA</v>
      </c>
      <c r="E340" s="1" t="str">
        <f>IF(SABI_SUMMARY!AN340="CENSORED",IF(SABI_SUMMARY!AM340="MALE_SUBADULT","M_DISPERSED",IF(SABI_SUMMARY!AM340="FEMALE_SUBADULT","F_DISPERSED","NA")),IF(SABI_SUMMARY!AN340="MALE_ADULT_36_48","M_RESIDENT",IF(SABI_SUMMARY!AN340="FEMALE_ADULT_36_48","F_RESIDENT","NA")))</f>
        <v>NA</v>
      </c>
      <c r="F340" s="1" t="str">
        <f>IF(SABI_SUMMARY!AO340="CENSORED",IF(SABI_SUMMARY!AN340="MALE_SUBADULT","M_DISPERSED",IF(SABI_SUMMARY!AN340="FEMALE_SUBADULT","F_DISPERSED","NA")),IF(SABI_SUMMARY!AO340="MALE_ADULT_36_48","M_RESIDENT",IF(SABI_SUMMARY!AO340="FEMALE_ADULT_36_48","F_RESIDENT","NA")))</f>
        <v>NA</v>
      </c>
      <c r="G340" s="1" t="str">
        <f>IF(SABI_SUMMARY!AP340="CENSORED",IF(SABI_SUMMARY!AO340="MALE_SUBADULT","M_DISPERSED",IF(SABI_SUMMARY!AO340="FEMALE_SUBADULT","F_DISPERSED","NA")),IF(SABI_SUMMARY!AP340="MALE_ADULT_36_48","M_RESIDENT",IF(SABI_SUMMARY!AP340="FEMALE_ADULT_36_48","F_RESIDENT","NA")))</f>
        <v>NA</v>
      </c>
      <c r="H340" s="1" t="str">
        <f>IF(SABI_SUMMARY!AQ340="CENSORED",IF(SABI_SUMMARY!AP340="MALE_SUBADULT","M_DISPERSED",IF(SABI_SUMMARY!AP340="FEMALE_SUBADULT","F_DISPERSED","NA")),IF(SABI_SUMMARY!AQ340="MALE_ADULT_36_48","M_RESIDENT",IF(SABI_SUMMARY!AQ340="FEMALE_ADULT_36_48","F_RESIDENT","NA")))</f>
        <v>M_RESIDENT</v>
      </c>
      <c r="I340" s="1" t="str">
        <f>IF(SABI_SUMMARY!AR340="CENSORED",IF(SABI_SUMMARY!AQ340="MALE_SUBADULT","M_DISPERSED",IF(SABI_SUMMARY!AQ340="FEMALE_SUBADULT","F_DISPERSED","NA")),IF(SABI_SUMMARY!AR340="MALE_ADULT_36_48","M_RESIDENT",IF(SABI_SUMMARY!AR340="FEMALE_ADULT_36_48","F_RESIDENT","NA")))</f>
        <v>NA</v>
      </c>
      <c r="J340" s="1" t="str">
        <f>IF(SABI_SUMMARY!AS340="CENSORED",IF(SABI_SUMMARY!AR340="MALE_SUBADULT","M_DISPERSED",IF(SABI_SUMMARY!AR340="FEMALE_SUBADULT","F_DISPERSED","NA")),IF(SABI_SUMMARY!AS340="MALE_ADULT_36_48","M_RESIDENT",IF(SABI_SUMMARY!AS340="FEMALE_ADULT_36_48","F_RESIDENT","NA")))</f>
        <v>NA</v>
      </c>
      <c r="K340" s="1" t="str">
        <f>IF(SABI_SUMMARY!AT340="CENSORED",IF(SABI_SUMMARY!AS340="MALE_SUBADULT","M_DISPERSED",IF(SABI_SUMMARY!AS340="FEMALE_SUBADULT","F_DISPERSED","NA")),IF(SABI_SUMMARY!AT340="MALE_ADULT_36_48","M_RESIDENT",IF(SABI_SUMMARY!AT340="FEMALE_ADULT_36_48","F_RESIDENT","NA")))</f>
        <v>NA</v>
      </c>
      <c r="L340" s="1" t="str">
        <f>IF(SABI_SUMMARY!AU340="CENSORED",IF(SABI_SUMMARY!AT340="MALE_SUBADULT","M_DISPERSED",IF(SABI_SUMMARY!AT340="FEMALE_SUBADULT","F_DISPERSED","NA")),IF(SABI_SUMMARY!AU340="MALE_ADULT_36_48","M_RESIDENT",IF(SABI_SUMMARY!AU340="FEMALE_ADULT_36_48","F_RESIDENT","NA")))</f>
        <v>NA</v>
      </c>
      <c r="M340" s="1" t="str">
        <f>IF(SABI_SUMMARY!AV340="CENSORED",IF(SABI_SUMMARY!AU340="MALE_SUBADULT","M_DISPERSED",IF(SABI_SUMMARY!AU340="FEMALE_SUBADULT","F_DISPERSED","NA")),IF(SABI_SUMMARY!AV340="MALE_ADULT_36_48","M_RESIDENT",IF(SABI_SUMMARY!AV340="FEMALE_ADULT_36_48","F_RESIDENT","NA")))</f>
        <v>NA</v>
      </c>
      <c r="N340" s="1" t="str">
        <f>IF(SABI_SUMMARY!AW340="CENSORED",IF(SABI_SUMMARY!AV340="MALE_SUBADULT","M_DISPERSED",IF(SABI_SUMMARY!AV340="FEMALE_SUBADULT","F_DISPERSED","NA")),IF(SABI_SUMMARY!AW340="MALE_ADULT_36_48","M_RESIDENT",IF(SABI_SUMMARY!AW340="FEMALE_ADULT_36_48","F_RESIDENT","NA")))</f>
        <v>NA</v>
      </c>
      <c r="O340" s="1" t="str">
        <f>IF(SABI_SUMMARY!AX340="CENSORED",IF(SABI_SUMMARY!AW340="MALE_SUBADULT","M_DISPERSED",IF(SABI_SUMMARY!AW340="FEMALE_SUBADULT","F_DISPERSED","NA")),IF(SABI_SUMMARY!AX340="MALE_ADULT_36_48","M_RESIDENT",IF(SABI_SUMMARY!AX340="FEMALE_ADULT_36_48","F_RESIDENT","NA")))</f>
        <v>NA</v>
      </c>
      <c r="P340" s="1" t="str">
        <f>IF(SABI_SUMMARY!AY340="CENSORED",IF(SABI_SUMMARY!AX340="MALE_SUBADULT","M_DISPERSED",IF(SABI_SUMMARY!AX340="FEMALE_SUBADULT","F_DISPERSED","NA")),IF(SABI_SUMMARY!AY340="MALE_ADULT_36_48","M_RESIDENT",IF(SABI_SUMMARY!AY340="FEMALE_ADULT_36_48","F_RESIDENT","NA")))</f>
        <v>NA</v>
      </c>
    </row>
    <row r="341" spans="1:16" x14ac:dyDescent="0.2">
      <c r="A341" s="27">
        <f>SABI_RAW_DATA!A341</f>
        <v>340</v>
      </c>
      <c r="B341" s="1" t="str">
        <f>IF(SABI_SUMMARY!AK341="CENSORED",IF(SABI_SUMMARY!AJ341="MALE_SUBADULT","M_DISPERSED",IF(SABI_SUMMARY!AJ341="FEMALE_SUBADULT","F_DISPERSED","NA")),IF(SABI_SUMMARY!AK341="MALE_ADULT_36_48","M_RESIDENT",IF(SABI_SUMMARY!AK341="FEMALE_ADULT_36_48","F_RESIDENT","NA")))</f>
        <v>NA</v>
      </c>
      <c r="C341" s="1" t="str">
        <f>IF(SABI_SUMMARY!AL341="CENSORED",IF(SABI_SUMMARY!AK341="MALE_SUBADULT","M_DISPERSED",IF(SABI_SUMMARY!AK341="FEMALE_SUBADULT","F_DISPERSED","NA")),IF(SABI_SUMMARY!AL341="MALE_ADULT_36_48","M_RESIDENT",IF(SABI_SUMMARY!AL341="FEMALE_ADULT_36_48","F_RESIDENT","NA")))</f>
        <v>NA</v>
      </c>
      <c r="D341" s="1" t="str">
        <f>IF(SABI_SUMMARY!AM341="CENSORED",IF(SABI_SUMMARY!AL341="MALE_SUBADULT","M_DISPERSED",IF(SABI_SUMMARY!AL341="FEMALE_SUBADULT","F_DISPERSED","NA")),IF(SABI_SUMMARY!AM341="MALE_ADULT_36_48","M_RESIDENT",IF(SABI_SUMMARY!AM341="FEMALE_ADULT_36_48","F_RESIDENT","NA")))</f>
        <v>NA</v>
      </c>
      <c r="E341" s="1" t="str">
        <f>IF(SABI_SUMMARY!AN341="CENSORED",IF(SABI_SUMMARY!AM341="MALE_SUBADULT","M_DISPERSED",IF(SABI_SUMMARY!AM341="FEMALE_SUBADULT","F_DISPERSED","NA")),IF(SABI_SUMMARY!AN341="MALE_ADULT_36_48","M_RESIDENT",IF(SABI_SUMMARY!AN341="FEMALE_ADULT_36_48","F_RESIDENT","NA")))</f>
        <v>NA</v>
      </c>
      <c r="F341" s="1" t="str">
        <f>IF(SABI_SUMMARY!AO341="CENSORED",IF(SABI_SUMMARY!AN341="MALE_SUBADULT","M_DISPERSED",IF(SABI_SUMMARY!AN341="FEMALE_SUBADULT","F_DISPERSED","NA")),IF(SABI_SUMMARY!AO341="MALE_ADULT_36_48","M_RESIDENT",IF(SABI_SUMMARY!AO341="FEMALE_ADULT_36_48","F_RESIDENT","NA")))</f>
        <v>NA</v>
      </c>
      <c r="G341" s="1" t="str">
        <f>IF(SABI_SUMMARY!AP341="CENSORED",IF(SABI_SUMMARY!AO341="MALE_SUBADULT","M_DISPERSED",IF(SABI_SUMMARY!AO341="FEMALE_SUBADULT","F_DISPERSED","NA")),IF(SABI_SUMMARY!AP341="MALE_ADULT_36_48","M_RESIDENT",IF(SABI_SUMMARY!AP341="FEMALE_ADULT_36_48","F_RESIDENT","NA")))</f>
        <v>NA</v>
      </c>
      <c r="H341" s="1" t="str">
        <f>IF(SABI_SUMMARY!AQ341="CENSORED",IF(SABI_SUMMARY!AP341="MALE_SUBADULT","M_DISPERSED",IF(SABI_SUMMARY!AP341="FEMALE_SUBADULT","F_DISPERSED","NA")),IF(SABI_SUMMARY!AQ341="MALE_ADULT_36_48","M_RESIDENT",IF(SABI_SUMMARY!AQ341="FEMALE_ADULT_36_48","F_RESIDENT","NA")))</f>
        <v>NA</v>
      </c>
      <c r="I341" s="1" t="str">
        <f>IF(SABI_SUMMARY!AR341="CENSORED",IF(SABI_SUMMARY!AQ341="MALE_SUBADULT","M_DISPERSED",IF(SABI_SUMMARY!AQ341="FEMALE_SUBADULT","F_DISPERSED","NA")),IF(SABI_SUMMARY!AR341="MALE_ADULT_36_48","M_RESIDENT",IF(SABI_SUMMARY!AR341="FEMALE_ADULT_36_48","F_RESIDENT","NA")))</f>
        <v>NA</v>
      </c>
      <c r="J341" s="1" t="str">
        <f>IF(SABI_SUMMARY!AS341="CENSORED",IF(SABI_SUMMARY!AR341="MALE_SUBADULT","M_DISPERSED",IF(SABI_SUMMARY!AR341="FEMALE_SUBADULT","F_DISPERSED","NA")),IF(SABI_SUMMARY!AS341="MALE_ADULT_36_48","M_RESIDENT",IF(SABI_SUMMARY!AS341="FEMALE_ADULT_36_48","F_RESIDENT","NA")))</f>
        <v>NA</v>
      </c>
      <c r="K341" s="1" t="str">
        <f>IF(SABI_SUMMARY!AT341="CENSORED",IF(SABI_SUMMARY!AS341="MALE_SUBADULT","M_DISPERSED",IF(SABI_SUMMARY!AS341="FEMALE_SUBADULT","F_DISPERSED","NA")),IF(SABI_SUMMARY!AT341="MALE_ADULT_36_48","M_RESIDENT",IF(SABI_SUMMARY!AT341="FEMALE_ADULT_36_48","F_RESIDENT","NA")))</f>
        <v>NA</v>
      </c>
      <c r="L341" s="1" t="str">
        <f>IF(SABI_SUMMARY!AU341="CENSORED",IF(SABI_SUMMARY!AT341="MALE_SUBADULT","M_DISPERSED",IF(SABI_SUMMARY!AT341="FEMALE_SUBADULT","F_DISPERSED","NA")),IF(SABI_SUMMARY!AU341="MALE_ADULT_36_48","M_RESIDENT",IF(SABI_SUMMARY!AU341="FEMALE_ADULT_36_48","F_RESIDENT","NA")))</f>
        <v>NA</v>
      </c>
      <c r="M341" s="1" t="str">
        <f>IF(SABI_SUMMARY!AV341="CENSORED",IF(SABI_SUMMARY!AU341="MALE_SUBADULT","M_DISPERSED",IF(SABI_SUMMARY!AU341="FEMALE_SUBADULT","F_DISPERSED","NA")),IF(SABI_SUMMARY!AV341="MALE_ADULT_36_48","M_RESIDENT",IF(SABI_SUMMARY!AV341="FEMALE_ADULT_36_48","F_RESIDENT","NA")))</f>
        <v>NA</v>
      </c>
      <c r="N341" s="1" t="str">
        <f>IF(SABI_SUMMARY!AW341="CENSORED",IF(SABI_SUMMARY!AV341="MALE_SUBADULT","M_DISPERSED",IF(SABI_SUMMARY!AV341="FEMALE_SUBADULT","F_DISPERSED","NA")),IF(SABI_SUMMARY!AW341="MALE_ADULT_36_48","M_RESIDENT",IF(SABI_SUMMARY!AW341="FEMALE_ADULT_36_48","F_RESIDENT","NA")))</f>
        <v>NA</v>
      </c>
      <c r="O341" s="1" t="str">
        <f>IF(SABI_SUMMARY!AX341="CENSORED",IF(SABI_SUMMARY!AW341="MALE_SUBADULT","M_DISPERSED",IF(SABI_SUMMARY!AW341="FEMALE_SUBADULT","F_DISPERSED","NA")),IF(SABI_SUMMARY!AX341="MALE_ADULT_36_48","M_RESIDENT",IF(SABI_SUMMARY!AX341="FEMALE_ADULT_36_48","F_RESIDENT","NA")))</f>
        <v>NA</v>
      </c>
      <c r="P341" s="1" t="str">
        <f>IF(SABI_SUMMARY!AY341="CENSORED",IF(SABI_SUMMARY!AX341="MALE_SUBADULT","M_DISPERSED",IF(SABI_SUMMARY!AX341="FEMALE_SUBADULT","F_DISPERSED","NA")),IF(SABI_SUMMARY!AY341="MALE_ADULT_36_48","M_RESIDENT",IF(SABI_SUMMARY!AY341="FEMALE_ADULT_36_48","F_RESIDENT","NA")))</f>
        <v>NA</v>
      </c>
    </row>
    <row r="342" spans="1:16" x14ac:dyDescent="0.2">
      <c r="A342" s="27">
        <f>SABI_RAW_DATA!A342</f>
        <v>341</v>
      </c>
      <c r="B342" s="1" t="str">
        <f>IF(SABI_SUMMARY!AK342="CENSORED",IF(SABI_SUMMARY!AJ342="MALE_SUBADULT","M_DISPERSED",IF(SABI_SUMMARY!AJ342="FEMALE_SUBADULT","F_DISPERSED","NA")),IF(SABI_SUMMARY!AK342="MALE_ADULT_36_48","M_RESIDENT",IF(SABI_SUMMARY!AK342="FEMALE_ADULT_36_48","F_RESIDENT","NA")))</f>
        <v>NA</v>
      </c>
      <c r="C342" s="1" t="str">
        <f>IF(SABI_SUMMARY!AL342="CENSORED",IF(SABI_SUMMARY!AK342="MALE_SUBADULT","M_DISPERSED",IF(SABI_SUMMARY!AK342="FEMALE_SUBADULT","F_DISPERSED","NA")),IF(SABI_SUMMARY!AL342="MALE_ADULT_36_48","M_RESIDENT",IF(SABI_SUMMARY!AL342="FEMALE_ADULT_36_48","F_RESIDENT","NA")))</f>
        <v>NA</v>
      </c>
      <c r="D342" s="1" t="str">
        <f>IF(SABI_SUMMARY!AM342="CENSORED",IF(SABI_SUMMARY!AL342="MALE_SUBADULT","M_DISPERSED",IF(SABI_SUMMARY!AL342="FEMALE_SUBADULT","F_DISPERSED","NA")),IF(SABI_SUMMARY!AM342="MALE_ADULT_36_48","M_RESIDENT",IF(SABI_SUMMARY!AM342="FEMALE_ADULT_36_48","F_RESIDENT","NA")))</f>
        <v>NA</v>
      </c>
      <c r="E342" s="1" t="str">
        <f>IF(SABI_SUMMARY!AN342="CENSORED",IF(SABI_SUMMARY!AM342="MALE_SUBADULT","M_DISPERSED",IF(SABI_SUMMARY!AM342="FEMALE_SUBADULT","F_DISPERSED","NA")),IF(SABI_SUMMARY!AN342="MALE_ADULT_36_48","M_RESIDENT",IF(SABI_SUMMARY!AN342="FEMALE_ADULT_36_48","F_RESIDENT","NA")))</f>
        <v>NA</v>
      </c>
      <c r="F342" s="1" t="str">
        <f>IF(SABI_SUMMARY!AO342="CENSORED",IF(SABI_SUMMARY!AN342="MALE_SUBADULT","M_DISPERSED",IF(SABI_SUMMARY!AN342="FEMALE_SUBADULT","F_DISPERSED","NA")),IF(SABI_SUMMARY!AO342="MALE_ADULT_36_48","M_RESIDENT",IF(SABI_SUMMARY!AO342="FEMALE_ADULT_36_48","F_RESIDENT","NA")))</f>
        <v>NA</v>
      </c>
      <c r="G342" s="1" t="str">
        <f>IF(SABI_SUMMARY!AP342="CENSORED",IF(SABI_SUMMARY!AO342="MALE_SUBADULT","M_DISPERSED",IF(SABI_SUMMARY!AO342="FEMALE_SUBADULT","F_DISPERSED","NA")),IF(SABI_SUMMARY!AP342="MALE_ADULT_36_48","M_RESIDENT",IF(SABI_SUMMARY!AP342="FEMALE_ADULT_36_48","F_RESIDENT","NA")))</f>
        <v>NA</v>
      </c>
      <c r="H342" s="1" t="str">
        <f>IF(SABI_SUMMARY!AQ342="CENSORED",IF(SABI_SUMMARY!AP342="MALE_SUBADULT","M_DISPERSED",IF(SABI_SUMMARY!AP342="FEMALE_SUBADULT","F_DISPERSED","NA")),IF(SABI_SUMMARY!AQ342="MALE_ADULT_36_48","M_RESIDENT",IF(SABI_SUMMARY!AQ342="FEMALE_ADULT_36_48","F_RESIDENT","NA")))</f>
        <v>NA</v>
      </c>
      <c r="I342" s="1" t="str">
        <f>IF(SABI_SUMMARY!AR342="CENSORED",IF(SABI_SUMMARY!AQ342="MALE_SUBADULT","M_DISPERSED",IF(SABI_SUMMARY!AQ342="FEMALE_SUBADULT","F_DISPERSED","NA")),IF(SABI_SUMMARY!AR342="MALE_ADULT_36_48","M_RESIDENT",IF(SABI_SUMMARY!AR342="FEMALE_ADULT_36_48","F_RESIDENT","NA")))</f>
        <v>NA</v>
      </c>
      <c r="J342" s="1" t="str">
        <f>IF(SABI_SUMMARY!AS342="CENSORED",IF(SABI_SUMMARY!AR342="MALE_SUBADULT","M_DISPERSED",IF(SABI_SUMMARY!AR342="FEMALE_SUBADULT","F_DISPERSED","NA")),IF(SABI_SUMMARY!AS342="MALE_ADULT_36_48","M_RESIDENT",IF(SABI_SUMMARY!AS342="FEMALE_ADULT_36_48","F_RESIDENT","NA")))</f>
        <v>F_DISPERSED</v>
      </c>
      <c r="K342" s="1" t="str">
        <f>IF(SABI_SUMMARY!AT342="CENSORED",IF(SABI_SUMMARY!AS342="MALE_SUBADULT","M_DISPERSED",IF(SABI_SUMMARY!AS342="FEMALE_SUBADULT","F_DISPERSED","NA")),IF(SABI_SUMMARY!AT342="MALE_ADULT_36_48","M_RESIDENT",IF(SABI_SUMMARY!AT342="FEMALE_ADULT_36_48","F_RESIDENT","NA")))</f>
        <v>NA</v>
      </c>
      <c r="L342" s="1" t="str">
        <f>IF(SABI_SUMMARY!AU342="CENSORED",IF(SABI_SUMMARY!AT342="MALE_SUBADULT","M_DISPERSED",IF(SABI_SUMMARY!AT342="FEMALE_SUBADULT","F_DISPERSED","NA")),IF(SABI_SUMMARY!AU342="MALE_ADULT_36_48","M_RESIDENT",IF(SABI_SUMMARY!AU342="FEMALE_ADULT_36_48","F_RESIDENT","NA")))</f>
        <v>NA</v>
      </c>
      <c r="M342" s="1" t="str">
        <f>IF(SABI_SUMMARY!AV342="CENSORED",IF(SABI_SUMMARY!AU342="MALE_SUBADULT","M_DISPERSED",IF(SABI_SUMMARY!AU342="FEMALE_SUBADULT","F_DISPERSED","NA")),IF(SABI_SUMMARY!AV342="MALE_ADULT_36_48","M_RESIDENT",IF(SABI_SUMMARY!AV342="FEMALE_ADULT_36_48","F_RESIDENT","NA")))</f>
        <v>NA</v>
      </c>
      <c r="N342" s="1" t="str">
        <f>IF(SABI_SUMMARY!AW342="CENSORED",IF(SABI_SUMMARY!AV342="MALE_SUBADULT","M_DISPERSED",IF(SABI_SUMMARY!AV342="FEMALE_SUBADULT","F_DISPERSED","NA")),IF(SABI_SUMMARY!AW342="MALE_ADULT_36_48","M_RESIDENT",IF(SABI_SUMMARY!AW342="FEMALE_ADULT_36_48","F_RESIDENT","NA")))</f>
        <v>NA</v>
      </c>
      <c r="O342" s="1" t="str">
        <f>IF(SABI_SUMMARY!AX342="CENSORED",IF(SABI_SUMMARY!AW342="MALE_SUBADULT","M_DISPERSED",IF(SABI_SUMMARY!AW342="FEMALE_SUBADULT","F_DISPERSED","NA")),IF(SABI_SUMMARY!AX342="MALE_ADULT_36_48","M_RESIDENT",IF(SABI_SUMMARY!AX342="FEMALE_ADULT_36_48","F_RESIDENT","NA")))</f>
        <v>NA</v>
      </c>
      <c r="P342" s="1" t="str">
        <f>IF(SABI_SUMMARY!AY342="CENSORED",IF(SABI_SUMMARY!AX342="MALE_SUBADULT","M_DISPERSED",IF(SABI_SUMMARY!AX342="FEMALE_SUBADULT","F_DISPERSED","NA")),IF(SABI_SUMMARY!AY342="MALE_ADULT_36_48","M_RESIDENT",IF(SABI_SUMMARY!AY342="FEMALE_ADULT_36_48","F_RESIDENT","NA")))</f>
        <v>NA</v>
      </c>
    </row>
    <row r="343" spans="1:16" x14ac:dyDescent="0.2">
      <c r="A343" s="27">
        <f>SABI_RAW_DATA!A343</f>
        <v>342</v>
      </c>
      <c r="B343" s="1" t="str">
        <f>IF(SABI_SUMMARY!AK343="CENSORED",IF(SABI_SUMMARY!AJ343="MALE_SUBADULT","M_DISPERSED",IF(SABI_SUMMARY!AJ343="FEMALE_SUBADULT","F_DISPERSED","NA")),IF(SABI_SUMMARY!AK343="MALE_ADULT_36_48","M_RESIDENT",IF(SABI_SUMMARY!AK343="FEMALE_ADULT_36_48","F_RESIDENT","NA")))</f>
        <v>NA</v>
      </c>
      <c r="C343" s="1" t="str">
        <f>IF(SABI_SUMMARY!AL343="CENSORED",IF(SABI_SUMMARY!AK343="MALE_SUBADULT","M_DISPERSED",IF(SABI_SUMMARY!AK343="FEMALE_SUBADULT","F_DISPERSED","NA")),IF(SABI_SUMMARY!AL343="MALE_ADULT_36_48","M_RESIDENT",IF(SABI_SUMMARY!AL343="FEMALE_ADULT_36_48","F_RESIDENT","NA")))</f>
        <v>NA</v>
      </c>
      <c r="D343" s="1" t="str">
        <f>IF(SABI_SUMMARY!AM343="CENSORED",IF(SABI_SUMMARY!AL343="MALE_SUBADULT","M_DISPERSED",IF(SABI_SUMMARY!AL343="FEMALE_SUBADULT","F_DISPERSED","NA")),IF(SABI_SUMMARY!AM343="MALE_ADULT_36_48","M_RESIDENT",IF(SABI_SUMMARY!AM343="FEMALE_ADULT_36_48","F_RESIDENT","NA")))</f>
        <v>NA</v>
      </c>
      <c r="E343" s="1" t="str">
        <f>IF(SABI_SUMMARY!AN343="CENSORED",IF(SABI_SUMMARY!AM343="MALE_SUBADULT","M_DISPERSED",IF(SABI_SUMMARY!AM343="FEMALE_SUBADULT","F_DISPERSED","NA")),IF(SABI_SUMMARY!AN343="MALE_ADULT_36_48","M_RESIDENT",IF(SABI_SUMMARY!AN343="FEMALE_ADULT_36_48","F_RESIDENT","NA")))</f>
        <v>NA</v>
      </c>
      <c r="F343" s="1" t="str">
        <f>IF(SABI_SUMMARY!AO343="CENSORED",IF(SABI_SUMMARY!AN343="MALE_SUBADULT","M_DISPERSED",IF(SABI_SUMMARY!AN343="FEMALE_SUBADULT","F_DISPERSED","NA")),IF(SABI_SUMMARY!AO343="MALE_ADULT_36_48","M_RESIDENT",IF(SABI_SUMMARY!AO343="FEMALE_ADULT_36_48","F_RESIDENT","NA")))</f>
        <v>NA</v>
      </c>
      <c r="G343" s="1" t="str">
        <f>IF(SABI_SUMMARY!AP343="CENSORED",IF(SABI_SUMMARY!AO343="MALE_SUBADULT","M_DISPERSED",IF(SABI_SUMMARY!AO343="FEMALE_SUBADULT","F_DISPERSED","NA")),IF(SABI_SUMMARY!AP343="MALE_ADULT_36_48","M_RESIDENT",IF(SABI_SUMMARY!AP343="FEMALE_ADULT_36_48","F_RESIDENT","NA")))</f>
        <v>NA</v>
      </c>
      <c r="H343" s="1" t="str">
        <f>IF(SABI_SUMMARY!AQ343="CENSORED",IF(SABI_SUMMARY!AP343="MALE_SUBADULT","M_DISPERSED",IF(SABI_SUMMARY!AP343="FEMALE_SUBADULT","F_DISPERSED","NA")),IF(SABI_SUMMARY!AQ343="MALE_ADULT_36_48","M_RESIDENT",IF(SABI_SUMMARY!AQ343="FEMALE_ADULT_36_48","F_RESIDENT","NA")))</f>
        <v>NA</v>
      </c>
      <c r="I343" s="1" t="str">
        <f>IF(SABI_SUMMARY!AR343="CENSORED",IF(SABI_SUMMARY!AQ343="MALE_SUBADULT","M_DISPERSED",IF(SABI_SUMMARY!AQ343="FEMALE_SUBADULT","F_DISPERSED","NA")),IF(SABI_SUMMARY!AR343="MALE_ADULT_36_48","M_RESIDENT",IF(SABI_SUMMARY!AR343="FEMALE_ADULT_36_48","F_RESIDENT","NA")))</f>
        <v>NA</v>
      </c>
      <c r="J343" s="1" t="str">
        <f>IF(SABI_SUMMARY!AS343="CENSORED",IF(SABI_SUMMARY!AR343="MALE_SUBADULT","M_DISPERSED",IF(SABI_SUMMARY!AR343="FEMALE_SUBADULT","F_DISPERSED","NA")),IF(SABI_SUMMARY!AS343="MALE_ADULT_36_48","M_RESIDENT",IF(SABI_SUMMARY!AS343="FEMALE_ADULT_36_48","F_RESIDENT","NA")))</f>
        <v>F_RESIDENT</v>
      </c>
      <c r="K343" s="1" t="str">
        <f>IF(SABI_SUMMARY!AT343="CENSORED",IF(SABI_SUMMARY!AS343="MALE_SUBADULT","M_DISPERSED",IF(SABI_SUMMARY!AS343="FEMALE_SUBADULT","F_DISPERSED","NA")),IF(SABI_SUMMARY!AT343="MALE_ADULT_36_48","M_RESIDENT",IF(SABI_SUMMARY!AT343="FEMALE_ADULT_36_48","F_RESIDENT","NA")))</f>
        <v>NA</v>
      </c>
      <c r="L343" s="1" t="str">
        <f>IF(SABI_SUMMARY!AU343="CENSORED",IF(SABI_SUMMARY!AT343="MALE_SUBADULT","M_DISPERSED",IF(SABI_SUMMARY!AT343="FEMALE_SUBADULT","F_DISPERSED","NA")),IF(SABI_SUMMARY!AU343="MALE_ADULT_36_48","M_RESIDENT",IF(SABI_SUMMARY!AU343="FEMALE_ADULT_36_48","F_RESIDENT","NA")))</f>
        <v>NA</v>
      </c>
      <c r="M343" s="1" t="str">
        <f>IF(SABI_SUMMARY!AV343="CENSORED",IF(SABI_SUMMARY!AU343="MALE_SUBADULT","M_DISPERSED",IF(SABI_SUMMARY!AU343="FEMALE_SUBADULT","F_DISPERSED","NA")),IF(SABI_SUMMARY!AV343="MALE_ADULT_36_48","M_RESIDENT",IF(SABI_SUMMARY!AV343="FEMALE_ADULT_36_48","F_RESIDENT","NA")))</f>
        <v>NA</v>
      </c>
      <c r="N343" s="1" t="str">
        <f>IF(SABI_SUMMARY!AW343="CENSORED",IF(SABI_SUMMARY!AV343="MALE_SUBADULT","M_DISPERSED",IF(SABI_SUMMARY!AV343="FEMALE_SUBADULT","F_DISPERSED","NA")),IF(SABI_SUMMARY!AW343="MALE_ADULT_36_48","M_RESIDENT",IF(SABI_SUMMARY!AW343="FEMALE_ADULT_36_48","F_RESIDENT","NA")))</f>
        <v>NA</v>
      </c>
      <c r="O343" s="1" t="str">
        <f>IF(SABI_SUMMARY!AX343="CENSORED",IF(SABI_SUMMARY!AW343="MALE_SUBADULT","M_DISPERSED",IF(SABI_SUMMARY!AW343="FEMALE_SUBADULT","F_DISPERSED","NA")),IF(SABI_SUMMARY!AX343="MALE_ADULT_36_48","M_RESIDENT",IF(SABI_SUMMARY!AX343="FEMALE_ADULT_36_48","F_RESIDENT","NA")))</f>
        <v>NA</v>
      </c>
      <c r="P343" s="1" t="str">
        <f>IF(SABI_SUMMARY!AY343="CENSORED",IF(SABI_SUMMARY!AX343="MALE_SUBADULT","M_DISPERSED",IF(SABI_SUMMARY!AX343="FEMALE_SUBADULT","F_DISPERSED","NA")),IF(SABI_SUMMARY!AY343="MALE_ADULT_36_48","M_RESIDENT",IF(SABI_SUMMARY!AY343="FEMALE_ADULT_36_48","F_RESIDENT","NA")))</f>
        <v>NA</v>
      </c>
    </row>
    <row r="344" spans="1:16" x14ac:dyDescent="0.2">
      <c r="A344" s="27">
        <f>SABI_RAW_DATA!A344</f>
        <v>343</v>
      </c>
      <c r="B344" s="1" t="str">
        <f>IF(SABI_SUMMARY!AK344="CENSORED",IF(SABI_SUMMARY!AJ344="MALE_SUBADULT","M_DISPERSED",IF(SABI_SUMMARY!AJ344="FEMALE_SUBADULT","F_DISPERSED","NA")),IF(SABI_SUMMARY!AK344="MALE_ADULT_36_48","M_RESIDENT",IF(SABI_SUMMARY!AK344="FEMALE_ADULT_36_48","F_RESIDENT","NA")))</f>
        <v>NA</v>
      </c>
      <c r="C344" s="1" t="str">
        <f>IF(SABI_SUMMARY!AL344="CENSORED",IF(SABI_SUMMARY!AK344="MALE_SUBADULT","M_DISPERSED",IF(SABI_SUMMARY!AK344="FEMALE_SUBADULT","F_DISPERSED","NA")),IF(SABI_SUMMARY!AL344="MALE_ADULT_36_48","M_RESIDENT",IF(SABI_SUMMARY!AL344="FEMALE_ADULT_36_48","F_RESIDENT","NA")))</f>
        <v>NA</v>
      </c>
      <c r="D344" s="1" t="str">
        <f>IF(SABI_SUMMARY!AM344="CENSORED",IF(SABI_SUMMARY!AL344="MALE_SUBADULT","M_DISPERSED",IF(SABI_SUMMARY!AL344="FEMALE_SUBADULT","F_DISPERSED","NA")),IF(SABI_SUMMARY!AM344="MALE_ADULT_36_48","M_RESIDENT",IF(SABI_SUMMARY!AM344="FEMALE_ADULT_36_48","F_RESIDENT","NA")))</f>
        <v>NA</v>
      </c>
      <c r="E344" s="1" t="str">
        <f>IF(SABI_SUMMARY!AN344="CENSORED",IF(SABI_SUMMARY!AM344="MALE_SUBADULT","M_DISPERSED",IF(SABI_SUMMARY!AM344="FEMALE_SUBADULT","F_DISPERSED","NA")),IF(SABI_SUMMARY!AN344="MALE_ADULT_36_48","M_RESIDENT",IF(SABI_SUMMARY!AN344="FEMALE_ADULT_36_48","F_RESIDENT","NA")))</f>
        <v>NA</v>
      </c>
      <c r="F344" s="1" t="str">
        <f>IF(SABI_SUMMARY!AO344="CENSORED",IF(SABI_SUMMARY!AN344="MALE_SUBADULT","M_DISPERSED",IF(SABI_SUMMARY!AN344="FEMALE_SUBADULT","F_DISPERSED","NA")),IF(SABI_SUMMARY!AO344="MALE_ADULT_36_48","M_RESIDENT",IF(SABI_SUMMARY!AO344="FEMALE_ADULT_36_48","F_RESIDENT","NA")))</f>
        <v>NA</v>
      </c>
      <c r="G344" s="1" t="str">
        <f>IF(SABI_SUMMARY!AP344="CENSORED",IF(SABI_SUMMARY!AO344="MALE_SUBADULT","M_DISPERSED",IF(SABI_SUMMARY!AO344="FEMALE_SUBADULT","F_DISPERSED","NA")),IF(SABI_SUMMARY!AP344="MALE_ADULT_36_48","M_RESIDENT",IF(SABI_SUMMARY!AP344="FEMALE_ADULT_36_48","F_RESIDENT","NA")))</f>
        <v>NA</v>
      </c>
      <c r="H344" s="1" t="str">
        <f>IF(SABI_SUMMARY!AQ344="CENSORED",IF(SABI_SUMMARY!AP344="MALE_SUBADULT","M_DISPERSED",IF(SABI_SUMMARY!AP344="FEMALE_SUBADULT","F_DISPERSED","NA")),IF(SABI_SUMMARY!AQ344="MALE_ADULT_36_48","M_RESIDENT",IF(SABI_SUMMARY!AQ344="FEMALE_ADULT_36_48","F_RESIDENT","NA")))</f>
        <v>NA</v>
      </c>
      <c r="I344" s="1" t="str">
        <f>IF(SABI_SUMMARY!AR344="CENSORED",IF(SABI_SUMMARY!AQ344="MALE_SUBADULT","M_DISPERSED",IF(SABI_SUMMARY!AQ344="FEMALE_SUBADULT","F_DISPERSED","NA")),IF(SABI_SUMMARY!AR344="MALE_ADULT_36_48","M_RESIDENT",IF(SABI_SUMMARY!AR344="FEMALE_ADULT_36_48","F_RESIDENT","NA")))</f>
        <v>NA</v>
      </c>
      <c r="J344" s="1" t="str">
        <f>IF(SABI_SUMMARY!AS344="CENSORED",IF(SABI_SUMMARY!AR344="MALE_SUBADULT","M_DISPERSED",IF(SABI_SUMMARY!AR344="FEMALE_SUBADULT","F_DISPERSED","NA")),IF(SABI_SUMMARY!AS344="MALE_ADULT_36_48","M_RESIDENT",IF(SABI_SUMMARY!AS344="FEMALE_ADULT_36_48","F_RESIDENT","NA")))</f>
        <v>NA</v>
      </c>
      <c r="K344" s="1" t="str">
        <f>IF(SABI_SUMMARY!AT344="CENSORED",IF(SABI_SUMMARY!AS344="MALE_SUBADULT","M_DISPERSED",IF(SABI_SUMMARY!AS344="FEMALE_SUBADULT","F_DISPERSED","NA")),IF(SABI_SUMMARY!AT344="MALE_ADULT_36_48","M_RESIDENT",IF(SABI_SUMMARY!AT344="FEMALE_ADULT_36_48","F_RESIDENT","NA")))</f>
        <v>NA</v>
      </c>
      <c r="L344" s="1" t="str">
        <f>IF(SABI_SUMMARY!AU344="CENSORED",IF(SABI_SUMMARY!AT344="MALE_SUBADULT","M_DISPERSED",IF(SABI_SUMMARY!AT344="FEMALE_SUBADULT","F_DISPERSED","NA")),IF(SABI_SUMMARY!AU344="MALE_ADULT_36_48","M_RESIDENT",IF(SABI_SUMMARY!AU344="FEMALE_ADULT_36_48","F_RESIDENT","NA")))</f>
        <v>NA</v>
      </c>
      <c r="M344" s="1" t="str">
        <f>IF(SABI_SUMMARY!AV344="CENSORED",IF(SABI_SUMMARY!AU344="MALE_SUBADULT","M_DISPERSED",IF(SABI_SUMMARY!AU344="FEMALE_SUBADULT","F_DISPERSED","NA")),IF(SABI_SUMMARY!AV344="MALE_ADULT_36_48","M_RESIDENT",IF(SABI_SUMMARY!AV344="FEMALE_ADULT_36_48","F_RESIDENT","NA")))</f>
        <v>NA</v>
      </c>
      <c r="N344" s="1" t="str">
        <f>IF(SABI_SUMMARY!AW344="CENSORED",IF(SABI_SUMMARY!AV344="MALE_SUBADULT","M_DISPERSED",IF(SABI_SUMMARY!AV344="FEMALE_SUBADULT","F_DISPERSED","NA")),IF(SABI_SUMMARY!AW344="MALE_ADULT_36_48","M_RESIDENT",IF(SABI_SUMMARY!AW344="FEMALE_ADULT_36_48","F_RESIDENT","NA")))</f>
        <v>NA</v>
      </c>
      <c r="O344" s="1" t="str">
        <f>IF(SABI_SUMMARY!AX344="CENSORED",IF(SABI_SUMMARY!AW344="MALE_SUBADULT","M_DISPERSED",IF(SABI_SUMMARY!AW344="FEMALE_SUBADULT","F_DISPERSED","NA")),IF(SABI_SUMMARY!AX344="MALE_ADULT_36_48","M_RESIDENT",IF(SABI_SUMMARY!AX344="FEMALE_ADULT_36_48","F_RESIDENT","NA")))</f>
        <v>NA</v>
      </c>
      <c r="P344" s="1" t="str">
        <f>IF(SABI_SUMMARY!AY344="CENSORED",IF(SABI_SUMMARY!AX344="MALE_SUBADULT","M_DISPERSED",IF(SABI_SUMMARY!AX344="FEMALE_SUBADULT","F_DISPERSED","NA")),IF(SABI_SUMMARY!AY344="MALE_ADULT_36_48","M_RESIDENT",IF(SABI_SUMMARY!AY344="FEMALE_ADULT_36_48","F_RESIDENT","NA")))</f>
        <v>NA</v>
      </c>
    </row>
    <row r="345" spans="1:16" x14ac:dyDescent="0.2">
      <c r="A345" s="27">
        <f>SABI_RAW_DATA!A345</f>
        <v>344</v>
      </c>
      <c r="B345" s="1" t="str">
        <f>IF(SABI_SUMMARY!AK345="CENSORED",IF(SABI_SUMMARY!AJ345="MALE_SUBADULT","M_DISPERSED",IF(SABI_SUMMARY!AJ345="FEMALE_SUBADULT","F_DISPERSED","NA")),IF(SABI_SUMMARY!AK345="MALE_ADULT_36_48","M_RESIDENT",IF(SABI_SUMMARY!AK345="FEMALE_ADULT_36_48","F_RESIDENT","NA")))</f>
        <v>NA</v>
      </c>
      <c r="C345" s="1" t="str">
        <f>IF(SABI_SUMMARY!AL345="CENSORED",IF(SABI_SUMMARY!AK345="MALE_SUBADULT","M_DISPERSED",IF(SABI_SUMMARY!AK345="FEMALE_SUBADULT","F_DISPERSED","NA")),IF(SABI_SUMMARY!AL345="MALE_ADULT_36_48","M_RESIDENT",IF(SABI_SUMMARY!AL345="FEMALE_ADULT_36_48","F_RESIDENT","NA")))</f>
        <v>NA</v>
      </c>
      <c r="D345" s="1" t="str">
        <f>IF(SABI_SUMMARY!AM345="CENSORED",IF(SABI_SUMMARY!AL345="MALE_SUBADULT","M_DISPERSED",IF(SABI_SUMMARY!AL345="FEMALE_SUBADULT","F_DISPERSED","NA")),IF(SABI_SUMMARY!AM345="MALE_ADULT_36_48","M_RESIDENT",IF(SABI_SUMMARY!AM345="FEMALE_ADULT_36_48","F_RESIDENT","NA")))</f>
        <v>NA</v>
      </c>
      <c r="E345" s="1" t="str">
        <f>IF(SABI_SUMMARY!AN345="CENSORED",IF(SABI_SUMMARY!AM345="MALE_SUBADULT","M_DISPERSED",IF(SABI_SUMMARY!AM345="FEMALE_SUBADULT","F_DISPERSED","NA")),IF(SABI_SUMMARY!AN345="MALE_ADULT_36_48","M_RESIDENT",IF(SABI_SUMMARY!AN345="FEMALE_ADULT_36_48","F_RESIDENT","NA")))</f>
        <v>NA</v>
      </c>
      <c r="F345" s="1" t="str">
        <f>IF(SABI_SUMMARY!AO345="CENSORED",IF(SABI_SUMMARY!AN345="MALE_SUBADULT","M_DISPERSED",IF(SABI_SUMMARY!AN345="FEMALE_SUBADULT","F_DISPERSED","NA")),IF(SABI_SUMMARY!AO345="MALE_ADULT_36_48","M_RESIDENT",IF(SABI_SUMMARY!AO345="FEMALE_ADULT_36_48","F_RESIDENT","NA")))</f>
        <v>NA</v>
      </c>
      <c r="G345" s="1" t="str">
        <f>IF(SABI_SUMMARY!AP345="CENSORED",IF(SABI_SUMMARY!AO345="MALE_SUBADULT","M_DISPERSED",IF(SABI_SUMMARY!AO345="FEMALE_SUBADULT","F_DISPERSED","NA")),IF(SABI_SUMMARY!AP345="MALE_ADULT_36_48","M_RESIDENT",IF(SABI_SUMMARY!AP345="FEMALE_ADULT_36_48","F_RESIDENT","NA")))</f>
        <v>NA</v>
      </c>
      <c r="H345" s="1" t="str">
        <f>IF(SABI_SUMMARY!AQ345="CENSORED",IF(SABI_SUMMARY!AP345="MALE_SUBADULT","M_DISPERSED",IF(SABI_SUMMARY!AP345="FEMALE_SUBADULT","F_DISPERSED","NA")),IF(SABI_SUMMARY!AQ345="MALE_ADULT_36_48","M_RESIDENT",IF(SABI_SUMMARY!AQ345="FEMALE_ADULT_36_48","F_RESIDENT","NA")))</f>
        <v>NA</v>
      </c>
      <c r="I345" s="1" t="str">
        <f>IF(SABI_SUMMARY!AR345="CENSORED",IF(SABI_SUMMARY!AQ345="MALE_SUBADULT","M_DISPERSED",IF(SABI_SUMMARY!AQ345="FEMALE_SUBADULT","F_DISPERSED","NA")),IF(SABI_SUMMARY!AR345="MALE_ADULT_36_48","M_RESIDENT",IF(SABI_SUMMARY!AR345="FEMALE_ADULT_36_48","F_RESIDENT","NA")))</f>
        <v>NA</v>
      </c>
      <c r="J345" s="1" t="str">
        <f>IF(SABI_SUMMARY!AS345="CENSORED",IF(SABI_SUMMARY!AR345="MALE_SUBADULT","M_DISPERSED",IF(SABI_SUMMARY!AR345="FEMALE_SUBADULT","F_DISPERSED","NA")),IF(SABI_SUMMARY!AS345="MALE_ADULT_36_48","M_RESIDENT",IF(SABI_SUMMARY!AS345="FEMALE_ADULT_36_48","F_RESIDENT","NA")))</f>
        <v>NA</v>
      </c>
      <c r="K345" s="1" t="str">
        <f>IF(SABI_SUMMARY!AT345="CENSORED",IF(SABI_SUMMARY!AS345="MALE_SUBADULT","M_DISPERSED",IF(SABI_SUMMARY!AS345="FEMALE_SUBADULT","F_DISPERSED","NA")),IF(SABI_SUMMARY!AT345="MALE_ADULT_36_48","M_RESIDENT",IF(SABI_SUMMARY!AT345="FEMALE_ADULT_36_48","F_RESIDENT","NA")))</f>
        <v>NA</v>
      </c>
      <c r="L345" s="1" t="str">
        <f>IF(SABI_SUMMARY!AU345="CENSORED",IF(SABI_SUMMARY!AT345="MALE_SUBADULT","M_DISPERSED",IF(SABI_SUMMARY!AT345="FEMALE_SUBADULT","F_DISPERSED","NA")),IF(SABI_SUMMARY!AU345="MALE_ADULT_36_48","M_RESIDENT",IF(SABI_SUMMARY!AU345="FEMALE_ADULT_36_48","F_RESIDENT","NA")))</f>
        <v>NA</v>
      </c>
      <c r="M345" s="1" t="str">
        <f>IF(SABI_SUMMARY!AV345="CENSORED",IF(SABI_SUMMARY!AU345="MALE_SUBADULT","M_DISPERSED",IF(SABI_SUMMARY!AU345="FEMALE_SUBADULT","F_DISPERSED","NA")),IF(SABI_SUMMARY!AV345="MALE_ADULT_36_48","M_RESIDENT",IF(SABI_SUMMARY!AV345="FEMALE_ADULT_36_48","F_RESIDENT","NA")))</f>
        <v>NA</v>
      </c>
      <c r="N345" s="1" t="str">
        <f>IF(SABI_SUMMARY!AW345="CENSORED",IF(SABI_SUMMARY!AV345="MALE_SUBADULT","M_DISPERSED",IF(SABI_SUMMARY!AV345="FEMALE_SUBADULT","F_DISPERSED","NA")),IF(SABI_SUMMARY!AW345="MALE_ADULT_36_48","M_RESIDENT",IF(SABI_SUMMARY!AW345="FEMALE_ADULT_36_48","F_RESIDENT","NA")))</f>
        <v>NA</v>
      </c>
      <c r="O345" s="1" t="str">
        <f>IF(SABI_SUMMARY!AX345="CENSORED",IF(SABI_SUMMARY!AW345="MALE_SUBADULT","M_DISPERSED",IF(SABI_SUMMARY!AW345="FEMALE_SUBADULT","F_DISPERSED","NA")),IF(SABI_SUMMARY!AX345="MALE_ADULT_36_48","M_RESIDENT",IF(SABI_SUMMARY!AX345="FEMALE_ADULT_36_48","F_RESIDENT","NA")))</f>
        <v>NA</v>
      </c>
      <c r="P345" s="1" t="str">
        <f>IF(SABI_SUMMARY!AY345="CENSORED",IF(SABI_SUMMARY!AX345="MALE_SUBADULT","M_DISPERSED",IF(SABI_SUMMARY!AX345="FEMALE_SUBADULT","F_DISPERSED","NA")),IF(SABI_SUMMARY!AY345="MALE_ADULT_36_48","M_RESIDENT",IF(SABI_SUMMARY!AY345="FEMALE_ADULT_36_48","F_RESIDENT","NA")))</f>
        <v>NA</v>
      </c>
    </row>
    <row r="346" spans="1:16" x14ac:dyDescent="0.2">
      <c r="A346" s="27">
        <f>SABI_RAW_DATA!A346</f>
        <v>345</v>
      </c>
      <c r="B346" s="1" t="str">
        <f>IF(SABI_SUMMARY!AK346="CENSORED",IF(SABI_SUMMARY!AJ346="MALE_SUBADULT","M_DISPERSED",IF(SABI_SUMMARY!AJ346="FEMALE_SUBADULT","F_DISPERSED","NA")),IF(SABI_SUMMARY!AK346="MALE_ADULT_36_48","M_RESIDENT",IF(SABI_SUMMARY!AK346="FEMALE_ADULT_36_48","F_RESIDENT","NA")))</f>
        <v>NA</v>
      </c>
      <c r="C346" s="1" t="str">
        <f>IF(SABI_SUMMARY!AL346="CENSORED",IF(SABI_SUMMARY!AK346="MALE_SUBADULT","M_DISPERSED",IF(SABI_SUMMARY!AK346="FEMALE_SUBADULT","F_DISPERSED","NA")),IF(SABI_SUMMARY!AL346="MALE_ADULT_36_48","M_RESIDENT",IF(SABI_SUMMARY!AL346="FEMALE_ADULT_36_48","F_RESIDENT","NA")))</f>
        <v>NA</v>
      </c>
      <c r="D346" s="1" t="str">
        <f>IF(SABI_SUMMARY!AM346="CENSORED",IF(SABI_SUMMARY!AL346="MALE_SUBADULT","M_DISPERSED",IF(SABI_SUMMARY!AL346="FEMALE_SUBADULT","F_DISPERSED","NA")),IF(SABI_SUMMARY!AM346="MALE_ADULT_36_48","M_RESIDENT",IF(SABI_SUMMARY!AM346="FEMALE_ADULT_36_48","F_RESIDENT","NA")))</f>
        <v>NA</v>
      </c>
      <c r="E346" s="1" t="str">
        <f>IF(SABI_SUMMARY!AN346="CENSORED",IF(SABI_SUMMARY!AM346="MALE_SUBADULT","M_DISPERSED",IF(SABI_SUMMARY!AM346="FEMALE_SUBADULT","F_DISPERSED","NA")),IF(SABI_SUMMARY!AN346="MALE_ADULT_36_48","M_RESIDENT",IF(SABI_SUMMARY!AN346="FEMALE_ADULT_36_48","F_RESIDENT","NA")))</f>
        <v>NA</v>
      </c>
      <c r="F346" s="1" t="str">
        <f>IF(SABI_SUMMARY!AO346="CENSORED",IF(SABI_SUMMARY!AN346="MALE_SUBADULT","M_DISPERSED",IF(SABI_SUMMARY!AN346="FEMALE_SUBADULT","F_DISPERSED","NA")),IF(SABI_SUMMARY!AO346="MALE_ADULT_36_48","M_RESIDENT",IF(SABI_SUMMARY!AO346="FEMALE_ADULT_36_48","F_RESIDENT","NA")))</f>
        <v>NA</v>
      </c>
      <c r="G346" s="1" t="str">
        <f>IF(SABI_SUMMARY!AP346="CENSORED",IF(SABI_SUMMARY!AO346="MALE_SUBADULT","M_DISPERSED",IF(SABI_SUMMARY!AO346="FEMALE_SUBADULT","F_DISPERSED","NA")),IF(SABI_SUMMARY!AP346="MALE_ADULT_36_48","M_RESIDENT",IF(SABI_SUMMARY!AP346="FEMALE_ADULT_36_48","F_RESIDENT","NA")))</f>
        <v>NA</v>
      </c>
      <c r="H346" s="1" t="str">
        <f>IF(SABI_SUMMARY!AQ346="CENSORED",IF(SABI_SUMMARY!AP346="MALE_SUBADULT","M_DISPERSED",IF(SABI_SUMMARY!AP346="FEMALE_SUBADULT","F_DISPERSED","NA")),IF(SABI_SUMMARY!AQ346="MALE_ADULT_36_48","M_RESIDENT",IF(SABI_SUMMARY!AQ346="FEMALE_ADULT_36_48","F_RESIDENT","NA")))</f>
        <v>NA</v>
      </c>
      <c r="I346" s="1" t="str">
        <f>IF(SABI_SUMMARY!AR346="CENSORED",IF(SABI_SUMMARY!AQ346="MALE_SUBADULT","M_DISPERSED",IF(SABI_SUMMARY!AQ346="FEMALE_SUBADULT","F_DISPERSED","NA")),IF(SABI_SUMMARY!AR346="MALE_ADULT_36_48","M_RESIDENT",IF(SABI_SUMMARY!AR346="FEMALE_ADULT_36_48","F_RESIDENT","NA")))</f>
        <v>NA</v>
      </c>
      <c r="J346" s="1" t="str">
        <f>IF(SABI_SUMMARY!AS346="CENSORED",IF(SABI_SUMMARY!AR346="MALE_SUBADULT","M_DISPERSED",IF(SABI_SUMMARY!AR346="FEMALE_SUBADULT","F_DISPERSED","NA")),IF(SABI_SUMMARY!AS346="MALE_ADULT_36_48","M_RESIDENT",IF(SABI_SUMMARY!AS346="FEMALE_ADULT_36_48","F_RESIDENT","NA")))</f>
        <v>NA</v>
      </c>
      <c r="K346" s="1" t="str">
        <f>IF(SABI_SUMMARY!AT346="CENSORED",IF(SABI_SUMMARY!AS346="MALE_SUBADULT","M_DISPERSED",IF(SABI_SUMMARY!AS346="FEMALE_SUBADULT","F_DISPERSED","NA")),IF(SABI_SUMMARY!AT346="MALE_ADULT_36_48","M_RESIDENT",IF(SABI_SUMMARY!AT346="FEMALE_ADULT_36_48","F_RESIDENT","NA")))</f>
        <v>NA</v>
      </c>
      <c r="L346" s="1" t="str">
        <f>IF(SABI_SUMMARY!AU346="CENSORED",IF(SABI_SUMMARY!AT346="MALE_SUBADULT","M_DISPERSED",IF(SABI_SUMMARY!AT346="FEMALE_SUBADULT","F_DISPERSED","NA")),IF(SABI_SUMMARY!AU346="MALE_ADULT_36_48","M_RESIDENT",IF(SABI_SUMMARY!AU346="FEMALE_ADULT_36_48","F_RESIDENT","NA")))</f>
        <v>NA</v>
      </c>
      <c r="M346" s="1" t="str">
        <f>IF(SABI_SUMMARY!AV346="CENSORED",IF(SABI_SUMMARY!AU346="MALE_SUBADULT","M_DISPERSED",IF(SABI_SUMMARY!AU346="FEMALE_SUBADULT","F_DISPERSED","NA")),IF(SABI_SUMMARY!AV346="MALE_ADULT_36_48","M_RESIDENT",IF(SABI_SUMMARY!AV346="FEMALE_ADULT_36_48","F_RESIDENT","NA")))</f>
        <v>NA</v>
      </c>
      <c r="N346" s="1" t="str">
        <f>IF(SABI_SUMMARY!AW346="CENSORED",IF(SABI_SUMMARY!AV346="MALE_SUBADULT","M_DISPERSED",IF(SABI_SUMMARY!AV346="FEMALE_SUBADULT","F_DISPERSED","NA")),IF(SABI_SUMMARY!AW346="MALE_ADULT_36_48","M_RESIDENT",IF(SABI_SUMMARY!AW346="FEMALE_ADULT_36_48","F_RESIDENT","NA")))</f>
        <v>NA</v>
      </c>
      <c r="O346" s="1" t="str">
        <f>IF(SABI_SUMMARY!AX346="CENSORED",IF(SABI_SUMMARY!AW346="MALE_SUBADULT","M_DISPERSED",IF(SABI_SUMMARY!AW346="FEMALE_SUBADULT","F_DISPERSED","NA")),IF(SABI_SUMMARY!AX346="MALE_ADULT_36_48","M_RESIDENT",IF(SABI_SUMMARY!AX346="FEMALE_ADULT_36_48","F_RESIDENT","NA")))</f>
        <v>NA</v>
      </c>
      <c r="P346" s="1" t="str">
        <f>IF(SABI_SUMMARY!AY346="CENSORED",IF(SABI_SUMMARY!AX346="MALE_SUBADULT","M_DISPERSED",IF(SABI_SUMMARY!AX346="FEMALE_SUBADULT","F_DISPERSED","NA")),IF(SABI_SUMMARY!AY346="MALE_ADULT_36_48","M_RESIDENT",IF(SABI_SUMMARY!AY346="FEMALE_ADULT_36_48","F_RESIDENT","NA")))</f>
        <v>NA</v>
      </c>
    </row>
    <row r="347" spans="1:16" x14ac:dyDescent="0.2">
      <c r="A347" s="27">
        <f>SABI_RAW_DATA!A347</f>
        <v>346</v>
      </c>
      <c r="B347" s="1" t="str">
        <f>IF(SABI_SUMMARY!AK347="CENSORED",IF(SABI_SUMMARY!AJ347="MALE_SUBADULT","M_DISPERSED",IF(SABI_SUMMARY!AJ347="FEMALE_SUBADULT","F_DISPERSED","NA")),IF(SABI_SUMMARY!AK347="MALE_ADULT_36_48","M_RESIDENT",IF(SABI_SUMMARY!AK347="FEMALE_ADULT_36_48","F_RESIDENT","NA")))</f>
        <v>NA</v>
      </c>
      <c r="C347" s="1" t="str">
        <f>IF(SABI_SUMMARY!AL347="CENSORED",IF(SABI_SUMMARY!AK347="MALE_SUBADULT","M_DISPERSED",IF(SABI_SUMMARY!AK347="FEMALE_SUBADULT","F_DISPERSED","NA")),IF(SABI_SUMMARY!AL347="MALE_ADULT_36_48","M_RESIDENT",IF(SABI_SUMMARY!AL347="FEMALE_ADULT_36_48","F_RESIDENT","NA")))</f>
        <v>NA</v>
      </c>
      <c r="D347" s="1" t="str">
        <f>IF(SABI_SUMMARY!AM347="CENSORED",IF(SABI_SUMMARY!AL347="MALE_SUBADULT","M_DISPERSED",IF(SABI_SUMMARY!AL347="FEMALE_SUBADULT","F_DISPERSED","NA")),IF(SABI_SUMMARY!AM347="MALE_ADULT_36_48","M_RESIDENT",IF(SABI_SUMMARY!AM347="FEMALE_ADULT_36_48","F_RESIDENT","NA")))</f>
        <v>NA</v>
      </c>
      <c r="E347" s="1" t="str">
        <f>IF(SABI_SUMMARY!AN347="CENSORED",IF(SABI_SUMMARY!AM347="MALE_SUBADULT","M_DISPERSED",IF(SABI_SUMMARY!AM347="FEMALE_SUBADULT","F_DISPERSED","NA")),IF(SABI_SUMMARY!AN347="MALE_ADULT_36_48","M_RESIDENT",IF(SABI_SUMMARY!AN347="FEMALE_ADULT_36_48","F_RESIDENT","NA")))</f>
        <v>NA</v>
      </c>
      <c r="F347" s="1" t="str">
        <f>IF(SABI_SUMMARY!AO347="CENSORED",IF(SABI_SUMMARY!AN347="MALE_SUBADULT","M_DISPERSED",IF(SABI_SUMMARY!AN347="FEMALE_SUBADULT","F_DISPERSED","NA")),IF(SABI_SUMMARY!AO347="MALE_ADULT_36_48","M_RESIDENT",IF(SABI_SUMMARY!AO347="FEMALE_ADULT_36_48","F_RESIDENT","NA")))</f>
        <v>NA</v>
      </c>
      <c r="G347" s="1" t="str">
        <f>IF(SABI_SUMMARY!AP347="CENSORED",IF(SABI_SUMMARY!AO347="MALE_SUBADULT","M_DISPERSED",IF(SABI_SUMMARY!AO347="FEMALE_SUBADULT","F_DISPERSED","NA")),IF(SABI_SUMMARY!AP347="MALE_ADULT_36_48","M_RESIDENT",IF(SABI_SUMMARY!AP347="FEMALE_ADULT_36_48","F_RESIDENT","NA")))</f>
        <v>NA</v>
      </c>
      <c r="H347" s="1" t="str">
        <f>IF(SABI_SUMMARY!AQ347="CENSORED",IF(SABI_SUMMARY!AP347="MALE_SUBADULT","M_DISPERSED",IF(SABI_SUMMARY!AP347="FEMALE_SUBADULT","F_DISPERSED","NA")),IF(SABI_SUMMARY!AQ347="MALE_ADULT_36_48","M_RESIDENT",IF(SABI_SUMMARY!AQ347="FEMALE_ADULT_36_48","F_RESIDENT","NA")))</f>
        <v>NA</v>
      </c>
      <c r="I347" s="1" t="str">
        <f>IF(SABI_SUMMARY!AR347="CENSORED",IF(SABI_SUMMARY!AQ347="MALE_SUBADULT","M_DISPERSED",IF(SABI_SUMMARY!AQ347="FEMALE_SUBADULT","F_DISPERSED","NA")),IF(SABI_SUMMARY!AR347="MALE_ADULT_36_48","M_RESIDENT",IF(SABI_SUMMARY!AR347="FEMALE_ADULT_36_48","F_RESIDENT","NA")))</f>
        <v>NA</v>
      </c>
      <c r="J347" s="1" t="str">
        <f>IF(SABI_SUMMARY!AS347="CENSORED",IF(SABI_SUMMARY!AR347="MALE_SUBADULT","M_DISPERSED",IF(SABI_SUMMARY!AR347="FEMALE_SUBADULT","F_DISPERSED","NA")),IF(SABI_SUMMARY!AS347="MALE_ADULT_36_48","M_RESIDENT",IF(SABI_SUMMARY!AS347="FEMALE_ADULT_36_48","F_RESIDENT","NA")))</f>
        <v>NA</v>
      </c>
      <c r="K347" s="1" t="str">
        <f>IF(SABI_SUMMARY!AT347="CENSORED",IF(SABI_SUMMARY!AS347="MALE_SUBADULT","M_DISPERSED",IF(SABI_SUMMARY!AS347="FEMALE_SUBADULT","F_DISPERSED","NA")),IF(SABI_SUMMARY!AT347="MALE_ADULT_36_48","M_RESIDENT",IF(SABI_SUMMARY!AT347="FEMALE_ADULT_36_48","F_RESIDENT","NA")))</f>
        <v>NA</v>
      </c>
      <c r="L347" s="1" t="str">
        <f>IF(SABI_SUMMARY!AU347="CENSORED",IF(SABI_SUMMARY!AT347="MALE_SUBADULT","M_DISPERSED",IF(SABI_SUMMARY!AT347="FEMALE_SUBADULT","F_DISPERSED","NA")),IF(SABI_SUMMARY!AU347="MALE_ADULT_36_48","M_RESIDENT",IF(SABI_SUMMARY!AU347="FEMALE_ADULT_36_48","F_RESIDENT","NA")))</f>
        <v>NA</v>
      </c>
      <c r="M347" s="1" t="str">
        <f>IF(SABI_SUMMARY!AV347="CENSORED",IF(SABI_SUMMARY!AU347="MALE_SUBADULT","M_DISPERSED",IF(SABI_SUMMARY!AU347="FEMALE_SUBADULT","F_DISPERSED","NA")),IF(SABI_SUMMARY!AV347="MALE_ADULT_36_48","M_RESIDENT",IF(SABI_SUMMARY!AV347="FEMALE_ADULT_36_48","F_RESIDENT","NA")))</f>
        <v>F_RESIDENT</v>
      </c>
      <c r="N347" s="1" t="str">
        <f>IF(SABI_SUMMARY!AW347="CENSORED",IF(SABI_SUMMARY!AV347="MALE_SUBADULT","M_DISPERSED",IF(SABI_SUMMARY!AV347="FEMALE_SUBADULT","F_DISPERSED","NA")),IF(SABI_SUMMARY!AW347="MALE_ADULT_36_48","M_RESIDENT",IF(SABI_SUMMARY!AW347="FEMALE_ADULT_36_48","F_RESIDENT","NA")))</f>
        <v>NA</v>
      </c>
      <c r="O347" s="1" t="str">
        <f>IF(SABI_SUMMARY!AX347="CENSORED",IF(SABI_SUMMARY!AW347="MALE_SUBADULT","M_DISPERSED",IF(SABI_SUMMARY!AW347="FEMALE_SUBADULT","F_DISPERSED","NA")),IF(SABI_SUMMARY!AX347="MALE_ADULT_36_48","M_RESIDENT",IF(SABI_SUMMARY!AX347="FEMALE_ADULT_36_48","F_RESIDENT","NA")))</f>
        <v>NA</v>
      </c>
      <c r="P347" s="1" t="str">
        <f>IF(SABI_SUMMARY!AY347="CENSORED",IF(SABI_SUMMARY!AX347="MALE_SUBADULT","M_DISPERSED",IF(SABI_SUMMARY!AX347="FEMALE_SUBADULT","F_DISPERSED","NA")),IF(SABI_SUMMARY!AY347="MALE_ADULT_36_48","M_RESIDENT",IF(SABI_SUMMARY!AY347="FEMALE_ADULT_36_48","F_RESIDENT","NA")))</f>
        <v>NA</v>
      </c>
    </row>
    <row r="348" spans="1:16" x14ac:dyDescent="0.2">
      <c r="A348" s="27">
        <f>SABI_RAW_DATA!A348</f>
        <v>347</v>
      </c>
      <c r="B348" s="1" t="str">
        <f>IF(SABI_SUMMARY!AK348="CENSORED",IF(SABI_SUMMARY!AJ348="MALE_SUBADULT","M_DISPERSED",IF(SABI_SUMMARY!AJ348="FEMALE_SUBADULT","F_DISPERSED","NA")),IF(SABI_SUMMARY!AK348="MALE_ADULT_36_48","M_RESIDENT",IF(SABI_SUMMARY!AK348="FEMALE_ADULT_36_48","F_RESIDENT","NA")))</f>
        <v>NA</v>
      </c>
      <c r="C348" s="1" t="str">
        <f>IF(SABI_SUMMARY!AL348="CENSORED",IF(SABI_SUMMARY!AK348="MALE_SUBADULT","M_DISPERSED",IF(SABI_SUMMARY!AK348="FEMALE_SUBADULT","F_DISPERSED","NA")),IF(SABI_SUMMARY!AL348="MALE_ADULT_36_48","M_RESIDENT",IF(SABI_SUMMARY!AL348="FEMALE_ADULT_36_48","F_RESIDENT","NA")))</f>
        <v>NA</v>
      </c>
      <c r="D348" s="1" t="str">
        <f>IF(SABI_SUMMARY!AM348="CENSORED",IF(SABI_SUMMARY!AL348="MALE_SUBADULT","M_DISPERSED",IF(SABI_SUMMARY!AL348="FEMALE_SUBADULT","F_DISPERSED","NA")),IF(SABI_SUMMARY!AM348="MALE_ADULT_36_48","M_RESIDENT",IF(SABI_SUMMARY!AM348="FEMALE_ADULT_36_48","F_RESIDENT","NA")))</f>
        <v>NA</v>
      </c>
      <c r="E348" s="1" t="str">
        <f>IF(SABI_SUMMARY!AN348="CENSORED",IF(SABI_SUMMARY!AM348="MALE_SUBADULT","M_DISPERSED",IF(SABI_SUMMARY!AM348="FEMALE_SUBADULT","F_DISPERSED","NA")),IF(SABI_SUMMARY!AN348="MALE_ADULT_36_48","M_RESIDENT",IF(SABI_SUMMARY!AN348="FEMALE_ADULT_36_48","F_RESIDENT","NA")))</f>
        <v>NA</v>
      </c>
      <c r="F348" s="1" t="str">
        <f>IF(SABI_SUMMARY!AO348="CENSORED",IF(SABI_SUMMARY!AN348="MALE_SUBADULT","M_DISPERSED",IF(SABI_SUMMARY!AN348="FEMALE_SUBADULT","F_DISPERSED","NA")),IF(SABI_SUMMARY!AO348="MALE_ADULT_36_48","M_RESIDENT",IF(SABI_SUMMARY!AO348="FEMALE_ADULT_36_48","F_RESIDENT","NA")))</f>
        <v>NA</v>
      </c>
      <c r="G348" s="1" t="str">
        <f>IF(SABI_SUMMARY!AP348="CENSORED",IF(SABI_SUMMARY!AO348="MALE_SUBADULT","M_DISPERSED",IF(SABI_SUMMARY!AO348="FEMALE_SUBADULT","F_DISPERSED","NA")),IF(SABI_SUMMARY!AP348="MALE_ADULT_36_48","M_RESIDENT",IF(SABI_SUMMARY!AP348="FEMALE_ADULT_36_48","F_RESIDENT","NA")))</f>
        <v>NA</v>
      </c>
      <c r="H348" s="1" t="str">
        <f>IF(SABI_SUMMARY!AQ348="CENSORED",IF(SABI_SUMMARY!AP348="MALE_SUBADULT","M_DISPERSED",IF(SABI_SUMMARY!AP348="FEMALE_SUBADULT","F_DISPERSED","NA")),IF(SABI_SUMMARY!AQ348="MALE_ADULT_36_48","M_RESIDENT",IF(SABI_SUMMARY!AQ348="FEMALE_ADULT_36_48","F_RESIDENT","NA")))</f>
        <v>NA</v>
      </c>
      <c r="I348" s="1" t="str">
        <f>IF(SABI_SUMMARY!AR348="CENSORED",IF(SABI_SUMMARY!AQ348="MALE_SUBADULT","M_DISPERSED",IF(SABI_SUMMARY!AQ348="FEMALE_SUBADULT","F_DISPERSED","NA")),IF(SABI_SUMMARY!AR348="MALE_ADULT_36_48","M_RESIDENT",IF(SABI_SUMMARY!AR348="FEMALE_ADULT_36_48","F_RESIDENT","NA")))</f>
        <v>NA</v>
      </c>
      <c r="J348" s="1" t="str">
        <f>IF(SABI_SUMMARY!AS348="CENSORED",IF(SABI_SUMMARY!AR348="MALE_SUBADULT","M_DISPERSED",IF(SABI_SUMMARY!AR348="FEMALE_SUBADULT","F_DISPERSED","NA")),IF(SABI_SUMMARY!AS348="MALE_ADULT_36_48","M_RESIDENT",IF(SABI_SUMMARY!AS348="FEMALE_ADULT_36_48","F_RESIDENT","NA")))</f>
        <v>NA</v>
      </c>
      <c r="K348" s="1" t="str">
        <f>IF(SABI_SUMMARY!AT348="CENSORED",IF(SABI_SUMMARY!AS348="MALE_SUBADULT","M_DISPERSED",IF(SABI_SUMMARY!AS348="FEMALE_SUBADULT","F_DISPERSED","NA")),IF(SABI_SUMMARY!AT348="MALE_ADULT_36_48","M_RESIDENT",IF(SABI_SUMMARY!AT348="FEMALE_ADULT_36_48","F_RESIDENT","NA")))</f>
        <v>NA</v>
      </c>
      <c r="L348" s="1" t="str">
        <f>IF(SABI_SUMMARY!AU348="CENSORED",IF(SABI_SUMMARY!AT348="MALE_SUBADULT","M_DISPERSED",IF(SABI_SUMMARY!AT348="FEMALE_SUBADULT","F_DISPERSED","NA")),IF(SABI_SUMMARY!AU348="MALE_ADULT_36_48","M_RESIDENT",IF(SABI_SUMMARY!AU348="FEMALE_ADULT_36_48","F_RESIDENT","NA")))</f>
        <v>NA</v>
      </c>
      <c r="M348" s="1" t="str">
        <f>IF(SABI_SUMMARY!AV348="CENSORED",IF(SABI_SUMMARY!AU348="MALE_SUBADULT","M_DISPERSED",IF(SABI_SUMMARY!AU348="FEMALE_SUBADULT","F_DISPERSED","NA")),IF(SABI_SUMMARY!AV348="MALE_ADULT_36_48","M_RESIDENT",IF(SABI_SUMMARY!AV348="FEMALE_ADULT_36_48","F_RESIDENT","NA")))</f>
        <v>NA</v>
      </c>
      <c r="N348" s="1" t="str">
        <f>IF(SABI_SUMMARY!AW348="CENSORED",IF(SABI_SUMMARY!AV348="MALE_SUBADULT","M_DISPERSED",IF(SABI_SUMMARY!AV348="FEMALE_SUBADULT","F_DISPERSED","NA")),IF(SABI_SUMMARY!AW348="MALE_ADULT_36_48","M_RESIDENT",IF(SABI_SUMMARY!AW348="FEMALE_ADULT_36_48","F_RESIDENT","NA")))</f>
        <v>NA</v>
      </c>
      <c r="O348" s="1" t="str">
        <f>IF(SABI_SUMMARY!AX348="CENSORED",IF(SABI_SUMMARY!AW348="MALE_SUBADULT","M_DISPERSED",IF(SABI_SUMMARY!AW348="FEMALE_SUBADULT","F_DISPERSED","NA")),IF(SABI_SUMMARY!AX348="MALE_ADULT_36_48","M_RESIDENT",IF(SABI_SUMMARY!AX348="FEMALE_ADULT_36_48","F_RESIDENT","NA")))</f>
        <v>NA</v>
      </c>
      <c r="P348" s="1" t="str">
        <f>IF(SABI_SUMMARY!AY348="CENSORED",IF(SABI_SUMMARY!AX348="MALE_SUBADULT","M_DISPERSED",IF(SABI_SUMMARY!AX348="FEMALE_SUBADULT","F_DISPERSED","NA")),IF(SABI_SUMMARY!AY348="MALE_ADULT_36_48","M_RESIDENT",IF(SABI_SUMMARY!AY348="FEMALE_ADULT_36_48","F_RESIDENT","NA")))</f>
        <v>M_RESIDENT</v>
      </c>
    </row>
    <row r="349" spans="1:16" x14ac:dyDescent="0.2">
      <c r="A349" s="27">
        <f>SABI_RAW_DATA!A349</f>
        <v>348</v>
      </c>
      <c r="B349" s="1" t="str">
        <f>IF(SABI_SUMMARY!AK349="CENSORED",IF(SABI_SUMMARY!AJ349="MALE_SUBADULT","M_DISPERSED",IF(SABI_SUMMARY!AJ349="FEMALE_SUBADULT","F_DISPERSED","NA")),IF(SABI_SUMMARY!AK349="MALE_ADULT_36_48","M_RESIDENT",IF(SABI_SUMMARY!AK349="FEMALE_ADULT_36_48","F_RESIDENT","NA")))</f>
        <v>NA</v>
      </c>
      <c r="C349" s="1" t="str">
        <f>IF(SABI_SUMMARY!AL349="CENSORED",IF(SABI_SUMMARY!AK349="MALE_SUBADULT","M_DISPERSED",IF(SABI_SUMMARY!AK349="FEMALE_SUBADULT","F_DISPERSED","NA")),IF(SABI_SUMMARY!AL349="MALE_ADULT_36_48","M_RESIDENT",IF(SABI_SUMMARY!AL349="FEMALE_ADULT_36_48","F_RESIDENT","NA")))</f>
        <v>NA</v>
      </c>
      <c r="D349" s="1" t="str">
        <f>IF(SABI_SUMMARY!AM349="CENSORED",IF(SABI_SUMMARY!AL349="MALE_SUBADULT","M_DISPERSED",IF(SABI_SUMMARY!AL349="FEMALE_SUBADULT","F_DISPERSED","NA")),IF(SABI_SUMMARY!AM349="MALE_ADULT_36_48","M_RESIDENT",IF(SABI_SUMMARY!AM349="FEMALE_ADULT_36_48","F_RESIDENT","NA")))</f>
        <v>NA</v>
      </c>
      <c r="E349" s="1" t="str">
        <f>IF(SABI_SUMMARY!AN349="CENSORED",IF(SABI_SUMMARY!AM349="MALE_SUBADULT","M_DISPERSED",IF(SABI_SUMMARY!AM349="FEMALE_SUBADULT","F_DISPERSED","NA")),IF(SABI_SUMMARY!AN349="MALE_ADULT_36_48","M_RESIDENT",IF(SABI_SUMMARY!AN349="FEMALE_ADULT_36_48","F_RESIDENT","NA")))</f>
        <v>NA</v>
      </c>
      <c r="F349" s="1" t="str">
        <f>IF(SABI_SUMMARY!AO349="CENSORED",IF(SABI_SUMMARY!AN349="MALE_SUBADULT","M_DISPERSED",IF(SABI_SUMMARY!AN349="FEMALE_SUBADULT","F_DISPERSED","NA")),IF(SABI_SUMMARY!AO349="MALE_ADULT_36_48","M_RESIDENT",IF(SABI_SUMMARY!AO349="FEMALE_ADULT_36_48","F_RESIDENT","NA")))</f>
        <v>NA</v>
      </c>
      <c r="G349" s="1" t="str">
        <f>IF(SABI_SUMMARY!AP349="CENSORED",IF(SABI_SUMMARY!AO349="MALE_SUBADULT","M_DISPERSED",IF(SABI_SUMMARY!AO349="FEMALE_SUBADULT","F_DISPERSED","NA")),IF(SABI_SUMMARY!AP349="MALE_ADULT_36_48","M_RESIDENT",IF(SABI_SUMMARY!AP349="FEMALE_ADULT_36_48","F_RESIDENT","NA")))</f>
        <v>NA</v>
      </c>
      <c r="H349" s="1" t="str">
        <f>IF(SABI_SUMMARY!AQ349="CENSORED",IF(SABI_SUMMARY!AP349="MALE_SUBADULT","M_DISPERSED",IF(SABI_SUMMARY!AP349="FEMALE_SUBADULT","F_DISPERSED","NA")),IF(SABI_SUMMARY!AQ349="MALE_ADULT_36_48","M_RESIDENT",IF(SABI_SUMMARY!AQ349="FEMALE_ADULT_36_48","F_RESIDENT","NA")))</f>
        <v>NA</v>
      </c>
      <c r="I349" s="1" t="str">
        <f>IF(SABI_SUMMARY!AR349="CENSORED",IF(SABI_SUMMARY!AQ349="MALE_SUBADULT","M_DISPERSED",IF(SABI_SUMMARY!AQ349="FEMALE_SUBADULT","F_DISPERSED","NA")),IF(SABI_SUMMARY!AR349="MALE_ADULT_36_48","M_RESIDENT",IF(SABI_SUMMARY!AR349="FEMALE_ADULT_36_48","F_RESIDENT","NA")))</f>
        <v>NA</v>
      </c>
      <c r="J349" s="1" t="str">
        <f>IF(SABI_SUMMARY!AS349="CENSORED",IF(SABI_SUMMARY!AR349="MALE_SUBADULT","M_DISPERSED",IF(SABI_SUMMARY!AR349="FEMALE_SUBADULT","F_DISPERSED","NA")),IF(SABI_SUMMARY!AS349="MALE_ADULT_36_48","M_RESIDENT",IF(SABI_SUMMARY!AS349="FEMALE_ADULT_36_48","F_RESIDENT","NA")))</f>
        <v>NA</v>
      </c>
      <c r="K349" s="1" t="str">
        <f>IF(SABI_SUMMARY!AT349="CENSORED",IF(SABI_SUMMARY!AS349="MALE_SUBADULT","M_DISPERSED",IF(SABI_SUMMARY!AS349="FEMALE_SUBADULT","F_DISPERSED","NA")),IF(SABI_SUMMARY!AT349="MALE_ADULT_36_48","M_RESIDENT",IF(SABI_SUMMARY!AT349="FEMALE_ADULT_36_48","F_RESIDENT","NA")))</f>
        <v>NA</v>
      </c>
      <c r="L349" s="1" t="str">
        <f>IF(SABI_SUMMARY!AU349="CENSORED",IF(SABI_SUMMARY!AT349="MALE_SUBADULT","M_DISPERSED",IF(SABI_SUMMARY!AT349="FEMALE_SUBADULT","F_DISPERSED","NA")),IF(SABI_SUMMARY!AU349="MALE_ADULT_36_48","M_RESIDENT",IF(SABI_SUMMARY!AU349="FEMALE_ADULT_36_48","F_RESIDENT","NA")))</f>
        <v>NA</v>
      </c>
      <c r="M349" s="1" t="str">
        <f>IF(SABI_SUMMARY!AV349="CENSORED",IF(SABI_SUMMARY!AU349="MALE_SUBADULT","M_DISPERSED",IF(SABI_SUMMARY!AU349="FEMALE_SUBADULT","F_DISPERSED","NA")),IF(SABI_SUMMARY!AV349="MALE_ADULT_36_48","M_RESIDENT",IF(SABI_SUMMARY!AV349="FEMALE_ADULT_36_48","F_RESIDENT","NA")))</f>
        <v>NA</v>
      </c>
      <c r="N349" s="1" t="str">
        <f>IF(SABI_SUMMARY!AW349="CENSORED",IF(SABI_SUMMARY!AV349="MALE_SUBADULT","M_DISPERSED",IF(SABI_SUMMARY!AV349="FEMALE_SUBADULT","F_DISPERSED","NA")),IF(SABI_SUMMARY!AW349="MALE_ADULT_36_48","M_RESIDENT",IF(SABI_SUMMARY!AW349="FEMALE_ADULT_36_48","F_RESIDENT","NA")))</f>
        <v>NA</v>
      </c>
      <c r="O349" s="1" t="str">
        <f>IF(SABI_SUMMARY!AX349="CENSORED",IF(SABI_SUMMARY!AW349="MALE_SUBADULT","M_DISPERSED",IF(SABI_SUMMARY!AW349="FEMALE_SUBADULT","F_DISPERSED","NA")),IF(SABI_SUMMARY!AX349="MALE_ADULT_36_48","M_RESIDENT",IF(SABI_SUMMARY!AX349="FEMALE_ADULT_36_48","F_RESIDENT","NA")))</f>
        <v>NA</v>
      </c>
      <c r="P349" s="1" t="str">
        <f>IF(SABI_SUMMARY!AY349="CENSORED",IF(SABI_SUMMARY!AX349="MALE_SUBADULT","M_DISPERSED",IF(SABI_SUMMARY!AX349="FEMALE_SUBADULT","F_DISPERSED","NA")),IF(SABI_SUMMARY!AY349="MALE_ADULT_36_48","M_RESIDENT",IF(SABI_SUMMARY!AY349="FEMALE_ADULT_36_48","F_RESIDENT","NA")))</f>
        <v>NA</v>
      </c>
    </row>
    <row r="350" spans="1:16" x14ac:dyDescent="0.2">
      <c r="A350" s="27">
        <f>SABI_RAW_DATA!A350</f>
        <v>349</v>
      </c>
      <c r="B350" s="1" t="str">
        <f>IF(SABI_SUMMARY!AK350="CENSORED",IF(SABI_SUMMARY!AJ350="MALE_SUBADULT","M_DISPERSED",IF(SABI_SUMMARY!AJ350="FEMALE_SUBADULT","F_DISPERSED","NA")),IF(SABI_SUMMARY!AK350="MALE_ADULT_36_48","M_RESIDENT",IF(SABI_SUMMARY!AK350="FEMALE_ADULT_36_48","F_RESIDENT","NA")))</f>
        <v>NA</v>
      </c>
      <c r="C350" s="1" t="str">
        <f>IF(SABI_SUMMARY!AL350="CENSORED",IF(SABI_SUMMARY!AK350="MALE_SUBADULT","M_DISPERSED",IF(SABI_SUMMARY!AK350="FEMALE_SUBADULT","F_DISPERSED","NA")),IF(SABI_SUMMARY!AL350="MALE_ADULT_36_48","M_RESIDENT",IF(SABI_SUMMARY!AL350="FEMALE_ADULT_36_48","F_RESIDENT","NA")))</f>
        <v>NA</v>
      </c>
      <c r="D350" s="1" t="str">
        <f>IF(SABI_SUMMARY!AM350="CENSORED",IF(SABI_SUMMARY!AL350="MALE_SUBADULT","M_DISPERSED",IF(SABI_SUMMARY!AL350="FEMALE_SUBADULT","F_DISPERSED","NA")),IF(SABI_SUMMARY!AM350="MALE_ADULT_36_48","M_RESIDENT",IF(SABI_SUMMARY!AM350="FEMALE_ADULT_36_48","F_RESIDENT","NA")))</f>
        <v>NA</v>
      </c>
      <c r="E350" s="1" t="str">
        <f>IF(SABI_SUMMARY!AN350="CENSORED",IF(SABI_SUMMARY!AM350="MALE_SUBADULT","M_DISPERSED",IF(SABI_SUMMARY!AM350="FEMALE_SUBADULT","F_DISPERSED","NA")),IF(SABI_SUMMARY!AN350="MALE_ADULT_36_48","M_RESIDENT",IF(SABI_SUMMARY!AN350="FEMALE_ADULT_36_48","F_RESIDENT","NA")))</f>
        <v>NA</v>
      </c>
      <c r="F350" s="1" t="str">
        <f>IF(SABI_SUMMARY!AO350="CENSORED",IF(SABI_SUMMARY!AN350="MALE_SUBADULT","M_DISPERSED",IF(SABI_SUMMARY!AN350="FEMALE_SUBADULT","F_DISPERSED","NA")),IF(SABI_SUMMARY!AO350="MALE_ADULT_36_48","M_RESIDENT",IF(SABI_SUMMARY!AO350="FEMALE_ADULT_36_48","F_RESIDENT","NA")))</f>
        <v>NA</v>
      </c>
      <c r="G350" s="1" t="str">
        <f>IF(SABI_SUMMARY!AP350="CENSORED",IF(SABI_SUMMARY!AO350="MALE_SUBADULT","M_DISPERSED",IF(SABI_SUMMARY!AO350="FEMALE_SUBADULT","F_DISPERSED","NA")),IF(SABI_SUMMARY!AP350="MALE_ADULT_36_48","M_RESIDENT",IF(SABI_SUMMARY!AP350="FEMALE_ADULT_36_48","F_RESIDENT","NA")))</f>
        <v>NA</v>
      </c>
      <c r="H350" s="1" t="str">
        <f>IF(SABI_SUMMARY!AQ350="CENSORED",IF(SABI_SUMMARY!AP350="MALE_SUBADULT","M_DISPERSED",IF(SABI_SUMMARY!AP350="FEMALE_SUBADULT","F_DISPERSED","NA")),IF(SABI_SUMMARY!AQ350="MALE_ADULT_36_48","M_RESIDENT",IF(SABI_SUMMARY!AQ350="FEMALE_ADULT_36_48","F_RESIDENT","NA")))</f>
        <v>NA</v>
      </c>
      <c r="I350" s="1" t="str">
        <f>IF(SABI_SUMMARY!AR350="CENSORED",IF(SABI_SUMMARY!AQ350="MALE_SUBADULT","M_DISPERSED",IF(SABI_SUMMARY!AQ350="FEMALE_SUBADULT","F_DISPERSED","NA")),IF(SABI_SUMMARY!AR350="MALE_ADULT_36_48","M_RESIDENT",IF(SABI_SUMMARY!AR350="FEMALE_ADULT_36_48","F_RESIDENT","NA")))</f>
        <v>NA</v>
      </c>
      <c r="J350" s="1" t="str">
        <f>IF(SABI_SUMMARY!AS350="CENSORED",IF(SABI_SUMMARY!AR350="MALE_SUBADULT","M_DISPERSED",IF(SABI_SUMMARY!AR350="FEMALE_SUBADULT","F_DISPERSED","NA")),IF(SABI_SUMMARY!AS350="MALE_ADULT_36_48","M_RESIDENT",IF(SABI_SUMMARY!AS350="FEMALE_ADULT_36_48","F_RESIDENT","NA")))</f>
        <v>NA</v>
      </c>
      <c r="K350" s="1" t="str">
        <f>IF(SABI_SUMMARY!AT350="CENSORED",IF(SABI_SUMMARY!AS350="MALE_SUBADULT","M_DISPERSED",IF(SABI_SUMMARY!AS350="FEMALE_SUBADULT","F_DISPERSED","NA")),IF(SABI_SUMMARY!AT350="MALE_ADULT_36_48","M_RESIDENT",IF(SABI_SUMMARY!AT350="FEMALE_ADULT_36_48","F_RESIDENT","NA")))</f>
        <v>NA</v>
      </c>
      <c r="L350" s="1" t="str">
        <f>IF(SABI_SUMMARY!AU350="CENSORED",IF(SABI_SUMMARY!AT350="MALE_SUBADULT","M_DISPERSED",IF(SABI_SUMMARY!AT350="FEMALE_SUBADULT","F_DISPERSED","NA")),IF(SABI_SUMMARY!AU350="MALE_ADULT_36_48","M_RESIDENT",IF(SABI_SUMMARY!AU350="FEMALE_ADULT_36_48","F_RESIDENT","NA")))</f>
        <v>NA</v>
      </c>
      <c r="M350" s="1" t="str">
        <f>IF(SABI_SUMMARY!AV350="CENSORED",IF(SABI_SUMMARY!AU350="MALE_SUBADULT","M_DISPERSED",IF(SABI_SUMMARY!AU350="FEMALE_SUBADULT","F_DISPERSED","NA")),IF(SABI_SUMMARY!AV350="MALE_ADULT_36_48","M_RESIDENT",IF(SABI_SUMMARY!AV350="FEMALE_ADULT_36_48","F_RESIDENT","NA")))</f>
        <v>NA</v>
      </c>
      <c r="N350" s="1" t="str">
        <f>IF(SABI_SUMMARY!AW350="CENSORED",IF(SABI_SUMMARY!AV350="MALE_SUBADULT","M_DISPERSED",IF(SABI_SUMMARY!AV350="FEMALE_SUBADULT","F_DISPERSED","NA")),IF(SABI_SUMMARY!AW350="MALE_ADULT_36_48","M_RESIDENT",IF(SABI_SUMMARY!AW350="FEMALE_ADULT_36_48","F_RESIDENT","NA")))</f>
        <v>NA</v>
      </c>
      <c r="O350" s="1" t="str">
        <f>IF(SABI_SUMMARY!AX350="CENSORED",IF(SABI_SUMMARY!AW350="MALE_SUBADULT","M_DISPERSED",IF(SABI_SUMMARY!AW350="FEMALE_SUBADULT","F_DISPERSED","NA")),IF(SABI_SUMMARY!AX350="MALE_ADULT_36_48","M_RESIDENT",IF(SABI_SUMMARY!AX350="FEMALE_ADULT_36_48","F_RESIDENT","NA")))</f>
        <v>NA</v>
      </c>
      <c r="P350" s="1" t="str">
        <f>IF(SABI_SUMMARY!AY350="CENSORED",IF(SABI_SUMMARY!AX350="MALE_SUBADULT","M_DISPERSED",IF(SABI_SUMMARY!AX350="FEMALE_SUBADULT","F_DISPERSED","NA")),IF(SABI_SUMMARY!AY350="MALE_ADULT_36_48","M_RESIDENT",IF(SABI_SUMMARY!AY350="FEMALE_ADULT_36_48","F_RESIDENT","NA")))</f>
        <v>NA</v>
      </c>
    </row>
    <row r="351" spans="1:16" x14ac:dyDescent="0.2">
      <c r="A351" s="27">
        <f>SABI_RAW_DATA!A351</f>
        <v>350</v>
      </c>
      <c r="B351" s="1" t="str">
        <f>IF(SABI_SUMMARY!AK351="CENSORED",IF(SABI_SUMMARY!AJ351="MALE_SUBADULT","M_DISPERSED",IF(SABI_SUMMARY!AJ351="FEMALE_SUBADULT","F_DISPERSED","NA")),IF(SABI_SUMMARY!AK351="MALE_ADULT_36_48","M_RESIDENT",IF(SABI_SUMMARY!AK351="FEMALE_ADULT_36_48","F_RESIDENT","NA")))</f>
        <v>NA</v>
      </c>
      <c r="C351" s="1" t="str">
        <f>IF(SABI_SUMMARY!AL351="CENSORED",IF(SABI_SUMMARY!AK351="MALE_SUBADULT","M_DISPERSED",IF(SABI_SUMMARY!AK351="FEMALE_SUBADULT","F_DISPERSED","NA")),IF(SABI_SUMMARY!AL351="MALE_ADULT_36_48","M_RESIDENT",IF(SABI_SUMMARY!AL351="FEMALE_ADULT_36_48","F_RESIDENT","NA")))</f>
        <v>NA</v>
      </c>
      <c r="D351" s="1" t="str">
        <f>IF(SABI_SUMMARY!AM351="CENSORED",IF(SABI_SUMMARY!AL351="MALE_SUBADULT","M_DISPERSED",IF(SABI_SUMMARY!AL351="FEMALE_SUBADULT","F_DISPERSED","NA")),IF(SABI_SUMMARY!AM351="MALE_ADULT_36_48","M_RESIDENT",IF(SABI_SUMMARY!AM351="FEMALE_ADULT_36_48","F_RESIDENT","NA")))</f>
        <v>NA</v>
      </c>
      <c r="E351" s="1" t="str">
        <f>IF(SABI_SUMMARY!AN351="CENSORED",IF(SABI_SUMMARY!AM351="MALE_SUBADULT","M_DISPERSED",IF(SABI_SUMMARY!AM351="FEMALE_SUBADULT","F_DISPERSED","NA")),IF(SABI_SUMMARY!AN351="MALE_ADULT_36_48","M_RESIDENT",IF(SABI_SUMMARY!AN351="FEMALE_ADULT_36_48","F_RESIDENT","NA")))</f>
        <v>NA</v>
      </c>
      <c r="F351" s="1" t="str">
        <f>IF(SABI_SUMMARY!AO351="CENSORED",IF(SABI_SUMMARY!AN351="MALE_SUBADULT","M_DISPERSED",IF(SABI_SUMMARY!AN351="FEMALE_SUBADULT","F_DISPERSED","NA")),IF(SABI_SUMMARY!AO351="MALE_ADULT_36_48","M_RESIDENT",IF(SABI_SUMMARY!AO351="FEMALE_ADULT_36_48","F_RESIDENT","NA")))</f>
        <v>NA</v>
      </c>
      <c r="G351" s="1" t="str">
        <f>IF(SABI_SUMMARY!AP351="CENSORED",IF(SABI_SUMMARY!AO351="MALE_SUBADULT","M_DISPERSED",IF(SABI_SUMMARY!AO351="FEMALE_SUBADULT","F_DISPERSED","NA")),IF(SABI_SUMMARY!AP351="MALE_ADULT_36_48","M_RESIDENT",IF(SABI_SUMMARY!AP351="FEMALE_ADULT_36_48","F_RESIDENT","NA")))</f>
        <v>NA</v>
      </c>
      <c r="H351" s="1" t="str">
        <f>IF(SABI_SUMMARY!AQ351="CENSORED",IF(SABI_SUMMARY!AP351="MALE_SUBADULT","M_DISPERSED",IF(SABI_SUMMARY!AP351="FEMALE_SUBADULT","F_DISPERSED","NA")),IF(SABI_SUMMARY!AQ351="MALE_ADULT_36_48","M_RESIDENT",IF(SABI_SUMMARY!AQ351="FEMALE_ADULT_36_48","F_RESIDENT","NA")))</f>
        <v>NA</v>
      </c>
      <c r="I351" s="1" t="str">
        <f>IF(SABI_SUMMARY!AR351="CENSORED",IF(SABI_SUMMARY!AQ351="MALE_SUBADULT","M_DISPERSED",IF(SABI_SUMMARY!AQ351="FEMALE_SUBADULT","F_DISPERSED","NA")),IF(SABI_SUMMARY!AR351="MALE_ADULT_36_48","M_RESIDENT",IF(SABI_SUMMARY!AR351="FEMALE_ADULT_36_48","F_RESIDENT","NA")))</f>
        <v>NA</v>
      </c>
      <c r="J351" s="1" t="str">
        <f>IF(SABI_SUMMARY!AS351="CENSORED",IF(SABI_SUMMARY!AR351="MALE_SUBADULT","M_DISPERSED",IF(SABI_SUMMARY!AR351="FEMALE_SUBADULT","F_DISPERSED","NA")),IF(SABI_SUMMARY!AS351="MALE_ADULT_36_48","M_RESIDENT",IF(SABI_SUMMARY!AS351="FEMALE_ADULT_36_48","F_RESIDENT","NA")))</f>
        <v>NA</v>
      </c>
      <c r="K351" s="1" t="str">
        <f>IF(SABI_SUMMARY!AT351="CENSORED",IF(SABI_SUMMARY!AS351="MALE_SUBADULT","M_DISPERSED",IF(SABI_SUMMARY!AS351="FEMALE_SUBADULT","F_DISPERSED","NA")),IF(SABI_SUMMARY!AT351="MALE_ADULT_36_48","M_RESIDENT",IF(SABI_SUMMARY!AT351="FEMALE_ADULT_36_48","F_RESIDENT","NA")))</f>
        <v>NA</v>
      </c>
      <c r="L351" s="1" t="str">
        <f>IF(SABI_SUMMARY!AU351="CENSORED",IF(SABI_SUMMARY!AT351="MALE_SUBADULT","M_DISPERSED",IF(SABI_SUMMARY!AT351="FEMALE_SUBADULT","F_DISPERSED","NA")),IF(SABI_SUMMARY!AU351="MALE_ADULT_36_48","M_RESIDENT",IF(SABI_SUMMARY!AU351="FEMALE_ADULT_36_48","F_RESIDENT","NA")))</f>
        <v>NA</v>
      </c>
      <c r="M351" s="1" t="str">
        <f>IF(SABI_SUMMARY!AV351="CENSORED",IF(SABI_SUMMARY!AU351="MALE_SUBADULT","M_DISPERSED",IF(SABI_SUMMARY!AU351="FEMALE_SUBADULT","F_DISPERSED","NA")),IF(SABI_SUMMARY!AV351="MALE_ADULT_36_48","M_RESIDENT",IF(SABI_SUMMARY!AV351="FEMALE_ADULT_36_48","F_RESIDENT","NA")))</f>
        <v>NA</v>
      </c>
      <c r="N351" s="1" t="str">
        <f>IF(SABI_SUMMARY!AW351="CENSORED",IF(SABI_SUMMARY!AV351="MALE_SUBADULT","M_DISPERSED",IF(SABI_SUMMARY!AV351="FEMALE_SUBADULT","F_DISPERSED","NA")),IF(SABI_SUMMARY!AW351="MALE_ADULT_36_48","M_RESIDENT",IF(SABI_SUMMARY!AW351="FEMALE_ADULT_36_48","F_RESIDENT","NA")))</f>
        <v>NA</v>
      </c>
      <c r="O351" s="1" t="str">
        <f>IF(SABI_SUMMARY!AX351="CENSORED",IF(SABI_SUMMARY!AW351="MALE_SUBADULT","M_DISPERSED",IF(SABI_SUMMARY!AW351="FEMALE_SUBADULT","F_DISPERSED","NA")),IF(SABI_SUMMARY!AX351="MALE_ADULT_36_48","M_RESIDENT",IF(SABI_SUMMARY!AX351="FEMALE_ADULT_36_48","F_RESIDENT","NA")))</f>
        <v>NA</v>
      </c>
      <c r="P351" s="1" t="str">
        <f>IF(SABI_SUMMARY!AY351="CENSORED",IF(SABI_SUMMARY!AX351="MALE_SUBADULT","M_DISPERSED",IF(SABI_SUMMARY!AX351="FEMALE_SUBADULT","F_DISPERSED","NA")),IF(SABI_SUMMARY!AY351="MALE_ADULT_36_48","M_RESIDENT",IF(SABI_SUMMARY!AY351="FEMALE_ADULT_36_48","F_RESIDENT","NA")))</f>
        <v>NA</v>
      </c>
    </row>
    <row r="352" spans="1:16" x14ac:dyDescent="0.2">
      <c r="A352" s="27">
        <f>SABI_RAW_DATA!A352</f>
        <v>351</v>
      </c>
      <c r="B352" s="1" t="str">
        <f>IF(SABI_SUMMARY!AK352="CENSORED",IF(SABI_SUMMARY!AJ352="MALE_SUBADULT","M_DISPERSED",IF(SABI_SUMMARY!AJ352="FEMALE_SUBADULT","F_DISPERSED","NA")),IF(SABI_SUMMARY!AK352="MALE_ADULT_36_48","M_RESIDENT",IF(SABI_SUMMARY!AK352="FEMALE_ADULT_36_48","F_RESIDENT","NA")))</f>
        <v>NA</v>
      </c>
      <c r="C352" s="1" t="str">
        <f>IF(SABI_SUMMARY!AL352="CENSORED",IF(SABI_SUMMARY!AK352="MALE_SUBADULT","M_DISPERSED",IF(SABI_SUMMARY!AK352="FEMALE_SUBADULT","F_DISPERSED","NA")),IF(SABI_SUMMARY!AL352="MALE_ADULT_36_48","M_RESIDENT",IF(SABI_SUMMARY!AL352="FEMALE_ADULT_36_48","F_RESIDENT","NA")))</f>
        <v>NA</v>
      </c>
      <c r="D352" s="1" t="str">
        <f>IF(SABI_SUMMARY!AM352="CENSORED",IF(SABI_SUMMARY!AL352="MALE_SUBADULT","M_DISPERSED",IF(SABI_SUMMARY!AL352="FEMALE_SUBADULT","F_DISPERSED","NA")),IF(SABI_SUMMARY!AM352="MALE_ADULT_36_48","M_RESIDENT",IF(SABI_SUMMARY!AM352="FEMALE_ADULT_36_48","F_RESIDENT","NA")))</f>
        <v>NA</v>
      </c>
      <c r="E352" s="1" t="str">
        <f>IF(SABI_SUMMARY!AN352="CENSORED",IF(SABI_SUMMARY!AM352="MALE_SUBADULT","M_DISPERSED",IF(SABI_SUMMARY!AM352="FEMALE_SUBADULT","F_DISPERSED","NA")),IF(SABI_SUMMARY!AN352="MALE_ADULT_36_48","M_RESIDENT",IF(SABI_SUMMARY!AN352="FEMALE_ADULT_36_48","F_RESIDENT","NA")))</f>
        <v>NA</v>
      </c>
      <c r="F352" s="1" t="str">
        <f>IF(SABI_SUMMARY!AO352="CENSORED",IF(SABI_SUMMARY!AN352="MALE_SUBADULT","M_DISPERSED",IF(SABI_SUMMARY!AN352="FEMALE_SUBADULT","F_DISPERSED","NA")),IF(SABI_SUMMARY!AO352="MALE_ADULT_36_48","M_RESIDENT",IF(SABI_SUMMARY!AO352="FEMALE_ADULT_36_48","F_RESIDENT","NA")))</f>
        <v>NA</v>
      </c>
      <c r="G352" s="1" t="str">
        <f>IF(SABI_SUMMARY!AP352="CENSORED",IF(SABI_SUMMARY!AO352="MALE_SUBADULT","M_DISPERSED",IF(SABI_SUMMARY!AO352="FEMALE_SUBADULT","F_DISPERSED","NA")),IF(SABI_SUMMARY!AP352="MALE_ADULT_36_48","M_RESIDENT",IF(SABI_SUMMARY!AP352="FEMALE_ADULT_36_48","F_RESIDENT","NA")))</f>
        <v>NA</v>
      </c>
      <c r="H352" s="1" t="str">
        <f>IF(SABI_SUMMARY!AQ352="CENSORED",IF(SABI_SUMMARY!AP352="MALE_SUBADULT","M_DISPERSED",IF(SABI_SUMMARY!AP352="FEMALE_SUBADULT","F_DISPERSED","NA")),IF(SABI_SUMMARY!AQ352="MALE_ADULT_36_48","M_RESIDENT",IF(SABI_SUMMARY!AQ352="FEMALE_ADULT_36_48","F_RESIDENT","NA")))</f>
        <v>NA</v>
      </c>
      <c r="I352" s="1" t="str">
        <f>IF(SABI_SUMMARY!AR352="CENSORED",IF(SABI_SUMMARY!AQ352="MALE_SUBADULT","M_DISPERSED",IF(SABI_SUMMARY!AQ352="FEMALE_SUBADULT","F_DISPERSED","NA")),IF(SABI_SUMMARY!AR352="MALE_ADULT_36_48","M_RESIDENT",IF(SABI_SUMMARY!AR352="FEMALE_ADULT_36_48","F_RESIDENT","NA")))</f>
        <v>NA</v>
      </c>
      <c r="J352" s="1" t="str">
        <f>IF(SABI_SUMMARY!AS352="CENSORED",IF(SABI_SUMMARY!AR352="MALE_SUBADULT","M_DISPERSED",IF(SABI_SUMMARY!AR352="FEMALE_SUBADULT","F_DISPERSED","NA")),IF(SABI_SUMMARY!AS352="MALE_ADULT_36_48","M_RESIDENT",IF(SABI_SUMMARY!AS352="FEMALE_ADULT_36_48","F_RESIDENT","NA")))</f>
        <v>NA</v>
      </c>
      <c r="K352" s="1" t="str">
        <f>IF(SABI_SUMMARY!AT352="CENSORED",IF(SABI_SUMMARY!AS352="MALE_SUBADULT","M_DISPERSED",IF(SABI_SUMMARY!AS352="FEMALE_SUBADULT","F_DISPERSED","NA")),IF(SABI_SUMMARY!AT352="MALE_ADULT_36_48","M_RESIDENT",IF(SABI_SUMMARY!AT352="FEMALE_ADULT_36_48","F_RESIDENT","NA")))</f>
        <v>NA</v>
      </c>
      <c r="L352" s="1" t="str">
        <f>IF(SABI_SUMMARY!AU352="CENSORED",IF(SABI_SUMMARY!AT352="MALE_SUBADULT","M_DISPERSED",IF(SABI_SUMMARY!AT352="FEMALE_SUBADULT","F_DISPERSED","NA")),IF(SABI_SUMMARY!AU352="MALE_ADULT_36_48","M_RESIDENT",IF(SABI_SUMMARY!AU352="FEMALE_ADULT_36_48","F_RESIDENT","NA")))</f>
        <v>NA</v>
      </c>
      <c r="M352" s="1" t="str">
        <f>IF(SABI_SUMMARY!AV352="CENSORED",IF(SABI_SUMMARY!AU352="MALE_SUBADULT","M_DISPERSED",IF(SABI_SUMMARY!AU352="FEMALE_SUBADULT","F_DISPERSED","NA")),IF(SABI_SUMMARY!AV352="MALE_ADULT_36_48","M_RESIDENT",IF(SABI_SUMMARY!AV352="FEMALE_ADULT_36_48","F_RESIDENT","NA")))</f>
        <v>NA</v>
      </c>
      <c r="N352" s="1" t="str">
        <f>IF(SABI_SUMMARY!AW352="CENSORED",IF(SABI_SUMMARY!AV352="MALE_SUBADULT","M_DISPERSED",IF(SABI_SUMMARY!AV352="FEMALE_SUBADULT","F_DISPERSED","NA")),IF(SABI_SUMMARY!AW352="MALE_ADULT_36_48","M_RESIDENT",IF(SABI_SUMMARY!AW352="FEMALE_ADULT_36_48","F_RESIDENT","NA")))</f>
        <v>NA</v>
      </c>
      <c r="O352" s="1" t="str">
        <f>IF(SABI_SUMMARY!AX352="CENSORED",IF(SABI_SUMMARY!AW352="MALE_SUBADULT","M_DISPERSED",IF(SABI_SUMMARY!AW352="FEMALE_SUBADULT","F_DISPERSED","NA")),IF(SABI_SUMMARY!AX352="MALE_ADULT_36_48","M_RESIDENT",IF(SABI_SUMMARY!AX352="FEMALE_ADULT_36_48","F_RESIDENT","NA")))</f>
        <v>NA</v>
      </c>
      <c r="P352" s="1" t="str">
        <f>IF(SABI_SUMMARY!AY352="CENSORED",IF(SABI_SUMMARY!AX352="MALE_SUBADULT","M_DISPERSED",IF(SABI_SUMMARY!AX352="FEMALE_SUBADULT","F_DISPERSED","NA")),IF(SABI_SUMMARY!AY352="MALE_ADULT_36_48","M_RESIDENT",IF(SABI_SUMMARY!AY352="FEMALE_ADULT_36_48","F_RESIDENT","NA")))</f>
        <v>NA</v>
      </c>
    </row>
    <row r="353" spans="1:16" x14ac:dyDescent="0.2">
      <c r="A353" s="27">
        <f>SABI_RAW_DATA!A353</f>
        <v>352</v>
      </c>
      <c r="B353" s="1" t="str">
        <f>IF(SABI_SUMMARY!AK353="CENSORED",IF(SABI_SUMMARY!AJ353="MALE_SUBADULT","M_DISPERSED",IF(SABI_SUMMARY!AJ353="FEMALE_SUBADULT","F_DISPERSED","NA")),IF(SABI_SUMMARY!AK353="MALE_ADULT_36_48","M_RESIDENT",IF(SABI_SUMMARY!AK353="FEMALE_ADULT_36_48","F_RESIDENT","NA")))</f>
        <v>NA</v>
      </c>
      <c r="C353" s="1" t="str">
        <f>IF(SABI_SUMMARY!AL353="CENSORED",IF(SABI_SUMMARY!AK353="MALE_SUBADULT","M_DISPERSED",IF(SABI_SUMMARY!AK353="FEMALE_SUBADULT","F_DISPERSED","NA")),IF(SABI_SUMMARY!AL353="MALE_ADULT_36_48","M_RESIDENT",IF(SABI_SUMMARY!AL353="FEMALE_ADULT_36_48","F_RESIDENT","NA")))</f>
        <v>NA</v>
      </c>
      <c r="D353" s="1" t="str">
        <f>IF(SABI_SUMMARY!AM353="CENSORED",IF(SABI_SUMMARY!AL353="MALE_SUBADULT","M_DISPERSED",IF(SABI_SUMMARY!AL353="FEMALE_SUBADULT","F_DISPERSED","NA")),IF(SABI_SUMMARY!AM353="MALE_ADULT_36_48","M_RESIDENT",IF(SABI_SUMMARY!AM353="FEMALE_ADULT_36_48","F_RESIDENT","NA")))</f>
        <v>NA</v>
      </c>
      <c r="E353" s="1" t="str">
        <f>IF(SABI_SUMMARY!AN353="CENSORED",IF(SABI_SUMMARY!AM353="MALE_SUBADULT","M_DISPERSED",IF(SABI_SUMMARY!AM353="FEMALE_SUBADULT","F_DISPERSED","NA")),IF(SABI_SUMMARY!AN353="MALE_ADULT_36_48","M_RESIDENT",IF(SABI_SUMMARY!AN353="FEMALE_ADULT_36_48","F_RESIDENT","NA")))</f>
        <v>NA</v>
      </c>
      <c r="F353" s="1" t="str">
        <f>IF(SABI_SUMMARY!AO353="CENSORED",IF(SABI_SUMMARY!AN353="MALE_SUBADULT","M_DISPERSED",IF(SABI_SUMMARY!AN353="FEMALE_SUBADULT","F_DISPERSED","NA")),IF(SABI_SUMMARY!AO353="MALE_ADULT_36_48","M_RESIDENT",IF(SABI_SUMMARY!AO353="FEMALE_ADULT_36_48","F_RESIDENT","NA")))</f>
        <v>NA</v>
      </c>
      <c r="G353" s="1" t="str">
        <f>IF(SABI_SUMMARY!AP353="CENSORED",IF(SABI_SUMMARY!AO353="MALE_SUBADULT","M_DISPERSED",IF(SABI_SUMMARY!AO353="FEMALE_SUBADULT","F_DISPERSED","NA")),IF(SABI_SUMMARY!AP353="MALE_ADULT_36_48","M_RESIDENT",IF(SABI_SUMMARY!AP353="FEMALE_ADULT_36_48","F_RESIDENT","NA")))</f>
        <v>NA</v>
      </c>
      <c r="H353" s="1" t="str">
        <f>IF(SABI_SUMMARY!AQ353="CENSORED",IF(SABI_SUMMARY!AP353="MALE_SUBADULT","M_DISPERSED",IF(SABI_SUMMARY!AP353="FEMALE_SUBADULT","F_DISPERSED","NA")),IF(SABI_SUMMARY!AQ353="MALE_ADULT_36_48","M_RESIDENT",IF(SABI_SUMMARY!AQ353="FEMALE_ADULT_36_48","F_RESIDENT","NA")))</f>
        <v>NA</v>
      </c>
      <c r="I353" s="1" t="str">
        <f>IF(SABI_SUMMARY!AR353="CENSORED",IF(SABI_SUMMARY!AQ353="MALE_SUBADULT","M_DISPERSED",IF(SABI_SUMMARY!AQ353="FEMALE_SUBADULT","F_DISPERSED","NA")),IF(SABI_SUMMARY!AR353="MALE_ADULT_36_48","M_RESIDENT",IF(SABI_SUMMARY!AR353="FEMALE_ADULT_36_48","F_RESIDENT","NA")))</f>
        <v>NA</v>
      </c>
      <c r="J353" s="1" t="str">
        <f>IF(SABI_SUMMARY!AS353="CENSORED",IF(SABI_SUMMARY!AR353="MALE_SUBADULT","M_DISPERSED",IF(SABI_SUMMARY!AR353="FEMALE_SUBADULT","F_DISPERSED","NA")),IF(SABI_SUMMARY!AS353="MALE_ADULT_36_48","M_RESIDENT",IF(SABI_SUMMARY!AS353="FEMALE_ADULT_36_48","F_RESIDENT","NA")))</f>
        <v>NA</v>
      </c>
      <c r="K353" s="1" t="str">
        <f>IF(SABI_SUMMARY!AT353="CENSORED",IF(SABI_SUMMARY!AS353="MALE_SUBADULT","M_DISPERSED",IF(SABI_SUMMARY!AS353="FEMALE_SUBADULT","F_DISPERSED","NA")),IF(SABI_SUMMARY!AT353="MALE_ADULT_36_48","M_RESIDENT",IF(SABI_SUMMARY!AT353="FEMALE_ADULT_36_48","F_RESIDENT","NA")))</f>
        <v>NA</v>
      </c>
      <c r="L353" s="1" t="str">
        <f>IF(SABI_SUMMARY!AU353="CENSORED",IF(SABI_SUMMARY!AT353="MALE_SUBADULT","M_DISPERSED",IF(SABI_SUMMARY!AT353="FEMALE_SUBADULT","F_DISPERSED","NA")),IF(SABI_SUMMARY!AU353="MALE_ADULT_36_48","M_RESIDENT",IF(SABI_SUMMARY!AU353="FEMALE_ADULT_36_48","F_RESIDENT","NA")))</f>
        <v>NA</v>
      </c>
      <c r="M353" s="1" t="str">
        <f>IF(SABI_SUMMARY!AV353="CENSORED",IF(SABI_SUMMARY!AU353="MALE_SUBADULT","M_DISPERSED",IF(SABI_SUMMARY!AU353="FEMALE_SUBADULT","F_DISPERSED","NA")),IF(SABI_SUMMARY!AV353="MALE_ADULT_36_48","M_RESIDENT",IF(SABI_SUMMARY!AV353="FEMALE_ADULT_36_48","F_RESIDENT","NA")))</f>
        <v>NA</v>
      </c>
      <c r="N353" s="1" t="str">
        <f>IF(SABI_SUMMARY!AW353="CENSORED",IF(SABI_SUMMARY!AV353="MALE_SUBADULT","M_DISPERSED",IF(SABI_SUMMARY!AV353="FEMALE_SUBADULT","F_DISPERSED","NA")),IF(SABI_SUMMARY!AW353="MALE_ADULT_36_48","M_RESIDENT",IF(SABI_SUMMARY!AW353="FEMALE_ADULT_36_48","F_RESIDENT","NA")))</f>
        <v>NA</v>
      </c>
      <c r="O353" s="1" t="str">
        <f>IF(SABI_SUMMARY!AX353="CENSORED",IF(SABI_SUMMARY!AW353="MALE_SUBADULT","M_DISPERSED",IF(SABI_SUMMARY!AW353="FEMALE_SUBADULT","F_DISPERSED","NA")),IF(SABI_SUMMARY!AX353="MALE_ADULT_36_48","M_RESIDENT",IF(SABI_SUMMARY!AX353="FEMALE_ADULT_36_48","F_RESIDENT","NA")))</f>
        <v>NA</v>
      </c>
      <c r="P353" s="1" t="str">
        <f>IF(SABI_SUMMARY!AY353="CENSORED",IF(SABI_SUMMARY!AX353="MALE_SUBADULT","M_DISPERSED",IF(SABI_SUMMARY!AX353="FEMALE_SUBADULT","F_DISPERSED","NA")),IF(SABI_SUMMARY!AY353="MALE_ADULT_36_48","M_RESIDENT",IF(SABI_SUMMARY!AY353="FEMALE_ADULT_36_48","F_RESIDENT","NA")))</f>
        <v>NA</v>
      </c>
    </row>
    <row r="354" spans="1:16" x14ac:dyDescent="0.2">
      <c r="A354" s="27">
        <f>SABI_RAW_DATA!A354</f>
        <v>353</v>
      </c>
      <c r="B354" s="1" t="str">
        <f>IF(SABI_SUMMARY!AK354="CENSORED",IF(SABI_SUMMARY!AJ354="MALE_SUBADULT","M_DISPERSED",IF(SABI_SUMMARY!AJ354="FEMALE_SUBADULT","F_DISPERSED","NA")),IF(SABI_SUMMARY!AK354="MALE_ADULT_36_48","M_RESIDENT",IF(SABI_SUMMARY!AK354="FEMALE_ADULT_36_48","F_RESIDENT","NA")))</f>
        <v>NA</v>
      </c>
      <c r="C354" s="1" t="str">
        <f>IF(SABI_SUMMARY!AL354="CENSORED",IF(SABI_SUMMARY!AK354="MALE_SUBADULT","M_DISPERSED",IF(SABI_SUMMARY!AK354="FEMALE_SUBADULT","F_DISPERSED","NA")),IF(SABI_SUMMARY!AL354="MALE_ADULT_36_48","M_RESIDENT",IF(SABI_SUMMARY!AL354="FEMALE_ADULT_36_48","F_RESIDENT","NA")))</f>
        <v>F_RESIDENT</v>
      </c>
      <c r="D354" s="1" t="str">
        <f>IF(SABI_SUMMARY!AM354="CENSORED",IF(SABI_SUMMARY!AL354="MALE_SUBADULT","M_DISPERSED",IF(SABI_SUMMARY!AL354="FEMALE_SUBADULT","F_DISPERSED","NA")),IF(SABI_SUMMARY!AM354="MALE_ADULT_36_48","M_RESIDENT",IF(SABI_SUMMARY!AM354="FEMALE_ADULT_36_48","F_RESIDENT","NA")))</f>
        <v>NA</v>
      </c>
      <c r="E354" s="1" t="str">
        <f>IF(SABI_SUMMARY!AN354="CENSORED",IF(SABI_SUMMARY!AM354="MALE_SUBADULT","M_DISPERSED",IF(SABI_SUMMARY!AM354="FEMALE_SUBADULT","F_DISPERSED","NA")),IF(SABI_SUMMARY!AN354="MALE_ADULT_36_48","M_RESIDENT",IF(SABI_SUMMARY!AN354="FEMALE_ADULT_36_48","F_RESIDENT","NA")))</f>
        <v>NA</v>
      </c>
      <c r="F354" s="1" t="str">
        <f>IF(SABI_SUMMARY!AO354="CENSORED",IF(SABI_SUMMARY!AN354="MALE_SUBADULT","M_DISPERSED",IF(SABI_SUMMARY!AN354="FEMALE_SUBADULT","F_DISPERSED","NA")),IF(SABI_SUMMARY!AO354="MALE_ADULT_36_48","M_RESIDENT",IF(SABI_SUMMARY!AO354="FEMALE_ADULT_36_48","F_RESIDENT","NA")))</f>
        <v>NA</v>
      </c>
      <c r="G354" s="1" t="str">
        <f>IF(SABI_SUMMARY!AP354="CENSORED",IF(SABI_SUMMARY!AO354="MALE_SUBADULT","M_DISPERSED",IF(SABI_SUMMARY!AO354="FEMALE_SUBADULT","F_DISPERSED","NA")),IF(SABI_SUMMARY!AP354="MALE_ADULT_36_48","M_RESIDENT",IF(SABI_SUMMARY!AP354="FEMALE_ADULT_36_48","F_RESIDENT","NA")))</f>
        <v>NA</v>
      </c>
      <c r="H354" s="1" t="str">
        <f>IF(SABI_SUMMARY!AQ354="CENSORED",IF(SABI_SUMMARY!AP354="MALE_SUBADULT","M_DISPERSED",IF(SABI_SUMMARY!AP354="FEMALE_SUBADULT","F_DISPERSED","NA")),IF(SABI_SUMMARY!AQ354="MALE_ADULT_36_48","M_RESIDENT",IF(SABI_SUMMARY!AQ354="FEMALE_ADULT_36_48","F_RESIDENT","NA")))</f>
        <v>NA</v>
      </c>
      <c r="I354" s="1" t="str">
        <f>IF(SABI_SUMMARY!AR354="CENSORED",IF(SABI_SUMMARY!AQ354="MALE_SUBADULT","M_DISPERSED",IF(SABI_SUMMARY!AQ354="FEMALE_SUBADULT","F_DISPERSED","NA")),IF(SABI_SUMMARY!AR354="MALE_ADULT_36_48","M_RESIDENT",IF(SABI_SUMMARY!AR354="FEMALE_ADULT_36_48","F_RESIDENT","NA")))</f>
        <v>NA</v>
      </c>
      <c r="J354" s="1" t="str">
        <f>IF(SABI_SUMMARY!AS354="CENSORED",IF(SABI_SUMMARY!AR354="MALE_SUBADULT","M_DISPERSED",IF(SABI_SUMMARY!AR354="FEMALE_SUBADULT","F_DISPERSED","NA")),IF(SABI_SUMMARY!AS354="MALE_ADULT_36_48","M_RESIDENT",IF(SABI_SUMMARY!AS354="FEMALE_ADULT_36_48","F_RESIDENT","NA")))</f>
        <v>NA</v>
      </c>
      <c r="K354" s="1" t="str">
        <f>IF(SABI_SUMMARY!AT354="CENSORED",IF(SABI_SUMMARY!AS354="MALE_SUBADULT","M_DISPERSED",IF(SABI_SUMMARY!AS354="FEMALE_SUBADULT","F_DISPERSED","NA")),IF(SABI_SUMMARY!AT354="MALE_ADULT_36_48","M_RESIDENT",IF(SABI_SUMMARY!AT354="FEMALE_ADULT_36_48","F_RESIDENT","NA")))</f>
        <v>NA</v>
      </c>
      <c r="L354" s="1" t="str">
        <f>IF(SABI_SUMMARY!AU354="CENSORED",IF(SABI_SUMMARY!AT354="MALE_SUBADULT","M_DISPERSED",IF(SABI_SUMMARY!AT354="FEMALE_SUBADULT","F_DISPERSED","NA")),IF(SABI_SUMMARY!AU354="MALE_ADULT_36_48","M_RESIDENT",IF(SABI_SUMMARY!AU354="FEMALE_ADULT_36_48","F_RESIDENT","NA")))</f>
        <v>NA</v>
      </c>
      <c r="M354" s="1" t="str">
        <f>IF(SABI_SUMMARY!AV354="CENSORED",IF(SABI_SUMMARY!AU354="MALE_SUBADULT","M_DISPERSED",IF(SABI_SUMMARY!AU354="FEMALE_SUBADULT","F_DISPERSED","NA")),IF(SABI_SUMMARY!AV354="MALE_ADULT_36_48","M_RESIDENT",IF(SABI_SUMMARY!AV354="FEMALE_ADULT_36_48","F_RESIDENT","NA")))</f>
        <v>NA</v>
      </c>
      <c r="N354" s="1" t="str">
        <f>IF(SABI_SUMMARY!AW354="CENSORED",IF(SABI_SUMMARY!AV354="MALE_SUBADULT","M_DISPERSED",IF(SABI_SUMMARY!AV354="FEMALE_SUBADULT","F_DISPERSED","NA")),IF(SABI_SUMMARY!AW354="MALE_ADULT_36_48","M_RESIDENT",IF(SABI_SUMMARY!AW354="FEMALE_ADULT_36_48","F_RESIDENT","NA")))</f>
        <v>NA</v>
      </c>
      <c r="O354" s="1" t="str">
        <f>IF(SABI_SUMMARY!AX354="CENSORED",IF(SABI_SUMMARY!AW354="MALE_SUBADULT","M_DISPERSED",IF(SABI_SUMMARY!AW354="FEMALE_SUBADULT","F_DISPERSED","NA")),IF(SABI_SUMMARY!AX354="MALE_ADULT_36_48","M_RESIDENT",IF(SABI_SUMMARY!AX354="FEMALE_ADULT_36_48","F_RESIDENT","NA")))</f>
        <v>NA</v>
      </c>
      <c r="P354" s="1" t="str">
        <f>IF(SABI_SUMMARY!AY354="CENSORED",IF(SABI_SUMMARY!AX354="MALE_SUBADULT","M_DISPERSED",IF(SABI_SUMMARY!AX354="FEMALE_SUBADULT","F_DISPERSED","NA")),IF(SABI_SUMMARY!AY354="MALE_ADULT_36_48","M_RESIDENT",IF(SABI_SUMMARY!AY354="FEMALE_ADULT_36_48","F_RESIDENT","NA")))</f>
        <v>NA</v>
      </c>
    </row>
    <row r="355" spans="1:16" x14ac:dyDescent="0.2">
      <c r="A355" s="27">
        <f>SABI_RAW_DATA!A355</f>
        <v>354</v>
      </c>
      <c r="B355" s="1" t="str">
        <f>IF(SABI_SUMMARY!AK355="CENSORED",IF(SABI_SUMMARY!AJ355="MALE_SUBADULT","M_DISPERSED",IF(SABI_SUMMARY!AJ355="FEMALE_SUBADULT","F_DISPERSED","NA")),IF(SABI_SUMMARY!AK355="MALE_ADULT_36_48","M_RESIDENT",IF(SABI_SUMMARY!AK355="FEMALE_ADULT_36_48","F_RESIDENT","NA")))</f>
        <v>NA</v>
      </c>
      <c r="C355" s="1" t="str">
        <f>IF(SABI_SUMMARY!AL355="CENSORED",IF(SABI_SUMMARY!AK355="MALE_SUBADULT","M_DISPERSED",IF(SABI_SUMMARY!AK355="FEMALE_SUBADULT","F_DISPERSED","NA")),IF(SABI_SUMMARY!AL355="MALE_ADULT_36_48","M_RESIDENT",IF(SABI_SUMMARY!AL355="FEMALE_ADULT_36_48","F_RESIDENT","NA")))</f>
        <v>NA</v>
      </c>
      <c r="D355" s="1" t="str">
        <f>IF(SABI_SUMMARY!AM355="CENSORED",IF(SABI_SUMMARY!AL355="MALE_SUBADULT","M_DISPERSED",IF(SABI_SUMMARY!AL355="FEMALE_SUBADULT","F_DISPERSED","NA")),IF(SABI_SUMMARY!AM355="MALE_ADULT_36_48","M_RESIDENT",IF(SABI_SUMMARY!AM355="FEMALE_ADULT_36_48","F_RESIDENT","NA")))</f>
        <v>NA</v>
      </c>
      <c r="E355" s="1" t="str">
        <f>IF(SABI_SUMMARY!AN355="CENSORED",IF(SABI_SUMMARY!AM355="MALE_SUBADULT","M_DISPERSED",IF(SABI_SUMMARY!AM355="FEMALE_SUBADULT","F_DISPERSED","NA")),IF(SABI_SUMMARY!AN355="MALE_ADULT_36_48","M_RESIDENT",IF(SABI_SUMMARY!AN355="FEMALE_ADULT_36_48","F_RESIDENT","NA")))</f>
        <v>M_RESIDENT</v>
      </c>
      <c r="F355" s="1" t="str">
        <f>IF(SABI_SUMMARY!AO355="CENSORED",IF(SABI_SUMMARY!AN355="MALE_SUBADULT","M_DISPERSED",IF(SABI_SUMMARY!AN355="FEMALE_SUBADULT","F_DISPERSED","NA")),IF(SABI_SUMMARY!AO355="MALE_ADULT_36_48","M_RESIDENT",IF(SABI_SUMMARY!AO355="FEMALE_ADULT_36_48","F_RESIDENT","NA")))</f>
        <v>NA</v>
      </c>
      <c r="G355" s="1" t="str">
        <f>IF(SABI_SUMMARY!AP355="CENSORED",IF(SABI_SUMMARY!AO355="MALE_SUBADULT","M_DISPERSED",IF(SABI_SUMMARY!AO355="FEMALE_SUBADULT","F_DISPERSED","NA")),IF(SABI_SUMMARY!AP355="MALE_ADULT_36_48","M_RESIDENT",IF(SABI_SUMMARY!AP355="FEMALE_ADULT_36_48","F_RESIDENT","NA")))</f>
        <v>NA</v>
      </c>
      <c r="H355" s="1" t="str">
        <f>IF(SABI_SUMMARY!AQ355="CENSORED",IF(SABI_SUMMARY!AP355="MALE_SUBADULT","M_DISPERSED",IF(SABI_SUMMARY!AP355="FEMALE_SUBADULT","F_DISPERSED","NA")),IF(SABI_SUMMARY!AQ355="MALE_ADULT_36_48","M_RESIDENT",IF(SABI_SUMMARY!AQ355="FEMALE_ADULT_36_48","F_RESIDENT","NA")))</f>
        <v>NA</v>
      </c>
      <c r="I355" s="1" t="str">
        <f>IF(SABI_SUMMARY!AR355="CENSORED",IF(SABI_SUMMARY!AQ355="MALE_SUBADULT","M_DISPERSED",IF(SABI_SUMMARY!AQ355="FEMALE_SUBADULT","F_DISPERSED","NA")),IF(SABI_SUMMARY!AR355="MALE_ADULT_36_48","M_RESIDENT",IF(SABI_SUMMARY!AR355="FEMALE_ADULT_36_48","F_RESIDENT","NA")))</f>
        <v>NA</v>
      </c>
      <c r="J355" s="1" t="str">
        <f>IF(SABI_SUMMARY!AS355="CENSORED",IF(SABI_SUMMARY!AR355="MALE_SUBADULT","M_DISPERSED",IF(SABI_SUMMARY!AR355="FEMALE_SUBADULT","F_DISPERSED","NA")),IF(SABI_SUMMARY!AS355="MALE_ADULT_36_48","M_RESIDENT",IF(SABI_SUMMARY!AS355="FEMALE_ADULT_36_48","F_RESIDENT","NA")))</f>
        <v>NA</v>
      </c>
      <c r="K355" s="1" t="str">
        <f>IF(SABI_SUMMARY!AT355="CENSORED",IF(SABI_SUMMARY!AS355="MALE_SUBADULT","M_DISPERSED",IF(SABI_SUMMARY!AS355="FEMALE_SUBADULT","F_DISPERSED","NA")),IF(SABI_SUMMARY!AT355="MALE_ADULT_36_48","M_RESIDENT",IF(SABI_SUMMARY!AT355="FEMALE_ADULT_36_48","F_RESIDENT","NA")))</f>
        <v>NA</v>
      </c>
      <c r="L355" s="1" t="str">
        <f>IF(SABI_SUMMARY!AU355="CENSORED",IF(SABI_SUMMARY!AT355="MALE_SUBADULT","M_DISPERSED",IF(SABI_SUMMARY!AT355="FEMALE_SUBADULT","F_DISPERSED","NA")),IF(SABI_SUMMARY!AU355="MALE_ADULT_36_48","M_RESIDENT",IF(SABI_SUMMARY!AU355="FEMALE_ADULT_36_48","F_RESIDENT","NA")))</f>
        <v>NA</v>
      </c>
      <c r="M355" s="1" t="str">
        <f>IF(SABI_SUMMARY!AV355="CENSORED",IF(SABI_SUMMARY!AU355="MALE_SUBADULT","M_DISPERSED",IF(SABI_SUMMARY!AU355="FEMALE_SUBADULT","F_DISPERSED","NA")),IF(SABI_SUMMARY!AV355="MALE_ADULT_36_48","M_RESIDENT",IF(SABI_SUMMARY!AV355="FEMALE_ADULT_36_48","F_RESIDENT","NA")))</f>
        <v>NA</v>
      </c>
      <c r="N355" s="1" t="str">
        <f>IF(SABI_SUMMARY!AW355="CENSORED",IF(SABI_SUMMARY!AV355="MALE_SUBADULT","M_DISPERSED",IF(SABI_SUMMARY!AV355="FEMALE_SUBADULT","F_DISPERSED","NA")),IF(SABI_SUMMARY!AW355="MALE_ADULT_36_48","M_RESIDENT",IF(SABI_SUMMARY!AW355="FEMALE_ADULT_36_48","F_RESIDENT","NA")))</f>
        <v>NA</v>
      </c>
      <c r="O355" s="1" t="str">
        <f>IF(SABI_SUMMARY!AX355="CENSORED",IF(SABI_SUMMARY!AW355="MALE_SUBADULT","M_DISPERSED",IF(SABI_SUMMARY!AW355="FEMALE_SUBADULT","F_DISPERSED","NA")),IF(SABI_SUMMARY!AX355="MALE_ADULT_36_48","M_RESIDENT",IF(SABI_SUMMARY!AX355="FEMALE_ADULT_36_48","F_RESIDENT","NA")))</f>
        <v>NA</v>
      </c>
      <c r="P355" s="1" t="str">
        <f>IF(SABI_SUMMARY!AY355="CENSORED",IF(SABI_SUMMARY!AX355="MALE_SUBADULT","M_DISPERSED",IF(SABI_SUMMARY!AX355="FEMALE_SUBADULT","F_DISPERSED","NA")),IF(SABI_SUMMARY!AY355="MALE_ADULT_36_48","M_RESIDENT",IF(SABI_SUMMARY!AY355="FEMALE_ADULT_36_48","F_RESIDENT","NA")))</f>
        <v>NA</v>
      </c>
    </row>
    <row r="356" spans="1:16" x14ac:dyDescent="0.2">
      <c r="A356" s="27">
        <f>SABI_RAW_DATA!A356</f>
        <v>355</v>
      </c>
      <c r="B356" s="1" t="str">
        <f>IF(SABI_SUMMARY!AK356="CENSORED",IF(SABI_SUMMARY!AJ356="MALE_SUBADULT","M_DISPERSED",IF(SABI_SUMMARY!AJ356="FEMALE_SUBADULT","F_DISPERSED","NA")),IF(SABI_SUMMARY!AK356="MALE_ADULT_36_48","M_RESIDENT",IF(SABI_SUMMARY!AK356="FEMALE_ADULT_36_48","F_RESIDENT","NA")))</f>
        <v>NA</v>
      </c>
      <c r="C356" s="1" t="str">
        <f>IF(SABI_SUMMARY!AL356="CENSORED",IF(SABI_SUMMARY!AK356="MALE_SUBADULT","M_DISPERSED",IF(SABI_SUMMARY!AK356="FEMALE_SUBADULT","F_DISPERSED","NA")),IF(SABI_SUMMARY!AL356="MALE_ADULT_36_48","M_RESIDENT",IF(SABI_SUMMARY!AL356="FEMALE_ADULT_36_48","F_RESIDENT","NA")))</f>
        <v>NA</v>
      </c>
      <c r="D356" s="1" t="str">
        <f>IF(SABI_SUMMARY!AM356="CENSORED",IF(SABI_SUMMARY!AL356="MALE_SUBADULT","M_DISPERSED",IF(SABI_SUMMARY!AL356="FEMALE_SUBADULT","F_DISPERSED","NA")),IF(SABI_SUMMARY!AM356="MALE_ADULT_36_48","M_RESIDENT",IF(SABI_SUMMARY!AM356="FEMALE_ADULT_36_48","F_RESIDENT","NA")))</f>
        <v>NA</v>
      </c>
      <c r="E356" s="1" t="str">
        <f>IF(SABI_SUMMARY!AN356="CENSORED",IF(SABI_SUMMARY!AM356="MALE_SUBADULT","M_DISPERSED",IF(SABI_SUMMARY!AM356="FEMALE_SUBADULT","F_DISPERSED","NA")),IF(SABI_SUMMARY!AN356="MALE_ADULT_36_48","M_RESIDENT",IF(SABI_SUMMARY!AN356="FEMALE_ADULT_36_48","F_RESIDENT","NA")))</f>
        <v>NA</v>
      </c>
      <c r="F356" s="1" t="str">
        <f>IF(SABI_SUMMARY!AO356="CENSORED",IF(SABI_SUMMARY!AN356="MALE_SUBADULT","M_DISPERSED",IF(SABI_SUMMARY!AN356="FEMALE_SUBADULT","F_DISPERSED","NA")),IF(SABI_SUMMARY!AO356="MALE_ADULT_36_48","M_RESIDENT",IF(SABI_SUMMARY!AO356="FEMALE_ADULT_36_48","F_RESIDENT","NA")))</f>
        <v>NA</v>
      </c>
      <c r="G356" s="1" t="str">
        <f>IF(SABI_SUMMARY!AP356="CENSORED",IF(SABI_SUMMARY!AO356="MALE_SUBADULT","M_DISPERSED",IF(SABI_SUMMARY!AO356="FEMALE_SUBADULT","F_DISPERSED","NA")),IF(SABI_SUMMARY!AP356="MALE_ADULT_36_48","M_RESIDENT",IF(SABI_SUMMARY!AP356="FEMALE_ADULT_36_48","F_RESIDENT","NA")))</f>
        <v>NA</v>
      </c>
      <c r="H356" s="1" t="str">
        <f>IF(SABI_SUMMARY!AQ356="CENSORED",IF(SABI_SUMMARY!AP356="MALE_SUBADULT","M_DISPERSED",IF(SABI_SUMMARY!AP356="FEMALE_SUBADULT","F_DISPERSED","NA")),IF(SABI_SUMMARY!AQ356="MALE_ADULT_36_48","M_RESIDENT",IF(SABI_SUMMARY!AQ356="FEMALE_ADULT_36_48","F_RESIDENT","NA")))</f>
        <v>NA</v>
      </c>
      <c r="I356" s="1" t="str">
        <f>IF(SABI_SUMMARY!AR356="CENSORED",IF(SABI_SUMMARY!AQ356="MALE_SUBADULT","M_DISPERSED",IF(SABI_SUMMARY!AQ356="FEMALE_SUBADULT","F_DISPERSED","NA")),IF(SABI_SUMMARY!AR356="MALE_ADULT_36_48","M_RESIDENT",IF(SABI_SUMMARY!AR356="FEMALE_ADULT_36_48","F_RESIDENT","NA")))</f>
        <v>NA</v>
      </c>
      <c r="J356" s="1" t="str">
        <f>IF(SABI_SUMMARY!AS356="CENSORED",IF(SABI_SUMMARY!AR356="MALE_SUBADULT","M_DISPERSED",IF(SABI_SUMMARY!AR356="FEMALE_SUBADULT","F_DISPERSED","NA")),IF(SABI_SUMMARY!AS356="MALE_ADULT_36_48","M_RESIDENT",IF(SABI_SUMMARY!AS356="FEMALE_ADULT_36_48","F_RESIDENT","NA")))</f>
        <v>NA</v>
      </c>
      <c r="K356" s="1" t="str">
        <f>IF(SABI_SUMMARY!AT356="CENSORED",IF(SABI_SUMMARY!AS356="MALE_SUBADULT","M_DISPERSED",IF(SABI_SUMMARY!AS356="FEMALE_SUBADULT","F_DISPERSED","NA")),IF(SABI_SUMMARY!AT356="MALE_ADULT_36_48","M_RESIDENT",IF(SABI_SUMMARY!AT356="FEMALE_ADULT_36_48","F_RESIDENT","NA")))</f>
        <v>NA</v>
      </c>
      <c r="L356" s="1" t="str">
        <f>IF(SABI_SUMMARY!AU356="CENSORED",IF(SABI_SUMMARY!AT356="MALE_SUBADULT","M_DISPERSED",IF(SABI_SUMMARY!AT356="FEMALE_SUBADULT","F_DISPERSED","NA")),IF(SABI_SUMMARY!AU356="MALE_ADULT_36_48","M_RESIDENT",IF(SABI_SUMMARY!AU356="FEMALE_ADULT_36_48","F_RESIDENT","NA")))</f>
        <v>NA</v>
      </c>
      <c r="M356" s="1" t="str">
        <f>IF(SABI_SUMMARY!AV356="CENSORED",IF(SABI_SUMMARY!AU356="MALE_SUBADULT","M_DISPERSED",IF(SABI_SUMMARY!AU356="FEMALE_SUBADULT","F_DISPERSED","NA")),IF(SABI_SUMMARY!AV356="MALE_ADULT_36_48","M_RESIDENT",IF(SABI_SUMMARY!AV356="FEMALE_ADULT_36_48","F_RESIDENT","NA")))</f>
        <v>NA</v>
      </c>
      <c r="N356" s="1" t="str">
        <f>IF(SABI_SUMMARY!AW356="CENSORED",IF(SABI_SUMMARY!AV356="MALE_SUBADULT","M_DISPERSED",IF(SABI_SUMMARY!AV356="FEMALE_SUBADULT","F_DISPERSED","NA")),IF(SABI_SUMMARY!AW356="MALE_ADULT_36_48","M_RESIDENT",IF(SABI_SUMMARY!AW356="FEMALE_ADULT_36_48","F_RESIDENT","NA")))</f>
        <v>NA</v>
      </c>
      <c r="O356" s="1" t="str">
        <f>IF(SABI_SUMMARY!AX356="CENSORED",IF(SABI_SUMMARY!AW356="MALE_SUBADULT","M_DISPERSED",IF(SABI_SUMMARY!AW356="FEMALE_SUBADULT","F_DISPERSED","NA")),IF(SABI_SUMMARY!AX356="MALE_ADULT_36_48","M_RESIDENT",IF(SABI_SUMMARY!AX356="FEMALE_ADULT_36_48","F_RESIDENT","NA")))</f>
        <v>NA</v>
      </c>
      <c r="P356" s="1" t="str">
        <f>IF(SABI_SUMMARY!AY356="CENSORED",IF(SABI_SUMMARY!AX356="MALE_SUBADULT","M_DISPERSED",IF(SABI_SUMMARY!AX356="FEMALE_SUBADULT","F_DISPERSED","NA")),IF(SABI_SUMMARY!AY356="MALE_ADULT_36_48","M_RESIDENT",IF(SABI_SUMMARY!AY356="FEMALE_ADULT_36_48","F_RESIDENT","NA")))</f>
        <v>NA</v>
      </c>
    </row>
    <row r="357" spans="1:16" x14ac:dyDescent="0.2">
      <c r="A357" s="27">
        <f>SABI_RAW_DATA!A357</f>
        <v>356</v>
      </c>
      <c r="B357" s="1" t="str">
        <f>IF(SABI_SUMMARY!AK357="CENSORED",IF(SABI_SUMMARY!AJ357="MALE_SUBADULT","M_DISPERSED",IF(SABI_SUMMARY!AJ357="FEMALE_SUBADULT","F_DISPERSED","NA")),IF(SABI_SUMMARY!AK357="MALE_ADULT_36_48","M_RESIDENT",IF(SABI_SUMMARY!AK357="FEMALE_ADULT_36_48","F_RESIDENT","NA")))</f>
        <v>NA</v>
      </c>
      <c r="C357" s="1" t="str">
        <f>IF(SABI_SUMMARY!AL357="CENSORED",IF(SABI_SUMMARY!AK357="MALE_SUBADULT","M_DISPERSED",IF(SABI_SUMMARY!AK357="FEMALE_SUBADULT","F_DISPERSED","NA")),IF(SABI_SUMMARY!AL357="MALE_ADULT_36_48","M_RESIDENT",IF(SABI_SUMMARY!AL357="FEMALE_ADULT_36_48","F_RESIDENT","NA")))</f>
        <v>NA</v>
      </c>
      <c r="D357" s="1" t="str">
        <f>IF(SABI_SUMMARY!AM357="CENSORED",IF(SABI_SUMMARY!AL357="MALE_SUBADULT","M_DISPERSED",IF(SABI_SUMMARY!AL357="FEMALE_SUBADULT","F_DISPERSED","NA")),IF(SABI_SUMMARY!AM357="MALE_ADULT_36_48","M_RESIDENT",IF(SABI_SUMMARY!AM357="FEMALE_ADULT_36_48","F_RESIDENT","NA")))</f>
        <v>NA</v>
      </c>
      <c r="E357" s="1" t="str">
        <f>IF(SABI_SUMMARY!AN357="CENSORED",IF(SABI_SUMMARY!AM357="MALE_SUBADULT","M_DISPERSED",IF(SABI_SUMMARY!AM357="FEMALE_SUBADULT","F_DISPERSED","NA")),IF(SABI_SUMMARY!AN357="MALE_ADULT_36_48","M_RESIDENT",IF(SABI_SUMMARY!AN357="FEMALE_ADULT_36_48","F_RESIDENT","NA")))</f>
        <v>NA</v>
      </c>
      <c r="F357" s="1" t="str">
        <f>IF(SABI_SUMMARY!AO357="CENSORED",IF(SABI_SUMMARY!AN357="MALE_SUBADULT","M_DISPERSED",IF(SABI_SUMMARY!AN357="FEMALE_SUBADULT","F_DISPERSED","NA")),IF(SABI_SUMMARY!AO357="MALE_ADULT_36_48","M_RESIDENT",IF(SABI_SUMMARY!AO357="FEMALE_ADULT_36_48","F_RESIDENT","NA")))</f>
        <v>NA</v>
      </c>
      <c r="G357" s="1" t="str">
        <f>IF(SABI_SUMMARY!AP357="CENSORED",IF(SABI_SUMMARY!AO357="MALE_SUBADULT","M_DISPERSED",IF(SABI_SUMMARY!AO357="FEMALE_SUBADULT","F_DISPERSED","NA")),IF(SABI_SUMMARY!AP357="MALE_ADULT_36_48","M_RESIDENT",IF(SABI_SUMMARY!AP357="FEMALE_ADULT_36_48","F_RESIDENT","NA")))</f>
        <v>NA</v>
      </c>
      <c r="H357" s="1" t="str">
        <f>IF(SABI_SUMMARY!AQ357="CENSORED",IF(SABI_SUMMARY!AP357="MALE_SUBADULT","M_DISPERSED",IF(SABI_SUMMARY!AP357="FEMALE_SUBADULT","F_DISPERSED","NA")),IF(SABI_SUMMARY!AQ357="MALE_ADULT_36_48","M_RESIDENT",IF(SABI_SUMMARY!AQ357="FEMALE_ADULT_36_48","F_RESIDENT","NA")))</f>
        <v>NA</v>
      </c>
      <c r="I357" s="1" t="str">
        <f>IF(SABI_SUMMARY!AR357="CENSORED",IF(SABI_SUMMARY!AQ357="MALE_SUBADULT","M_DISPERSED",IF(SABI_SUMMARY!AQ357="FEMALE_SUBADULT","F_DISPERSED","NA")),IF(SABI_SUMMARY!AR357="MALE_ADULT_36_48","M_RESIDENT",IF(SABI_SUMMARY!AR357="FEMALE_ADULT_36_48","F_RESIDENT","NA")))</f>
        <v>NA</v>
      </c>
      <c r="J357" s="1" t="str">
        <f>IF(SABI_SUMMARY!AS357="CENSORED",IF(SABI_SUMMARY!AR357="MALE_SUBADULT","M_DISPERSED",IF(SABI_SUMMARY!AR357="FEMALE_SUBADULT","F_DISPERSED","NA")),IF(SABI_SUMMARY!AS357="MALE_ADULT_36_48","M_RESIDENT",IF(SABI_SUMMARY!AS357="FEMALE_ADULT_36_48","F_RESIDENT","NA")))</f>
        <v>NA</v>
      </c>
      <c r="K357" s="1" t="str">
        <f>IF(SABI_SUMMARY!AT357="CENSORED",IF(SABI_SUMMARY!AS357="MALE_SUBADULT","M_DISPERSED",IF(SABI_SUMMARY!AS357="FEMALE_SUBADULT","F_DISPERSED","NA")),IF(SABI_SUMMARY!AT357="MALE_ADULT_36_48","M_RESIDENT",IF(SABI_SUMMARY!AT357="FEMALE_ADULT_36_48","F_RESIDENT","NA")))</f>
        <v>NA</v>
      </c>
      <c r="L357" s="1" t="str">
        <f>IF(SABI_SUMMARY!AU357="CENSORED",IF(SABI_SUMMARY!AT357="MALE_SUBADULT","M_DISPERSED",IF(SABI_SUMMARY!AT357="FEMALE_SUBADULT","F_DISPERSED","NA")),IF(SABI_SUMMARY!AU357="MALE_ADULT_36_48","M_RESIDENT",IF(SABI_SUMMARY!AU357="FEMALE_ADULT_36_48","F_RESIDENT","NA")))</f>
        <v>NA</v>
      </c>
      <c r="M357" s="1" t="str">
        <f>IF(SABI_SUMMARY!AV357="CENSORED",IF(SABI_SUMMARY!AU357="MALE_SUBADULT","M_DISPERSED",IF(SABI_SUMMARY!AU357="FEMALE_SUBADULT","F_DISPERSED","NA")),IF(SABI_SUMMARY!AV357="MALE_ADULT_36_48","M_RESIDENT",IF(SABI_SUMMARY!AV357="FEMALE_ADULT_36_48","F_RESIDENT","NA")))</f>
        <v>NA</v>
      </c>
      <c r="N357" s="1" t="str">
        <f>IF(SABI_SUMMARY!AW357="CENSORED",IF(SABI_SUMMARY!AV357="MALE_SUBADULT","M_DISPERSED",IF(SABI_SUMMARY!AV357="FEMALE_SUBADULT","F_DISPERSED","NA")),IF(SABI_SUMMARY!AW357="MALE_ADULT_36_48","M_RESIDENT",IF(SABI_SUMMARY!AW357="FEMALE_ADULT_36_48","F_RESIDENT","NA")))</f>
        <v>NA</v>
      </c>
      <c r="O357" s="1" t="str">
        <f>IF(SABI_SUMMARY!AX357="CENSORED",IF(SABI_SUMMARY!AW357="MALE_SUBADULT","M_DISPERSED",IF(SABI_SUMMARY!AW357="FEMALE_SUBADULT","F_DISPERSED","NA")),IF(SABI_SUMMARY!AX357="MALE_ADULT_36_48","M_RESIDENT",IF(SABI_SUMMARY!AX357="FEMALE_ADULT_36_48","F_RESIDENT","NA")))</f>
        <v>NA</v>
      </c>
      <c r="P357" s="1" t="str">
        <f>IF(SABI_SUMMARY!AY357="CENSORED",IF(SABI_SUMMARY!AX357="MALE_SUBADULT","M_DISPERSED",IF(SABI_SUMMARY!AX357="FEMALE_SUBADULT","F_DISPERSED","NA")),IF(SABI_SUMMARY!AY357="MALE_ADULT_36_48","M_RESIDENT",IF(SABI_SUMMARY!AY357="FEMALE_ADULT_36_48","F_RESIDENT","NA")))</f>
        <v>NA</v>
      </c>
    </row>
    <row r="358" spans="1:16" x14ac:dyDescent="0.2">
      <c r="A358" s="27">
        <f>SABI_RAW_DATA!A358</f>
        <v>357</v>
      </c>
      <c r="B358" s="1" t="str">
        <f>IF(SABI_SUMMARY!AK358="CENSORED",IF(SABI_SUMMARY!AJ358="MALE_SUBADULT","M_DISPERSED",IF(SABI_SUMMARY!AJ358="FEMALE_SUBADULT","F_DISPERSED","NA")),IF(SABI_SUMMARY!AK358="MALE_ADULT_36_48","M_RESIDENT",IF(SABI_SUMMARY!AK358="FEMALE_ADULT_36_48","F_RESIDENT","NA")))</f>
        <v>NA</v>
      </c>
      <c r="C358" s="1" t="str">
        <f>IF(SABI_SUMMARY!AL358="CENSORED",IF(SABI_SUMMARY!AK358="MALE_SUBADULT","M_DISPERSED",IF(SABI_SUMMARY!AK358="FEMALE_SUBADULT","F_DISPERSED","NA")),IF(SABI_SUMMARY!AL358="MALE_ADULT_36_48","M_RESIDENT",IF(SABI_SUMMARY!AL358="FEMALE_ADULT_36_48","F_RESIDENT","NA")))</f>
        <v>NA</v>
      </c>
      <c r="D358" s="1" t="str">
        <f>IF(SABI_SUMMARY!AM358="CENSORED",IF(SABI_SUMMARY!AL358="MALE_SUBADULT","M_DISPERSED",IF(SABI_SUMMARY!AL358="FEMALE_SUBADULT","F_DISPERSED","NA")),IF(SABI_SUMMARY!AM358="MALE_ADULT_36_48","M_RESIDENT",IF(SABI_SUMMARY!AM358="FEMALE_ADULT_36_48","F_RESIDENT","NA")))</f>
        <v>NA</v>
      </c>
      <c r="E358" s="1" t="str">
        <f>IF(SABI_SUMMARY!AN358="CENSORED",IF(SABI_SUMMARY!AM358="MALE_SUBADULT","M_DISPERSED",IF(SABI_SUMMARY!AM358="FEMALE_SUBADULT","F_DISPERSED","NA")),IF(SABI_SUMMARY!AN358="MALE_ADULT_36_48","M_RESIDENT",IF(SABI_SUMMARY!AN358="FEMALE_ADULT_36_48","F_RESIDENT","NA")))</f>
        <v>NA</v>
      </c>
      <c r="F358" s="1" t="str">
        <f>IF(SABI_SUMMARY!AO358="CENSORED",IF(SABI_SUMMARY!AN358="MALE_SUBADULT","M_DISPERSED",IF(SABI_SUMMARY!AN358="FEMALE_SUBADULT","F_DISPERSED","NA")),IF(SABI_SUMMARY!AO358="MALE_ADULT_36_48","M_RESIDENT",IF(SABI_SUMMARY!AO358="FEMALE_ADULT_36_48","F_RESIDENT","NA")))</f>
        <v>NA</v>
      </c>
      <c r="G358" s="1" t="str">
        <f>IF(SABI_SUMMARY!AP358="CENSORED",IF(SABI_SUMMARY!AO358="MALE_SUBADULT","M_DISPERSED",IF(SABI_SUMMARY!AO358="FEMALE_SUBADULT","F_DISPERSED","NA")),IF(SABI_SUMMARY!AP358="MALE_ADULT_36_48","M_RESIDENT",IF(SABI_SUMMARY!AP358="FEMALE_ADULT_36_48","F_RESIDENT","NA")))</f>
        <v>NA</v>
      </c>
      <c r="H358" s="1" t="str">
        <f>IF(SABI_SUMMARY!AQ358="CENSORED",IF(SABI_SUMMARY!AP358="MALE_SUBADULT","M_DISPERSED",IF(SABI_SUMMARY!AP358="FEMALE_SUBADULT","F_DISPERSED","NA")),IF(SABI_SUMMARY!AQ358="MALE_ADULT_36_48","M_RESIDENT",IF(SABI_SUMMARY!AQ358="FEMALE_ADULT_36_48","F_RESIDENT","NA")))</f>
        <v>NA</v>
      </c>
      <c r="I358" s="1" t="str">
        <f>IF(SABI_SUMMARY!AR358="CENSORED",IF(SABI_SUMMARY!AQ358="MALE_SUBADULT","M_DISPERSED",IF(SABI_SUMMARY!AQ358="FEMALE_SUBADULT","F_DISPERSED","NA")),IF(SABI_SUMMARY!AR358="MALE_ADULT_36_48","M_RESIDENT",IF(SABI_SUMMARY!AR358="FEMALE_ADULT_36_48","F_RESIDENT","NA")))</f>
        <v>NA</v>
      </c>
      <c r="J358" s="1" t="str">
        <f>IF(SABI_SUMMARY!AS358="CENSORED",IF(SABI_SUMMARY!AR358="MALE_SUBADULT","M_DISPERSED",IF(SABI_SUMMARY!AR358="FEMALE_SUBADULT","F_DISPERSED","NA")),IF(SABI_SUMMARY!AS358="MALE_ADULT_36_48","M_RESIDENT",IF(SABI_SUMMARY!AS358="FEMALE_ADULT_36_48","F_RESIDENT","NA")))</f>
        <v>NA</v>
      </c>
      <c r="K358" s="1" t="str">
        <f>IF(SABI_SUMMARY!AT358="CENSORED",IF(SABI_SUMMARY!AS358="MALE_SUBADULT","M_DISPERSED",IF(SABI_SUMMARY!AS358="FEMALE_SUBADULT","F_DISPERSED","NA")),IF(SABI_SUMMARY!AT358="MALE_ADULT_36_48","M_RESIDENT",IF(SABI_SUMMARY!AT358="FEMALE_ADULT_36_48","F_RESIDENT","NA")))</f>
        <v>NA</v>
      </c>
      <c r="L358" s="1" t="str">
        <f>IF(SABI_SUMMARY!AU358="CENSORED",IF(SABI_SUMMARY!AT358="MALE_SUBADULT","M_DISPERSED",IF(SABI_SUMMARY!AT358="FEMALE_SUBADULT","F_DISPERSED","NA")),IF(SABI_SUMMARY!AU358="MALE_ADULT_36_48","M_RESIDENT",IF(SABI_SUMMARY!AU358="FEMALE_ADULT_36_48","F_RESIDENT","NA")))</f>
        <v>NA</v>
      </c>
      <c r="M358" s="1" t="str">
        <f>IF(SABI_SUMMARY!AV358="CENSORED",IF(SABI_SUMMARY!AU358="MALE_SUBADULT","M_DISPERSED",IF(SABI_SUMMARY!AU358="FEMALE_SUBADULT","F_DISPERSED","NA")),IF(SABI_SUMMARY!AV358="MALE_ADULT_36_48","M_RESIDENT",IF(SABI_SUMMARY!AV358="FEMALE_ADULT_36_48","F_RESIDENT","NA")))</f>
        <v>NA</v>
      </c>
      <c r="N358" s="1" t="str">
        <f>IF(SABI_SUMMARY!AW358="CENSORED",IF(SABI_SUMMARY!AV358="MALE_SUBADULT","M_DISPERSED",IF(SABI_SUMMARY!AV358="FEMALE_SUBADULT","F_DISPERSED","NA")),IF(SABI_SUMMARY!AW358="MALE_ADULT_36_48","M_RESIDENT",IF(SABI_SUMMARY!AW358="FEMALE_ADULT_36_48","F_RESIDENT","NA")))</f>
        <v>NA</v>
      </c>
      <c r="O358" s="1" t="str">
        <f>IF(SABI_SUMMARY!AX358="CENSORED",IF(SABI_SUMMARY!AW358="MALE_SUBADULT","M_DISPERSED",IF(SABI_SUMMARY!AW358="FEMALE_SUBADULT","F_DISPERSED","NA")),IF(SABI_SUMMARY!AX358="MALE_ADULT_36_48","M_RESIDENT",IF(SABI_SUMMARY!AX358="FEMALE_ADULT_36_48","F_RESIDENT","NA")))</f>
        <v>NA</v>
      </c>
      <c r="P358" s="1" t="str">
        <f>IF(SABI_SUMMARY!AY358="CENSORED",IF(SABI_SUMMARY!AX358="MALE_SUBADULT","M_DISPERSED",IF(SABI_SUMMARY!AX358="FEMALE_SUBADULT","F_DISPERSED","NA")),IF(SABI_SUMMARY!AY358="MALE_ADULT_36_48","M_RESIDENT",IF(SABI_SUMMARY!AY358="FEMALE_ADULT_36_48","F_RESIDENT","NA")))</f>
        <v>NA</v>
      </c>
    </row>
    <row r="359" spans="1:16" x14ac:dyDescent="0.2">
      <c r="A359" s="27">
        <f>SABI_RAW_DATA!A359</f>
        <v>358</v>
      </c>
      <c r="B359" s="1" t="str">
        <f>IF(SABI_SUMMARY!AK359="CENSORED",IF(SABI_SUMMARY!AJ359="MALE_SUBADULT","M_DISPERSED",IF(SABI_SUMMARY!AJ359="FEMALE_SUBADULT","F_DISPERSED","NA")),IF(SABI_SUMMARY!AK359="MALE_ADULT_36_48","M_RESIDENT",IF(SABI_SUMMARY!AK359="FEMALE_ADULT_36_48","F_RESIDENT","NA")))</f>
        <v>NA</v>
      </c>
      <c r="C359" s="1" t="str">
        <f>IF(SABI_SUMMARY!AL359="CENSORED",IF(SABI_SUMMARY!AK359="MALE_SUBADULT","M_DISPERSED",IF(SABI_SUMMARY!AK359="FEMALE_SUBADULT","F_DISPERSED","NA")),IF(SABI_SUMMARY!AL359="MALE_ADULT_36_48","M_RESIDENT",IF(SABI_SUMMARY!AL359="FEMALE_ADULT_36_48","F_RESIDENT","NA")))</f>
        <v>NA</v>
      </c>
      <c r="D359" s="1" t="str">
        <f>IF(SABI_SUMMARY!AM359="CENSORED",IF(SABI_SUMMARY!AL359="MALE_SUBADULT","M_DISPERSED",IF(SABI_SUMMARY!AL359="FEMALE_SUBADULT","F_DISPERSED","NA")),IF(SABI_SUMMARY!AM359="MALE_ADULT_36_48","M_RESIDENT",IF(SABI_SUMMARY!AM359="FEMALE_ADULT_36_48","F_RESIDENT","NA")))</f>
        <v>NA</v>
      </c>
      <c r="E359" s="1" t="str">
        <f>IF(SABI_SUMMARY!AN359="CENSORED",IF(SABI_SUMMARY!AM359="MALE_SUBADULT","M_DISPERSED",IF(SABI_SUMMARY!AM359="FEMALE_SUBADULT","F_DISPERSED","NA")),IF(SABI_SUMMARY!AN359="MALE_ADULT_36_48","M_RESIDENT",IF(SABI_SUMMARY!AN359="FEMALE_ADULT_36_48","F_RESIDENT","NA")))</f>
        <v>NA</v>
      </c>
      <c r="F359" s="1" t="str">
        <f>IF(SABI_SUMMARY!AO359="CENSORED",IF(SABI_SUMMARY!AN359="MALE_SUBADULT","M_DISPERSED",IF(SABI_SUMMARY!AN359="FEMALE_SUBADULT","F_DISPERSED","NA")),IF(SABI_SUMMARY!AO359="MALE_ADULT_36_48","M_RESIDENT",IF(SABI_SUMMARY!AO359="FEMALE_ADULT_36_48","F_RESIDENT","NA")))</f>
        <v>NA</v>
      </c>
      <c r="G359" s="1" t="str">
        <f>IF(SABI_SUMMARY!AP359="CENSORED",IF(SABI_SUMMARY!AO359="MALE_SUBADULT","M_DISPERSED",IF(SABI_SUMMARY!AO359="FEMALE_SUBADULT","F_DISPERSED","NA")),IF(SABI_SUMMARY!AP359="MALE_ADULT_36_48","M_RESIDENT",IF(SABI_SUMMARY!AP359="FEMALE_ADULT_36_48","F_RESIDENT","NA")))</f>
        <v>NA</v>
      </c>
      <c r="H359" s="1" t="str">
        <f>IF(SABI_SUMMARY!AQ359="CENSORED",IF(SABI_SUMMARY!AP359="MALE_SUBADULT","M_DISPERSED",IF(SABI_SUMMARY!AP359="FEMALE_SUBADULT","F_DISPERSED","NA")),IF(SABI_SUMMARY!AQ359="MALE_ADULT_36_48","M_RESIDENT",IF(SABI_SUMMARY!AQ359="FEMALE_ADULT_36_48","F_RESIDENT","NA")))</f>
        <v>NA</v>
      </c>
      <c r="I359" s="1" t="str">
        <f>IF(SABI_SUMMARY!AR359="CENSORED",IF(SABI_SUMMARY!AQ359="MALE_SUBADULT","M_DISPERSED",IF(SABI_SUMMARY!AQ359="FEMALE_SUBADULT","F_DISPERSED","NA")),IF(SABI_SUMMARY!AR359="MALE_ADULT_36_48","M_RESIDENT",IF(SABI_SUMMARY!AR359="FEMALE_ADULT_36_48","F_RESIDENT","NA")))</f>
        <v>NA</v>
      </c>
      <c r="J359" s="1" t="str">
        <f>IF(SABI_SUMMARY!AS359="CENSORED",IF(SABI_SUMMARY!AR359="MALE_SUBADULT","M_DISPERSED",IF(SABI_SUMMARY!AR359="FEMALE_SUBADULT","F_DISPERSED","NA")),IF(SABI_SUMMARY!AS359="MALE_ADULT_36_48","M_RESIDENT",IF(SABI_SUMMARY!AS359="FEMALE_ADULT_36_48","F_RESIDENT","NA")))</f>
        <v>NA</v>
      </c>
      <c r="K359" s="1" t="str">
        <f>IF(SABI_SUMMARY!AT359="CENSORED",IF(SABI_SUMMARY!AS359="MALE_SUBADULT","M_DISPERSED",IF(SABI_SUMMARY!AS359="FEMALE_SUBADULT","F_DISPERSED","NA")),IF(SABI_SUMMARY!AT359="MALE_ADULT_36_48","M_RESIDENT",IF(SABI_SUMMARY!AT359="FEMALE_ADULT_36_48","F_RESIDENT","NA")))</f>
        <v>NA</v>
      </c>
      <c r="L359" s="1" t="str">
        <f>IF(SABI_SUMMARY!AU359="CENSORED",IF(SABI_SUMMARY!AT359="MALE_SUBADULT","M_DISPERSED",IF(SABI_SUMMARY!AT359="FEMALE_SUBADULT","F_DISPERSED","NA")),IF(SABI_SUMMARY!AU359="MALE_ADULT_36_48","M_RESIDENT",IF(SABI_SUMMARY!AU359="FEMALE_ADULT_36_48","F_RESIDENT","NA")))</f>
        <v>NA</v>
      </c>
      <c r="M359" s="1" t="str">
        <f>IF(SABI_SUMMARY!AV359="CENSORED",IF(SABI_SUMMARY!AU359="MALE_SUBADULT","M_DISPERSED",IF(SABI_SUMMARY!AU359="FEMALE_SUBADULT","F_DISPERSED","NA")),IF(SABI_SUMMARY!AV359="MALE_ADULT_36_48","M_RESIDENT",IF(SABI_SUMMARY!AV359="FEMALE_ADULT_36_48","F_RESIDENT","NA")))</f>
        <v>NA</v>
      </c>
      <c r="N359" s="1" t="str">
        <f>IF(SABI_SUMMARY!AW359="CENSORED",IF(SABI_SUMMARY!AV359="MALE_SUBADULT","M_DISPERSED",IF(SABI_SUMMARY!AV359="FEMALE_SUBADULT","F_DISPERSED","NA")),IF(SABI_SUMMARY!AW359="MALE_ADULT_36_48","M_RESIDENT",IF(SABI_SUMMARY!AW359="FEMALE_ADULT_36_48","F_RESIDENT","NA")))</f>
        <v>NA</v>
      </c>
      <c r="O359" s="1" t="str">
        <f>IF(SABI_SUMMARY!AX359="CENSORED",IF(SABI_SUMMARY!AW359="MALE_SUBADULT","M_DISPERSED",IF(SABI_SUMMARY!AW359="FEMALE_SUBADULT","F_DISPERSED","NA")),IF(SABI_SUMMARY!AX359="MALE_ADULT_36_48","M_RESIDENT",IF(SABI_SUMMARY!AX359="FEMALE_ADULT_36_48","F_RESIDENT","NA")))</f>
        <v>NA</v>
      </c>
      <c r="P359" s="1" t="str">
        <f>IF(SABI_SUMMARY!AY359="CENSORED",IF(SABI_SUMMARY!AX359="MALE_SUBADULT","M_DISPERSED",IF(SABI_SUMMARY!AX359="FEMALE_SUBADULT","F_DISPERSED","NA")),IF(SABI_SUMMARY!AY359="MALE_ADULT_36_48","M_RESIDENT",IF(SABI_SUMMARY!AY359="FEMALE_ADULT_36_48","F_RESIDENT","NA")))</f>
        <v>NA</v>
      </c>
    </row>
    <row r="360" spans="1:16" x14ac:dyDescent="0.2">
      <c r="A360" s="27">
        <f>SABI_RAW_DATA!A360</f>
        <v>359</v>
      </c>
      <c r="B360" s="1" t="str">
        <f>IF(SABI_SUMMARY!AK360="CENSORED",IF(SABI_SUMMARY!AJ360="MALE_SUBADULT","M_DISPERSED",IF(SABI_SUMMARY!AJ360="FEMALE_SUBADULT","F_DISPERSED","NA")),IF(SABI_SUMMARY!AK360="MALE_ADULT_36_48","M_RESIDENT",IF(SABI_SUMMARY!AK360="FEMALE_ADULT_36_48","F_RESIDENT","NA")))</f>
        <v>NA</v>
      </c>
      <c r="C360" s="1" t="str">
        <f>IF(SABI_SUMMARY!AL360="CENSORED",IF(SABI_SUMMARY!AK360="MALE_SUBADULT","M_DISPERSED",IF(SABI_SUMMARY!AK360="FEMALE_SUBADULT","F_DISPERSED","NA")),IF(SABI_SUMMARY!AL360="MALE_ADULT_36_48","M_RESIDENT",IF(SABI_SUMMARY!AL360="FEMALE_ADULT_36_48","F_RESIDENT","NA")))</f>
        <v>NA</v>
      </c>
      <c r="D360" s="1" t="str">
        <f>IF(SABI_SUMMARY!AM360="CENSORED",IF(SABI_SUMMARY!AL360="MALE_SUBADULT","M_DISPERSED",IF(SABI_SUMMARY!AL360="FEMALE_SUBADULT","F_DISPERSED","NA")),IF(SABI_SUMMARY!AM360="MALE_ADULT_36_48","M_RESIDENT",IF(SABI_SUMMARY!AM360="FEMALE_ADULT_36_48","F_RESIDENT","NA")))</f>
        <v>NA</v>
      </c>
      <c r="E360" s="1" t="str">
        <f>IF(SABI_SUMMARY!AN360="CENSORED",IF(SABI_SUMMARY!AM360="MALE_SUBADULT","M_DISPERSED",IF(SABI_SUMMARY!AM360="FEMALE_SUBADULT","F_DISPERSED","NA")),IF(SABI_SUMMARY!AN360="MALE_ADULT_36_48","M_RESIDENT",IF(SABI_SUMMARY!AN360="FEMALE_ADULT_36_48","F_RESIDENT","NA")))</f>
        <v>NA</v>
      </c>
      <c r="F360" s="1" t="str">
        <f>IF(SABI_SUMMARY!AO360="CENSORED",IF(SABI_SUMMARY!AN360="MALE_SUBADULT","M_DISPERSED",IF(SABI_SUMMARY!AN360="FEMALE_SUBADULT","F_DISPERSED","NA")),IF(SABI_SUMMARY!AO360="MALE_ADULT_36_48","M_RESIDENT",IF(SABI_SUMMARY!AO360="FEMALE_ADULT_36_48","F_RESIDENT","NA")))</f>
        <v>NA</v>
      </c>
      <c r="G360" s="1" t="str">
        <f>IF(SABI_SUMMARY!AP360="CENSORED",IF(SABI_SUMMARY!AO360="MALE_SUBADULT","M_DISPERSED",IF(SABI_SUMMARY!AO360="FEMALE_SUBADULT","F_DISPERSED","NA")),IF(SABI_SUMMARY!AP360="MALE_ADULT_36_48","M_RESIDENT",IF(SABI_SUMMARY!AP360="FEMALE_ADULT_36_48","F_RESIDENT","NA")))</f>
        <v>NA</v>
      </c>
      <c r="H360" s="1" t="str">
        <f>IF(SABI_SUMMARY!AQ360="CENSORED",IF(SABI_SUMMARY!AP360="MALE_SUBADULT","M_DISPERSED",IF(SABI_SUMMARY!AP360="FEMALE_SUBADULT","F_DISPERSED","NA")),IF(SABI_SUMMARY!AQ360="MALE_ADULT_36_48","M_RESIDENT",IF(SABI_SUMMARY!AQ360="FEMALE_ADULT_36_48","F_RESIDENT","NA")))</f>
        <v>NA</v>
      </c>
      <c r="I360" s="1" t="str">
        <f>IF(SABI_SUMMARY!AR360="CENSORED",IF(SABI_SUMMARY!AQ360="MALE_SUBADULT","M_DISPERSED",IF(SABI_SUMMARY!AQ360="FEMALE_SUBADULT","F_DISPERSED","NA")),IF(SABI_SUMMARY!AR360="MALE_ADULT_36_48","M_RESIDENT",IF(SABI_SUMMARY!AR360="FEMALE_ADULT_36_48","F_RESIDENT","NA")))</f>
        <v>NA</v>
      </c>
      <c r="J360" s="1" t="str">
        <f>IF(SABI_SUMMARY!AS360="CENSORED",IF(SABI_SUMMARY!AR360="MALE_SUBADULT","M_DISPERSED",IF(SABI_SUMMARY!AR360="FEMALE_SUBADULT","F_DISPERSED","NA")),IF(SABI_SUMMARY!AS360="MALE_ADULT_36_48","M_RESIDENT",IF(SABI_SUMMARY!AS360="FEMALE_ADULT_36_48","F_RESIDENT","NA")))</f>
        <v>NA</v>
      </c>
      <c r="K360" s="1" t="str">
        <f>IF(SABI_SUMMARY!AT360="CENSORED",IF(SABI_SUMMARY!AS360="MALE_SUBADULT","M_DISPERSED",IF(SABI_SUMMARY!AS360="FEMALE_SUBADULT","F_DISPERSED","NA")),IF(SABI_SUMMARY!AT360="MALE_ADULT_36_48","M_RESIDENT",IF(SABI_SUMMARY!AT360="FEMALE_ADULT_36_48","F_RESIDENT","NA")))</f>
        <v>NA</v>
      </c>
      <c r="L360" s="1" t="str">
        <f>IF(SABI_SUMMARY!AU360="CENSORED",IF(SABI_SUMMARY!AT360="MALE_SUBADULT","M_DISPERSED",IF(SABI_SUMMARY!AT360="FEMALE_SUBADULT","F_DISPERSED","NA")),IF(SABI_SUMMARY!AU360="MALE_ADULT_36_48","M_RESIDENT",IF(SABI_SUMMARY!AU360="FEMALE_ADULT_36_48","F_RESIDENT","NA")))</f>
        <v>NA</v>
      </c>
      <c r="M360" s="1" t="str">
        <f>IF(SABI_SUMMARY!AV360="CENSORED",IF(SABI_SUMMARY!AU360="MALE_SUBADULT","M_DISPERSED",IF(SABI_SUMMARY!AU360="FEMALE_SUBADULT","F_DISPERSED","NA")),IF(SABI_SUMMARY!AV360="MALE_ADULT_36_48","M_RESIDENT",IF(SABI_SUMMARY!AV360="FEMALE_ADULT_36_48","F_RESIDENT","NA")))</f>
        <v>NA</v>
      </c>
      <c r="N360" s="1" t="str">
        <f>IF(SABI_SUMMARY!AW360="CENSORED",IF(SABI_SUMMARY!AV360="MALE_SUBADULT","M_DISPERSED",IF(SABI_SUMMARY!AV360="FEMALE_SUBADULT","F_DISPERSED","NA")),IF(SABI_SUMMARY!AW360="MALE_ADULT_36_48","M_RESIDENT",IF(SABI_SUMMARY!AW360="FEMALE_ADULT_36_48","F_RESIDENT","NA")))</f>
        <v>NA</v>
      </c>
      <c r="O360" s="1" t="str">
        <f>IF(SABI_SUMMARY!AX360="CENSORED",IF(SABI_SUMMARY!AW360="MALE_SUBADULT","M_DISPERSED",IF(SABI_SUMMARY!AW360="FEMALE_SUBADULT","F_DISPERSED","NA")),IF(SABI_SUMMARY!AX360="MALE_ADULT_36_48","M_RESIDENT",IF(SABI_SUMMARY!AX360="FEMALE_ADULT_36_48","F_RESIDENT","NA")))</f>
        <v>NA</v>
      </c>
      <c r="P360" s="1" t="str">
        <f>IF(SABI_SUMMARY!AY360="CENSORED",IF(SABI_SUMMARY!AX360="MALE_SUBADULT","M_DISPERSED",IF(SABI_SUMMARY!AX360="FEMALE_SUBADULT","F_DISPERSED","NA")),IF(SABI_SUMMARY!AY360="MALE_ADULT_36_48","M_RESIDENT",IF(SABI_SUMMARY!AY360="FEMALE_ADULT_36_48","F_RESIDENT","NA")))</f>
        <v>NA</v>
      </c>
    </row>
    <row r="361" spans="1:16" x14ac:dyDescent="0.2">
      <c r="A361" s="27">
        <f>SABI_RAW_DATA!A361</f>
        <v>360</v>
      </c>
      <c r="B361" s="1" t="str">
        <f>IF(SABI_SUMMARY!AK361="CENSORED",IF(SABI_SUMMARY!AJ361="MALE_SUBADULT","M_DISPERSED",IF(SABI_SUMMARY!AJ361="FEMALE_SUBADULT","F_DISPERSED","NA")),IF(SABI_SUMMARY!AK361="MALE_ADULT_36_48","M_RESIDENT",IF(SABI_SUMMARY!AK361="FEMALE_ADULT_36_48","F_RESIDENT","NA")))</f>
        <v>NA</v>
      </c>
      <c r="C361" s="1" t="str">
        <f>IF(SABI_SUMMARY!AL361="CENSORED",IF(SABI_SUMMARY!AK361="MALE_SUBADULT","M_DISPERSED",IF(SABI_SUMMARY!AK361="FEMALE_SUBADULT","F_DISPERSED","NA")),IF(SABI_SUMMARY!AL361="MALE_ADULT_36_48","M_RESIDENT",IF(SABI_SUMMARY!AL361="FEMALE_ADULT_36_48","F_RESIDENT","NA")))</f>
        <v>NA</v>
      </c>
      <c r="D361" s="1" t="str">
        <f>IF(SABI_SUMMARY!AM361="CENSORED",IF(SABI_SUMMARY!AL361="MALE_SUBADULT","M_DISPERSED",IF(SABI_SUMMARY!AL361="FEMALE_SUBADULT","F_DISPERSED","NA")),IF(SABI_SUMMARY!AM361="MALE_ADULT_36_48","M_RESIDENT",IF(SABI_SUMMARY!AM361="FEMALE_ADULT_36_48","F_RESIDENT","NA")))</f>
        <v>NA</v>
      </c>
      <c r="E361" s="1" t="str">
        <f>IF(SABI_SUMMARY!AN361="CENSORED",IF(SABI_SUMMARY!AM361="MALE_SUBADULT","M_DISPERSED",IF(SABI_SUMMARY!AM361="FEMALE_SUBADULT","F_DISPERSED","NA")),IF(SABI_SUMMARY!AN361="MALE_ADULT_36_48","M_RESIDENT",IF(SABI_SUMMARY!AN361="FEMALE_ADULT_36_48","F_RESIDENT","NA")))</f>
        <v>NA</v>
      </c>
      <c r="F361" s="1" t="str">
        <f>IF(SABI_SUMMARY!AO361="CENSORED",IF(SABI_SUMMARY!AN361="MALE_SUBADULT","M_DISPERSED",IF(SABI_SUMMARY!AN361="FEMALE_SUBADULT","F_DISPERSED","NA")),IF(SABI_SUMMARY!AO361="MALE_ADULT_36_48","M_RESIDENT",IF(SABI_SUMMARY!AO361="FEMALE_ADULT_36_48","F_RESIDENT","NA")))</f>
        <v>NA</v>
      </c>
      <c r="G361" s="1" t="str">
        <f>IF(SABI_SUMMARY!AP361="CENSORED",IF(SABI_SUMMARY!AO361="MALE_SUBADULT","M_DISPERSED",IF(SABI_SUMMARY!AO361="FEMALE_SUBADULT","F_DISPERSED","NA")),IF(SABI_SUMMARY!AP361="MALE_ADULT_36_48","M_RESIDENT",IF(SABI_SUMMARY!AP361="FEMALE_ADULT_36_48","F_RESIDENT","NA")))</f>
        <v>NA</v>
      </c>
      <c r="H361" s="1" t="str">
        <f>IF(SABI_SUMMARY!AQ361="CENSORED",IF(SABI_SUMMARY!AP361="MALE_SUBADULT","M_DISPERSED",IF(SABI_SUMMARY!AP361="FEMALE_SUBADULT","F_DISPERSED","NA")),IF(SABI_SUMMARY!AQ361="MALE_ADULT_36_48","M_RESIDENT",IF(SABI_SUMMARY!AQ361="FEMALE_ADULT_36_48","F_RESIDENT","NA")))</f>
        <v>NA</v>
      </c>
      <c r="I361" s="1" t="str">
        <f>IF(SABI_SUMMARY!AR361="CENSORED",IF(SABI_SUMMARY!AQ361="MALE_SUBADULT","M_DISPERSED",IF(SABI_SUMMARY!AQ361="FEMALE_SUBADULT","F_DISPERSED","NA")),IF(SABI_SUMMARY!AR361="MALE_ADULT_36_48","M_RESIDENT",IF(SABI_SUMMARY!AR361="FEMALE_ADULT_36_48","F_RESIDENT","NA")))</f>
        <v>NA</v>
      </c>
      <c r="J361" s="1" t="str">
        <f>IF(SABI_SUMMARY!AS361="CENSORED",IF(SABI_SUMMARY!AR361="MALE_SUBADULT","M_DISPERSED",IF(SABI_SUMMARY!AR361="FEMALE_SUBADULT","F_DISPERSED","NA")),IF(SABI_SUMMARY!AS361="MALE_ADULT_36_48","M_RESIDENT",IF(SABI_SUMMARY!AS361="FEMALE_ADULT_36_48","F_RESIDENT","NA")))</f>
        <v>NA</v>
      </c>
      <c r="K361" s="1" t="str">
        <f>IF(SABI_SUMMARY!AT361="CENSORED",IF(SABI_SUMMARY!AS361="MALE_SUBADULT","M_DISPERSED",IF(SABI_SUMMARY!AS361="FEMALE_SUBADULT","F_DISPERSED","NA")),IF(SABI_SUMMARY!AT361="MALE_ADULT_36_48","M_RESIDENT",IF(SABI_SUMMARY!AT361="FEMALE_ADULT_36_48","F_RESIDENT","NA")))</f>
        <v>NA</v>
      </c>
      <c r="L361" s="1" t="str">
        <f>IF(SABI_SUMMARY!AU361="CENSORED",IF(SABI_SUMMARY!AT361="MALE_SUBADULT","M_DISPERSED",IF(SABI_SUMMARY!AT361="FEMALE_SUBADULT","F_DISPERSED","NA")),IF(SABI_SUMMARY!AU361="MALE_ADULT_36_48","M_RESIDENT",IF(SABI_SUMMARY!AU361="FEMALE_ADULT_36_48","F_RESIDENT","NA")))</f>
        <v>NA</v>
      </c>
      <c r="M361" s="1" t="str">
        <f>IF(SABI_SUMMARY!AV361="CENSORED",IF(SABI_SUMMARY!AU361="MALE_SUBADULT","M_DISPERSED",IF(SABI_SUMMARY!AU361="FEMALE_SUBADULT","F_DISPERSED","NA")),IF(SABI_SUMMARY!AV361="MALE_ADULT_36_48","M_RESIDENT",IF(SABI_SUMMARY!AV361="FEMALE_ADULT_36_48","F_RESIDENT","NA")))</f>
        <v>NA</v>
      </c>
      <c r="N361" s="1" t="str">
        <f>IF(SABI_SUMMARY!AW361="CENSORED",IF(SABI_SUMMARY!AV361="MALE_SUBADULT","M_DISPERSED",IF(SABI_SUMMARY!AV361="FEMALE_SUBADULT","F_DISPERSED","NA")),IF(SABI_SUMMARY!AW361="MALE_ADULT_36_48","M_RESIDENT",IF(SABI_SUMMARY!AW361="FEMALE_ADULT_36_48","F_RESIDENT","NA")))</f>
        <v>NA</v>
      </c>
      <c r="O361" s="1" t="str">
        <f>IF(SABI_SUMMARY!AX361="CENSORED",IF(SABI_SUMMARY!AW361="MALE_SUBADULT","M_DISPERSED",IF(SABI_SUMMARY!AW361="FEMALE_SUBADULT","F_DISPERSED","NA")),IF(SABI_SUMMARY!AX361="MALE_ADULT_36_48","M_RESIDENT",IF(SABI_SUMMARY!AX361="FEMALE_ADULT_36_48","F_RESIDENT","NA")))</f>
        <v>NA</v>
      </c>
      <c r="P361" s="1" t="str">
        <f>IF(SABI_SUMMARY!AY361="CENSORED",IF(SABI_SUMMARY!AX361="MALE_SUBADULT","M_DISPERSED",IF(SABI_SUMMARY!AX361="FEMALE_SUBADULT","F_DISPERSED","NA")),IF(SABI_SUMMARY!AY361="MALE_ADULT_36_48","M_RESIDENT",IF(SABI_SUMMARY!AY361="FEMALE_ADULT_36_48","F_RESIDENT","NA")))</f>
        <v>NA</v>
      </c>
    </row>
    <row r="362" spans="1:16" x14ac:dyDescent="0.2">
      <c r="A362" s="27">
        <f>SABI_RAW_DATA!A362</f>
        <v>361</v>
      </c>
      <c r="B362" s="1" t="str">
        <f>IF(SABI_SUMMARY!AK362="CENSORED",IF(SABI_SUMMARY!AJ362="MALE_SUBADULT","M_DISPERSED",IF(SABI_SUMMARY!AJ362="FEMALE_SUBADULT","F_DISPERSED","NA")),IF(SABI_SUMMARY!AK362="MALE_ADULT_36_48","M_RESIDENT",IF(SABI_SUMMARY!AK362="FEMALE_ADULT_36_48","F_RESIDENT","NA")))</f>
        <v>NA</v>
      </c>
      <c r="C362" s="1" t="str">
        <f>IF(SABI_SUMMARY!AL362="CENSORED",IF(SABI_SUMMARY!AK362="MALE_SUBADULT","M_DISPERSED",IF(SABI_SUMMARY!AK362="FEMALE_SUBADULT","F_DISPERSED","NA")),IF(SABI_SUMMARY!AL362="MALE_ADULT_36_48","M_RESIDENT",IF(SABI_SUMMARY!AL362="FEMALE_ADULT_36_48","F_RESIDENT","NA")))</f>
        <v>NA</v>
      </c>
      <c r="D362" s="1" t="str">
        <f>IF(SABI_SUMMARY!AM362="CENSORED",IF(SABI_SUMMARY!AL362="MALE_SUBADULT","M_DISPERSED",IF(SABI_SUMMARY!AL362="FEMALE_SUBADULT","F_DISPERSED","NA")),IF(SABI_SUMMARY!AM362="MALE_ADULT_36_48","M_RESIDENT",IF(SABI_SUMMARY!AM362="FEMALE_ADULT_36_48","F_RESIDENT","NA")))</f>
        <v>NA</v>
      </c>
      <c r="E362" s="1" t="str">
        <f>IF(SABI_SUMMARY!AN362="CENSORED",IF(SABI_SUMMARY!AM362="MALE_SUBADULT","M_DISPERSED",IF(SABI_SUMMARY!AM362="FEMALE_SUBADULT","F_DISPERSED","NA")),IF(SABI_SUMMARY!AN362="MALE_ADULT_36_48","M_RESIDENT",IF(SABI_SUMMARY!AN362="FEMALE_ADULT_36_48","F_RESIDENT","NA")))</f>
        <v>NA</v>
      </c>
      <c r="F362" s="1" t="str">
        <f>IF(SABI_SUMMARY!AO362="CENSORED",IF(SABI_SUMMARY!AN362="MALE_SUBADULT","M_DISPERSED",IF(SABI_SUMMARY!AN362="FEMALE_SUBADULT","F_DISPERSED","NA")),IF(SABI_SUMMARY!AO362="MALE_ADULT_36_48","M_RESIDENT",IF(SABI_SUMMARY!AO362="FEMALE_ADULT_36_48","F_RESIDENT","NA")))</f>
        <v>NA</v>
      </c>
      <c r="G362" s="1" t="str">
        <f>IF(SABI_SUMMARY!AP362="CENSORED",IF(SABI_SUMMARY!AO362="MALE_SUBADULT","M_DISPERSED",IF(SABI_SUMMARY!AO362="FEMALE_SUBADULT","F_DISPERSED","NA")),IF(SABI_SUMMARY!AP362="MALE_ADULT_36_48","M_RESIDENT",IF(SABI_SUMMARY!AP362="FEMALE_ADULT_36_48","F_RESIDENT","NA")))</f>
        <v>NA</v>
      </c>
      <c r="H362" s="1" t="str">
        <f>IF(SABI_SUMMARY!AQ362="CENSORED",IF(SABI_SUMMARY!AP362="MALE_SUBADULT","M_DISPERSED",IF(SABI_SUMMARY!AP362="FEMALE_SUBADULT","F_DISPERSED","NA")),IF(SABI_SUMMARY!AQ362="MALE_ADULT_36_48","M_RESIDENT",IF(SABI_SUMMARY!AQ362="FEMALE_ADULT_36_48","F_RESIDENT","NA")))</f>
        <v>NA</v>
      </c>
      <c r="I362" s="1" t="str">
        <f>IF(SABI_SUMMARY!AR362="CENSORED",IF(SABI_SUMMARY!AQ362="MALE_SUBADULT","M_DISPERSED",IF(SABI_SUMMARY!AQ362="FEMALE_SUBADULT","F_DISPERSED","NA")),IF(SABI_SUMMARY!AR362="MALE_ADULT_36_48","M_RESIDENT",IF(SABI_SUMMARY!AR362="FEMALE_ADULT_36_48","F_RESIDENT","NA")))</f>
        <v>NA</v>
      </c>
      <c r="J362" s="1" t="str">
        <f>IF(SABI_SUMMARY!AS362="CENSORED",IF(SABI_SUMMARY!AR362="MALE_SUBADULT","M_DISPERSED",IF(SABI_SUMMARY!AR362="FEMALE_SUBADULT","F_DISPERSED","NA")),IF(SABI_SUMMARY!AS362="MALE_ADULT_36_48","M_RESIDENT",IF(SABI_SUMMARY!AS362="FEMALE_ADULT_36_48","F_RESIDENT","NA")))</f>
        <v>NA</v>
      </c>
      <c r="K362" s="1" t="str">
        <f>IF(SABI_SUMMARY!AT362="CENSORED",IF(SABI_SUMMARY!AS362="MALE_SUBADULT","M_DISPERSED",IF(SABI_SUMMARY!AS362="FEMALE_SUBADULT","F_DISPERSED","NA")),IF(SABI_SUMMARY!AT362="MALE_ADULT_36_48","M_RESIDENT",IF(SABI_SUMMARY!AT362="FEMALE_ADULT_36_48","F_RESIDENT","NA")))</f>
        <v>NA</v>
      </c>
      <c r="L362" s="1" t="str">
        <f>IF(SABI_SUMMARY!AU362="CENSORED",IF(SABI_SUMMARY!AT362="MALE_SUBADULT","M_DISPERSED",IF(SABI_SUMMARY!AT362="FEMALE_SUBADULT","F_DISPERSED","NA")),IF(SABI_SUMMARY!AU362="MALE_ADULT_36_48","M_RESIDENT",IF(SABI_SUMMARY!AU362="FEMALE_ADULT_36_48","F_RESIDENT","NA")))</f>
        <v>NA</v>
      </c>
      <c r="M362" s="1" t="str">
        <f>IF(SABI_SUMMARY!AV362="CENSORED",IF(SABI_SUMMARY!AU362="MALE_SUBADULT","M_DISPERSED",IF(SABI_SUMMARY!AU362="FEMALE_SUBADULT","F_DISPERSED","NA")),IF(SABI_SUMMARY!AV362="MALE_ADULT_36_48","M_RESIDENT",IF(SABI_SUMMARY!AV362="FEMALE_ADULT_36_48","F_RESIDENT","NA")))</f>
        <v>NA</v>
      </c>
      <c r="N362" s="1" t="str">
        <f>IF(SABI_SUMMARY!AW362="CENSORED",IF(SABI_SUMMARY!AV362="MALE_SUBADULT","M_DISPERSED",IF(SABI_SUMMARY!AV362="FEMALE_SUBADULT","F_DISPERSED","NA")),IF(SABI_SUMMARY!AW362="MALE_ADULT_36_48","M_RESIDENT",IF(SABI_SUMMARY!AW362="FEMALE_ADULT_36_48","F_RESIDENT","NA")))</f>
        <v>NA</v>
      </c>
      <c r="O362" s="1" t="str">
        <f>IF(SABI_SUMMARY!AX362="CENSORED",IF(SABI_SUMMARY!AW362="MALE_SUBADULT","M_DISPERSED",IF(SABI_SUMMARY!AW362="FEMALE_SUBADULT","F_DISPERSED","NA")),IF(SABI_SUMMARY!AX362="MALE_ADULT_36_48","M_RESIDENT",IF(SABI_SUMMARY!AX362="FEMALE_ADULT_36_48","F_RESIDENT","NA")))</f>
        <v>NA</v>
      </c>
      <c r="P362" s="1" t="str">
        <f>IF(SABI_SUMMARY!AY362="CENSORED",IF(SABI_SUMMARY!AX362="MALE_SUBADULT","M_DISPERSED",IF(SABI_SUMMARY!AX362="FEMALE_SUBADULT","F_DISPERSED","NA")),IF(SABI_SUMMARY!AY362="MALE_ADULT_36_48","M_RESIDENT",IF(SABI_SUMMARY!AY362="FEMALE_ADULT_36_48","F_RESIDENT","NA")))</f>
        <v>NA</v>
      </c>
    </row>
    <row r="363" spans="1:16" x14ac:dyDescent="0.2">
      <c r="A363" s="27">
        <f>SABI_RAW_DATA!A363</f>
        <v>362</v>
      </c>
      <c r="B363" s="1" t="str">
        <f>IF(SABI_SUMMARY!AK363="CENSORED",IF(SABI_SUMMARY!AJ363="MALE_SUBADULT","M_DISPERSED",IF(SABI_SUMMARY!AJ363="FEMALE_SUBADULT","F_DISPERSED","NA")),IF(SABI_SUMMARY!AK363="MALE_ADULT_36_48","M_RESIDENT",IF(SABI_SUMMARY!AK363="FEMALE_ADULT_36_48","F_RESIDENT","NA")))</f>
        <v>NA</v>
      </c>
      <c r="C363" s="1" t="str">
        <f>IF(SABI_SUMMARY!AL363="CENSORED",IF(SABI_SUMMARY!AK363="MALE_SUBADULT","M_DISPERSED",IF(SABI_SUMMARY!AK363="FEMALE_SUBADULT","F_DISPERSED","NA")),IF(SABI_SUMMARY!AL363="MALE_ADULT_36_48","M_RESIDENT",IF(SABI_SUMMARY!AL363="FEMALE_ADULT_36_48","F_RESIDENT","NA")))</f>
        <v>NA</v>
      </c>
      <c r="D363" s="1" t="str">
        <f>IF(SABI_SUMMARY!AM363="CENSORED",IF(SABI_SUMMARY!AL363="MALE_SUBADULT","M_DISPERSED",IF(SABI_SUMMARY!AL363="FEMALE_SUBADULT","F_DISPERSED","NA")),IF(SABI_SUMMARY!AM363="MALE_ADULT_36_48","M_RESIDENT",IF(SABI_SUMMARY!AM363="FEMALE_ADULT_36_48","F_RESIDENT","NA")))</f>
        <v>NA</v>
      </c>
      <c r="E363" s="1" t="str">
        <f>IF(SABI_SUMMARY!AN363="CENSORED",IF(SABI_SUMMARY!AM363="MALE_SUBADULT","M_DISPERSED",IF(SABI_SUMMARY!AM363="FEMALE_SUBADULT","F_DISPERSED","NA")),IF(SABI_SUMMARY!AN363="MALE_ADULT_36_48","M_RESIDENT",IF(SABI_SUMMARY!AN363="FEMALE_ADULT_36_48","F_RESIDENT","NA")))</f>
        <v>NA</v>
      </c>
      <c r="F363" s="1" t="str">
        <f>IF(SABI_SUMMARY!AO363="CENSORED",IF(SABI_SUMMARY!AN363="MALE_SUBADULT","M_DISPERSED",IF(SABI_SUMMARY!AN363="FEMALE_SUBADULT","F_DISPERSED","NA")),IF(SABI_SUMMARY!AO363="MALE_ADULT_36_48","M_RESIDENT",IF(SABI_SUMMARY!AO363="FEMALE_ADULT_36_48","F_RESIDENT","NA")))</f>
        <v>NA</v>
      </c>
      <c r="G363" s="1" t="str">
        <f>IF(SABI_SUMMARY!AP363="CENSORED",IF(SABI_SUMMARY!AO363="MALE_SUBADULT","M_DISPERSED",IF(SABI_SUMMARY!AO363="FEMALE_SUBADULT","F_DISPERSED","NA")),IF(SABI_SUMMARY!AP363="MALE_ADULT_36_48","M_RESIDENT",IF(SABI_SUMMARY!AP363="FEMALE_ADULT_36_48","F_RESIDENT","NA")))</f>
        <v>NA</v>
      </c>
      <c r="H363" s="1" t="str">
        <f>IF(SABI_SUMMARY!AQ363="CENSORED",IF(SABI_SUMMARY!AP363="MALE_SUBADULT","M_DISPERSED",IF(SABI_SUMMARY!AP363="FEMALE_SUBADULT","F_DISPERSED","NA")),IF(SABI_SUMMARY!AQ363="MALE_ADULT_36_48","M_RESIDENT",IF(SABI_SUMMARY!AQ363="FEMALE_ADULT_36_48","F_RESIDENT","NA")))</f>
        <v>NA</v>
      </c>
      <c r="I363" s="1" t="str">
        <f>IF(SABI_SUMMARY!AR363="CENSORED",IF(SABI_SUMMARY!AQ363="MALE_SUBADULT","M_DISPERSED",IF(SABI_SUMMARY!AQ363="FEMALE_SUBADULT","F_DISPERSED","NA")),IF(SABI_SUMMARY!AR363="MALE_ADULT_36_48","M_RESIDENT",IF(SABI_SUMMARY!AR363="FEMALE_ADULT_36_48","F_RESIDENT","NA")))</f>
        <v>NA</v>
      </c>
      <c r="J363" s="1" t="str">
        <f>IF(SABI_SUMMARY!AS363="CENSORED",IF(SABI_SUMMARY!AR363="MALE_SUBADULT","M_DISPERSED",IF(SABI_SUMMARY!AR363="FEMALE_SUBADULT","F_DISPERSED","NA")),IF(SABI_SUMMARY!AS363="MALE_ADULT_36_48","M_RESIDENT",IF(SABI_SUMMARY!AS363="FEMALE_ADULT_36_48","F_RESIDENT","NA")))</f>
        <v>NA</v>
      </c>
      <c r="K363" s="1" t="str">
        <f>IF(SABI_SUMMARY!AT363="CENSORED",IF(SABI_SUMMARY!AS363="MALE_SUBADULT","M_DISPERSED",IF(SABI_SUMMARY!AS363="FEMALE_SUBADULT","F_DISPERSED","NA")),IF(SABI_SUMMARY!AT363="MALE_ADULT_36_48","M_RESIDENT",IF(SABI_SUMMARY!AT363="FEMALE_ADULT_36_48","F_RESIDENT","NA")))</f>
        <v>NA</v>
      </c>
      <c r="L363" s="1" t="str">
        <f>IF(SABI_SUMMARY!AU363="CENSORED",IF(SABI_SUMMARY!AT363="MALE_SUBADULT","M_DISPERSED",IF(SABI_SUMMARY!AT363="FEMALE_SUBADULT","F_DISPERSED","NA")),IF(SABI_SUMMARY!AU363="MALE_ADULT_36_48","M_RESIDENT",IF(SABI_SUMMARY!AU363="FEMALE_ADULT_36_48","F_RESIDENT","NA")))</f>
        <v>NA</v>
      </c>
      <c r="M363" s="1" t="str">
        <f>IF(SABI_SUMMARY!AV363="CENSORED",IF(SABI_SUMMARY!AU363="MALE_SUBADULT","M_DISPERSED",IF(SABI_SUMMARY!AU363="FEMALE_SUBADULT","F_DISPERSED","NA")),IF(SABI_SUMMARY!AV363="MALE_ADULT_36_48","M_RESIDENT",IF(SABI_SUMMARY!AV363="FEMALE_ADULT_36_48","F_RESIDENT","NA")))</f>
        <v>NA</v>
      </c>
      <c r="N363" s="1" t="str">
        <f>IF(SABI_SUMMARY!AW363="CENSORED",IF(SABI_SUMMARY!AV363="MALE_SUBADULT","M_DISPERSED",IF(SABI_SUMMARY!AV363="FEMALE_SUBADULT","F_DISPERSED","NA")),IF(SABI_SUMMARY!AW363="MALE_ADULT_36_48","M_RESIDENT",IF(SABI_SUMMARY!AW363="FEMALE_ADULT_36_48","F_RESIDENT","NA")))</f>
        <v>NA</v>
      </c>
      <c r="O363" s="1" t="str">
        <f>IF(SABI_SUMMARY!AX363="CENSORED",IF(SABI_SUMMARY!AW363="MALE_SUBADULT","M_DISPERSED",IF(SABI_SUMMARY!AW363="FEMALE_SUBADULT","F_DISPERSED","NA")),IF(SABI_SUMMARY!AX363="MALE_ADULT_36_48","M_RESIDENT",IF(SABI_SUMMARY!AX363="FEMALE_ADULT_36_48","F_RESIDENT","NA")))</f>
        <v>NA</v>
      </c>
      <c r="P363" s="1" t="str">
        <f>IF(SABI_SUMMARY!AY363="CENSORED",IF(SABI_SUMMARY!AX363="MALE_SUBADULT","M_DISPERSED",IF(SABI_SUMMARY!AX363="FEMALE_SUBADULT","F_DISPERSED","NA")),IF(SABI_SUMMARY!AY363="MALE_ADULT_36_48","M_RESIDENT",IF(SABI_SUMMARY!AY363="FEMALE_ADULT_36_48","F_RESIDENT","NA")))</f>
        <v>NA</v>
      </c>
    </row>
    <row r="364" spans="1:16" x14ac:dyDescent="0.2">
      <c r="A364" s="27">
        <f>SABI_RAW_DATA!A364</f>
        <v>363</v>
      </c>
      <c r="B364" s="1" t="str">
        <f>IF(SABI_SUMMARY!AK364="CENSORED",IF(SABI_SUMMARY!AJ364="MALE_SUBADULT","M_DISPERSED",IF(SABI_SUMMARY!AJ364="FEMALE_SUBADULT","F_DISPERSED","NA")),IF(SABI_SUMMARY!AK364="MALE_ADULT_36_48","M_RESIDENT",IF(SABI_SUMMARY!AK364="FEMALE_ADULT_36_48","F_RESIDENT","NA")))</f>
        <v>NA</v>
      </c>
      <c r="C364" s="1" t="str">
        <f>IF(SABI_SUMMARY!AL364="CENSORED",IF(SABI_SUMMARY!AK364="MALE_SUBADULT","M_DISPERSED",IF(SABI_SUMMARY!AK364="FEMALE_SUBADULT","F_DISPERSED","NA")),IF(SABI_SUMMARY!AL364="MALE_ADULT_36_48","M_RESIDENT",IF(SABI_SUMMARY!AL364="FEMALE_ADULT_36_48","F_RESIDENT","NA")))</f>
        <v>NA</v>
      </c>
      <c r="D364" s="1" t="str">
        <f>IF(SABI_SUMMARY!AM364="CENSORED",IF(SABI_SUMMARY!AL364="MALE_SUBADULT","M_DISPERSED",IF(SABI_SUMMARY!AL364="FEMALE_SUBADULT","F_DISPERSED","NA")),IF(SABI_SUMMARY!AM364="MALE_ADULT_36_48","M_RESIDENT",IF(SABI_SUMMARY!AM364="FEMALE_ADULT_36_48","F_RESIDENT","NA")))</f>
        <v>NA</v>
      </c>
      <c r="E364" s="1" t="str">
        <f>IF(SABI_SUMMARY!AN364="CENSORED",IF(SABI_SUMMARY!AM364="MALE_SUBADULT","M_DISPERSED",IF(SABI_SUMMARY!AM364="FEMALE_SUBADULT","F_DISPERSED","NA")),IF(SABI_SUMMARY!AN364="MALE_ADULT_36_48","M_RESIDENT",IF(SABI_SUMMARY!AN364="FEMALE_ADULT_36_48","F_RESIDENT","NA")))</f>
        <v>NA</v>
      </c>
      <c r="F364" s="1" t="str">
        <f>IF(SABI_SUMMARY!AO364="CENSORED",IF(SABI_SUMMARY!AN364="MALE_SUBADULT","M_DISPERSED",IF(SABI_SUMMARY!AN364="FEMALE_SUBADULT","F_DISPERSED","NA")),IF(SABI_SUMMARY!AO364="MALE_ADULT_36_48","M_RESIDENT",IF(SABI_SUMMARY!AO364="FEMALE_ADULT_36_48","F_RESIDENT","NA")))</f>
        <v>NA</v>
      </c>
      <c r="G364" s="1" t="str">
        <f>IF(SABI_SUMMARY!AP364="CENSORED",IF(SABI_SUMMARY!AO364="MALE_SUBADULT","M_DISPERSED",IF(SABI_SUMMARY!AO364="FEMALE_SUBADULT","F_DISPERSED","NA")),IF(SABI_SUMMARY!AP364="MALE_ADULT_36_48","M_RESIDENT",IF(SABI_SUMMARY!AP364="FEMALE_ADULT_36_48","F_RESIDENT","NA")))</f>
        <v>NA</v>
      </c>
      <c r="H364" s="1" t="str">
        <f>IF(SABI_SUMMARY!AQ364="CENSORED",IF(SABI_SUMMARY!AP364="MALE_SUBADULT","M_DISPERSED",IF(SABI_SUMMARY!AP364="FEMALE_SUBADULT","F_DISPERSED","NA")),IF(SABI_SUMMARY!AQ364="MALE_ADULT_36_48","M_RESIDENT",IF(SABI_SUMMARY!AQ364="FEMALE_ADULT_36_48","F_RESIDENT","NA")))</f>
        <v>NA</v>
      </c>
      <c r="I364" s="1" t="str">
        <f>IF(SABI_SUMMARY!AR364="CENSORED",IF(SABI_SUMMARY!AQ364="MALE_SUBADULT","M_DISPERSED",IF(SABI_SUMMARY!AQ364="FEMALE_SUBADULT","F_DISPERSED","NA")),IF(SABI_SUMMARY!AR364="MALE_ADULT_36_48","M_RESIDENT",IF(SABI_SUMMARY!AR364="FEMALE_ADULT_36_48","F_RESIDENT","NA")))</f>
        <v>NA</v>
      </c>
      <c r="J364" s="1" t="str">
        <f>IF(SABI_SUMMARY!AS364="CENSORED",IF(SABI_SUMMARY!AR364="MALE_SUBADULT","M_DISPERSED",IF(SABI_SUMMARY!AR364="FEMALE_SUBADULT","F_DISPERSED","NA")),IF(SABI_SUMMARY!AS364="MALE_ADULT_36_48","M_RESIDENT",IF(SABI_SUMMARY!AS364="FEMALE_ADULT_36_48","F_RESIDENT","NA")))</f>
        <v>NA</v>
      </c>
      <c r="K364" s="1" t="str">
        <f>IF(SABI_SUMMARY!AT364="CENSORED",IF(SABI_SUMMARY!AS364="MALE_SUBADULT","M_DISPERSED",IF(SABI_SUMMARY!AS364="FEMALE_SUBADULT","F_DISPERSED","NA")),IF(SABI_SUMMARY!AT364="MALE_ADULT_36_48","M_RESIDENT",IF(SABI_SUMMARY!AT364="FEMALE_ADULT_36_48","F_RESIDENT","NA")))</f>
        <v>NA</v>
      </c>
      <c r="L364" s="1" t="str">
        <f>IF(SABI_SUMMARY!AU364="CENSORED",IF(SABI_SUMMARY!AT364="MALE_SUBADULT","M_DISPERSED",IF(SABI_SUMMARY!AT364="FEMALE_SUBADULT","F_DISPERSED","NA")),IF(SABI_SUMMARY!AU364="MALE_ADULT_36_48","M_RESIDENT",IF(SABI_SUMMARY!AU364="FEMALE_ADULT_36_48","F_RESIDENT","NA")))</f>
        <v>NA</v>
      </c>
      <c r="M364" s="1" t="str">
        <f>IF(SABI_SUMMARY!AV364="CENSORED",IF(SABI_SUMMARY!AU364="MALE_SUBADULT","M_DISPERSED",IF(SABI_SUMMARY!AU364="FEMALE_SUBADULT","F_DISPERSED","NA")),IF(SABI_SUMMARY!AV364="MALE_ADULT_36_48","M_RESIDENT",IF(SABI_SUMMARY!AV364="FEMALE_ADULT_36_48","F_RESIDENT","NA")))</f>
        <v>M_DISPERSED</v>
      </c>
      <c r="N364" s="1" t="str">
        <f>IF(SABI_SUMMARY!AW364="CENSORED",IF(SABI_SUMMARY!AV364="MALE_SUBADULT","M_DISPERSED",IF(SABI_SUMMARY!AV364="FEMALE_SUBADULT","F_DISPERSED","NA")),IF(SABI_SUMMARY!AW364="MALE_ADULT_36_48","M_RESIDENT",IF(SABI_SUMMARY!AW364="FEMALE_ADULT_36_48","F_RESIDENT","NA")))</f>
        <v>NA</v>
      </c>
      <c r="O364" s="1" t="str">
        <f>IF(SABI_SUMMARY!AX364="CENSORED",IF(SABI_SUMMARY!AW364="MALE_SUBADULT","M_DISPERSED",IF(SABI_SUMMARY!AW364="FEMALE_SUBADULT","F_DISPERSED","NA")),IF(SABI_SUMMARY!AX364="MALE_ADULT_36_48","M_RESIDENT",IF(SABI_SUMMARY!AX364="FEMALE_ADULT_36_48","F_RESIDENT","NA")))</f>
        <v>NA</v>
      </c>
      <c r="P364" s="1" t="str">
        <f>IF(SABI_SUMMARY!AY364="CENSORED",IF(SABI_SUMMARY!AX364="MALE_SUBADULT","M_DISPERSED",IF(SABI_SUMMARY!AX364="FEMALE_SUBADULT","F_DISPERSED","NA")),IF(SABI_SUMMARY!AY364="MALE_ADULT_36_48","M_RESIDENT",IF(SABI_SUMMARY!AY364="FEMALE_ADULT_36_48","F_RESIDENT","NA")))</f>
        <v>NA</v>
      </c>
    </row>
    <row r="365" spans="1:16" x14ac:dyDescent="0.2">
      <c r="A365" s="27">
        <f>SABI_RAW_DATA!A365</f>
        <v>364</v>
      </c>
      <c r="B365" s="1" t="str">
        <f>IF(SABI_SUMMARY!AK365="CENSORED",IF(SABI_SUMMARY!AJ365="MALE_SUBADULT","M_DISPERSED",IF(SABI_SUMMARY!AJ365="FEMALE_SUBADULT","F_DISPERSED","NA")),IF(SABI_SUMMARY!AK365="MALE_ADULT_36_48","M_RESIDENT",IF(SABI_SUMMARY!AK365="FEMALE_ADULT_36_48","F_RESIDENT","NA")))</f>
        <v>NA</v>
      </c>
      <c r="C365" s="1" t="str">
        <f>IF(SABI_SUMMARY!AL365="CENSORED",IF(SABI_SUMMARY!AK365="MALE_SUBADULT","M_DISPERSED",IF(SABI_SUMMARY!AK365="FEMALE_SUBADULT","F_DISPERSED","NA")),IF(SABI_SUMMARY!AL365="MALE_ADULT_36_48","M_RESIDENT",IF(SABI_SUMMARY!AL365="FEMALE_ADULT_36_48","F_RESIDENT","NA")))</f>
        <v>NA</v>
      </c>
      <c r="D365" s="1" t="str">
        <f>IF(SABI_SUMMARY!AM365="CENSORED",IF(SABI_SUMMARY!AL365="MALE_SUBADULT","M_DISPERSED",IF(SABI_SUMMARY!AL365="FEMALE_SUBADULT","F_DISPERSED","NA")),IF(SABI_SUMMARY!AM365="MALE_ADULT_36_48","M_RESIDENT",IF(SABI_SUMMARY!AM365="FEMALE_ADULT_36_48","F_RESIDENT","NA")))</f>
        <v>NA</v>
      </c>
      <c r="E365" s="1" t="str">
        <f>IF(SABI_SUMMARY!AN365="CENSORED",IF(SABI_SUMMARY!AM365="MALE_SUBADULT","M_DISPERSED",IF(SABI_SUMMARY!AM365="FEMALE_SUBADULT","F_DISPERSED","NA")),IF(SABI_SUMMARY!AN365="MALE_ADULT_36_48","M_RESIDENT",IF(SABI_SUMMARY!AN365="FEMALE_ADULT_36_48","F_RESIDENT","NA")))</f>
        <v>NA</v>
      </c>
      <c r="F365" s="1" t="str">
        <f>IF(SABI_SUMMARY!AO365="CENSORED",IF(SABI_SUMMARY!AN365="MALE_SUBADULT","M_DISPERSED",IF(SABI_SUMMARY!AN365="FEMALE_SUBADULT","F_DISPERSED","NA")),IF(SABI_SUMMARY!AO365="MALE_ADULT_36_48","M_RESIDENT",IF(SABI_SUMMARY!AO365="FEMALE_ADULT_36_48","F_RESIDENT","NA")))</f>
        <v>NA</v>
      </c>
      <c r="G365" s="1" t="str">
        <f>IF(SABI_SUMMARY!AP365="CENSORED",IF(SABI_SUMMARY!AO365="MALE_SUBADULT","M_DISPERSED",IF(SABI_SUMMARY!AO365="FEMALE_SUBADULT","F_DISPERSED","NA")),IF(SABI_SUMMARY!AP365="MALE_ADULT_36_48","M_RESIDENT",IF(SABI_SUMMARY!AP365="FEMALE_ADULT_36_48","F_RESIDENT","NA")))</f>
        <v>NA</v>
      </c>
      <c r="H365" s="1" t="str">
        <f>IF(SABI_SUMMARY!AQ365="CENSORED",IF(SABI_SUMMARY!AP365="MALE_SUBADULT","M_DISPERSED",IF(SABI_SUMMARY!AP365="FEMALE_SUBADULT","F_DISPERSED","NA")),IF(SABI_SUMMARY!AQ365="MALE_ADULT_36_48","M_RESIDENT",IF(SABI_SUMMARY!AQ365="FEMALE_ADULT_36_48","F_RESIDENT","NA")))</f>
        <v>NA</v>
      </c>
      <c r="I365" s="1" t="str">
        <f>IF(SABI_SUMMARY!AR365="CENSORED",IF(SABI_SUMMARY!AQ365="MALE_SUBADULT","M_DISPERSED",IF(SABI_SUMMARY!AQ365="FEMALE_SUBADULT","F_DISPERSED","NA")),IF(SABI_SUMMARY!AR365="MALE_ADULT_36_48","M_RESIDENT",IF(SABI_SUMMARY!AR365="FEMALE_ADULT_36_48","F_RESIDENT","NA")))</f>
        <v>NA</v>
      </c>
      <c r="J365" s="1" t="str">
        <f>IF(SABI_SUMMARY!AS365="CENSORED",IF(SABI_SUMMARY!AR365="MALE_SUBADULT","M_DISPERSED",IF(SABI_SUMMARY!AR365="FEMALE_SUBADULT","F_DISPERSED","NA")),IF(SABI_SUMMARY!AS365="MALE_ADULT_36_48","M_RESIDENT",IF(SABI_SUMMARY!AS365="FEMALE_ADULT_36_48","F_RESIDENT","NA")))</f>
        <v>NA</v>
      </c>
      <c r="K365" s="1" t="str">
        <f>IF(SABI_SUMMARY!AT365="CENSORED",IF(SABI_SUMMARY!AS365="MALE_SUBADULT","M_DISPERSED",IF(SABI_SUMMARY!AS365="FEMALE_SUBADULT","F_DISPERSED","NA")),IF(SABI_SUMMARY!AT365="MALE_ADULT_36_48","M_RESIDENT",IF(SABI_SUMMARY!AT365="FEMALE_ADULT_36_48","F_RESIDENT","NA")))</f>
        <v>NA</v>
      </c>
      <c r="L365" s="1" t="str">
        <f>IF(SABI_SUMMARY!AU365="CENSORED",IF(SABI_SUMMARY!AT365="MALE_SUBADULT","M_DISPERSED",IF(SABI_SUMMARY!AT365="FEMALE_SUBADULT","F_DISPERSED","NA")),IF(SABI_SUMMARY!AU365="MALE_ADULT_36_48","M_RESIDENT",IF(SABI_SUMMARY!AU365="FEMALE_ADULT_36_48","F_RESIDENT","NA")))</f>
        <v>NA</v>
      </c>
      <c r="M365" s="1" t="str">
        <f>IF(SABI_SUMMARY!AV365="CENSORED",IF(SABI_SUMMARY!AU365="MALE_SUBADULT","M_DISPERSED",IF(SABI_SUMMARY!AU365="FEMALE_SUBADULT","F_DISPERSED","NA")),IF(SABI_SUMMARY!AV365="MALE_ADULT_36_48","M_RESIDENT",IF(SABI_SUMMARY!AV365="FEMALE_ADULT_36_48","F_RESIDENT","NA")))</f>
        <v>NA</v>
      </c>
      <c r="N365" s="1" t="str">
        <f>IF(SABI_SUMMARY!AW365="CENSORED",IF(SABI_SUMMARY!AV365="MALE_SUBADULT","M_DISPERSED",IF(SABI_SUMMARY!AV365="FEMALE_SUBADULT","F_DISPERSED","NA")),IF(SABI_SUMMARY!AW365="MALE_ADULT_36_48","M_RESIDENT",IF(SABI_SUMMARY!AW365="FEMALE_ADULT_36_48","F_RESIDENT","NA")))</f>
        <v>NA</v>
      </c>
      <c r="O365" s="1" t="str">
        <f>IF(SABI_SUMMARY!AX365="CENSORED",IF(SABI_SUMMARY!AW365="MALE_SUBADULT","M_DISPERSED",IF(SABI_SUMMARY!AW365="FEMALE_SUBADULT","F_DISPERSED","NA")),IF(SABI_SUMMARY!AX365="MALE_ADULT_36_48","M_RESIDENT",IF(SABI_SUMMARY!AX365="FEMALE_ADULT_36_48","F_RESIDENT","NA")))</f>
        <v>NA</v>
      </c>
      <c r="P365" s="1" t="str">
        <f>IF(SABI_SUMMARY!AY365="CENSORED",IF(SABI_SUMMARY!AX365="MALE_SUBADULT","M_DISPERSED",IF(SABI_SUMMARY!AX365="FEMALE_SUBADULT","F_DISPERSED","NA")),IF(SABI_SUMMARY!AY365="MALE_ADULT_36_48","M_RESIDENT",IF(SABI_SUMMARY!AY365="FEMALE_ADULT_36_48","F_RESIDENT","NA")))</f>
        <v>NA</v>
      </c>
    </row>
    <row r="366" spans="1:16" x14ac:dyDescent="0.2">
      <c r="A366" s="27">
        <f>SABI_RAW_DATA!A366</f>
        <v>365</v>
      </c>
      <c r="B366" s="1" t="str">
        <f>IF(SABI_SUMMARY!AK366="CENSORED",IF(SABI_SUMMARY!AJ366="MALE_SUBADULT","M_DISPERSED",IF(SABI_SUMMARY!AJ366="FEMALE_SUBADULT","F_DISPERSED","NA")),IF(SABI_SUMMARY!AK366="MALE_ADULT_36_48","M_RESIDENT",IF(SABI_SUMMARY!AK366="FEMALE_ADULT_36_48","F_RESIDENT","NA")))</f>
        <v>NA</v>
      </c>
      <c r="C366" s="1" t="str">
        <f>IF(SABI_SUMMARY!AL366="CENSORED",IF(SABI_SUMMARY!AK366="MALE_SUBADULT","M_DISPERSED",IF(SABI_SUMMARY!AK366="FEMALE_SUBADULT","F_DISPERSED","NA")),IF(SABI_SUMMARY!AL366="MALE_ADULT_36_48","M_RESIDENT",IF(SABI_SUMMARY!AL366="FEMALE_ADULT_36_48","F_RESIDENT","NA")))</f>
        <v>NA</v>
      </c>
      <c r="D366" s="1" t="str">
        <f>IF(SABI_SUMMARY!AM366="CENSORED",IF(SABI_SUMMARY!AL366="MALE_SUBADULT","M_DISPERSED",IF(SABI_SUMMARY!AL366="FEMALE_SUBADULT","F_DISPERSED","NA")),IF(SABI_SUMMARY!AM366="MALE_ADULT_36_48","M_RESIDENT",IF(SABI_SUMMARY!AM366="FEMALE_ADULT_36_48","F_RESIDENT","NA")))</f>
        <v>NA</v>
      </c>
      <c r="E366" s="1" t="str">
        <f>IF(SABI_SUMMARY!AN366="CENSORED",IF(SABI_SUMMARY!AM366="MALE_SUBADULT","M_DISPERSED",IF(SABI_SUMMARY!AM366="FEMALE_SUBADULT","F_DISPERSED","NA")),IF(SABI_SUMMARY!AN366="MALE_ADULT_36_48","M_RESIDENT",IF(SABI_SUMMARY!AN366="FEMALE_ADULT_36_48","F_RESIDENT","NA")))</f>
        <v>NA</v>
      </c>
      <c r="F366" s="1" t="str">
        <f>IF(SABI_SUMMARY!AO366="CENSORED",IF(SABI_SUMMARY!AN366="MALE_SUBADULT","M_DISPERSED",IF(SABI_SUMMARY!AN366="FEMALE_SUBADULT","F_DISPERSED","NA")),IF(SABI_SUMMARY!AO366="MALE_ADULT_36_48","M_RESIDENT",IF(SABI_SUMMARY!AO366="FEMALE_ADULT_36_48","F_RESIDENT","NA")))</f>
        <v>NA</v>
      </c>
      <c r="G366" s="1" t="str">
        <f>IF(SABI_SUMMARY!AP366="CENSORED",IF(SABI_SUMMARY!AO366="MALE_SUBADULT","M_DISPERSED",IF(SABI_SUMMARY!AO366="FEMALE_SUBADULT","F_DISPERSED","NA")),IF(SABI_SUMMARY!AP366="MALE_ADULT_36_48","M_RESIDENT",IF(SABI_SUMMARY!AP366="FEMALE_ADULT_36_48","F_RESIDENT","NA")))</f>
        <v>NA</v>
      </c>
      <c r="H366" s="1" t="str">
        <f>IF(SABI_SUMMARY!AQ366="CENSORED",IF(SABI_SUMMARY!AP366="MALE_SUBADULT","M_DISPERSED",IF(SABI_SUMMARY!AP366="FEMALE_SUBADULT","F_DISPERSED","NA")),IF(SABI_SUMMARY!AQ366="MALE_ADULT_36_48","M_RESIDENT",IF(SABI_SUMMARY!AQ366="FEMALE_ADULT_36_48","F_RESIDENT","NA")))</f>
        <v>NA</v>
      </c>
      <c r="I366" s="1" t="str">
        <f>IF(SABI_SUMMARY!AR366="CENSORED",IF(SABI_SUMMARY!AQ366="MALE_SUBADULT","M_DISPERSED",IF(SABI_SUMMARY!AQ366="FEMALE_SUBADULT","F_DISPERSED","NA")),IF(SABI_SUMMARY!AR366="MALE_ADULT_36_48","M_RESIDENT",IF(SABI_SUMMARY!AR366="FEMALE_ADULT_36_48","F_RESIDENT","NA")))</f>
        <v>NA</v>
      </c>
      <c r="J366" s="1" t="str">
        <f>IF(SABI_SUMMARY!AS366="CENSORED",IF(SABI_SUMMARY!AR366="MALE_SUBADULT","M_DISPERSED",IF(SABI_SUMMARY!AR366="FEMALE_SUBADULT","F_DISPERSED","NA")),IF(SABI_SUMMARY!AS366="MALE_ADULT_36_48","M_RESIDENT",IF(SABI_SUMMARY!AS366="FEMALE_ADULT_36_48","F_RESIDENT","NA")))</f>
        <v>NA</v>
      </c>
      <c r="K366" s="1" t="str">
        <f>IF(SABI_SUMMARY!AT366="CENSORED",IF(SABI_SUMMARY!AS366="MALE_SUBADULT","M_DISPERSED",IF(SABI_SUMMARY!AS366="FEMALE_SUBADULT","F_DISPERSED","NA")),IF(SABI_SUMMARY!AT366="MALE_ADULT_36_48","M_RESIDENT",IF(SABI_SUMMARY!AT366="FEMALE_ADULT_36_48","F_RESIDENT","NA")))</f>
        <v>NA</v>
      </c>
      <c r="L366" s="1" t="str">
        <f>IF(SABI_SUMMARY!AU366="CENSORED",IF(SABI_SUMMARY!AT366="MALE_SUBADULT","M_DISPERSED",IF(SABI_SUMMARY!AT366="FEMALE_SUBADULT","F_DISPERSED","NA")),IF(SABI_SUMMARY!AU366="MALE_ADULT_36_48","M_RESIDENT",IF(SABI_SUMMARY!AU366="FEMALE_ADULT_36_48","F_RESIDENT","NA")))</f>
        <v>NA</v>
      </c>
      <c r="M366" s="1" t="str">
        <f>IF(SABI_SUMMARY!AV366="CENSORED",IF(SABI_SUMMARY!AU366="MALE_SUBADULT","M_DISPERSED",IF(SABI_SUMMARY!AU366="FEMALE_SUBADULT","F_DISPERSED","NA")),IF(SABI_SUMMARY!AV366="MALE_ADULT_36_48","M_RESIDENT",IF(SABI_SUMMARY!AV366="FEMALE_ADULT_36_48","F_RESIDENT","NA")))</f>
        <v>NA</v>
      </c>
      <c r="N366" s="1" t="str">
        <f>IF(SABI_SUMMARY!AW366="CENSORED",IF(SABI_SUMMARY!AV366="MALE_SUBADULT","M_DISPERSED",IF(SABI_SUMMARY!AV366="FEMALE_SUBADULT","F_DISPERSED","NA")),IF(SABI_SUMMARY!AW366="MALE_ADULT_36_48","M_RESIDENT",IF(SABI_SUMMARY!AW366="FEMALE_ADULT_36_48","F_RESIDENT","NA")))</f>
        <v>NA</v>
      </c>
      <c r="O366" s="1" t="str">
        <f>IF(SABI_SUMMARY!AX366="CENSORED",IF(SABI_SUMMARY!AW366="MALE_SUBADULT","M_DISPERSED",IF(SABI_SUMMARY!AW366="FEMALE_SUBADULT","F_DISPERSED","NA")),IF(SABI_SUMMARY!AX366="MALE_ADULT_36_48","M_RESIDENT",IF(SABI_SUMMARY!AX366="FEMALE_ADULT_36_48","F_RESIDENT","NA")))</f>
        <v>M_RESIDENT</v>
      </c>
      <c r="P366" s="1" t="str">
        <f>IF(SABI_SUMMARY!AY366="CENSORED",IF(SABI_SUMMARY!AX366="MALE_SUBADULT","M_DISPERSED",IF(SABI_SUMMARY!AX366="FEMALE_SUBADULT","F_DISPERSED","NA")),IF(SABI_SUMMARY!AY366="MALE_ADULT_36_48","M_RESIDENT",IF(SABI_SUMMARY!AY366="FEMALE_ADULT_36_48","F_RESIDENT","NA")))</f>
        <v>NA</v>
      </c>
    </row>
    <row r="367" spans="1:16" x14ac:dyDescent="0.2">
      <c r="A367" s="27">
        <f>SABI_RAW_DATA!A367</f>
        <v>366</v>
      </c>
      <c r="B367" s="1" t="str">
        <f>IF(SABI_SUMMARY!AK367="CENSORED",IF(SABI_SUMMARY!AJ367="MALE_SUBADULT","M_DISPERSED",IF(SABI_SUMMARY!AJ367="FEMALE_SUBADULT","F_DISPERSED","NA")),IF(SABI_SUMMARY!AK367="MALE_ADULT_36_48","M_RESIDENT",IF(SABI_SUMMARY!AK367="FEMALE_ADULT_36_48","F_RESIDENT","NA")))</f>
        <v>NA</v>
      </c>
      <c r="C367" s="1" t="str">
        <f>IF(SABI_SUMMARY!AL367="CENSORED",IF(SABI_SUMMARY!AK367="MALE_SUBADULT","M_DISPERSED",IF(SABI_SUMMARY!AK367="FEMALE_SUBADULT","F_DISPERSED","NA")),IF(SABI_SUMMARY!AL367="MALE_ADULT_36_48","M_RESIDENT",IF(SABI_SUMMARY!AL367="FEMALE_ADULT_36_48","F_RESIDENT","NA")))</f>
        <v>NA</v>
      </c>
      <c r="D367" s="1" t="str">
        <f>IF(SABI_SUMMARY!AM367="CENSORED",IF(SABI_SUMMARY!AL367="MALE_SUBADULT","M_DISPERSED",IF(SABI_SUMMARY!AL367="FEMALE_SUBADULT","F_DISPERSED","NA")),IF(SABI_SUMMARY!AM367="MALE_ADULT_36_48","M_RESIDENT",IF(SABI_SUMMARY!AM367="FEMALE_ADULT_36_48","F_RESIDENT","NA")))</f>
        <v>NA</v>
      </c>
      <c r="E367" s="1" t="str">
        <f>IF(SABI_SUMMARY!AN367="CENSORED",IF(SABI_SUMMARY!AM367="MALE_SUBADULT","M_DISPERSED",IF(SABI_SUMMARY!AM367="FEMALE_SUBADULT","F_DISPERSED","NA")),IF(SABI_SUMMARY!AN367="MALE_ADULT_36_48","M_RESIDENT",IF(SABI_SUMMARY!AN367="FEMALE_ADULT_36_48","F_RESIDENT","NA")))</f>
        <v>NA</v>
      </c>
      <c r="F367" s="1" t="str">
        <f>IF(SABI_SUMMARY!AO367="CENSORED",IF(SABI_SUMMARY!AN367="MALE_SUBADULT","M_DISPERSED",IF(SABI_SUMMARY!AN367="FEMALE_SUBADULT","F_DISPERSED","NA")),IF(SABI_SUMMARY!AO367="MALE_ADULT_36_48","M_RESIDENT",IF(SABI_SUMMARY!AO367="FEMALE_ADULT_36_48","F_RESIDENT","NA")))</f>
        <v>NA</v>
      </c>
      <c r="G367" s="1" t="str">
        <f>IF(SABI_SUMMARY!AP367="CENSORED",IF(SABI_SUMMARY!AO367="MALE_SUBADULT","M_DISPERSED",IF(SABI_SUMMARY!AO367="FEMALE_SUBADULT","F_DISPERSED","NA")),IF(SABI_SUMMARY!AP367="MALE_ADULT_36_48","M_RESIDENT",IF(SABI_SUMMARY!AP367="FEMALE_ADULT_36_48","F_RESIDENT","NA")))</f>
        <v>NA</v>
      </c>
      <c r="H367" s="1" t="str">
        <f>IF(SABI_SUMMARY!AQ367="CENSORED",IF(SABI_SUMMARY!AP367="MALE_SUBADULT","M_DISPERSED",IF(SABI_SUMMARY!AP367="FEMALE_SUBADULT","F_DISPERSED","NA")),IF(SABI_SUMMARY!AQ367="MALE_ADULT_36_48","M_RESIDENT",IF(SABI_SUMMARY!AQ367="FEMALE_ADULT_36_48","F_RESIDENT","NA")))</f>
        <v>NA</v>
      </c>
      <c r="I367" s="1" t="str">
        <f>IF(SABI_SUMMARY!AR367="CENSORED",IF(SABI_SUMMARY!AQ367="MALE_SUBADULT","M_DISPERSED",IF(SABI_SUMMARY!AQ367="FEMALE_SUBADULT","F_DISPERSED","NA")),IF(SABI_SUMMARY!AR367="MALE_ADULT_36_48","M_RESIDENT",IF(SABI_SUMMARY!AR367="FEMALE_ADULT_36_48","F_RESIDENT","NA")))</f>
        <v>NA</v>
      </c>
      <c r="J367" s="1" t="str">
        <f>IF(SABI_SUMMARY!AS367="CENSORED",IF(SABI_SUMMARY!AR367="MALE_SUBADULT","M_DISPERSED",IF(SABI_SUMMARY!AR367="FEMALE_SUBADULT","F_DISPERSED","NA")),IF(SABI_SUMMARY!AS367="MALE_ADULT_36_48","M_RESIDENT",IF(SABI_SUMMARY!AS367="FEMALE_ADULT_36_48","F_RESIDENT","NA")))</f>
        <v>NA</v>
      </c>
      <c r="K367" s="1" t="str">
        <f>IF(SABI_SUMMARY!AT367="CENSORED",IF(SABI_SUMMARY!AS367="MALE_SUBADULT","M_DISPERSED",IF(SABI_SUMMARY!AS367="FEMALE_SUBADULT","F_DISPERSED","NA")),IF(SABI_SUMMARY!AT367="MALE_ADULT_36_48","M_RESIDENT",IF(SABI_SUMMARY!AT367="FEMALE_ADULT_36_48","F_RESIDENT","NA")))</f>
        <v>NA</v>
      </c>
      <c r="L367" s="1" t="str">
        <f>IF(SABI_SUMMARY!AU367="CENSORED",IF(SABI_SUMMARY!AT367="MALE_SUBADULT","M_DISPERSED",IF(SABI_SUMMARY!AT367="FEMALE_SUBADULT","F_DISPERSED","NA")),IF(SABI_SUMMARY!AU367="MALE_ADULT_36_48","M_RESIDENT",IF(SABI_SUMMARY!AU367="FEMALE_ADULT_36_48","F_RESIDENT","NA")))</f>
        <v>NA</v>
      </c>
      <c r="M367" s="1" t="str">
        <f>IF(SABI_SUMMARY!AV367="CENSORED",IF(SABI_SUMMARY!AU367="MALE_SUBADULT","M_DISPERSED",IF(SABI_SUMMARY!AU367="FEMALE_SUBADULT","F_DISPERSED","NA")),IF(SABI_SUMMARY!AV367="MALE_ADULT_36_48","M_RESIDENT",IF(SABI_SUMMARY!AV367="FEMALE_ADULT_36_48","F_RESIDENT","NA")))</f>
        <v>NA</v>
      </c>
      <c r="N367" s="1" t="str">
        <f>IF(SABI_SUMMARY!AW367="CENSORED",IF(SABI_SUMMARY!AV367="MALE_SUBADULT","M_DISPERSED",IF(SABI_SUMMARY!AV367="FEMALE_SUBADULT","F_DISPERSED","NA")),IF(SABI_SUMMARY!AW367="MALE_ADULT_36_48","M_RESIDENT",IF(SABI_SUMMARY!AW367="FEMALE_ADULT_36_48","F_RESIDENT","NA")))</f>
        <v>NA</v>
      </c>
      <c r="O367" s="1" t="str">
        <f>IF(SABI_SUMMARY!AX367="CENSORED",IF(SABI_SUMMARY!AW367="MALE_SUBADULT","M_DISPERSED",IF(SABI_SUMMARY!AW367="FEMALE_SUBADULT","F_DISPERSED","NA")),IF(SABI_SUMMARY!AX367="MALE_ADULT_36_48","M_RESIDENT",IF(SABI_SUMMARY!AX367="FEMALE_ADULT_36_48","F_RESIDENT","NA")))</f>
        <v>NA</v>
      </c>
      <c r="P367" s="1" t="str">
        <f>IF(SABI_SUMMARY!AY367="CENSORED",IF(SABI_SUMMARY!AX367="MALE_SUBADULT","M_DISPERSED",IF(SABI_SUMMARY!AX367="FEMALE_SUBADULT","F_DISPERSED","NA")),IF(SABI_SUMMARY!AY367="MALE_ADULT_36_48","M_RESIDENT",IF(SABI_SUMMARY!AY367="FEMALE_ADULT_36_48","F_RESIDENT","NA")))</f>
        <v>NA</v>
      </c>
    </row>
    <row r="368" spans="1:16" x14ac:dyDescent="0.2">
      <c r="A368" s="27">
        <f>SABI_RAW_DATA!A368</f>
        <v>367</v>
      </c>
      <c r="B368" s="1" t="str">
        <f>IF(SABI_SUMMARY!AK368="CENSORED",IF(SABI_SUMMARY!AJ368="MALE_SUBADULT","M_DISPERSED",IF(SABI_SUMMARY!AJ368="FEMALE_SUBADULT","F_DISPERSED","NA")),IF(SABI_SUMMARY!AK368="MALE_ADULT_36_48","M_RESIDENT",IF(SABI_SUMMARY!AK368="FEMALE_ADULT_36_48","F_RESIDENT","NA")))</f>
        <v>NA</v>
      </c>
      <c r="C368" s="1" t="str">
        <f>IF(SABI_SUMMARY!AL368="CENSORED",IF(SABI_SUMMARY!AK368="MALE_SUBADULT","M_DISPERSED",IF(SABI_SUMMARY!AK368="FEMALE_SUBADULT","F_DISPERSED","NA")),IF(SABI_SUMMARY!AL368="MALE_ADULT_36_48","M_RESIDENT",IF(SABI_SUMMARY!AL368="FEMALE_ADULT_36_48","F_RESIDENT","NA")))</f>
        <v>NA</v>
      </c>
      <c r="D368" s="1" t="str">
        <f>IF(SABI_SUMMARY!AM368="CENSORED",IF(SABI_SUMMARY!AL368="MALE_SUBADULT","M_DISPERSED",IF(SABI_SUMMARY!AL368="FEMALE_SUBADULT","F_DISPERSED","NA")),IF(SABI_SUMMARY!AM368="MALE_ADULT_36_48","M_RESIDENT",IF(SABI_SUMMARY!AM368="FEMALE_ADULT_36_48","F_RESIDENT","NA")))</f>
        <v>NA</v>
      </c>
      <c r="E368" s="1" t="str">
        <f>IF(SABI_SUMMARY!AN368="CENSORED",IF(SABI_SUMMARY!AM368="MALE_SUBADULT","M_DISPERSED",IF(SABI_SUMMARY!AM368="FEMALE_SUBADULT","F_DISPERSED","NA")),IF(SABI_SUMMARY!AN368="MALE_ADULT_36_48","M_RESIDENT",IF(SABI_SUMMARY!AN368="FEMALE_ADULT_36_48","F_RESIDENT","NA")))</f>
        <v>NA</v>
      </c>
      <c r="F368" s="1" t="str">
        <f>IF(SABI_SUMMARY!AO368="CENSORED",IF(SABI_SUMMARY!AN368="MALE_SUBADULT","M_DISPERSED",IF(SABI_SUMMARY!AN368="FEMALE_SUBADULT","F_DISPERSED","NA")),IF(SABI_SUMMARY!AO368="MALE_ADULT_36_48","M_RESIDENT",IF(SABI_SUMMARY!AO368="FEMALE_ADULT_36_48","F_RESIDENT","NA")))</f>
        <v>NA</v>
      </c>
      <c r="G368" s="1" t="str">
        <f>IF(SABI_SUMMARY!AP368="CENSORED",IF(SABI_SUMMARY!AO368="MALE_SUBADULT","M_DISPERSED",IF(SABI_SUMMARY!AO368="FEMALE_SUBADULT","F_DISPERSED","NA")),IF(SABI_SUMMARY!AP368="MALE_ADULT_36_48","M_RESIDENT",IF(SABI_SUMMARY!AP368="FEMALE_ADULT_36_48","F_RESIDENT","NA")))</f>
        <v>NA</v>
      </c>
      <c r="H368" s="1" t="str">
        <f>IF(SABI_SUMMARY!AQ368="CENSORED",IF(SABI_SUMMARY!AP368="MALE_SUBADULT","M_DISPERSED",IF(SABI_SUMMARY!AP368="FEMALE_SUBADULT","F_DISPERSED","NA")),IF(SABI_SUMMARY!AQ368="MALE_ADULT_36_48","M_RESIDENT",IF(SABI_SUMMARY!AQ368="FEMALE_ADULT_36_48","F_RESIDENT","NA")))</f>
        <v>NA</v>
      </c>
      <c r="I368" s="1" t="str">
        <f>IF(SABI_SUMMARY!AR368="CENSORED",IF(SABI_SUMMARY!AQ368="MALE_SUBADULT","M_DISPERSED",IF(SABI_SUMMARY!AQ368="FEMALE_SUBADULT","F_DISPERSED","NA")),IF(SABI_SUMMARY!AR368="MALE_ADULT_36_48","M_RESIDENT",IF(SABI_SUMMARY!AR368="FEMALE_ADULT_36_48","F_RESIDENT","NA")))</f>
        <v>NA</v>
      </c>
      <c r="J368" s="1" t="str">
        <f>IF(SABI_SUMMARY!AS368="CENSORED",IF(SABI_SUMMARY!AR368="MALE_SUBADULT","M_DISPERSED",IF(SABI_SUMMARY!AR368="FEMALE_SUBADULT","F_DISPERSED","NA")),IF(SABI_SUMMARY!AS368="MALE_ADULT_36_48","M_RESIDENT",IF(SABI_SUMMARY!AS368="FEMALE_ADULT_36_48","F_RESIDENT","NA")))</f>
        <v>NA</v>
      </c>
      <c r="K368" s="1" t="str">
        <f>IF(SABI_SUMMARY!AT368="CENSORED",IF(SABI_SUMMARY!AS368="MALE_SUBADULT","M_DISPERSED",IF(SABI_SUMMARY!AS368="FEMALE_SUBADULT","F_DISPERSED","NA")),IF(SABI_SUMMARY!AT368="MALE_ADULT_36_48","M_RESIDENT",IF(SABI_SUMMARY!AT368="FEMALE_ADULT_36_48","F_RESIDENT","NA")))</f>
        <v>NA</v>
      </c>
      <c r="L368" s="1" t="str">
        <f>IF(SABI_SUMMARY!AU368="CENSORED",IF(SABI_SUMMARY!AT368="MALE_SUBADULT","M_DISPERSED",IF(SABI_SUMMARY!AT368="FEMALE_SUBADULT","F_DISPERSED","NA")),IF(SABI_SUMMARY!AU368="MALE_ADULT_36_48","M_RESIDENT",IF(SABI_SUMMARY!AU368="FEMALE_ADULT_36_48","F_RESIDENT","NA")))</f>
        <v>NA</v>
      </c>
      <c r="M368" s="1" t="str">
        <f>IF(SABI_SUMMARY!AV368="CENSORED",IF(SABI_SUMMARY!AU368="MALE_SUBADULT","M_DISPERSED",IF(SABI_SUMMARY!AU368="FEMALE_SUBADULT","F_DISPERSED","NA")),IF(SABI_SUMMARY!AV368="MALE_ADULT_36_48","M_RESIDENT",IF(SABI_SUMMARY!AV368="FEMALE_ADULT_36_48","F_RESIDENT","NA")))</f>
        <v>NA</v>
      </c>
      <c r="N368" s="1" t="str">
        <f>IF(SABI_SUMMARY!AW368="CENSORED",IF(SABI_SUMMARY!AV368="MALE_SUBADULT","M_DISPERSED",IF(SABI_SUMMARY!AV368="FEMALE_SUBADULT","F_DISPERSED","NA")),IF(SABI_SUMMARY!AW368="MALE_ADULT_36_48","M_RESIDENT",IF(SABI_SUMMARY!AW368="FEMALE_ADULT_36_48","F_RESIDENT","NA")))</f>
        <v>NA</v>
      </c>
      <c r="O368" s="1" t="str">
        <f>IF(SABI_SUMMARY!AX368="CENSORED",IF(SABI_SUMMARY!AW368="MALE_SUBADULT","M_DISPERSED",IF(SABI_SUMMARY!AW368="FEMALE_SUBADULT","F_DISPERSED","NA")),IF(SABI_SUMMARY!AX368="MALE_ADULT_36_48","M_RESIDENT",IF(SABI_SUMMARY!AX368="FEMALE_ADULT_36_48","F_RESIDENT","NA")))</f>
        <v>NA</v>
      </c>
      <c r="P368" s="1" t="str">
        <f>IF(SABI_SUMMARY!AY368="CENSORED",IF(SABI_SUMMARY!AX368="MALE_SUBADULT","M_DISPERSED",IF(SABI_SUMMARY!AX368="FEMALE_SUBADULT","F_DISPERSED","NA")),IF(SABI_SUMMARY!AY368="MALE_ADULT_36_48","M_RESIDENT",IF(SABI_SUMMARY!AY368="FEMALE_ADULT_36_48","F_RESIDENT","NA")))</f>
        <v>NA</v>
      </c>
    </row>
    <row r="369" spans="1:16" x14ac:dyDescent="0.2">
      <c r="A369" s="27">
        <f>SABI_RAW_DATA!A369</f>
        <v>368</v>
      </c>
      <c r="B369" s="1" t="str">
        <f>IF(SABI_SUMMARY!AK369="CENSORED",IF(SABI_SUMMARY!AJ369="MALE_SUBADULT","M_DISPERSED",IF(SABI_SUMMARY!AJ369="FEMALE_SUBADULT","F_DISPERSED","NA")),IF(SABI_SUMMARY!AK369="MALE_ADULT_36_48","M_RESIDENT",IF(SABI_SUMMARY!AK369="FEMALE_ADULT_36_48","F_RESIDENT","NA")))</f>
        <v>NA</v>
      </c>
      <c r="C369" s="1" t="str">
        <f>IF(SABI_SUMMARY!AL369="CENSORED",IF(SABI_SUMMARY!AK369="MALE_SUBADULT","M_DISPERSED",IF(SABI_SUMMARY!AK369="FEMALE_SUBADULT","F_DISPERSED","NA")),IF(SABI_SUMMARY!AL369="MALE_ADULT_36_48","M_RESIDENT",IF(SABI_SUMMARY!AL369="FEMALE_ADULT_36_48","F_RESIDENT","NA")))</f>
        <v>NA</v>
      </c>
      <c r="D369" s="1" t="str">
        <f>IF(SABI_SUMMARY!AM369="CENSORED",IF(SABI_SUMMARY!AL369="MALE_SUBADULT","M_DISPERSED",IF(SABI_SUMMARY!AL369="FEMALE_SUBADULT","F_DISPERSED","NA")),IF(SABI_SUMMARY!AM369="MALE_ADULT_36_48","M_RESIDENT",IF(SABI_SUMMARY!AM369="FEMALE_ADULT_36_48","F_RESIDENT","NA")))</f>
        <v>NA</v>
      </c>
      <c r="E369" s="1" t="str">
        <f>IF(SABI_SUMMARY!AN369="CENSORED",IF(SABI_SUMMARY!AM369="MALE_SUBADULT","M_DISPERSED",IF(SABI_SUMMARY!AM369="FEMALE_SUBADULT","F_DISPERSED","NA")),IF(SABI_SUMMARY!AN369="MALE_ADULT_36_48","M_RESIDENT",IF(SABI_SUMMARY!AN369="FEMALE_ADULT_36_48","F_RESIDENT","NA")))</f>
        <v>NA</v>
      </c>
      <c r="F369" s="1" t="str">
        <f>IF(SABI_SUMMARY!AO369="CENSORED",IF(SABI_SUMMARY!AN369="MALE_SUBADULT","M_DISPERSED",IF(SABI_SUMMARY!AN369="FEMALE_SUBADULT","F_DISPERSED","NA")),IF(SABI_SUMMARY!AO369="MALE_ADULT_36_48","M_RESIDENT",IF(SABI_SUMMARY!AO369="FEMALE_ADULT_36_48","F_RESIDENT","NA")))</f>
        <v>NA</v>
      </c>
      <c r="G369" s="1" t="str">
        <f>IF(SABI_SUMMARY!AP369="CENSORED",IF(SABI_SUMMARY!AO369="MALE_SUBADULT","M_DISPERSED",IF(SABI_SUMMARY!AO369="FEMALE_SUBADULT","F_DISPERSED","NA")),IF(SABI_SUMMARY!AP369="MALE_ADULT_36_48","M_RESIDENT",IF(SABI_SUMMARY!AP369="FEMALE_ADULT_36_48","F_RESIDENT","NA")))</f>
        <v>NA</v>
      </c>
      <c r="H369" s="1" t="str">
        <f>IF(SABI_SUMMARY!AQ369="CENSORED",IF(SABI_SUMMARY!AP369="MALE_SUBADULT","M_DISPERSED",IF(SABI_SUMMARY!AP369="FEMALE_SUBADULT","F_DISPERSED","NA")),IF(SABI_SUMMARY!AQ369="MALE_ADULT_36_48","M_RESIDENT",IF(SABI_SUMMARY!AQ369="FEMALE_ADULT_36_48","F_RESIDENT","NA")))</f>
        <v>NA</v>
      </c>
      <c r="I369" s="1" t="str">
        <f>IF(SABI_SUMMARY!AR369="CENSORED",IF(SABI_SUMMARY!AQ369="MALE_SUBADULT","M_DISPERSED",IF(SABI_SUMMARY!AQ369="FEMALE_SUBADULT","F_DISPERSED","NA")),IF(SABI_SUMMARY!AR369="MALE_ADULT_36_48","M_RESIDENT",IF(SABI_SUMMARY!AR369="FEMALE_ADULT_36_48","F_RESIDENT","NA")))</f>
        <v>NA</v>
      </c>
      <c r="J369" s="1" t="str">
        <f>IF(SABI_SUMMARY!AS369="CENSORED",IF(SABI_SUMMARY!AR369="MALE_SUBADULT","M_DISPERSED",IF(SABI_SUMMARY!AR369="FEMALE_SUBADULT","F_DISPERSED","NA")),IF(SABI_SUMMARY!AS369="MALE_ADULT_36_48","M_RESIDENT",IF(SABI_SUMMARY!AS369="FEMALE_ADULT_36_48","F_RESIDENT","NA")))</f>
        <v>NA</v>
      </c>
      <c r="K369" s="1" t="str">
        <f>IF(SABI_SUMMARY!AT369="CENSORED",IF(SABI_SUMMARY!AS369="MALE_SUBADULT","M_DISPERSED",IF(SABI_SUMMARY!AS369="FEMALE_SUBADULT","F_DISPERSED","NA")),IF(SABI_SUMMARY!AT369="MALE_ADULT_36_48","M_RESIDENT",IF(SABI_SUMMARY!AT369="FEMALE_ADULT_36_48","F_RESIDENT","NA")))</f>
        <v>NA</v>
      </c>
      <c r="L369" s="1" t="str">
        <f>IF(SABI_SUMMARY!AU369="CENSORED",IF(SABI_SUMMARY!AT369="MALE_SUBADULT","M_DISPERSED",IF(SABI_SUMMARY!AT369="FEMALE_SUBADULT","F_DISPERSED","NA")),IF(SABI_SUMMARY!AU369="MALE_ADULT_36_48","M_RESIDENT",IF(SABI_SUMMARY!AU369="FEMALE_ADULT_36_48","F_RESIDENT","NA")))</f>
        <v>NA</v>
      </c>
      <c r="M369" s="1" t="str">
        <f>IF(SABI_SUMMARY!AV369="CENSORED",IF(SABI_SUMMARY!AU369="MALE_SUBADULT","M_DISPERSED",IF(SABI_SUMMARY!AU369="FEMALE_SUBADULT","F_DISPERSED","NA")),IF(SABI_SUMMARY!AV369="MALE_ADULT_36_48","M_RESIDENT",IF(SABI_SUMMARY!AV369="FEMALE_ADULT_36_48","F_RESIDENT","NA")))</f>
        <v>NA</v>
      </c>
      <c r="N369" s="1" t="str">
        <f>IF(SABI_SUMMARY!AW369="CENSORED",IF(SABI_SUMMARY!AV369="MALE_SUBADULT","M_DISPERSED",IF(SABI_SUMMARY!AV369="FEMALE_SUBADULT","F_DISPERSED","NA")),IF(SABI_SUMMARY!AW369="MALE_ADULT_36_48","M_RESIDENT",IF(SABI_SUMMARY!AW369="FEMALE_ADULT_36_48","F_RESIDENT","NA")))</f>
        <v>NA</v>
      </c>
      <c r="O369" s="1" t="str">
        <f>IF(SABI_SUMMARY!AX369="CENSORED",IF(SABI_SUMMARY!AW369="MALE_SUBADULT","M_DISPERSED",IF(SABI_SUMMARY!AW369="FEMALE_SUBADULT","F_DISPERSED","NA")),IF(SABI_SUMMARY!AX369="MALE_ADULT_36_48","M_RESIDENT",IF(SABI_SUMMARY!AX369="FEMALE_ADULT_36_48","F_RESIDENT","NA")))</f>
        <v>NA</v>
      </c>
      <c r="P369" s="1" t="str">
        <f>IF(SABI_SUMMARY!AY369="CENSORED",IF(SABI_SUMMARY!AX369="MALE_SUBADULT","M_DISPERSED",IF(SABI_SUMMARY!AX369="FEMALE_SUBADULT","F_DISPERSED","NA")),IF(SABI_SUMMARY!AY369="MALE_ADULT_36_48","M_RESIDENT",IF(SABI_SUMMARY!AY369="FEMALE_ADULT_36_48","F_RESIDENT","NA")))</f>
        <v>NA</v>
      </c>
    </row>
    <row r="370" spans="1:16" x14ac:dyDescent="0.2">
      <c r="A370" s="27">
        <f>SABI_RAW_DATA!A370</f>
        <v>369</v>
      </c>
      <c r="B370" s="1" t="str">
        <f>IF(SABI_SUMMARY!AK370="CENSORED",IF(SABI_SUMMARY!AJ370="MALE_SUBADULT","M_DISPERSED",IF(SABI_SUMMARY!AJ370="FEMALE_SUBADULT","F_DISPERSED","NA")),IF(SABI_SUMMARY!AK370="MALE_ADULT_36_48","M_RESIDENT",IF(SABI_SUMMARY!AK370="FEMALE_ADULT_36_48","F_RESIDENT","NA")))</f>
        <v>NA</v>
      </c>
      <c r="C370" s="1" t="str">
        <f>IF(SABI_SUMMARY!AL370="CENSORED",IF(SABI_SUMMARY!AK370="MALE_SUBADULT","M_DISPERSED",IF(SABI_SUMMARY!AK370="FEMALE_SUBADULT","F_DISPERSED","NA")),IF(SABI_SUMMARY!AL370="MALE_ADULT_36_48","M_RESIDENT",IF(SABI_SUMMARY!AL370="FEMALE_ADULT_36_48","F_RESIDENT","NA")))</f>
        <v>NA</v>
      </c>
      <c r="D370" s="1" t="str">
        <f>IF(SABI_SUMMARY!AM370="CENSORED",IF(SABI_SUMMARY!AL370="MALE_SUBADULT","M_DISPERSED",IF(SABI_SUMMARY!AL370="FEMALE_SUBADULT","F_DISPERSED","NA")),IF(SABI_SUMMARY!AM370="MALE_ADULT_36_48","M_RESIDENT",IF(SABI_SUMMARY!AM370="FEMALE_ADULT_36_48","F_RESIDENT","NA")))</f>
        <v>NA</v>
      </c>
      <c r="E370" s="1" t="str">
        <f>IF(SABI_SUMMARY!AN370="CENSORED",IF(SABI_SUMMARY!AM370="MALE_SUBADULT","M_DISPERSED",IF(SABI_SUMMARY!AM370="FEMALE_SUBADULT","F_DISPERSED","NA")),IF(SABI_SUMMARY!AN370="MALE_ADULT_36_48","M_RESIDENT",IF(SABI_SUMMARY!AN370="FEMALE_ADULT_36_48","F_RESIDENT","NA")))</f>
        <v>NA</v>
      </c>
      <c r="F370" s="1" t="str">
        <f>IF(SABI_SUMMARY!AO370="CENSORED",IF(SABI_SUMMARY!AN370="MALE_SUBADULT","M_DISPERSED",IF(SABI_SUMMARY!AN370="FEMALE_SUBADULT","F_DISPERSED","NA")),IF(SABI_SUMMARY!AO370="MALE_ADULT_36_48","M_RESIDENT",IF(SABI_SUMMARY!AO370="FEMALE_ADULT_36_48","F_RESIDENT","NA")))</f>
        <v>NA</v>
      </c>
      <c r="G370" s="1" t="str">
        <f>IF(SABI_SUMMARY!AP370="CENSORED",IF(SABI_SUMMARY!AO370="MALE_SUBADULT","M_DISPERSED",IF(SABI_SUMMARY!AO370="FEMALE_SUBADULT","F_DISPERSED","NA")),IF(SABI_SUMMARY!AP370="MALE_ADULT_36_48","M_RESIDENT",IF(SABI_SUMMARY!AP370="FEMALE_ADULT_36_48","F_RESIDENT","NA")))</f>
        <v>NA</v>
      </c>
      <c r="H370" s="1" t="str">
        <f>IF(SABI_SUMMARY!AQ370="CENSORED",IF(SABI_SUMMARY!AP370="MALE_SUBADULT","M_DISPERSED",IF(SABI_SUMMARY!AP370="FEMALE_SUBADULT","F_DISPERSED","NA")),IF(SABI_SUMMARY!AQ370="MALE_ADULT_36_48","M_RESIDENT",IF(SABI_SUMMARY!AQ370="FEMALE_ADULT_36_48","F_RESIDENT","NA")))</f>
        <v>NA</v>
      </c>
      <c r="I370" s="1" t="str">
        <f>IF(SABI_SUMMARY!AR370="CENSORED",IF(SABI_SUMMARY!AQ370="MALE_SUBADULT","M_DISPERSED",IF(SABI_SUMMARY!AQ370="FEMALE_SUBADULT","F_DISPERSED","NA")),IF(SABI_SUMMARY!AR370="MALE_ADULT_36_48","M_RESIDENT",IF(SABI_SUMMARY!AR370="FEMALE_ADULT_36_48","F_RESIDENT","NA")))</f>
        <v>NA</v>
      </c>
      <c r="J370" s="1" t="str">
        <f>IF(SABI_SUMMARY!AS370="CENSORED",IF(SABI_SUMMARY!AR370="MALE_SUBADULT","M_DISPERSED",IF(SABI_SUMMARY!AR370="FEMALE_SUBADULT","F_DISPERSED","NA")),IF(SABI_SUMMARY!AS370="MALE_ADULT_36_48","M_RESIDENT",IF(SABI_SUMMARY!AS370="FEMALE_ADULT_36_48","F_RESIDENT","NA")))</f>
        <v>NA</v>
      </c>
      <c r="K370" s="1" t="str">
        <f>IF(SABI_SUMMARY!AT370="CENSORED",IF(SABI_SUMMARY!AS370="MALE_SUBADULT","M_DISPERSED",IF(SABI_SUMMARY!AS370="FEMALE_SUBADULT","F_DISPERSED","NA")),IF(SABI_SUMMARY!AT370="MALE_ADULT_36_48","M_RESIDENT",IF(SABI_SUMMARY!AT370="FEMALE_ADULT_36_48","F_RESIDENT","NA")))</f>
        <v>NA</v>
      </c>
      <c r="L370" s="1" t="str">
        <f>IF(SABI_SUMMARY!AU370="CENSORED",IF(SABI_SUMMARY!AT370="MALE_SUBADULT","M_DISPERSED",IF(SABI_SUMMARY!AT370="FEMALE_SUBADULT","F_DISPERSED","NA")),IF(SABI_SUMMARY!AU370="MALE_ADULT_36_48","M_RESIDENT",IF(SABI_SUMMARY!AU370="FEMALE_ADULT_36_48","F_RESIDENT","NA")))</f>
        <v>NA</v>
      </c>
      <c r="M370" s="1" t="str">
        <f>IF(SABI_SUMMARY!AV370="CENSORED",IF(SABI_SUMMARY!AU370="MALE_SUBADULT","M_DISPERSED",IF(SABI_SUMMARY!AU370="FEMALE_SUBADULT","F_DISPERSED","NA")),IF(SABI_SUMMARY!AV370="MALE_ADULT_36_48","M_RESIDENT",IF(SABI_SUMMARY!AV370="FEMALE_ADULT_36_48","F_RESIDENT","NA")))</f>
        <v>NA</v>
      </c>
      <c r="N370" s="1" t="str">
        <f>IF(SABI_SUMMARY!AW370="CENSORED",IF(SABI_SUMMARY!AV370="MALE_SUBADULT","M_DISPERSED",IF(SABI_SUMMARY!AV370="FEMALE_SUBADULT","F_DISPERSED","NA")),IF(SABI_SUMMARY!AW370="MALE_ADULT_36_48","M_RESIDENT",IF(SABI_SUMMARY!AW370="FEMALE_ADULT_36_48","F_RESIDENT","NA")))</f>
        <v>NA</v>
      </c>
      <c r="O370" s="1" t="str">
        <f>IF(SABI_SUMMARY!AX370="CENSORED",IF(SABI_SUMMARY!AW370="MALE_SUBADULT","M_DISPERSED",IF(SABI_SUMMARY!AW370="FEMALE_SUBADULT","F_DISPERSED","NA")),IF(SABI_SUMMARY!AX370="MALE_ADULT_36_48","M_RESIDENT",IF(SABI_SUMMARY!AX370="FEMALE_ADULT_36_48","F_RESIDENT","NA")))</f>
        <v>NA</v>
      </c>
      <c r="P370" s="1" t="str">
        <f>IF(SABI_SUMMARY!AY370="CENSORED",IF(SABI_SUMMARY!AX370="MALE_SUBADULT","M_DISPERSED",IF(SABI_SUMMARY!AX370="FEMALE_SUBADULT","F_DISPERSED","NA")),IF(SABI_SUMMARY!AY370="MALE_ADULT_36_48","M_RESIDENT",IF(SABI_SUMMARY!AY370="FEMALE_ADULT_36_48","F_RESIDENT","NA")))</f>
        <v>NA</v>
      </c>
    </row>
    <row r="371" spans="1:16" x14ac:dyDescent="0.2">
      <c r="A371" s="27">
        <f>SABI_RAW_DATA!A371</f>
        <v>370</v>
      </c>
      <c r="B371" s="1" t="str">
        <f>IF(SABI_SUMMARY!AK371="CENSORED",IF(SABI_SUMMARY!AJ371="MALE_SUBADULT","M_DISPERSED",IF(SABI_SUMMARY!AJ371="FEMALE_SUBADULT","F_DISPERSED","NA")),IF(SABI_SUMMARY!AK371="MALE_ADULT_36_48","M_RESIDENT",IF(SABI_SUMMARY!AK371="FEMALE_ADULT_36_48","F_RESIDENT","NA")))</f>
        <v>NA</v>
      </c>
      <c r="C371" s="1" t="str">
        <f>IF(SABI_SUMMARY!AL371="CENSORED",IF(SABI_SUMMARY!AK371="MALE_SUBADULT","M_DISPERSED",IF(SABI_SUMMARY!AK371="FEMALE_SUBADULT","F_DISPERSED","NA")),IF(SABI_SUMMARY!AL371="MALE_ADULT_36_48","M_RESIDENT",IF(SABI_SUMMARY!AL371="FEMALE_ADULT_36_48","F_RESIDENT","NA")))</f>
        <v>NA</v>
      </c>
      <c r="D371" s="1" t="str">
        <f>IF(SABI_SUMMARY!AM371="CENSORED",IF(SABI_SUMMARY!AL371="MALE_SUBADULT","M_DISPERSED",IF(SABI_SUMMARY!AL371="FEMALE_SUBADULT","F_DISPERSED","NA")),IF(SABI_SUMMARY!AM371="MALE_ADULT_36_48","M_RESIDENT",IF(SABI_SUMMARY!AM371="FEMALE_ADULT_36_48","F_RESIDENT","NA")))</f>
        <v>NA</v>
      </c>
      <c r="E371" s="1" t="str">
        <f>IF(SABI_SUMMARY!AN371="CENSORED",IF(SABI_SUMMARY!AM371="MALE_SUBADULT","M_DISPERSED",IF(SABI_SUMMARY!AM371="FEMALE_SUBADULT","F_DISPERSED","NA")),IF(SABI_SUMMARY!AN371="MALE_ADULT_36_48","M_RESIDENT",IF(SABI_SUMMARY!AN371="FEMALE_ADULT_36_48","F_RESIDENT","NA")))</f>
        <v>NA</v>
      </c>
      <c r="F371" s="1" t="str">
        <f>IF(SABI_SUMMARY!AO371="CENSORED",IF(SABI_SUMMARY!AN371="MALE_SUBADULT","M_DISPERSED",IF(SABI_SUMMARY!AN371="FEMALE_SUBADULT","F_DISPERSED","NA")),IF(SABI_SUMMARY!AO371="MALE_ADULT_36_48","M_RESIDENT",IF(SABI_SUMMARY!AO371="FEMALE_ADULT_36_48","F_RESIDENT","NA")))</f>
        <v>NA</v>
      </c>
      <c r="G371" s="1" t="str">
        <f>IF(SABI_SUMMARY!AP371="CENSORED",IF(SABI_SUMMARY!AO371="MALE_SUBADULT","M_DISPERSED",IF(SABI_SUMMARY!AO371="FEMALE_SUBADULT","F_DISPERSED","NA")),IF(SABI_SUMMARY!AP371="MALE_ADULT_36_48","M_RESIDENT",IF(SABI_SUMMARY!AP371="FEMALE_ADULT_36_48","F_RESIDENT","NA")))</f>
        <v>NA</v>
      </c>
      <c r="H371" s="1" t="str">
        <f>IF(SABI_SUMMARY!AQ371="CENSORED",IF(SABI_SUMMARY!AP371="MALE_SUBADULT","M_DISPERSED",IF(SABI_SUMMARY!AP371="FEMALE_SUBADULT","F_DISPERSED","NA")),IF(SABI_SUMMARY!AQ371="MALE_ADULT_36_48","M_RESIDENT",IF(SABI_SUMMARY!AQ371="FEMALE_ADULT_36_48","F_RESIDENT","NA")))</f>
        <v>NA</v>
      </c>
      <c r="I371" s="1" t="str">
        <f>IF(SABI_SUMMARY!AR371="CENSORED",IF(SABI_SUMMARY!AQ371="MALE_SUBADULT","M_DISPERSED",IF(SABI_SUMMARY!AQ371="FEMALE_SUBADULT","F_DISPERSED","NA")),IF(SABI_SUMMARY!AR371="MALE_ADULT_36_48","M_RESIDENT",IF(SABI_SUMMARY!AR371="FEMALE_ADULT_36_48","F_RESIDENT","NA")))</f>
        <v>NA</v>
      </c>
      <c r="J371" s="1" t="str">
        <f>IF(SABI_SUMMARY!AS371="CENSORED",IF(SABI_SUMMARY!AR371="MALE_SUBADULT","M_DISPERSED",IF(SABI_SUMMARY!AR371="FEMALE_SUBADULT","F_DISPERSED","NA")),IF(SABI_SUMMARY!AS371="MALE_ADULT_36_48","M_RESIDENT",IF(SABI_SUMMARY!AS371="FEMALE_ADULT_36_48","F_RESIDENT","NA")))</f>
        <v>NA</v>
      </c>
      <c r="K371" s="1" t="str">
        <f>IF(SABI_SUMMARY!AT371="CENSORED",IF(SABI_SUMMARY!AS371="MALE_SUBADULT","M_DISPERSED",IF(SABI_SUMMARY!AS371="FEMALE_SUBADULT","F_DISPERSED","NA")),IF(SABI_SUMMARY!AT371="MALE_ADULT_36_48","M_RESIDENT",IF(SABI_SUMMARY!AT371="FEMALE_ADULT_36_48","F_RESIDENT","NA")))</f>
        <v>NA</v>
      </c>
      <c r="L371" s="1" t="str">
        <f>IF(SABI_SUMMARY!AU371="CENSORED",IF(SABI_SUMMARY!AT371="MALE_SUBADULT","M_DISPERSED",IF(SABI_SUMMARY!AT371="FEMALE_SUBADULT","F_DISPERSED","NA")),IF(SABI_SUMMARY!AU371="MALE_ADULT_36_48","M_RESIDENT",IF(SABI_SUMMARY!AU371="FEMALE_ADULT_36_48","F_RESIDENT","NA")))</f>
        <v>NA</v>
      </c>
      <c r="M371" s="1" t="str">
        <f>IF(SABI_SUMMARY!AV371="CENSORED",IF(SABI_SUMMARY!AU371="MALE_SUBADULT","M_DISPERSED",IF(SABI_SUMMARY!AU371="FEMALE_SUBADULT","F_DISPERSED","NA")),IF(SABI_SUMMARY!AV371="MALE_ADULT_36_48","M_RESIDENT",IF(SABI_SUMMARY!AV371="FEMALE_ADULT_36_48","F_RESIDENT","NA")))</f>
        <v>NA</v>
      </c>
      <c r="N371" s="1" t="str">
        <f>IF(SABI_SUMMARY!AW371="CENSORED",IF(SABI_SUMMARY!AV371="MALE_SUBADULT","M_DISPERSED",IF(SABI_SUMMARY!AV371="FEMALE_SUBADULT","F_DISPERSED","NA")),IF(SABI_SUMMARY!AW371="MALE_ADULT_36_48","M_RESIDENT",IF(SABI_SUMMARY!AW371="FEMALE_ADULT_36_48","F_RESIDENT","NA")))</f>
        <v>NA</v>
      </c>
      <c r="O371" s="1" t="str">
        <f>IF(SABI_SUMMARY!AX371="CENSORED",IF(SABI_SUMMARY!AW371="MALE_SUBADULT","M_DISPERSED",IF(SABI_SUMMARY!AW371="FEMALE_SUBADULT","F_DISPERSED","NA")),IF(SABI_SUMMARY!AX371="MALE_ADULT_36_48","M_RESIDENT",IF(SABI_SUMMARY!AX371="FEMALE_ADULT_36_48","F_RESIDENT","NA")))</f>
        <v>NA</v>
      </c>
      <c r="P371" s="1" t="str">
        <f>IF(SABI_SUMMARY!AY371="CENSORED",IF(SABI_SUMMARY!AX371="MALE_SUBADULT","M_DISPERSED",IF(SABI_SUMMARY!AX371="FEMALE_SUBADULT","F_DISPERSED","NA")),IF(SABI_SUMMARY!AY371="MALE_ADULT_36_48","M_RESIDENT",IF(SABI_SUMMARY!AY371="FEMALE_ADULT_36_48","F_RESIDENT","NA")))</f>
        <v>NA</v>
      </c>
    </row>
    <row r="372" spans="1:16" x14ac:dyDescent="0.2">
      <c r="A372" s="27">
        <f>SABI_RAW_DATA!A372</f>
        <v>371</v>
      </c>
      <c r="B372" s="1" t="str">
        <f>IF(SABI_SUMMARY!AK372="CENSORED",IF(SABI_SUMMARY!AJ372="MALE_SUBADULT","M_DISPERSED",IF(SABI_SUMMARY!AJ372="FEMALE_SUBADULT","F_DISPERSED","NA")),IF(SABI_SUMMARY!AK372="MALE_ADULT_36_48","M_RESIDENT",IF(SABI_SUMMARY!AK372="FEMALE_ADULT_36_48","F_RESIDENT","NA")))</f>
        <v>NA</v>
      </c>
      <c r="C372" s="1" t="str">
        <f>IF(SABI_SUMMARY!AL372="CENSORED",IF(SABI_SUMMARY!AK372="MALE_SUBADULT","M_DISPERSED",IF(SABI_SUMMARY!AK372="FEMALE_SUBADULT","F_DISPERSED","NA")),IF(SABI_SUMMARY!AL372="MALE_ADULT_36_48","M_RESIDENT",IF(SABI_SUMMARY!AL372="FEMALE_ADULT_36_48","F_RESIDENT","NA")))</f>
        <v>NA</v>
      </c>
      <c r="D372" s="1" t="str">
        <f>IF(SABI_SUMMARY!AM372="CENSORED",IF(SABI_SUMMARY!AL372="MALE_SUBADULT","M_DISPERSED",IF(SABI_SUMMARY!AL372="FEMALE_SUBADULT","F_DISPERSED","NA")),IF(SABI_SUMMARY!AM372="MALE_ADULT_36_48","M_RESIDENT",IF(SABI_SUMMARY!AM372="FEMALE_ADULT_36_48","F_RESIDENT","NA")))</f>
        <v>NA</v>
      </c>
      <c r="E372" s="1" t="str">
        <f>IF(SABI_SUMMARY!AN372="CENSORED",IF(SABI_SUMMARY!AM372="MALE_SUBADULT","M_DISPERSED",IF(SABI_SUMMARY!AM372="FEMALE_SUBADULT","F_DISPERSED","NA")),IF(SABI_SUMMARY!AN372="MALE_ADULT_36_48","M_RESIDENT",IF(SABI_SUMMARY!AN372="FEMALE_ADULT_36_48","F_RESIDENT","NA")))</f>
        <v>NA</v>
      </c>
      <c r="F372" s="1" t="str">
        <f>IF(SABI_SUMMARY!AO372="CENSORED",IF(SABI_SUMMARY!AN372="MALE_SUBADULT","M_DISPERSED",IF(SABI_SUMMARY!AN372="FEMALE_SUBADULT","F_DISPERSED","NA")),IF(SABI_SUMMARY!AO372="MALE_ADULT_36_48","M_RESIDENT",IF(SABI_SUMMARY!AO372="FEMALE_ADULT_36_48","F_RESIDENT","NA")))</f>
        <v>NA</v>
      </c>
      <c r="G372" s="1" t="str">
        <f>IF(SABI_SUMMARY!AP372="CENSORED",IF(SABI_SUMMARY!AO372="MALE_SUBADULT","M_DISPERSED",IF(SABI_SUMMARY!AO372="FEMALE_SUBADULT","F_DISPERSED","NA")),IF(SABI_SUMMARY!AP372="MALE_ADULT_36_48","M_RESIDENT",IF(SABI_SUMMARY!AP372="FEMALE_ADULT_36_48","F_RESIDENT","NA")))</f>
        <v>NA</v>
      </c>
      <c r="H372" s="1" t="str">
        <f>IF(SABI_SUMMARY!AQ372="CENSORED",IF(SABI_SUMMARY!AP372="MALE_SUBADULT","M_DISPERSED",IF(SABI_SUMMARY!AP372="FEMALE_SUBADULT","F_DISPERSED","NA")),IF(SABI_SUMMARY!AQ372="MALE_ADULT_36_48","M_RESIDENT",IF(SABI_SUMMARY!AQ372="FEMALE_ADULT_36_48","F_RESIDENT","NA")))</f>
        <v>NA</v>
      </c>
      <c r="I372" s="1" t="str">
        <f>IF(SABI_SUMMARY!AR372="CENSORED",IF(SABI_SUMMARY!AQ372="MALE_SUBADULT","M_DISPERSED",IF(SABI_SUMMARY!AQ372="FEMALE_SUBADULT","F_DISPERSED","NA")),IF(SABI_SUMMARY!AR372="MALE_ADULT_36_48","M_RESIDENT",IF(SABI_SUMMARY!AR372="FEMALE_ADULT_36_48","F_RESIDENT","NA")))</f>
        <v>NA</v>
      </c>
      <c r="J372" s="1" t="str">
        <f>IF(SABI_SUMMARY!AS372="CENSORED",IF(SABI_SUMMARY!AR372="MALE_SUBADULT","M_DISPERSED",IF(SABI_SUMMARY!AR372="FEMALE_SUBADULT","F_DISPERSED","NA")),IF(SABI_SUMMARY!AS372="MALE_ADULT_36_48","M_RESIDENT",IF(SABI_SUMMARY!AS372="FEMALE_ADULT_36_48","F_RESIDENT","NA")))</f>
        <v>NA</v>
      </c>
      <c r="K372" s="1" t="str">
        <f>IF(SABI_SUMMARY!AT372="CENSORED",IF(SABI_SUMMARY!AS372="MALE_SUBADULT","M_DISPERSED",IF(SABI_SUMMARY!AS372="FEMALE_SUBADULT","F_DISPERSED","NA")),IF(SABI_SUMMARY!AT372="MALE_ADULT_36_48","M_RESIDENT",IF(SABI_SUMMARY!AT372="FEMALE_ADULT_36_48","F_RESIDENT","NA")))</f>
        <v>NA</v>
      </c>
      <c r="L372" s="1" t="str">
        <f>IF(SABI_SUMMARY!AU372="CENSORED",IF(SABI_SUMMARY!AT372="MALE_SUBADULT","M_DISPERSED",IF(SABI_SUMMARY!AT372="FEMALE_SUBADULT","F_DISPERSED","NA")),IF(SABI_SUMMARY!AU372="MALE_ADULT_36_48","M_RESIDENT",IF(SABI_SUMMARY!AU372="FEMALE_ADULT_36_48","F_RESIDENT","NA")))</f>
        <v>NA</v>
      </c>
      <c r="M372" s="1" t="str">
        <f>IF(SABI_SUMMARY!AV372="CENSORED",IF(SABI_SUMMARY!AU372="MALE_SUBADULT","M_DISPERSED",IF(SABI_SUMMARY!AU372="FEMALE_SUBADULT","F_DISPERSED","NA")),IF(SABI_SUMMARY!AV372="MALE_ADULT_36_48","M_RESIDENT",IF(SABI_SUMMARY!AV372="FEMALE_ADULT_36_48","F_RESIDENT","NA")))</f>
        <v>NA</v>
      </c>
      <c r="N372" s="1" t="str">
        <f>IF(SABI_SUMMARY!AW372="CENSORED",IF(SABI_SUMMARY!AV372="MALE_SUBADULT","M_DISPERSED",IF(SABI_SUMMARY!AV372="FEMALE_SUBADULT","F_DISPERSED","NA")),IF(SABI_SUMMARY!AW372="MALE_ADULT_36_48","M_RESIDENT",IF(SABI_SUMMARY!AW372="FEMALE_ADULT_36_48","F_RESIDENT","NA")))</f>
        <v>NA</v>
      </c>
      <c r="O372" s="1" t="str">
        <f>IF(SABI_SUMMARY!AX372="CENSORED",IF(SABI_SUMMARY!AW372="MALE_SUBADULT","M_DISPERSED",IF(SABI_SUMMARY!AW372="FEMALE_SUBADULT","F_DISPERSED","NA")),IF(SABI_SUMMARY!AX372="MALE_ADULT_36_48","M_RESIDENT",IF(SABI_SUMMARY!AX372="FEMALE_ADULT_36_48","F_RESIDENT","NA")))</f>
        <v>NA</v>
      </c>
      <c r="P372" s="1" t="str">
        <f>IF(SABI_SUMMARY!AY372="CENSORED",IF(SABI_SUMMARY!AX372="MALE_SUBADULT","M_DISPERSED",IF(SABI_SUMMARY!AX372="FEMALE_SUBADULT","F_DISPERSED","NA")),IF(SABI_SUMMARY!AY372="MALE_ADULT_36_48","M_RESIDENT",IF(SABI_SUMMARY!AY372="FEMALE_ADULT_36_48","F_RESIDENT","NA")))</f>
        <v>NA</v>
      </c>
    </row>
    <row r="373" spans="1:16" x14ac:dyDescent="0.2">
      <c r="A373" s="27">
        <f>SABI_RAW_DATA!A373</f>
        <v>372</v>
      </c>
      <c r="B373" s="1" t="str">
        <f>IF(SABI_SUMMARY!AK373="CENSORED",IF(SABI_SUMMARY!AJ373="MALE_SUBADULT","M_DISPERSED",IF(SABI_SUMMARY!AJ373="FEMALE_SUBADULT","F_DISPERSED","NA")),IF(SABI_SUMMARY!AK373="MALE_ADULT_36_48","M_RESIDENT",IF(SABI_SUMMARY!AK373="FEMALE_ADULT_36_48","F_RESIDENT","NA")))</f>
        <v>NA</v>
      </c>
      <c r="C373" s="1" t="str">
        <f>IF(SABI_SUMMARY!AL373="CENSORED",IF(SABI_SUMMARY!AK373="MALE_SUBADULT","M_DISPERSED",IF(SABI_SUMMARY!AK373="FEMALE_SUBADULT","F_DISPERSED","NA")),IF(SABI_SUMMARY!AL373="MALE_ADULT_36_48","M_RESIDENT",IF(SABI_SUMMARY!AL373="FEMALE_ADULT_36_48","F_RESIDENT","NA")))</f>
        <v>NA</v>
      </c>
      <c r="D373" s="1" t="str">
        <f>IF(SABI_SUMMARY!AM373="CENSORED",IF(SABI_SUMMARY!AL373="MALE_SUBADULT","M_DISPERSED",IF(SABI_SUMMARY!AL373="FEMALE_SUBADULT","F_DISPERSED","NA")),IF(SABI_SUMMARY!AM373="MALE_ADULT_36_48","M_RESIDENT",IF(SABI_SUMMARY!AM373="FEMALE_ADULT_36_48","F_RESIDENT","NA")))</f>
        <v>NA</v>
      </c>
      <c r="E373" s="1" t="str">
        <f>IF(SABI_SUMMARY!AN373="CENSORED",IF(SABI_SUMMARY!AM373="MALE_SUBADULT","M_DISPERSED",IF(SABI_SUMMARY!AM373="FEMALE_SUBADULT","F_DISPERSED","NA")),IF(SABI_SUMMARY!AN373="MALE_ADULT_36_48","M_RESIDENT",IF(SABI_SUMMARY!AN373="FEMALE_ADULT_36_48","F_RESIDENT","NA")))</f>
        <v>NA</v>
      </c>
      <c r="F373" s="1" t="str">
        <f>IF(SABI_SUMMARY!AO373="CENSORED",IF(SABI_SUMMARY!AN373="MALE_SUBADULT","M_DISPERSED",IF(SABI_SUMMARY!AN373="FEMALE_SUBADULT","F_DISPERSED","NA")),IF(SABI_SUMMARY!AO373="MALE_ADULT_36_48","M_RESIDENT",IF(SABI_SUMMARY!AO373="FEMALE_ADULT_36_48","F_RESIDENT","NA")))</f>
        <v>NA</v>
      </c>
      <c r="G373" s="1" t="str">
        <f>IF(SABI_SUMMARY!AP373="CENSORED",IF(SABI_SUMMARY!AO373="MALE_SUBADULT","M_DISPERSED",IF(SABI_SUMMARY!AO373="FEMALE_SUBADULT","F_DISPERSED","NA")),IF(SABI_SUMMARY!AP373="MALE_ADULT_36_48","M_RESIDENT",IF(SABI_SUMMARY!AP373="FEMALE_ADULT_36_48","F_RESIDENT","NA")))</f>
        <v>NA</v>
      </c>
      <c r="H373" s="1" t="str">
        <f>IF(SABI_SUMMARY!AQ373="CENSORED",IF(SABI_SUMMARY!AP373="MALE_SUBADULT","M_DISPERSED",IF(SABI_SUMMARY!AP373="FEMALE_SUBADULT","F_DISPERSED","NA")),IF(SABI_SUMMARY!AQ373="MALE_ADULT_36_48","M_RESIDENT",IF(SABI_SUMMARY!AQ373="FEMALE_ADULT_36_48","F_RESIDENT","NA")))</f>
        <v>NA</v>
      </c>
      <c r="I373" s="1" t="str">
        <f>IF(SABI_SUMMARY!AR373="CENSORED",IF(SABI_SUMMARY!AQ373="MALE_SUBADULT","M_DISPERSED",IF(SABI_SUMMARY!AQ373="FEMALE_SUBADULT","F_DISPERSED","NA")),IF(SABI_SUMMARY!AR373="MALE_ADULT_36_48","M_RESIDENT",IF(SABI_SUMMARY!AR373="FEMALE_ADULT_36_48","F_RESIDENT","NA")))</f>
        <v>NA</v>
      </c>
      <c r="J373" s="1" t="str">
        <f>IF(SABI_SUMMARY!AS373="CENSORED",IF(SABI_SUMMARY!AR373="MALE_SUBADULT","M_DISPERSED",IF(SABI_SUMMARY!AR373="FEMALE_SUBADULT","F_DISPERSED","NA")),IF(SABI_SUMMARY!AS373="MALE_ADULT_36_48","M_RESIDENT",IF(SABI_SUMMARY!AS373="FEMALE_ADULT_36_48","F_RESIDENT","NA")))</f>
        <v>NA</v>
      </c>
      <c r="K373" s="1" t="str">
        <f>IF(SABI_SUMMARY!AT373="CENSORED",IF(SABI_SUMMARY!AS373="MALE_SUBADULT","M_DISPERSED",IF(SABI_SUMMARY!AS373="FEMALE_SUBADULT","F_DISPERSED","NA")),IF(SABI_SUMMARY!AT373="MALE_ADULT_36_48","M_RESIDENT",IF(SABI_SUMMARY!AT373="FEMALE_ADULT_36_48","F_RESIDENT","NA")))</f>
        <v>NA</v>
      </c>
      <c r="L373" s="1" t="str">
        <f>IF(SABI_SUMMARY!AU373="CENSORED",IF(SABI_SUMMARY!AT373="MALE_SUBADULT","M_DISPERSED",IF(SABI_SUMMARY!AT373="FEMALE_SUBADULT","F_DISPERSED","NA")),IF(SABI_SUMMARY!AU373="MALE_ADULT_36_48","M_RESIDENT",IF(SABI_SUMMARY!AU373="FEMALE_ADULT_36_48","F_RESIDENT","NA")))</f>
        <v>NA</v>
      </c>
      <c r="M373" s="1" t="str">
        <f>IF(SABI_SUMMARY!AV373="CENSORED",IF(SABI_SUMMARY!AU373="MALE_SUBADULT","M_DISPERSED",IF(SABI_SUMMARY!AU373="FEMALE_SUBADULT","F_DISPERSED","NA")),IF(SABI_SUMMARY!AV373="MALE_ADULT_36_48","M_RESIDENT",IF(SABI_SUMMARY!AV373="FEMALE_ADULT_36_48","F_RESIDENT","NA")))</f>
        <v>NA</v>
      </c>
      <c r="N373" s="1" t="str">
        <f>IF(SABI_SUMMARY!AW373="CENSORED",IF(SABI_SUMMARY!AV373="MALE_SUBADULT","M_DISPERSED",IF(SABI_SUMMARY!AV373="FEMALE_SUBADULT","F_DISPERSED","NA")),IF(SABI_SUMMARY!AW373="MALE_ADULT_36_48","M_RESIDENT",IF(SABI_SUMMARY!AW373="FEMALE_ADULT_36_48","F_RESIDENT","NA")))</f>
        <v>NA</v>
      </c>
      <c r="O373" s="1" t="str">
        <f>IF(SABI_SUMMARY!AX373="CENSORED",IF(SABI_SUMMARY!AW373="MALE_SUBADULT","M_DISPERSED",IF(SABI_SUMMARY!AW373="FEMALE_SUBADULT","F_DISPERSED","NA")),IF(SABI_SUMMARY!AX373="MALE_ADULT_36_48","M_RESIDENT",IF(SABI_SUMMARY!AX373="FEMALE_ADULT_36_48","F_RESIDENT","NA")))</f>
        <v>NA</v>
      </c>
      <c r="P373" s="1" t="str">
        <f>IF(SABI_SUMMARY!AY373="CENSORED",IF(SABI_SUMMARY!AX373="MALE_SUBADULT","M_DISPERSED",IF(SABI_SUMMARY!AX373="FEMALE_SUBADULT","F_DISPERSED","NA")),IF(SABI_SUMMARY!AY373="MALE_ADULT_36_48","M_RESIDENT",IF(SABI_SUMMARY!AY373="FEMALE_ADULT_36_48","F_RESIDENT","NA")))</f>
        <v>NA</v>
      </c>
    </row>
    <row r="374" spans="1:16" x14ac:dyDescent="0.2">
      <c r="A374" s="27">
        <f>SABI_RAW_DATA!A374</f>
        <v>373</v>
      </c>
      <c r="B374" s="1" t="str">
        <f>IF(SABI_SUMMARY!AK374="CENSORED",IF(SABI_SUMMARY!AJ374="MALE_SUBADULT","M_DISPERSED",IF(SABI_SUMMARY!AJ374="FEMALE_SUBADULT","F_DISPERSED","NA")),IF(SABI_SUMMARY!AK374="MALE_ADULT_36_48","M_RESIDENT",IF(SABI_SUMMARY!AK374="FEMALE_ADULT_36_48","F_RESIDENT","NA")))</f>
        <v>NA</v>
      </c>
      <c r="C374" s="1" t="str">
        <f>IF(SABI_SUMMARY!AL374="CENSORED",IF(SABI_SUMMARY!AK374="MALE_SUBADULT","M_DISPERSED",IF(SABI_SUMMARY!AK374="FEMALE_SUBADULT","F_DISPERSED","NA")),IF(SABI_SUMMARY!AL374="MALE_ADULT_36_48","M_RESIDENT",IF(SABI_SUMMARY!AL374="FEMALE_ADULT_36_48","F_RESIDENT","NA")))</f>
        <v>NA</v>
      </c>
      <c r="D374" s="1" t="str">
        <f>IF(SABI_SUMMARY!AM374="CENSORED",IF(SABI_SUMMARY!AL374="MALE_SUBADULT","M_DISPERSED",IF(SABI_SUMMARY!AL374="FEMALE_SUBADULT","F_DISPERSED","NA")),IF(SABI_SUMMARY!AM374="MALE_ADULT_36_48","M_RESIDENT",IF(SABI_SUMMARY!AM374="FEMALE_ADULT_36_48","F_RESIDENT","NA")))</f>
        <v>NA</v>
      </c>
      <c r="E374" s="1" t="str">
        <f>IF(SABI_SUMMARY!AN374="CENSORED",IF(SABI_SUMMARY!AM374="MALE_SUBADULT","M_DISPERSED",IF(SABI_SUMMARY!AM374="FEMALE_SUBADULT","F_DISPERSED","NA")),IF(SABI_SUMMARY!AN374="MALE_ADULT_36_48","M_RESIDENT",IF(SABI_SUMMARY!AN374="FEMALE_ADULT_36_48","F_RESIDENT","NA")))</f>
        <v>NA</v>
      </c>
      <c r="F374" s="1" t="str">
        <f>IF(SABI_SUMMARY!AO374="CENSORED",IF(SABI_SUMMARY!AN374="MALE_SUBADULT","M_DISPERSED",IF(SABI_SUMMARY!AN374="FEMALE_SUBADULT","F_DISPERSED","NA")),IF(SABI_SUMMARY!AO374="MALE_ADULT_36_48","M_RESIDENT",IF(SABI_SUMMARY!AO374="FEMALE_ADULT_36_48","F_RESIDENT","NA")))</f>
        <v>NA</v>
      </c>
      <c r="G374" s="1" t="str">
        <f>IF(SABI_SUMMARY!AP374="CENSORED",IF(SABI_SUMMARY!AO374="MALE_SUBADULT","M_DISPERSED",IF(SABI_SUMMARY!AO374="FEMALE_SUBADULT","F_DISPERSED","NA")),IF(SABI_SUMMARY!AP374="MALE_ADULT_36_48","M_RESIDENT",IF(SABI_SUMMARY!AP374="FEMALE_ADULT_36_48","F_RESIDENT","NA")))</f>
        <v>NA</v>
      </c>
      <c r="H374" s="1" t="str">
        <f>IF(SABI_SUMMARY!AQ374="CENSORED",IF(SABI_SUMMARY!AP374="MALE_SUBADULT","M_DISPERSED",IF(SABI_SUMMARY!AP374="FEMALE_SUBADULT","F_DISPERSED","NA")),IF(SABI_SUMMARY!AQ374="MALE_ADULT_36_48","M_RESIDENT",IF(SABI_SUMMARY!AQ374="FEMALE_ADULT_36_48","F_RESIDENT","NA")))</f>
        <v>NA</v>
      </c>
      <c r="I374" s="1" t="str">
        <f>IF(SABI_SUMMARY!AR374="CENSORED",IF(SABI_SUMMARY!AQ374="MALE_SUBADULT","M_DISPERSED",IF(SABI_SUMMARY!AQ374="FEMALE_SUBADULT","F_DISPERSED","NA")),IF(SABI_SUMMARY!AR374="MALE_ADULT_36_48","M_RESIDENT",IF(SABI_SUMMARY!AR374="FEMALE_ADULT_36_48","F_RESIDENT","NA")))</f>
        <v>NA</v>
      </c>
      <c r="J374" s="1" t="str">
        <f>IF(SABI_SUMMARY!AS374="CENSORED",IF(SABI_SUMMARY!AR374="MALE_SUBADULT","M_DISPERSED",IF(SABI_SUMMARY!AR374="FEMALE_SUBADULT","F_DISPERSED","NA")),IF(SABI_SUMMARY!AS374="MALE_ADULT_36_48","M_RESIDENT",IF(SABI_SUMMARY!AS374="FEMALE_ADULT_36_48","F_RESIDENT","NA")))</f>
        <v>NA</v>
      </c>
      <c r="K374" s="1" t="str">
        <f>IF(SABI_SUMMARY!AT374="CENSORED",IF(SABI_SUMMARY!AS374="MALE_SUBADULT","M_DISPERSED",IF(SABI_SUMMARY!AS374="FEMALE_SUBADULT","F_DISPERSED","NA")),IF(SABI_SUMMARY!AT374="MALE_ADULT_36_48","M_RESIDENT",IF(SABI_SUMMARY!AT374="FEMALE_ADULT_36_48","F_RESIDENT","NA")))</f>
        <v>NA</v>
      </c>
      <c r="L374" s="1" t="str">
        <f>IF(SABI_SUMMARY!AU374="CENSORED",IF(SABI_SUMMARY!AT374="MALE_SUBADULT","M_DISPERSED",IF(SABI_SUMMARY!AT374="FEMALE_SUBADULT","F_DISPERSED","NA")),IF(SABI_SUMMARY!AU374="MALE_ADULT_36_48","M_RESIDENT",IF(SABI_SUMMARY!AU374="FEMALE_ADULT_36_48","F_RESIDENT","NA")))</f>
        <v>NA</v>
      </c>
      <c r="M374" s="1" t="str">
        <f>IF(SABI_SUMMARY!AV374="CENSORED",IF(SABI_SUMMARY!AU374="MALE_SUBADULT","M_DISPERSED",IF(SABI_SUMMARY!AU374="FEMALE_SUBADULT","F_DISPERSED","NA")),IF(SABI_SUMMARY!AV374="MALE_ADULT_36_48","M_RESIDENT",IF(SABI_SUMMARY!AV374="FEMALE_ADULT_36_48","F_RESIDENT","NA")))</f>
        <v>NA</v>
      </c>
      <c r="N374" s="1" t="str">
        <f>IF(SABI_SUMMARY!AW374="CENSORED",IF(SABI_SUMMARY!AV374="MALE_SUBADULT","M_DISPERSED",IF(SABI_SUMMARY!AV374="FEMALE_SUBADULT","F_DISPERSED","NA")),IF(SABI_SUMMARY!AW374="MALE_ADULT_36_48","M_RESIDENT",IF(SABI_SUMMARY!AW374="FEMALE_ADULT_36_48","F_RESIDENT","NA")))</f>
        <v>NA</v>
      </c>
      <c r="O374" s="1" t="str">
        <f>IF(SABI_SUMMARY!AX374="CENSORED",IF(SABI_SUMMARY!AW374="MALE_SUBADULT","M_DISPERSED",IF(SABI_SUMMARY!AW374="FEMALE_SUBADULT","F_DISPERSED","NA")),IF(SABI_SUMMARY!AX374="MALE_ADULT_36_48","M_RESIDENT",IF(SABI_SUMMARY!AX374="FEMALE_ADULT_36_48","F_RESIDENT","NA")))</f>
        <v>NA</v>
      </c>
      <c r="P374" s="1" t="str">
        <f>IF(SABI_SUMMARY!AY374="CENSORED",IF(SABI_SUMMARY!AX374="MALE_SUBADULT","M_DISPERSED",IF(SABI_SUMMARY!AX374="FEMALE_SUBADULT","F_DISPERSED","NA")),IF(SABI_SUMMARY!AY374="MALE_ADULT_36_48","M_RESIDENT",IF(SABI_SUMMARY!AY374="FEMALE_ADULT_36_48","F_RESIDENT","NA")))</f>
        <v>NA</v>
      </c>
    </row>
    <row r="375" spans="1:16" x14ac:dyDescent="0.2">
      <c r="A375" s="27">
        <f>SABI_RAW_DATA!A375</f>
        <v>374</v>
      </c>
      <c r="B375" s="1" t="str">
        <f>IF(SABI_SUMMARY!AK375="CENSORED",IF(SABI_SUMMARY!AJ375="MALE_SUBADULT","M_DISPERSED",IF(SABI_SUMMARY!AJ375="FEMALE_SUBADULT","F_DISPERSED","NA")),IF(SABI_SUMMARY!AK375="MALE_ADULT_36_48","M_RESIDENT",IF(SABI_SUMMARY!AK375="FEMALE_ADULT_36_48","F_RESIDENT","NA")))</f>
        <v>NA</v>
      </c>
      <c r="C375" s="1" t="str">
        <f>IF(SABI_SUMMARY!AL375="CENSORED",IF(SABI_SUMMARY!AK375="MALE_SUBADULT","M_DISPERSED",IF(SABI_SUMMARY!AK375="FEMALE_SUBADULT","F_DISPERSED","NA")),IF(SABI_SUMMARY!AL375="MALE_ADULT_36_48","M_RESIDENT",IF(SABI_SUMMARY!AL375="FEMALE_ADULT_36_48","F_RESIDENT","NA")))</f>
        <v>NA</v>
      </c>
      <c r="D375" s="1" t="str">
        <f>IF(SABI_SUMMARY!AM375="CENSORED",IF(SABI_SUMMARY!AL375="MALE_SUBADULT","M_DISPERSED",IF(SABI_SUMMARY!AL375="FEMALE_SUBADULT","F_DISPERSED","NA")),IF(SABI_SUMMARY!AM375="MALE_ADULT_36_48","M_RESIDENT",IF(SABI_SUMMARY!AM375="FEMALE_ADULT_36_48","F_RESIDENT","NA")))</f>
        <v>NA</v>
      </c>
      <c r="E375" s="1" t="str">
        <f>IF(SABI_SUMMARY!AN375="CENSORED",IF(SABI_SUMMARY!AM375="MALE_SUBADULT","M_DISPERSED",IF(SABI_SUMMARY!AM375="FEMALE_SUBADULT","F_DISPERSED","NA")),IF(SABI_SUMMARY!AN375="MALE_ADULT_36_48","M_RESIDENT",IF(SABI_SUMMARY!AN375="FEMALE_ADULT_36_48","F_RESIDENT","NA")))</f>
        <v>NA</v>
      </c>
      <c r="F375" s="1" t="str">
        <f>IF(SABI_SUMMARY!AO375="CENSORED",IF(SABI_SUMMARY!AN375="MALE_SUBADULT","M_DISPERSED",IF(SABI_SUMMARY!AN375="FEMALE_SUBADULT","F_DISPERSED","NA")),IF(SABI_SUMMARY!AO375="MALE_ADULT_36_48","M_RESIDENT",IF(SABI_SUMMARY!AO375="FEMALE_ADULT_36_48","F_RESIDENT","NA")))</f>
        <v>NA</v>
      </c>
      <c r="G375" s="1" t="str">
        <f>IF(SABI_SUMMARY!AP375="CENSORED",IF(SABI_SUMMARY!AO375="MALE_SUBADULT","M_DISPERSED",IF(SABI_SUMMARY!AO375="FEMALE_SUBADULT","F_DISPERSED","NA")),IF(SABI_SUMMARY!AP375="MALE_ADULT_36_48","M_RESIDENT",IF(SABI_SUMMARY!AP375="FEMALE_ADULT_36_48","F_RESIDENT","NA")))</f>
        <v>NA</v>
      </c>
      <c r="H375" s="1" t="str">
        <f>IF(SABI_SUMMARY!AQ375="CENSORED",IF(SABI_SUMMARY!AP375="MALE_SUBADULT","M_DISPERSED",IF(SABI_SUMMARY!AP375="FEMALE_SUBADULT","F_DISPERSED","NA")),IF(SABI_SUMMARY!AQ375="MALE_ADULT_36_48","M_RESIDENT",IF(SABI_SUMMARY!AQ375="FEMALE_ADULT_36_48","F_RESIDENT","NA")))</f>
        <v>NA</v>
      </c>
      <c r="I375" s="1" t="str">
        <f>IF(SABI_SUMMARY!AR375="CENSORED",IF(SABI_SUMMARY!AQ375="MALE_SUBADULT","M_DISPERSED",IF(SABI_SUMMARY!AQ375="FEMALE_SUBADULT","F_DISPERSED","NA")),IF(SABI_SUMMARY!AR375="MALE_ADULT_36_48","M_RESIDENT",IF(SABI_SUMMARY!AR375="FEMALE_ADULT_36_48","F_RESIDENT","NA")))</f>
        <v>NA</v>
      </c>
      <c r="J375" s="1" t="str">
        <f>IF(SABI_SUMMARY!AS375="CENSORED",IF(SABI_SUMMARY!AR375="MALE_SUBADULT","M_DISPERSED",IF(SABI_SUMMARY!AR375="FEMALE_SUBADULT","F_DISPERSED","NA")),IF(SABI_SUMMARY!AS375="MALE_ADULT_36_48","M_RESIDENT",IF(SABI_SUMMARY!AS375="FEMALE_ADULT_36_48","F_RESIDENT","NA")))</f>
        <v>NA</v>
      </c>
      <c r="K375" s="1" t="str">
        <f>IF(SABI_SUMMARY!AT375="CENSORED",IF(SABI_SUMMARY!AS375="MALE_SUBADULT","M_DISPERSED",IF(SABI_SUMMARY!AS375="FEMALE_SUBADULT","F_DISPERSED","NA")),IF(SABI_SUMMARY!AT375="MALE_ADULT_36_48","M_RESIDENT",IF(SABI_SUMMARY!AT375="FEMALE_ADULT_36_48","F_RESIDENT","NA")))</f>
        <v>NA</v>
      </c>
      <c r="L375" s="1" t="str">
        <f>IF(SABI_SUMMARY!AU375="CENSORED",IF(SABI_SUMMARY!AT375="MALE_SUBADULT","M_DISPERSED",IF(SABI_SUMMARY!AT375="FEMALE_SUBADULT","F_DISPERSED","NA")),IF(SABI_SUMMARY!AU375="MALE_ADULT_36_48","M_RESIDENT",IF(SABI_SUMMARY!AU375="FEMALE_ADULT_36_48","F_RESIDENT","NA")))</f>
        <v>NA</v>
      </c>
      <c r="M375" s="1" t="str">
        <f>IF(SABI_SUMMARY!AV375="CENSORED",IF(SABI_SUMMARY!AU375="MALE_SUBADULT","M_DISPERSED",IF(SABI_SUMMARY!AU375="FEMALE_SUBADULT","F_DISPERSED","NA")),IF(SABI_SUMMARY!AV375="MALE_ADULT_36_48","M_RESIDENT",IF(SABI_SUMMARY!AV375="FEMALE_ADULT_36_48","F_RESIDENT","NA")))</f>
        <v>NA</v>
      </c>
      <c r="N375" s="1" t="str">
        <f>IF(SABI_SUMMARY!AW375="CENSORED",IF(SABI_SUMMARY!AV375="MALE_SUBADULT","M_DISPERSED",IF(SABI_SUMMARY!AV375="FEMALE_SUBADULT","F_DISPERSED","NA")),IF(SABI_SUMMARY!AW375="MALE_ADULT_36_48","M_RESIDENT",IF(SABI_SUMMARY!AW375="FEMALE_ADULT_36_48","F_RESIDENT","NA")))</f>
        <v>NA</v>
      </c>
      <c r="O375" s="1" t="str">
        <f>IF(SABI_SUMMARY!AX375="CENSORED",IF(SABI_SUMMARY!AW375="MALE_SUBADULT","M_DISPERSED",IF(SABI_SUMMARY!AW375="FEMALE_SUBADULT","F_DISPERSED","NA")),IF(SABI_SUMMARY!AX375="MALE_ADULT_36_48","M_RESIDENT",IF(SABI_SUMMARY!AX375="FEMALE_ADULT_36_48","F_RESIDENT","NA")))</f>
        <v>NA</v>
      </c>
      <c r="P375" s="1" t="str">
        <f>IF(SABI_SUMMARY!AY375="CENSORED",IF(SABI_SUMMARY!AX375="MALE_SUBADULT","M_DISPERSED",IF(SABI_SUMMARY!AX375="FEMALE_SUBADULT","F_DISPERSED","NA")),IF(SABI_SUMMARY!AY375="MALE_ADULT_36_48","M_RESIDENT",IF(SABI_SUMMARY!AY375="FEMALE_ADULT_36_48","F_RESIDENT","NA")))</f>
        <v>NA</v>
      </c>
    </row>
    <row r="376" spans="1:16" x14ac:dyDescent="0.2">
      <c r="A376" s="27">
        <f>SABI_RAW_DATA!A376</f>
        <v>375</v>
      </c>
      <c r="B376" s="1" t="str">
        <f>IF(SABI_SUMMARY!AK376="CENSORED",IF(SABI_SUMMARY!AJ376="MALE_SUBADULT","M_DISPERSED",IF(SABI_SUMMARY!AJ376="FEMALE_SUBADULT","F_DISPERSED","NA")),IF(SABI_SUMMARY!AK376="MALE_ADULT_36_48","M_RESIDENT",IF(SABI_SUMMARY!AK376="FEMALE_ADULT_36_48","F_RESIDENT","NA")))</f>
        <v>NA</v>
      </c>
      <c r="C376" s="1" t="str">
        <f>IF(SABI_SUMMARY!AL376="CENSORED",IF(SABI_SUMMARY!AK376="MALE_SUBADULT","M_DISPERSED",IF(SABI_SUMMARY!AK376="FEMALE_SUBADULT","F_DISPERSED","NA")),IF(SABI_SUMMARY!AL376="MALE_ADULT_36_48","M_RESIDENT",IF(SABI_SUMMARY!AL376="FEMALE_ADULT_36_48","F_RESIDENT","NA")))</f>
        <v>NA</v>
      </c>
      <c r="D376" s="1" t="str">
        <f>IF(SABI_SUMMARY!AM376="CENSORED",IF(SABI_SUMMARY!AL376="MALE_SUBADULT","M_DISPERSED",IF(SABI_SUMMARY!AL376="FEMALE_SUBADULT","F_DISPERSED","NA")),IF(SABI_SUMMARY!AM376="MALE_ADULT_36_48","M_RESIDENT",IF(SABI_SUMMARY!AM376="FEMALE_ADULT_36_48","F_RESIDENT","NA")))</f>
        <v>NA</v>
      </c>
      <c r="E376" s="1" t="str">
        <f>IF(SABI_SUMMARY!AN376="CENSORED",IF(SABI_SUMMARY!AM376="MALE_SUBADULT","M_DISPERSED",IF(SABI_SUMMARY!AM376="FEMALE_SUBADULT","F_DISPERSED","NA")),IF(SABI_SUMMARY!AN376="MALE_ADULT_36_48","M_RESIDENT",IF(SABI_SUMMARY!AN376="FEMALE_ADULT_36_48","F_RESIDENT","NA")))</f>
        <v>NA</v>
      </c>
      <c r="F376" s="1" t="str">
        <f>IF(SABI_SUMMARY!AO376="CENSORED",IF(SABI_SUMMARY!AN376="MALE_SUBADULT","M_DISPERSED",IF(SABI_SUMMARY!AN376="FEMALE_SUBADULT","F_DISPERSED","NA")),IF(SABI_SUMMARY!AO376="MALE_ADULT_36_48","M_RESIDENT",IF(SABI_SUMMARY!AO376="FEMALE_ADULT_36_48","F_RESIDENT","NA")))</f>
        <v>NA</v>
      </c>
      <c r="G376" s="1" t="str">
        <f>IF(SABI_SUMMARY!AP376="CENSORED",IF(SABI_SUMMARY!AO376="MALE_SUBADULT","M_DISPERSED",IF(SABI_SUMMARY!AO376="FEMALE_SUBADULT","F_DISPERSED","NA")),IF(SABI_SUMMARY!AP376="MALE_ADULT_36_48","M_RESIDENT",IF(SABI_SUMMARY!AP376="FEMALE_ADULT_36_48","F_RESIDENT","NA")))</f>
        <v>NA</v>
      </c>
      <c r="H376" s="1" t="str">
        <f>IF(SABI_SUMMARY!AQ376="CENSORED",IF(SABI_SUMMARY!AP376="MALE_SUBADULT","M_DISPERSED",IF(SABI_SUMMARY!AP376="FEMALE_SUBADULT","F_DISPERSED","NA")),IF(SABI_SUMMARY!AQ376="MALE_ADULT_36_48","M_RESIDENT",IF(SABI_SUMMARY!AQ376="FEMALE_ADULT_36_48","F_RESIDENT","NA")))</f>
        <v>NA</v>
      </c>
      <c r="I376" s="1" t="str">
        <f>IF(SABI_SUMMARY!AR376="CENSORED",IF(SABI_SUMMARY!AQ376="MALE_SUBADULT","M_DISPERSED",IF(SABI_SUMMARY!AQ376="FEMALE_SUBADULT","F_DISPERSED","NA")),IF(SABI_SUMMARY!AR376="MALE_ADULT_36_48","M_RESIDENT",IF(SABI_SUMMARY!AR376="FEMALE_ADULT_36_48","F_RESIDENT","NA")))</f>
        <v>NA</v>
      </c>
      <c r="J376" s="1" t="str">
        <f>IF(SABI_SUMMARY!AS376="CENSORED",IF(SABI_SUMMARY!AR376="MALE_SUBADULT","M_DISPERSED",IF(SABI_SUMMARY!AR376="FEMALE_SUBADULT","F_DISPERSED","NA")),IF(SABI_SUMMARY!AS376="MALE_ADULT_36_48","M_RESIDENT",IF(SABI_SUMMARY!AS376="FEMALE_ADULT_36_48","F_RESIDENT","NA")))</f>
        <v>NA</v>
      </c>
      <c r="K376" s="1" t="str">
        <f>IF(SABI_SUMMARY!AT376="CENSORED",IF(SABI_SUMMARY!AS376="MALE_SUBADULT","M_DISPERSED",IF(SABI_SUMMARY!AS376="FEMALE_SUBADULT","F_DISPERSED","NA")),IF(SABI_SUMMARY!AT376="MALE_ADULT_36_48","M_RESIDENT",IF(SABI_SUMMARY!AT376="FEMALE_ADULT_36_48","F_RESIDENT","NA")))</f>
        <v>NA</v>
      </c>
      <c r="L376" s="1" t="str">
        <f>IF(SABI_SUMMARY!AU376="CENSORED",IF(SABI_SUMMARY!AT376="MALE_SUBADULT","M_DISPERSED",IF(SABI_SUMMARY!AT376="FEMALE_SUBADULT","F_DISPERSED","NA")),IF(SABI_SUMMARY!AU376="MALE_ADULT_36_48","M_RESIDENT",IF(SABI_SUMMARY!AU376="FEMALE_ADULT_36_48","F_RESIDENT","NA")))</f>
        <v>NA</v>
      </c>
      <c r="M376" s="1" t="str">
        <f>IF(SABI_SUMMARY!AV376="CENSORED",IF(SABI_SUMMARY!AU376="MALE_SUBADULT","M_DISPERSED",IF(SABI_SUMMARY!AU376="FEMALE_SUBADULT","F_DISPERSED","NA")),IF(SABI_SUMMARY!AV376="MALE_ADULT_36_48","M_RESIDENT",IF(SABI_SUMMARY!AV376="FEMALE_ADULT_36_48","F_RESIDENT","NA")))</f>
        <v>NA</v>
      </c>
      <c r="N376" s="1" t="str">
        <f>IF(SABI_SUMMARY!AW376="CENSORED",IF(SABI_SUMMARY!AV376="MALE_SUBADULT","M_DISPERSED",IF(SABI_SUMMARY!AV376="FEMALE_SUBADULT","F_DISPERSED","NA")),IF(SABI_SUMMARY!AW376="MALE_ADULT_36_48","M_RESIDENT",IF(SABI_SUMMARY!AW376="FEMALE_ADULT_36_48","F_RESIDENT","NA")))</f>
        <v>NA</v>
      </c>
      <c r="O376" s="1" t="str">
        <f>IF(SABI_SUMMARY!AX376="CENSORED",IF(SABI_SUMMARY!AW376="MALE_SUBADULT","M_DISPERSED",IF(SABI_SUMMARY!AW376="FEMALE_SUBADULT","F_DISPERSED","NA")),IF(SABI_SUMMARY!AX376="MALE_ADULT_36_48","M_RESIDENT",IF(SABI_SUMMARY!AX376="FEMALE_ADULT_36_48","F_RESIDENT","NA")))</f>
        <v>NA</v>
      </c>
      <c r="P376" s="1" t="str">
        <f>IF(SABI_SUMMARY!AY376="CENSORED",IF(SABI_SUMMARY!AX376="MALE_SUBADULT","M_DISPERSED",IF(SABI_SUMMARY!AX376="FEMALE_SUBADULT","F_DISPERSED","NA")),IF(SABI_SUMMARY!AY376="MALE_ADULT_36_48","M_RESIDENT",IF(SABI_SUMMARY!AY376="FEMALE_ADULT_36_48","F_RESIDENT","NA")))</f>
        <v>NA</v>
      </c>
    </row>
    <row r="377" spans="1:16" x14ac:dyDescent="0.2">
      <c r="A377" s="27">
        <f>SABI_RAW_DATA!A377</f>
        <v>376</v>
      </c>
      <c r="B377" s="1" t="str">
        <f>IF(SABI_SUMMARY!AK377="CENSORED",IF(SABI_SUMMARY!AJ377="MALE_SUBADULT","M_DISPERSED",IF(SABI_SUMMARY!AJ377="FEMALE_SUBADULT","F_DISPERSED","NA")),IF(SABI_SUMMARY!AK377="MALE_ADULT_36_48","M_RESIDENT",IF(SABI_SUMMARY!AK377="FEMALE_ADULT_36_48","F_RESIDENT","NA")))</f>
        <v>NA</v>
      </c>
      <c r="C377" s="1" t="str">
        <f>IF(SABI_SUMMARY!AL377="CENSORED",IF(SABI_SUMMARY!AK377="MALE_SUBADULT","M_DISPERSED",IF(SABI_SUMMARY!AK377="FEMALE_SUBADULT","F_DISPERSED","NA")),IF(SABI_SUMMARY!AL377="MALE_ADULT_36_48","M_RESIDENT",IF(SABI_SUMMARY!AL377="FEMALE_ADULT_36_48","F_RESIDENT","NA")))</f>
        <v>NA</v>
      </c>
      <c r="D377" s="1" t="str">
        <f>IF(SABI_SUMMARY!AM377="CENSORED",IF(SABI_SUMMARY!AL377="MALE_SUBADULT","M_DISPERSED",IF(SABI_SUMMARY!AL377="FEMALE_SUBADULT","F_DISPERSED","NA")),IF(SABI_SUMMARY!AM377="MALE_ADULT_36_48","M_RESIDENT",IF(SABI_SUMMARY!AM377="FEMALE_ADULT_36_48","F_RESIDENT","NA")))</f>
        <v>NA</v>
      </c>
      <c r="E377" s="1" t="str">
        <f>IF(SABI_SUMMARY!AN377="CENSORED",IF(SABI_SUMMARY!AM377="MALE_SUBADULT","M_DISPERSED",IF(SABI_SUMMARY!AM377="FEMALE_SUBADULT","F_DISPERSED","NA")),IF(SABI_SUMMARY!AN377="MALE_ADULT_36_48","M_RESIDENT",IF(SABI_SUMMARY!AN377="FEMALE_ADULT_36_48","F_RESIDENT","NA")))</f>
        <v>NA</v>
      </c>
      <c r="F377" s="1" t="str">
        <f>IF(SABI_SUMMARY!AO377="CENSORED",IF(SABI_SUMMARY!AN377="MALE_SUBADULT","M_DISPERSED",IF(SABI_SUMMARY!AN377="FEMALE_SUBADULT","F_DISPERSED","NA")),IF(SABI_SUMMARY!AO377="MALE_ADULT_36_48","M_RESIDENT",IF(SABI_SUMMARY!AO377="FEMALE_ADULT_36_48","F_RESIDENT","NA")))</f>
        <v>NA</v>
      </c>
      <c r="G377" s="1" t="str">
        <f>IF(SABI_SUMMARY!AP377="CENSORED",IF(SABI_SUMMARY!AO377="MALE_SUBADULT","M_DISPERSED",IF(SABI_SUMMARY!AO377="FEMALE_SUBADULT","F_DISPERSED","NA")),IF(SABI_SUMMARY!AP377="MALE_ADULT_36_48","M_RESIDENT",IF(SABI_SUMMARY!AP377="FEMALE_ADULT_36_48","F_RESIDENT","NA")))</f>
        <v>NA</v>
      </c>
      <c r="H377" s="1" t="str">
        <f>IF(SABI_SUMMARY!AQ377="CENSORED",IF(SABI_SUMMARY!AP377="MALE_SUBADULT","M_DISPERSED",IF(SABI_SUMMARY!AP377="FEMALE_SUBADULT","F_DISPERSED","NA")),IF(SABI_SUMMARY!AQ377="MALE_ADULT_36_48","M_RESIDENT",IF(SABI_SUMMARY!AQ377="FEMALE_ADULT_36_48","F_RESIDENT","NA")))</f>
        <v>NA</v>
      </c>
      <c r="I377" s="1" t="str">
        <f>IF(SABI_SUMMARY!AR377="CENSORED",IF(SABI_SUMMARY!AQ377="MALE_SUBADULT","M_DISPERSED",IF(SABI_SUMMARY!AQ377="FEMALE_SUBADULT","F_DISPERSED","NA")),IF(SABI_SUMMARY!AR377="MALE_ADULT_36_48","M_RESIDENT",IF(SABI_SUMMARY!AR377="FEMALE_ADULT_36_48","F_RESIDENT","NA")))</f>
        <v>NA</v>
      </c>
      <c r="J377" s="1" t="str">
        <f>IF(SABI_SUMMARY!AS377="CENSORED",IF(SABI_SUMMARY!AR377="MALE_SUBADULT","M_DISPERSED",IF(SABI_SUMMARY!AR377="FEMALE_SUBADULT","F_DISPERSED","NA")),IF(SABI_SUMMARY!AS377="MALE_ADULT_36_48","M_RESIDENT",IF(SABI_SUMMARY!AS377="FEMALE_ADULT_36_48","F_RESIDENT","NA")))</f>
        <v>NA</v>
      </c>
      <c r="K377" s="1" t="str">
        <f>IF(SABI_SUMMARY!AT377="CENSORED",IF(SABI_SUMMARY!AS377="MALE_SUBADULT","M_DISPERSED",IF(SABI_SUMMARY!AS377="FEMALE_SUBADULT","F_DISPERSED","NA")),IF(SABI_SUMMARY!AT377="MALE_ADULT_36_48","M_RESIDENT",IF(SABI_SUMMARY!AT377="FEMALE_ADULT_36_48","F_RESIDENT","NA")))</f>
        <v>NA</v>
      </c>
      <c r="L377" s="1" t="str">
        <f>IF(SABI_SUMMARY!AU377="CENSORED",IF(SABI_SUMMARY!AT377="MALE_SUBADULT","M_DISPERSED",IF(SABI_SUMMARY!AT377="FEMALE_SUBADULT","F_DISPERSED","NA")),IF(SABI_SUMMARY!AU377="MALE_ADULT_36_48","M_RESIDENT",IF(SABI_SUMMARY!AU377="FEMALE_ADULT_36_48","F_RESIDENT","NA")))</f>
        <v>NA</v>
      </c>
      <c r="M377" s="1" t="str">
        <f>IF(SABI_SUMMARY!AV377="CENSORED",IF(SABI_SUMMARY!AU377="MALE_SUBADULT","M_DISPERSED",IF(SABI_SUMMARY!AU377="FEMALE_SUBADULT","F_DISPERSED","NA")),IF(SABI_SUMMARY!AV377="MALE_ADULT_36_48","M_RESIDENT",IF(SABI_SUMMARY!AV377="FEMALE_ADULT_36_48","F_RESIDENT","NA")))</f>
        <v>NA</v>
      </c>
      <c r="N377" s="1" t="str">
        <f>IF(SABI_SUMMARY!AW377="CENSORED",IF(SABI_SUMMARY!AV377="MALE_SUBADULT","M_DISPERSED",IF(SABI_SUMMARY!AV377="FEMALE_SUBADULT","F_DISPERSED","NA")),IF(SABI_SUMMARY!AW377="MALE_ADULT_36_48","M_RESIDENT",IF(SABI_SUMMARY!AW377="FEMALE_ADULT_36_48","F_RESIDENT","NA")))</f>
        <v>NA</v>
      </c>
      <c r="O377" s="1" t="str">
        <f>IF(SABI_SUMMARY!AX377="CENSORED",IF(SABI_SUMMARY!AW377="MALE_SUBADULT","M_DISPERSED",IF(SABI_SUMMARY!AW377="FEMALE_SUBADULT","F_DISPERSED","NA")),IF(SABI_SUMMARY!AX377="MALE_ADULT_36_48","M_RESIDENT",IF(SABI_SUMMARY!AX377="FEMALE_ADULT_36_48","F_RESIDENT","NA")))</f>
        <v>NA</v>
      </c>
      <c r="P377" s="1" t="str">
        <f>IF(SABI_SUMMARY!AY377="CENSORED",IF(SABI_SUMMARY!AX377="MALE_SUBADULT","M_DISPERSED",IF(SABI_SUMMARY!AX377="FEMALE_SUBADULT","F_DISPERSED","NA")),IF(SABI_SUMMARY!AY377="MALE_ADULT_36_48","M_RESIDENT",IF(SABI_SUMMARY!AY377="FEMALE_ADULT_36_48","F_RESIDENT","NA")))</f>
        <v>NA</v>
      </c>
    </row>
    <row r="378" spans="1:16" x14ac:dyDescent="0.2">
      <c r="A378" s="27">
        <f>SABI_RAW_DATA!A378</f>
        <v>377</v>
      </c>
      <c r="B378" s="1" t="str">
        <f>IF(SABI_SUMMARY!AK378="CENSORED",IF(SABI_SUMMARY!AJ378="MALE_SUBADULT","M_DISPERSED",IF(SABI_SUMMARY!AJ378="FEMALE_SUBADULT","F_DISPERSED","NA")),IF(SABI_SUMMARY!AK378="MALE_ADULT_36_48","M_RESIDENT",IF(SABI_SUMMARY!AK378="FEMALE_ADULT_36_48","F_RESIDENT","NA")))</f>
        <v>NA</v>
      </c>
      <c r="C378" s="1" t="str">
        <f>IF(SABI_SUMMARY!AL378="CENSORED",IF(SABI_SUMMARY!AK378="MALE_SUBADULT","M_DISPERSED",IF(SABI_SUMMARY!AK378="FEMALE_SUBADULT","F_DISPERSED","NA")),IF(SABI_SUMMARY!AL378="MALE_ADULT_36_48","M_RESIDENT",IF(SABI_SUMMARY!AL378="FEMALE_ADULT_36_48","F_RESIDENT","NA")))</f>
        <v>NA</v>
      </c>
      <c r="D378" s="1" t="str">
        <f>IF(SABI_SUMMARY!AM378="CENSORED",IF(SABI_SUMMARY!AL378="MALE_SUBADULT","M_DISPERSED",IF(SABI_SUMMARY!AL378="FEMALE_SUBADULT","F_DISPERSED","NA")),IF(SABI_SUMMARY!AM378="MALE_ADULT_36_48","M_RESIDENT",IF(SABI_SUMMARY!AM378="FEMALE_ADULT_36_48","F_RESIDENT","NA")))</f>
        <v>NA</v>
      </c>
      <c r="E378" s="1" t="str">
        <f>IF(SABI_SUMMARY!AN378="CENSORED",IF(SABI_SUMMARY!AM378="MALE_SUBADULT","M_DISPERSED",IF(SABI_SUMMARY!AM378="FEMALE_SUBADULT","F_DISPERSED","NA")),IF(SABI_SUMMARY!AN378="MALE_ADULT_36_48","M_RESIDENT",IF(SABI_SUMMARY!AN378="FEMALE_ADULT_36_48","F_RESIDENT","NA")))</f>
        <v>NA</v>
      </c>
      <c r="F378" s="1" t="str">
        <f>IF(SABI_SUMMARY!AO378="CENSORED",IF(SABI_SUMMARY!AN378="MALE_SUBADULT","M_DISPERSED",IF(SABI_SUMMARY!AN378="FEMALE_SUBADULT","F_DISPERSED","NA")),IF(SABI_SUMMARY!AO378="MALE_ADULT_36_48","M_RESIDENT",IF(SABI_SUMMARY!AO378="FEMALE_ADULT_36_48","F_RESIDENT","NA")))</f>
        <v>NA</v>
      </c>
      <c r="G378" s="1" t="str">
        <f>IF(SABI_SUMMARY!AP378="CENSORED",IF(SABI_SUMMARY!AO378="MALE_SUBADULT","M_DISPERSED",IF(SABI_SUMMARY!AO378="FEMALE_SUBADULT","F_DISPERSED","NA")),IF(SABI_SUMMARY!AP378="MALE_ADULT_36_48","M_RESIDENT",IF(SABI_SUMMARY!AP378="FEMALE_ADULT_36_48","F_RESIDENT","NA")))</f>
        <v>NA</v>
      </c>
      <c r="H378" s="1" t="str">
        <f>IF(SABI_SUMMARY!AQ378="CENSORED",IF(SABI_SUMMARY!AP378="MALE_SUBADULT","M_DISPERSED",IF(SABI_SUMMARY!AP378="FEMALE_SUBADULT","F_DISPERSED","NA")),IF(SABI_SUMMARY!AQ378="MALE_ADULT_36_48","M_RESIDENT",IF(SABI_SUMMARY!AQ378="FEMALE_ADULT_36_48","F_RESIDENT","NA")))</f>
        <v>NA</v>
      </c>
      <c r="I378" s="1" t="str">
        <f>IF(SABI_SUMMARY!AR378="CENSORED",IF(SABI_SUMMARY!AQ378="MALE_SUBADULT","M_DISPERSED",IF(SABI_SUMMARY!AQ378="FEMALE_SUBADULT","F_DISPERSED","NA")),IF(SABI_SUMMARY!AR378="MALE_ADULT_36_48","M_RESIDENT",IF(SABI_SUMMARY!AR378="FEMALE_ADULT_36_48","F_RESIDENT","NA")))</f>
        <v>NA</v>
      </c>
      <c r="J378" s="1" t="str">
        <f>IF(SABI_SUMMARY!AS378="CENSORED",IF(SABI_SUMMARY!AR378="MALE_SUBADULT","M_DISPERSED",IF(SABI_SUMMARY!AR378="FEMALE_SUBADULT","F_DISPERSED","NA")),IF(SABI_SUMMARY!AS378="MALE_ADULT_36_48","M_RESIDENT",IF(SABI_SUMMARY!AS378="FEMALE_ADULT_36_48","F_RESIDENT","NA")))</f>
        <v>NA</v>
      </c>
      <c r="K378" s="1" t="str">
        <f>IF(SABI_SUMMARY!AT378="CENSORED",IF(SABI_SUMMARY!AS378="MALE_SUBADULT","M_DISPERSED",IF(SABI_SUMMARY!AS378="FEMALE_SUBADULT","F_DISPERSED","NA")),IF(SABI_SUMMARY!AT378="MALE_ADULT_36_48","M_RESIDENT",IF(SABI_SUMMARY!AT378="FEMALE_ADULT_36_48","F_RESIDENT","NA")))</f>
        <v>NA</v>
      </c>
      <c r="L378" s="1" t="str">
        <f>IF(SABI_SUMMARY!AU378="CENSORED",IF(SABI_SUMMARY!AT378="MALE_SUBADULT","M_DISPERSED",IF(SABI_SUMMARY!AT378="FEMALE_SUBADULT","F_DISPERSED","NA")),IF(SABI_SUMMARY!AU378="MALE_ADULT_36_48","M_RESIDENT",IF(SABI_SUMMARY!AU378="FEMALE_ADULT_36_48","F_RESIDENT","NA")))</f>
        <v>NA</v>
      </c>
      <c r="M378" s="1" t="str">
        <f>IF(SABI_SUMMARY!AV378="CENSORED",IF(SABI_SUMMARY!AU378="MALE_SUBADULT","M_DISPERSED",IF(SABI_SUMMARY!AU378="FEMALE_SUBADULT","F_DISPERSED","NA")),IF(SABI_SUMMARY!AV378="MALE_ADULT_36_48","M_RESIDENT",IF(SABI_SUMMARY!AV378="FEMALE_ADULT_36_48","F_RESIDENT","NA")))</f>
        <v>NA</v>
      </c>
      <c r="N378" s="1" t="str">
        <f>IF(SABI_SUMMARY!AW378="CENSORED",IF(SABI_SUMMARY!AV378="MALE_SUBADULT","M_DISPERSED",IF(SABI_SUMMARY!AV378="FEMALE_SUBADULT","F_DISPERSED","NA")),IF(SABI_SUMMARY!AW378="MALE_ADULT_36_48","M_RESIDENT",IF(SABI_SUMMARY!AW378="FEMALE_ADULT_36_48","F_RESIDENT","NA")))</f>
        <v>NA</v>
      </c>
      <c r="O378" s="1" t="str">
        <f>IF(SABI_SUMMARY!AX378="CENSORED",IF(SABI_SUMMARY!AW378="MALE_SUBADULT","M_DISPERSED",IF(SABI_SUMMARY!AW378="FEMALE_SUBADULT","F_DISPERSED","NA")),IF(SABI_SUMMARY!AX378="MALE_ADULT_36_48","M_RESIDENT",IF(SABI_SUMMARY!AX378="FEMALE_ADULT_36_48","F_RESIDENT","NA")))</f>
        <v>NA</v>
      </c>
      <c r="P378" s="1" t="str">
        <f>IF(SABI_SUMMARY!AY378="CENSORED",IF(SABI_SUMMARY!AX378="MALE_SUBADULT","M_DISPERSED",IF(SABI_SUMMARY!AX378="FEMALE_SUBADULT","F_DISPERSED","NA")),IF(SABI_SUMMARY!AY378="MALE_ADULT_36_48","M_RESIDENT",IF(SABI_SUMMARY!AY378="FEMALE_ADULT_36_48","F_RESIDENT","NA")))</f>
        <v>NA</v>
      </c>
    </row>
    <row r="379" spans="1:16" x14ac:dyDescent="0.2">
      <c r="A379" s="27">
        <f>SABI_RAW_DATA!A379</f>
        <v>378</v>
      </c>
      <c r="B379" s="1" t="str">
        <f>IF(SABI_SUMMARY!AK379="CENSORED",IF(SABI_SUMMARY!AJ379="MALE_SUBADULT","M_DISPERSED",IF(SABI_SUMMARY!AJ379="FEMALE_SUBADULT","F_DISPERSED","NA")),IF(SABI_SUMMARY!AK379="MALE_ADULT_36_48","M_RESIDENT",IF(SABI_SUMMARY!AK379="FEMALE_ADULT_36_48","F_RESIDENT","NA")))</f>
        <v>NA</v>
      </c>
      <c r="C379" s="1" t="str">
        <f>IF(SABI_SUMMARY!AL379="CENSORED",IF(SABI_SUMMARY!AK379="MALE_SUBADULT","M_DISPERSED",IF(SABI_SUMMARY!AK379="FEMALE_SUBADULT","F_DISPERSED","NA")),IF(SABI_SUMMARY!AL379="MALE_ADULT_36_48","M_RESIDENT",IF(SABI_SUMMARY!AL379="FEMALE_ADULT_36_48","F_RESIDENT","NA")))</f>
        <v>NA</v>
      </c>
      <c r="D379" s="1" t="str">
        <f>IF(SABI_SUMMARY!AM379="CENSORED",IF(SABI_SUMMARY!AL379="MALE_SUBADULT","M_DISPERSED",IF(SABI_SUMMARY!AL379="FEMALE_SUBADULT","F_DISPERSED","NA")),IF(SABI_SUMMARY!AM379="MALE_ADULT_36_48","M_RESIDENT",IF(SABI_SUMMARY!AM379="FEMALE_ADULT_36_48","F_RESIDENT","NA")))</f>
        <v>NA</v>
      </c>
      <c r="E379" s="1" t="str">
        <f>IF(SABI_SUMMARY!AN379="CENSORED",IF(SABI_SUMMARY!AM379="MALE_SUBADULT","M_DISPERSED",IF(SABI_SUMMARY!AM379="FEMALE_SUBADULT","F_DISPERSED","NA")),IF(SABI_SUMMARY!AN379="MALE_ADULT_36_48","M_RESIDENT",IF(SABI_SUMMARY!AN379="FEMALE_ADULT_36_48","F_RESIDENT","NA")))</f>
        <v>NA</v>
      </c>
      <c r="F379" s="1" t="str">
        <f>IF(SABI_SUMMARY!AO379="CENSORED",IF(SABI_SUMMARY!AN379="MALE_SUBADULT","M_DISPERSED",IF(SABI_SUMMARY!AN379="FEMALE_SUBADULT","F_DISPERSED","NA")),IF(SABI_SUMMARY!AO379="MALE_ADULT_36_48","M_RESIDENT",IF(SABI_SUMMARY!AO379="FEMALE_ADULT_36_48","F_RESIDENT","NA")))</f>
        <v>NA</v>
      </c>
      <c r="G379" s="1" t="str">
        <f>IF(SABI_SUMMARY!AP379="CENSORED",IF(SABI_SUMMARY!AO379="MALE_SUBADULT","M_DISPERSED",IF(SABI_SUMMARY!AO379="FEMALE_SUBADULT","F_DISPERSED","NA")),IF(SABI_SUMMARY!AP379="MALE_ADULT_36_48","M_RESIDENT",IF(SABI_SUMMARY!AP379="FEMALE_ADULT_36_48","F_RESIDENT","NA")))</f>
        <v>NA</v>
      </c>
      <c r="H379" s="1" t="str">
        <f>IF(SABI_SUMMARY!AQ379="CENSORED",IF(SABI_SUMMARY!AP379="MALE_SUBADULT","M_DISPERSED",IF(SABI_SUMMARY!AP379="FEMALE_SUBADULT","F_DISPERSED","NA")),IF(SABI_SUMMARY!AQ379="MALE_ADULT_36_48","M_RESIDENT",IF(SABI_SUMMARY!AQ379="FEMALE_ADULT_36_48","F_RESIDENT","NA")))</f>
        <v>NA</v>
      </c>
      <c r="I379" s="1" t="str">
        <f>IF(SABI_SUMMARY!AR379="CENSORED",IF(SABI_SUMMARY!AQ379="MALE_SUBADULT","M_DISPERSED",IF(SABI_SUMMARY!AQ379="FEMALE_SUBADULT","F_DISPERSED","NA")),IF(SABI_SUMMARY!AR379="MALE_ADULT_36_48","M_RESIDENT",IF(SABI_SUMMARY!AR379="FEMALE_ADULT_36_48","F_RESIDENT","NA")))</f>
        <v>NA</v>
      </c>
      <c r="J379" s="1" t="str">
        <f>IF(SABI_SUMMARY!AS379="CENSORED",IF(SABI_SUMMARY!AR379="MALE_SUBADULT","M_DISPERSED",IF(SABI_SUMMARY!AR379="FEMALE_SUBADULT","F_DISPERSED","NA")),IF(SABI_SUMMARY!AS379="MALE_ADULT_36_48","M_RESIDENT",IF(SABI_SUMMARY!AS379="FEMALE_ADULT_36_48","F_RESIDENT","NA")))</f>
        <v>NA</v>
      </c>
      <c r="K379" s="1" t="str">
        <f>IF(SABI_SUMMARY!AT379="CENSORED",IF(SABI_SUMMARY!AS379="MALE_SUBADULT","M_DISPERSED",IF(SABI_SUMMARY!AS379="FEMALE_SUBADULT","F_DISPERSED","NA")),IF(SABI_SUMMARY!AT379="MALE_ADULT_36_48","M_RESIDENT",IF(SABI_SUMMARY!AT379="FEMALE_ADULT_36_48","F_RESIDENT","NA")))</f>
        <v>NA</v>
      </c>
      <c r="L379" s="1" t="str">
        <f>IF(SABI_SUMMARY!AU379="CENSORED",IF(SABI_SUMMARY!AT379="MALE_SUBADULT","M_DISPERSED",IF(SABI_SUMMARY!AT379="FEMALE_SUBADULT","F_DISPERSED","NA")),IF(SABI_SUMMARY!AU379="MALE_ADULT_36_48","M_RESIDENT",IF(SABI_SUMMARY!AU379="FEMALE_ADULT_36_48","F_RESIDENT","NA")))</f>
        <v>NA</v>
      </c>
      <c r="M379" s="1" t="str">
        <f>IF(SABI_SUMMARY!AV379="CENSORED",IF(SABI_SUMMARY!AU379="MALE_SUBADULT","M_DISPERSED",IF(SABI_SUMMARY!AU379="FEMALE_SUBADULT","F_DISPERSED","NA")),IF(SABI_SUMMARY!AV379="MALE_ADULT_36_48","M_RESIDENT",IF(SABI_SUMMARY!AV379="FEMALE_ADULT_36_48","F_RESIDENT","NA")))</f>
        <v>NA</v>
      </c>
      <c r="N379" s="1" t="str">
        <f>IF(SABI_SUMMARY!AW379="CENSORED",IF(SABI_SUMMARY!AV379="MALE_SUBADULT","M_DISPERSED",IF(SABI_SUMMARY!AV379="FEMALE_SUBADULT","F_DISPERSED","NA")),IF(SABI_SUMMARY!AW379="MALE_ADULT_36_48","M_RESIDENT",IF(SABI_SUMMARY!AW379="FEMALE_ADULT_36_48","F_RESIDENT","NA")))</f>
        <v>NA</v>
      </c>
      <c r="O379" s="1" t="str">
        <f>IF(SABI_SUMMARY!AX379="CENSORED",IF(SABI_SUMMARY!AW379="MALE_SUBADULT","M_DISPERSED",IF(SABI_SUMMARY!AW379="FEMALE_SUBADULT","F_DISPERSED","NA")),IF(SABI_SUMMARY!AX379="MALE_ADULT_36_48","M_RESIDENT",IF(SABI_SUMMARY!AX379="FEMALE_ADULT_36_48","F_RESIDENT","NA")))</f>
        <v>NA</v>
      </c>
      <c r="P379" s="1" t="str">
        <f>IF(SABI_SUMMARY!AY379="CENSORED",IF(SABI_SUMMARY!AX379="MALE_SUBADULT","M_DISPERSED",IF(SABI_SUMMARY!AX379="FEMALE_SUBADULT","F_DISPERSED","NA")),IF(SABI_SUMMARY!AY379="MALE_ADULT_36_48","M_RESIDENT",IF(SABI_SUMMARY!AY379="FEMALE_ADULT_36_48","F_RESIDENT","NA")))</f>
        <v>NA</v>
      </c>
    </row>
    <row r="380" spans="1:16" x14ac:dyDescent="0.2">
      <c r="A380" s="27">
        <f>SABI_RAW_DATA!A380</f>
        <v>379</v>
      </c>
      <c r="B380" s="1" t="str">
        <f>IF(SABI_SUMMARY!AK380="CENSORED",IF(SABI_SUMMARY!AJ380="MALE_SUBADULT","M_DISPERSED",IF(SABI_SUMMARY!AJ380="FEMALE_SUBADULT","F_DISPERSED","NA")),IF(SABI_SUMMARY!AK380="MALE_ADULT_36_48","M_RESIDENT",IF(SABI_SUMMARY!AK380="FEMALE_ADULT_36_48","F_RESIDENT","NA")))</f>
        <v>NA</v>
      </c>
      <c r="C380" s="1" t="str">
        <f>IF(SABI_SUMMARY!AL380="CENSORED",IF(SABI_SUMMARY!AK380="MALE_SUBADULT","M_DISPERSED",IF(SABI_SUMMARY!AK380="FEMALE_SUBADULT","F_DISPERSED","NA")),IF(SABI_SUMMARY!AL380="MALE_ADULT_36_48","M_RESIDENT",IF(SABI_SUMMARY!AL380="FEMALE_ADULT_36_48","F_RESIDENT","NA")))</f>
        <v>NA</v>
      </c>
      <c r="D380" s="1" t="str">
        <f>IF(SABI_SUMMARY!AM380="CENSORED",IF(SABI_SUMMARY!AL380="MALE_SUBADULT","M_DISPERSED",IF(SABI_SUMMARY!AL380="FEMALE_SUBADULT","F_DISPERSED","NA")),IF(SABI_SUMMARY!AM380="MALE_ADULT_36_48","M_RESIDENT",IF(SABI_SUMMARY!AM380="FEMALE_ADULT_36_48","F_RESIDENT","NA")))</f>
        <v>NA</v>
      </c>
      <c r="E380" s="1" t="str">
        <f>IF(SABI_SUMMARY!AN380="CENSORED",IF(SABI_SUMMARY!AM380="MALE_SUBADULT","M_DISPERSED",IF(SABI_SUMMARY!AM380="FEMALE_SUBADULT","F_DISPERSED","NA")),IF(SABI_SUMMARY!AN380="MALE_ADULT_36_48","M_RESIDENT",IF(SABI_SUMMARY!AN380="FEMALE_ADULT_36_48","F_RESIDENT","NA")))</f>
        <v>NA</v>
      </c>
      <c r="F380" s="1" t="str">
        <f>IF(SABI_SUMMARY!AO380="CENSORED",IF(SABI_SUMMARY!AN380="MALE_SUBADULT","M_DISPERSED",IF(SABI_SUMMARY!AN380="FEMALE_SUBADULT","F_DISPERSED","NA")),IF(SABI_SUMMARY!AO380="MALE_ADULT_36_48","M_RESIDENT",IF(SABI_SUMMARY!AO380="FEMALE_ADULT_36_48","F_RESIDENT","NA")))</f>
        <v>NA</v>
      </c>
      <c r="G380" s="1" t="str">
        <f>IF(SABI_SUMMARY!AP380="CENSORED",IF(SABI_SUMMARY!AO380="MALE_SUBADULT","M_DISPERSED",IF(SABI_SUMMARY!AO380="FEMALE_SUBADULT","F_DISPERSED","NA")),IF(SABI_SUMMARY!AP380="MALE_ADULT_36_48","M_RESIDENT",IF(SABI_SUMMARY!AP380="FEMALE_ADULT_36_48","F_RESIDENT","NA")))</f>
        <v>NA</v>
      </c>
      <c r="H380" s="1" t="str">
        <f>IF(SABI_SUMMARY!AQ380="CENSORED",IF(SABI_SUMMARY!AP380="MALE_SUBADULT","M_DISPERSED",IF(SABI_SUMMARY!AP380="FEMALE_SUBADULT","F_DISPERSED","NA")),IF(SABI_SUMMARY!AQ380="MALE_ADULT_36_48","M_RESIDENT",IF(SABI_SUMMARY!AQ380="FEMALE_ADULT_36_48","F_RESIDENT","NA")))</f>
        <v>NA</v>
      </c>
      <c r="I380" s="1" t="str">
        <f>IF(SABI_SUMMARY!AR380="CENSORED",IF(SABI_SUMMARY!AQ380="MALE_SUBADULT","M_DISPERSED",IF(SABI_SUMMARY!AQ380="FEMALE_SUBADULT","F_DISPERSED","NA")),IF(SABI_SUMMARY!AR380="MALE_ADULT_36_48","M_RESIDENT",IF(SABI_SUMMARY!AR380="FEMALE_ADULT_36_48","F_RESIDENT","NA")))</f>
        <v>NA</v>
      </c>
      <c r="J380" s="1" t="str">
        <f>IF(SABI_SUMMARY!AS380="CENSORED",IF(SABI_SUMMARY!AR380="MALE_SUBADULT","M_DISPERSED",IF(SABI_SUMMARY!AR380="FEMALE_SUBADULT","F_DISPERSED","NA")),IF(SABI_SUMMARY!AS380="MALE_ADULT_36_48","M_RESIDENT",IF(SABI_SUMMARY!AS380="FEMALE_ADULT_36_48","F_RESIDENT","NA")))</f>
        <v>NA</v>
      </c>
      <c r="K380" s="1" t="str">
        <f>IF(SABI_SUMMARY!AT380="CENSORED",IF(SABI_SUMMARY!AS380="MALE_SUBADULT","M_DISPERSED",IF(SABI_SUMMARY!AS380="FEMALE_SUBADULT","F_DISPERSED","NA")),IF(SABI_SUMMARY!AT380="MALE_ADULT_36_48","M_RESIDENT",IF(SABI_SUMMARY!AT380="FEMALE_ADULT_36_48","F_RESIDENT","NA")))</f>
        <v>NA</v>
      </c>
      <c r="L380" s="1" t="str">
        <f>IF(SABI_SUMMARY!AU380="CENSORED",IF(SABI_SUMMARY!AT380="MALE_SUBADULT","M_DISPERSED",IF(SABI_SUMMARY!AT380="FEMALE_SUBADULT","F_DISPERSED","NA")),IF(SABI_SUMMARY!AU380="MALE_ADULT_36_48","M_RESIDENT",IF(SABI_SUMMARY!AU380="FEMALE_ADULT_36_48","F_RESIDENT","NA")))</f>
        <v>NA</v>
      </c>
      <c r="M380" s="1" t="str">
        <f>IF(SABI_SUMMARY!AV380="CENSORED",IF(SABI_SUMMARY!AU380="MALE_SUBADULT","M_DISPERSED",IF(SABI_SUMMARY!AU380="FEMALE_SUBADULT","F_DISPERSED","NA")),IF(SABI_SUMMARY!AV380="MALE_ADULT_36_48","M_RESIDENT",IF(SABI_SUMMARY!AV380="FEMALE_ADULT_36_48","F_RESIDENT","NA")))</f>
        <v>NA</v>
      </c>
      <c r="N380" s="1" t="str">
        <f>IF(SABI_SUMMARY!AW380="CENSORED",IF(SABI_SUMMARY!AV380="MALE_SUBADULT","M_DISPERSED",IF(SABI_SUMMARY!AV380="FEMALE_SUBADULT","F_DISPERSED","NA")),IF(SABI_SUMMARY!AW380="MALE_ADULT_36_48","M_RESIDENT",IF(SABI_SUMMARY!AW380="FEMALE_ADULT_36_48","F_RESIDENT","NA")))</f>
        <v>NA</v>
      </c>
      <c r="O380" s="1" t="str">
        <f>IF(SABI_SUMMARY!AX380="CENSORED",IF(SABI_SUMMARY!AW380="MALE_SUBADULT","M_DISPERSED",IF(SABI_SUMMARY!AW380="FEMALE_SUBADULT","F_DISPERSED","NA")),IF(SABI_SUMMARY!AX380="MALE_ADULT_36_48","M_RESIDENT",IF(SABI_SUMMARY!AX380="FEMALE_ADULT_36_48","F_RESIDENT","NA")))</f>
        <v>NA</v>
      </c>
      <c r="P380" s="1" t="str">
        <f>IF(SABI_SUMMARY!AY380="CENSORED",IF(SABI_SUMMARY!AX380="MALE_SUBADULT","M_DISPERSED",IF(SABI_SUMMARY!AX380="FEMALE_SUBADULT","F_DISPERSED","NA")),IF(SABI_SUMMARY!AY380="MALE_ADULT_36_48","M_RESIDENT",IF(SABI_SUMMARY!AY380="FEMALE_ADULT_36_48","F_RESIDENT","NA")))</f>
        <v>NA</v>
      </c>
    </row>
    <row r="381" spans="1:16" x14ac:dyDescent="0.2">
      <c r="A381" s="27">
        <f>SABI_RAW_DATA!A381</f>
        <v>380</v>
      </c>
      <c r="B381" s="1" t="str">
        <f>IF(SABI_SUMMARY!AK381="CENSORED",IF(SABI_SUMMARY!AJ381="MALE_SUBADULT","M_DISPERSED",IF(SABI_SUMMARY!AJ381="FEMALE_SUBADULT","F_DISPERSED","NA")),IF(SABI_SUMMARY!AK381="MALE_ADULT_36_48","M_RESIDENT",IF(SABI_SUMMARY!AK381="FEMALE_ADULT_36_48","F_RESIDENT","NA")))</f>
        <v>NA</v>
      </c>
      <c r="C381" s="1" t="str">
        <f>IF(SABI_SUMMARY!AL381="CENSORED",IF(SABI_SUMMARY!AK381="MALE_SUBADULT","M_DISPERSED",IF(SABI_SUMMARY!AK381="FEMALE_SUBADULT","F_DISPERSED","NA")),IF(SABI_SUMMARY!AL381="MALE_ADULT_36_48","M_RESIDENT",IF(SABI_SUMMARY!AL381="FEMALE_ADULT_36_48","F_RESIDENT","NA")))</f>
        <v>NA</v>
      </c>
      <c r="D381" s="1" t="str">
        <f>IF(SABI_SUMMARY!AM381="CENSORED",IF(SABI_SUMMARY!AL381="MALE_SUBADULT","M_DISPERSED",IF(SABI_SUMMARY!AL381="FEMALE_SUBADULT","F_DISPERSED","NA")),IF(SABI_SUMMARY!AM381="MALE_ADULT_36_48","M_RESIDENT",IF(SABI_SUMMARY!AM381="FEMALE_ADULT_36_48","F_RESIDENT","NA")))</f>
        <v>NA</v>
      </c>
      <c r="E381" s="1" t="str">
        <f>IF(SABI_SUMMARY!AN381="CENSORED",IF(SABI_SUMMARY!AM381="MALE_SUBADULT","M_DISPERSED",IF(SABI_SUMMARY!AM381="FEMALE_SUBADULT","F_DISPERSED","NA")),IF(SABI_SUMMARY!AN381="MALE_ADULT_36_48","M_RESIDENT",IF(SABI_SUMMARY!AN381="FEMALE_ADULT_36_48","F_RESIDENT","NA")))</f>
        <v>NA</v>
      </c>
      <c r="F381" s="1" t="str">
        <f>IF(SABI_SUMMARY!AO381="CENSORED",IF(SABI_SUMMARY!AN381="MALE_SUBADULT","M_DISPERSED",IF(SABI_SUMMARY!AN381="FEMALE_SUBADULT","F_DISPERSED","NA")),IF(SABI_SUMMARY!AO381="MALE_ADULT_36_48","M_RESIDENT",IF(SABI_SUMMARY!AO381="FEMALE_ADULT_36_48","F_RESIDENT","NA")))</f>
        <v>NA</v>
      </c>
      <c r="G381" s="1" t="str">
        <f>IF(SABI_SUMMARY!AP381="CENSORED",IF(SABI_SUMMARY!AO381="MALE_SUBADULT","M_DISPERSED",IF(SABI_SUMMARY!AO381="FEMALE_SUBADULT","F_DISPERSED","NA")),IF(SABI_SUMMARY!AP381="MALE_ADULT_36_48","M_RESIDENT",IF(SABI_SUMMARY!AP381="FEMALE_ADULT_36_48","F_RESIDENT","NA")))</f>
        <v>NA</v>
      </c>
      <c r="H381" s="1" t="str">
        <f>IF(SABI_SUMMARY!AQ381="CENSORED",IF(SABI_SUMMARY!AP381="MALE_SUBADULT","M_DISPERSED",IF(SABI_SUMMARY!AP381="FEMALE_SUBADULT","F_DISPERSED","NA")),IF(SABI_SUMMARY!AQ381="MALE_ADULT_36_48","M_RESIDENT",IF(SABI_SUMMARY!AQ381="FEMALE_ADULT_36_48","F_RESIDENT","NA")))</f>
        <v>NA</v>
      </c>
      <c r="I381" s="1" t="str">
        <f>IF(SABI_SUMMARY!AR381="CENSORED",IF(SABI_SUMMARY!AQ381="MALE_SUBADULT","M_DISPERSED",IF(SABI_SUMMARY!AQ381="FEMALE_SUBADULT","F_DISPERSED","NA")),IF(SABI_SUMMARY!AR381="MALE_ADULT_36_48","M_RESIDENT",IF(SABI_SUMMARY!AR381="FEMALE_ADULT_36_48","F_RESIDENT","NA")))</f>
        <v>NA</v>
      </c>
      <c r="J381" s="1" t="str">
        <f>IF(SABI_SUMMARY!AS381="CENSORED",IF(SABI_SUMMARY!AR381="MALE_SUBADULT","M_DISPERSED",IF(SABI_SUMMARY!AR381="FEMALE_SUBADULT","F_DISPERSED","NA")),IF(SABI_SUMMARY!AS381="MALE_ADULT_36_48","M_RESIDENT",IF(SABI_SUMMARY!AS381="FEMALE_ADULT_36_48","F_RESIDENT","NA")))</f>
        <v>NA</v>
      </c>
      <c r="K381" s="1" t="str">
        <f>IF(SABI_SUMMARY!AT381="CENSORED",IF(SABI_SUMMARY!AS381="MALE_SUBADULT","M_DISPERSED",IF(SABI_SUMMARY!AS381="FEMALE_SUBADULT","F_DISPERSED","NA")),IF(SABI_SUMMARY!AT381="MALE_ADULT_36_48","M_RESIDENT",IF(SABI_SUMMARY!AT381="FEMALE_ADULT_36_48","F_RESIDENT","NA")))</f>
        <v>NA</v>
      </c>
      <c r="L381" s="1" t="str">
        <f>IF(SABI_SUMMARY!AU381="CENSORED",IF(SABI_SUMMARY!AT381="MALE_SUBADULT","M_DISPERSED",IF(SABI_SUMMARY!AT381="FEMALE_SUBADULT","F_DISPERSED","NA")),IF(SABI_SUMMARY!AU381="MALE_ADULT_36_48","M_RESIDENT",IF(SABI_SUMMARY!AU381="FEMALE_ADULT_36_48","F_RESIDENT","NA")))</f>
        <v>NA</v>
      </c>
      <c r="M381" s="1" t="str">
        <f>IF(SABI_SUMMARY!AV381="CENSORED",IF(SABI_SUMMARY!AU381="MALE_SUBADULT","M_DISPERSED",IF(SABI_SUMMARY!AU381="FEMALE_SUBADULT","F_DISPERSED","NA")),IF(SABI_SUMMARY!AV381="MALE_ADULT_36_48","M_RESIDENT",IF(SABI_SUMMARY!AV381="FEMALE_ADULT_36_48","F_RESIDENT","NA")))</f>
        <v>NA</v>
      </c>
      <c r="N381" s="1" t="str">
        <f>IF(SABI_SUMMARY!AW381="CENSORED",IF(SABI_SUMMARY!AV381="MALE_SUBADULT","M_DISPERSED",IF(SABI_SUMMARY!AV381="FEMALE_SUBADULT","F_DISPERSED","NA")),IF(SABI_SUMMARY!AW381="MALE_ADULT_36_48","M_RESIDENT",IF(SABI_SUMMARY!AW381="FEMALE_ADULT_36_48","F_RESIDENT","NA")))</f>
        <v>NA</v>
      </c>
      <c r="O381" s="1" t="str">
        <f>IF(SABI_SUMMARY!AX381="CENSORED",IF(SABI_SUMMARY!AW381="MALE_SUBADULT","M_DISPERSED",IF(SABI_SUMMARY!AW381="FEMALE_SUBADULT","F_DISPERSED","NA")),IF(SABI_SUMMARY!AX381="MALE_ADULT_36_48","M_RESIDENT",IF(SABI_SUMMARY!AX381="FEMALE_ADULT_36_48","F_RESIDENT","NA")))</f>
        <v>NA</v>
      </c>
      <c r="P381" s="1" t="str">
        <f>IF(SABI_SUMMARY!AY381="CENSORED",IF(SABI_SUMMARY!AX381="MALE_SUBADULT","M_DISPERSED",IF(SABI_SUMMARY!AX381="FEMALE_SUBADULT","F_DISPERSED","NA")),IF(SABI_SUMMARY!AY381="MALE_ADULT_36_48","M_RESIDENT",IF(SABI_SUMMARY!AY381="FEMALE_ADULT_36_48","F_RESIDENT","NA")))</f>
        <v>NA</v>
      </c>
    </row>
    <row r="382" spans="1:16" x14ac:dyDescent="0.2">
      <c r="A382" s="27">
        <f>SABI_RAW_DATA!A382</f>
        <v>381</v>
      </c>
      <c r="B382" s="1" t="str">
        <f>IF(SABI_SUMMARY!AK382="CENSORED",IF(SABI_SUMMARY!AJ382="MALE_SUBADULT","M_DISPERSED",IF(SABI_SUMMARY!AJ382="FEMALE_SUBADULT","F_DISPERSED","NA")),IF(SABI_SUMMARY!AK382="MALE_ADULT_36_48","M_RESIDENT",IF(SABI_SUMMARY!AK382="FEMALE_ADULT_36_48","F_RESIDENT","NA")))</f>
        <v>NA</v>
      </c>
      <c r="C382" s="1" t="str">
        <f>IF(SABI_SUMMARY!AL382="CENSORED",IF(SABI_SUMMARY!AK382="MALE_SUBADULT","M_DISPERSED",IF(SABI_SUMMARY!AK382="FEMALE_SUBADULT","F_DISPERSED","NA")),IF(SABI_SUMMARY!AL382="MALE_ADULT_36_48","M_RESIDENT",IF(SABI_SUMMARY!AL382="FEMALE_ADULT_36_48","F_RESIDENT","NA")))</f>
        <v>NA</v>
      </c>
      <c r="D382" s="1" t="str">
        <f>IF(SABI_SUMMARY!AM382="CENSORED",IF(SABI_SUMMARY!AL382="MALE_SUBADULT","M_DISPERSED",IF(SABI_SUMMARY!AL382="FEMALE_SUBADULT","F_DISPERSED","NA")),IF(SABI_SUMMARY!AM382="MALE_ADULT_36_48","M_RESIDENT",IF(SABI_SUMMARY!AM382="FEMALE_ADULT_36_48","F_RESIDENT","NA")))</f>
        <v>NA</v>
      </c>
      <c r="E382" s="1" t="str">
        <f>IF(SABI_SUMMARY!AN382="CENSORED",IF(SABI_SUMMARY!AM382="MALE_SUBADULT","M_DISPERSED",IF(SABI_SUMMARY!AM382="FEMALE_SUBADULT","F_DISPERSED","NA")),IF(SABI_SUMMARY!AN382="MALE_ADULT_36_48","M_RESIDENT",IF(SABI_SUMMARY!AN382="FEMALE_ADULT_36_48","F_RESIDENT","NA")))</f>
        <v>NA</v>
      </c>
      <c r="F382" s="1" t="str">
        <f>IF(SABI_SUMMARY!AO382="CENSORED",IF(SABI_SUMMARY!AN382="MALE_SUBADULT","M_DISPERSED",IF(SABI_SUMMARY!AN382="FEMALE_SUBADULT","F_DISPERSED","NA")),IF(SABI_SUMMARY!AO382="MALE_ADULT_36_48","M_RESIDENT",IF(SABI_SUMMARY!AO382="FEMALE_ADULT_36_48","F_RESIDENT","NA")))</f>
        <v>NA</v>
      </c>
      <c r="G382" s="1" t="str">
        <f>IF(SABI_SUMMARY!AP382="CENSORED",IF(SABI_SUMMARY!AO382="MALE_SUBADULT","M_DISPERSED",IF(SABI_SUMMARY!AO382="FEMALE_SUBADULT","F_DISPERSED","NA")),IF(SABI_SUMMARY!AP382="MALE_ADULT_36_48","M_RESIDENT",IF(SABI_SUMMARY!AP382="FEMALE_ADULT_36_48","F_RESIDENT","NA")))</f>
        <v>NA</v>
      </c>
      <c r="H382" s="1" t="str">
        <f>IF(SABI_SUMMARY!AQ382="CENSORED",IF(SABI_SUMMARY!AP382="MALE_SUBADULT","M_DISPERSED",IF(SABI_SUMMARY!AP382="FEMALE_SUBADULT","F_DISPERSED","NA")),IF(SABI_SUMMARY!AQ382="MALE_ADULT_36_48","M_RESIDENT",IF(SABI_SUMMARY!AQ382="FEMALE_ADULT_36_48","F_RESIDENT","NA")))</f>
        <v>NA</v>
      </c>
      <c r="I382" s="1" t="str">
        <f>IF(SABI_SUMMARY!AR382="CENSORED",IF(SABI_SUMMARY!AQ382="MALE_SUBADULT","M_DISPERSED",IF(SABI_SUMMARY!AQ382="FEMALE_SUBADULT","F_DISPERSED","NA")),IF(SABI_SUMMARY!AR382="MALE_ADULT_36_48","M_RESIDENT",IF(SABI_SUMMARY!AR382="FEMALE_ADULT_36_48","F_RESIDENT","NA")))</f>
        <v>NA</v>
      </c>
      <c r="J382" s="1" t="str">
        <f>IF(SABI_SUMMARY!AS382="CENSORED",IF(SABI_SUMMARY!AR382="MALE_SUBADULT","M_DISPERSED",IF(SABI_SUMMARY!AR382="FEMALE_SUBADULT","F_DISPERSED","NA")),IF(SABI_SUMMARY!AS382="MALE_ADULT_36_48","M_RESIDENT",IF(SABI_SUMMARY!AS382="FEMALE_ADULT_36_48","F_RESIDENT","NA")))</f>
        <v>NA</v>
      </c>
      <c r="K382" s="1" t="str">
        <f>IF(SABI_SUMMARY!AT382="CENSORED",IF(SABI_SUMMARY!AS382="MALE_SUBADULT","M_DISPERSED",IF(SABI_SUMMARY!AS382="FEMALE_SUBADULT","F_DISPERSED","NA")),IF(SABI_SUMMARY!AT382="MALE_ADULT_36_48","M_RESIDENT",IF(SABI_SUMMARY!AT382="FEMALE_ADULT_36_48","F_RESIDENT","NA")))</f>
        <v>NA</v>
      </c>
      <c r="L382" s="1" t="str">
        <f>IF(SABI_SUMMARY!AU382="CENSORED",IF(SABI_SUMMARY!AT382="MALE_SUBADULT","M_DISPERSED",IF(SABI_SUMMARY!AT382="FEMALE_SUBADULT","F_DISPERSED","NA")),IF(SABI_SUMMARY!AU382="MALE_ADULT_36_48","M_RESIDENT",IF(SABI_SUMMARY!AU382="FEMALE_ADULT_36_48","F_RESIDENT","NA")))</f>
        <v>NA</v>
      </c>
      <c r="M382" s="1" t="str">
        <f>IF(SABI_SUMMARY!AV382="CENSORED",IF(SABI_SUMMARY!AU382="MALE_SUBADULT","M_DISPERSED",IF(SABI_SUMMARY!AU382="FEMALE_SUBADULT","F_DISPERSED","NA")),IF(SABI_SUMMARY!AV382="MALE_ADULT_36_48","M_RESIDENT",IF(SABI_SUMMARY!AV382="FEMALE_ADULT_36_48","F_RESIDENT","NA")))</f>
        <v>NA</v>
      </c>
      <c r="N382" s="1" t="str">
        <f>IF(SABI_SUMMARY!AW382="CENSORED",IF(SABI_SUMMARY!AV382="MALE_SUBADULT","M_DISPERSED",IF(SABI_SUMMARY!AV382="FEMALE_SUBADULT","F_DISPERSED","NA")),IF(SABI_SUMMARY!AW382="MALE_ADULT_36_48","M_RESIDENT",IF(SABI_SUMMARY!AW382="FEMALE_ADULT_36_48","F_RESIDENT","NA")))</f>
        <v>NA</v>
      </c>
      <c r="O382" s="1" t="str">
        <f>IF(SABI_SUMMARY!AX382="CENSORED",IF(SABI_SUMMARY!AW382="MALE_SUBADULT","M_DISPERSED",IF(SABI_SUMMARY!AW382="FEMALE_SUBADULT","F_DISPERSED","NA")),IF(SABI_SUMMARY!AX382="MALE_ADULT_36_48","M_RESIDENT",IF(SABI_SUMMARY!AX382="FEMALE_ADULT_36_48","F_RESIDENT","NA")))</f>
        <v>NA</v>
      </c>
      <c r="P382" s="1" t="str">
        <f>IF(SABI_SUMMARY!AY382="CENSORED",IF(SABI_SUMMARY!AX382="MALE_SUBADULT","M_DISPERSED",IF(SABI_SUMMARY!AX382="FEMALE_SUBADULT","F_DISPERSED","NA")),IF(SABI_SUMMARY!AY382="MALE_ADULT_36_48","M_RESIDENT",IF(SABI_SUMMARY!AY382="FEMALE_ADULT_36_48","F_RESIDENT","NA")))</f>
        <v>NA</v>
      </c>
    </row>
    <row r="383" spans="1:16" x14ac:dyDescent="0.2">
      <c r="A383" s="27">
        <f>SABI_RAW_DATA!A383</f>
        <v>382</v>
      </c>
      <c r="B383" s="1" t="str">
        <f>IF(SABI_SUMMARY!AK383="CENSORED",IF(SABI_SUMMARY!AJ383="MALE_SUBADULT","M_DISPERSED",IF(SABI_SUMMARY!AJ383="FEMALE_SUBADULT","F_DISPERSED","NA")),IF(SABI_SUMMARY!AK383="MALE_ADULT_36_48","M_RESIDENT",IF(SABI_SUMMARY!AK383="FEMALE_ADULT_36_48","F_RESIDENT","NA")))</f>
        <v>NA</v>
      </c>
      <c r="C383" s="1" t="str">
        <f>IF(SABI_SUMMARY!AL383="CENSORED",IF(SABI_SUMMARY!AK383="MALE_SUBADULT","M_DISPERSED",IF(SABI_SUMMARY!AK383="FEMALE_SUBADULT","F_DISPERSED","NA")),IF(SABI_SUMMARY!AL383="MALE_ADULT_36_48","M_RESIDENT",IF(SABI_SUMMARY!AL383="FEMALE_ADULT_36_48","F_RESIDENT","NA")))</f>
        <v>NA</v>
      </c>
      <c r="D383" s="1" t="str">
        <f>IF(SABI_SUMMARY!AM383="CENSORED",IF(SABI_SUMMARY!AL383="MALE_SUBADULT","M_DISPERSED",IF(SABI_SUMMARY!AL383="FEMALE_SUBADULT","F_DISPERSED","NA")),IF(SABI_SUMMARY!AM383="MALE_ADULT_36_48","M_RESIDENT",IF(SABI_SUMMARY!AM383="FEMALE_ADULT_36_48","F_RESIDENT","NA")))</f>
        <v>NA</v>
      </c>
      <c r="E383" s="1" t="str">
        <f>IF(SABI_SUMMARY!AN383="CENSORED",IF(SABI_SUMMARY!AM383="MALE_SUBADULT","M_DISPERSED",IF(SABI_SUMMARY!AM383="FEMALE_SUBADULT","F_DISPERSED","NA")),IF(SABI_SUMMARY!AN383="MALE_ADULT_36_48","M_RESIDENT",IF(SABI_SUMMARY!AN383="FEMALE_ADULT_36_48","F_RESIDENT","NA")))</f>
        <v>NA</v>
      </c>
      <c r="F383" s="1" t="str">
        <f>IF(SABI_SUMMARY!AO383="CENSORED",IF(SABI_SUMMARY!AN383="MALE_SUBADULT","M_DISPERSED",IF(SABI_SUMMARY!AN383="FEMALE_SUBADULT","F_DISPERSED","NA")),IF(SABI_SUMMARY!AO383="MALE_ADULT_36_48","M_RESIDENT",IF(SABI_SUMMARY!AO383="FEMALE_ADULT_36_48","F_RESIDENT","NA")))</f>
        <v>NA</v>
      </c>
      <c r="G383" s="1" t="str">
        <f>IF(SABI_SUMMARY!AP383="CENSORED",IF(SABI_SUMMARY!AO383="MALE_SUBADULT","M_DISPERSED",IF(SABI_SUMMARY!AO383="FEMALE_SUBADULT","F_DISPERSED","NA")),IF(SABI_SUMMARY!AP383="MALE_ADULT_36_48","M_RESIDENT",IF(SABI_SUMMARY!AP383="FEMALE_ADULT_36_48","F_RESIDENT","NA")))</f>
        <v>NA</v>
      </c>
      <c r="H383" s="1" t="str">
        <f>IF(SABI_SUMMARY!AQ383="CENSORED",IF(SABI_SUMMARY!AP383="MALE_SUBADULT","M_DISPERSED",IF(SABI_SUMMARY!AP383="FEMALE_SUBADULT","F_DISPERSED","NA")),IF(SABI_SUMMARY!AQ383="MALE_ADULT_36_48","M_RESIDENT",IF(SABI_SUMMARY!AQ383="FEMALE_ADULT_36_48","F_RESIDENT","NA")))</f>
        <v>NA</v>
      </c>
      <c r="I383" s="1" t="str">
        <f>IF(SABI_SUMMARY!AR383="CENSORED",IF(SABI_SUMMARY!AQ383="MALE_SUBADULT","M_DISPERSED",IF(SABI_SUMMARY!AQ383="FEMALE_SUBADULT","F_DISPERSED","NA")),IF(SABI_SUMMARY!AR383="MALE_ADULT_36_48","M_RESIDENT",IF(SABI_SUMMARY!AR383="FEMALE_ADULT_36_48","F_RESIDENT","NA")))</f>
        <v>NA</v>
      </c>
      <c r="J383" s="1" t="str">
        <f>IF(SABI_SUMMARY!AS383="CENSORED",IF(SABI_SUMMARY!AR383="MALE_SUBADULT","M_DISPERSED",IF(SABI_SUMMARY!AR383="FEMALE_SUBADULT","F_DISPERSED","NA")),IF(SABI_SUMMARY!AS383="MALE_ADULT_36_48","M_RESIDENT",IF(SABI_SUMMARY!AS383="FEMALE_ADULT_36_48","F_RESIDENT","NA")))</f>
        <v>NA</v>
      </c>
      <c r="K383" s="1" t="str">
        <f>IF(SABI_SUMMARY!AT383="CENSORED",IF(SABI_SUMMARY!AS383="MALE_SUBADULT","M_DISPERSED",IF(SABI_SUMMARY!AS383="FEMALE_SUBADULT","F_DISPERSED","NA")),IF(SABI_SUMMARY!AT383="MALE_ADULT_36_48","M_RESIDENT",IF(SABI_SUMMARY!AT383="FEMALE_ADULT_36_48","F_RESIDENT","NA")))</f>
        <v>NA</v>
      </c>
      <c r="L383" s="1" t="str">
        <f>IF(SABI_SUMMARY!AU383="CENSORED",IF(SABI_SUMMARY!AT383="MALE_SUBADULT","M_DISPERSED",IF(SABI_SUMMARY!AT383="FEMALE_SUBADULT","F_DISPERSED","NA")),IF(SABI_SUMMARY!AU383="MALE_ADULT_36_48","M_RESIDENT",IF(SABI_SUMMARY!AU383="FEMALE_ADULT_36_48","F_RESIDENT","NA")))</f>
        <v>NA</v>
      </c>
      <c r="M383" s="1" t="str">
        <f>IF(SABI_SUMMARY!AV383="CENSORED",IF(SABI_SUMMARY!AU383="MALE_SUBADULT","M_DISPERSED",IF(SABI_SUMMARY!AU383="FEMALE_SUBADULT","F_DISPERSED","NA")),IF(SABI_SUMMARY!AV383="MALE_ADULT_36_48","M_RESIDENT",IF(SABI_SUMMARY!AV383="FEMALE_ADULT_36_48","F_RESIDENT","NA")))</f>
        <v>NA</v>
      </c>
      <c r="N383" s="1" t="str">
        <f>IF(SABI_SUMMARY!AW383="CENSORED",IF(SABI_SUMMARY!AV383="MALE_SUBADULT","M_DISPERSED",IF(SABI_SUMMARY!AV383="FEMALE_SUBADULT","F_DISPERSED","NA")),IF(SABI_SUMMARY!AW383="MALE_ADULT_36_48","M_RESIDENT",IF(SABI_SUMMARY!AW383="FEMALE_ADULT_36_48","F_RESIDENT","NA")))</f>
        <v>NA</v>
      </c>
      <c r="O383" s="1" t="str">
        <f>IF(SABI_SUMMARY!AX383="CENSORED",IF(SABI_SUMMARY!AW383="MALE_SUBADULT","M_DISPERSED",IF(SABI_SUMMARY!AW383="FEMALE_SUBADULT","F_DISPERSED","NA")),IF(SABI_SUMMARY!AX383="MALE_ADULT_36_48","M_RESIDENT",IF(SABI_SUMMARY!AX383="FEMALE_ADULT_36_48","F_RESIDENT","NA")))</f>
        <v>NA</v>
      </c>
      <c r="P383" s="1" t="str">
        <f>IF(SABI_SUMMARY!AY383="CENSORED",IF(SABI_SUMMARY!AX383="MALE_SUBADULT","M_DISPERSED",IF(SABI_SUMMARY!AX383="FEMALE_SUBADULT","F_DISPERSED","NA")),IF(SABI_SUMMARY!AY383="MALE_ADULT_36_48","M_RESIDENT",IF(SABI_SUMMARY!AY383="FEMALE_ADULT_36_48","F_RESIDENT","NA")))</f>
        <v>NA</v>
      </c>
    </row>
    <row r="384" spans="1:16" x14ac:dyDescent="0.2">
      <c r="A384" s="27">
        <f>SABI_RAW_DATA!A384</f>
        <v>383</v>
      </c>
      <c r="B384" s="1" t="str">
        <f>IF(SABI_SUMMARY!AK384="CENSORED",IF(SABI_SUMMARY!AJ384="MALE_SUBADULT","M_DISPERSED",IF(SABI_SUMMARY!AJ384="FEMALE_SUBADULT","F_DISPERSED","NA")),IF(SABI_SUMMARY!AK384="MALE_ADULT_36_48","M_RESIDENT",IF(SABI_SUMMARY!AK384="FEMALE_ADULT_36_48","F_RESIDENT","NA")))</f>
        <v>NA</v>
      </c>
      <c r="C384" s="1" t="str">
        <f>IF(SABI_SUMMARY!AL384="CENSORED",IF(SABI_SUMMARY!AK384="MALE_SUBADULT","M_DISPERSED",IF(SABI_SUMMARY!AK384="FEMALE_SUBADULT","F_DISPERSED","NA")),IF(SABI_SUMMARY!AL384="MALE_ADULT_36_48","M_RESIDENT",IF(SABI_SUMMARY!AL384="FEMALE_ADULT_36_48","F_RESIDENT","NA")))</f>
        <v>NA</v>
      </c>
      <c r="D384" s="1" t="str">
        <f>IF(SABI_SUMMARY!AM384="CENSORED",IF(SABI_SUMMARY!AL384="MALE_SUBADULT","M_DISPERSED",IF(SABI_SUMMARY!AL384="FEMALE_SUBADULT","F_DISPERSED","NA")),IF(SABI_SUMMARY!AM384="MALE_ADULT_36_48","M_RESIDENT",IF(SABI_SUMMARY!AM384="FEMALE_ADULT_36_48","F_RESIDENT","NA")))</f>
        <v>NA</v>
      </c>
      <c r="E384" s="1" t="str">
        <f>IF(SABI_SUMMARY!AN384="CENSORED",IF(SABI_SUMMARY!AM384="MALE_SUBADULT","M_DISPERSED",IF(SABI_SUMMARY!AM384="FEMALE_SUBADULT","F_DISPERSED","NA")),IF(SABI_SUMMARY!AN384="MALE_ADULT_36_48","M_RESIDENT",IF(SABI_SUMMARY!AN384="FEMALE_ADULT_36_48","F_RESIDENT","NA")))</f>
        <v>NA</v>
      </c>
      <c r="F384" s="1" t="str">
        <f>IF(SABI_SUMMARY!AO384="CENSORED",IF(SABI_SUMMARY!AN384="MALE_SUBADULT","M_DISPERSED",IF(SABI_SUMMARY!AN384="FEMALE_SUBADULT","F_DISPERSED","NA")),IF(SABI_SUMMARY!AO384="MALE_ADULT_36_48","M_RESIDENT",IF(SABI_SUMMARY!AO384="FEMALE_ADULT_36_48","F_RESIDENT","NA")))</f>
        <v>NA</v>
      </c>
      <c r="G384" s="1" t="str">
        <f>IF(SABI_SUMMARY!AP384="CENSORED",IF(SABI_SUMMARY!AO384="MALE_SUBADULT","M_DISPERSED",IF(SABI_SUMMARY!AO384="FEMALE_SUBADULT","F_DISPERSED","NA")),IF(SABI_SUMMARY!AP384="MALE_ADULT_36_48","M_RESIDENT",IF(SABI_SUMMARY!AP384="FEMALE_ADULT_36_48","F_RESIDENT","NA")))</f>
        <v>NA</v>
      </c>
      <c r="H384" s="1" t="str">
        <f>IF(SABI_SUMMARY!AQ384="CENSORED",IF(SABI_SUMMARY!AP384="MALE_SUBADULT","M_DISPERSED",IF(SABI_SUMMARY!AP384="FEMALE_SUBADULT","F_DISPERSED","NA")),IF(SABI_SUMMARY!AQ384="MALE_ADULT_36_48","M_RESIDENT",IF(SABI_SUMMARY!AQ384="FEMALE_ADULT_36_48","F_RESIDENT","NA")))</f>
        <v>NA</v>
      </c>
      <c r="I384" s="1" t="str">
        <f>IF(SABI_SUMMARY!AR384="CENSORED",IF(SABI_SUMMARY!AQ384="MALE_SUBADULT","M_DISPERSED",IF(SABI_SUMMARY!AQ384="FEMALE_SUBADULT","F_DISPERSED","NA")),IF(SABI_SUMMARY!AR384="MALE_ADULT_36_48","M_RESIDENT",IF(SABI_SUMMARY!AR384="FEMALE_ADULT_36_48","F_RESIDENT","NA")))</f>
        <v>NA</v>
      </c>
      <c r="J384" s="1" t="str">
        <f>IF(SABI_SUMMARY!AS384="CENSORED",IF(SABI_SUMMARY!AR384="MALE_SUBADULT","M_DISPERSED",IF(SABI_SUMMARY!AR384="FEMALE_SUBADULT","F_DISPERSED","NA")),IF(SABI_SUMMARY!AS384="MALE_ADULT_36_48","M_RESIDENT",IF(SABI_SUMMARY!AS384="FEMALE_ADULT_36_48","F_RESIDENT","NA")))</f>
        <v>NA</v>
      </c>
      <c r="K384" s="1" t="str">
        <f>IF(SABI_SUMMARY!AT384="CENSORED",IF(SABI_SUMMARY!AS384="MALE_SUBADULT","M_DISPERSED",IF(SABI_SUMMARY!AS384="FEMALE_SUBADULT","F_DISPERSED","NA")),IF(SABI_SUMMARY!AT384="MALE_ADULT_36_48","M_RESIDENT",IF(SABI_SUMMARY!AT384="FEMALE_ADULT_36_48","F_RESIDENT","NA")))</f>
        <v>NA</v>
      </c>
      <c r="L384" s="1" t="str">
        <f>IF(SABI_SUMMARY!AU384="CENSORED",IF(SABI_SUMMARY!AT384="MALE_SUBADULT","M_DISPERSED",IF(SABI_SUMMARY!AT384="FEMALE_SUBADULT","F_DISPERSED","NA")),IF(SABI_SUMMARY!AU384="MALE_ADULT_36_48","M_RESIDENT",IF(SABI_SUMMARY!AU384="FEMALE_ADULT_36_48","F_RESIDENT","NA")))</f>
        <v>NA</v>
      </c>
      <c r="M384" s="1" t="str">
        <f>IF(SABI_SUMMARY!AV384="CENSORED",IF(SABI_SUMMARY!AU384="MALE_SUBADULT","M_DISPERSED",IF(SABI_SUMMARY!AU384="FEMALE_SUBADULT","F_DISPERSED","NA")),IF(SABI_SUMMARY!AV384="MALE_ADULT_36_48","M_RESIDENT",IF(SABI_SUMMARY!AV384="FEMALE_ADULT_36_48","F_RESIDENT","NA")))</f>
        <v>NA</v>
      </c>
      <c r="N384" s="1" t="str">
        <f>IF(SABI_SUMMARY!AW384="CENSORED",IF(SABI_SUMMARY!AV384="MALE_SUBADULT","M_DISPERSED",IF(SABI_SUMMARY!AV384="FEMALE_SUBADULT","F_DISPERSED","NA")),IF(SABI_SUMMARY!AW384="MALE_ADULT_36_48","M_RESIDENT",IF(SABI_SUMMARY!AW384="FEMALE_ADULT_36_48","F_RESIDENT","NA")))</f>
        <v>NA</v>
      </c>
      <c r="O384" s="1" t="str">
        <f>IF(SABI_SUMMARY!AX384="CENSORED",IF(SABI_SUMMARY!AW384="MALE_SUBADULT","M_DISPERSED",IF(SABI_SUMMARY!AW384="FEMALE_SUBADULT","F_DISPERSED","NA")),IF(SABI_SUMMARY!AX384="MALE_ADULT_36_48","M_RESIDENT",IF(SABI_SUMMARY!AX384="FEMALE_ADULT_36_48","F_RESIDENT","NA")))</f>
        <v>NA</v>
      </c>
      <c r="P384" s="1" t="str">
        <f>IF(SABI_SUMMARY!AY384="CENSORED",IF(SABI_SUMMARY!AX384="MALE_SUBADULT","M_DISPERSED",IF(SABI_SUMMARY!AX384="FEMALE_SUBADULT","F_DISPERSED","NA")),IF(SABI_SUMMARY!AY384="MALE_ADULT_36_48","M_RESIDENT",IF(SABI_SUMMARY!AY384="FEMALE_ADULT_36_48","F_RESIDENT","NA")))</f>
        <v>NA</v>
      </c>
    </row>
    <row r="385" spans="1:16" x14ac:dyDescent="0.2">
      <c r="A385" s="27">
        <f>SABI_RAW_DATA!A385</f>
        <v>384</v>
      </c>
      <c r="B385" s="1" t="str">
        <f>IF(SABI_SUMMARY!AK385="CENSORED",IF(SABI_SUMMARY!AJ385="MALE_SUBADULT","M_DISPERSED",IF(SABI_SUMMARY!AJ385="FEMALE_SUBADULT","F_DISPERSED","NA")),IF(SABI_SUMMARY!AK385="MALE_ADULT_36_48","M_RESIDENT",IF(SABI_SUMMARY!AK385="FEMALE_ADULT_36_48","F_RESIDENT","NA")))</f>
        <v>NA</v>
      </c>
      <c r="C385" s="1" t="str">
        <f>IF(SABI_SUMMARY!AL385="CENSORED",IF(SABI_SUMMARY!AK385="MALE_SUBADULT","M_DISPERSED",IF(SABI_SUMMARY!AK385="FEMALE_SUBADULT","F_DISPERSED","NA")),IF(SABI_SUMMARY!AL385="MALE_ADULT_36_48","M_RESIDENT",IF(SABI_SUMMARY!AL385="FEMALE_ADULT_36_48","F_RESIDENT","NA")))</f>
        <v>NA</v>
      </c>
      <c r="D385" s="1" t="str">
        <f>IF(SABI_SUMMARY!AM385="CENSORED",IF(SABI_SUMMARY!AL385="MALE_SUBADULT","M_DISPERSED",IF(SABI_SUMMARY!AL385="FEMALE_SUBADULT","F_DISPERSED","NA")),IF(SABI_SUMMARY!AM385="MALE_ADULT_36_48","M_RESIDENT",IF(SABI_SUMMARY!AM385="FEMALE_ADULT_36_48","F_RESIDENT","NA")))</f>
        <v>NA</v>
      </c>
      <c r="E385" s="1" t="str">
        <f>IF(SABI_SUMMARY!AN385="CENSORED",IF(SABI_SUMMARY!AM385="MALE_SUBADULT","M_DISPERSED",IF(SABI_SUMMARY!AM385="FEMALE_SUBADULT","F_DISPERSED","NA")),IF(SABI_SUMMARY!AN385="MALE_ADULT_36_48","M_RESIDENT",IF(SABI_SUMMARY!AN385="FEMALE_ADULT_36_48","F_RESIDENT","NA")))</f>
        <v>NA</v>
      </c>
      <c r="F385" s="1" t="str">
        <f>IF(SABI_SUMMARY!AO385="CENSORED",IF(SABI_SUMMARY!AN385="MALE_SUBADULT","M_DISPERSED",IF(SABI_SUMMARY!AN385="FEMALE_SUBADULT","F_DISPERSED","NA")),IF(SABI_SUMMARY!AO385="MALE_ADULT_36_48","M_RESIDENT",IF(SABI_SUMMARY!AO385="FEMALE_ADULT_36_48","F_RESIDENT","NA")))</f>
        <v>NA</v>
      </c>
      <c r="G385" s="1" t="str">
        <f>IF(SABI_SUMMARY!AP385="CENSORED",IF(SABI_SUMMARY!AO385="MALE_SUBADULT","M_DISPERSED",IF(SABI_SUMMARY!AO385="FEMALE_SUBADULT","F_DISPERSED","NA")),IF(SABI_SUMMARY!AP385="MALE_ADULT_36_48","M_RESIDENT",IF(SABI_SUMMARY!AP385="FEMALE_ADULT_36_48","F_RESIDENT","NA")))</f>
        <v>NA</v>
      </c>
      <c r="H385" s="1" t="str">
        <f>IF(SABI_SUMMARY!AQ385="CENSORED",IF(SABI_SUMMARY!AP385="MALE_SUBADULT","M_DISPERSED",IF(SABI_SUMMARY!AP385="FEMALE_SUBADULT","F_DISPERSED","NA")),IF(SABI_SUMMARY!AQ385="MALE_ADULT_36_48","M_RESIDENT",IF(SABI_SUMMARY!AQ385="FEMALE_ADULT_36_48","F_RESIDENT","NA")))</f>
        <v>NA</v>
      </c>
      <c r="I385" s="1" t="str">
        <f>IF(SABI_SUMMARY!AR385="CENSORED",IF(SABI_SUMMARY!AQ385="MALE_SUBADULT","M_DISPERSED",IF(SABI_SUMMARY!AQ385="FEMALE_SUBADULT","F_DISPERSED","NA")),IF(SABI_SUMMARY!AR385="MALE_ADULT_36_48","M_RESIDENT",IF(SABI_SUMMARY!AR385="FEMALE_ADULT_36_48","F_RESIDENT","NA")))</f>
        <v>NA</v>
      </c>
      <c r="J385" s="1" t="str">
        <f>IF(SABI_SUMMARY!AS385="CENSORED",IF(SABI_SUMMARY!AR385="MALE_SUBADULT","M_DISPERSED",IF(SABI_SUMMARY!AR385="FEMALE_SUBADULT","F_DISPERSED","NA")),IF(SABI_SUMMARY!AS385="MALE_ADULT_36_48","M_RESIDENT",IF(SABI_SUMMARY!AS385="FEMALE_ADULT_36_48","F_RESIDENT","NA")))</f>
        <v>NA</v>
      </c>
      <c r="K385" s="1" t="str">
        <f>IF(SABI_SUMMARY!AT385="CENSORED",IF(SABI_SUMMARY!AS385="MALE_SUBADULT","M_DISPERSED",IF(SABI_SUMMARY!AS385="FEMALE_SUBADULT","F_DISPERSED","NA")),IF(SABI_SUMMARY!AT385="MALE_ADULT_36_48","M_RESIDENT",IF(SABI_SUMMARY!AT385="FEMALE_ADULT_36_48","F_RESIDENT","NA")))</f>
        <v>NA</v>
      </c>
      <c r="L385" s="1" t="str">
        <f>IF(SABI_SUMMARY!AU385="CENSORED",IF(SABI_SUMMARY!AT385="MALE_SUBADULT","M_DISPERSED",IF(SABI_SUMMARY!AT385="FEMALE_SUBADULT","F_DISPERSED","NA")),IF(SABI_SUMMARY!AU385="MALE_ADULT_36_48","M_RESIDENT",IF(SABI_SUMMARY!AU385="FEMALE_ADULT_36_48","F_RESIDENT","NA")))</f>
        <v>NA</v>
      </c>
      <c r="M385" s="1" t="str">
        <f>IF(SABI_SUMMARY!AV385="CENSORED",IF(SABI_SUMMARY!AU385="MALE_SUBADULT","M_DISPERSED",IF(SABI_SUMMARY!AU385="FEMALE_SUBADULT","F_DISPERSED","NA")),IF(SABI_SUMMARY!AV385="MALE_ADULT_36_48","M_RESIDENT",IF(SABI_SUMMARY!AV385="FEMALE_ADULT_36_48","F_RESIDENT","NA")))</f>
        <v>NA</v>
      </c>
      <c r="N385" s="1" t="str">
        <f>IF(SABI_SUMMARY!AW385="CENSORED",IF(SABI_SUMMARY!AV385="MALE_SUBADULT","M_DISPERSED",IF(SABI_SUMMARY!AV385="FEMALE_SUBADULT","F_DISPERSED","NA")),IF(SABI_SUMMARY!AW385="MALE_ADULT_36_48","M_RESIDENT",IF(SABI_SUMMARY!AW385="FEMALE_ADULT_36_48","F_RESIDENT","NA")))</f>
        <v>NA</v>
      </c>
      <c r="O385" s="1" t="str">
        <f>IF(SABI_SUMMARY!AX385="CENSORED",IF(SABI_SUMMARY!AW385="MALE_SUBADULT","M_DISPERSED",IF(SABI_SUMMARY!AW385="FEMALE_SUBADULT","F_DISPERSED","NA")),IF(SABI_SUMMARY!AX385="MALE_ADULT_36_48","M_RESIDENT",IF(SABI_SUMMARY!AX385="FEMALE_ADULT_36_48","F_RESIDENT","NA")))</f>
        <v>NA</v>
      </c>
      <c r="P385" s="1" t="str">
        <f>IF(SABI_SUMMARY!AY385="CENSORED",IF(SABI_SUMMARY!AX385="MALE_SUBADULT","M_DISPERSED",IF(SABI_SUMMARY!AX385="FEMALE_SUBADULT","F_DISPERSED","NA")),IF(SABI_SUMMARY!AY385="MALE_ADULT_36_48","M_RESIDENT",IF(SABI_SUMMARY!AY385="FEMALE_ADULT_36_48","F_RESIDENT","NA")))</f>
        <v>NA</v>
      </c>
    </row>
    <row r="386" spans="1:16" x14ac:dyDescent="0.2">
      <c r="A386" s="27">
        <f>SABI_RAW_DATA!A386</f>
        <v>385</v>
      </c>
      <c r="B386" s="1" t="str">
        <f>IF(SABI_SUMMARY!AK386="CENSORED",IF(SABI_SUMMARY!AJ386="MALE_SUBADULT","M_DISPERSED",IF(SABI_SUMMARY!AJ386="FEMALE_SUBADULT","F_DISPERSED","NA")),IF(SABI_SUMMARY!AK386="MALE_ADULT_36_48","M_RESIDENT",IF(SABI_SUMMARY!AK386="FEMALE_ADULT_36_48","F_RESIDENT","NA")))</f>
        <v>NA</v>
      </c>
      <c r="C386" s="1" t="str">
        <f>IF(SABI_SUMMARY!AL386="CENSORED",IF(SABI_SUMMARY!AK386="MALE_SUBADULT","M_DISPERSED",IF(SABI_SUMMARY!AK386="FEMALE_SUBADULT","F_DISPERSED","NA")),IF(SABI_SUMMARY!AL386="MALE_ADULT_36_48","M_RESIDENT",IF(SABI_SUMMARY!AL386="FEMALE_ADULT_36_48","F_RESIDENT","NA")))</f>
        <v>NA</v>
      </c>
      <c r="D386" s="1" t="str">
        <f>IF(SABI_SUMMARY!AM386="CENSORED",IF(SABI_SUMMARY!AL386="MALE_SUBADULT","M_DISPERSED",IF(SABI_SUMMARY!AL386="FEMALE_SUBADULT","F_DISPERSED","NA")),IF(SABI_SUMMARY!AM386="MALE_ADULT_36_48","M_RESIDENT",IF(SABI_SUMMARY!AM386="FEMALE_ADULT_36_48","F_RESIDENT","NA")))</f>
        <v>NA</v>
      </c>
      <c r="E386" s="1" t="str">
        <f>IF(SABI_SUMMARY!AN386="CENSORED",IF(SABI_SUMMARY!AM386="MALE_SUBADULT","M_DISPERSED",IF(SABI_SUMMARY!AM386="FEMALE_SUBADULT","F_DISPERSED","NA")),IF(SABI_SUMMARY!AN386="MALE_ADULT_36_48","M_RESIDENT",IF(SABI_SUMMARY!AN386="FEMALE_ADULT_36_48","F_RESIDENT","NA")))</f>
        <v>NA</v>
      </c>
      <c r="F386" s="1" t="str">
        <f>IF(SABI_SUMMARY!AO386="CENSORED",IF(SABI_SUMMARY!AN386="MALE_SUBADULT","M_DISPERSED",IF(SABI_SUMMARY!AN386="FEMALE_SUBADULT","F_DISPERSED","NA")),IF(SABI_SUMMARY!AO386="MALE_ADULT_36_48","M_RESIDENT",IF(SABI_SUMMARY!AO386="FEMALE_ADULT_36_48","F_RESIDENT","NA")))</f>
        <v>NA</v>
      </c>
      <c r="G386" s="1" t="str">
        <f>IF(SABI_SUMMARY!AP386="CENSORED",IF(SABI_SUMMARY!AO386="MALE_SUBADULT","M_DISPERSED",IF(SABI_SUMMARY!AO386="FEMALE_SUBADULT","F_DISPERSED","NA")),IF(SABI_SUMMARY!AP386="MALE_ADULT_36_48","M_RESIDENT",IF(SABI_SUMMARY!AP386="FEMALE_ADULT_36_48","F_RESIDENT","NA")))</f>
        <v>NA</v>
      </c>
      <c r="H386" s="1" t="str">
        <f>IF(SABI_SUMMARY!AQ386="CENSORED",IF(SABI_SUMMARY!AP386="MALE_SUBADULT","M_DISPERSED",IF(SABI_SUMMARY!AP386="FEMALE_SUBADULT","F_DISPERSED","NA")),IF(SABI_SUMMARY!AQ386="MALE_ADULT_36_48","M_RESIDENT",IF(SABI_SUMMARY!AQ386="FEMALE_ADULT_36_48","F_RESIDENT","NA")))</f>
        <v>NA</v>
      </c>
      <c r="I386" s="1" t="str">
        <f>IF(SABI_SUMMARY!AR386="CENSORED",IF(SABI_SUMMARY!AQ386="MALE_SUBADULT","M_DISPERSED",IF(SABI_SUMMARY!AQ386="FEMALE_SUBADULT","F_DISPERSED","NA")),IF(SABI_SUMMARY!AR386="MALE_ADULT_36_48","M_RESIDENT",IF(SABI_SUMMARY!AR386="FEMALE_ADULT_36_48","F_RESIDENT","NA")))</f>
        <v>NA</v>
      </c>
      <c r="J386" s="1" t="str">
        <f>IF(SABI_SUMMARY!AS386="CENSORED",IF(SABI_SUMMARY!AR386="MALE_SUBADULT","M_DISPERSED",IF(SABI_SUMMARY!AR386="FEMALE_SUBADULT","F_DISPERSED","NA")),IF(SABI_SUMMARY!AS386="MALE_ADULT_36_48","M_RESIDENT",IF(SABI_SUMMARY!AS386="FEMALE_ADULT_36_48","F_RESIDENT","NA")))</f>
        <v>NA</v>
      </c>
      <c r="K386" s="1" t="str">
        <f>IF(SABI_SUMMARY!AT386="CENSORED",IF(SABI_SUMMARY!AS386="MALE_SUBADULT","M_DISPERSED",IF(SABI_SUMMARY!AS386="FEMALE_SUBADULT","F_DISPERSED","NA")),IF(SABI_SUMMARY!AT386="MALE_ADULT_36_48","M_RESIDENT",IF(SABI_SUMMARY!AT386="FEMALE_ADULT_36_48","F_RESIDENT","NA")))</f>
        <v>NA</v>
      </c>
      <c r="L386" s="1" t="str">
        <f>IF(SABI_SUMMARY!AU386="CENSORED",IF(SABI_SUMMARY!AT386="MALE_SUBADULT","M_DISPERSED",IF(SABI_SUMMARY!AT386="FEMALE_SUBADULT","F_DISPERSED","NA")),IF(SABI_SUMMARY!AU386="MALE_ADULT_36_48","M_RESIDENT",IF(SABI_SUMMARY!AU386="FEMALE_ADULT_36_48","F_RESIDENT","NA")))</f>
        <v>NA</v>
      </c>
      <c r="M386" s="1" t="str">
        <f>IF(SABI_SUMMARY!AV386="CENSORED",IF(SABI_SUMMARY!AU386="MALE_SUBADULT","M_DISPERSED",IF(SABI_SUMMARY!AU386="FEMALE_SUBADULT","F_DISPERSED","NA")),IF(SABI_SUMMARY!AV386="MALE_ADULT_36_48","M_RESIDENT",IF(SABI_SUMMARY!AV386="FEMALE_ADULT_36_48","F_RESIDENT","NA")))</f>
        <v>NA</v>
      </c>
      <c r="N386" s="1" t="str">
        <f>IF(SABI_SUMMARY!AW386="CENSORED",IF(SABI_SUMMARY!AV386="MALE_SUBADULT","M_DISPERSED",IF(SABI_SUMMARY!AV386="FEMALE_SUBADULT","F_DISPERSED","NA")),IF(SABI_SUMMARY!AW386="MALE_ADULT_36_48","M_RESIDENT",IF(SABI_SUMMARY!AW386="FEMALE_ADULT_36_48","F_RESIDENT","NA")))</f>
        <v>NA</v>
      </c>
      <c r="O386" s="1" t="str">
        <f>IF(SABI_SUMMARY!AX386="CENSORED",IF(SABI_SUMMARY!AW386="MALE_SUBADULT","M_DISPERSED",IF(SABI_SUMMARY!AW386="FEMALE_SUBADULT","F_DISPERSED","NA")),IF(SABI_SUMMARY!AX386="MALE_ADULT_36_48","M_RESIDENT",IF(SABI_SUMMARY!AX386="FEMALE_ADULT_36_48","F_RESIDENT","NA")))</f>
        <v>NA</v>
      </c>
      <c r="P386" s="1" t="str">
        <f>IF(SABI_SUMMARY!AY386="CENSORED",IF(SABI_SUMMARY!AX386="MALE_SUBADULT","M_DISPERSED",IF(SABI_SUMMARY!AX386="FEMALE_SUBADULT","F_DISPERSED","NA")),IF(SABI_SUMMARY!AY386="MALE_ADULT_36_48","M_RESIDENT",IF(SABI_SUMMARY!AY386="FEMALE_ADULT_36_48","F_RESIDENT","NA")))</f>
        <v>NA</v>
      </c>
    </row>
    <row r="387" spans="1:16" x14ac:dyDescent="0.2">
      <c r="A387" s="27">
        <f>SABI_RAW_DATA!A387</f>
        <v>386</v>
      </c>
      <c r="B387" s="1" t="str">
        <f>IF(SABI_SUMMARY!AK387="CENSORED",IF(SABI_SUMMARY!AJ387="MALE_SUBADULT","M_DISPERSED",IF(SABI_SUMMARY!AJ387="FEMALE_SUBADULT","F_DISPERSED","NA")),IF(SABI_SUMMARY!AK387="MALE_ADULT_36_48","M_RESIDENT",IF(SABI_SUMMARY!AK387="FEMALE_ADULT_36_48","F_RESIDENT","NA")))</f>
        <v>NA</v>
      </c>
      <c r="C387" s="1" t="str">
        <f>IF(SABI_SUMMARY!AL387="CENSORED",IF(SABI_SUMMARY!AK387="MALE_SUBADULT","M_DISPERSED",IF(SABI_SUMMARY!AK387="FEMALE_SUBADULT","F_DISPERSED","NA")),IF(SABI_SUMMARY!AL387="MALE_ADULT_36_48","M_RESIDENT",IF(SABI_SUMMARY!AL387="FEMALE_ADULT_36_48","F_RESIDENT","NA")))</f>
        <v>NA</v>
      </c>
      <c r="D387" s="1" t="str">
        <f>IF(SABI_SUMMARY!AM387="CENSORED",IF(SABI_SUMMARY!AL387="MALE_SUBADULT","M_DISPERSED",IF(SABI_SUMMARY!AL387="FEMALE_SUBADULT","F_DISPERSED","NA")),IF(SABI_SUMMARY!AM387="MALE_ADULT_36_48","M_RESIDENT",IF(SABI_SUMMARY!AM387="FEMALE_ADULT_36_48","F_RESIDENT","NA")))</f>
        <v>NA</v>
      </c>
      <c r="E387" s="1" t="str">
        <f>IF(SABI_SUMMARY!AN387="CENSORED",IF(SABI_SUMMARY!AM387="MALE_SUBADULT","M_DISPERSED",IF(SABI_SUMMARY!AM387="FEMALE_SUBADULT","F_DISPERSED","NA")),IF(SABI_SUMMARY!AN387="MALE_ADULT_36_48","M_RESIDENT",IF(SABI_SUMMARY!AN387="FEMALE_ADULT_36_48","F_RESIDENT","NA")))</f>
        <v>NA</v>
      </c>
      <c r="F387" s="1" t="str">
        <f>IF(SABI_SUMMARY!AO387="CENSORED",IF(SABI_SUMMARY!AN387="MALE_SUBADULT","M_DISPERSED",IF(SABI_SUMMARY!AN387="FEMALE_SUBADULT","F_DISPERSED","NA")),IF(SABI_SUMMARY!AO387="MALE_ADULT_36_48","M_RESIDENT",IF(SABI_SUMMARY!AO387="FEMALE_ADULT_36_48","F_RESIDENT","NA")))</f>
        <v>NA</v>
      </c>
      <c r="G387" s="1" t="str">
        <f>IF(SABI_SUMMARY!AP387="CENSORED",IF(SABI_SUMMARY!AO387="MALE_SUBADULT","M_DISPERSED",IF(SABI_SUMMARY!AO387="FEMALE_SUBADULT","F_DISPERSED","NA")),IF(SABI_SUMMARY!AP387="MALE_ADULT_36_48","M_RESIDENT",IF(SABI_SUMMARY!AP387="FEMALE_ADULT_36_48","F_RESIDENT","NA")))</f>
        <v>NA</v>
      </c>
      <c r="H387" s="1" t="str">
        <f>IF(SABI_SUMMARY!AQ387="CENSORED",IF(SABI_SUMMARY!AP387="MALE_SUBADULT","M_DISPERSED",IF(SABI_SUMMARY!AP387="FEMALE_SUBADULT","F_DISPERSED","NA")),IF(SABI_SUMMARY!AQ387="MALE_ADULT_36_48","M_RESIDENT",IF(SABI_SUMMARY!AQ387="FEMALE_ADULT_36_48","F_RESIDENT","NA")))</f>
        <v>NA</v>
      </c>
      <c r="I387" s="1" t="str">
        <f>IF(SABI_SUMMARY!AR387="CENSORED",IF(SABI_SUMMARY!AQ387="MALE_SUBADULT","M_DISPERSED",IF(SABI_SUMMARY!AQ387="FEMALE_SUBADULT","F_DISPERSED","NA")),IF(SABI_SUMMARY!AR387="MALE_ADULT_36_48","M_RESIDENT",IF(SABI_SUMMARY!AR387="FEMALE_ADULT_36_48","F_RESIDENT","NA")))</f>
        <v>NA</v>
      </c>
      <c r="J387" s="1" t="str">
        <f>IF(SABI_SUMMARY!AS387="CENSORED",IF(SABI_SUMMARY!AR387="MALE_SUBADULT","M_DISPERSED",IF(SABI_SUMMARY!AR387="FEMALE_SUBADULT","F_DISPERSED","NA")),IF(SABI_SUMMARY!AS387="MALE_ADULT_36_48","M_RESIDENT",IF(SABI_SUMMARY!AS387="FEMALE_ADULT_36_48","F_RESIDENT","NA")))</f>
        <v>NA</v>
      </c>
      <c r="K387" s="1" t="str">
        <f>IF(SABI_SUMMARY!AT387="CENSORED",IF(SABI_SUMMARY!AS387="MALE_SUBADULT","M_DISPERSED",IF(SABI_SUMMARY!AS387="FEMALE_SUBADULT","F_DISPERSED","NA")),IF(SABI_SUMMARY!AT387="MALE_ADULT_36_48","M_RESIDENT",IF(SABI_SUMMARY!AT387="FEMALE_ADULT_36_48","F_RESIDENT","NA")))</f>
        <v>NA</v>
      </c>
      <c r="L387" s="1" t="str">
        <f>IF(SABI_SUMMARY!AU387="CENSORED",IF(SABI_SUMMARY!AT387="MALE_SUBADULT","M_DISPERSED",IF(SABI_SUMMARY!AT387="FEMALE_SUBADULT","F_DISPERSED","NA")),IF(SABI_SUMMARY!AU387="MALE_ADULT_36_48","M_RESIDENT",IF(SABI_SUMMARY!AU387="FEMALE_ADULT_36_48","F_RESIDENT","NA")))</f>
        <v>NA</v>
      </c>
      <c r="M387" s="1" t="str">
        <f>IF(SABI_SUMMARY!AV387="CENSORED",IF(SABI_SUMMARY!AU387="MALE_SUBADULT","M_DISPERSED",IF(SABI_SUMMARY!AU387="FEMALE_SUBADULT","F_DISPERSED","NA")),IF(SABI_SUMMARY!AV387="MALE_ADULT_36_48","M_RESIDENT",IF(SABI_SUMMARY!AV387="FEMALE_ADULT_36_48","F_RESIDENT","NA")))</f>
        <v>NA</v>
      </c>
      <c r="N387" s="1" t="str">
        <f>IF(SABI_SUMMARY!AW387="CENSORED",IF(SABI_SUMMARY!AV387="MALE_SUBADULT","M_DISPERSED",IF(SABI_SUMMARY!AV387="FEMALE_SUBADULT","F_DISPERSED","NA")),IF(SABI_SUMMARY!AW387="MALE_ADULT_36_48","M_RESIDENT",IF(SABI_SUMMARY!AW387="FEMALE_ADULT_36_48","F_RESIDENT","NA")))</f>
        <v>NA</v>
      </c>
      <c r="O387" s="1" t="str">
        <f>IF(SABI_SUMMARY!AX387="CENSORED",IF(SABI_SUMMARY!AW387="MALE_SUBADULT","M_DISPERSED",IF(SABI_SUMMARY!AW387="FEMALE_SUBADULT","F_DISPERSED","NA")),IF(SABI_SUMMARY!AX387="MALE_ADULT_36_48","M_RESIDENT",IF(SABI_SUMMARY!AX387="FEMALE_ADULT_36_48","F_RESIDENT","NA")))</f>
        <v>NA</v>
      </c>
      <c r="P387" s="1" t="str">
        <f>IF(SABI_SUMMARY!AY387="CENSORED",IF(SABI_SUMMARY!AX387="MALE_SUBADULT","M_DISPERSED",IF(SABI_SUMMARY!AX387="FEMALE_SUBADULT","F_DISPERSED","NA")),IF(SABI_SUMMARY!AY387="MALE_ADULT_36_48","M_RESIDENT",IF(SABI_SUMMARY!AY387="FEMALE_ADULT_36_48","F_RESIDENT","NA")))</f>
        <v>NA</v>
      </c>
    </row>
    <row r="388" spans="1:16" x14ac:dyDescent="0.2">
      <c r="A388" s="27">
        <f>SABI_RAW_DATA!A388</f>
        <v>387</v>
      </c>
      <c r="B388" s="1" t="str">
        <f>IF(SABI_SUMMARY!AK388="CENSORED",IF(SABI_SUMMARY!AJ388="MALE_SUBADULT","M_DISPERSED",IF(SABI_SUMMARY!AJ388="FEMALE_SUBADULT","F_DISPERSED","NA")),IF(SABI_SUMMARY!AK388="MALE_ADULT_36_48","M_RESIDENT",IF(SABI_SUMMARY!AK388="FEMALE_ADULT_36_48","F_RESIDENT","NA")))</f>
        <v>NA</v>
      </c>
      <c r="C388" s="1" t="str">
        <f>IF(SABI_SUMMARY!AL388="CENSORED",IF(SABI_SUMMARY!AK388="MALE_SUBADULT","M_DISPERSED",IF(SABI_SUMMARY!AK388="FEMALE_SUBADULT","F_DISPERSED","NA")),IF(SABI_SUMMARY!AL388="MALE_ADULT_36_48","M_RESIDENT",IF(SABI_SUMMARY!AL388="FEMALE_ADULT_36_48","F_RESIDENT","NA")))</f>
        <v>NA</v>
      </c>
      <c r="D388" s="1" t="str">
        <f>IF(SABI_SUMMARY!AM388="CENSORED",IF(SABI_SUMMARY!AL388="MALE_SUBADULT","M_DISPERSED",IF(SABI_SUMMARY!AL388="FEMALE_SUBADULT","F_DISPERSED","NA")),IF(SABI_SUMMARY!AM388="MALE_ADULT_36_48","M_RESIDENT",IF(SABI_SUMMARY!AM388="FEMALE_ADULT_36_48","F_RESIDENT","NA")))</f>
        <v>NA</v>
      </c>
      <c r="E388" s="1" t="str">
        <f>IF(SABI_SUMMARY!AN388="CENSORED",IF(SABI_SUMMARY!AM388="MALE_SUBADULT","M_DISPERSED",IF(SABI_SUMMARY!AM388="FEMALE_SUBADULT","F_DISPERSED","NA")),IF(SABI_SUMMARY!AN388="MALE_ADULT_36_48","M_RESIDENT",IF(SABI_SUMMARY!AN388="FEMALE_ADULT_36_48","F_RESIDENT","NA")))</f>
        <v>NA</v>
      </c>
      <c r="F388" s="1" t="str">
        <f>IF(SABI_SUMMARY!AO388="CENSORED",IF(SABI_SUMMARY!AN388="MALE_SUBADULT","M_DISPERSED",IF(SABI_SUMMARY!AN388="FEMALE_SUBADULT","F_DISPERSED","NA")),IF(SABI_SUMMARY!AO388="MALE_ADULT_36_48","M_RESIDENT",IF(SABI_SUMMARY!AO388="FEMALE_ADULT_36_48","F_RESIDENT","NA")))</f>
        <v>NA</v>
      </c>
      <c r="G388" s="1" t="str">
        <f>IF(SABI_SUMMARY!AP388="CENSORED",IF(SABI_SUMMARY!AO388="MALE_SUBADULT","M_DISPERSED",IF(SABI_SUMMARY!AO388="FEMALE_SUBADULT","F_DISPERSED","NA")),IF(SABI_SUMMARY!AP388="MALE_ADULT_36_48","M_RESIDENT",IF(SABI_SUMMARY!AP388="FEMALE_ADULT_36_48","F_RESIDENT","NA")))</f>
        <v>M_RESIDENT</v>
      </c>
      <c r="H388" s="1" t="str">
        <f>IF(SABI_SUMMARY!AQ388="CENSORED",IF(SABI_SUMMARY!AP388="MALE_SUBADULT","M_DISPERSED",IF(SABI_SUMMARY!AP388="FEMALE_SUBADULT","F_DISPERSED","NA")),IF(SABI_SUMMARY!AQ388="MALE_ADULT_36_48","M_RESIDENT",IF(SABI_SUMMARY!AQ388="FEMALE_ADULT_36_48","F_RESIDENT","NA")))</f>
        <v>NA</v>
      </c>
      <c r="I388" s="1" t="str">
        <f>IF(SABI_SUMMARY!AR388="CENSORED",IF(SABI_SUMMARY!AQ388="MALE_SUBADULT","M_DISPERSED",IF(SABI_SUMMARY!AQ388="FEMALE_SUBADULT","F_DISPERSED","NA")),IF(SABI_SUMMARY!AR388="MALE_ADULT_36_48","M_RESIDENT",IF(SABI_SUMMARY!AR388="FEMALE_ADULT_36_48","F_RESIDENT","NA")))</f>
        <v>NA</v>
      </c>
      <c r="J388" s="1" t="str">
        <f>IF(SABI_SUMMARY!AS388="CENSORED",IF(SABI_SUMMARY!AR388="MALE_SUBADULT","M_DISPERSED",IF(SABI_SUMMARY!AR388="FEMALE_SUBADULT","F_DISPERSED","NA")),IF(SABI_SUMMARY!AS388="MALE_ADULT_36_48","M_RESIDENT",IF(SABI_SUMMARY!AS388="FEMALE_ADULT_36_48","F_RESIDENT","NA")))</f>
        <v>NA</v>
      </c>
      <c r="K388" s="1" t="str">
        <f>IF(SABI_SUMMARY!AT388="CENSORED",IF(SABI_SUMMARY!AS388="MALE_SUBADULT","M_DISPERSED",IF(SABI_SUMMARY!AS388="FEMALE_SUBADULT","F_DISPERSED","NA")),IF(SABI_SUMMARY!AT388="MALE_ADULT_36_48","M_RESIDENT",IF(SABI_SUMMARY!AT388="FEMALE_ADULT_36_48","F_RESIDENT","NA")))</f>
        <v>NA</v>
      </c>
      <c r="L388" s="1" t="str">
        <f>IF(SABI_SUMMARY!AU388="CENSORED",IF(SABI_SUMMARY!AT388="MALE_SUBADULT","M_DISPERSED",IF(SABI_SUMMARY!AT388="FEMALE_SUBADULT","F_DISPERSED","NA")),IF(SABI_SUMMARY!AU388="MALE_ADULT_36_48","M_RESIDENT",IF(SABI_SUMMARY!AU388="FEMALE_ADULT_36_48","F_RESIDENT","NA")))</f>
        <v>NA</v>
      </c>
      <c r="M388" s="1" t="str">
        <f>IF(SABI_SUMMARY!AV388="CENSORED",IF(SABI_SUMMARY!AU388="MALE_SUBADULT","M_DISPERSED",IF(SABI_SUMMARY!AU388="FEMALE_SUBADULT","F_DISPERSED","NA")),IF(SABI_SUMMARY!AV388="MALE_ADULT_36_48","M_RESIDENT",IF(SABI_SUMMARY!AV388="FEMALE_ADULT_36_48","F_RESIDENT","NA")))</f>
        <v>NA</v>
      </c>
      <c r="N388" s="1" t="str">
        <f>IF(SABI_SUMMARY!AW388="CENSORED",IF(SABI_SUMMARY!AV388="MALE_SUBADULT","M_DISPERSED",IF(SABI_SUMMARY!AV388="FEMALE_SUBADULT","F_DISPERSED","NA")),IF(SABI_SUMMARY!AW388="MALE_ADULT_36_48","M_RESIDENT",IF(SABI_SUMMARY!AW388="FEMALE_ADULT_36_48","F_RESIDENT","NA")))</f>
        <v>NA</v>
      </c>
      <c r="O388" s="1" t="str">
        <f>IF(SABI_SUMMARY!AX388="CENSORED",IF(SABI_SUMMARY!AW388="MALE_SUBADULT","M_DISPERSED",IF(SABI_SUMMARY!AW388="FEMALE_SUBADULT","F_DISPERSED","NA")),IF(SABI_SUMMARY!AX388="MALE_ADULT_36_48","M_RESIDENT",IF(SABI_SUMMARY!AX388="FEMALE_ADULT_36_48","F_RESIDENT","NA")))</f>
        <v>NA</v>
      </c>
      <c r="P388" s="1" t="str">
        <f>IF(SABI_SUMMARY!AY388="CENSORED",IF(SABI_SUMMARY!AX388="MALE_SUBADULT","M_DISPERSED",IF(SABI_SUMMARY!AX388="FEMALE_SUBADULT","F_DISPERSED","NA")),IF(SABI_SUMMARY!AY388="MALE_ADULT_36_48","M_RESIDENT",IF(SABI_SUMMARY!AY388="FEMALE_ADULT_36_48","F_RESIDENT","NA")))</f>
        <v>NA</v>
      </c>
    </row>
    <row r="389" spans="1:16" x14ac:dyDescent="0.2">
      <c r="A389" s="27">
        <f>SABI_RAW_DATA!A389</f>
        <v>388</v>
      </c>
      <c r="B389" s="1" t="str">
        <f>IF(SABI_SUMMARY!AK389="CENSORED",IF(SABI_SUMMARY!AJ389="MALE_SUBADULT","M_DISPERSED",IF(SABI_SUMMARY!AJ389="FEMALE_SUBADULT","F_DISPERSED","NA")),IF(SABI_SUMMARY!AK389="MALE_ADULT_36_48","M_RESIDENT",IF(SABI_SUMMARY!AK389="FEMALE_ADULT_36_48","F_RESIDENT","NA")))</f>
        <v>NA</v>
      </c>
      <c r="C389" s="1" t="str">
        <f>IF(SABI_SUMMARY!AL389="CENSORED",IF(SABI_SUMMARY!AK389="MALE_SUBADULT","M_DISPERSED",IF(SABI_SUMMARY!AK389="FEMALE_SUBADULT","F_DISPERSED","NA")),IF(SABI_SUMMARY!AL389="MALE_ADULT_36_48","M_RESIDENT",IF(SABI_SUMMARY!AL389="FEMALE_ADULT_36_48","F_RESIDENT","NA")))</f>
        <v>NA</v>
      </c>
      <c r="D389" s="1" t="str">
        <f>IF(SABI_SUMMARY!AM389="CENSORED",IF(SABI_SUMMARY!AL389="MALE_SUBADULT","M_DISPERSED",IF(SABI_SUMMARY!AL389="FEMALE_SUBADULT","F_DISPERSED","NA")),IF(SABI_SUMMARY!AM389="MALE_ADULT_36_48","M_RESIDENT",IF(SABI_SUMMARY!AM389="FEMALE_ADULT_36_48","F_RESIDENT","NA")))</f>
        <v>NA</v>
      </c>
      <c r="E389" s="1" t="str">
        <f>IF(SABI_SUMMARY!AN389="CENSORED",IF(SABI_SUMMARY!AM389="MALE_SUBADULT","M_DISPERSED",IF(SABI_SUMMARY!AM389="FEMALE_SUBADULT","F_DISPERSED","NA")),IF(SABI_SUMMARY!AN389="MALE_ADULT_36_48","M_RESIDENT",IF(SABI_SUMMARY!AN389="FEMALE_ADULT_36_48","F_RESIDENT","NA")))</f>
        <v>NA</v>
      </c>
      <c r="F389" s="1" t="str">
        <f>IF(SABI_SUMMARY!AO389="CENSORED",IF(SABI_SUMMARY!AN389="MALE_SUBADULT","M_DISPERSED",IF(SABI_SUMMARY!AN389="FEMALE_SUBADULT","F_DISPERSED","NA")),IF(SABI_SUMMARY!AO389="MALE_ADULT_36_48","M_RESIDENT",IF(SABI_SUMMARY!AO389="FEMALE_ADULT_36_48","F_RESIDENT","NA")))</f>
        <v>NA</v>
      </c>
      <c r="G389" s="1" t="str">
        <f>IF(SABI_SUMMARY!AP389="CENSORED",IF(SABI_SUMMARY!AO389="MALE_SUBADULT","M_DISPERSED",IF(SABI_SUMMARY!AO389="FEMALE_SUBADULT","F_DISPERSED","NA")),IF(SABI_SUMMARY!AP389="MALE_ADULT_36_48","M_RESIDENT",IF(SABI_SUMMARY!AP389="FEMALE_ADULT_36_48","F_RESIDENT","NA")))</f>
        <v>NA</v>
      </c>
      <c r="H389" s="1" t="str">
        <f>IF(SABI_SUMMARY!AQ389="CENSORED",IF(SABI_SUMMARY!AP389="MALE_SUBADULT","M_DISPERSED",IF(SABI_SUMMARY!AP389="FEMALE_SUBADULT","F_DISPERSED","NA")),IF(SABI_SUMMARY!AQ389="MALE_ADULT_36_48","M_RESIDENT",IF(SABI_SUMMARY!AQ389="FEMALE_ADULT_36_48","F_RESIDENT","NA")))</f>
        <v>NA</v>
      </c>
      <c r="I389" s="1" t="str">
        <f>IF(SABI_SUMMARY!AR389="CENSORED",IF(SABI_SUMMARY!AQ389="MALE_SUBADULT","M_DISPERSED",IF(SABI_SUMMARY!AQ389="FEMALE_SUBADULT","F_DISPERSED","NA")),IF(SABI_SUMMARY!AR389="MALE_ADULT_36_48","M_RESIDENT",IF(SABI_SUMMARY!AR389="FEMALE_ADULT_36_48","F_RESIDENT","NA")))</f>
        <v>NA</v>
      </c>
      <c r="J389" s="1" t="str">
        <f>IF(SABI_SUMMARY!AS389="CENSORED",IF(SABI_SUMMARY!AR389="MALE_SUBADULT","M_DISPERSED",IF(SABI_SUMMARY!AR389="FEMALE_SUBADULT","F_DISPERSED","NA")),IF(SABI_SUMMARY!AS389="MALE_ADULT_36_48","M_RESIDENT",IF(SABI_SUMMARY!AS389="FEMALE_ADULT_36_48","F_RESIDENT","NA")))</f>
        <v>NA</v>
      </c>
      <c r="K389" s="1" t="str">
        <f>IF(SABI_SUMMARY!AT389="CENSORED",IF(SABI_SUMMARY!AS389="MALE_SUBADULT","M_DISPERSED",IF(SABI_SUMMARY!AS389="FEMALE_SUBADULT","F_DISPERSED","NA")),IF(SABI_SUMMARY!AT389="MALE_ADULT_36_48","M_RESIDENT",IF(SABI_SUMMARY!AT389="FEMALE_ADULT_36_48","F_RESIDENT","NA")))</f>
        <v>NA</v>
      </c>
      <c r="L389" s="1" t="str">
        <f>IF(SABI_SUMMARY!AU389="CENSORED",IF(SABI_SUMMARY!AT389="MALE_SUBADULT","M_DISPERSED",IF(SABI_SUMMARY!AT389="FEMALE_SUBADULT","F_DISPERSED","NA")),IF(SABI_SUMMARY!AU389="MALE_ADULT_36_48","M_RESIDENT",IF(SABI_SUMMARY!AU389="FEMALE_ADULT_36_48","F_RESIDENT","NA")))</f>
        <v>NA</v>
      </c>
      <c r="M389" s="1" t="str">
        <f>IF(SABI_SUMMARY!AV389="CENSORED",IF(SABI_SUMMARY!AU389="MALE_SUBADULT","M_DISPERSED",IF(SABI_SUMMARY!AU389="FEMALE_SUBADULT","F_DISPERSED","NA")),IF(SABI_SUMMARY!AV389="MALE_ADULT_36_48","M_RESIDENT",IF(SABI_SUMMARY!AV389="FEMALE_ADULT_36_48","F_RESIDENT","NA")))</f>
        <v>NA</v>
      </c>
      <c r="N389" s="1" t="str">
        <f>IF(SABI_SUMMARY!AW389="CENSORED",IF(SABI_SUMMARY!AV389="MALE_SUBADULT","M_DISPERSED",IF(SABI_SUMMARY!AV389="FEMALE_SUBADULT","F_DISPERSED","NA")),IF(SABI_SUMMARY!AW389="MALE_ADULT_36_48","M_RESIDENT",IF(SABI_SUMMARY!AW389="FEMALE_ADULT_36_48","F_RESIDENT","NA")))</f>
        <v>NA</v>
      </c>
      <c r="O389" s="1" t="str">
        <f>IF(SABI_SUMMARY!AX389="CENSORED",IF(SABI_SUMMARY!AW389="MALE_SUBADULT","M_DISPERSED",IF(SABI_SUMMARY!AW389="FEMALE_SUBADULT","F_DISPERSED","NA")),IF(SABI_SUMMARY!AX389="MALE_ADULT_36_48","M_RESIDENT",IF(SABI_SUMMARY!AX389="FEMALE_ADULT_36_48","F_RESIDENT","NA")))</f>
        <v>NA</v>
      </c>
      <c r="P389" s="1" t="str">
        <f>IF(SABI_SUMMARY!AY389="CENSORED",IF(SABI_SUMMARY!AX389="MALE_SUBADULT","M_DISPERSED",IF(SABI_SUMMARY!AX389="FEMALE_SUBADULT","F_DISPERSED","NA")),IF(SABI_SUMMARY!AY389="MALE_ADULT_36_48","M_RESIDENT",IF(SABI_SUMMARY!AY389="FEMALE_ADULT_36_48","F_RESIDENT","NA")))</f>
        <v>NA</v>
      </c>
    </row>
    <row r="390" spans="1:16" x14ac:dyDescent="0.2">
      <c r="A390" s="27">
        <f>SABI_RAW_DATA!A390</f>
        <v>389</v>
      </c>
      <c r="B390" s="1" t="str">
        <f>IF(SABI_SUMMARY!AK390="CENSORED",IF(SABI_SUMMARY!AJ390="MALE_SUBADULT","M_DISPERSED",IF(SABI_SUMMARY!AJ390="FEMALE_SUBADULT","F_DISPERSED","NA")),IF(SABI_SUMMARY!AK390="MALE_ADULT_36_48","M_RESIDENT",IF(SABI_SUMMARY!AK390="FEMALE_ADULT_36_48","F_RESIDENT","NA")))</f>
        <v>NA</v>
      </c>
      <c r="C390" s="1" t="str">
        <f>IF(SABI_SUMMARY!AL390="CENSORED",IF(SABI_SUMMARY!AK390="MALE_SUBADULT","M_DISPERSED",IF(SABI_SUMMARY!AK390="FEMALE_SUBADULT","F_DISPERSED","NA")),IF(SABI_SUMMARY!AL390="MALE_ADULT_36_48","M_RESIDENT",IF(SABI_SUMMARY!AL390="FEMALE_ADULT_36_48","F_RESIDENT","NA")))</f>
        <v>NA</v>
      </c>
      <c r="D390" s="1" t="str">
        <f>IF(SABI_SUMMARY!AM390="CENSORED",IF(SABI_SUMMARY!AL390="MALE_SUBADULT","M_DISPERSED",IF(SABI_SUMMARY!AL390="FEMALE_SUBADULT","F_DISPERSED","NA")),IF(SABI_SUMMARY!AM390="MALE_ADULT_36_48","M_RESIDENT",IF(SABI_SUMMARY!AM390="FEMALE_ADULT_36_48","F_RESIDENT","NA")))</f>
        <v>NA</v>
      </c>
      <c r="E390" s="1" t="str">
        <f>IF(SABI_SUMMARY!AN390="CENSORED",IF(SABI_SUMMARY!AM390="MALE_SUBADULT","M_DISPERSED",IF(SABI_SUMMARY!AM390="FEMALE_SUBADULT","F_DISPERSED","NA")),IF(SABI_SUMMARY!AN390="MALE_ADULT_36_48","M_RESIDENT",IF(SABI_SUMMARY!AN390="FEMALE_ADULT_36_48","F_RESIDENT","NA")))</f>
        <v>NA</v>
      </c>
      <c r="F390" s="1" t="str">
        <f>IF(SABI_SUMMARY!AO390="CENSORED",IF(SABI_SUMMARY!AN390="MALE_SUBADULT","M_DISPERSED",IF(SABI_SUMMARY!AN390="FEMALE_SUBADULT","F_DISPERSED","NA")),IF(SABI_SUMMARY!AO390="MALE_ADULT_36_48","M_RESIDENT",IF(SABI_SUMMARY!AO390="FEMALE_ADULT_36_48","F_RESIDENT","NA")))</f>
        <v>NA</v>
      </c>
      <c r="G390" s="1" t="str">
        <f>IF(SABI_SUMMARY!AP390="CENSORED",IF(SABI_SUMMARY!AO390="MALE_SUBADULT","M_DISPERSED",IF(SABI_SUMMARY!AO390="FEMALE_SUBADULT","F_DISPERSED","NA")),IF(SABI_SUMMARY!AP390="MALE_ADULT_36_48","M_RESIDENT",IF(SABI_SUMMARY!AP390="FEMALE_ADULT_36_48","F_RESIDENT","NA")))</f>
        <v>NA</v>
      </c>
      <c r="H390" s="1" t="str">
        <f>IF(SABI_SUMMARY!AQ390="CENSORED",IF(SABI_SUMMARY!AP390="MALE_SUBADULT","M_DISPERSED",IF(SABI_SUMMARY!AP390="FEMALE_SUBADULT","F_DISPERSED","NA")),IF(SABI_SUMMARY!AQ390="MALE_ADULT_36_48","M_RESIDENT",IF(SABI_SUMMARY!AQ390="FEMALE_ADULT_36_48","F_RESIDENT","NA")))</f>
        <v>NA</v>
      </c>
      <c r="I390" s="1" t="str">
        <f>IF(SABI_SUMMARY!AR390="CENSORED",IF(SABI_SUMMARY!AQ390="MALE_SUBADULT","M_DISPERSED",IF(SABI_SUMMARY!AQ390="FEMALE_SUBADULT","F_DISPERSED","NA")),IF(SABI_SUMMARY!AR390="MALE_ADULT_36_48","M_RESIDENT",IF(SABI_SUMMARY!AR390="FEMALE_ADULT_36_48","F_RESIDENT","NA")))</f>
        <v>NA</v>
      </c>
      <c r="J390" s="1" t="str">
        <f>IF(SABI_SUMMARY!AS390="CENSORED",IF(SABI_SUMMARY!AR390="MALE_SUBADULT","M_DISPERSED",IF(SABI_SUMMARY!AR390="FEMALE_SUBADULT","F_DISPERSED","NA")),IF(SABI_SUMMARY!AS390="MALE_ADULT_36_48","M_RESIDENT",IF(SABI_SUMMARY!AS390="FEMALE_ADULT_36_48","F_RESIDENT","NA")))</f>
        <v>NA</v>
      </c>
      <c r="K390" s="1" t="str">
        <f>IF(SABI_SUMMARY!AT390="CENSORED",IF(SABI_SUMMARY!AS390="MALE_SUBADULT","M_DISPERSED",IF(SABI_SUMMARY!AS390="FEMALE_SUBADULT","F_DISPERSED","NA")),IF(SABI_SUMMARY!AT390="MALE_ADULT_36_48","M_RESIDENT",IF(SABI_SUMMARY!AT390="FEMALE_ADULT_36_48","F_RESIDENT","NA")))</f>
        <v>NA</v>
      </c>
      <c r="L390" s="1" t="str">
        <f>IF(SABI_SUMMARY!AU390="CENSORED",IF(SABI_SUMMARY!AT390="MALE_SUBADULT","M_DISPERSED",IF(SABI_SUMMARY!AT390="FEMALE_SUBADULT","F_DISPERSED","NA")),IF(SABI_SUMMARY!AU390="MALE_ADULT_36_48","M_RESIDENT",IF(SABI_SUMMARY!AU390="FEMALE_ADULT_36_48","F_RESIDENT","NA")))</f>
        <v>NA</v>
      </c>
      <c r="M390" s="1" t="str">
        <f>IF(SABI_SUMMARY!AV390="CENSORED",IF(SABI_SUMMARY!AU390="MALE_SUBADULT","M_DISPERSED",IF(SABI_SUMMARY!AU390="FEMALE_SUBADULT","F_DISPERSED","NA")),IF(SABI_SUMMARY!AV390="MALE_ADULT_36_48","M_RESIDENT",IF(SABI_SUMMARY!AV390="FEMALE_ADULT_36_48","F_RESIDENT","NA")))</f>
        <v>NA</v>
      </c>
      <c r="N390" s="1" t="str">
        <f>IF(SABI_SUMMARY!AW390="CENSORED",IF(SABI_SUMMARY!AV390="MALE_SUBADULT","M_DISPERSED",IF(SABI_SUMMARY!AV390="FEMALE_SUBADULT","F_DISPERSED","NA")),IF(SABI_SUMMARY!AW390="MALE_ADULT_36_48","M_RESIDENT",IF(SABI_SUMMARY!AW390="FEMALE_ADULT_36_48","F_RESIDENT","NA")))</f>
        <v>NA</v>
      </c>
      <c r="O390" s="1" t="str">
        <f>IF(SABI_SUMMARY!AX390="CENSORED",IF(SABI_SUMMARY!AW390="MALE_SUBADULT","M_DISPERSED",IF(SABI_SUMMARY!AW390="FEMALE_SUBADULT","F_DISPERSED","NA")),IF(SABI_SUMMARY!AX390="MALE_ADULT_36_48","M_RESIDENT",IF(SABI_SUMMARY!AX390="FEMALE_ADULT_36_48","F_RESIDENT","NA")))</f>
        <v>NA</v>
      </c>
      <c r="P390" s="1" t="str">
        <f>IF(SABI_SUMMARY!AY390="CENSORED",IF(SABI_SUMMARY!AX390="MALE_SUBADULT","M_DISPERSED",IF(SABI_SUMMARY!AX390="FEMALE_SUBADULT","F_DISPERSED","NA")),IF(SABI_SUMMARY!AY390="MALE_ADULT_36_48","M_RESIDENT",IF(SABI_SUMMARY!AY390="FEMALE_ADULT_36_48","F_RESIDENT","NA")))</f>
        <v>NA</v>
      </c>
    </row>
    <row r="391" spans="1:16" x14ac:dyDescent="0.2">
      <c r="A391" s="27">
        <f>SABI_RAW_DATA!A391</f>
        <v>390</v>
      </c>
      <c r="B391" s="1" t="str">
        <f>IF(SABI_SUMMARY!AK391="CENSORED",IF(SABI_SUMMARY!AJ391="MALE_SUBADULT","M_DISPERSED",IF(SABI_SUMMARY!AJ391="FEMALE_SUBADULT","F_DISPERSED","NA")),IF(SABI_SUMMARY!AK391="MALE_ADULT_36_48","M_RESIDENT",IF(SABI_SUMMARY!AK391="FEMALE_ADULT_36_48","F_RESIDENT","NA")))</f>
        <v>NA</v>
      </c>
      <c r="C391" s="1" t="str">
        <f>IF(SABI_SUMMARY!AL391="CENSORED",IF(SABI_SUMMARY!AK391="MALE_SUBADULT","M_DISPERSED",IF(SABI_SUMMARY!AK391="FEMALE_SUBADULT","F_DISPERSED","NA")),IF(SABI_SUMMARY!AL391="MALE_ADULT_36_48","M_RESIDENT",IF(SABI_SUMMARY!AL391="FEMALE_ADULT_36_48","F_RESIDENT","NA")))</f>
        <v>NA</v>
      </c>
      <c r="D391" s="1" t="str">
        <f>IF(SABI_SUMMARY!AM391="CENSORED",IF(SABI_SUMMARY!AL391="MALE_SUBADULT","M_DISPERSED",IF(SABI_SUMMARY!AL391="FEMALE_SUBADULT","F_DISPERSED","NA")),IF(SABI_SUMMARY!AM391="MALE_ADULT_36_48","M_RESIDENT",IF(SABI_SUMMARY!AM391="FEMALE_ADULT_36_48","F_RESIDENT","NA")))</f>
        <v>NA</v>
      </c>
      <c r="E391" s="1" t="str">
        <f>IF(SABI_SUMMARY!AN391="CENSORED",IF(SABI_SUMMARY!AM391="MALE_SUBADULT","M_DISPERSED",IF(SABI_SUMMARY!AM391="FEMALE_SUBADULT","F_DISPERSED","NA")),IF(SABI_SUMMARY!AN391="MALE_ADULT_36_48","M_RESIDENT",IF(SABI_SUMMARY!AN391="FEMALE_ADULT_36_48","F_RESIDENT","NA")))</f>
        <v>NA</v>
      </c>
      <c r="F391" s="1" t="str">
        <f>IF(SABI_SUMMARY!AO391="CENSORED",IF(SABI_SUMMARY!AN391="MALE_SUBADULT","M_DISPERSED",IF(SABI_SUMMARY!AN391="FEMALE_SUBADULT","F_DISPERSED","NA")),IF(SABI_SUMMARY!AO391="MALE_ADULT_36_48","M_RESIDENT",IF(SABI_SUMMARY!AO391="FEMALE_ADULT_36_48","F_RESIDENT","NA")))</f>
        <v>NA</v>
      </c>
      <c r="G391" s="1" t="str">
        <f>IF(SABI_SUMMARY!AP391="CENSORED",IF(SABI_SUMMARY!AO391="MALE_SUBADULT","M_DISPERSED",IF(SABI_SUMMARY!AO391="FEMALE_SUBADULT","F_DISPERSED","NA")),IF(SABI_SUMMARY!AP391="MALE_ADULT_36_48","M_RESIDENT",IF(SABI_SUMMARY!AP391="FEMALE_ADULT_36_48","F_RESIDENT","NA")))</f>
        <v>NA</v>
      </c>
      <c r="H391" s="1" t="str">
        <f>IF(SABI_SUMMARY!AQ391="CENSORED",IF(SABI_SUMMARY!AP391="MALE_SUBADULT","M_DISPERSED",IF(SABI_SUMMARY!AP391="FEMALE_SUBADULT","F_DISPERSED","NA")),IF(SABI_SUMMARY!AQ391="MALE_ADULT_36_48","M_RESIDENT",IF(SABI_SUMMARY!AQ391="FEMALE_ADULT_36_48","F_RESIDENT","NA")))</f>
        <v>NA</v>
      </c>
      <c r="I391" s="1" t="str">
        <f>IF(SABI_SUMMARY!AR391="CENSORED",IF(SABI_SUMMARY!AQ391="MALE_SUBADULT","M_DISPERSED",IF(SABI_SUMMARY!AQ391="FEMALE_SUBADULT","F_DISPERSED","NA")),IF(SABI_SUMMARY!AR391="MALE_ADULT_36_48","M_RESIDENT",IF(SABI_SUMMARY!AR391="FEMALE_ADULT_36_48","F_RESIDENT","NA")))</f>
        <v>NA</v>
      </c>
      <c r="J391" s="1" t="str">
        <f>IF(SABI_SUMMARY!AS391="CENSORED",IF(SABI_SUMMARY!AR391="MALE_SUBADULT","M_DISPERSED",IF(SABI_SUMMARY!AR391="FEMALE_SUBADULT","F_DISPERSED","NA")),IF(SABI_SUMMARY!AS391="MALE_ADULT_36_48","M_RESIDENT",IF(SABI_SUMMARY!AS391="FEMALE_ADULT_36_48","F_RESIDENT","NA")))</f>
        <v>NA</v>
      </c>
      <c r="K391" s="1" t="str">
        <f>IF(SABI_SUMMARY!AT391="CENSORED",IF(SABI_SUMMARY!AS391="MALE_SUBADULT","M_DISPERSED",IF(SABI_SUMMARY!AS391="FEMALE_SUBADULT","F_DISPERSED","NA")),IF(SABI_SUMMARY!AT391="MALE_ADULT_36_48","M_RESIDENT",IF(SABI_SUMMARY!AT391="FEMALE_ADULT_36_48","F_RESIDENT","NA")))</f>
        <v>NA</v>
      </c>
      <c r="L391" s="1" t="str">
        <f>IF(SABI_SUMMARY!AU391="CENSORED",IF(SABI_SUMMARY!AT391="MALE_SUBADULT","M_DISPERSED",IF(SABI_SUMMARY!AT391="FEMALE_SUBADULT","F_DISPERSED","NA")),IF(SABI_SUMMARY!AU391="MALE_ADULT_36_48","M_RESIDENT",IF(SABI_SUMMARY!AU391="FEMALE_ADULT_36_48","F_RESIDENT","NA")))</f>
        <v>NA</v>
      </c>
      <c r="M391" s="1" t="str">
        <f>IF(SABI_SUMMARY!AV391="CENSORED",IF(SABI_SUMMARY!AU391="MALE_SUBADULT","M_DISPERSED",IF(SABI_SUMMARY!AU391="FEMALE_SUBADULT","F_DISPERSED","NA")),IF(SABI_SUMMARY!AV391="MALE_ADULT_36_48","M_RESIDENT",IF(SABI_SUMMARY!AV391="FEMALE_ADULT_36_48","F_RESIDENT","NA")))</f>
        <v>NA</v>
      </c>
      <c r="N391" s="1" t="str">
        <f>IF(SABI_SUMMARY!AW391="CENSORED",IF(SABI_SUMMARY!AV391="MALE_SUBADULT","M_DISPERSED",IF(SABI_SUMMARY!AV391="FEMALE_SUBADULT","F_DISPERSED","NA")),IF(SABI_SUMMARY!AW391="MALE_ADULT_36_48","M_RESIDENT",IF(SABI_SUMMARY!AW391="FEMALE_ADULT_36_48","F_RESIDENT","NA")))</f>
        <v>NA</v>
      </c>
      <c r="O391" s="1" t="str">
        <f>IF(SABI_SUMMARY!AX391="CENSORED",IF(SABI_SUMMARY!AW391="MALE_SUBADULT","M_DISPERSED",IF(SABI_SUMMARY!AW391="FEMALE_SUBADULT","F_DISPERSED","NA")),IF(SABI_SUMMARY!AX391="MALE_ADULT_36_48","M_RESIDENT",IF(SABI_SUMMARY!AX391="FEMALE_ADULT_36_48","F_RESIDENT","NA")))</f>
        <v>NA</v>
      </c>
      <c r="P391" s="1" t="str">
        <f>IF(SABI_SUMMARY!AY391="CENSORED",IF(SABI_SUMMARY!AX391="MALE_SUBADULT","M_DISPERSED",IF(SABI_SUMMARY!AX391="FEMALE_SUBADULT","F_DISPERSED","NA")),IF(SABI_SUMMARY!AY391="MALE_ADULT_36_48","M_RESIDENT",IF(SABI_SUMMARY!AY391="FEMALE_ADULT_36_48","F_RESIDENT","NA")))</f>
        <v>NA</v>
      </c>
    </row>
    <row r="392" spans="1:16" x14ac:dyDescent="0.2">
      <c r="A392" s="27">
        <f>SABI_RAW_DATA!A392</f>
        <v>391</v>
      </c>
      <c r="B392" s="1" t="str">
        <f>IF(SABI_SUMMARY!AK392="CENSORED",IF(SABI_SUMMARY!AJ392="MALE_SUBADULT","M_DISPERSED",IF(SABI_SUMMARY!AJ392="FEMALE_SUBADULT","F_DISPERSED","NA")),IF(SABI_SUMMARY!AK392="MALE_ADULT_36_48","M_RESIDENT",IF(SABI_SUMMARY!AK392="FEMALE_ADULT_36_48","F_RESIDENT","NA")))</f>
        <v>NA</v>
      </c>
      <c r="C392" s="1" t="str">
        <f>IF(SABI_SUMMARY!AL392="CENSORED",IF(SABI_SUMMARY!AK392="MALE_SUBADULT","M_DISPERSED",IF(SABI_SUMMARY!AK392="FEMALE_SUBADULT","F_DISPERSED","NA")),IF(SABI_SUMMARY!AL392="MALE_ADULT_36_48","M_RESIDENT",IF(SABI_SUMMARY!AL392="FEMALE_ADULT_36_48","F_RESIDENT","NA")))</f>
        <v>NA</v>
      </c>
      <c r="D392" s="1" t="str">
        <f>IF(SABI_SUMMARY!AM392="CENSORED",IF(SABI_SUMMARY!AL392="MALE_SUBADULT","M_DISPERSED",IF(SABI_SUMMARY!AL392="FEMALE_SUBADULT","F_DISPERSED","NA")),IF(SABI_SUMMARY!AM392="MALE_ADULT_36_48","M_RESIDENT",IF(SABI_SUMMARY!AM392="FEMALE_ADULT_36_48","F_RESIDENT","NA")))</f>
        <v>NA</v>
      </c>
      <c r="E392" s="1" t="str">
        <f>IF(SABI_SUMMARY!AN392="CENSORED",IF(SABI_SUMMARY!AM392="MALE_SUBADULT","M_DISPERSED",IF(SABI_SUMMARY!AM392="FEMALE_SUBADULT","F_DISPERSED","NA")),IF(SABI_SUMMARY!AN392="MALE_ADULT_36_48","M_RESIDENT",IF(SABI_SUMMARY!AN392="FEMALE_ADULT_36_48","F_RESIDENT","NA")))</f>
        <v>NA</v>
      </c>
      <c r="F392" s="1" t="str">
        <f>IF(SABI_SUMMARY!AO392="CENSORED",IF(SABI_SUMMARY!AN392="MALE_SUBADULT","M_DISPERSED",IF(SABI_SUMMARY!AN392="FEMALE_SUBADULT","F_DISPERSED","NA")),IF(SABI_SUMMARY!AO392="MALE_ADULT_36_48","M_RESIDENT",IF(SABI_SUMMARY!AO392="FEMALE_ADULT_36_48","F_RESIDENT","NA")))</f>
        <v>NA</v>
      </c>
      <c r="G392" s="1" t="str">
        <f>IF(SABI_SUMMARY!AP392="CENSORED",IF(SABI_SUMMARY!AO392="MALE_SUBADULT","M_DISPERSED",IF(SABI_SUMMARY!AO392="FEMALE_SUBADULT","F_DISPERSED","NA")),IF(SABI_SUMMARY!AP392="MALE_ADULT_36_48","M_RESIDENT",IF(SABI_SUMMARY!AP392="FEMALE_ADULT_36_48","F_RESIDENT","NA")))</f>
        <v>NA</v>
      </c>
      <c r="H392" s="1" t="str">
        <f>IF(SABI_SUMMARY!AQ392="CENSORED",IF(SABI_SUMMARY!AP392="MALE_SUBADULT","M_DISPERSED",IF(SABI_SUMMARY!AP392="FEMALE_SUBADULT","F_DISPERSED","NA")),IF(SABI_SUMMARY!AQ392="MALE_ADULT_36_48","M_RESIDENT",IF(SABI_SUMMARY!AQ392="FEMALE_ADULT_36_48","F_RESIDENT","NA")))</f>
        <v>NA</v>
      </c>
      <c r="I392" s="1" t="str">
        <f>IF(SABI_SUMMARY!AR392="CENSORED",IF(SABI_SUMMARY!AQ392="MALE_SUBADULT","M_DISPERSED",IF(SABI_SUMMARY!AQ392="FEMALE_SUBADULT","F_DISPERSED","NA")),IF(SABI_SUMMARY!AR392="MALE_ADULT_36_48","M_RESIDENT",IF(SABI_SUMMARY!AR392="FEMALE_ADULT_36_48","F_RESIDENT","NA")))</f>
        <v>NA</v>
      </c>
      <c r="J392" s="1" t="str">
        <f>IF(SABI_SUMMARY!AS392="CENSORED",IF(SABI_SUMMARY!AR392="MALE_SUBADULT","M_DISPERSED",IF(SABI_SUMMARY!AR392="FEMALE_SUBADULT","F_DISPERSED","NA")),IF(SABI_SUMMARY!AS392="MALE_ADULT_36_48","M_RESIDENT",IF(SABI_SUMMARY!AS392="FEMALE_ADULT_36_48","F_RESIDENT","NA")))</f>
        <v>NA</v>
      </c>
      <c r="K392" s="1" t="str">
        <f>IF(SABI_SUMMARY!AT392="CENSORED",IF(SABI_SUMMARY!AS392="MALE_SUBADULT","M_DISPERSED",IF(SABI_SUMMARY!AS392="FEMALE_SUBADULT","F_DISPERSED","NA")),IF(SABI_SUMMARY!AT392="MALE_ADULT_36_48","M_RESIDENT",IF(SABI_SUMMARY!AT392="FEMALE_ADULT_36_48","F_RESIDENT","NA")))</f>
        <v>NA</v>
      </c>
      <c r="L392" s="1" t="str">
        <f>IF(SABI_SUMMARY!AU392="CENSORED",IF(SABI_SUMMARY!AT392="MALE_SUBADULT","M_DISPERSED",IF(SABI_SUMMARY!AT392="FEMALE_SUBADULT","F_DISPERSED","NA")),IF(SABI_SUMMARY!AU392="MALE_ADULT_36_48","M_RESIDENT",IF(SABI_SUMMARY!AU392="FEMALE_ADULT_36_48","F_RESIDENT","NA")))</f>
        <v>NA</v>
      </c>
      <c r="M392" s="1" t="str">
        <f>IF(SABI_SUMMARY!AV392="CENSORED",IF(SABI_SUMMARY!AU392="MALE_SUBADULT","M_DISPERSED",IF(SABI_SUMMARY!AU392="FEMALE_SUBADULT","F_DISPERSED","NA")),IF(SABI_SUMMARY!AV392="MALE_ADULT_36_48","M_RESIDENT",IF(SABI_SUMMARY!AV392="FEMALE_ADULT_36_48","F_RESIDENT","NA")))</f>
        <v>NA</v>
      </c>
      <c r="N392" s="1" t="str">
        <f>IF(SABI_SUMMARY!AW392="CENSORED",IF(SABI_SUMMARY!AV392="MALE_SUBADULT","M_DISPERSED",IF(SABI_SUMMARY!AV392="FEMALE_SUBADULT","F_DISPERSED","NA")),IF(SABI_SUMMARY!AW392="MALE_ADULT_36_48","M_RESIDENT",IF(SABI_SUMMARY!AW392="FEMALE_ADULT_36_48","F_RESIDENT","NA")))</f>
        <v>NA</v>
      </c>
      <c r="O392" s="1" t="str">
        <f>IF(SABI_SUMMARY!AX392="CENSORED",IF(SABI_SUMMARY!AW392="MALE_SUBADULT","M_DISPERSED",IF(SABI_SUMMARY!AW392="FEMALE_SUBADULT","F_DISPERSED","NA")),IF(SABI_SUMMARY!AX392="MALE_ADULT_36_48","M_RESIDENT",IF(SABI_SUMMARY!AX392="FEMALE_ADULT_36_48","F_RESIDENT","NA")))</f>
        <v>NA</v>
      </c>
      <c r="P392" s="1" t="str">
        <f>IF(SABI_SUMMARY!AY392="CENSORED",IF(SABI_SUMMARY!AX392="MALE_SUBADULT","M_DISPERSED",IF(SABI_SUMMARY!AX392="FEMALE_SUBADULT","F_DISPERSED","NA")),IF(SABI_SUMMARY!AY392="MALE_ADULT_36_48","M_RESIDENT",IF(SABI_SUMMARY!AY392="FEMALE_ADULT_36_48","F_RESIDENT","NA")))</f>
        <v>NA</v>
      </c>
    </row>
    <row r="393" spans="1:16" x14ac:dyDescent="0.2">
      <c r="A393" s="27">
        <f>SABI_RAW_DATA!A393</f>
        <v>392</v>
      </c>
      <c r="B393" s="1" t="str">
        <f>IF(SABI_SUMMARY!AK393="CENSORED",IF(SABI_SUMMARY!AJ393="MALE_SUBADULT","M_DISPERSED",IF(SABI_SUMMARY!AJ393="FEMALE_SUBADULT","F_DISPERSED","NA")),IF(SABI_SUMMARY!AK393="MALE_ADULT_36_48","M_RESIDENT",IF(SABI_SUMMARY!AK393="FEMALE_ADULT_36_48","F_RESIDENT","NA")))</f>
        <v>NA</v>
      </c>
      <c r="C393" s="1" t="str">
        <f>IF(SABI_SUMMARY!AL393="CENSORED",IF(SABI_SUMMARY!AK393="MALE_SUBADULT","M_DISPERSED",IF(SABI_SUMMARY!AK393="FEMALE_SUBADULT","F_DISPERSED","NA")),IF(SABI_SUMMARY!AL393="MALE_ADULT_36_48","M_RESIDENT",IF(SABI_SUMMARY!AL393="FEMALE_ADULT_36_48","F_RESIDENT","NA")))</f>
        <v>NA</v>
      </c>
      <c r="D393" s="1" t="str">
        <f>IF(SABI_SUMMARY!AM393="CENSORED",IF(SABI_SUMMARY!AL393="MALE_SUBADULT","M_DISPERSED",IF(SABI_SUMMARY!AL393="FEMALE_SUBADULT","F_DISPERSED","NA")),IF(SABI_SUMMARY!AM393="MALE_ADULT_36_48","M_RESIDENT",IF(SABI_SUMMARY!AM393="FEMALE_ADULT_36_48","F_RESIDENT","NA")))</f>
        <v>NA</v>
      </c>
      <c r="E393" s="1" t="str">
        <f>IF(SABI_SUMMARY!AN393="CENSORED",IF(SABI_SUMMARY!AM393="MALE_SUBADULT","M_DISPERSED",IF(SABI_SUMMARY!AM393="FEMALE_SUBADULT","F_DISPERSED","NA")),IF(SABI_SUMMARY!AN393="MALE_ADULT_36_48","M_RESIDENT",IF(SABI_SUMMARY!AN393="FEMALE_ADULT_36_48","F_RESIDENT","NA")))</f>
        <v>NA</v>
      </c>
      <c r="F393" s="1" t="str">
        <f>IF(SABI_SUMMARY!AO393="CENSORED",IF(SABI_SUMMARY!AN393="MALE_SUBADULT","M_DISPERSED",IF(SABI_SUMMARY!AN393="FEMALE_SUBADULT","F_DISPERSED","NA")),IF(SABI_SUMMARY!AO393="MALE_ADULT_36_48","M_RESIDENT",IF(SABI_SUMMARY!AO393="FEMALE_ADULT_36_48","F_RESIDENT","NA")))</f>
        <v>NA</v>
      </c>
      <c r="G393" s="1" t="str">
        <f>IF(SABI_SUMMARY!AP393="CENSORED",IF(SABI_SUMMARY!AO393="MALE_SUBADULT","M_DISPERSED",IF(SABI_SUMMARY!AO393="FEMALE_SUBADULT","F_DISPERSED","NA")),IF(SABI_SUMMARY!AP393="MALE_ADULT_36_48","M_RESIDENT",IF(SABI_SUMMARY!AP393="FEMALE_ADULT_36_48","F_RESIDENT","NA")))</f>
        <v>NA</v>
      </c>
      <c r="H393" s="1" t="str">
        <f>IF(SABI_SUMMARY!AQ393="CENSORED",IF(SABI_SUMMARY!AP393="MALE_SUBADULT","M_DISPERSED",IF(SABI_SUMMARY!AP393="FEMALE_SUBADULT","F_DISPERSED","NA")),IF(SABI_SUMMARY!AQ393="MALE_ADULT_36_48","M_RESIDENT",IF(SABI_SUMMARY!AQ393="FEMALE_ADULT_36_48","F_RESIDENT","NA")))</f>
        <v>NA</v>
      </c>
      <c r="I393" s="1" t="str">
        <f>IF(SABI_SUMMARY!AR393="CENSORED",IF(SABI_SUMMARY!AQ393="MALE_SUBADULT","M_DISPERSED",IF(SABI_SUMMARY!AQ393="FEMALE_SUBADULT","F_DISPERSED","NA")),IF(SABI_SUMMARY!AR393="MALE_ADULT_36_48","M_RESIDENT",IF(SABI_SUMMARY!AR393="FEMALE_ADULT_36_48","F_RESIDENT","NA")))</f>
        <v>NA</v>
      </c>
      <c r="J393" s="1" t="str">
        <f>IF(SABI_SUMMARY!AS393="CENSORED",IF(SABI_SUMMARY!AR393="MALE_SUBADULT","M_DISPERSED",IF(SABI_SUMMARY!AR393="FEMALE_SUBADULT","F_DISPERSED","NA")),IF(SABI_SUMMARY!AS393="MALE_ADULT_36_48","M_RESIDENT",IF(SABI_SUMMARY!AS393="FEMALE_ADULT_36_48","F_RESIDENT","NA")))</f>
        <v>NA</v>
      </c>
      <c r="K393" s="1" t="str">
        <f>IF(SABI_SUMMARY!AT393="CENSORED",IF(SABI_SUMMARY!AS393="MALE_SUBADULT","M_DISPERSED",IF(SABI_SUMMARY!AS393="FEMALE_SUBADULT","F_DISPERSED","NA")),IF(SABI_SUMMARY!AT393="MALE_ADULT_36_48","M_RESIDENT",IF(SABI_SUMMARY!AT393="FEMALE_ADULT_36_48","F_RESIDENT","NA")))</f>
        <v>NA</v>
      </c>
      <c r="L393" s="1" t="str">
        <f>IF(SABI_SUMMARY!AU393="CENSORED",IF(SABI_SUMMARY!AT393="MALE_SUBADULT","M_DISPERSED",IF(SABI_SUMMARY!AT393="FEMALE_SUBADULT","F_DISPERSED","NA")),IF(SABI_SUMMARY!AU393="MALE_ADULT_36_48","M_RESIDENT",IF(SABI_SUMMARY!AU393="FEMALE_ADULT_36_48","F_RESIDENT","NA")))</f>
        <v>NA</v>
      </c>
      <c r="M393" s="1" t="str">
        <f>IF(SABI_SUMMARY!AV393="CENSORED",IF(SABI_SUMMARY!AU393="MALE_SUBADULT","M_DISPERSED",IF(SABI_SUMMARY!AU393="FEMALE_SUBADULT","F_DISPERSED","NA")),IF(SABI_SUMMARY!AV393="MALE_ADULT_36_48","M_RESIDENT",IF(SABI_SUMMARY!AV393="FEMALE_ADULT_36_48","F_RESIDENT","NA")))</f>
        <v>NA</v>
      </c>
      <c r="N393" s="1" t="str">
        <f>IF(SABI_SUMMARY!AW393="CENSORED",IF(SABI_SUMMARY!AV393="MALE_SUBADULT","M_DISPERSED",IF(SABI_SUMMARY!AV393="FEMALE_SUBADULT","F_DISPERSED","NA")),IF(SABI_SUMMARY!AW393="MALE_ADULT_36_48","M_RESIDENT",IF(SABI_SUMMARY!AW393="FEMALE_ADULT_36_48","F_RESIDENT","NA")))</f>
        <v>NA</v>
      </c>
      <c r="O393" s="1" t="str">
        <f>IF(SABI_SUMMARY!AX393="CENSORED",IF(SABI_SUMMARY!AW393="MALE_SUBADULT","M_DISPERSED",IF(SABI_SUMMARY!AW393="FEMALE_SUBADULT","F_DISPERSED","NA")),IF(SABI_SUMMARY!AX393="MALE_ADULT_36_48","M_RESIDENT",IF(SABI_SUMMARY!AX393="FEMALE_ADULT_36_48","F_RESIDENT","NA")))</f>
        <v>NA</v>
      </c>
      <c r="P393" s="1" t="str">
        <f>IF(SABI_SUMMARY!AY393="CENSORED",IF(SABI_SUMMARY!AX393="MALE_SUBADULT","M_DISPERSED",IF(SABI_SUMMARY!AX393="FEMALE_SUBADULT","F_DISPERSED","NA")),IF(SABI_SUMMARY!AY393="MALE_ADULT_36_48","M_RESIDENT",IF(SABI_SUMMARY!AY393="FEMALE_ADULT_36_48","F_RESIDENT","NA")))</f>
        <v>NA</v>
      </c>
    </row>
    <row r="394" spans="1:16" x14ac:dyDescent="0.2">
      <c r="A394" s="27">
        <f>SABI_RAW_DATA!A394</f>
        <v>393</v>
      </c>
      <c r="B394" s="1" t="str">
        <f>IF(SABI_SUMMARY!AK394="CENSORED",IF(SABI_SUMMARY!AJ394="MALE_SUBADULT","M_DISPERSED",IF(SABI_SUMMARY!AJ394="FEMALE_SUBADULT","F_DISPERSED","NA")),IF(SABI_SUMMARY!AK394="MALE_ADULT_36_48","M_RESIDENT",IF(SABI_SUMMARY!AK394="FEMALE_ADULT_36_48","F_RESIDENT","NA")))</f>
        <v>NA</v>
      </c>
      <c r="C394" s="1" t="str">
        <f>IF(SABI_SUMMARY!AL394="CENSORED",IF(SABI_SUMMARY!AK394="MALE_SUBADULT","M_DISPERSED",IF(SABI_SUMMARY!AK394="FEMALE_SUBADULT","F_DISPERSED","NA")),IF(SABI_SUMMARY!AL394="MALE_ADULT_36_48","M_RESIDENT",IF(SABI_SUMMARY!AL394="FEMALE_ADULT_36_48","F_RESIDENT","NA")))</f>
        <v>NA</v>
      </c>
      <c r="D394" s="1" t="str">
        <f>IF(SABI_SUMMARY!AM394="CENSORED",IF(SABI_SUMMARY!AL394="MALE_SUBADULT","M_DISPERSED",IF(SABI_SUMMARY!AL394="FEMALE_SUBADULT","F_DISPERSED","NA")),IF(SABI_SUMMARY!AM394="MALE_ADULT_36_48","M_RESIDENT",IF(SABI_SUMMARY!AM394="FEMALE_ADULT_36_48","F_RESIDENT","NA")))</f>
        <v>NA</v>
      </c>
      <c r="E394" s="1" t="str">
        <f>IF(SABI_SUMMARY!AN394="CENSORED",IF(SABI_SUMMARY!AM394="MALE_SUBADULT","M_DISPERSED",IF(SABI_SUMMARY!AM394="FEMALE_SUBADULT","F_DISPERSED","NA")),IF(SABI_SUMMARY!AN394="MALE_ADULT_36_48","M_RESIDENT",IF(SABI_SUMMARY!AN394="FEMALE_ADULT_36_48","F_RESIDENT","NA")))</f>
        <v>NA</v>
      </c>
      <c r="F394" s="1" t="str">
        <f>IF(SABI_SUMMARY!AO394="CENSORED",IF(SABI_SUMMARY!AN394="MALE_SUBADULT","M_DISPERSED",IF(SABI_SUMMARY!AN394="FEMALE_SUBADULT","F_DISPERSED","NA")),IF(SABI_SUMMARY!AO394="MALE_ADULT_36_48","M_RESIDENT",IF(SABI_SUMMARY!AO394="FEMALE_ADULT_36_48","F_RESIDENT","NA")))</f>
        <v>NA</v>
      </c>
      <c r="G394" s="1" t="str">
        <f>IF(SABI_SUMMARY!AP394="CENSORED",IF(SABI_SUMMARY!AO394="MALE_SUBADULT","M_DISPERSED",IF(SABI_SUMMARY!AO394="FEMALE_SUBADULT","F_DISPERSED","NA")),IF(SABI_SUMMARY!AP394="MALE_ADULT_36_48","M_RESIDENT",IF(SABI_SUMMARY!AP394="FEMALE_ADULT_36_48","F_RESIDENT","NA")))</f>
        <v>NA</v>
      </c>
      <c r="H394" s="1" t="str">
        <f>IF(SABI_SUMMARY!AQ394="CENSORED",IF(SABI_SUMMARY!AP394="MALE_SUBADULT","M_DISPERSED",IF(SABI_SUMMARY!AP394="FEMALE_SUBADULT","F_DISPERSED","NA")),IF(SABI_SUMMARY!AQ394="MALE_ADULT_36_48","M_RESIDENT",IF(SABI_SUMMARY!AQ394="FEMALE_ADULT_36_48","F_RESIDENT","NA")))</f>
        <v>NA</v>
      </c>
      <c r="I394" s="1" t="str">
        <f>IF(SABI_SUMMARY!AR394="CENSORED",IF(SABI_SUMMARY!AQ394="MALE_SUBADULT","M_DISPERSED",IF(SABI_SUMMARY!AQ394="FEMALE_SUBADULT","F_DISPERSED","NA")),IF(SABI_SUMMARY!AR394="MALE_ADULT_36_48","M_RESIDENT",IF(SABI_SUMMARY!AR394="FEMALE_ADULT_36_48","F_RESIDENT","NA")))</f>
        <v>NA</v>
      </c>
      <c r="J394" s="1" t="str">
        <f>IF(SABI_SUMMARY!AS394="CENSORED",IF(SABI_SUMMARY!AR394="MALE_SUBADULT","M_DISPERSED",IF(SABI_SUMMARY!AR394="FEMALE_SUBADULT","F_DISPERSED","NA")),IF(SABI_SUMMARY!AS394="MALE_ADULT_36_48","M_RESIDENT",IF(SABI_SUMMARY!AS394="FEMALE_ADULT_36_48","F_RESIDENT","NA")))</f>
        <v>NA</v>
      </c>
      <c r="K394" s="1" t="str">
        <f>IF(SABI_SUMMARY!AT394="CENSORED",IF(SABI_SUMMARY!AS394="MALE_SUBADULT","M_DISPERSED",IF(SABI_SUMMARY!AS394="FEMALE_SUBADULT","F_DISPERSED","NA")),IF(SABI_SUMMARY!AT394="MALE_ADULT_36_48","M_RESIDENT",IF(SABI_SUMMARY!AT394="FEMALE_ADULT_36_48","F_RESIDENT","NA")))</f>
        <v>NA</v>
      </c>
      <c r="L394" s="1" t="str">
        <f>IF(SABI_SUMMARY!AU394="CENSORED",IF(SABI_SUMMARY!AT394="MALE_SUBADULT","M_DISPERSED",IF(SABI_SUMMARY!AT394="FEMALE_SUBADULT","F_DISPERSED","NA")),IF(SABI_SUMMARY!AU394="MALE_ADULT_36_48","M_RESIDENT",IF(SABI_SUMMARY!AU394="FEMALE_ADULT_36_48","F_RESIDENT","NA")))</f>
        <v>NA</v>
      </c>
      <c r="M394" s="1" t="str">
        <f>IF(SABI_SUMMARY!AV394="CENSORED",IF(SABI_SUMMARY!AU394="MALE_SUBADULT","M_DISPERSED",IF(SABI_SUMMARY!AU394="FEMALE_SUBADULT","F_DISPERSED","NA")),IF(SABI_SUMMARY!AV394="MALE_ADULT_36_48","M_RESIDENT",IF(SABI_SUMMARY!AV394="FEMALE_ADULT_36_48","F_RESIDENT","NA")))</f>
        <v>NA</v>
      </c>
      <c r="N394" s="1" t="str">
        <f>IF(SABI_SUMMARY!AW394="CENSORED",IF(SABI_SUMMARY!AV394="MALE_SUBADULT","M_DISPERSED",IF(SABI_SUMMARY!AV394="FEMALE_SUBADULT","F_DISPERSED","NA")),IF(SABI_SUMMARY!AW394="MALE_ADULT_36_48","M_RESIDENT",IF(SABI_SUMMARY!AW394="FEMALE_ADULT_36_48","F_RESIDENT","NA")))</f>
        <v>NA</v>
      </c>
      <c r="O394" s="1" t="str">
        <f>IF(SABI_SUMMARY!AX394="CENSORED",IF(SABI_SUMMARY!AW394="MALE_SUBADULT","M_DISPERSED",IF(SABI_SUMMARY!AW394="FEMALE_SUBADULT","F_DISPERSED","NA")),IF(SABI_SUMMARY!AX394="MALE_ADULT_36_48","M_RESIDENT",IF(SABI_SUMMARY!AX394="FEMALE_ADULT_36_48","F_RESIDENT","NA")))</f>
        <v>NA</v>
      </c>
      <c r="P394" s="1" t="str">
        <f>IF(SABI_SUMMARY!AY394="CENSORED",IF(SABI_SUMMARY!AX394="MALE_SUBADULT","M_DISPERSED",IF(SABI_SUMMARY!AX394="FEMALE_SUBADULT","F_DISPERSED","NA")),IF(SABI_SUMMARY!AY394="MALE_ADULT_36_48","M_RESIDENT",IF(SABI_SUMMARY!AY394="FEMALE_ADULT_36_48","F_RESIDENT","NA")))</f>
        <v>NA</v>
      </c>
    </row>
    <row r="395" spans="1:16" x14ac:dyDescent="0.2">
      <c r="A395" s="27">
        <f>SABI_RAW_DATA!A395</f>
        <v>394</v>
      </c>
      <c r="B395" s="1" t="str">
        <f>IF(SABI_SUMMARY!AK395="CENSORED",IF(SABI_SUMMARY!AJ395="MALE_SUBADULT","M_DISPERSED",IF(SABI_SUMMARY!AJ395="FEMALE_SUBADULT","F_DISPERSED","NA")),IF(SABI_SUMMARY!AK395="MALE_ADULT_36_48","M_RESIDENT",IF(SABI_SUMMARY!AK395="FEMALE_ADULT_36_48","F_RESIDENT","NA")))</f>
        <v>NA</v>
      </c>
      <c r="C395" s="1" t="str">
        <f>IF(SABI_SUMMARY!AL395="CENSORED",IF(SABI_SUMMARY!AK395="MALE_SUBADULT","M_DISPERSED",IF(SABI_SUMMARY!AK395="FEMALE_SUBADULT","F_DISPERSED","NA")),IF(SABI_SUMMARY!AL395="MALE_ADULT_36_48","M_RESIDENT",IF(SABI_SUMMARY!AL395="FEMALE_ADULT_36_48","F_RESIDENT","NA")))</f>
        <v>NA</v>
      </c>
      <c r="D395" s="1" t="str">
        <f>IF(SABI_SUMMARY!AM395="CENSORED",IF(SABI_SUMMARY!AL395="MALE_SUBADULT","M_DISPERSED",IF(SABI_SUMMARY!AL395="FEMALE_SUBADULT","F_DISPERSED","NA")),IF(SABI_SUMMARY!AM395="MALE_ADULT_36_48","M_RESIDENT",IF(SABI_SUMMARY!AM395="FEMALE_ADULT_36_48","F_RESIDENT","NA")))</f>
        <v>NA</v>
      </c>
      <c r="E395" s="1" t="str">
        <f>IF(SABI_SUMMARY!AN395="CENSORED",IF(SABI_SUMMARY!AM395="MALE_SUBADULT","M_DISPERSED",IF(SABI_SUMMARY!AM395="FEMALE_SUBADULT","F_DISPERSED","NA")),IF(SABI_SUMMARY!AN395="MALE_ADULT_36_48","M_RESIDENT",IF(SABI_SUMMARY!AN395="FEMALE_ADULT_36_48","F_RESIDENT","NA")))</f>
        <v>NA</v>
      </c>
      <c r="F395" s="1" t="str">
        <f>IF(SABI_SUMMARY!AO395="CENSORED",IF(SABI_SUMMARY!AN395="MALE_SUBADULT","M_DISPERSED",IF(SABI_SUMMARY!AN395="FEMALE_SUBADULT","F_DISPERSED","NA")),IF(SABI_SUMMARY!AO395="MALE_ADULT_36_48","M_RESIDENT",IF(SABI_SUMMARY!AO395="FEMALE_ADULT_36_48","F_RESIDENT","NA")))</f>
        <v>NA</v>
      </c>
      <c r="G395" s="1" t="str">
        <f>IF(SABI_SUMMARY!AP395="CENSORED",IF(SABI_SUMMARY!AO395="MALE_SUBADULT","M_DISPERSED",IF(SABI_SUMMARY!AO395="FEMALE_SUBADULT","F_DISPERSED","NA")),IF(SABI_SUMMARY!AP395="MALE_ADULT_36_48","M_RESIDENT",IF(SABI_SUMMARY!AP395="FEMALE_ADULT_36_48","F_RESIDENT","NA")))</f>
        <v>NA</v>
      </c>
      <c r="H395" s="1" t="str">
        <f>IF(SABI_SUMMARY!AQ395="CENSORED",IF(SABI_SUMMARY!AP395="MALE_SUBADULT","M_DISPERSED",IF(SABI_SUMMARY!AP395="FEMALE_SUBADULT","F_DISPERSED","NA")),IF(SABI_SUMMARY!AQ395="MALE_ADULT_36_48","M_RESIDENT",IF(SABI_SUMMARY!AQ395="FEMALE_ADULT_36_48","F_RESIDENT","NA")))</f>
        <v>NA</v>
      </c>
      <c r="I395" s="1" t="str">
        <f>IF(SABI_SUMMARY!AR395="CENSORED",IF(SABI_SUMMARY!AQ395="MALE_SUBADULT","M_DISPERSED",IF(SABI_SUMMARY!AQ395="FEMALE_SUBADULT","F_DISPERSED","NA")),IF(SABI_SUMMARY!AR395="MALE_ADULT_36_48","M_RESIDENT",IF(SABI_SUMMARY!AR395="FEMALE_ADULT_36_48","F_RESIDENT","NA")))</f>
        <v>NA</v>
      </c>
      <c r="J395" s="1" t="str">
        <f>IF(SABI_SUMMARY!AS395="CENSORED",IF(SABI_SUMMARY!AR395="MALE_SUBADULT","M_DISPERSED",IF(SABI_SUMMARY!AR395="FEMALE_SUBADULT","F_DISPERSED","NA")),IF(SABI_SUMMARY!AS395="MALE_ADULT_36_48","M_RESIDENT",IF(SABI_SUMMARY!AS395="FEMALE_ADULT_36_48","F_RESIDENT","NA")))</f>
        <v>NA</v>
      </c>
      <c r="K395" s="1" t="str">
        <f>IF(SABI_SUMMARY!AT395="CENSORED",IF(SABI_SUMMARY!AS395="MALE_SUBADULT","M_DISPERSED",IF(SABI_SUMMARY!AS395="FEMALE_SUBADULT","F_DISPERSED","NA")),IF(SABI_SUMMARY!AT395="MALE_ADULT_36_48","M_RESIDENT",IF(SABI_SUMMARY!AT395="FEMALE_ADULT_36_48","F_RESIDENT","NA")))</f>
        <v>NA</v>
      </c>
      <c r="L395" s="1" t="str">
        <f>IF(SABI_SUMMARY!AU395="CENSORED",IF(SABI_SUMMARY!AT395="MALE_SUBADULT","M_DISPERSED",IF(SABI_SUMMARY!AT395="FEMALE_SUBADULT","F_DISPERSED","NA")),IF(SABI_SUMMARY!AU395="MALE_ADULT_36_48","M_RESIDENT",IF(SABI_SUMMARY!AU395="FEMALE_ADULT_36_48","F_RESIDENT","NA")))</f>
        <v>NA</v>
      </c>
      <c r="M395" s="1" t="str">
        <f>IF(SABI_SUMMARY!AV395="CENSORED",IF(SABI_SUMMARY!AU395="MALE_SUBADULT","M_DISPERSED",IF(SABI_SUMMARY!AU395="FEMALE_SUBADULT","F_DISPERSED","NA")),IF(SABI_SUMMARY!AV395="MALE_ADULT_36_48","M_RESIDENT",IF(SABI_SUMMARY!AV395="FEMALE_ADULT_36_48","F_RESIDENT","NA")))</f>
        <v>NA</v>
      </c>
      <c r="N395" s="1" t="str">
        <f>IF(SABI_SUMMARY!AW395="CENSORED",IF(SABI_SUMMARY!AV395="MALE_SUBADULT","M_DISPERSED",IF(SABI_SUMMARY!AV395="FEMALE_SUBADULT","F_DISPERSED","NA")),IF(SABI_SUMMARY!AW395="MALE_ADULT_36_48","M_RESIDENT",IF(SABI_SUMMARY!AW395="FEMALE_ADULT_36_48","F_RESIDENT","NA")))</f>
        <v>NA</v>
      </c>
      <c r="O395" s="1" t="str">
        <f>IF(SABI_SUMMARY!AX395="CENSORED",IF(SABI_SUMMARY!AW395="MALE_SUBADULT","M_DISPERSED",IF(SABI_SUMMARY!AW395="FEMALE_SUBADULT","F_DISPERSED","NA")),IF(SABI_SUMMARY!AX395="MALE_ADULT_36_48","M_RESIDENT",IF(SABI_SUMMARY!AX395="FEMALE_ADULT_36_48","F_RESIDENT","NA")))</f>
        <v>NA</v>
      </c>
      <c r="P395" s="1" t="str">
        <f>IF(SABI_SUMMARY!AY395="CENSORED",IF(SABI_SUMMARY!AX395="MALE_SUBADULT","M_DISPERSED",IF(SABI_SUMMARY!AX395="FEMALE_SUBADULT","F_DISPERSED","NA")),IF(SABI_SUMMARY!AY395="MALE_ADULT_36_48","M_RESIDENT",IF(SABI_SUMMARY!AY395="FEMALE_ADULT_36_48","F_RESIDENT","NA")))</f>
        <v>NA</v>
      </c>
    </row>
    <row r="396" spans="1:16" x14ac:dyDescent="0.2">
      <c r="A396" s="27">
        <f>SABI_RAW_DATA!A396</f>
        <v>395</v>
      </c>
      <c r="B396" s="1" t="str">
        <f>IF(SABI_SUMMARY!AK396="CENSORED",IF(SABI_SUMMARY!AJ396="MALE_SUBADULT","M_DISPERSED",IF(SABI_SUMMARY!AJ396="FEMALE_SUBADULT","F_DISPERSED","NA")),IF(SABI_SUMMARY!AK396="MALE_ADULT_36_48","M_RESIDENT",IF(SABI_SUMMARY!AK396="FEMALE_ADULT_36_48","F_RESIDENT","NA")))</f>
        <v>NA</v>
      </c>
      <c r="C396" s="1" t="str">
        <f>IF(SABI_SUMMARY!AL396="CENSORED",IF(SABI_SUMMARY!AK396="MALE_SUBADULT","M_DISPERSED",IF(SABI_SUMMARY!AK396="FEMALE_SUBADULT","F_DISPERSED","NA")),IF(SABI_SUMMARY!AL396="MALE_ADULT_36_48","M_RESIDENT",IF(SABI_SUMMARY!AL396="FEMALE_ADULT_36_48","F_RESIDENT","NA")))</f>
        <v>NA</v>
      </c>
      <c r="D396" s="1" t="str">
        <f>IF(SABI_SUMMARY!AM396="CENSORED",IF(SABI_SUMMARY!AL396="MALE_SUBADULT","M_DISPERSED",IF(SABI_SUMMARY!AL396="FEMALE_SUBADULT","F_DISPERSED","NA")),IF(SABI_SUMMARY!AM396="MALE_ADULT_36_48","M_RESIDENT",IF(SABI_SUMMARY!AM396="FEMALE_ADULT_36_48","F_RESIDENT","NA")))</f>
        <v>NA</v>
      </c>
      <c r="E396" s="1" t="str">
        <f>IF(SABI_SUMMARY!AN396="CENSORED",IF(SABI_SUMMARY!AM396="MALE_SUBADULT","M_DISPERSED",IF(SABI_SUMMARY!AM396="FEMALE_SUBADULT","F_DISPERSED","NA")),IF(SABI_SUMMARY!AN396="MALE_ADULT_36_48","M_RESIDENT",IF(SABI_SUMMARY!AN396="FEMALE_ADULT_36_48","F_RESIDENT","NA")))</f>
        <v>NA</v>
      </c>
      <c r="F396" s="1" t="str">
        <f>IF(SABI_SUMMARY!AO396="CENSORED",IF(SABI_SUMMARY!AN396="MALE_SUBADULT","M_DISPERSED",IF(SABI_SUMMARY!AN396="FEMALE_SUBADULT","F_DISPERSED","NA")),IF(SABI_SUMMARY!AO396="MALE_ADULT_36_48","M_RESIDENT",IF(SABI_SUMMARY!AO396="FEMALE_ADULT_36_48","F_RESIDENT","NA")))</f>
        <v>NA</v>
      </c>
      <c r="G396" s="1" t="str">
        <f>IF(SABI_SUMMARY!AP396="CENSORED",IF(SABI_SUMMARY!AO396="MALE_SUBADULT","M_DISPERSED",IF(SABI_SUMMARY!AO396="FEMALE_SUBADULT","F_DISPERSED","NA")),IF(SABI_SUMMARY!AP396="MALE_ADULT_36_48","M_RESIDENT",IF(SABI_SUMMARY!AP396="FEMALE_ADULT_36_48","F_RESIDENT","NA")))</f>
        <v>NA</v>
      </c>
      <c r="H396" s="1" t="str">
        <f>IF(SABI_SUMMARY!AQ396="CENSORED",IF(SABI_SUMMARY!AP396="MALE_SUBADULT","M_DISPERSED",IF(SABI_SUMMARY!AP396="FEMALE_SUBADULT","F_DISPERSED","NA")),IF(SABI_SUMMARY!AQ396="MALE_ADULT_36_48","M_RESIDENT",IF(SABI_SUMMARY!AQ396="FEMALE_ADULT_36_48","F_RESIDENT","NA")))</f>
        <v>NA</v>
      </c>
      <c r="I396" s="1" t="str">
        <f>IF(SABI_SUMMARY!AR396="CENSORED",IF(SABI_SUMMARY!AQ396="MALE_SUBADULT","M_DISPERSED",IF(SABI_SUMMARY!AQ396="FEMALE_SUBADULT","F_DISPERSED","NA")),IF(SABI_SUMMARY!AR396="MALE_ADULT_36_48","M_RESIDENT",IF(SABI_SUMMARY!AR396="FEMALE_ADULT_36_48","F_RESIDENT","NA")))</f>
        <v>NA</v>
      </c>
      <c r="J396" s="1" t="str">
        <f>IF(SABI_SUMMARY!AS396="CENSORED",IF(SABI_SUMMARY!AR396="MALE_SUBADULT","M_DISPERSED",IF(SABI_SUMMARY!AR396="FEMALE_SUBADULT","F_DISPERSED","NA")),IF(SABI_SUMMARY!AS396="MALE_ADULT_36_48","M_RESIDENT",IF(SABI_SUMMARY!AS396="FEMALE_ADULT_36_48","F_RESIDENT","NA")))</f>
        <v>NA</v>
      </c>
      <c r="K396" s="1" t="str">
        <f>IF(SABI_SUMMARY!AT396="CENSORED",IF(SABI_SUMMARY!AS396="MALE_SUBADULT","M_DISPERSED",IF(SABI_SUMMARY!AS396="FEMALE_SUBADULT","F_DISPERSED","NA")),IF(SABI_SUMMARY!AT396="MALE_ADULT_36_48","M_RESIDENT",IF(SABI_SUMMARY!AT396="FEMALE_ADULT_36_48","F_RESIDENT","NA")))</f>
        <v>NA</v>
      </c>
      <c r="L396" s="1" t="str">
        <f>IF(SABI_SUMMARY!AU396="CENSORED",IF(SABI_SUMMARY!AT396="MALE_SUBADULT","M_DISPERSED",IF(SABI_SUMMARY!AT396="FEMALE_SUBADULT","F_DISPERSED","NA")),IF(SABI_SUMMARY!AU396="MALE_ADULT_36_48","M_RESIDENT",IF(SABI_SUMMARY!AU396="FEMALE_ADULT_36_48","F_RESIDENT","NA")))</f>
        <v>NA</v>
      </c>
      <c r="M396" s="1" t="str">
        <f>IF(SABI_SUMMARY!AV396="CENSORED",IF(SABI_SUMMARY!AU396="MALE_SUBADULT","M_DISPERSED",IF(SABI_SUMMARY!AU396="FEMALE_SUBADULT","F_DISPERSED","NA")),IF(SABI_SUMMARY!AV396="MALE_ADULT_36_48","M_RESIDENT",IF(SABI_SUMMARY!AV396="FEMALE_ADULT_36_48","F_RESIDENT","NA")))</f>
        <v>NA</v>
      </c>
      <c r="N396" s="1" t="str">
        <f>IF(SABI_SUMMARY!AW396="CENSORED",IF(SABI_SUMMARY!AV396="MALE_SUBADULT","M_DISPERSED",IF(SABI_SUMMARY!AV396="FEMALE_SUBADULT","F_DISPERSED","NA")),IF(SABI_SUMMARY!AW396="MALE_ADULT_36_48","M_RESIDENT",IF(SABI_SUMMARY!AW396="FEMALE_ADULT_36_48","F_RESIDENT","NA")))</f>
        <v>NA</v>
      </c>
      <c r="O396" s="1" t="str">
        <f>IF(SABI_SUMMARY!AX396="CENSORED",IF(SABI_SUMMARY!AW396="MALE_SUBADULT","M_DISPERSED",IF(SABI_SUMMARY!AW396="FEMALE_SUBADULT","F_DISPERSED","NA")),IF(SABI_SUMMARY!AX396="MALE_ADULT_36_48","M_RESIDENT",IF(SABI_SUMMARY!AX396="FEMALE_ADULT_36_48","F_RESIDENT","NA")))</f>
        <v>NA</v>
      </c>
      <c r="P396" s="1" t="str">
        <f>IF(SABI_SUMMARY!AY396="CENSORED",IF(SABI_SUMMARY!AX396="MALE_SUBADULT","M_DISPERSED",IF(SABI_SUMMARY!AX396="FEMALE_SUBADULT","F_DISPERSED","NA")),IF(SABI_SUMMARY!AY396="MALE_ADULT_36_48","M_RESIDENT",IF(SABI_SUMMARY!AY396="FEMALE_ADULT_36_48","F_RESIDENT","NA")))</f>
        <v>F_RESIDENT</v>
      </c>
    </row>
    <row r="397" spans="1:16" x14ac:dyDescent="0.2">
      <c r="A397" s="27">
        <f>SABI_RAW_DATA!A397</f>
        <v>396</v>
      </c>
      <c r="B397" s="1" t="str">
        <f>IF(SABI_SUMMARY!AK397="CENSORED",IF(SABI_SUMMARY!AJ397="MALE_SUBADULT","M_DISPERSED",IF(SABI_SUMMARY!AJ397="FEMALE_SUBADULT","F_DISPERSED","NA")),IF(SABI_SUMMARY!AK397="MALE_ADULT_36_48","M_RESIDENT",IF(SABI_SUMMARY!AK397="FEMALE_ADULT_36_48","F_RESIDENT","NA")))</f>
        <v>NA</v>
      </c>
      <c r="C397" s="1" t="str">
        <f>IF(SABI_SUMMARY!AL397="CENSORED",IF(SABI_SUMMARY!AK397="MALE_SUBADULT","M_DISPERSED",IF(SABI_SUMMARY!AK397="FEMALE_SUBADULT","F_DISPERSED","NA")),IF(SABI_SUMMARY!AL397="MALE_ADULT_36_48","M_RESIDENT",IF(SABI_SUMMARY!AL397="FEMALE_ADULT_36_48","F_RESIDENT","NA")))</f>
        <v>NA</v>
      </c>
      <c r="D397" s="1" t="str">
        <f>IF(SABI_SUMMARY!AM397="CENSORED",IF(SABI_SUMMARY!AL397="MALE_SUBADULT","M_DISPERSED",IF(SABI_SUMMARY!AL397="FEMALE_SUBADULT","F_DISPERSED","NA")),IF(SABI_SUMMARY!AM397="MALE_ADULT_36_48","M_RESIDENT",IF(SABI_SUMMARY!AM397="FEMALE_ADULT_36_48","F_RESIDENT","NA")))</f>
        <v>NA</v>
      </c>
      <c r="E397" s="1" t="str">
        <f>IF(SABI_SUMMARY!AN397="CENSORED",IF(SABI_SUMMARY!AM397="MALE_SUBADULT","M_DISPERSED",IF(SABI_SUMMARY!AM397="FEMALE_SUBADULT","F_DISPERSED","NA")),IF(SABI_SUMMARY!AN397="MALE_ADULT_36_48","M_RESIDENT",IF(SABI_SUMMARY!AN397="FEMALE_ADULT_36_48","F_RESIDENT","NA")))</f>
        <v>NA</v>
      </c>
      <c r="F397" s="1" t="str">
        <f>IF(SABI_SUMMARY!AO397="CENSORED",IF(SABI_SUMMARY!AN397="MALE_SUBADULT","M_DISPERSED",IF(SABI_SUMMARY!AN397="FEMALE_SUBADULT","F_DISPERSED","NA")),IF(SABI_SUMMARY!AO397="MALE_ADULT_36_48","M_RESIDENT",IF(SABI_SUMMARY!AO397="FEMALE_ADULT_36_48","F_RESIDENT","NA")))</f>
        <v>NA</v>
      </c>
      <c r="G397" s="1" t="str">
        <f>IF(SABI_SUMMARY!AP397="CENSORED",IF(SABI_SUMMARY!AO397="MALE_SUBADULT","M_DISPERSED",IF(SABI_SUMMARY!AO397="FEMALE_SUBADULT","F_DISPERSED","NA")),IF(SABI_SUMMARY!AP397="MALE_ADULT_36_48","M_RESIDENT",IF(SABI_SUMMARY!AP397="FEMALE_ADULT_36_48","F_RESIDENT","NA")))</f>
        <v>NA</v>
      </c>
      <c r="H397" s="1" t="str">
        <f>IF(SABI_SUMMARY!AQ397="CENSORED",IF(SABI_SUMMARY!AP397="MALE_SUBADULT","M_DISPERSED",IF(SABI_SUMMARY!AP397="FEMALE_SUBADULT","F_DISPERSED","NA")),IF(SABI_SUMMARY!AQ397="MALE_ADULT_36_48","M_RESIDENT",IF(SABI_SUMMARY!AQ397="FEMALE_ADULT_36_48","F_RESIDENT","NA")))</f>
        <v>NA</v>
      </c>
      <c r="I397" s="1" t="str">
        <f>IF(SABI_SUMMARY!AR397="CENSORED",IF(SABI_SUMMARY!AQ397="MALE_SUBADULT","M_DISPERSED",IF(SABI_SUMMARY!AQ397="FEMALE_SUBADULT","F_DISPERSED","NA")),IF(SABI_SUMMARY!AR397="MALE_ADULT_36_48","M_RESIDENT",IF(SABI_SUMMARY!AR397="FEMALE_ADULT_36_48","F_RESIDENT","NA")))</f>
        <v>NA</v>
      </c>
      <c r="J397" s="1" t="str">
        <f>IF(SABI_SUMMARY!AS397="CENSORED",IF(SABI_SUMMARY!AR397="MALE_SUBADULT","M_DISPERSED",IF(SABI_SUMMARY!AR397="FEMALE_SUBADULT","F_DISPERSED","NA")),IF(SABI_SUMMARY!AS397="MALE_ADULT_36_48","M_RESIDENT",IF(SABI_SUMMARY!AS397="FEMALE_ADULT_36_48","F_RESIDENT","NA")))</f>
        <v>NA</v>
      </c>
      <c r="K397" s="1" t="str">
        <f>IF(SABI_SUMMARY!AT397="CENSORED",IF(SABI_SUMMARY!AS397="MALE_SUBADULT","M_DISPERSED",IF(SABI_SUMMARY!AS397="FEMALE_SUBADULT","F_DISPERSED","NA")),IF(SABI_SUMMARY!AT397="MALE_ADULT_36_48","M_RESIDENT",IF(SABI_SUMMARY!AT397="FEMALE_ADULT_36_48","F_RESIDENT","NA")))</f>
        <v>NA</v>
      </c>
      <c r="L397" s="1" t="str">
        <f>IF(SABI_SUMMARY!AU397="CENSORED",IF(SABI_SUMMARY!AT397="MALE_SUBADULT","M_DISPERSED",IF(SABI_SUMMARY!AT397="FEMALE_SUBADULT","F_DISPERSED","NA")),IF(SABI_SUMMARY!AU397="MALE_ADULT_36_48","M_RESIDENT",IF(SABI_SUMMARY!AU397="FEMALE_ADULT_36_48","F_RESIDENT","NA")))</f>
        <v>NA</v>
      </c>
      <c r="M397" s="1" t="str">
        <f>IF(SABI_SUMMARY!AV397="CENSORED",IF(SABI_SUMMARY!AU397="MALE_SUBADULT","M_DISPERSED",IF(SABI_SUMMARY!AU397="FEMALE_SUBADULT","F_DISPERSED","NA")),IF(SABI_SUMMARY!AV397="MALE_ADULT_36_48","M_RESIDENT",IF(SABI_SUMMARY!AV397="FEMALE_ADULT_36_48","F_RESIDENT","NA")))</f>
        <v>NA</v>
      </c>
      <c r="N397" s="1" t="str">
        <f>IF(SABI_SUMMARY!AW397="CENSORED",IF(SABI_SUMMARY!AV397="MALE_SUBADULT","M_DISPERSED",IF(SABI_SUMMARY!AV397="FEMALE_SUBADULT","F_DISPERSED","NA")),IF(SABI_SUMMARY!AW397="MALE_ADULT_36_48","M_RESIDENT",IF(SABI_SUMMARY!AW397="FEMALE_ADULT_36_48","F_RESIDENT","NA")))</f>
        <v>NA</v>
      </c>
      <c r="O397" s="1" t="str">
        <f>IF(SABI_SUMMARY!AX397="CENSORED",IF(SABI_SUMMARY!AW397="MALE_SUBADULT","M_DISPERSED",IF(SABI_SUMMARY!AW397="FEMALE_SUBADULT","F_DISPERSED","NA")),IF(SABI_SUMMARY!AX397="MALE_ADULT_36_48","M_RESIDENT",IF(SABI_SUMMARY!AX397="FEMALE_ADULT_36_48","F_RESIDENT","NA")))</f>
        <v>NA</v>
      </c>
      <c r="P397" s="1" t="str">
        <f>IF(SABI_SUMMARY!AY397="CENSORED",IF(SABI_SUMMARY!AX397="MALE_SUBADULT","M_DISPERSED",IF(SABI_SUMMARY!AX397="FEMALE_SUBADULT","F_DISPERSED","NA")),IF(SABI_SUMMARY!AY397="MALE_ADULT_36_48","M_RESIDENT",IF(SABI_SUMMARY!AY397="FEMALE_ADULT_36_48","F_RESIDENT","NA")))</f>
        <v>M_RESIDENT</v>
      </c>
    </row>
    <row r="398" spans="1:16" x14ac:dyDescent="0.2">
      <c r="A398" s="27">
        <f>SABI_RAW_DATA!A398</f>
        <v>397</v>
      </c>
      <c r="B398" s="1" t="str">
        <f>IF(SABI_SUMMARY!AK398="CENSORED",IF(SABI_SUMMARY!AJ398="MALE_SUBADULT","M_DISPERSED",IF(SABI_SUMMARY!AJ398="FEMALE_SUBADULT","F_DISPERSED","NA")),IF(SABI_SUMMARY!AK398="MALE_ADULT_36_48","M_RESIDENT",IF(SABI_SUMMARY!AK398="FEMALE_ADULT_36_48","F_RESIDENT","NA")))</f>
        <v>NA</v>
      </c>
      <c r="C398" s="1" t="str">
        <f>IF(SABI_SUMMARY!AL398="CENSORED",IF(SABI_SUMMARY!AK398="MALE_SUBADULT","M_DISPERSED",IF(SABI_SUMMARY!AK398="FEMALE_SUBADULT","F_DISPERSED","NA")),IF(SABI_SUMMARY!AL398="MALE_ADULT_36_48","M_RESIDENT",IF(SABI_SUMMARY!AL398="FEMALE_ADULT_36_48","F_RESIDENT","NA")))</f>
        <v>NA</v>
      </c>
      <c r="D398" s="1" t="str">
        <f>IF(SABI_SUMMARY!AM398="CENSORED",IF(SABI_SUMMARY!AL398="MALE_SUBADULT","M_DISPERSED",IF(SABI_SUMMARY!AL398="FEMALE_SUBADULT","F_DISPERSED","NA")),IF(SABI_SUMMARY!AM398="MALE_ADULT_36_48","M_RESIDENT",IF(SABI_SUMMARY!AM398="FEMALE_ADULT_36_48","F_RESIDENT","NA")))</f>
        <v>NA</v>
      </c>
      <c r="E398" s="1" t="str">
        <f>IF(SABI_SUMMARY!AN398="CENSORED",IF(SABI_SUMMARY!AM398="MALE_SUBADULT","M_DISPERSED",IF(SABI_SUMMARY!AM398="FEMALE_SUBADULT","F_DISPERSED","NA")),IF(SABI_SUMMARY!AN398="MALE_ADULT_36_48","M_RESIDENT",IF(SABI_SUMMARY!AN398="FEMALE_ADULT_36_48","F_RESIDENT","NA")))</f>
        <v>NA</v>
      </c>
      <c r="F398" s="1" t="str">
        <f>IF(SABI_SUMMARY!AO398="CENSORED",IF(SABI_SUMMARY!AN398="MALE_SUBADULT","M_DISPERSED",IF(SABI_SUMMARY!AN398="FEMALE_SUBADULT","F_DISPERSED","NA")),IF(SABI_SUMMARY!AO398="MALE_ADULT_36_48","M_RESIDENT",IF(SABI_SUMMARY!AO398="FEMALE_ADULT_36_48","F_RESIDENT","NA")))</f>
        <v>NA</v>
      </c>
      <c r="G398" s="1" t="str">
        <f>IF(SABI_SUMMARY!AP398="CENSORED",IF(SABI_SUMMARY!AO398="MALE_SUBADULT","M_DISPERSED",IF(SABI_SUMMARY!AO398="FEMALE_SUBADULT","F_DISPERSED","NA")),IF(SABI_SUMMARY!AP398="MALE_ADULT_36_48","M_RESIDENT",IF(SABI_SUMMARY!AP398="FEMALE_ADULT_36_48","F_RESIDENT","NA")))</f>
        <v>NA</v>
      </c>
      <c r="H398" s="1" t="str">
        <f>IF(SABI_SUMMARY!AQ398="CENSORED",IF(SABI_SUMMARY!AP398="MALE_SUBADULT","M_DISPERSED",IF(SABI_SUMMARY!AP398="FEMALE_SUBADULT","F_DISPERSED","NA")),IF(SABI_SUMMARY!AQ398="MALE_ADULT_36_48","M_RESIDENT",IF(SABI_SUMMARY!AQ398="FEMALE_ADULT_36_48","F_RESIDENT","NA")))</f>
        <v>NA</v>
      </c>
      <c r="I398" s="1" t="str">
        <f>IF(SABI_SUMMARY!AR398="CENSORED",IF(SABI_SUMMARY!AQ398="MALE_SUBADULT","M_DISPERSED",IF(SABI_SUMMARY!AQ398="FEMALE_SUBADULT","F_DISPERSED","NA")),IF(SABI_SUMMARY!AR398="MALE_ADULT_36_48","M_RESIDENT",IF(SABI_SUMMARY!AR398="FEMALE_ADULT_36_48","F_RESIDENT","NA")))</f>
        <v>NA</v>
      </c>
      <c r="J398" s="1" t="str">
        <f>IF(SABI_SUMMARY!AS398="CENSORED",IF(SABI_SUMMARY!AR398="MALE_SUBADULT","M_DISPERSED",IF(SABI_SUMMARY!AR398="FEMALE_SUBADULT","F_DISPERSED","NA")),IF(SABI_SUMMARY!AS398="MALE_ADULT_36_48","M_RESIDENT",IF(SABI_SUMMARY!AS398="FEMALE_ADULT_36_48","F_RESIDENT","NA")))</f>
        <v>NA</v>
      </c>
      <c r="K398" s="1" t="str">
        <f>IF(SABI_SUMMARY!AT398="CENSORED",IF(SABI_SUMMARY!AS398="MALE_SUBADULT","M_DISPERSED",IF(SABI_SUMMARY!AS398="FEMALE_SUBADULT","F_DISPERSED","NA")),IF(SABI_SUMMARY!AT398="MALE_ADULT_36_48","M_RESIDENT",IF(SABI_SUMMARY!AT398="FEMALE_ADULT_36_48","F_RESIDENT","NA")))</f>
        <v>NA</v>
      </c>
      <c r="L398" s="1" t="str">
        <f>IF(SABI_SUMMARY!AU398="CENSORED",IF(SABI_SUMMARY!AT398="MALE_SUBADULT","M_DISPERSED",IF(SABI_SUMMARY!AT398="FEMALE_SUBADULT","F_DISPERSED","NA")),IF(SABI_SUMMARY!AU398="MALE_ADULT_36_48","M_RESIDENT",IF(SABI_SUMMARY!AU398="FEMALE_ADULT_36_48","F_RESIDENT","NA")))</f>
        <v>NA</v>
      </c>
      <c r="M398" s="1" t="str">
        <f>IF(SABI_SUMMARY!AV398="CENSORED",IF(SABI_SUMMARY!AU398="MALE_SUBADULT","M_DISPERSED",IF(SABI_SUMMARY!AU398="FEMALE_SUBADULT","F_DISPERSED","NA")),IF(SABI_SUMMARY!AV398="MALE_ADULT_36_48","M_RESIDENT",IF(SABI_SUMMARY!AV398="FEMALE_ADULT_36_48","F_RESIDENT","NA")))</f>
        <v>NA</v>
      </c>
      <c r="N398" s="1" t="str">
        <f>IF(SABI_SUMMARY!AW398="CENSORED",IF(SABI_SUMMARY!AV398="MALE_SUBADULT","M_DISPERSED",IF(SABI_SUMMARY!AV398="FEMALE_SUBADULT","F_DISPERSED","NA")),IF(SABI_SUMMARY!AW398="MALE_ADULT_36_48","M_RESIDENT",IF(SABI_SUMMARY!AW398="FEMALE_ADULT_36_48","F_RESIDENT","NA")))</f>
        <v>NA</v>
      </c>
      <c r="O398" s="1" t="str">
        <f>IF(SABI_SUMMARY!AX398="CENSORED",IF(SABI_SUMMARY!AW398="MALE_SUBADULT","M_DISPERSED",IF(SABI_SUMMARY!AW398="FEMALE_SUBADULT","F_DISPERSED","NA")),IF(SABI_SUMMARY!AX398="MALE_ADULT_36_48","M_RESIDENT",IF(SABI_SUMMARY!AX398="FEMALE_ADULT_36_48","F_RESIDENT","NA")))</f>
        <v>NA</v>
      </c>
      <c r="P398" s="1" t="str">
        <f>IF(SABI_SUMMARY!AY398="CENSORED",IF(SABI_SUMMARY!AX398="MALE_SUBADULT","M_DISPERSED",IF(SABI_SUMMARY!AX398="FEMALE_SUBADULT","F_DISPERSED","NA")),IF(SABI_SUMMARY!AY398="MALE_ADULT_36_48","M_RESIDENT",IF(SABI_SUMMARY!AY398="FEMALE_ADULT_36_48","F_RESIDENT","NA")))</f>
        <v>NA</v>
      </c>
    </row>
    <row r="399" spans="1:16" x14ac:dyDescent="0.2">
      <c r="A399" s="27">
        <f>SABI_RAW_DATA!A399</f>
        <v>398</v>
      </c>
      <c r="B399" s="1" t="str">
        <f>IF(SABI_SUMMARY!AK399="CENSORED",IF(SABI_SUMMARY!AJ399="MALE_SUBADULT","M_DISPERSED",IF(SABI_SUMMARY!AJ399="FEMALE_SUBADULT","F_DISPERSED","NA")),IF(SABI_SUMMARY!AK399="MALE_ADULT_36_48","M_RESIDENT",IF(SABI_SUMMARY!AK399="FEMALE_ADULT_36_48","F_RESIDENT","NA")))</f>
        <v>NA</v>
      </c>
      <c r="C399" s="1" t="str">
        <f>IF(SABI_SUMMARY!AL399="CENSORED",IF(SABI_SUMMARY!AK399="MALE_SUBADULT","M_DISPERSED",IF(SABI_SUMMARY!AK399="FEMALE_SUBADULT","F_DISPERSED","NA")),IF(SABI_SUMMARY!AL399="MALE_ADULT_36_48","M_RESIDENT",IF(SABI_SUMMARY!AL399="FEMALE_ADULT_36_48","F_RESIDENT","NA")))</f>
        <v>NA</v>
      </c>
      <c r="D399" s="1" t="str">
        <f>IF(SABI_SUMMARY!AM399="CENSORED",IF(SABI_SUMMARY!AL399="MALE_SUBADULT","M_DISPERSED",IF(SABI_SUMMARY!AL399="FEMALE_SUBADULT","F_DISPERSED","NA")),IF(SABI_SUMMARY!AM399="MALE_ADULT_36_48","M_RESIDENT",IF(SABI_SUMMARY!AM399="FEMALE_ADULT_36_48","F_RESIDENT","NA")))</f>
        <v>NA</v>
      </c>
      <c r="E399" s="1" t="str">
        <f>IF(SABI_SUMMARY!AN399="CENSORED",IF(SABI_SUMMARY!AM399="MALE_SUBADULT","M_DISPERSED",IF(SABI_SUMMARY!AM399="FEMALE_SUBADULT","F_DISPERSED","NA")),IF(SABI_SUMMARY!AN399="MALE_ADULT_36_48","M_RESIDENT",IF(SABI_SUMMARY!AN399="FEMALE_ADULT_36_48","F_RESIDENT","NA")))</f>
        <v>NA</v>
      </c>
      <c r="F399" s="1" t="str">
        <f>IF(SABI_SUMMARY!AO399="CENSORED",IF(SABI_SUMMARY!AN399="MALE_SUBADULT","M_DISPERSED",IF(SABI_SUMMARY!AN399="FEMALE_SUBADULT","F_DISPERSED","NA")),IF(SABI_SUMMARY!AO399="MALE_ADULT_36_48","M_RESIDENT",IF(SABI_SUMMARY!AO399="FEMALE_ADULT_36_48","F_RESIDENT","NA")))</f>
        <v>NA</v>
      </c>
      <c r="G399" s="1" t="str">
        <f>IF(SABI_SUMMARY!AP399="CENSORED",IF(SABI_SUMMARY!AO399="MALE_SUBADULT","M_DISPERSED",IF(SABI_SUMMARY!AO399="FEMALE_SUBADULT","F_DISPERSED","NA")),IF(SABI_SUMMARY!AP399="MALE_ADULT_36_48","M_RESIDENT",IF(SABI_SUMMARY!AP399="FEMALE_ADULT_36_48","F_RESIDENT","NA")))</f>
        <v>NA</v>
      </c>
      <c r="H399" s="1" t="str">
        <f>IF(SABI_SUMMARY!AQ399="CENSORED",IF(SABI_SUMMARY!AP399="MALE_SUBADULT","M_DISPERSED",IF(SABI_SUMMARY!AP399="FEMALE_SUBADULT","F_DISPERSED","NA")),IF(SABI_SUMMARY!AQ399="MALE_ADULT_36_48","M_RESIDENT",IF(SABI_SUMMARY!AQ399="FEMALE_ADULT_36_48","F_RESIDENT","NA")))</f>
        <v>NA</v>
      </c>
      <c r="I399" s="1" t="str">
        <f>IF(SABI_SUMMARY!AR399="CENSORED",IF(SABI_SUMMARY!AQ399="MALE_SUBADULT","M_DISPERSED",IF(SABI_SUMMARY!AQ399="FEMALE_SUBADULT","F_DISPERSED","NA")),IF(SABI_SUMMARY!AR399="MALE_ADULT_36_48","M_RESIDENT",IF(SABI_SUMMARY!AR399="FEMALE_ADULT_36_48","F_RESIDENT","NA")))</f>
        <v>NA</v>
      </c>
      <c r="J399" s="1" t="str">
        <f>IF(SABI_SUMMARY!AS399="CENSORED",IF(SABI_SUMMARY!AR399="MALE_SUBADULT","M_DISPERSED",IF(SABI_SUMMARY!AR399="FEMALE_SUBADULT","F_DISPERSED","NA")),IF(SABI_SUMMARY!AS399="MALE_ADULT_36_48","M_RESIDENT",IF(SABI_SUMMARY!AS399="FEMALE_ADULT_36_48","F_RESIDENT","NA")))</f>
        <v>NA</v>
      </c>
      <c r="K399" s="1" t="str">
        <f>IF(SABI_SUMMARY!AT399="CENSORED",IF(SABI_SUMMARY!AS399="MALE_SUBADULT","M_DISPERSED",IF(SABI_SUMMARY!AS399="FEMALE_SUBADULT","F_DISPERSED","NA")),IF(SABI_SUMMARY!AT399="MALE_ADULT_36_48","M_RESIDENT",IF(SABI_SUMMARY!AT399="FEMALE_ADULT_36_48","F_RESIDENT","NA")))</f>
        <v>NA</v>
      </c>
      <c r="L399" s="1" t="str">
        <f>IF(SABI_SUMMARY!AU399="CENSORED",IF(SABI_SUMMARY!AT399="MALE_SUBADULT","M_DISPERSED",IF(SABI_SUMMARY!AT399="FEMALE_SUBADULT","F_DISPERSED","NA")),IF(SABI_SUMMARY!AU399="MALE_ADULT_36_48","M_RESIDENT",IF(SABI_SUMMARY!AU399="FEMALE_ADULT_36_48","F_RESIDENT","NA")))</f>
        <v>NA</v>
      </c>
      <c r="M399" s="1" t="str">
        <f>IF(SABI_SUMMARY!AV399="CENSORED",IF(SABI_SUMMARY!AU399="MALE_SUBADULT","M_DISPERSED",IF(SABI_SUMMARY!AU399="FEMALE_SUBADULT","F_DISPERSED","NA")),IF(SABI_SUMMARY!AV399="MALE_ADULT_36_48","M_RESIDENT",IF(SABI_SUMMARY!AV399="FEMALE_ADULT_36_48","F_RESIDENT","NA")))</f>
        <v>NA</v>
      </c>
      <c r="N399" s="1" t="str">
        <f>IF(SABI_SUMMARY!AW399="CENSORED",IF(SABI_SUMMARY!AV399="MALE_SUBADULT","M_DISPERSED",IF(SABI_SUMMARY!AV399="FEMALE_SUBADULT","F_DISPERSED","NA")),IF(SABI_SUMMARY!AW399="MALE_ADULT_36_48","M_RESIDENT",IF(SABI_SUMMARY!AW399="FEMALE_ADULT_36_48","F_RESIDENT","NA")))</f>
        <v>NA</v>
      </c>
      <c r="O399" s="1" t="str">
        <f>IF(SABI_SUMMARY!AX399="CENSORED",IF(SABI_SUMMARY!AW399="MALE_SUBADULT","M_DISPERSED",IF(SABI_SUMMARY!AW399="FEMALE_SUBADULT","F_DISPERSED","NA")),IF(SABI_SUMMARY!AX399="MALE_ADULT_36_48","M_RESIDENT",IF(SABI_SUMMARY!AX399="FEMALE_ADULT_36_48","F_RESIDENT","NA")))</f>
        <v>NA</v>
      </c>
      <c r="P399" s="1" t="str">
        <f>IF(SABI_SUMMARY!AY399="CENSORED",IF(SABI_SUMMARY!AX399="MALE_SUBADULT","M_DISPERSED",IF(SABI_SUMMARY!AX399="FEMALE_SUBADULT","F_DISPERSED","NA")),IF(SABI_SUMMARY!AY399="MALE_ADULT_36_48","M_RESIDENT",IF(SABI_SUMMARY!AY399="FEMALE_ADULT_36_48","F_RESIDENT","NA")))</f>
        <v>NA</v>
      </c>
    </row>
    <row r="400" spans="1:16" x14ac:dyDescent="0.2">
      <c r="A400" s="27">
        <f>SABI_RAW_DATA!A400</f>
        <v>399</v>
      </c>
      <c r="B400" s="1" t="str">
        <f>IF(SABI_SUMMARY!AK400="CENSORED",IF(SABI_SUMMARY!AJ400="MALE_SUBADULT","M_DISPERSED",IF(SABI_SUMMARY!AJ400="FEMALE_SUBADULT","F_DISPERSED","NA")),IF(SABI_SUMMARY!AK400="MALE_ADULT_36_48","M_RESIDENT",IF(SABI_SUMMARY!AK400="FEMALE_ADULT_36_48","F_RESIDENT","NA")))</f>
        <v>NA</v>
      </c>
      <c r="C400" s="1" t="str">
        <f>IF(SABI_SUMMARY!AL400="CENSORED",IF(SABI_SUMMARY!AK400="MALE_SUBADULT","M_DISPERSED",IF(SABI_SUMMARY!AK400="FEMALE_SUBADULT","F_DISPERSED","NA")),IF(SABI_SUMMARY!AL400="MALE_ADULT_36_48","M_RESIDENT",IF(SABI_SUMMARY!AL400="FEMALE_ADULT_36_48","F_RESIDENT","NA")))</f>
        <v>NA</v>
      </c>
      <c r="D400" s="1" t="str">
        <f>IF(SABI_SUMMARY!AM400="CENSORED",IF(SABI_SUMMARY!AL400="MALE_SUBADULT","M_DISPERSED",IF(SABI_SUMMARY!AL400="FEMALE_SUBADULT","F_DISPERSED","NA")),IF(SABI_SUMMARY!AM400="MALE_ADULT_36_48","M_RESIDENT",IF(SABI_SUMMARY!AM400="FEMALE_ADULT_36_48","F_RESIDENT","NA")))</f>
        <v>NA</v>
      </c>
      <c r="E400" s="1" t="str">
        <f>IF(SABI_SUMMARY!AN400="CENSORED",IF(SABI_SUMMARY!AM400="MALE_SUBADULT","M_DISPERSED",IF(SABI_SUMMARY!AM400="FEMALE_SUBADULT","F_DISPERSED","NA")),IF(SABI_SUMMARY!AN400="MALE_ADULT_36_48","M_RESIDENT",IF(SABI_SUMMARY!AN400="FEMALE_ADULT_36_48","F_RESIDENT","NA")))</f>
        <v>NA</v>
      </c>
      <c r="F400" s="1" t="str">
        <f>IF(SABI_SUMMARY!AO400="CENSORED",IF(SABI_SUMMARY!AN400="MALE_SUBADULT","M_DISPERSED",IF(SABI_SUMMARY!AN400="FEMALE_SUBADULT","F_DISPERSED","NA")),IF(SABI_SUMMARY!AO400="MALE_ADULT_36_48","M_RESIDENT",IF(SABI_SUMMARY!AO400="FEMALE_ADULT_36_48","F_RESIDENT","NA")))</f>
        <v>NA</v>
      </c>
      <c r="G400" s="1" t="str">
        <f>IF(SABI_SUMMARY!AP400="CENSORED",IF(SABI_SUMMARY!AO400="MALE_SUBADULT","M_DISPERSED",IF(SABI_SUMMARY!AO400="FEMALE_SUBADULT","F_DISPERSED","NA")),IF(SABI_SUMMARY!AP400="MALE_ADULT_36_48","M_RESIDENT",IF(SABI_SUMMARY!AP400="FEMALE_ADULT_36_48","F_RESIDENT","NA")))</f>
        <v>NA</v>
      </c>
      <c r="H400" s="1" t="str">
        <f>IF(SABI_SUMMARY!AQ400="CENSORED",IF(SABI_SUMMARY!AP400="MALE_SUBADULT","M_DISPERSED",IF(SABI_SUMMARY!AP400="FEMALE_SUBADULT","F_DISPERSED","NA")),IF(SABI_SUMMARY!AQ400="MALE_ADULT_36_48","M_RESIDENT",IF(SABI_SUMMARY!AQ400="FEMALE_ADULT_36_48","F_RESIDENT","NA")))</f>
        <v>NA</v>
      </c>
      <c r="I400" s="1" t="str">
        <f>IF(SABI_SUMMARY!AR400="CENSORED",IF(SABI_SUMMARY!AQ400="MALE_SUBADULT","M_DISPERSED",IF(SABI_SUMMARY!AQ400="FEMALE_SUBADULT","F_DISPERSED","NA")),IF(SABI_SUMMARY!AR400="MALE_ADULT_36_48","M_RESIDENT",IF(SABI_SUMMARY!AR400="FEMALE_ADULT_36_48","F_RESIDENT","NA")))</f>
        <v>NA</v>
      </c>
      <c r="J400" s="1" t="str">
        <f>IF(SABI_SUMMARY!AS400="CENSORED",IF(SABI_SUMMARY!AR400="MALE_SUBADULT","M_DISPERSED",IF(SABI_SUMMARY!AR400="FEMALE_SUBADULT","F_DISPERSED","NA")),IF(SABI_SUMMARY!AS400="MALE_ADULT_36_48","M_RESIDENT",IF(SABI_SUMMARY!AS400="FEMALE_ADULT_36_48","F_RESIDENT","NA")))</f>
        <v>NA</v>
      </c>
      <c r="K400" s="1" t="str">
        <f>IF(SABI_SUMMARY!AT400="CENSORED",IF(SABI_SUMMARY!AS400="MALE_SUBADULT","M_DISPERSED",IF(SABI_SUMMARY!AS400="FEMALE_SUBADULT","F_DISPERSED","NA")),IF(SABI_SUMMARY!AT400="MALE_ADULT_36_48","M_RESIDENT",IF(SABI_SUMMARY!AT400="FEMALE_ADULT_36_48","F_RESIDENT","NA")))</f>
        <v>NA</v>
      </c>
      <c r="L400" s="1" t="str">
        <f>IF(SABI_SUMMARY!AU400="CENSORED",IF(SABI_SUMMARY!AT400="MALE_SUBADULT","M_DISPERSED",IF(SABI_SUMMARY!AT400="FEMALE_SUBADULT","F_DISPERSED","NA")),IF(SABI_SUMMARY!AU400="MALE_ADULT_36_48","M_RESIDENT",IF(SABI_SUMMARY!AU400="FEMALE_ADULT_36_48","F_RESIDENT","NA")))</f>
        <v>NA</v>
      </c>
      <c r="M400" s="1" t="str">
        <f>IF(SABI_SUMMARY!AV400="CENSORED",IF(SABI_SUMMARY!AU400="MALE_SUBADULT","M_DISPERSED",IF(SABI_SUMMARY!AU400="FEMALE_SUBADULT","F_DISPERSED","NA")),IF(SABI_SUMMARY!AV400="MALE_ADULT_36_48","M_RESIDENT",IF(SABI_SUMMARY!AV400="FEMALE_ADULT_36_48","F_RESIDENT","NA")))</f>
        <v>NA</v>
      </c>
      <c r="N400" s="1" t="str">
        <f>IF(SABI_SUMMARY!AW400="CENSORED",IF(SABI_SUMMARY!AV400="MALE_SUBADULT","M_DISPERSED",IF(SABI_SUMMARY!AV400="FEMALE_SUBADULT","F_DISPERSED","NA")),IF(SABI_SUMMARY!AW400="MALE_ADULT_36_48","M_RESIDENT",IF(SABI_SUMMARY!AW400="FEMALE_ADULT_36_48","F_RESIDENT","NA")))</f>
        <v>NA</v>
      </c>
      <c r="O400" s="1" t="str">
        <f>IF(SABI_SUMMARY!AX400="CENSORED",IF(SABI_SUMMARY!AW400="MALE_SUBADULT","M_DISPERSED",IF(SABI_SUMMARY!AW400="FEMALE_SUBADULT","F_DISPERSED","NA")),IF(SABI_SUMMARY!AX400="MALE_ADULT_36_48","M_RESIDENT",IF(SABI_SUMMARY!AX400="FEMALE_ADULT_36_48","F_RESIDENT","NA")))</f>
        <v>NA</v>
      </c>
      <c r="P400" s="1" t="str">
        <f>IF(SABI_SUMMARY!AY400="CENSORED",IF(SABI_SUMMARY!AX400="MALE_SUBADULT","M_DISPERSED",IF(SABI_SUMMARY!AX400="FEMALE_SUBADULT","F_DISPERSED","NA")),IF(SABI_SUMMARY!AY400="MALE_ADULT_36_48","M_RESIDENT",IF(SABI_SUMMARY!AY400="FEMALE_ADULT_36_48","F_RESIDENT","NA")))</f>
        <v>NA</v>
      </c>
    </row>
    <row r="401" spans="1:16" x14ac:dyDescent="0.2">
      <c r="A401" s="27">
        <f>SABI_RAW_DATA!A401</f>
        <v>400</v>
      </c>
      <c r="B401" s="1" t="str">
        <f>IF(SABI_SUMMARY!AK401="CENSORED",IF(SABI_SUMMARY!AJ401="MALE_SUBADULT","M_DISPERSED",IF(SABI_SUMMARY!AJ401="FEMALE_SUBADULT","F_DISPERSED","NA")),IF(SABI_SUMMARY!AK401="MALE_ADULT_36_48","M_RESIDENT",IF(SABI_SUMMARY!AK401="FEMALE_ADULT_36_48","F_RESIDENT","NA")))</f>
        <v>NA</v>
      </c>
      <c r="C401" s="1" t="str">
        <f>IF(SABI_SUMMARY!AL401="CENSORED",IF(SABI_SUMMARY!AK401="MALE_SUBADULT","M_DISPERSED",IF(SABI_SUMMARY!AK401="FEMALE_SUBADULT","F_DISPERSED","NA")),IF(SABI_SUMMARY!AL401="MALE_ADULT_36_48","M_RESIDENT",IF(SABI_SUMMARY!AL401="FEMALE_ADULT_36_48","F_RESIDENT","NA")))</f>
        <v>NA</v>
      </c>
      <c r="D401" s="1" t="str">
        <f>IF(SABI_SUMMARY!AM401="CENSORED",IF(SABI_SUMMARY!AL401="MALE_SUBADULT","M_DISPERSED",IF(SABI_SUMMARY!AL401="FEMALE_SUBADULT","F_DISPERSED","NA")),IF(SABI_SUMMARY!AM401="MALE_ADULT_36_48","M_RESIDENT",IF(SABI_SUMMARY!AM401="FEMALE_ADULT_36_48","F_RESIDENT","NA")))</f>
        <v>NA</v>
      </c>
      <c r="E401" s="1" t="str">
        <f>IF(SABI_SUMMARY!AN401="CENSORED",IF(SABI_SUMMARY!AM401="MALE_SUBADULT","M_DISPERSED",IF(SABI_SUMMARY!AM401="FEMALE_SUBADULT","F_DISPERSED","NA")),IF(SABI_SUMMARY!AN401="MALE_ADULT_36_48","M_RESIDENT",IF(SABI_SUMMARY!AN401="FEMALE_ADULT_36_48","F_RESIDENT","NA")))</f>
        <v>NA</v>
      </c>
      <c r="F401" s="1" t="str">
        <f>IF(SABI_SUMMARY!AO401="CENSORED",IF(SABI_SUMMARY!AN401="MALE_SUBADULT","M_DISPERSED",IF(SABI_SUMMARY!AN401="FEMALE_SUBADULT","F_DISPERSED","NA")),IF(SABI_SUMMARY!AO401="MALE_ADULT_36_48","M_RESIDENT",IF(SABI_SUMMARY!AO401="FEMALE_ADULT_36_48","F_RESIDENT","NA")))</f>
        <v>NA</v>
      </c>
      <c r="G401" s="1" t="str">
        <f>IF(SABI_SUMMARY!AP401="CENSORED",IF(SABI_SUMMARY!AO401="MALE_SUBADULT","M_DISPERSED",IF(SABI_SUMMARY!AO401="FEMALE_SUBADULT","F_DISPERSED","NA")),IF(SABI_SUMMARY!AP401="MALE_ADULT_36_48","M_RESIDENT",IF(SABI_SUMMARY!AP401="FEMALE_ADULT_36_48","F_RESIDENT","NA")))</f>
        <v>NA</v>
      </c>
      <c r="H401" s="1" t="str">
        <f>IF(SABI_SUMMARY!AQ401="CENSORED",IF(SABI_SUMMARY!AP401="MALE_SUBADULT","M_DISPERSED",IF(SABI_SUMMARY!AP401="FEMALE_SUBADULT","F_DISPERSED","NA")),IF(SABI_SUMMARY!AQ401="MALE_ADULT_36_48","M_RESIDENT",IF(SABI_SUMMARY!AQ401="FEMALE_ADULT_36_48","F_RESIDENT","NA")))</f>
        <v>NA</v>
      </c>
      <c r="I401" s="1" t="str">
        <f>IF(SABI_SUMMARY!AR401="CENSORED",IF(SABI_SUMMARY!AQ401="MALE_SUBADULT","M_DISPERSED",IF(SABI_SUMMARY!AQ401="FEMALE_SUBADULT","F_DISPERSED","NA")),IF(SABI_SUMMARY!AR401="MALE_ADULT_36_48","M_RESIDENT",IF(SABI_SUMMARY!AR401="FEMALE_ADULT_36_48","F_RESIDENT","NA")))</f>
        <v>NA</v>
      </c>
      <c r="J401" s="1" t="str">
        <f>IF(SABI_SUMMARY!AS401="CENSORED",IF(SABI_SUMMARY!AR401="MALE_SUBADULT","M_DISPERSED",IF(SABI_SUMMARY!AR401="FEMALE_SUBADULT","F_DISPERSED","NA")),IF(SABI_SUMMARY!AS401="MALE_ADULT_36_48","M_RESIDENT",IF(SABI_SUMMARY!AS401="FEMALE_ADULT_36_48","F_RESIDENT","NA")))</f>
        <v>NA</v>
      </c>
      <c r="K401" s="1" t="str">
        <f>IF(SABI_SUMMARY!AT401="CENSORED",IF(SABI_SUMMARY!AS401="MALE_SUBADULT","M_DISPERSED",IF(SABI_SUMMARY!AS401="FEMALE_SUBADULT","F_DISPERSED","NA")),IF(SABI_SUMMARY!AT401="MALE_ADULT_36_48","M_RESIDENT",IF(SABI_SUMMARY!AT401="FEMALE_ADULT_36_48","F_RESIDENT","NA")))</f>
        <v>NA</v>
      </c>
      <c r="L401" s="1" t="str">
        <f>IF(SABI_SUMMARY!AU401="CENSORED",IF(SABI_SUMMARY!AT401="MALE_SUBADULT","M_DISPERSED",IF(SABI_SUMMARY!AT401="FEMALE_SUBADULT","F_DISPERSED","NA")),IF(SABI_SUMMARY!AU401="MALE_ADULT_36_48","M_RESIDENT",IF(SABI_SUMMARY!AU401="FEMALE_ADULT_36_48","F_RESIDENT","NA")))</f>
        <v>NA</v>
      </c>
      <c r="M401" s="1" t="str">
        <f>IF(SABI_SUMMARY!AV401="CENSORED",IF(SABI_SUMMARY!AU401="MALE_SUBADULT","M_DISPERSED",IF(SABI_SUMMARY!AU401="FEMALE_SUBADULT","F_DISPERSED","NA")),IF(SABI_SUMMARY!AV401="MALE_ADULT_36_48","M_RESIDENT",IF(SABI_SUMMARY!AV401="FEMALE_ADULT_36_48","F_RESIDENT","NA")))</f>
        <v>NA</v>
      </c>
      <c r="N401" s="1" t="str">
        <f>IF(SABI_SUMMARY!AW401="CENSORED",IF(SABI_SUMMARY!AV401="MALE_SUBADULT","M_DISPERSED",IF(SABI_SUMMARY!AV401="FEMALE_SUBADULT","F_DISPERSED","NA")),IF(SABI_SUMMARY!AW401="MALE_ADULT_36_48","M_RESIDENT",IF(SABI_SUMMARY!AW401="FEMALE_ADULT_36_48","F_RESIDENT","NA")))</f>
        <v>NA</v>
      </c>
      <c r="O401" s="1" t="str">
        <f>IF(SABI_SUMMARY!AX401="CENSORED",IF(SABI_SUMMARY!AW401="MALE_SUBADULT","M_DISPERSED",IF(SABI_SUMMARY!AW401="FEMALE_SUBADULT","F_DISPERSED","NA")),IF(SABI_SUMMARY!AX401="MALE_ADULT_36_48","M_RESIDENT",IF(SABI_SUMMARY!AX401="FEMALE_ADULT_36_48","F_RESIDENT","NA")))</f>
        <v>NA</v>
      </c>
      <c r="P401" s="1" t="str">
        <f>IF(SABI_SUMMARY!AY401="CENSORED",IF(SABI_SUMMARY!AX401="MALE_SUBADULT","M_DISPERSED",IF(SABI_SUMMARY!AX401="FEMALE_SUBADULT","F_DISPERSED","NA")),IF(SABI_SUMMARY!AY401="MALE_ADULT_36_48","M_RESIDENT",IF(SABI_SUMMARY!AY401="FEMALE_ADULT_36_48","F_RESIDENT","NA")))</f>
        <v>NA</v>
      </c>
    </row>
    <row r="402" spans="1:16" x14ac:dyDescent="0.2">
      <c r="A402" s="27">
        <f>SABI_RAW_DATA!A402</f>
        <v>401</v>
      </c>
      <c r="B402" s="1" t="str">
        <f>IF(SABI_SUMMARY!AK402="CENSORED",IF(SABI_SUMMARY!AJ402="MALE_SUBADULT","M_DISPERSED",IF(SABI_SUMMARY!AJ402="FEMALE_SUBADULT","F_DISPERSED","NA")),IF(SABI_SUMMARY!AK402="MALE_ADULT_36_48","M_RESIDENT",IF(SABI_SUMMARY!AK402="FEMALE_ADULT_36_48","F_RESIDENT","NA")))</f>
        <v>NA</v>
      </c>
      <c r="C402" s="1" t="str">
        <f>IF(SABI_SUMMARY!AL402="CENSORED",IF(SABI_SUMMARY!AK402="MALE_SUBADULT","M_DISPERSED",IF(SABI_SUMMARY!AK402="FEMALE_SUBADULT","F_DISPERSED","NA")),IF(SABI_SUMMARY!AL402="MALE_ADULT_36_48","M_RESIDENT",IF(SABI_SUMMARY!AL402="FEMALE_ADULT_36_48","F_RESIDENT","NA")))</f>
        <v>NA</v>
      </c>
      <c r="D402" s="1" t="str">
        <f>IF(SABI_SUMMARY!AM402="CENSORED",IF(SABI_SUMMARY!AL402="MALE_SUBADULT","M_DISPERSED",IF(SABI_SUMMARY!AL402="FEMALE_SUBADULT","F_DISPERSED","NA")),IF(SABI_SUMMARY!AM402="MALE_ADULT_36_48","M_RESIDENT",IF(SABI_SUMMARY!AM402="FEMALE_ADULT_36_48","F_RESIDENT","NA")))</f>
        <v>NA</v>
      </c>
      <c r="E402" s="1" t="str">
        <f>IF(SABI_SUMMARY!AN402="CENSORED",IF(SABI_SUMMARY!AM402="MALE_SUBADULT","M_DISPERSED",IF(SABI_SUMMARY!AM402="FEMALE_SUBADULT","F_DISPERSED","NA")),IF(SABI_SUMMARY!AN402="MALE_ADULT_36_48","M_RESIDENT",IF(SABI_SUMMARY!AN402="FEMALE_ADULT_36_48","F_RESIDENT","NA")))</f>
        <v>NA</v>
      </c>
      <c r="F402" s="1" t="str">
        <f>IF(SABI_SUMMARY!AO402="CENSORED",IF(SABI_SUMMARY!AN402="MALE_SUBADULT","M_DISPERSED",IF(SABI_SUMMARY!AN402="FEMALE_SUBADULT","F_DISPERSED","NA")),IF(SABI_SUMMARY!AO402="MALE_ADULT_36_48","M_RESIDENT",IF(SABI_SUMMARY!AO402="FEMALE_ADULT_36_48","F_RESIDENT","NA")))</f>
        <v>NA</v>
      </c>
      <c r="G402" s="1" t="str">
        <f>IF(SABI_SUMMARY!AP402="CENSORED",IF(SABI_SUMMARY!AO402="MALE_SUBADULT","M_DISPERSED",IF(SABI_SUMMARY!AO402="FEMALE_SUBADULT","F_DISPERSED","NA")),IF(SABI_SUMMARY!AP402="MALE_ADULT_36_48","M_RESIDENT",IF(SABI_SUMMARY!AP402="FEMALE_ADULT_36_48","F_RESIDENT","NA")))</f>
        <v>NA</v>
      </c>
      <c r="H402" s="1" t="str">
        <f>IF(SABI_SUMMARY!AQ402="CENSORED",IF(SABI_SUMMARY!AP402="MALE_SUBADULT","M_DISPERSED",IF(SABI_SUMMARY!AP402="FEMALE_SUBADULT","F_DISPERSED","NA")),IF(SABI_SUMMARY!AQ402="MALE_ADULT_36_48","M_RESIDENT",IF(SABI_SUMMARY!AQ402="FEMALE_ADULT_36_48","F_RESIDENT","NA")))</f>
        <v>NA</v>
      </c>
      <c r="I402" s="1" t="str">
        <f>IF(SABI_SUMMARY!AR402="CENSORED",IF(SABI_SUMMARY!AQ402="MALE_SUBADULT","M_DISPERSED",IF(SABI_SUMMARY!AQ402="FEMALE_SUBADULT","F_DISPERSED","NA")),IF(SABI_SUMMARY!AR402="MALE_ADULT_36_48","M_RESIDENT",IF(SABI_SUMMARY!AR402="FEMALE_ADULT_36_48","F_RESIDENT","NA")))</f>
        <v>NA</v>
      </c>
      <c r="J402" s="1" t="str">
        <f>IF(SABI_SUMMARY!AS402="CENSORED",IF(SABI_SUMMARY!AR402="MALE_SUBADULT","M_DISPERSED",IF(SABI_SUMMARY!AR402="FEMALE_SUBADULT","F_DISPERSED","NA")),IF(SABI_SUMMARY!AS402="MALE_ADULT_36_48","M_RESIDENT",IF(SABI_SUMMARY!AS402="FEMALE_ADULT_36_48","F_RESIDENT","NA")))</f>
        <v>NA</v>
      </c>
      <c r="K402" s="1" t="str">
        <f>IF(SABI_SUMMARY!AT402="CENSORED",IF(SABI_SUMMARY!AS402="MALE_SUBADULT","M_DISPERSED",IF(SABI_SUMMARY!AS402="FEMALE_SUBADULT","F_DISPERSED","NA")),IF(SABI_SUMMARY!AT402="MALE_ADULT_36_48","M_RESIDENT",IF(SABI_SUMMARY!AT402="FEMALE_ADULT_36_48","F_RESIDENT","NA")))</f>
        <v>NA</v>
      </c>
      <c r="L402" s="1" t="str">
        <f>IF(SABI_SUMMARY!AU402="CENSORED",IF(SABI_SUMMARY!AT402="MALE_SUBADULT","M_DISPERSED",IF(SABI_SUMMARY!AT402="FEMALE_SUBADULT","F_DISPERSED","NA")),IF(SABI_SUMMARY!AU402="MALE_ADULT_36_48","M_RESIDENT",IF(SABI_SUMMARY!AU402="FEMALE_ADULT_36_48","F_RESIDENT","NA")))</f>
        <v>NA</v>
      </c>
      <c r="M402" s="1" t="str">
        <f>IF(SABI_SUMMARY!AV402="CENSORED",IF(SABI_SUMMARY!AU402="MALE_SUBADULT","M_DISPERSED",IF(SABI_SUMMARY!AU402="FEMALE_SUBADULT","F_DISPERSED","NA")),IF(SABI_SUMMARY!AV402="MALE_ADULT_36_48","M_RESIDENT",IF(SABI_SUMMARY!AV402="FEMALE_ADULT_36_48","F_RESIDENT","NA")))</f>
        <v>NA</v>
      </c>
      <c r="N402" s="1" t="str">
        <f>IF(SABI_SUMMARY!AW402="CENSORED",IF(SABI_SUMMARY!AV402="MALE_SUBADULT","M_DISPERSED",IF(SABI_SUMMARY!AV402="FEMALE_SUBADULT","F_DISPERSED","NA")),IF(SABI_SUMMARY!AW402="MALE_ADULT_36_48","M_RESIDENT",IF(SABI_SUMMARY!AW402="FEMALE_ADULT_36_48","F_RESIDENT","NA")))</f>
        <v>NA</v>
      </c>
      <c r="O402" s="1" t="str">
        <f>IF(SABI_SUMMARY!AX402="CENSORED",IF(SABI_SUMMARY!AW402="MALE_SUBADULT","M_DISPERSED",IF(SABI_SUMMARY!AW402="FEMALE_SUBADULT","F_DISPERSED","NA")),IF(SABI_SUMMARY!AX402="MALE_ADULT_36_48","M_RESIDENT",IF(SABI_SUMMARY!AX402="FEMALE_ADULT_36_48","F_RESIDENT","NA")))</f>
        <v>NA</v>
      </c>
      <c r="P402" s="1" t="str">
        <f>IF(SABI_SUMMARY!AY402="CENSORED",IF(SABI_SUMMARY!AX402="MALE_SUBADULT","M_DISPERSED",IF(SABI_SUMMARY!AX402="FEMALE_SUBADULT","F_DISPERSED","NA")),IF(SABI_SUMMARY!AY402="MALE_ADULT_36_48","M_RESIDENT",IF(SABI_SUMMARY!AY402="FEMALE_ADULT_36_48","F_RESIDENT","NA")))</f>
        <v>NA</v>
      </c>
    </row>
    <row r="403" spans="1:16" x14ac:dyDescent="0.2">
      <c r="A403" s="27">
        <f>SABI_RAW_DATA!A403</f>
        <v>402</v>
      </c>
      <c r="B403" s="1" t="str">
        <f>IF(SABI_SUMMARY!AK403="CENSORED",IF(SABI_SUMMARY!AJ403="MALE_SUBADULT","M_DISPERSED",IF(SABI_SUMMARY!AJ403="FEMALE_SUBADULT","F_DISPERSED","NA")),IF(SABI_SUMMARY!AK403="MALE_ADULT_36_48","M_RESIDENT",IF(SABI_SUMMARY!AK403="FEMALE_ADULT_36_48","F_RESIDENT","NA")))</f>
        <v>NA</v>
      </c>
      <c r="C403" s="1" t="str">
        <f>IF(SABI_SUMMARY!AL403="CENSORED",IF(SABI_SUMMARY!AK403="MALE_SUBADULT","M_DISPERSED",IF(SABI_SUMMARY!AK403="FEMALE_SUBADULT","F_DISPERSED","NA")),IF(SABI_SUMMARY!AL403="MALE_ADULT_36_48","M_RESIDENT",IF(SABI_SUMMARY!AL403="FEMALE_ADULT_36_48","F_RESIDENT","NA")))</f>
        <v>NA</v>
      </c>
      <c r="D403" s="1" t="str">
        <f>IF(SABI_SUMMARY!AM403="CENSORED",IF(SABI_SUMMARY!AL403="MALE_SUBADULT","M_DISPERSED",IF(SABI_SUMMARY!AL403="FEMALE_SUBADULT","F_DISPERSED","NA")),IF(SABI_SUMMARY!AM403="MALE_ADULT_36_48","M_RESIDENT",IF(SABI_SUMMARY!AM403="FEMALE_ADULT_36_48","F_RESIDENT","NA")))</f>
        <v>NA</v>
      </c>
      <c r="E403" s="1" t="str">
        <f>IF(SABI_SUMMARY!AN403="CENSORED",IF(SABI_SUMMARY!AM403="MALE_SUBADULT","M_DISPERSED",IF(SABI_SUMMARY!AM403="FEMALE_SUBADULT","F_DISPERSED","NA")),IF(SABI_SUMMARY!AN403="MALE_ADULT_36_48","M_RESIDENT",IF(SABI_SUMMARY!AN403="FEMALE_ADULT_36_48","F_RESIDENT","NA")))</f>
        <v>NA</v>
      </c>
      <c r="F403" s="1" t="str">
        <f>IF(SABI_SUMMARY!AO403="CENSORED",IF(SABI_SUMMARY!AN403="MALE_SUBADULT","M_DISPERSED",IF(SABI_SUMMARY!AN403="FEMALE_SUBADULT","F_DISPERSED","NA")),IF(SABI_SUMMARY!AO403="MALE_ADULT_36_48","M_RESIDENT",IF(SABI_SUMMARY!AO403="FEMALE_ADULT_36_48","F_RESIDENT","NA")))</f>
        <v>NA</v>
      </c>
      <c r="G403" s="1" t="str">
        <f>IF(SABI_SUMMARY!AP403="CENSORED",IF(SABI_SUMMARY!AO403="MALE_SUBADULT","M_DISPERSED",IF(SABI_SUMMARY!AO403="FEMALE_SUBADULT","F_DISPERSED","NA")),IF(SABI_SUMMARY!AP403="MALE_ADULT_36_48","M_RESIDENT",IF(SABI_SUMMARY!AP403="FEMALE_ADULT_36_48","F_RESIDENT","NA")))</f>
        <v>NA</v>
      </c>
      <c r="H403" s="1" t="str">
        <f>IF(SABI_SUMMARY!AQ403="CENSORED",IF(SABI_SUMMARY!AP403="MALE_SUBADULT","M_DISPERSED",IF(SABI_SUMMARY!AP403="FEMALE_SUBADULT","F_DISPERSED","NA")),IF(SABI_SUMMARY!AQ403="MALE_ADULT_36_48","M_RESIDENT",IF(SABI_SUMMARY!AQ403="FEMALE_ADULT_36_48","F_RESIDENT","NA")))</f>
        <v>NA</v>
      </c>
      <c r="I403" s="1" t="str">
        <f>IF(SABI_SUMMARY!AR403="CENSORED",IF(SABI_SUMMARY!AQ403="MALE_SUBADULT","M_DISPERSED",IF(SABI_SUMMARY!AQ403="FEMALE_SUBADULT","F_DISPERSED","NA")),IF(SABI_SUMMARY!AR403="MALE_ADULT_36_48","M_RESIDENT",IF(SABI_SUMMARY!AR403="FEMALE_ADULT_36_48","F_RESIDENT","NA")))</f>
        <v>NA</v>
      </c>
      <c r="J403" s="1" t="str">
        <f>IF(SABI_SUMMARY!AS403="CENSORED",IF(SABI_SUMMARY!AR403="MALE_SUBADULT","M_DISPERSED",IF(SABI_SUMMARY!AR403="FEMALE_SUBADULT","F_DISPERSED","NA")),IF(SABI_SUMMARY!AS403="MALE_ADULT_36_48","M_RESIDENT",IF(SABI_SUMMARY!AS403="FEMALE_ADULT_36_48","F_RESIDENT","NA")))</f>
        <v>NA</v>
      </c>
      <c r="K403" s="1" t="str">
        <f>IF(SABI_SUMMARY!AT403="CENSORED",IF(SABI_SUMMARY!AS403="MALE_SUBADULT","M_DISPERSED",IF(SABI_SUMMARY!AS403="FEMALE_SUBADULT","F_DISPERSED","NA")),IF(SABI_SUMMARY!AT403="MALE_ADULT_36_48","M_RESIDENT",IF(SABI_SUMMARY!AT403="FEMALE_ADULT_36_48","F_RESIDENT","NA")))</f>
        <v>NA</v>
      </c>
      <c r="L403" s="1" t="str">
        <f>IF(SABI_SUMMARY!AU403="CENSORED",IF(SABI_SUMMARY!AT403="MALE_SUBADULT","M_DISPERSED",IF(SABI_SUMMARY!AT403="FEMALE_SUBADULT","F_DISPERSED","NA")),IF(SABI_SUMMARY!AU403="MALE_ADULT_36_48","M_RESIDENT",IF(SABI_SUMMARY!AU403="FEMALE_ADULT_36_48","F_RESIDENT","NA")))</f>
        <v>NA</v>
      </c>
      <c r="M403" s="1" t="str">
        <f>IF(SABI_SUMMARY!AV403="CENSORED",IF(SABI_SUMMARY!AU403="MALE_SUBADULT","M_DISPERSED",IF(SABI_SUMMARY!AU403="FEMALE_SUBADULT","F_DISPERSED","NA")),IF(SABI_SUMMARY!AV403="MALE_ADULT_36_48","M_RESIDENT",IF(SABI_SUMMARY!AV403="FEMALE_ADULT_36_48","F_RESIDENT","NA")))</f>
        <v>NA</v>
      </c>
      <c r="N403" s="1" t="str">
        <f>IF(SABI_SUMMARY!AW403="CENSORED",IF(SABI_SUMMARY!AV403="MALE_SUBADULT","M_DISPERSED",IF(SABI_SUMMARY!AV403="FEMALE_SUBADULT","F_DISPERSED","NA")),IF(SABI_SUMMARY!AW403="MALE_ADULT_36_48","M_RESIDENT",IF(SABI_SUMMARY!AW403="FEMALE_ADULT_36_48","F_RESIDENT","NA")))</f>
        <v>NA</v>
      </c>
      <c r="O403" s="1" t="str">
        <f>IF(SABI_SUMMARY!AX403="CENSORED",IF(SABI_SUMMARY!AW403="MALE_SUBADULT","M_DISPERSED",IF(SABI_SUMMARY!AW403="FEMALE_SUBADULT","F_DISPERSED","NA")),IF(SABI_SUMMARY!AX403="MALE_ADULT_36_48","M_RESIDENT",IF(SABI_SUMMARY!AX403="FEMALE_ADULT_36_48","F_RESIDENT","NA")))</f>
        <v>NA</v>
      </c>
      <c r="P403" s="1" t="str">
        <f>IF(SABI_SUMMARY!AY403="CENSORED",IF(SABI_SUMMARY!AX403="MALE_SUBADULT","M_DISPERSED",IF(SABI_SUMMARY!AX403="FEMALE_SUBADULT","F_DISPERSED","NA")),IF(SABI_SUMMARY!AY403="MALE_ADULT_36_48","M_RESIDENT",IF(SABI_SUMMARY!AY403="FEMALE_ADULT_36_48","F_RESIDENT","NA")))</f>
        <v>NA</v>
      </c>
    </row>
    <row r="404" spans="1:16" x14ac:dyDescent="0.2">
      <c r="A404" s="27">
        <f>SABI_RAW_DATA!A404</f>
        <v>403</v>
      </c>
      <c r="B404" s="1" t="str">
        <f>IF(SABI_SUMMARY!AK404="CENSORED",IF(SABI_SUMMARY!AJ404="MALE_SUBADULT","M_DISPERSED",IF(SABI_SUMMARY!AJ404="FEMALE_SUBADULT","F_DISPERSED","NA")),IF(SABI_SUMMARY!AK404="MALE_ADULT_36_48","M_RESIDENT",IF(SABI_SUMMARY!AK404="FEMALE_ADULT_36_48","F_RESIDENT","NA")))</f>
        <v>NA</v>
      </c>
      <c r="C404" s="1" t="str">
        <f>IF(SABI_SUMMARY!AL404="CENSORED",IF(SABI_SUMMARY!AK404="MALE_SUBADULT","M_DISPERSED",IF(SABI_SUMMARY!AK404="FEMALE_SUBADULT","F_DISPERSED","NA")),IF(SABI_SUMMARY!AL404="MALE_ADULT_36_48","M_RESIDENT",IF(SABI_SUMMARY!AL404="FEMALE_ADULT_36_48","F_RESIDENT","NA")))</f>
        <v>NA</v>
      </c>
      <c r="D404" s="1" t="str">
        <f>IF(SABI_SUMMARY!AM404="CENSORED",IF(SABI_SUMMARY!AL404="MALE_SUBADULT","M_DISPERSED",IF(SABI_SUMMARY!AL404="FEMALE_SUBADULT","F_DISPERSED","NA")),IF(SABI_SUMMARY!AM404="MALE_ADULT_36_48","M_RESIDENT",IF(SABI_SUMMARY!AM404="FEMALE_ADULT_36_48","F_RESIDENT","NA")))</f>
        <v>NA</v>
      </c>
      <c r="E404" s="1" t="str">
        <f>IF(SABI_SUMMARY!AN404="CENSORED",IF(SABI_SUMMARY!AM404="MALE_SUBADULT","M_DISPERSED",IF(SABI_SUMMARY!AM404="FEMALE_SUBADULT","F_DISPERSED","NA")),IF(SABI_SUMMARY!AN404="MALE_ADULT_36_48","M_RESIDENT",IF(SABI_SUMMARY!AN404="FEMALE_ADULT_36_48","F_RESIDENT","NA")))</f>
        <v>NA</v>
      </c>
      <c r="F404" s="1" t="str">
        <f>IF(SABI_SUMMARY!AO404="CENSORED",IF(SABI_SUMMARY!AN404="MALE_SUBADULT","M_DISPERSED",IF(SABI_SUMMARY!AN404="FEMALE_SUBADULT","F_DISPERSED","NA")),IF(SABI_SUMMARY!AO404="MALE_ADULT_36_48","M_RESIDENT",IF(SABI_SUMMARY!AO404="FEMALE_ADULT_36_48","F_RESIDENT","NA")))</f>
        <v>NA</v>
      </c>
      <c r="G404" s="1" t="str">
        <f>IF(SABI_SUMMARY!AP404="CENSORED",IF(SABI_SUMMARY!AO404="MALE_SUBADULT","M_DISPERSED",IF(SABI_SUMMARY!AO404="FEMALE_SUBADULT","F_DISPERSED","NA")),IF(SABI_SUMMARY!AP404="MALE_ADULT_36_48","M_RESIDENT",IF(SABI_SUMMARY!AP404="FEMALE_ADULT_36_48","F_RESIDENT","NA")))</f>
        <v>NA</v>
      </c>
      <c r="H404" s="1" t="str">
        <f>IF(SABI_SUMMARY!AQ404="CENSORED",IF(SABI_SUMMARY!AP404="MALE_SUBADULT","M_DISPERSED",IF(SABI_SUMMARY!AP404="FEMALE_SUBADULT","F_DISPERSED","NA")),IF(SABI_SUMMARY!AQ404="MALE_ADULT_36_48","M_RESIDENT",IF(SABI_SUMMARY!AQ404="FEMALE_ADULT_36_48","F_RESIDENT","NA")))</f>
        <v>NA</v>
      </c>
      <c r="I404" s="1" t="str">
        <f>IF(SABI_SUMMARY!AR404="CENSORED",IF(SABI_SUMMARY!AQ404="MALE_SUBADULT","M_DISPERSED",IF(SABI_SUMMARY!AQ404="FEMALE_SUBADULT","F_DISPERSED","NA")),IF(SABI_SUMMARY!AR404="MALE_ADULT_36_48","M_RESIDENT",IF(SABI_SUMMARY!AR404="FEMALE_ADULT_36_48","F_RESIDENT","NA")))</f>
        <v>NA</v>
      </c>
      <c r="J404" s="1" t="str">
        <f>IF(SABI_SUMMARY!AS404="CENSORED",IF(SABI_SUMMARY!AR404="MALE_SUBADULT","M_DISPERSED",IF(SABI_SUMMARY!AR404="FEMALE_SUBADULT","F_DISPERSED","NA")),IF(SABI_SUMMARY!AS404="MALE_ADULT_36_48","M_RESIDENT",IF(SABI_SUMMARY!AS404="FEMALE_ADULT_36_48","F_RESIDENT","NA")))</f>
        <v>NA</v>
      </c>
      <c r="K404" s="1" t="str">
        <f>IF(SABI_SUMMARY!AT404="CENSORED",IF(SABI_SUMMARY!AS404="MALE_SUBADULT","M_DISPERSED",IF(SABI_SUMMARY!AS404="FEMALE_SUBADULT","F_DISPERSED","NA")),IF(SABI_SUMMARY!AT404="MALE_ADULT_36_48","M_RESIDENT",IF(SABI_SUMMARY!AT404="FEMALE_ADULT_36_48","F_RESIDENT","NA")))</f>
        <v>NA</v>
      </c>
      <c r="L404" s="1" t="str">
        <f>IF(SABI_SUMMARY!AU404="CENSORED",IF(SABI_SUMMARY!AT404="MALE_SUBADULT","M_DISPERSED",IF(SABI_SUMMARY!AT404="FEMALE_SUBADULT","F_DISPERSED","NA")),IF(SABI_SUMMARY!AU404="MALE_ADULT_36_48","M_RESIDENT",IF(SABI_SUMMARY!AU404="FEMALE_ADULT_36_48","F_RESIDENT","NA")))</f>
        <v>NA</v>
      </c>
      <c r="M404" s="1" t="str">
        <f>IF(SABI_SUMMARY!AV404="CENSORED",IF(SABI_SUMMARY!AU404="MALE_SUBADULT","M_DISPERSED",IF(SABI_SUMMARY!AU404="FEMALE_SUBADULT","F_DISPERSED","NA")),IF(SABI_SUMMARY!AV404="MALE_ADULT_36_48","M_RESIDENT",IF(SABI_SUMMARY!AV404="FEMALE_ADULT_36_48","F_RESIDENT","NA")))</f>
        <v>NA</v>
      </c>
      <c r="N404" s="1" t="str">
        <f>IF(SABI_SUMMARY!AW404="CENSORED",IF(SABI_SUMMARY!AV404="MALE_SUBADULT","M_DISPERSED",IF(SABI_SUMMARY!AV404="FEMALE_SUBADULT","F_DISPERSED","NA")),IF(SABI_SUMMARY!AW404="MALE_ADULT_36_48","M_RESIDENT",IF(SABI_SUMMARY!AW404="FEMALE_ADULT_36_48","F_RESIDENT","NA")))</f>
        <v>NA</v>
      </c>
      <c r="O404" s="1" t="str">
        <f>IF(SABI_SUMMARY!AX404="CENSORED",IF(SABI_SUMMARY!AW404="MALE_SUBADULT","M_DISPERSED",IF(SABI_SUMMARY!AW404="FEMALE_SUBADULT","F_DISPERSED","NA")),IF(SABI_SUMMARY!AX404="MALE_ADULT_36_48","M_RESIDENT",IF(SABI_SUMMARY!AX404="FEMALE_ADULT_36_48","F_RESIDENT","NA")))</f>
        <v>NA</v>
      </c>
      <c r="P404" s="1" t="str">
        <f>IF(SABI_SUMMARY!AY404="CENSORED",IF(SABI_SUMMARY!AX404="MALE_SUBADULT","M_DISPERSED",IF(SABI_SUMMARY!AX404="FEMALE_SUBADULT","F_DISPERSED","NA")),IF(SABI_SUMMARY!AY404="MALE_ADULT_36_48","M_RESIDENT",IF(SABI_SUMMARY!AY404="FEMALE_ADULT_36_48","F_RESIDENT","NA")))</f>
        <v>NA</v>
      </c>
    </row>
    <row r="405" spans="1:16" x14ac:dyDescent="0.2">
      <c r="A405" s="27">
        <f>SABI_RAW_DATA!A405</f>
        <v>404</v>
      </c>
      <c r="B405" s="1" t="str">
        <f>IF(SABI_SUMMARY!AK405="CENSORED",IF(SABI_SUMMARY!AJ405="MALE_SUBADULT","M_DISPERSED",IF(SABI_SUMMARY!AJ405="FEMALE_SUBADULT","F_DISPERSED","NA")),IF(SABI_SUMMARY!AK405="MALE_ADULT_36_48","M_RESIDENT",IF(SABI_SUMMARY!AK405="FEMALE_ADULT_36_48","F_RESIDENT","NA")))</f>
        <v>NA</v>
      </c>
      <c r="C405" s="1" t="str">
        <f>IF(SABI_SUMMARY!AL405="CENSORED",IF(SABI_SUMMARY!AK405="MALE_SUBADULT","M_DISPERSED",IF(SABI_SUMMARY!AK405="FEMALE_SUBADULT","F_DISPERSED","NA")),IF(SABI_SUMMARY!AL405="MALE_ADULT_36_48","M_RESIDENT",IF(SABI_SUMMARY!AL405="FEMALE_ADULT_36_48","F_RESIDENT","NA")))</f>
        <v>NA</v>
      </c>
      <c r="D405" s="1" t="str">
        <f>IF(SABI_SUMMARY!AM405="CENSORED",IF(SABI_SUMMARY!AL405="MALE_SUBADULT","M_DISPERSED",IF(SABI_SUMMARY!AL405="FEMALE_SUBADULT","F_DISPERSED","NA")),IF(SABI_SUMMARY!AM405="MALE_ADULT_36_48","M_RESIDENT",IF(SABI_SUMMARY!AM405="FEMALE_ADULT_36_48","F_RESIDENT","NA")))</f>
        <v>NA</v>
      </c>
      <c r="E405" s="1" t="str">
        <f>IF(SABI_SUMMARY!AN405="CENSORED",IF(SABI_SUMMARY!AM405="MALE_SUBADULT","M_DISPERSED",IF(SABI_SUMMARY!AM405="FEMALE_SUBADULT","F_DISPERSED","NA")),IF(SABI_SUMMARY!AN405="MALE_ADULT_36_48","M_RESIDENT",IF(SABI_SUMMARY!AN405="FEMALE_ADULT_36_48","F_RESIDENT","NA")))</f>
        <v>NA</v>
      </c>
      <c r="F405" s="1" t="str">
        <f>IF(SABI_SUMMARY!AO405="CENSORED",IF(SABI_SUMMARY!AN405="MALE_SUBADULT","M_DISPERSED",IF(SABI_SUMMARY!AN405="FEMALE_SUBADULT","F_DISPERSED","NA")),IF(SABI_SUMMARY!AO405="MALE_ADULT_36_48","M_RESIDENT",IF(SABI_SUMMARY!AO405="FEMALE_ADULT_36_48","F_RESIDENT","NA")))</f>
        <v>NA</v>
      </c>
      <c r="G405" s="1" t="str">
        <f>IF(SABI_SUMMARY!AP405="CENSORED",IF(SABI_SUMMARY!AO405="MALE_SUBADULT","M_DISPERSED",IF(SABI_SUMMARY!AO405="FEMALE_SUBADULT","F_DISPERSED","NA")),IF(SABI_SUMMARY!AP405="MALE_ADULT_36_48","M_RESIDENT",IF(SABI_SUMMARY!AP405="FEMALE_ADULT_36_48","F_RESIDENT","NA")))</f>
        <v>NA</v>
      </c>
      <c r="H405" s="1" t="str">
        <f>IF(SABI_SUMMARY!AQ405="CENSORED",IF(SABI_SUMMARY!AP405="MALE_SUBADULT","M_DISPERSED",IF(SABI_SUMMARY!AP405="FEMALE_SUBADULT","F_DISPERSED","NA")),IF(SABI_SUMMARY!AQ405="MALE_ADULT_36_48","M_RESIDENT",IF(SABI_SUMMARY!AQ405="FEMALE_ADULT_36_48","F_RESIDENT","NA")))</f>
        <v>NA</v>
      </c>
      <c r="I405" s="1" t="str">
        <f>IF(SABI_SUMMARY!AR405="CENSORED",IF(SABI_SUMMARY!AQ405="MALE_SUBADULT","M_DISPERSED",IF(SABI_SUMMARY!AQ405="FEMALE_SUBADULT","F_DISPERSED","NA")),IF(SABI_SUMMARY!AR405="MALE_ADULT_36_48","M_RESIDENT",IF(SABI_SUMMARY!AR405="FEMALE_ADULT_36_48","F_RESIDENT","NA")))</f>
        <v>NA</v>
      </c>
      <c r="J405" s="1" t="str">
        <f>IF(SABI_SUMMARY!AS405="CENSORED",IF(SABI_SUMMARY!AR405="MALE_SUBADULT","M_DISPERSED",IF(SABI_SUMMARY!AR405="FEMALE_SUBADULT","F_DISPERSED","NA")),IF(SABI_SUMMARY!AS405="MALE_ADULT_36_48","M_RESIDENT",IF(SABI_SUMMARY!AS405="FEMALE_ADULT_36_48","F_RESIDENT","NA")))</f>
        <v>NA</v>
      </c>
      <c r="K405" s="1" t="str">
        <f>IF(SABI_SUMMARY!AT405="CENSORED",IF(SABI_SUMMARY!AS405="MALE_SUBADULT","M_DISPERSED",IF(SABI_SUMMARY!AS405="FEMALE_SUBADULT","F_DISPERSED","NA")),IF(SABI_SUMMARY!AT405="MALE_ADULT_36_48","M_RESIDENT",IF(SABI_SUMMARY!AT405="FEMALE_ADULT_36_48","F_RESIDENT","NA")))</f>
        <v>NA</v>
      </c>
      <c r="L405" s="1" t="str">
        <f>IF(SABI_SUMMARY!AU405="CENSORED",IF(SABI_SUMMARY!AT405="MALE_SUBADULT","M_DISPERSED",IF(SABI_SUMMARY!AT405="FEMALE_SUBADULT","F_DISPERSED","NA")),IF(SABI_SUMMARY!AU405="MALE_ADULT_36_48","M_RESIDENT",IF(SABI_SUMMARY!AU405="FEMALE_ADULT_36_48","F_RESIDENT","NA")))</f>
        <v>NA</v>
      </c>
      <c r="M405" s="1" t="str">
        <f>IF(SABI_SUMMARY!AV405="CENSORED",IF(SABI_SUMMARY!AU405="MALE_SUBADULT","M_DISPERSED",IF(SABI_SUMMARY!AU405="FEMALE_SUBADULT","F_DISPERSED","NA")),IF(SABI_SUMMARY!AV405="MALE_ADULT_36_48","M_RESIDENT",IF(SABI_SUMMARY!AV405="FEMALE_ADULT_36_48","F_RESIDENT","NA")))</f>
        <v>NA</v>
      </c>
      <c r="N405" s="1" t="str">
        <f>IF(SABI_SUMMARY!AW405="CENSORED",IF(SABI_SUMMARY!AV405="MALE_SUBADULT","M_DISPERSED",IF(SABI_SUMMARY!AV405="FEMALE_SUBADULT","F_DISPERSED","NA")),IF(SABI_SUMMARY!AW405="MALE_ADULT_36_48","M_RESIDENT",IF(SABI_SUMMARY!AW405="FEMALE_ADULT_36_48","F_RESIDENT","NA")))</f>
        <v>NA</v>
      </c>
      <c r="O405" s="1" t="str">
        <f>IF(SABI_SUMMARY!AX405="CENSORED",IF(SABI_SUMMARY!AW405="MALE_SUBADULT","M_DISPERSED",IF(SABI_SUMMARY!AW405="FEMALE_SUBADULT","F_DISPERSED","NA")),IF(SABI_SUMMARY!AX405="MALE_ADULT_36_48","M_RESIDENT",IF(SABI_SUMMARY!AX405="FEMALE_ADULT_36_48","F_RESIDENT","NA")))</f>
        <v>NA</v>
      </c>
      <c r="P405" s="1" t="str">
        <f>IF(SABI_SUMMARY!AY405="CENSORED",IF(SABI_SUMMARY!AX405="MALE_SUBADULT","M_DISPERSED",IF(SABI_SUMMARY!AX405="FEMALE_SUBADULT","F_DISPERSED","NA")),IF(SABI_SUMMARY!AY405="MALE_ADULT_36_48","M_RESIDENT",IF(SABI_SUMMARY!AY405="FEMALE_ADULT_36_48","F_RESIDENT","NA")))</f>
        <v>NA</v>
      </c>
    </row>
    <row r="406" spans="1:16" x14ac:dyDescent="0.2">
      <c r="A406" s="27">
        <f>SABI_RAW_DATA!A406</f>
        <v>405</v>
      </c>
      <c r="B406" s="1" t="str">
        <f>IF(SABI_SUMMARY!AK406="CENSORED",IF(SABI_SUMMARY!AJ406="MALE_SUBADULT","M_DISPERSED",IF(SABI_SUMMARY!AJ406="FEMALE_SUBADULT","F_DISPERSED","NA")),IF(SABI_SUMMARY!AK406="MALE_ADULT_36_48","M_RESIDENT",IF(SABI_SUMMARY!AK406="FEMALE_ADULT_36_48","F_RESIDENT","NA")))</f>
        <v>NA</v>
      </c>
      <c r="C406" s="1" t="str">
        <f>IF(SABI_SUMMARY!AL406="CENSORED",IF(SABI_SUMMARY!AK406="MALE_SUBADULT","M_DISPERSED",IF(SABI_SUMMARY!AK406="FEMALE_SUBADULT","F_DISPERSED","NA")),IF(SABI_SUMMARY!AL406="MALE_ADULT_36_48","M_RESIDENT",IF(SABI_SUMMARY!AL406="FEMALE_ADULT_36_48","F_RESIDENT","NA")))</f>
        <v>NA</v>
      </c>
      <c r="D406" s="1" t="str">
        <f>IF(SABI_SUMMARY!AM406="CENSORED",IF(SABI_SUMMARY!AL406="MALE_SUBADULT","M_DISPERSED",IF(SABI_SUMMARY!AL406="FEMALE_SUBADULT","F_DISPERSED","NA")),IF(SABI_SUMMARY!AM406="MALE_ADULT_36_48","M_RESIDENT",IF(SABI_SUMMARY!AM406="FEMALE_ADULT_36_48","F_RESIDENT","NA")))</f>
        <v>NA</v>
      </c>
      <c r="E406" s="1" t="str">
        <f>IF(SABI_SUMMARY!AN406="CENSORED",IF(SABI_SUMMARY!AM406="MALE_SUBADULT","M_DISPERSED",IF(SABI_SUMMARY!AM406="FEMALE_SUBADULT","F_DISPERSED","NA")),IF(SABI_SUMMARY!AN406="MALE_ADULT_36_48","M_RESIDENT",IF(SABI_SUMMARY!AN406="FEMALE_ADULT_36_48","F_RESIDENT","NA")))</f>
        <v>NA</v>
      </c>
      <c r="F406" s="1" t="str">
        <f>IF(SABI_SUMMARY!AO406="CENSORED",IF(SABI_SUMMARY!AN406="MALE_SUBADULT","M_DISPERSED",IF(SABI_SUMMARY!AN406="FEMALE_SUBADULT","F_DISPERSED","NA")),IF(SABI_SUMMARY!AO406="MALE_ADULT_36_48","M_RESIDENT",IF(SABI_SUMMARY!AO406="FEMALE_ADULT_36_48","F_RESIDENT","NA")))</f>
        <v>NA</v>
      </c>
      <c r="G406" s="1" t="str">
        <f>IF(SABI_SUMMARY!AP406="CENSORED",IF(SABI_SUMMARY!AO406="MALE_SUBADULT","M_DISPERSED",IF(SABI_SUMMARY!AO406="FEMALE_SUBADULT","F_DISPERSED","NA")),IF(SABI_SUMMARY!AP406="MALE_ADULT_36_48","M_RESIDENT",IF(SABI_SUMMARY!AP406="FEMALE_ADULT_36_48","F_RESIDENT","NA")))</f>
        <v>NA</v>
      </c>
      <c r="H406" s="1" t="str">
        <f>IF(SABI_SUMMARY!AQ406="CENSORED",IF(SABI_SUMMARY!AP406="MALE_SUBADULT","M_DISPERSED",IF(SABI_SUMMARY!AP406="FEMALE_SUBADULT","F_DISPERSED","NA")),IF(SABI_SUMMARY!AQ406="MALE_ADULT_36_48","M_RESIDENT",IF(SABI_SUMMARY!AQ406="FEMALE_ADULT_36_48","F_RESIDENT","NA")))</f>
        <v>NA</v>
      </c>
      <c r="I406" s="1" t="str">
        <f>IF(SABI_SUMMARY!AR406="CENSORED",IF(SABI_SUMMARY!AQ406="MALE_SUBADULT","M_DISPERSED",IF(SABI_SUMMARY!AQ406="FEMALE_SUBADULT","F_DISPERSED","NA")),IF(SABI_SUMMARY!AR406="MALE_ADULT_36_48","M_RESIDENT",IF(SABI_SUMMARY!AR406="FEMALE_ADULT_36_48","F_RESIDENT","NA")))</f>
        <v>NA</v>
      </c>
      <c r="J406" s="1" t="str">
        <f>IF(SABI_SUMMARY!AS406="CENSORED",IF(SABI_SUMMARY!AR406="MALE_SUBADULT","M_DISPERSED",IF(SABI_SUMMARY!AR406="FEMALE_SUBADULT","F_DISPERSED","NA")),IF(SABI_SUMMARY!AS406="MALE_ADULT_36_48","M_RESIDENT",IF(SABI_SUMMARY!AS406="FEMALE_ADULT_36_48","F_RESIDENT","NA")))</f>
        <v>NA</v>
      </c>
      <c r="K406" s="1" t="str">
        <f>IF(SABI_SUMMARY!AT406="CENSORED",IF(SABI_SUMMARY!AS406="MALE_SUBADULT","M_DISPERSED",IF(SABI_SUMMARY!AS406="FEMALE_SUBADULT","F_DISPERSED","NA")),IF(SABI_SUMMARY!AT406="MALE_ADULT_36_48","M_RESIDENT",IF(SABI_SUMMARY!AT406="FEMALE_ADULT_36_48","F_RESIDENT","NA")))</f>
        <v>NA</v>
      </c>
      <c r="L406" s="1" t="str">
        <f>IF(SABI_SUMMARY!AU406="CENSORED",IF(SABI_SUMMARY!AT406="MALE_SUBADULT","M_DISPERSED",IF(SABI_SUMMARY!AT406="FEMALE_SUBADULT","F_DISPERSED","NA")),IF(SABI_SUMMARY!AU406="MALE_ADULT_36_48","M_RESIDENT",IF(SABI_SUMMARY!AU406="FEMALE_ADULT_36_48","F_RESIDENT","NA")))</f>
        <v>NA</v>
      </c>
      <c r="M406" s="1" t="str">
        <f>IF(SABI_SUMMARY!AV406="CENSORED",IF(SABI_SUMMARY!AU406="MALE_SUBADULT","M_DISPERSED",IF(SABI_SUMMARY!AU406="FEMALE_SUBADULT","F_DISPERSED","NA")),IF(SABI_SUMMARY!AV406="MALE_ADULT_36_48","M_RESIDENT",IF(SABI_SUMMARY!AV406="FEMALE_ADULT_36_48","F_RESIDENT","NA")))</f>
        <v>NA</v>
      </c>
      <c r="N406" s="1" t="str">
        <f>IF(SABI_SUMMARY!AW406="CENSORED",IF(SABI_SUMMARY!AV406="MALE_SUBADULT","M_DISPERSED",IF(SABI_SUMMARY!AV406="FEMALE_SUBADULT","F_DISPERSED","NA")),IF(SABI_SUMMARY!AW406="MALE_ADULT_36_48","M_RESIDENT",IF(SABI_SUMMARY!AW406="FEMALE_ADULT_36_48","F_RESIDENT","NA")))</f>
        <v>NA</v>
      </c>
      <c r="O406" s="1" t="str">
        <f>IF(SABI_SUMMARY!AX406="CENSORED",IF(SABI_SUMMARY!AW406="MALE_SUBADULT","M_DISPERSED",IF(SABI_SUMMARY!AW406="FEMALE_SUBADULT","F_DISPERSED","NA")),IF(SABI_SUMMARY!AX406="MALE_ADULT_36_48","M_RESIDENT",IF(SABI_SUMMARY!AX406="FEMALE_ADULT_36_48","F_RESIDENT","NA")))</f>
        <v>NA</v>
      </c>
      <c r="P406" s="1" t="str">
        <f>IF(SABI_SUMMARY!AY406="CENSORED",IF(SABI_SUMMARY!AX406="MALE_SUBADULT","M_DISPERSED",IF(SABI_SUMMARY!AX406="FEMALE_SUBADULT","F_DISPERSED","NA")),IF(SABI_SUMMARY!AY406="MALE_ADULT_36_48","M_RESIDENT",IF(SABI_SUMMARY!AY406="FEMALE_ADULT_36_48","F_RESIDENT","NA")))</f>
        <v>NA</v>
      </c>
    </row>
    <row r="407" spans="1:16" x14ac:dyDescent="0.2">
      <c r="A407" s="27">
        <f>SABI_RAW_DATA!A407</f>
        <v>406</v>
      </c>
      <c r="B407" s="1" t="str">
        <f>IF(SABI_SUMMARY!AK407="CENSORED",IF(SABI_SUMMARY!AJ407="MALE_SUBADULT","M_DISPERSED",IF(SABI_SUMMARY!AJ407="FEMALE_SUBADULT","F_DISPERSED","NA")),IF(SABI_SUMMARY!AK407="MALE_ADULT_36_48","M_RESIDENT",IF(SABI_SUMMARY!AK407="FEMALE_ADULT_36_48","F_RESIDENT","NA")))</f>
        <v>NA</v>
      </c>
      <c r="C407" s="1" t="str">
        <f>IF(SABI_SUMMARY!AL407="CENSORED",IF(SABI_SUMMARY!AK407="MALE_SUBADULT","M_DISPERSED",IF(SABI_SUMMARY!AK407="FEMALE_SUBADULT","F_DISPERSED","NA")),IF(SABI_SUMMARY!AL407="MALE_ADULT_36_48","M_RESIDENT",IF(SABI_SUMMARY!AL407="FEMALE_ADULT_36_48","F_RESIDENT","NA")))</f>
        <v>NA</v>
      </c>
      <c r="D407" s="1" t="str">
        <f>IF(SABI_SUMMARY!AM407="CENSORED",IF(SABI_SUMMARY!AL407="MALE_SUBADULT","M_DISPERSED",IF(SABI_SUMMARY!AL407="FEMALE_SUBADULT","F_DISPERSED","NA")),IF(SABI_SUMMARY!AM407="MALE_ADULT_36_48","M_RESIDENT",IF(SABI_SUMMARY!AM407="FEMALE_ADULT_36_48","F_RESIDENT","NA")))</f>
        <v>NA</v>
      </c>
      <c r="E407" s="1" t="str">
        <f>IF(SABI_SUMMARY!AN407="CENSORED",IF(SABI_SUMMARY!AM407="MALE_SUBADULT","M_DISPERSED",IF(SABI_SUMMARY!AM407="FEMALE_SUBADULT","F_DISPERSED","NA")),IF(SABI_SUMMARY!AN407="MALE_ADULT_36_48","M_RESIDENT",IF(SABI_SUMMARY!AN407="FEMALE_ADULT_36_48","F_RESIDENT","NA")))</f>
        <v>NA</v>
      </c>
      <c r="F407" s="1" t="str">
        <f>IF(SABI_SUMMARY!AO407="CENSORED",IF(SABI_SUMMARY!AN407="MALE_SUBADULT","M_DISPERSED",IF(SABI_SUMMARY!AN407="FEMALE_SUBADULT","F_DISPERSED","NA")),IF(SABI_SUMMARY!AO407="MALE_ADULT_36_48","M_RESIDENT",IF(SABI_SUMMARY!AO407="FEMALE_ADULT_36_48","F_RESIDENT","NA")))</f>
        <v>NA</v>
      </c>
      <c r="G407" s="1" t="str">
        <f>IF(SABI_SUMMARY!AP407="CENSORED",IF(SABI_SUMMARY!AO407="MALE_SUBADULT","M_DISPERSED",IF(SABI_SUMMARY!AO407="FEMALE_SUBADULT","F_DISPERSED","NA")),IF(SABI_SUMMARY!AP407="MALE_ADULT_36_48","M_RESIDENT",IF(SABI_SUMMARY!AP407="FEMALE_ADULT_36_48","F_RESIDENT","NA")))</f>
        <v>NA</v>
      </c>
      <c r="H407" s="1" t="str">
        <f>IF(SABI_SUMMARY!AQ407="CENSORED",IF(SABI_SUMMARY!AP407="MALE_SUBADULT","M_DISPERSED",IF(SABI_SUMMARY!AP407="FEMALE_SUBADULT","F_DISPERSED","NA")),IF(SABI_SUMMARY!AQ407="MALE_ADULT_36_48","M_RESIDENT",IF(SABI_SUMMARY!AQ407="FEMALE_ADULT_36_48","F_RESIDENT","NA")))</f>
        <v>NA</v>
      </c>
      <c r="I407" s="1" t="str">
        <f>IF(SABI_SUMMARY!AR407="CENSORED",IF(SABI_SUMMARY!AQ407="MALE_SUBADULT","M_DISPERSED",IF(SABI_SUMMARY!AQ407="FEMALE_SUBADULT","F_DISPERSED","NA")),IF(SABI_SUMMARY!AR407="MALE_ADULT_36_48","M_RESIDENT",IF(SABI_SUMMARY!AR407="FEMALE_ADULT_36_48","F_RESIDENT","NA")))</f>
        <v>NA</v>
      </c>
      <c r="J407" s="1" t="str">
        <f>IF(SABI_SUMMARY!AS407="CENSORED",IF(SABI_SUMMARY!AR407="MALE_SUBADULT","M_DISPERSED",IF(SABI_SUMMARY!AR407="FEMALE_SUBADULT","F_DISPERSED","NA")),IF(SABI_SUMMARY!AS407="MALE_ADULT_36_48","M_RESIDENT",IF(SABI_SUMMARY!AS407="FEMALE_ADULT_36_48","F_RESIDENT","NA")))</f>
        <v>NA</v>
      </c>
      <c r="K407" s="1" t="str">
        <f>IF(SABI_SUMMARY!AT407="CENSORED",IF(SABI_SUMMARY!AS407="MALE_SUBADULT","M_DISPERSED",IF(SABI_SUMMARY!AS407="FEMALE_SUBADULT","F_DISPERSED","NA")),IF(SABI_SUMMARY!AT407="MALE_ADULT_36_48","M_RESIDENT",IF(SABI_SUMMARY!AT407="FEMALE_ADULT_36_48","F_RESIDENT","NA")))</f>
        <v>NA</v>
      </c>
      <c r="L407" s="1" t="str">
        <f>IF(SABI_SUMMARY!AU407="CENSORED",IF(SABI_SUMMARY!AT407="MALE_SUBADULT","M_DISPERSED",IF(SABI_SUMMARY!AT407="FEMALE_SUBADULT","F_DISPERSED","NA")),IF(SABI_SUMMARY!AU407="MALE_ADULT_36_48","M_RESIDENT",IF(SABI_SUMMARY!AU407="FEMALE_ADULT_36_48","F_RESIDENT","NA")))</f>
        <v>NA</v>
      </c>
      <c r="M407" s="1" t="str">
        <f>IF(SABI_SUMMARY!AV407="CENSORED",IF(SABI_SUMMARY!AU407="MALE_SUBADULT","M_DISPERSED",IF(SABI_SUMMARY!AU407="FEMALE_SUBADULT","F_DISPERSED","NA")),IF(SABI_SUMMARY!AV407="MALE_ADULT_36_48","M_RESIDENT",IF(SABI_SUMMARY!AV407="FEMALE_ADULT_36_48","F_RESIDENT","NA")))</f>
        <v>NA</v>
      </c>
      <c r="N407" s="1" t="str">
        <f>IF(SABI_SUMMARY!AW407="CENSORED",IF(SABI_SUMMARY!AV407="MALE_SUBADULT","M_DISPERSED",IF(SABI_SUMMARY!AV407="FEMALE_SUBADULT","F_DISPERSED","NA")),IF(SABI_SUMMARY!AW407="MALE_ADULT_36_48","M_RESIDENT",IF(SABI_SUMMARY!AW407="FEMALE_ADULT_36_48","F_RESIDENT","NA")))</f>
        <v>NA</v>
      </c>
      <c r="O407" s="1" t="str">
        <f>IF(SABI_SUMMARY!AX407="CENSORED",IF(SABI_SUMMARY!AW407="MALE_SUBADULT","M_DISPERSED",IF(SABI_SUMMARY!AW407="FEMALE_SUBADULT","F_DISPERSED","NA")),IF(SABI_SUMMARY!AX407="MALE_ADULT_36_48","M_RESIDENT",IF(SABI_SUMMARY!AX407="FEMALE_ADULT_36_48","F_RESIDENT","NA")))</f>
        <v>NA</v>
      </c>
      <c r="P407" s="1" t="str">
        <f>IF(SABI_SUMMARY!AY407="CENSORED",IF(SABI_SUMMARY!AX407="MALE_SUBADULT","M_DISPERSED",IF(SABI_SUMMARY!AX407="FEMALE_SUBADULT","F_DISPERSED","NA")),IF(SABI_SUMMARY!AY407="MALE_ADULT_36_48","M_RESIDENT",IF(SABI_SUMMARY!AY407="FEMALE_ADULT_36_48","F_RESIDENT","NA")))</f>
        <v>NA</v>
      </c>
    </row>
    <row r="408" spans="1:16" x14ac:dyDescent="0.2">
      <c r="A408" s="27">
        <f>SABI_RAW_DATA!A408</f>
        <v>407</v>
      </c>
      <c r="B408" s="1" t="str">
        <f>IF(SABI_SUMMARY!AK408="CENSORED",IF(SABI_SUMMARY!AJ408="MALE_SUBADULT","M_DISPERSED",IF(SABI_SUMMARY!AJ408="FEMALE_SUBADULT","F_DISPERSED","NA")),IF(SABI_SUMMARY!AK408="MALE_ADULT_36_48","M_RESIDENT",IF(SABI_SUMMARY!AK408="FEMALE_ADULT_36_48","F_RESIDENT","NA")))</f>
        <v>NA</v>
      </c>
      <c r="C408" s="1" t="str">
        <f>IF(SABI_SUMMARY!AL408="CENSORED",IF(SABI_SUMMARY!AK408="MALE_SUBADULT","M_DISPERSED",IF(SABI_SUMMARY!AK408="FEMALE_SUBADULT","F_DISPERSED","NA")),IF(SABI_SUMMARY!AL408="MALE_ADULT_36_48","M_RESIDENT",IF(SABI_SUMMARY!AL408="FEMALE_ADULT_36_48","F_RESIDENT","NA")))</f>
        <v>NA</v>
      </c>
      <c r="D408" s="1" t="str">
        <f>IF(SABI_SUMMARY!AM408="CENSORED",IF(SABI_SUMMARY!AL408="MALE_SUBADULT","M_DISPERSED",IF(SABI_SUMMARY!AL408="FEMALE_SUBADULT","F_DISPERSED","NA")),IF(SABI_SUMMARY!AM408="MALE_ADULT_36_48","M_RESIDENT",IF(SABI_SUMMARY!AM408="FEMALE_ADULT_36_48","F_RESIDENT","NA")))</f>
        <v>NA</v>
      </c>
      <c r="E408" s="1" t="str">
        <f>IF(SABI_SUMMARY!AN408="CENSORED",IF(SABI_SUMMARY!AM408="MALE_SUBADULT","M_DISPERSED",IF(SABI_SUMMARY!AM408="FEMALE_SUBADULT","F_DISPERSED","NA")),IF(SABI_SUMMARY!AN408="MALE_ADULT_36_48","M_RESIDENT",IF(SABI_SUMMARY!AN408="FEMALE_ADULT_36_48","F_RESIDENT","NA")))</f>
        <v>NA</v>
      </c>
      <c r="F408" s="1" t="str">
        <f>IF(SABI_SUMMARY!AO408="CENSORED",IF(SABI_SUMMARY!AN408="MALE_SUBADULT","M_DISPERSED",IF(SABI_SUMMARY!AN408="FEMALE_SUBADULT","F_DISPERSED","NA")),IF(SABI_SUMMARY!AO408="MALE_ADULT_36_48","M_RESIDENT",IF(SABI_SUMMARY!AO408="FEMALE_ADULT_36_48","F_RESIDENT","NA")))</f>
        <v>NA</v>
      </c>
      <c r="G408" s="1" t="str">
        <f>IF(SABI_SUMMARY!AP408="CENSORED",IF(SABI_SUMMARY!AO408="MALE_SUBADULT","M_DISPERSED",IF(SABI_SUMMARY!AO408="FEMALE_SUBADULT","F_DISPERSED","NA")),IF(SABI_SUMMARY!AP408="MALE_ADULT_36_48","M_RESIDENT",IF(SABI_SUMMARY!AP408="FEMALE_ADULT_36_48","F_RESIDENT","NA")))</f>
        <v>NA</v>
      </c>
      <c r="H408" s="1" t="str">
        <f>IF(SABI_SUMMARY!AQ408="CENSORED",IF(SABI_SUMMARY!AP408="MALE_SUBADULT","M_DISPERSED",IF(SABI_SUMMARY!AP408="FEMALE_SUBADULT","F_DISPERSED","NA")),IF(SABI_SUMMARY!AQ408="MALE_ADULT_36_48","M_RESIDENT",IF(SABI_SUMMARY!AQ408="FEMALE_ADULT_36_48","F_RESIDENT","NA")))</f>
        <v>F_RESIDENT</v>
      </c>
      <c r="I408" s="1" t="str">
        <f>IF(SABI_SUMMARY!AR408="CENSORED",IF(SABI_SUMMARY!AQ408="MALE_SUBADULT","M_DISPERSED",IF(SABI_SUMMARY!AQ408="FEMALE_SUBADULT","F_DISPERSED","NA")),IF(SABI_SUMMARY!AR408="MALE_ADULT_36_48","M_RESIDENT",IF(SABI_SUMMARY!AR408="FEMALE_ADULT_36_48","F_RESIDENT","NA")))</f>
        <v>NA</v>
      </c>
      <c r="J408" s="1" t="str">
        <f>IF(SABI_SUMMARY!AS408="CENSORED",IF(SABI_SUMMARY!AR408="MALE_SUBADULT","M_DISPERSED",IF(SABI_SUMMARY!AR408="FEMALE_SUBADULT","F_DISPERSED","NA")),IF(SABI_SUMMARY!AS408="MALE_ADULT_36_48","M_RESIDENT",IF(SABI_SUMMARY!AS408="FEMALE_ADULT_36_48","F_RESIDENT","NA")))</f>
        <v>NA</v>
      </c>
      <c r="K408" s="1" t="str">
        <f>IF(SABI_SUMMARY!AT408="CENSORED",IF(SABI_SUMMARY!AS408="MALE_SUBADULT","M_DISPERSED",IF(SABI_SUMMARY!AS408="FEMALE_SUBADULT","F_DISPERSED","NA")),IF(SABI_SUMMARY!AT408="MALE_ADULT_36_48","M_RESIDENT",IF(SABI_SUMMARY!AT408="FEMALE_ADULT_36_48","F_RESIDENT","NA")))</f>
        <v>NA</v>
      </c>
      <c r="L408" s="1" t="str">
        <f>IF(SABI_SUMMARY!AU408="CENSORED",IF(SABI_SUMMARY!AT408="MALE_SUBADULT","M_DISPERSED",IF(SABI_SUMMARY!AT408="FEMALE_SUBADULT","F_DISPERSED","NA")),IF(SABI_SUMMARY!AU408="MALE_ADULT_36_48","M_RESIDENT",IF(SABI_SUMMARY!AU408="FEMALE_ADULT_36_48","F_RESIDENT","NA")))</f>
        <v>NA</v>
      </c>
      <c r="M408" s="1" t="str">
        <f>IF(SABI_SUMMARY!AV408="CENSORED",IF(SABI_SUMMARY!AU408="MALE_SUBADULT","M_DISPERSED",IF(SABI_SUMMARY!AU408="FEMALE_SUBADULT","F_DISPERSED","NA")),IF(SABI_SUMMARY!AV408="MALE_ADULT_36_48","M_RESIDENT",IF(SABI_SUMMARY!AV408="FEMALE_ADULT_36_48","F_RESIDENT","NA")))</f>
        <v>NA</v>
      </c>
      <c r="N408" s="1" t="str">
        <f>IF(SABI_SUMMARY!AW408="CENSORED",IF(SABI_SUMMARY!AV408="MALE_SUBADULT","M_DISPERSED",IF(SABI_SUMMARY!AV408="FEMALE_SUBADULT","F_DISPERSED","NA")),IF(SABI_SUMMARY!AW408="MALE_ADULT_36_48","M_RESIDENT",IF(SABI_SUMMARY!AW408="FEMALE_ADULT_36_48","F_RESIDENT","NA")))</f>
        <v>NA</v>
      </c>
      <c r="O408" s="1" t="str">
        <f>IF(SABI_SUMMARY!AX408="CENSORED",IF(SABI_SUMMARY!AW408="MALE_SUBADULT","M_DISPERSED",IF(SABI_SUMMARY!AW408="FEMALE_SUBADULT","F_DISPERSED","NA")),IF(SABI_SUMMARY!AX408="MALE_ADULT_36_48","M_RESIDENT",IF(SABI_SUMMARY!AX408="FEMALE_ADULT_36_48","F_RESIDENT","NA")))</f>
        <v>NA</v>
      </c>
      <c r="P408" s="1" t="str">
        <f>IF(SABI_SUMMARY!AY408="CENSORED",IF(SABI_SUMMARY!AX408="MALE_SUBADULT","M_DISPERSED",IF(SABI_SUMMARY!AX408="FEMALE_SUBADULT","F_DISPERSED","NA")),IF(SABI_SUMMARY!AY408="MALE_ADULT_36_48","M_RESIDENT",IF(SABI_SUMMARY!AY408="FEMALE_ADULT_36_48","F_RESIDENT","NA")))</f>
        <v>NA</v>
      </c>
    </row>
    <row r="409" spans="1:16" x14ac:dyDescent="0.2">
      <c r="A409" s="27">
        <f>SABI_RAW_DATA!A409</f>
        <v>408</v>
      </c>
      <c r="B409" s="1" t="str">
        <f>IF(SABI_SUMMARY!AK409="CENSORED",IF(SABI_SUMMARY!AJ409="MALE_SUBADULT","M_DISPERSED",IF(SABI_SUMMARY!AJ409="FEMALE_SUBADULT","F_DISPERSED","NA")),IF(SABI_SUMMARY!AK409="MALE_ADULT_36_48","M_RESIDENT",IF(SABI_SUMMARY!AK409="FEMALE_ADULT_36_48","F_RESIDENT","NA")))</f>
        <v>NA</v>
      </c>
      <c r="C409" s="1" t="str">
        <f>IF(SABI_SUMMARY!AL409="CENSORED",IF(SABI_SUMMARY!AK409="MALE_SUBADULT","M_DISPERSED",IF(SABI_SUMMARY!AK409="FEMALE_SUBADULT","F_DISPERSED","NA")),IF(SABI_SUMMARY!AL409="MALE_ADULT_36_48","M_RESIDENT",IF(SABI_SUMMARY!AL409="FEMALE_ADULT_36_48","F_RESIDENT","NA")))</f>
        <v>NA</v>
      </c>
      <c r="D409" s="1" t="str">
        <f>IF(SABI_SUMMARY!AM409="CENSORED",IF(SABI_SUMMARY!AL409="MALE_SUBADULT","M_DISPERSED",IF(SABI_SUMMARY!AL409="FEMALE_SUBADULT","F_DISPERSED","NA")),IF(SABI_SUMMARY!AM409="MALE_ADULT_36_48","M_RESIDENT",IF(SABI_SUMMARY!AM409="FEMALE_ADULT_36_48","F_RESIDENT","NA")))</f>
        <v>NA</v>
      </c>
      <c r="E409" s="1" t="str">
        <f>IF(SABI_SUMMARY!AN409="CENSORED",IF(SABI_SUMMARY!AM409="MALE_SUBADULT","M_DISPERSED",IF(SABI_SUMMARY!AM409="FEMALE_SUBADULT","F_DISPERSED","NA")),IF(SABI_SUMMARY!AN409="MALE_ADULT_36_48","M_RESIDENT",IF(SABI_SUMMARY!AN409="FEMALE_ADULT_36_48","F_RESIDENT","NA")))</f>
        <v>NA</v>
      </c>
      <c r="F409" s="1" t="str">
        <f>IF(SABI_SUMMARY!AO409="CENSORED",IF(SABI_SUMMARY!AN409="MALE_SUBADULT","M_DISPERSED",IF(SABI_SUMMARY!AN409="FEMALE_SUBADULT","F_DISPERSED","NA")),IF(SABI_SUMMARY!AO409="MALE_ADULT_36_48","M_RESIDENT",IF(SABI_SUMMARY!AO409="FEMALE_ADULT_36_48","F_RESIDENT","NA")))</f>
        <v>NA</v>
      </c>
      <c r="G409" s="1" t="str">
        <f>IF(SABI_SUMMARY!AP409="CENSORED",IF(SABI_SUMMARY!AO409="MALE_SUBADULT","M_DISPERSED",IF(SABI_SUMMARY!AO409="FEMALE_SUBADULT","F_DISPERSED","NA")),IF(SABI_SUMMARY!AP409="MALE_ADULT_36_48","M_RESIDENT",IF(SABI_SUMMARY!AP409="FEMALE_ADULT_36_48","F_RESIDENT","NA")))</f>
        <v>NA</v>
      </c>
      <c r="H409" s="1" t="str">
        <f>IF(SABI_SUMMARY!AQ409="CENSORED",IF(SABI_SUMMARY!AP409="MALE_SUBADULT","M_DISPERSED",IF(SABI_SUMMARY!AP409="FEMALE_SUBADULT","F_DISPERSED","NA")),IF(SABI_SUMMARY!AQ409="MALE_ADULT_36_48","M_RESIDENT",IF(SABI_SUMMARY!AQ409="FEMALE_ADULT_36_48","F_RESIDENT","NA")))</f>
        <v>NA</v>
      </c>
      <c r="I409" s="1" t="str">
        <f>IF(SABI_SUMMARY!AR409="CENSORED",IF(SABI_SUMMARY!AQ409="MALE_SUBADULT","M_DISPERSED",IF(SABI_SUMMARY!AQ409="FEMALE_SUBADULT","F_DISPERSED","NA")),IF(SABI_SUMMARY!AR409="MALE_ADULT_36_48","M_RESIDENT",IF(SABI_SUMMARY!AR409="FEMALE_ADULT_36_48","F_RESIDENT","NA")))</f>
        <v>NA</v>
      </c>
      <c r="J409" s="1" t="str">
        <f>IF(SABI_SUMMARY!AS409="CENSORED",IF(SABI_SUMMARY!AR409="MALE_SUBADULT","M_DISPERSED",IF(SABI_SUMMARY!AR409="FEMALE_SUBADULT","F_DISPERSED","NA")),IF(SABI_SUMMARY!AS409="MALE_ADULT_36_48","M_RESIDENT",IF(SABI_SUMMARY!AS409="FEMALE_ADULT_36_48","F_RESIDENT","NA")))</f>
        <v>NA</v>
      </c>
      <c r="K409" s="1" t="str">
        <f>IF(SABI_SUMMARY!AT409="CENSORED",IF(SABI_SUMMARY!AS409="MALE_SUBADULT","M_DISPERSED",IF(SABI_SUMMARY!AS409="FEMALE_SUBADULT","F_DISPERSED","NA")),IF(SABI_SUMMARY!AT409="MALE_ADULT_36_48","M_RESIDENT",IF(SABI_SUMMARY!AT409="FEMALE_ADULT_36_48","F_RESIDENT","NA")))</f>
        <v>NA</v>
      </c>
      <c r="L409" s="1" t="str">
        <f>IF(SABI_SUMMARY!AU409="CENSORED",IF(SABI_SUMMARY!AT409="MALE_SUBADULT","M_DISPERSED",IF(SABI_SUMMARY!AT409="FEMALE_SUBADULT","F_DISPERSED","NA")),IF(SABI_SUMMARY!AU409="MALE_ADULT_36_48","M_RESIDENT",IF(SABI_SUMMARY!AU409="FEMALE_ADULT_36_48","F_RESIDENT","NA")))</f>
        <v>NA</v>
      </c>
      <c r="M409" s="1" t="str">
        <f>IF(SABI_SUMMARY!AV409="CENSORED",IF(SABI_SUMMARY!AU409="MALE_SUBADULT","M_DISPERSED",IF(SABI_SUMMARY!AU409="FEMALE_SUBADULT","F_DISPERSED","NA")),IF(SABI_SUMMARY!AV409="MALE_ADULT_36_48","M_RESIDENT",IF(SABI_SUMMARY!AV409="FEMALE_ADULT_36_48","F_RESIDENT","NA")))</f>
        <v>NA</v>
      </c>
      <c r="N409" s="1" t="str">
        <f>IF(SABI_SUMMARY!AW409="CENSORED",IF(SABI_SUMMARY!AV409="MALE_SUBADULT","M_DISPERSED",IF(SABI_SUMMARY!AV409="FEMALE_SUBADULT","F_DISPERSED","NA")),IF(SABI_SUMMARY!AW409="MALE_ADULT_36_48","M_RESIDENT",IF(SABI_SUMMARY!AW409="FEMALE_ADULT_36_48","F_RESIDENT","NA")))</f>
        <v>NA</v>
      </c>
      <c r="O409" s="1" t="str">
        <f>IF(SABI_SUMMARY!AX409="CENSORED",IF(SABI_SUMMARY!AW409="MALE_SUBADULT","M_DISPERSED",IF(SABI_SUMMARY!AW409="FEMALE_SUBADULT","F_DISPERSED","NA")),IF(SABI_SUMMARY!AX409="MALE_ADULT_36_48","M_RESIDENT",IF(SABI_SUMMARY!AX409="FEMALE_ADULT_36_48","F_RESIDENT","NA")))</f>
        <v>NA</v>
      </c>
      <c r="P409" s="1" t="str">
        <f>IF(SABI_SUMMARY!AY409="CENSORED",IF(SABI_SUMMARY!AX409="MALE_SUBADULT","M_DISPERSED",IF(SABI_SUMMARY!AX409="FEMALE_SUBADULT","F_DISPERSED","NA")),IF(SABI_SUMMARY!AY409="MALE_ADULT_36_48","M_RESIDENT",IF(SABI_SUMMARY!AY409="FEMALE_ADULT_36_48","F_RESIDENT","NA")))</f>
        <v>NA</v>
      </c>
    </row>
    <row r="410" spans="1:16" x14ac:dyDescent="0.2">
      <c r="A410" s="27">
        <f>SABI_RAW_DATA!A410</f>
        <v>409</v>
      </c>
      <c r="B410" s="1" t="str">
        <f>IF(SABI_SUMMARY!AK410="CENSORED",IF(SABI_SUMMARY!AJ410="MALE_SUBADULT","M_DISPERSED",IF(SABI_SUMMARY!AJ410="FEMALE_SUBADULT","F_DISPERSED","NA")),IF(SABI_SUMMARY!AK410="MALE_ADULT_36_48","M_RESIDENT",IF(SABI_SUMMARY!AK410="FEMALE_ADULT_36_48","F_RESIDENT","NA")))</f>
        <v>NA</v>
      </c>
      <c r="C410" s="1" t="str">
        <f>IF(SABI_SUMMARY!AL410="CENSORED",IF(SABI_SUMMARY!AK410="MALE_SUBADULT","M_DISPERSED",IF(SABI_SUMMARY!AK410="FEMALE_SUBADULT","F_DISPERSED","NA")),IF(SABI_SUMMARY!AL410="MALE_ADULT_36_48","M_RESIDENT",IF(SABI_SUMMARY!AL410="FEMALE_ADULT_36_48","F_RESIDENT","NA")))</f>
        <v>NA</v>
      </c>
      <c r="D410" s="1" t="str">
        <f>IF(SABI_SUMMARY!AM410="CENSORED",IF(SABI_SUMMARY!AL410="MALE_SUBADULT","M_DISPERSED",IF(SABI_SUMMARY!AL410="FEMALE_SUBADULT","F_DISPERSED","NA")),IF(SABI_SUMMARY!AM410="MALE_ADULT_36_48","M_RESIDENT",IF(SABI_SUMMARY!AM410="FEMALE_ADULT_36_48","F_RESIDENT","NA")))</f>
        <v>NA</v>
      </c>
      <c r="E410" s="1" t="str">
        <f>IF(SABI_SUMMARY!AN410="CENSORED",IF(SABI_SUMMARY!AM410="MALE_SUBADULT","M_DISPERSED",IF(SABI_SUMMARY!AM410="FEMALE_SUBADULT","F_DISPERSED","NA")),IF(SABI_SUMMARY!AN410="MALE_ADULT_36_48","M_RESIDENT",IF(SABI_SUMMARY!AN410="FEMALE_ADULT_36_48","F_RESIDENT","NA")))</f>
        <v>NA</v>
      </c>
      <c r="F410" s="1" t="str">
        <f>IF(SABI_SUMMARY!AO410="CENSORED",IF(SABI_SUMMARY!AN410="MALE_SUBADULT","M_DISPERSED",IF(SABI_SUMMARY!AN410="FEMALE_SUBADULT","F_DISPERSED","NA")),IF(SABI_SUMMARY!AO410="MALE_ADULT_36_48","M_RESIDENT",IF(SABI_SUMMARY!AO410="FEMALE_ADULT_36_48","F_RESIDENT","NA")))</f>
        <v>NA</v>
      </c>
      <c r="G410" s="1" t="str">
        <f>IF(SABI_SUMMARY!AP410="CENSORED",IF(SABI_SUMMARY!AO410="MALE_SUBADULT","M_DISPERSED",IF(SABI_SUMMARY!AO410="FEMALE_SUBADULT","F_DISPERSED","NA")),IF(SABI_SUMMARY!AP410="MALE_ADULT_36_48","M_RESIDENT",IF(SABI_SUMMARY!AP410="FEMALE_ADULT_36_48","F_RESIDENT","NA")))</f>
        <v>NA</v>
      </c>
      <c r="H410" s="1" t="str">
        <f>IF(SABI_SUMMARY!AQ410="CENSORED",IF(SABI_SUMMARY!AP410="MALE_SUBADULT","M_DISPERSED",IF(SABI_SUMMARY!AP410="FEMALE_SUBADULT","F_DISPERSED","NA")),IF(SABI_SUMMARY!AQ410="MALE_ADULT_36_48","M_RESIDENT",IF(SABI_SUMMARY!AQ410="FEMALE_ADULT_36_48","F_RESIDENT","NA")))</f>
        <v>NA</v>
      </c>
      <c r="I410" s="1" t="str">
        <f>IF(SABI_SUMMARY!AR410="CENSORED",IF(SABI_SUMMARY!AQ410="MALE_SUBADULT","M_DISPERSED",IF(SABI_SUMMARY!AQ410="FEMALE_SUBADULT","F_DISPERSED","NA")),IF(SABI_SUMMARY!AR410="MALE_ADULT_36_48","M_RESIDENT",IF(SABI_SUMMARY!AR410="FEMALE_ADULT_36_48","F_RESIDENT","NA")))</f>
        <v>NA</v>
      </c>
      <c r="J410" s="1" t="str">
        <f>IF(SABI_SUMMARY!AS410="CENSORED",IF(SABI_SUMMARY!AR410="MALE_SUBADULT","M_DISPERSED",IF(SABI_SUMMARY!AR410="FEMALE_SUBADULT","F_DISPERSED","NA")),IF(SABI_SUMMARY!AS410="MALE_ADULT_36_48","M_RESIDENT",IF(SABI_SUMMARY!AS410="FEMALE_ADULT_36_48","F_RESIDENT","NA")))</f>
        <v>NA</v>
      </c>
      <c r="K410" s="1" t="str">
        <f>IF(SABI_SUMMARY!AT410="CENSORED",IF(SABI_SUMMARY!AS410="MALE_SUBADULT","M_DISPERSED",IF(SABI_SUMMARY!AS410="FEMALE_SUBADULT","F_DISPERSED","NA")),IF(SABI_SUMMARY!AT410="MALE_ADULT_36_48","M_RESIDENT",IF(SABI_SUMMARY!AT410="FEMALE_ADULT_36_48","F_RESIDENT","NA")))</f>
        <v>NA</v>
      </c>
      <c r="L410" s="1" t="str">
        <f>IF(SABI_SUMMARY!AU410="CENSORED",IF(SABI_SUMMARY!AT410="MALE_SUBADULT","M_DISPERSED",IF(SABI_SUMMARY!AT410="FEMALE_SUBADULT","F_DISPERSED","NA")),IF(SABI_SUMMARY!AU410="MALE_ADULT_36_48","M_RESIDENT",IF(SABI_SUMMARY!AU410="FEMALE_ADULT_36_48","F_RESIDENT","NA")))</f>
        <v>NA</v>
      </c>
      <c r="M410" s="1" t="str">
        <f>IF(SABI_SUMMARY!AV410="CENSORED",IF(SABI_SUMMARY!AU410="MALE_SUBADULT","M_DISPERSED",IF(SABI_SUMMARY!AU410="FEMALE_SUBADULT","F_DISPERSED","NA")),IF(SABI_SUMMARY!AV410="MALE_ADULT_36_48","M_RESIDENT",IF(SABI_SUMMARY!AV410="FEMALE_ADULT_36_48","F_RESIDENT","NA")))</f>
        <v>NA</v>
      </c>
      <c r="N410" s="1" t="str">
        <f>IF(SABI_SUMMARY!AW410="CENSORED",IF(SABI_SUMMARY!AV410="MALE_SUBADULT","M_DISPERSED",IF(SABI_SUMMARY!AV410="FEMALE_SUBADULT","F_DISPERSED","NA")),IF(SABI_SUMMARY!AW410="MALE_ADULT_36_48","M_RESIDENT",IF(SABI_SUMMARY!AW410="FEMALE_ADULT_36_48","F_RESIDENT","NA")))</f>
        <v>NA</v>
      </c>
      <c r="O410" s="1" t="str">
        <f>IF(SABI_SUMMARY!AX410="CENSORED",IF(SABI_SUMMARY!AW410="MALE_SUBADULT","M_DISPERSED",IF(SABI_SUMMARY!AW410="FEMALE_SUBADULT","F_DISPERSED","NA")),IF(SABI_SUMMARY!AX410="MALE_ADULT_36_48","M_RESIDENT",IF(SABI_SUMMARY!AX410="FEMALE_ADULT_36_48","F_RESIDENT","NA")))</f>
        <v>NA</v>
      </c>
      <c r="P410" s="1" t="str">
        <f>IF(SABI_SUMMARY!AY410="CENSORED",IF(SABI_SUMMARY!AX410="MALE_SUBADULT","M_DISPERSED",IF(SABI_SUMMARY!AX410="FEMALE_SUBADULT","F_DISPERSED","NA")),IF(SABI_SUMMARY!AY410="MALE_ADULT_36_48","M_RESIDENT",IF(SABI_SUMMARY!AY410="FEMALE_ADULT_36_48","F_RESIDENT","NA")))</f>
        <v>NA</v>
      </c>
    </row>
    <row r="411" spans="1:16" x14ac:dyDescent="0.2">
      <c r="A411" s="27">
        <f>SABI_RAW_DATA!A411</f>
        <v>410</v>
      </c>
      <c r="B411" s="1" t="str">
        <f>IF(SABI_SUMMARY!AK411="CENSORED",IF(SABI_SUMMARY!AJ411="MALE_SUBADULT","M_DISPERSED",IF(SABI_SUMMARY!AJ411="FEMALE_SUBADULT","F_DISPERSED","NA")),IF(SABI_SUMMARY!AK411="MALE_ADULT_36_48","M_RESIDENT",IF(SABI_SUMMARY!AK411="FEMALE_ADULT_36_48","F_RESIDENT","NA")))</f>
        <v>NA</v>
      </c>
      <c r="C411" s="1" t="str">
        <f>IF(SABI_SUMMARY!AL411="CENSORED",IF(SABI_SUMMARY!AK411="MALE_SUBADULT","M_DISPERSED",IF(SABI_SUMMARY!AK411="FEMALE_SUBADULT","F_DISPERSED","NA")),IF(SABI_SUMMARY!AL411="MALE_ADULT_36_48","M_RESIDENT",IF(SABI_SUMMARY!AL411="FEMALE_ADULT_36_48","F_RESIDENT","NA")))</f>
        <v>NA</v>
      </c>
      <c r="D411" s="1" t="str">
        <f>IF(SABI_SUMMARY!AM411="CENSORED",IF(SABI_SUMMARY!AL411="MALE_SUBADULT","M_DISPERSED",IF(SABI_SUMMARY!AL411="FEMALE_SUBADULT","F_DISPERSED","NA")),IF(SABI_SUMMARY!AM411="MALE_ADULT_36_48","M_RESIDENT",IF(SABI_SUMMARY!AM411="FEMALE_ADULT_36_48","F_RESIDENT","NA")))</f>
        <v>NA</v>
      </c>
      <c r="E411" s="1" t="str">
        <f>IF(SABI_SUMMARY!AN411="CENSORED",IF(SABI_SUMMARY!AM411="MALE_SUBADULT","M_DISPERSED",IF(SABI_SUMMARY!AM411="FEMALE_SUBADULT","F_DISPERSED","NA")),IF(SABI_SUMMARY!AN411="MALE_ADULT_36_48","M_RESIDENT",IF(SABI_SUMMARY!AN411="FEMALE_ADULT_36_48","F_RESIDENT","NA")))</f>
        <v>NA</v>
      </c>
      <c r="F411" s="1" t="str">
        <f>IF(SABI_SUMMARY!AO411="CENSORED",IF(SABI_SUMMARY!AN411="MALE_SUBADULT","M_DISPERSED",IF(SABI_SUMMARY!AN411="FEMALE_SUBADULT","F_DISPERSED","NA")),IF(SABI_SUMMARY!AO411="MALE_ADULT_36_48","M_RESIDENT",IF(SABI_SUMMARY!AO411="FEMALE_ADULT_36_48","F_RESIDENT","NA")))</f>
        <v>NA</v>
      </c>
      <c r="G411" s="1" t="str">
        <f>IF(SABI_SUMMARY!AP411="CENSORED",IF(SABI_SUMMARY!AO411="MALE_SUBADULT","M_DISPERSED",IF(SABI_SUMMARY!AO411="FEMALE_SUBADULT","F_DISPERSED","NA")),IF(SABI_SUMMARY!AP411="MALE_ADULT_36_48","M_RESIDENT",IF(SABI_SUMMARY!AP411="FEMALE_ADULT_36_48","F_RESIDENT","NA")))</f>
        <v>NA</v>
      </c>
      <c r="H411" s="1" t="str">
        <f>IF(SABI_SUMMARY!AQ411="CENSORED",IF(SABI_SUMMARY!AP411="MALE_SUBADULT","M_DISPERSED",IF(SABI_SUMMARY!AP411="FEMALE_SUBADULT","F_DISPERSED","NA")),IF(SABI_SUMMARY!AQ411="MALE_ADULT_36_48","M_RESIDENT",IF(SABI_SUMMARY!AQ411="FEMALE_ADULT_36_48","F_RESIDENT","NA")))</f>
        <v>NA</v>
      </c>
      <c r="I411" s="1" t="str">
        <f>IF(SABI_SUMMARY!AR411="CENSORED",IF(SABI_SUMMARY!AQ411="MALE_SUBADULT","M_DISPERSED",IF(SABI_SUMMARY!AQ411="FEMALE_SUBADULT","F_DISPERSED","NA")),IF(SABI_SUMMARY!AR411="MALE_ADULT_36_48","M_RESIDENT",IF(SABI_SUMMARY!AR411="FEMALE_ADULT_36_48","F_RESIDENT","NA")))</f>
        <v>NA</v>
      </c>
      <c r="J411" s="1" t="str">
        <f>IF(SABI_SUMMARY!AS411="CENSORED",IF(SABI_SUMMARY!AR411="MALE_SUBADULT","M_DISPERSED",IF(SABI_SUMMARY!AR411="FEMALE_SUBADULT","F_DISPERSED","NA")),IF(SABI_SUMMARY!AS411="MALE_ADULT_36_48","M_RESIDENT",IF(SABI_SUMMARY!AS411="FEMALE_ADULT_36_48","F_RESIDENT","NA")))</f>
        <v>NA</v>
      </c>
      <c r="K411" s="1" t="str">
        <f>IF(SABI_SUMMARY!AT411="CENSORED",IF(SABI_SUMMARY!AS411="MALE_SUBADULT","M_DISPERSED",IF(SABI_SUMMARY!AS411="FEMALE_SUBADULT","F_DISPERSED","NA")),IF(SABI_SUMMARY!AT411="MALE_ADULT_36_48","M_RESIDENT",IF(SABI_SUMMARY!AT411="FEMALE_ADULT_36_48","F_RESIDENT","NA")))</f>
        <v>NA</v>
      </c>
      <c r="L411" s="1" t="str">
        <f>IF(SABI_SUMMARY!AU411="CENSORED",IF(SABI_SUMMARY!AT411="MALE_SUBADULT","M_DISPERSED",IF(SABI_SUMMARY!AT411="FEMALE_SUBADULT","F_DISPERSED","NA")),IF(SABI_SUMMARY!AU411="MALE_ADULT_36_48","M_RESIDENT",IF(SABI_SUMMARY!AU411="FEMALE_ADULT_36_48","F_RESIDENT","NA")))</f>
        <v>NA</v>
      </c>
      <c r="M411" s="1" t="str">
        <f>IF(SABI_SUMMARY!AV411="CENSORED",IF(SABI_SUMMARY!AU411="MALE_SUBADULT","M_DISPERSED",IF(SABI_SUMMARY!AU411="FEMALE_SUBADULT","F_DISPERSED","NA")),IF(SABI_SUMMARY!AV411="MALE_ADULT_36_48","M_RESIDENT",IF(SABI_SUMMARY!AV411="FEMALE_ADULT_36_48","F_RESIDENT","NA")))</f>
        <v>NA</v>
      </c>
      <c r="N411" s="1" t="str">
        <f>IF(SABI_SUMMARY!AW411="CENSORED",IF(SABI_SUMMARY!AV411="MALE_SUBADULT","M_DISPERSED",IF(SABI_SUMMARY!AV411="FEMALE_SUBADULT","F_DISPERSED","NA")),IF(SABI_SUMMARY!AW411="MALE_ADULT_36_48","M_RESIDENT",IF(SABI_SUMMARY!AW411="FEMALE_ADULT_36_48","F_RESIDENT","NA")))</f>
        <v>NA</v>
      </c>
      <c r="O411" s="1" t="str">
        <f>IF(SABI_SUMMARY!AX411="CENSORED",IF(SABI_SUMMARY!AW411="MALE_SUBADULT","M_DISPERSED",IF(SABI_SUMMARY!AW411="FEMALE_SUBADULT","F_DISPERSED","NA")),IF(SABI_SUMMARY!AX411="MALE_ADULT_36_48","M_RESIDENT",IF(SABI_SUMMARY!AX411="FEMALE_ADULT_36_48","F_RESIDENT","NA")))</f>
        <v>NA</v>
      </c>
      <c r="P411" s="1" t="str">
        <f>IF(SABI_SUMMARY!AY411="CENSORED",IF(SABI_SUMMARY!AX411="MALE_SUBADULT","M_DISPERSED",IF(SABI_SUMMARY!AX411="FEMALE_SUBADULT","F_DISPERSED","NA")),IF(SABI_SUMMARY!AY411="MALE_ADULT_36_48","M_RESIDENT",IF(SABI_SUMMARY!AY411="FEMALE_ADULT_36_48","F_RESIDENT","NA")))</f>
        <v>NA</v>
      </c>
    </row>
    <row r="412" spans="1:16" x14ac:dyDescent="0.2">
      <c r="A412" s="27">
        <f>SABI_RAW_DATA!A412</f>
        <v>411</v>
      </c>
      <c r="B412" s="1" t="str">
        <f>IF(SABI_SUMMARY!AK412="CENSORED",IF(SABI_SUMMARY!AJ412="MALE_SUBADULT","M_DISPERSED",IF(SABI_SUMMARY!AJ412="FEMALE_SUBADULT","F_DISPERSED","NA")),IF(SABI_SUMMARY!AK412="MALE_ADULT_36_48","M_RESIDENT",IF(SABI_SUMMARY!AK412="FEMALE_ADULT_36_48","F_RESIDENT","NA")))</f>
        <v>NA</v>
      </c>
      <c r="C412" s="1" t="str">
        <f>IF(SABI_SUMMARY!AL412="CENSORED",IF(SABI_SUMMARY!AK412="MALE_SUBADULT","M_DISPERSED",IF(SABI_SUMMARY!AK412="FEMALE_SUBADULT","F_DISPERSED","NA")),IF(SABI_SUMMARY!AL412="MALE_ADULT_36_48","M_RESIDENT",IF(SABI_SUMMARY!AL412="FEMALE_ADULT_36_48","F_RESIDENT","NA")))</f>
        <v>NA</v>
      </c>
      <c r="D412" s="1" t="str">
        <f>IF(SABI_SUMMARY!AM412="CENSORED",IF(SABI_SUMMARY!AL412="MALE_SUBADULT","M_DISPERSED",IF(SABI_SUMMARY!AL412="FEMALE_SUBADULT","F_DISPERSED","NA")),IF(SABI_SUMMARY!AM412="MALE_ADULT_36_48","M_RESIDENT",IF(SABI_SUMMARY!AM412="FEMALE_ADULT_36_48","F_RESIDENT","NA")))</f>
        <v>NA</v>
      </c>
      <c r="E412" s="1" t="str">
        <f>IF(SABI_SUMMARY!AN412="CENSORED",IF(SABI_SUMMARY!AM412="MALE_SUBADULT","M_DISPERSED",IF(SABI_SUMMARY!AM412="FEMALE_SUBADULT","F_DISPERSED","NA")),IF(SABI_SUMMARY!AN412="MALE_ADULT_36_48","M_RESIDENT",IF(SABI_SUMMARY!AN412="FEMALE_ADULT_36_48","F_RESIDENT","NA")))</f>
        <v>NA</v>
      </c>
      <c r="F412" s="1" t="str">
        <f>IF(SABI_SUMMARY!AO412="CENSORED",IF(SABI_SUMMARY!AN412="MALE_SUBADULT","M_DISPERSED",IF(SABI_SUMMARY!AN412="FEMALE_SUBADULT","F_DISPERSED","NA")),IF(SABI_SUMMARY!AO412="MALE_ADULT_36_48","M_RESIDENT",IF(SABI_SUMMARY!AO412="FEMALE_ADULT_36_48","F_RESIDENT","NA")))</f>
        <v>NA</v>
      </c>
      <c r="G412" s="1" t="str">
        <f>IF(SABI_SUMMARY!AP412="CENSORED",IF(SABI_SUMMARY!AO412="MALE_SUBADULT","M_DISPERSED",IF(SABI_SUMMARY!AO412="FEMALE_SUBADULT","F_DISPERSED","NA")),IF(SABI_SUMMARY!AP412="MALE_ADULT_36_48","M_RESIDENT",IF(SABI_SUMMARY!AP412="FEMALE_ADULT_36_48","F_RESIDENT","NA")))</f>
        <v>NA</v>
      </c>
      <c r="H412" s="1" t="str">
        <f>IF(SABI_SUMMARY!AQ412="CENSORED",IF(SABI_SUMMARY!AP412="MALE_SUBADULT","M_DISPERSED",IF(SABI_SUMMARY!AP412="FEMALE_SUBADULT","F_DISPERSED","NA")),IF(SABI_SUMMARY!AQ412="MALE_ADULT_36_48","M_RESIDENT",IF(SABI_SUMMARY!AQ412="FEMALE_ADULT_36_48","F_RESIDENT","NA")))</f>
        <v>NA</v>
      </c>
      <c r="I412" s="1" t="str">
        <f>IF(SABI_SUMMARY!AR412="CENSORED",IF(SABI_SUMMARY!AQ412="MALE_SUBADULT","M_DISPERSED",IF(SABI_SUMMARY!AQ412="FEMALE_SUBADULT","F_DISPERSED","NA")),IF(SABI_SUMMARY!AR412="MALE_ADULT_36_48","M_RESIDENT",IF(SABI_SUMMARY!AR412="FEMALE_ADULT_36_48","F_RESIDENT","NA")))</f>
        <v>NA</v>
      </c>
      <c r="J412" s="1" t="str">
        <f>IF(SABI_SUMMARY!AS412="CENSORED",IF(SABI_SUMMARY!AR412="MALE_SUBADULT","M_DISPERSED",IF(SABI_SUMMARY!AR412="FEMALE_SUBADULT","F_DISPERSED","NA")),IF(SABI_SUMMARY!AS412="MALE_ADULT_36_48","M_RESIDENT",IF(SABI_SUMMARY!AS412="FEMALE_ADULT_36_48","F_RESIDENT","NA")))</f>
        <v>NA</v>
      </c>
      <c r="K412" s="1" t="str">
        <f>IF(SABI_SUMMARY!AT412="CENSORED",IF(SABI_SUMMARY!AS412="MALE_SUBADULT","M_DISPERSED",IF(SABI_SUMMARY!AS412="FEMALE_SUBADULT","F_DISPERSED","NA")),IF(SABI_SUMMARY!AT412="MALE_ADULT_36_48","M_RESIDENT",IF(SABI_SUMMARY!AT412="FEMALE_ADULT_36_48","F_RESIDENT","NA")))</f>
        <v>NA</v>
      </c>
      <c r="L412" s="1" t="str">
        <f>IF(SABI_SUMMARY!AU412="CENSORED",IF(SABI_SUMMARY!AT412="MALE_SUBADULT","M_DISPERSED",IF(SABI_SUMMARY!AT412="FEMALE_SUBADULT","F_DISPERSED","NA")),IF(SABI_SUMMARY!AU412="MALE_ADULT_36_48","M_RESIDENT",IF(SABI_SUMMARY!AU412="FEMALE_ADULT_36_48","F_RESIDENT","NA")))</f>
        <v>NA</v>
      </c>
      <c r="M412" s="1" t="str">
        <f>IF(SABI_SUMMARY!AV412="CENSORED",IF(SABI_SUMMARY!AU412="MALE_SUBADULT","M_DISPERSED",IF(SABI_SUMMARY!AU412="FEMALE_SUBADULT","F_DISPERSED","NA")),IF(SABI_SUMMARY!AV412="MALE_ADULT_36_48","M_RESIDENT",IF(SABI_SUMMARY!AV412="FEMALE_ADULT_36_48","F_RESIDENT","NA")))</f>
        <v>NA</v>
      </c>
      <c r="N412" s="1" t="str">
        <f>IF(SABI_SUMMARY!AW412="CENSORED",IF(SABI_SUMMARY!AV412="MALE_SUBADULT","M_DISPERSED",IF(SABI_SUMMARY!AV412="FEMALE_SUBADULT","F_DISPERSED","NA")),IF(SABI_SUMMARY!AW412="MALE_ADULT_36_48","M_RESIDENT",IF(SABI_SUMMARY!AW412="FEMALE_ADULT_36_48","F_RESIDENT","NA")))</f>
        <v>NA</v>
      </c>
      <c r="O412" s="1" t="str">
        <f>IF(SABI_SUMMARY!AX412="CENSORED",IF(SABI_SUMMARY!AW412="MALE_SUBADULT","M_DISPERSED",IF(SABI_SUMMARY!AW412="FEMALE_SUBADULT","F_DISPERSED","NA")),IF(SABI_SUMMARY!AX412="MALE_ADULT_36_48","M_RESIDENT",IF(SABI_SUMMARY!AX412="FEMALE_ADULT_36_48","F_RESIDENT","NA")))</f>
        <v>NA</v>
      </c>
      <c r="P412" s="1" t="str">
        <f>IF(SABI_SUMMARY!AY412="CENSORED",IF(SABI_SUMMARY!AX412="MALE_SUBADULT","M_DISPERSED",IF(SABI_SUMMARY!AX412="FEMALE_SUBADULT","F_DISPERSED","NA")),IF(SABI_SUMMARY!AY412="MALE_ADULT_36_48","M_RESIDENT",IF(SABI_SUMMARY!AY412="FEMALE_ADULT_36_48","F_RESIDENT","NA")))</f>
        <v>NA</v>
      </c>
    </row>
    <row r="413" spans="1:16" x14ac:dyDescent="0.2">
      <c r="A413" s="27">
        <f>SABI_RAW_DATA!A413</f>
        <v>412</v>
      </c>
      <c r="B413" s="1" t="str">
        <f>IF(SABI_SUMMARY!AK413="CENSORED",IF(SABI_SUMMARY!AJ413="MALE_SUBADULT","M_DISPERSED",IF(SABI_SUMMARY!AJ413="FEMALE_SUBADULT","F_DISPERSED","NA")),IF(SABI_SUMMARY!AK413="MALE_ADULT_36_48","M_RESIDENT",IF(SABI_SUMMARY!AK413="FEMALE_ADULT_36_48","F_RESIDENT","NA")))</f>
        <v>NA</v>
      </c>
      <c r="C413" s="1" t="str">
        <f>IF(SABI_SUMMARY!AL413="CENSORED",IF(SABI_SUMMARY!AK413="MALE_SUBADULT","M_DISPERSED",IF(SABI_SUMMARY!AK413="FEMALE_SUBADULT","F_DISPERSED","NA")),IF(SABI_SUMMARY!AL413="MALE_ADULT_36_48","M_RESIDENT",IF(SABI_SUMMARY!AL413="FEMALE_ADULT_36_48","F_RESIDENT","NA")))</f>
        <v>NA</v>
      </c>
      <c r="D413" s="1" t="str">
        <f>IF(SABI_SUMMARY!AM413="CENSORED",IF(SABI_SUMMARY!AL413="MALE_SUBADULT","M_DISPERSED",IF(SABI_SUMMARY!AL413="FEMALE_SUBADULT","F_DISPERSED","NA")),IF(SABI_SUMMARY!AM413="MALE_ADULT_36_48","M_RESIDENT",IF(SABI_SUMMARY!AM413="FEMALE_ADULT_36_48","F_RESIDENT","NA")))</f>
        <v>NA</v>
      </c>
      <c r="E413" s="1" t="str">
        <f>IF(SABI_SUMMARY!AN413="CENSORED",IF(SABI_SUMMARY!AM413="MALE_SUBADULT","M_DISPERSED",IF(SABI_SUMMARY!AM413="FEMALE_SUBADULT","F_DISPERSED","NA")),IF(SABI_SUMMARY!AN413="MALE_ADULT_36_48","M_RESIDENT",IF(SABI_SUMMARY!AN413="FEMALE_ADULT_36_48","F_RESIDENT","NA")))</f>
        <v>NA</v>
      </c>
      <c r="F413" s="1" t="str">
        <f>IF(SABI_SUMMARY!AO413="CENSORED",IF(SABI_SUMMARY!AN413="MALE_SUBADULT","M_DISPERSED",IF(SABI_SUMMARY!AN413="FEMALE_SUBADULT","F_DISPERSED","NA")),IF(SABI_SUMMARY!AO413="MALE_ADULT_36_48","M_RESIDENT",IF(SABI_SUMMARY!AO413="FEMALE_ADULT_36_48","F_RESIDENT","NA")))</f>
        <v>NA</v>
      </c>
      <c r="G413" s="1" t="str">
        <f>IF(SABI_SUMMARY!AP413="CENSORED",IF(SABI_SUMMARY!AO413="MALE_SUBADULT","M_DISPERSED",IF(SABI_SUMMARY!AO413="FEMALE_SUBADULT","F_DISPERSED","NA")),IF(SABI_SUMMARY!AP413="MALE_ADULT_36_48","M_RESIDENT",IF(SABI_SUMMARY!AP413="FEMALE_ADULT_36_48","F_RESIDENT","NA")))</f>
        <v>NA</v>
      </c>
      <c r="H413" s="1" t="str">
        <f>IF(SABI_SUMMARY!AQ413="CENSORED",IF(SABI_SUMMARY!AP413="MALE_SUBADULT","M_DISPERSED",IF(SABI_SUMMARY!AP413="FEMALE_SUBADULT","F_DISPERSED","NA")),IF(SABI_SUMMARY!AQ413="MALE_ADULT_36_48","M_RESIDENT",IF(SABI_SUMMARY!AQ413="FEMALE_ADULT_36_48","F_RESIDENT","NA")))</f>
        <v>NA</v>
      </c>
      <c r="I413" s="1" t="str">
        <f>IF(SABI_SUMMARY!AR413="CENSORED",IF(SABI_SUMMARY!AQ413="MALE_SUBADULT","M_DISPERSED",IF(SABI_SUMMARY!AQ413="FEMALE_SUBADULT","F_DISPERSED","NA")),IF(SABI_SUMMARY!AR413="MALE_ADULT_36_48","M_RESIDENT",IF(SABI_SUMMARY!AR413="FEMALE_ADULT_36_48","F_RESIDENT","NA")))</f>
        <v>NA</v>
      </c>
      <c r="J413" s="1" t="str">
        <f>IF(SABI_SUMMARY!AS413="CENSORED",IF(SABI_SUMMARY!AR413="MALE_SUBADULT","M_DISPERSED",IF(SABI_SUMMARY!AR413="FEMALE_SUBADULT","F_DISPERSED","NA")),IF(SABI_SUMMARY!AS413="MALE_ADULT_36_48","M_RESIDENT",IF(SABI_SUMMARY!AS413="FEMALE_ADULT_36_48","F_RESIDENT","NA")))</f>
        <v>NA</v>
      </c>
      <c r="K413" s="1" t="str">
        <f>IF(SABI_SUMMARY!AT413="CENSORED",IF(SABI_SUMMARY!AS413="MALE_SUBADULT","M_DISPERSED",IF(SABI_SUMMARY!AS413="FEMALE_SUBADULT","F_DISPERSED","NA")),IF(SABI_SUMMARY!AT413="MALE_ADULT_36_48","M_RESIDENT",IF(SABI_SUMMARY!AT413="FEMALE_ADULT_36_48","F_RESIDENT","NA")))</f>
        <v>M_RESIDENT</v>
      </c>
      <c r="L413" s="1" t="str">
        <f>IF(SABI_SUMMARY!AU413="CENSORED",IF(SABI_SUMMARY!AT413="MALE_SUBADULT","M_DISPERSED",IF(SABI_SUMMARY!AT413="FEMALE_SUBADULT","F_DISPERSED","NA")),IF(SABI_SUMMARY!AU413="MALE_ADULT_36_48","M_RESIDENT",IF(SABI_SUMMARY!AU413="FEMALE_ADULT_36_48","F_RESIDENT","NA")))</f>
        <v>NA</v>
      </c>
      <c r="M413" s="1" t="str">
        <f>IF(SABI_SUMMARY!AV413="CENSORED",IF(SABI_SUMMARY!AU413="MALE_SUBADULT","M_DISPERSED",IF(SABI_SUMMARY!AU413="FEMALE_SUBADULT","F_DISPERSED","NA")),IF(SABI_SUMMARY!AV413="MALE_ADULT_36_48","M_RESIDENT",IF(SABI_SUMMARY!AV413="FEMALE_ADULT_36_48","F_RESIDENT","NA")))</f>
        <v>NA</v>
      </c>
      <c r="N413" s="1" t="str">
        <f>IF(SABI_SUMMARY!AW413="CENSORED",IF(SABI_SUMMARY!AV413="MALE_SUBADULT","M_DISPERSED",IF(SABI_SUMMARY!AV413="FEMALE_SUBADULT","F_DISPERSED","NA")),IF(SABI_SUMMARY!AW413="MALE_ADULT_36_48","M_RESIDENT",IF(SABI_SUMMARY!AW413="FEMALE_ADULT_36_48","F_RESIDENT","NA")))</f>
        <v>NA</v>
      </c>
      <c r="O413" s="1" t="str">
        <f>IF(SABI_SUMMARY!AX413="CENSORED",IF(SABI_SUMMARY!AW413="MALE_SUBADULT","M_DISPERSED",IF(SABI_SUMMARY!AW413="FEMALE_SUBADULT","F_DISPERSED","NA")),IF(SABI_SUMMARY!AX413="MALE_ADULT_36_48","M_RESIDENT",IF(SABI_SUMMARY!AX413="FEMALE_ADULT_36_48","F_RESIDENT","NA")))</f>
        <v>NA</v>
      </c>
      <c r="P413" s="1" t="str">
        <f>IF(SABI_SUMMARY!AY413="CENSORED",IF(SABI_SUMMARY!AX413="MALE_SUBADULT","M_DISPERSED",IF(SABI_SUMMARY!AX413="FEMALE_SUBADULT","F_DISPERSED","NA")),IF(SABI_SUMMARY!AY413="MALE_ADULT_36_48","M_RESIDENT",IF(SABI_SUMMARY!AY413="FEMALE_ADULT_36_48","F_RESIDENT","NA")))</f>
        <v>NA</v>
      </c>
    </row>
    <row r="414" spans="1:16" x14ac:dyDescent="0.2">
      <c r="A414" s="27">
        <f>SABI_RAW_DATA!A414</f>
        <v>413</v>
      </c>
      <c r="B414" s="1" t="str">
        <f>IF(SABI_SUMMARY!AK414="CENSORED",IF(SABI_SUMMARY!AJ414="MALE_SUBADULT","M_DISPERSED",IF(SABI_SUMMARY!AJ414="FEMALE_SUBADULT","F_DISPERSED","NA")),IF(SABI_SUMMARY!AK414="MALE_ADULT_36_48","M_RESIDENT",IF(SABI_SUMMARY!AK414="FEMALE_ADULT_36_48","F_RESIDENT","NA")))</f>
        <v>NA</v>
      </c>
      <c r="C414" s="1" t="str">
        <f>IF(SABI_SUMMARY!AL414="CENSORED",IF(SABI_SUMMARY!AK414="MALE_SUBADULT","M_DISPERSED",IF(SABI_SUMMARY!AK414="FEMALE_SUBADULT","F_DISPERSED","NA")),IF(SABI_SUMMARY!AL414="MALE_ADULT_36_48","M_RESIDENT",IF(SABI_SUMMARY!AL414="FEMALE_ADULT_36_48","F_RESIDENT","NA")))</f>
        <v>NA</v>
      </c>
      <c r="D414" s="1" t="str">
        <f>IF(SABI_SUMMARY!AM414="CENSORED",IF(SABI_SUMMARY!AL414="MALE_SUBADULT","M_DISPERSED",IF(SABI_SUMMARY!AL414="FEMALE_SUBADULT","F_DISPERSED","NA")),IF(SABI_SUMMARY!AM414="MALE_ADULT_36_48","M_RESIDENT",IF(SABI_SUMMARY!AM414="FEMALE_ADULT_36_48","F_RESIDENT","NA")))</f>
        <v>NA</v>
      </c>
      <c r="E414" s="1" t="str">
        <f>IF(SABI_SUMMARY!AN414="CENSORED",IF(SABI_SUMMARY!AM414="MALE_SUBADULT","M_DISPERSED",IF(SABI_SUMMARY!AM414="FEMALE_SUBADULT","F_DISPERSED","NA")),IF(SABI_SUMMARY!AN414="MALE_ADULT_36_48","M_RESIDENT",IF(SABI_SUMMARY!AN414="FEMALE_ADULT_36_48","F_RESIDENT","NA")))</f>
        <v>NA</v>
      </c>
      <c r="F414" s="1" t="str">
        <f>IF(SABI_SUMMARY!AO414="CENSORED",IF(SABI_SUMMARY!AN414="MALE_SUBADULT","M_DISPERSED",IF(SABI_SUMMARY!AN414="FEMALE_SUBADULT","F_DISPERSED","NA")),IF(SABI_SUMMARY!AO414="MALE_ADULT_36_48","M_RESIDENT",IF(SABI_SUMMARY!AO414="FEMALE_ADULT_36_48","F_RESIDENT","NA")))</f>
        <v>NA</v>
      </c>
      <c r="G414" s="1" t="str">
        <f>IF(SABI_SUMMARY!AP414="CENSORED",IF(SABI_SUMMARY!AO414="MALE_SUBADULT","M_DISPERSED",IF(SABI_SUMMARY!AO414="FEMALE_SUBADULT","F_DISPERSED","NA")),IF(SABI_SUMMARY!AP414="MALE_ADULT_36_48","M_RESIDENT",IF(SABI_SUMMARY!AP414="FEMALE_ADULT_36_48","F_RESIDENT","NA")))</f>
        <v>NA</v>
      </c>
      <c r="H414" s="1" t="str">
        <f>IF(SABI_SUMMARY!AQ414="CENSORED",IF(SABI_SUMMARY!AP414="MALE_SUBADULT","M_DISPERSED",IF(SABI_SUMMARY!AP414="FEMALE_SUBADULT","F_DISPERSED","NA")),IF(SABI_SUMMARY!AQ414="MALE_ADULT_36_48","M_RESIDENT",IF(SABI_SUMMARY!AQ414="FEMALE_ADULT_36_48","F_RESIDENT","NA")))</f>
        <v>NA</v>
      </c>
      <c r="I414" s="1" t="str">
        <f>IF(SABI_SUMMARY!AR414="CENSORED",IF(SABI_SUMMARY!AQ414="MALE_SUBADULT","M_DISPERSED",IF(SABI_SUMMARY!AQ414="FEMALE_SUBADULT","F_DISPERSED","NA")),IF(SABI_SUMMARY!AR414="MALE_ADULT_36_48","M_RESIDENT",IF(SABI_SUMMARY!AR414="FEMALE_ADULT_36_48","F_RESIDENT","NA")))</f>
        <v>NA</v>
      </c>
      <c r="J414" s="1" t="str">
        <f>IF(SABI_SUMMARY!AS414="CENSORED",IF(SABI_SUMMARY!AR414="MALE_SUBADULT","M_DISPERSED",IF(SABI_SUMMARY!AR414="FEMALE_SUBADULT","F_DISPERSED","NA")),IF(SABI_SUMMARY!AS414="MALE_ADULT_36_48","M_RESIDENT",IF(SABI_SUMMARY!AS414="FEMALE_ADULT_36_48","F_RESIDENT","NA")))</f>
        <v>NA</v>
      </c>
      <c r="K414" s="1" t="str">
        <f>IF(SABI_SUMMARY!AT414="CENSORED",IF(SABI_SUMMARY!AS414="MALE_SUBADULT","M_DISPERSED",IF(SABI_SUMMARY!AS414="FEMALE_SUBADULT","F_DISPERSED","NA")),IF(SABI_SUMMARY!AT414="MALE_ADULT_36_48","M_RESIDENT",IF(SABI_SUMMARY!AT414="FEMALE_ADULT_36_48","F_RESIDENT","NA")))</f>
        <v>F_RESIDENT</v>
      </c>
      <c r="L414" s="1" t="str">
        <f>IF(SABI_SUMMARY!AU414="CENSORED",IF(SABI_SUMMARY!AT414="MALE_SUBADULT","M_DISPERSED",IF(SABI_SUMMARY!AT414="FEMALE_SUBADULT","F_DISPERSED","NA")),IF(SABI_SUMMARY!AU414="MALE_ADULT_36_48","M_RESIDENT",IF(SABI_SUMMARY!AU414="FEMALE_ADULT_36_48","F_RESIDENT","NA")))</f>
        <v>NA</v>
      </c>
      <c r="M414" s="1" t="str">
        <f>IF(SABI_SUMMARY!AV414="CENSORED",IF(SABI_SUMMARY!AU414="MALE_SUBADULT","M_DISPERSED",IF(SABI_SUMMARY!AU414="FEMALE_SUBADULT","F_DISPERSED","NA")),IF(SABI_SUMMARY!AV414="MALE_ADULT_36_48","M_RESIDENT",IF(SABI_SUMMARY!AV414="FEMALE_ADULT_36_48","F_RESIDENT","NA")))</f>
        <v>NA</v>
      </c>
      <c r="N414" s="1" t="str">
        <f>IF(SABI_SUMMARY!AW414="CENSORED",IF(SABI_SUMMARY!AV414="MALE_SUBADULT","M_DISPERSED",IF(SABI_SUMMARY!AV414="FEMALE_SUBADULT","F_DISPERSED","NA")),IF(SABI_SUMMARY!AW414="MALE_ADULT_36_48","M_RESIDENT",IF(SABI_SUMMARY!AW414="FEMALE_ADULT_36_48","F_RESIDENT","NA")))</f>
        <v>NA</v>
      </c>
      <c r="O414" s="1" t="str">
        <f>IF(SABI_SUMMARY!AX414="CENSORED",IF(SABI_SUMMARY!AW414="MALE_SUBADULT","M_DISPERSED",IF(SABI_SUMMARY!AW414="FEMALE_SUBADULT","F_DISPERSED","NA")),IF(SABI_SUMMARY!AX414="MALE_ADULT_36_48","M_RESIDENT",IF(SABI_SUMMARY!AX414="FEMALE_ADULT_36_48","F_RESIDENT","NA")))</f>
        <v>NA</v>
      </c>
      <c r="P414" s="1" t="str">
        <f>IF(SABI_SUMMARY!AY414="CENSORED",IF(SABI_SUMMARY!AX414="MALE_SUBADULT","M_DISPERSED",IF(SABI_SUMMARY!AX414="FEMALE_SUBADULT","F_DISPERSED","NA")),IF(SABI_SUMMARY!AY414="MALE_ADULT_36_48","M_RESIDENT",IF(SABI_SUMMARY!AY414="FEMALE_ADULT_36_48","F_RESIDENT","NA")))</f>
        <v>NA</v>
      </c>
    </row>
    <row r="415" spans="1:16" x14ac:dyDescent="0.2">
      <c r="A415" s="27">
        <f>SABI_RAW_DATA!A415</f>
        <v>414</v>
      </c>
      <c r="B415" s="1" t="str">
        <f>IF(SABI_SUMMARY!AK415="CENSORED",IF(SABI_SUMMARY!AJ415="MALE_SUBADULT","M_DISPERSED",IF(SABI_SUMMARY!AJ415="FEMALE_SUBADULT","F_DISPERSED","NA")),IF(SABI_SUMMARY!AK415="MALE_ADULT_36_48","M_RESIDENT",IF(SABI_SUMMARY!AK415="FEMALE_ADULT_36_48","F_RESIDENT","NA")))</f>
        <v>NA</v>
      </c>
      <c r="C415" s="1" t="str">
        <f>IF(SABI_SUMMARY!AL415="CENSORED",IF(SABI_SUMMARY!AK415="MALE_SUBADULT","M_DISPERSED",IF(SABI_SUMMARY!AK415="FEMALE_SUBADULT","F_DISPERSED","NA")),IF(SABI_SUMMARY!AL415="MALE_ADULT_36_48","M_RESIDENT",IF(SABI_SUMMARY!AL415="FEMALE_ADULT_36_48","F_RESIDENT","NA")))</f>
        <v>NA</v>
      </c>
      <c r="D415" s="1" t="str">
        <f>IF(SABI_SUMMARY!AM415="CENSORED",IF(SABI_SUMMARY!AL415="MALE_SUBADULT","M_DISPERSED",IF(SABI_SUMMARY!AL415="FEMALE_SUBADULT","F_DISPERSED","NA")),IF(SABI_SUMMARY!AM415="MALE_ADULT_36_48","M_RESIDENT",IF(SABI_SUMMARY!AM415="FEMALE_ADULT_36_48","F_RESIDENT","NA")))</f>
        <v>NA</v>
      </c>
      <c r="E415" s="1" t="str">
        <f>IF(SABI_SUMMARY!AN415="CENSORED",IF(SABI_SUMMARY!AM415="MALE_SUBADULT","M_DISPERSED",IF(SABI_SUMMARY!AM415="FEMALE_SUBADULT","F_DISPERSED","NA")),IF(SABI_SUMMARY!AN415="MALE_ADULT_36_48","M_RESIDENT",IF(SABI_SUMMARY!AN415="FEMALE_ADULT_36_48","F_RESIDENT","NA")))</f>
        <v>NA</v>
      </c>
      <c r="F415" s="1" t="str">
        <f>IF(SABI_SUMMARY!AO415="CENSORED",IF(SABI_SUMMARY!AN415="MALE_SUBADULT","M_DISPERSED",IF(SABI_SUMMARY!AN415="FEMALE_SUBADULT","F_DISPERSED","NA")),IF(SABI_SUMMARY!AO415="MALE_ADULT_36_48","M_RESIDENT",IF(SABI_SUMMARY!AO415="FEMALE_ADULT_36_48","F_RESIDENT","NA")))</f>
        <v>NA</v>
      </c>
      <c r="G415" s="1" t="str">
        <f>IF(SABI_SUMMARY!AP415="CENSORED",IF(SABI_SUMMARY!AO415="MALE_SUBADULT","M_DISPERSED",IF(SABI_SUMMARY!AO415="FEMALE_SUBADULT","F_DISPERSED","NA")),IF(SABI_SUMMARY!AP415="MALE_ADULT_36_48","M_RESIDENT",IF(SABI_SUMMARY!AP415="FEMALE_ADULT_36_48","F_RESIDENT","NA")))</f>
        <v>NA</v>
      </c>
      <c r="H415" s="1" t="str">
        <f>IF(SABI_SUMMARY!AQ415="CENSORED",IF(SABI_SUMMARY!AP415="MALE_SUBADULT","M_DISPERSED",IF(SABI_SUMMARY!AP415="FEMALE_SUBADULT","F_DISPERSED","NA")),IF(SABI_SUMMARY!AQ415="MALE_ADULT_36_48","M_RESIDENT",IF(SABI_SUMMARY!AQ415="FEMALE_ADULT_36_48","F_RESIDENT","NA")))</f>
        <v>NA</v>
      </c>
      <c r="I415" s="1" t="str">
        <f>IF(SABI_SUMMARY!AR415="CENSORED",IF(SABI_SUMMARY!AQ415="MALE_SUBADULT","M_DISPERSED",IF(SABI_SUMMARY!AQ415="FEMALE_SUBADULT","F_DISPERSED","NA")),IF(SABI_SUMMARY!AR415="MALE_ADULT_36_48","M_RESIDENT",IF(SABI_SUMMARY!AR415="FEMALE_ADULT_36_48","F_RESIDENT","NA")))</f>
        <v>NA</v>
      </c>
      <c r="J415" s="1" t="str">
        <f>IF(SABI_SUMMARY!AS415="CENSORED",IF(SABI_SUMMARY!AR415="MALE_SUBADULT","M_DISPERSED",IF(SABI_SUMMARY!AR415="FEMALE_SUBADULT","F_DISPERSED","NA")),IF(SABI_SUMMARY!AS415="MALE_ADULT_36_48","M_RESIDENT",IF(SABI_SUMMARY!AS415="FEMALE_ADULT_36_48","F_RESIDENT","NA")))</f>
        <v>NA</v>
      </c>
      <c r="K415" s="1" t="str">
        <f>IF(SABI_SUMMARY!AT415="CENSORED",IF(SABI_SUMMARY!AS415="MALE_SUBADULT","M_DISPERSED",IF(SABI_SUMMARY!AS415="FEMALE_SUBADULT","F_DISPERSED","NA")),IF(SABI_SUMMARY!AT415="MALE_ADULT_36_48","M_RESIDENT",IF(SABI_SUMMARY!AT415="FEMALE_ADULT_36_48","F_RESIDENT","NA")))</f>
        <v>NA</v>
      </c>
      <c r="L415" s="1" t="str">
        <f>IF(SABI_SUMMARY!AU415="CENSORED",IF(SABI_SUMMARY!AT415="MALE_SUBADULT","M_DISPERSED",IF(SABI_SUMMARY!AT415="FEMALE_SUBADULT","F_DISPERSED","NA")),IF(SABI_SUMMARY!AU415="MALE_ADULT_36_48","M_RESIDENT",IF(SABI_SUMMARY!AU415="FEMALE_ADULT_36_48","F_RESIDENT","NA")))</f>
        <v>NA</v>
      </c>
      <c r="M415" s="1" t="str">
        <f>IF(SABI_SUMMARY!AV415="CENSORED",IF(SABI_SUMMARY!AU415="MALE_SUBADULT","M_DISPERSED",IF(SABI_SUMMARY!AU415="FEMALE_SUBADULT","F_DISPERSED","NA")),IF(SABI_SUMMARY!AV415="MALE_ADULT_36_48","M_RESIDENT",IF(SABI_SUMMARY!AV415="FEMALE_ADULT_36_48","F_RESIDENT","NA")))</f>
        <v>F_RESIDENT</v>
      </c>
      <c r="N415" s="1" t="str">
        <f>IF(SABI_SUMMARY!AW415="CENSORED",IF(SABI_SUMMARY!AV415="MALE_SUBADULT","M_DISPERSED",IF(SABI_SUMMARY!AV415="FEMALE_SUBADULT","F_DISPERSED","NA")),IF(SABI_SUMMARY!AW415="MALE_ADULT_36_48","M_RESIDENT",IF(SABI_SUMMARY!AW415="FEMALE_ADULT_36_48","F_RESIDENT","NA")))</f>
        <v>NA</v>
      </c>
      <c r="O415" s="1" t="str">
        <f>IF(SABI_SUMMARY!AX415="CENSORED",IF(SABI_SUMMARY!AW415="MALE_SUBADULT","M_DISPERSED",IF(SABI_SUMMARY!AW415="FEMALE_SUBADULT","F_DISPERSED","NA")),IF(SABI_SUMMARY!AX415="MALE_ADULT_36_48","M_RESIDENT",IF(SABI_SUMMARY!AX415="FEMALE_ADULT_36_48","F_RESIDENT","NA")))</f>
        <v>NA</v>
      </c>
      <c r="P415" s="1" t="str">
        <f>IF(SABI_SUMMARY!AY415="CENSORED",IF(SABI_SUMMARY!AX415="MALE_SUBADULT","M_DISPERSED",IF(SABI_SUMMARY!AX415="FEMALE_SUBADULT","F_DISPERSED","NA")),IF(SABI_SUMMARY!AY415="MALE_ADULT_36_48","M_RESIDENT",IF(SABI_SUMMARY!AY415="FEMALE_ADULT_36_48","F_RESIDENT","NA")))</f>
        <v>NA</v>
      </c>
    </row>
    <row r="416" spans="1:16" x14ac:dyDescent="0.2">
      <c r="A416" s="27">
        <f>SABI_RAW_DATA!A416</f>
        <v>415</v>
      </c>
      <c r="B416" s="1" t="str">
        <f>IF(SABI_SUMMARY!AK416="CENSORED",IF(SABI_SUMMARY!AJ416="MALE_SUBADULT","M_DISPERSED",IF(SABI_SUMMARY!AJ416="FEMALE_SUBADULT","F_DISPERSED","NA")),IF(SABI_SUMMARY!AK416="MALE_ADULT_36_48","M_RESIDENT",IF(SABI_SUMMARY!AK416="FEMALE_ADULT_36_48","F_RESIDENT","NA")))</f>
        <v>NA</v>
      </c>
      <c r="C416" s="1" t="str">
        <f>IF(SABI_SUMMARY!AL416="CENSORED",IF(SABI_SUMMARY!AK416="MALE_SUBADULT","M_DISPERSED",IF(SABI_SUMMARY!AK416="FEMALE_SUBADULT","F_DISPERSED","NA")),IF(SABI_SUMMARY!AL416="MALE_ADULT_36_48","M_RESIDENT",IF(SABI_SUMMARY!AL416="FEMALE_ADULT_36_48","F_RESIDENT","NA")))</f>
        <v>NA</v>
      </c>
      <c r="D416" s="1" t="str">
        <f>IF(SABI_SUMMARY!AM416="CENSORED",IF(SABI_SUMMARY!AL416="MALE_SUBADULT","M_DISPERSED",IF(SABI_SUMMARY!AL416="FEMALE_SUBADULT","F_DISPERSED","NA")),IF(SABI_SUMMARY!AM416="MALE_ADULT_36_48","M_RESIDENT",IF(SABI_SUMMARY!AM416="FEMALE_ADULT_36_48","F_RESIDENT","NA")))</f>
        <v>NA</v>
      </c>
      <c r="E416" s="1" t="str">
        <f>IF(SABI_SUMMARY!AN416="CENSORED",IF(SABI_SUMMARY!AM416="MALE_SUBADULT","M_DISPERSED",IF(SABI_SUMMARY!AM416="FEMALE_SUBADULT","F_DISPERSED","NA")),IF(SABI_SUMMARY!AN416="MALE_ADULT_36_48","M_RESIDENT",IF(SABI_SUMMARY!AN416="FEMALE_ADULT_36_48","F_RESIDENT","NA")))</f>
        <v>NA</v>
      </c>
      <c r="F416" s="1" t="str">
        <f>IF(SABI_SUMMARY!AO416="CENSORED",IF(SABI_SUMMARY!AN416="MALE_SUBADULT","M_DISPERSED",IF(SABI_SUMMARY!AN416="FEMALE_SUBADULT","F_DISPERSED","NA")),IF(SABI_SUMMARY!AO416="MALE_ADULT_36_48","M_RESIDENT",IF(SABI_SUMMARY!AO416="FEMALE_ADULT_36_48","F_RESIDENT","NA")))</f>
        <v>NA</v>
      </c>
      <c r="G416" s="1" t="str">
        <f>IF(SABI_SUMMARY!AP416="CENSORED",IF(SABI_SUMMARY!AO416="MALE_SUBADULT","M_DISPERSED",IF(SABI_SUMMARY!AO416="FEMALE_SUBADULT","F_DISPERSED","NA")),IF(SABI_SUMMARY!AP416="MALE_ADULT_36_48","M_RESIDENT",IF(SABI_SUMMARY!AP416="FEMALE_ADULT_36_48","F_RESIDENT","NA")))</f>
        <v>NA</v>
      </c>
      <c r="H416" s="1" t="str">
        <f>IF(SABI_SUMMARY!AQ416="CENSORED",IF(SABI_SUMMARY!AP416="MALE_SUBADULT","M_DISPERSED",IF(SABI_SUMMARY!AP416="FEMALE_SUBADULT","F_DISPERSED","NA")),IF(SABI_SUMMARY!AQ416="MALE_ADULT_36_48","M_RESIDENT",IF(SABI_SUMMARY!AQ416="FEMALE_ADULT_36_48","F_RESIDENT","NA")))</f>
        <v>NA</v>
      </c>
      <c r="I416" s="1" t="str">
        <f>IF(SABI_SUMMARY!AR416="CENSORED",IF(SABI_SUMMARY!AQ416="MALE_SUBADULT","M_DISPERSED",IF(SABI_SUMMARY!AQ416="FEMALE_SUBADULT","F_DISPERSED","NA")),IF(SABI_SUMMARY!AR416="MALE_ADULT_36_48","M_RESIDENT",IF(SABI_SUMMARY!AR416="FEMALE_ADULT_36_48","F_RESIDENT","NA")))</f>
        <v>NA</v>
      </c>
      <c r="J416" s="1" t="str">
        <f>IF(SABI_SUMMARY!AS416="CENSORED",IF(SABI_SUMMARY!AR416="MALE_SUBADULT","M_DISPERSED",IF(SABI_SUMMARY!AR416="FEMALE_SUBADULT","F_DISPERSED","NA")),IF(SABI_SUMMARY!AS416="MALE_ADULT_36_48","M_RESIDENT",IF(SABI_SUMMARY!AS416="FEMALE_ADULT_36_48","F_RESIDENT","NA")))</f>
        <v>NA</v>
      </c>
      <c r="K416" s="1" t="str">
        <f>IF(SABI_SUMMARY!AT416="CENSORED",IF(SABI_SUMMARY!AS416="MALE_SUBADULT","M_DISPERSED",IF(SABI_SUMMARY!AS416="FEMALE_SUBADULT","F_DISPERSED","NA")),IF(SABI_SUMMARY!AT416="MALE_ADULT_36_48","M_RESIDENT",IF(SABI_SUMMARY!AT416="FEMALE_ADULT_36_48","F_RESIDENT","NA")))</f>
        <v>NA</v>
      </c>
      <c r="L416" s="1" t="str">
        <f>IF(SABI_SUMMARY!AU416="CENSORED",IF(SABI_SUMMARY!AT416="MALE_SUBADULT","M_DISPERSED",IF(SABI_SUMMARY!AT416="FEMALE_SUBADULT","F_DISPERSED","NA")),IF(SABI_SUMMARY!AU416="MALE_ADULT_36_48","M_RESIDENT",IF(SABI_SUMMARY!AU416="FEMALE_ADULT_36_48","F_RESIDENT","NA")))</f>
        <v>NA</v>
      </c>
      <c r="M416" s="1" t="str">
        <f>IF(SABI_SUMMARY!AV416="CENSORED",IF(SABI_SUMMARY!AU416="MALE_SUBADULT","M_DISPERSED",IF(SABI_SUMMARY!AU416="FEMALE_SUBADULT","F_DISPERSED","NA")),IF(SABI_SUMMARY!AV416="MALE_ADULT_36_48","M_RESIDENT",IF(SABI_SUMMARY!AV416="FEMALE_ADULT_36_48","F_RESIDENT","NA")))</f>
        <v>NA</v>
      </c>
      <c r="N416" s="1" t="str">
        <f>IF(SABI_SUMMARY!AW416="CENSORED",IF(SABI_SUMMARY!AV416="MALE_SUBADULT","M_DISPERSED",IF(SABI_SUMMARY!AV416="FEMALE_SUBADULT","F_DISPERSED","NA")),IF(SABI_SUMMARY!AW416="MALE_ADULT_36_48","M_RESIDENT",IF(SABI_SUMMARY!AW416="FEMALE_ADULT_36_48","F_RESIDENT","NA")))</f>
        <v>NA</v>
      </c>
      <c r="O416" s="1" t="str">
        <f>IF(SABI_SUMMARY!AX416="CENSORED",IF(SABI_SUMMARY!AW416="MALE_SUBADULT","M_DISPERSED",IF(SABI_SUMMARY!AW416="FEMALE_SUBADULT","F_DISPERSED","NA")),IF(SABI_SUMMARY!AX416="MALE_ADULT_36_48","M_RESIDENT",IF(SABI_SUMMARY!AX416="FEMALE_ADULT_36_48","F_RESIDENT","NA")))</f>
        <v>NA</v>
      </c>
      <c r="P416" s="1" t="str">
        <f>IF(SABI_SUMMARY!AY416="CENSORED",IF(SABI_SUMMARY!AX416="MALE_SUBADULT","M_DISPERSED",IF(SABI_SUMMARY!AX416="FEMALE_SUBADULT","F_DISPERSED","NA")),IF(SABI_SUMMARY!AY416="MALE_ADULT_36_48","M_RESIDENT",IF(SABI_SUMMARY!AY416="FEMALE_ADULT_36_48","F_RESIDENT","NA")))</f>
        <v>NA</v>
      </c>
    </row>
    <row r="417" spans="1:16" x14ac:dyDescent="0.2">
      <c r="A417" s="27">
        <f>SABI_RAW_DATA!A417</f>
        <v>416</v>
      </c>
      <c r="B417" s="1" t="str">
        <f>IF(SABI_SUMMARY!AK417="CENSORED",IF(SABI_SUMMARY!AJ417="MALE_SUBADULT","M_DISPERSED",IF(SABI_SUMMARY!AJ417="FEMALE_SUBADULT","F_DISPERSED","NA")),IF(SABI_SUMMARY!AK417="MALE_ADULT_36_48","M_RESIDENT",IF(SABI_SUMMARY!AK417="FEMALE_ADULT_36_48","F_RESIDENT","NA")))</f>
        <v>NA</v>
      </c>
      <c r="C417" s="1" t="str">
        <f>IF(SABI_SUMMARY!AL417="CENSORED",IF(SABI_SUMMARY!AK417="MALE_SUBADULT","M_DISPERSED",IF(SABI_SUMMARY!AK417="FEMALE_SUBADULT","F_DISPERSED","NA")),IF(SABI_SUMMARY!AL417="MALE_ADULT_36_48","M_RESIDENT",IF(SABI_SUMMARY!AL417="FEMALE_ADULT_36_48","F_RESIDENT","NA")))</f>
        <v>NA</v>
      </c>
      <c r="D417" s="1" t="str">
        <f>IF(SABI_SUMMARY!AM417="CENSORED",IF(SABI_SUMMARY!AL417="MALE_SUBADULT","M_DISPERSED",IF(SABI_SUMMARY!AL417="FEMALE_SUBADULT","F_DISPERSED","NA")),IF(SABI_SUMMARY!AM417="MALE_ADULT_36_48","M_RESIDENT",IF(SABI_SUMMARY!AM417="FEMALE_ADULT_36_48","F_RESIDENT","NA")))</f>
        <v>NA</v>
      </c>
      <c r="E417" s="1" t="str">
        <f>IF(SABI_SUMMARY!AN417="CENSORED",IF(SABI_SUMMARY!AM417="MALE_SUBADULT","M_DISPERSED",IF(SABI_SUMMARY!AM417="FEMALE_SUBADULT","F_DISPERSED","NA")),IF(SABI_SUMMARY!AN417="MALE_ADULT_36_48","M_RESIDENT",IF(SABI_SUMMARY!AN417="FEMALE_ADULT_36_48","F_RESIDENT","NA")))</f>
        <v>NA</v>
      </c>
      <c r="F417" s="1" t="str">
        <f>IF(SABI_SUMMARY!AO417="CENSORED",IF(SABI_SUMMARY!AN417="MALE_SUBADULT","M_DISPERSED",IF(SABI_SUMMARY!AN417="FEMALE_SUBADULT","F_DISPERSED","NA")),IF(SABI_SUMMARY!AO417="MALE_ADULT_36_48","M_RESIDENT",IF(SABI_SUMMARY!AO417="FEMALE_ADULT_36_48","F_RESIDENT","NA")))</f>
        <v>NA</v>
      </c>
      <c r="G417" s="1" t="str">
        <f>IF(SABI_SUMMARY!AP417="CENSORED",IF(SABI_SUMMARY!AO417="MALE_SUBADULT","M_DISPERSED",IF(SABI_SUMMARY!AO417="FEMALE_SUBADULT","F_DISPERSED","NA")),IF(SABI_SUMMARY!AP417="MALE_ADULT_36_48","M_RESIDENT",IF(SABI_SUMMARY!AP417="FEMALE_ADULT_36_48","F_RESIDENT","NA")))</f>
        <v>NA</v>
      </c>
      <c r="H417" s="1" t="str">
        <f>IF(SABI_SUMMARY!AQ417="CENSORED",IF(SABI_SUMMARY!AP417="MALE_SUBADULT","M_DISPERSED",IF(SABI_SUMMARY!AP417="FEMALE_SUBADULT","F_DISPERSED","NA")),IF(SABI_SUMMARY!AQ417="MALE_ADULT_36_48","M_RESIDENT",IF(SABI_SUMMARY!AQ417="FEMALE_ADULT_36_48","F_RESIDENT","NA")))</f>
        <v>NA</v>
      </c>
      <c r="I417" s="1" t="str">
        <f>IF(SABI_SUMMARY!AR417="CENSORED",IF(SABI_SUMMARY!AQ417="MALE_SUBADULT","M_DISPERSED",IF(SABI_SUMMARY!AQ417="FEMALE_SUBADULT","F_DISPERSED","NA")),IF(SABI_SUMMARY!AR417="MALE_ADULT_36_48","M_RESIDENT",IF(SABI_SUMMARY!AR417="FEMALE_ADULT_36_48","F_RESIDENT","NA")))</f>
        <v>NA</v>
      </c>
      <c r="J417" s="1" t="str">
        <f>IF(SABI_SUMMARY!AS417="CENSORED",IF(SABI_SUMMARY!AR417="MALE_SUBADULT","M_DISPERSED",IF(SABI_SUMMARY!AR417="FEMALE_SUBADULT","F_DISPERSED","NA")),IF(SABI_SUMMARY!AS417="MALE_ADULT_36_48","M_RESIDENT",IF(SABI_SUMMARY!AS417="FEMALE_ADULT_36_48","F_RESIDENT","NA")))</f>
        <v>NA</v>
      </c>
      <c r="K417" s="1" t="str">
        <f>IF(SABI_SUMMARY!AT417="CENSORED",IF(SABI_SUMMARY!AS417="MALE_SUBADULT","M_DISPERSED",IF(SABI_SUMMARY!AS417="FEMALE_SUBADULT","F_DISPERSED","NA")),IF(SABI_SUMMARY!AT417="MALE_ADULT_36_48","M_RESIDENT",IF(SABI_SUMMARY!AT417="FEMALE_ADULT_36_48","F_RESIDENT","NA")))</f>
        <v>NA</v>
      </c>
      <c r="L417" s="1" t="str">
        <f>IF(SABI_SUMMARY!AU417="CENSORED",IF(SABI_SUMMARY!AT417="MALE_SUBADULT","M_DISPERSED",IF(SABI_SUMMARY!AT417="FEMALE_SUBADULT","F_DISPERSED","NA")),IF(SABI_SUMMARY!AU417="MALE_ADULT_36_48","M_RESIDENT",IF(SABI_SUMMARY!AU417="FEMALE_ADULT_36_48","F_RESIDENT","NA")))</f>
        <v>NA</v>
      </c>
      <c r="M417" s="1" t="str">
        <f>IF(SABI_SUMMARY!AV417="CENSORED",IF(SABI_SUMMARY!AU417="MALE_SUBADULT","M_DISPERSED",IF(SABI_SUMMARY!AU417="FEMALE_SUBADULT","F_DISPERSED","NA")),IF(SABI_SUMMARY!AV417="MALE_ADULT_36_48","M_RESIDENT",IF(SABI_SUMMARY!AV417="FEMALE_ADULT_36_48","F_RESIDENT","NA")))</f>
        <v>NA</v>
      </c>
      <c r="N417" s="1" t="str">
        <f>IF(SABI_SUMMARY!AW417="CENSORED",IF(SABI_SUMMARY!AV417="MALE_SUBADULT","M_DISPERSED",IF(SABI_SUMMARY!AV417="FEMALE_SUBADULT","F_DISPERSED","NA")),IF(SABI_SUMMARY!AW417="MALE_ADULT_36_48","M_RESIDENT",IF(SABI_SUMMARY!AW417="FEMALE_ADULT_36_48","F_RESIDENT","NA")))</f>
        <v>NA</v>
      </c>
      <c r="O417" s="1" t="str">
        <f>IF(SABI_SUMMARY!AX417="CENSORED",IF(SABI_SUMMARY!AW417="MALE_SUBADULT","M_DISPERSED",IF(SABI_SUMMARY!AW417="FEMALE_SUBADULT","F_DISPERSED","NA")),IF(SABI_SUMMARY!AX417="MALE_ADULT_36_48","M_RESIDENT",IF(SABI_SUMMARY!AX417="FEMALE_ADULT_36_48","F_RESIDENT","NA")))</f>
        <v>NA</v>
      </c>
      <c r="P417" s="1" t="str">
        <f>IF(SABI_SUMMARY!AY417="CENSORED",IF(SABI_SUMMARY!AX417="MALE_SUBADULT","M_DISPERSED",IF(SABI_SUMMARY!AX417="FEMALE_SUBADULT","F_DISPERSED","NA")),IF(SABI_SUMMARY!AY417="MALE_ADULT_36_48","M_RESIDENT",IF(SABI_SUMMARY!AY417="FEMALE_ADULT_36_48","F_RESIDENT","NA")))</f>
        <v>NA</v>
      </c>
    </row>
    <row r="418" spans="1:16" x14ac:dyDescent="0.2">
      <c r="A418" s="27">
        <f>SABI_RAW_DATA!A418</f>
        <v>417</v>
      </c>
      <c r="B418" s="1" t="str">
        <f>IF(SABI_SUMMARY!AK418="CENSORED",IF(SABI_SUMMARY!AJ418="MALE_SUBADULT","M_DISPERSED",IF(SABI_SUMMARY!AJ418="FEMALE_SUBADULT","F_DISPERSED","NA")),IF(SABI_SUMMARY!AK418="MALE_ADULT_36_48","M_RESIDENT",IF(SABI_SUMMARY!AK418="FEMALE_ADULT_36_48","F_RESIDENT","NA")))</f>
        <v>NA</v>
      </c>
      <c r="C418" s="1" t="str">
        <f>IF(SABI_SUMMARY!AL418="CENSORED",IF(SABI_SUMMARY!AK418="MALE_SUBADULT","M_DISPERSED",IF(SABI_SUMMARY!AK418="FEMALE_SUBADULT","F_DISPERSED","NA")),IF(SABI_SUMMARY!AL418="MALE_ADULT_36_48","M_RESIDENT",IF(SABI_SUMMARY!AL418="FEMALE_ADULT_36_48","F_RESIDENT","NA")))</f>
        <v>NA</v>
      </c>
      <c r="D418" s="1" t="str">
        <f>IF(SABI_SUMMARY!AM418="CENSORED",IF(SABI_SUMMARY!AL418="MALE_SUBADULT","M_DISPERSED",IF(SABI_SUMMARY!AL418="FEMALE_SUBADULT","F_DISPERSED","NA")),IF(SABI_SUMMARY!AM418="MALE_ADULT_36_48","M_RESIDENT",IF(SABI_SUMMARY!AM418="FEMALE_ADULT_36_48","F_RESIDENT","NA")))</f>
        <v>NA</v>
      </c>
      <c r="E418" s="1" t="str">
        <f>IF(SABI_SUMMARY!AN418="CENSORED",IF(SABI_SUMMARY!AM418="MALE_SUBADULT","M_DISPERSED",IF(SABI_SUMMARY!AM418="FEMALE_SUBADULT","F_DISPERSED","NA")),IF(SABI_SUMMARY!AN418="MALE_ADULT_36_48","M_RESIDENT",IF(SABI_SUMMARY!AN418="FEMALE_ADULT_36_48","F_RESIDENT","NA")))</f>
        <v>NA</v>
      </c>
      <c r="F418" s="1" t="str">
        <f>IF(SABI_SUMMARY!AO418="CENSORED",IF(SABI_SUMMARY!AN418="MALE_SUBADULT","M_DISPERSED",IF(SABI_SUMMARY!AN418="FEMALE_SUBADULT","F_DISPERSED","NA")),IF(SABI_SUMMARY!AO418="MALE_ADULT_36_48","M_RESIDENT",IF(SABI_SUMMARY!AO418="FEMALE_ADULT_36_48","F_RESIDENT","NA")))</f>
        <v>NA</v>
      </c>
      <c r="G418" s="1" t="str">
        <f>IF(SABI_SUMMARY!AP418="CENSORED",IF(SABI_SUMMARY!AO418="MALE_SUBADULT","M_DISPERSED",IF(SABI_SUMMARY!AO418="FEMALE_SUBADULT","F_DISPERSED","NA")),IF(SABI_SUMMARY!AP418="MALE_ADULT_36_48","M_RESIDENT",IF(SABI_SUMMARY!AP418="FEMALE_ADULT_36_48","F_RESIDENT","NA")))</f>
        <v>NA</v>
      </c>
      <c r="H418" s="1" t="str">
        <f>IF(SABI_SUMMARY!AQ418="CENSORED",IF(SABI_SUMMARY!AP418="MALE_SUBADULT","M_DISPERSED",IF(SABI_SUMMARY!AP418="FEMALE_SUBADULT","F_DISPERSED","NA")),IF(SABI_SUMMARY!AQ418="MALE_ADULT_36_48","M_RESIDENT",IF(SABI_SUMMARY!AQ418="FEMALE_ADULT_36_48","F_RESIDENT","NA")))</f>
        <v>NA</v>
      </c>
      <c r="I418" s="1" t="str">
        <f>IF(SABI_SUMMARY!AR418="CENSORED",IF(SABI_SUMMARY!AQ418="MALE_SUBADULT","M_DISPERSED",IF(SABI_SUMMARY!AQ418="FEMALE_SUBADULT","F_DISPERSED","NA")),IF(SABI_SUMMARY!AR418="MALE_ADULT_36_48","M_RESIDENT",IF(SABI_SUMMARY!AR418="FEMALE_ADULT_36_48","F_RESIDENT","NA")))</f>
        <v>NA</v>
      </c>
      <c r="J418" s="1" t="str">
        <f>IF(SABI_SUMMARY!AS418="CENSORED",IF(SABI_SUMMARY!AR418="MALE_SUBADULT","M_DISPERSED",IF(SABI_SUMMARY!AR418="FEMALE_SUBADULT","F_DISPERSED","NA")),IF(SABI_SUMMARY!AS418="MALE_ADULT_36_48","M_RESIDENT",IF(SABI_SUMMARY!AS418="FEMALE_ADULT_36_48","F_RESIDENT","NA")))</f>
        <v>NA</v>
      </c>
      <c r="K418" s="1" t="str">
        <f>IF(SABI_SUMMARY!AT418="CENSORED",IF(SABI_SUMMARY!AS418="MALE_SUBADULT","M_DISPERSED",IF(SABI_SUMMARY!AS418="FEMALE_SUBADULT","F_DISPERSED","NA")),IF(SABI_SUMMARY!AT418="MALE_ADULT_36_48","M_RESIDENT",IF(SABI_SUMMARY!AT418="FEMALE_ADULT_36_48","F_RESIDENT","NA")))</f>
        <v>NA</v>
      </c>
      <c r="L418" s="1" t="str">
        <f>IF(SABI_SUMMARY!AU418="CENSORED",IF(SABI_SUMMARY!AT418="MALE_SUBADULT","M_DISPERSED",IF(SABI_SUMMARY!AT418="FEMALE_SUBADULT","F_DISPERSED","NA")),IF(SABI_SUMMARY!AU418="MALE_ADULT_36_48","M_RESIDENT",IF(SABI_SUMMARY!AU418="FEMALE_ADULT_36_48","F_RESIDENT","NA")))</f>
        <v>NA</v>
      </c>
      <c r="M418" s="1" t="str">
        <f>IF(SABI_SUMMARY!AV418="CENSORED",IF(SABI_SUMMARY!AU418="MALE_SUBADULT","M_DISPERSED",IF(SABI_SUMMARY!AU418="FEMALE_SUBADULT","F_DISPERSED","NA")),IF(SABI_SUMMARY!AV418="MALE_ADULT_36_48","M_RESIDENT",IF(SABI_SUMMARY!AV418="FEMALE_ADULT_36_48","F_RESIDENT","NA")))</f>
        <v>NA</v>
      </c>
      <c r="N418" s="1" t="str">
        <f>IF(SABI_SUMMARY!AW418="CENSORED",IF(SABI_SUMMARY!AV418="MALE_SUBADULT","M_DISPERSED",IF(SABI_SUMMARY!AV418="FEMALE_SUBADULT","F_DISPERSED","NA")),IF(SABI_SUMMARY!AW418="MALE_ADULT_36_48","M_RESIDENT",IF(SABI_SUMMARY!AW418="FEMALE_ADULT_36_48","F_RESIDENT","NA")))</f>
        <v>NA</v>
      </c>
      <c r="O418" s="1" t="str">
        <f>IF(SABI_SUMMARY!AX418="CENSORED",IF(SABI_SUMMARY!AW418="MALE_SUBADULT","M_DISPERSED",IF(SABI_SUMMARY!AW418="FEMALE_SUBADULT","F_DISPERSED","NA")),IF(SABI_SUMMARY!AX418="MALE_ADULT_36_48","M_RESIDENT",IF(SABI_SUMMARY!AX418="FEMALE_ADULT_36_48","F_RESIDENT","NA")))</f>
        <v>NA</v>
      </c>
      <c r="P418" s="1" t="str">
        <f>IF(SABI_SUMMARY!AY418="CENSORED",IF(SABI_SUMMARY!AX418="MALE_SUBADULT","M_DISPERSED",IF(SABI_SUMMARY!AX418="FEMALE_SUBADULT","F_DISPERSED","NA")),IF(SABI_SUMMARY!AY418="MALE_ADULT_36_48","M_RESIDENT",IF(SABI_SUMMARY!AY418="FEMALE_ADULT_36_48","F_RESIDENT","NA")))</f>
        <v>NA</v>
      </c>
    </row>
    <row r="419" spans="1:16" x14ac:dyDescent="0.2">
      <c r="A419" s="27">
        <f>SABI_RAW_DATA!A419</f>
        <v>418</v>
      </c>
      <c r="B419" s="1" t="str">
        <f>IF(SABI_SUMMARY!AK419="CENSORED",IF(SABI_SUMMARY!AJ419="MALE_SUBADULT","M_DISPERSED",IF(SABI_SUMMARY!AJ419="FEMALE_SUBADULT","F_DISPERSED","NA")),IF(SABI_SUMMARY!AK419="MALE_ADULT_36_48","M_RESIDENT",IF(SABI_SUMMARY!AK419="FEMALE_ADULT_36_48","F_RESIDENT","NA")))</f>
        <v>NA</v>
      </c>
      <c r="C419" s="1" t="str">
        <f>IF(SABI_SUMMARY!AL419="CENSORED",IF(SABI_SUMMARY!AK419="MALE_SUBADULT","M_DISPERSED",IF(SABI_SUMMARY!AK419="FEMALE_SUBADULT","F_DISPERSED","NA")),IF(SABI_SUMMARY!AL419="MALE_ADULT_36_48","M_RESIDENT",IF(SABI_SUMMARY!AL419="FEMALE_ADULT_36_48","F_RESIDENT","NA")))</f>
        <v>NA</v>
      </c>
      <c r="D419" s="1" t="str">
        <f>IF(SABI_SUMMARY!AM419="CENSORED",IF(SABI_SUMMARY!AL419="MALE_SUBADULT","M_DISPERSED",IF(SABI_SUMMARY!AL419="FEMALE_SUBADULT","F_DISPERSED","NA")),IF(SABI_SUMMARY!AM419="MALE_ADULT_36_48","M_RESIDENT",IF(SABI_SUMMARY!AM419="FEMALE_ADULT_36_48","F_RESIDENT","NA")))</f>
        <v>NA</v>
      </c>
      <c r="E419" s="1" t="str">
        <f>IF(SABI_SUMMARY!AN419="CENSORED",IF(SABI_SUMMARY!AM419="MALE_SUBADULT","M_DISPERSED",IF(SABI_SUMMARY!AM419="FEMALE_SUBADULT","F_DISPERSED","NA")),IF(SABI_SUMMARY!AN419="MALE_ADULT_36_48","M_RESIDENT",IF(SABI_SUMMARY!AN419="FEMALE_ADULT_36_48","F_RESIDENT","NA")))</f>
        <v>NA</v>
      </c>
      <c r="F419" s="1" t="str">
        <f>IF(SABI_SUMMARY!AO419="CENSORED",IF(SABI_SUMMARY!AN419="MALE_SUBADULT","M_DISPERSED",IF(SABI_SUMMARY!AN419="FEMALE_SUBADULT","F_DISPERSED","NA")),IF(SABI_SUMMARY!AO419="MALE_ADULT_36_48","M_RESIDENT",IF(SABI_SUMMARY!AO419="FEMALE_ADULT_36_48","F_RESIDENT","NA")))</f>
        <v>NA</v>
      </c>
      <c r="G419" s="1" t="str">
        <f>IF(SABI_SUMMARY!AP419="CENSORED",IF(SABI_SUMMARY!AO419="MALE_SUBADULT","M_DISPERSED",IF(SABI_SUMMARY!AO419="FEMALE_SUBADULT","F_DISPERSED","NA")),IF(SABI_SUMMARY!AP419="MALE_ADULT_36_48","M_RESIDENT",IF(SABI_SUMMARY!AP419="FEMALE_ADULT_36_48","F_RESIDENT","NA")))</f>
        <v>NA</v>
      </c>
      <c r="H419" s="1" t="str">
        <f>IF(SABI_SUMMARY!AQ419="CENSORED",IF(SABI_SUMMARY!AP419="MALE_SUBADULT","M_DISPERSED",IF(SABI_SUMMARY!AP419="FEMALE_SUBADULT","F_DISPERSED","NA")),IF(SABI_SUMMARY!AQ419="MALE_ADULT_36_48","M_RESIDENT",IF(SABI_SUMMARY!AQ419="FEMALE_ADULT_36_48","F_RESIDENT","NA")))</f>
        <v>NA</v>
      </c>
      <c r="I419" s="1" t="str">
        <f>IF(SABI_SUMMARY!AR419="CENSORED",IF(SABI_SUMMARY!AQ419="MALE_SUBADULT","M_DISPERSED",IF(SABI_SUMMARY!AQ419="FEMALE_SUBADULT","F_DISPERSED","NA")),IF(SABI_SUMMARY!AR419="MALE_ADULT_36_48","M_RESIDENT",IF(SABI_SUMMARY!AR419="FEMALE_ADULT_36_48","F_RESIDENT","NA")))</f>
        <v>NA</v>
      </c>
      <c r="J419" s="1" t="str">
        <f>IF(SABI_SUMMARY!AS419="CENSORED",IF(SABI_SUMMARY!AR419="MALE_SUBADULT","M_DISPERSED",IF(SABI_SUMMARY!AR419="FEMALE_SUBADULT","F_DISPERSED","NA")),IF(SABI_SUMMARY!AS419="MALE_ADULT_36_48","M_RESIDENT",IF(SABI_SUMMARY!AS419="FEMALE_ADULT_36_48","F_RESIDENT","NA")))</f>
        <v>NA</v>
      </c>
      <c r="K419" s="1" t="str">
        <f>IF(SABI_SUMMARY!AT419="CENSORED",IF(SABI_SUMMARY!AS419="MALE_SUBADULT","M_DISPERSED",IF(SABI_SUMMARY!AS419="FEMALE_SUBADULT","F_DISPERSED","NA")),IF(SABI_SUMMARY!AT419="MALE_ADULT_36_48","M_RESIDENT",IF(SABI_SUMMARY!AT419="FEMALE_ADULT_36_48","F_RESIDENT","NA")))</f>
        <v>NA</v>
      </c>
      <c r="L419" s="1" t="str">
        <f>IF(SABI_SUMMARY!AU419="CENSORED",IF(SABI_SUMMARY!AT419="MALE_SUBADULT","M_DISPERSED",IF(SABI_SUMMARY!AT419="FEMALE_SUBADULT","F_DISPERSED","NA")),IF(SABI_SUMMARY!AU419="MALE_ADULT_36_48","M_RESIDENT",IF(SABI_SUMMARY!AU419="FEMALE_ADULT_36_48","F_RESIDENT","NA")))</f>
        <v>NA</v>
      </c>
      <c r="M419" s="1" t="str">
        <f>IF(SABI_SUMMARY!AV419="CENSORED",IF(SABI_SUMMARY!AU419="MALE_SUBADULT","M_DISPERSED",IF(SABI_SUMMARY!AU419="FEMALE_SUBADULT","F_DISPERSED","NA")),IF(SABI_SUMMARY!AV419="MALE_ADULT_36_48","M_RESIDENT",IF(SABI_SUMMARY!AV419="FEMALE_ADULT_36_48","F_RESIDENT","NA")))</f>
        <v>NA</v>
      </c>
      <c r="N419" s="1" t="str">
        <f>IF(SABI_SUMMARY!AW419="CENSORED",IF(SABI_SUMMARY!AV419="MALE_SUBADULT","M_DISPERSED",IF(SABI_SUMMARY!AV419="FEMALE_SUBADULT","F_DISPERSED","NA")),IF(SABI_SUMMARY!AW419="MALE_ADULT_36_48","M_RESIDENT",IF(SABI_SUMMARY!AW419="FEMALE_ADULT_36_48","F_RESIDENT","NA")))</f>
        <v>NA</v>
      </c>
      <c r="O419" s="1" t="str">
        <f>IF(SABI_SUMMARY!AX419="CENSORED",IF(SABI_SUMMARY!AW419="MALE_SUBADULT","M_DISPERSED",IF(SABI_SUMMARY!AW419="FEMALE_SUBADULT","F_DISPERSED","NA")),IF(SABI_SUMMARY!AX419="MALE_ADULT_36_48","M_RESIDENT",IF(SABI_SUMMARY!AX419="FEMALE_ADULT_36_48","F_RESIDENT","NA")))</f>
        <v>NA</v>
      </c>
      <c r="P419" s="1" t="str">
        <f>IF(SABI_SUMMARY!AY419="CENSORED",IF(SABI_SUMMARY!AX419="MALE_SUBADULT","M_DISPERSED",IF(SABI_SUMMARY!AX419="FEMALE_SUBADULT","F_DISPERSED","NA")),IF(SABI_SUMMARY!AY419="MALE_ADULT_36_48","M_RESIDENT",IF(SABI_SUMMARY!AY419="FEMALE_ADULT_36_48","F_RESIDENT","NA")))</f>
        <v>NA</v>
      </c>
    </row>
    <row r="420" spans="1:16" x14ac:dyDescent="0.2">
      <c r="A420" s="27">
        <f>SABI_RAW_DATA!A420</f>
        <v>419</v>
      </c>
      <c r="B420" s="1" t="str">
        <f>IF(SABI_SUMMARY!AK420="CENSORED",IF(SABI_SUMMARY!AJ420="MALE_SUBADULT","M_DISPERSED",IF(SABI_SUMMARY!AJ420="FEMALE_SUBADULT","F_DISPERSED","NA")),IF(SABI_SUMMARY!AK420="MALE_ADULT_36_48","M_RESIDENT",IF(SABI_SUMMARY!AK420="FEMALE_ADULT_36_48","F_RESIDENT","NA")))</f>
        <v>NA</v>
      </c>
      <c r="C420" s="1" t="str">
        <f>IF(SABI_SUMMARY!AL420="CENSORED",IF(SABI_SUMMARY!AK420="MALE_SUBADULT","M_DISPERSED",IF(SABI_SUMMARY!AK420="FEMALE_SUBADULT","F_DISPERSED","NA")),IF(SABI_SUMMARY!AL420="MALE_ADULT_36_48","M_RESIDENT",IF(SABI_SUMMARY!AL420="FEMALE_ADULT_36_48","F_RESIDENT","NA")))</f>
        <v>NA</v>
      </c>
      <c r="D420" s="1" t="str">
        <f>IF(SABI_SUMMARY!AM420="CENSORED",IF(SABI_SUMMARY!AL420="MALE_SUBADULT","M_DISPERSED",IF(SABI_SUMMARY!AL420="FEMALE_SUBADULT","F_DISPERSED","NA")),IF(SABI_SUMMARY!AM420="MALE_ADULT_36_48","M_RESIDENT",IF(SABI_SUMMARY!AM420="FEMALE_ADULT_36_48","F_RESIDENT","NA")))</f>
        <v>NA</v>
      </c>
      <c r="E420" s="1" t="str">
        <f>IF(SABI_SUMMARY!AN420="CENSORED",IF(SABI_SUMMARY!AM420="MALE_SUBADULT","M_DISPERSED",IF(SABI_SUMMARY!AM420="FEMALE_SUBADULT","F_DISPERSED","NA")),IF(SABI_SUMMARY!AN420="MALE_ADULT_36_48","M_RESIDENT",IF(SABI_SUMMARY!AN420="FEMALE_ADULT_36_48","F_RESIDENT","NA")))</f>
        <v>NA</v>
      </c>
      <c r="F420" s="1" t="str">
        <f>IF(SABI_SUMMARY!AO420="CENSORED",IF(SABI_SUMMARY!AN420="MALE_SUBADULT","M_DISPERSED",IF(SABI_SUMMARY!AN420="FEMALE_SUBADULT","F_DISPERSED","NA")),IF(SABI_SUMMARY!AO420="MALE_ADULT_36_48","M_RESIDENT",IF(SABI_SUMMARY!AO420="FEMALE_ADULT_36_48","F_RESIDENT","NA")))</f>
        <v>NA</v>
      </c>
      <c r="G420" s="1" t="str">
        <f>IF(SABI_SUMMARY!AP420="CENSORED",IF(SABI_SUMMARY!AO420="MALE_SUBADULT","M_DISPERSED",IF(SABI_SUMMARY!AO420="FEMALE_SUBADULT","F_DISPERSED","NA")),IF(SABI_SUMMARY!AP420="MALE_ADULT_36_48","M_RESIDENT",IF(SABI_SUMMARY!AP420="FEMALE_ADULT_36_48","F_RESIDENT","NA")))</f>
        <v>NA</v>
      </c>
      <c r="H420" s="1" t="str">
        <f>IF(SABI_SUMMARY!AQ420="CENSORED",IF(SABI_SUMMARY!AP420="MALE_SUBADULT","M_DISPERSED",IF(SABI_SUMMARY!AP420="FEMALE_SUBADULT","F_DISPERSED","NA")),IF(SABI_SUMMARY!AQ420="MALE_ADULT_36_48","M_RESIDENT",IF(SABI_SUMMARY!AQ420="FEMALE_ADULT_36_48","F_RESIDENT","NA")))</f>
        <v>NA</v>
      </c>
      <c r="I420" s="1" t="str">
        <f>IF(SABI_SUMMARY!AR420="CENSORED",IF(SABI_SUMMARY!AQ420="MALE_SUBADULT","M_DISPERSED",IF(SABI_SUMMARY!AQ420="FEMALE_SUBADULT","F_DISPERSED","NA")),IF(SABI_SUMMARY!AR420="MALE_ADULT_36_48","M_RESIDENT",IF(SABI_SUMMARY!AR420="FEMALE_ADULT_36_48","F_RESIDENT","NA")))</f>
        <v>NA</v>
      </c>
      <c r="J420" s="1" t="str">
        <f>IF(SABI_SUMMARY!AS420="CENSORED",IF(SABI_SUMMARY!AR420="MALE_SUBADULT","M_DISPERSED",IF(SABI_SUMMARY!AR420="FEMALE_SUBADULT","F_DISPERSED","NA")),IF(SABI_SUMMARY!AS420="MALE_ADULT_36_48","M_RESIDENT",IF(SABI_SUMMARY!AS420="FEMALE_ADULT_36_48","F_RESIDENT","NA")))</f>
        <v>NA</v>
      </c>
      <c r="K420" s="1" t="str">
        <f>IF(SABI_SUMMARY!AT420="CENSORED",IF(SABI_SUMMARY!AS420="MALE_SUBADULT","M_DISPERSED",IF(SABI_SUMMARY!AS420="FEMALE_SUBADULT","F_DISPERSED","NA")),IF(SABI_SUMMARY!AT420="MALE_ADULT_36_48","M_RESIDENT",IF(SABI_SUMMARY!AT420="FEMALE_ADULT_36_48","F_RESIDENT","NA")))</f>
        <v>NA</v>
      </c>
      <c r="L420" s="1" t="str">
        <f>IF(SABI_SUMMARY!AU420="CENSORED",IF(SABI_SUMMARY!AT420="MALE_SUBADULT","M_DISPERSED",IF(SABI_SUMMARY!AT420="FEMALE_SUBADULT","F_DISPERSED","NA")),IF(SABI_SUMMARY!AU420="MALE_ADULT_36_48","M_RESIDENT",IF(SABI_SUMMARY!AU420="FEMALE_ADULT_36_48","F_RESIDENT","NA")))</f>
        <v>NA</v>
      </c>
      <c r="M420" s="1" t="str">
        <f>IF(SABI_SUMMARY!AV420="CENSORED",IF(SABI_SUMMARY!AU420="MALE_SUBADULT","M_DISPERSED",IF(SABI_SUMMARY!AU420="FEMALE_SUBADULT","F_DISPERSED","NA")),IF(SABI_SUMMARY!AV420="MALE_ADULT_36_48","M_RESIDENT",IF(SABI_SUMMARY!AV420="FEMALE_ADULT_36_48","F_RESIDENT","NA")))</f>
        <v>NA</v>
      </c>
      <c r="N420" s="1" t="str">
        <f>IF(SABI_SUMMARY!AW420="CENSORED",IF(SABI_SUMMARY!AV420="MALE_SUBADULT","M_DISPERSED",IF(SABI_SUMMARY!AV420="FEMALE_SUBADULT","F_DISPERSED","NA")),IF(SABI_SUMMARY!AW420="MALE_ADULT_36_48","M_RESIDENT",IF(SABI_SUMMARY!AW420="FEMALE_ADULT_36_48","F_RESIDENT","NA")))</f>
        <v>NA</v>
      </c>
      <c r="O420" s="1" t="str">
        <f>IF(SABI_SUMMARY!AX420="CENSORED",IF(SABI_SUMMARY!AW420="MALE_SUBADULT","M_DISPERSED",IF(SABI_SUMMARY!AW420="FEMALE_SUBADULT","F_DISPERSED","NA")),IF(SABI_SUMMARY!AX420="MALE_ADULT_36_48","M_RESIDENT",IF(SABI_SUMMARY!AX420="FEMALE_ADULT_36_48","F_RESIDENT","NA")))</f>
        <v>NA</v>
      </c>
      <c r="P420" s="1" t="str">
        <f>IF(SABI_SUMMARY!AY420="CENSORED",IF(SABI_SUMMARY!AX420="MALE_SUBADULT","M_DISPERSED",IF(SABI_SUMMARY!AX420="FEMALE_SUBADULT","F_DISPERSED","NA")),IF(SABI_SUMMARY!AY420="MALE_ADULT_36_48","M_RESIDENT",IF(SABI_SUMMARY!AY420="FEMALE_ADULT_36_48","F_RESIDENT","NA")))</f>
        <v>NA</v>
      </c>
    </row>
    <row r="421" spans="1:16" x14ac:dyDescent="0.2">
      <c r="A421" s="27">
        <f>SABI_RAW_DATA!A421</f>
        <v>420</v>
      </c>
      <c r="B421" s="1" t="str">
        <f>IF(SABI_SUMMARY!AK421="CENSORED",IF(SABI_SUMMARY!AJ421="MALE_SUBADULT","M_DISPERSED",IF(SABI_SUMMARY!AJ421="FEMALE_SUBADULT","F_DISPERSED","NA")),IF(SABI_SUMMARY!AK421="MALE_ADULT_36_48","M_RESIDENT",IF(SABI_SUMMARY!AK421="FEMALE_ADULT_36_48","F_RESIDENT","NA")))</f>
        <v>M_RESIDENT</v>
      </c>
      <c r="C421" s="1" t="str">
        <f>IF(SABI_SUMMARY!AL421="CENSORED",IF(SABI_SUMMARY!AK421="MALE_SUBADULT","M_DISPERSED",IF(SABI_SUMMARY!AK421="FEMALE_SUBADULT","F_DISPERSED","NA")),IF(SABI_SUMMARY!AL421="MALE_ADULT_36_48","M_RESIDENT",IF(SABI_SUMMARY!AL421="FEMALE_ADULT_36_48","F_RESIDENT","NA")))</f>
        <v>NA</v>
      </c>
      <c r="D421" s="1" t="str">
        <f>IF(SABI_SUMMARY!AM421="CENSORED",IF(SABI_SUMMARY!AL421="MALE_SUBADULT","M_DISPERSED",IF(SABI_SUMMARY!AL421="FEMALE_SUBADULT","F_DISPERSED","NA")),IF(SABI_SUMMARY!AM421="MALE_ADULT_36_48","M_RESIDENT",IF(SABI_SUMMARY!AM421="FEMALE_ADULT_36_48","F_RESIDENT","NA")))</f>
        <v>NA</v>
      </c>
      <c r="E421" s="1" t="str">
        <f>IF(SABI_SUMMARY!AN421="CENSORED",IF(SABI_SUMMARY!AM421="MALE_SUBADULT","M_DISPERSED",IF(SABI_SUMMARY!AM421="FEMALE_SUBADULT","F_DISPERSED","NA")),IF(SABI_SUMMARY!AN421="MALE_ADULT_36_48","M_RESIDENT",IF(SABI_SUMMARY!AN421="FEMALE_ADULT_36_48","F_RESIDENT","NA")))</f>
        <v>NA</v>
      </c>
      <c r="F421" s="1" t="str">
        <f>IF(SABI_SUMMARY!AO421="CENSORED",IF(SABI_SUMMARY!AN421="MALE_SUBADULT","M_DISPERSED",IF(SABI_SUMMARY!AN421="FEMALE_SUBADULT","F_DISPERSED","NA")),IF(SABI_SUMMARY!AO421="MALE_ADULT_36_48","M_RESIDENT",IF(SABI_SUMMARY!AO421="FEMALE_ADULT_36_48","F_RESIDENT","NA")))</f>
        <v>NA</v>
      </c>
      <c r="G421" s="1" t="str">
        <f>IF(SABI_SUMMARY!AP421="CENSORED",IF(SABI_SUMMARY!AO421="MALE_SUBADULT","M_DISPERSED",IF(SABI_SUMMARY!AO421="FEMALE_SUBADULT","F_DISPERSED","NA")),IF(SABI_SUMMARY!AP421="MALE_ADULT_36_48","M_RESIDENT",IF(SABI_SUMMARY!AP421="FEMALE_ADULT_36_48","F_RESIDENT","NA")))</f>
        <v>NA</v>
      </c>
      <c r="H421" s="1" t="str">
        <f>IF(SABI_SUMMARY!AQ421="CENSORED",IF(SABI_SUMMARY!AP421="MALE_SUBADULT","M_DISPERSED",IF(SABI_SUMMARY!AP421="FEMALE_SUBADULT","F_DISPERSED","NA")),IF(SABI_SUMMARY!AQ421="MALE_ADULT_36_48","M_RESIDENT",IF(SABI_SUMMARY!AQ421="FEMALE_ADULT_36_48","F_RESIDENT","NA")))</f>
        <v>NA</v>
      </c>
      <c r="I421" s="1" t="str">
        <f>IF(SABI_SUMMARY!AR421="CENSORED",IF(SABI_SUMMARY!AQ421="MALE_SUBADULT","M_DISPERSED",IF(SABI_SUMMARY!AQ421="FEMALE_SUBADULT","F_DISPERSED","NA")),IF(SABI_SUMMARY!AR421="MALE_ADULT_36_48","M_RESIDENT",IF(SABI_SUMMARY!AR421="FEMALE_ADULT_36_48","F_RESIDENT","NA")))</f>
        <v>NA</v>
      </c>
      <c r="J421" s="1" t="str">
        <f>IF(SABI_SUMMARY!AS421="CENSORED",IF(SABI_SUMMARY!AR421="MALE_SUBADULT","M_DISPERSED",IF(SABI_SUMMARY!AR421="FEMALE_SUBADULT","F_DISPERSED","NA")),IF(SABI_SUMMARY!AS421="MALE_ADULT_36_48","M_RESIDENT",IF(SABI_SUMMARY!AS421="FEMALE_ADULT_36_48","F_RESIDENT","NA")))</f>
        <v>NA</v>
      </c>
      <c r="K421" s="1" t="str">
        <f>IF(SABI_SUMMARY!AT421="CENSORED",IF(SABI_SUMMARY!AS421="MALE_SUBADULT","M_DISPERSED",IF(SABI_SUMMARY!AS421="FEMALE_SUBADULT","F_DISPERSED","NA")),IF(SABI_SUMMARY!AT421="MALE_ADULT_36_48","M_RESIDENT",IF(SABI_SUMMARY!AT421="FEMALE_ADULT_36_48","F_RESIDENT","NA")))</f>
        <v>NA</v>
      </c>
      <c r="L421" s="1" t="str">
        <f>IF(SABI_SUMMARY!AU421="CENSORED",IF(SABI_SUMMARY!AT421="MALE_SUBADULT","M_DISPERSED",IF(SABI_SUMMARY!AT421="FEMALE_SUBADULT","F_DISPERSED","NA")),IF(SABI_SUMMARY!AU421="MALE_ADULT_36_48","M_RESIDENT",IF(SABI_SUMMARY!AU421="FEMALE_ADULT_36_48","F_RESIDENT","NA")))</f>
        <v>NA</v>
      </c>
      <c r="M421" s="1" t="str">
        <f>IF(SABI_SUMMARY!AV421="CENSORED",IF(SABI_SUMMARY!AU421="MALE_SUBADULT","M_DISPERSED",IF(SABI_SUMMARY!AU421="FEMALE_SUBADULT","F_DISPERSED","NA")),IF(SABI_SUMMARY!AV421="MALE_ADULT_36_48","M_RESIDENT",IF(SABI_SUMMARY!AV421="FEMALE_ADULT_36_48","F_RESIDENT","NA")))</f>
        <v>NA</v>
      </c>
      <c r="N421" s="1" t="str">
        <f>IF(SABI_SUMMARY!AW421="CENSORED",IF(SABI_SUMMARY!AV421="MALE_SUBADULT","M_DISPERSED",IF(SABI_SUMMARY!AV421="FEMALE_SUBADULT","F_DISPERSED","NA")),IF(SABI_SUMMARY!AW421="MALE_ADULT_36_48","M_RESIDENT",IF(SABI_SUMMARY!AW421="FEMALE_ADULT_36_48","F_RESIDENT","NA")))</f>
        <v>NA</v>
      </c>
      <c r="O421" s="1" t="str">
        <f>IF(SABI_SUMMARY!AX421="CENSORED",IF(SABI_SUMMARY!AW421="MALE_SUBADULT","M_DISPERSED",IF(SABI_SUMMARY!AW421="FEMALE_SUBADULT","F_DISPERSED","NA")),IF(SABI_SUMMARY!AX421="MALE_ADULT_36_48","M_RESIDENT",IF(SABI_SUMMARY!AX421="FEMALE_ADULT_36_48","F_RESIDENT","NA")))</f>
        <v>NA</v>
      </c>
      <c r="P421" s="1" t="str">
        <f>IF(SABI_SUMMARY!AY421="CENSORED",IF(SABI_SUMMARY!AX421="MALE_SUBADULT","M_DISPERSED",IF(SABI_SUMMARY!AX421="FEMALE_SUBADULT","F_DISPERSED","NA")),IF(SABI_SUMMARY!AY421="MALE_ADULT_36_48","M_RESIDENT",IF(SABI_SUMMARY!AY421="FEMALE_ADULT_36_48","F_RESIDENT","NA")))</f>
        <v>NA</v>
      </c>
    </row>
    <row r="422" spans="1:16" x14ac:dyDescent="0.2">
      <c r="A422" s="27">
        <f>SABI_RAW_DATA!A422</f>
        <v>421</v>
      </c>
      <c r="B422" s="1" t="str">
        <f>IF(SABI_SUMMARY!AK422="CENSORED",IF(SABI_SUMMARY!AJ422="MALE_SUBADULT","M_DISPERSED",IF(SABI_SUMMARY!AJ422="FEMALE_SUBADULT","F_DISPERSED","NA")),IF(SABI_SUMMARY!AK422="MALE_ADULT_36_48","M_RESIDENT",IF(SABI_SUMMARY!AK422="FEMALE_ADULT_36_48","F_RESIDENT","NA")))</f>
        <v>NA</v>
      </c>
      <c r="C422" s="1" t="str">
        <f>IF(SABI_SUMMARY!AL422="CENSORED",IF(SABI_SUMMARY!AK422="MALE_SUBADULT","M_DISPERSED",IF(SABI_SUMMARY!AK422="FEMALE_SUBADULT","F_DISPERSED","NA")),IF(SABI_SUMMARY!AL422="MALE_ADULT_36_48","M_RESIDENT",IF(SABI_SUMMARY!AL422="FEMALE_ADULT_36_48","F_RESIDENT","NA")))</f>
        <v>NA</v>
      </c>
      <c r="D422" s="1" t="str">
        <f>IF(SABI_SUMMARY!AM422="CENSORED",IF(SABI_SUMMARY!AL422="MALE_SUBADULT","M_DISPERSED",IF(SABI_SUMMARY!AL422="FEMALE_SUBADULT","F_DISPERSED","NA")),IF(SABI_SUMMARY!AM422="MALE_ADULT_36_48","M_RESIDENT",IF(SABI_SUMMARY!AM422="FEMALE_ADULT_36_48","F_RESIDENT","NA")))</f>
        <v>NA</v>
      </c>
      <c r="E422" s="1" t="str">
        <f>IF(SABI_SUMMARY!AN422="CENSORED",IF(SABI_SUMMARY!AM422="MALE_SUBADULT","M_DISPERSED",IF(SABI_SUMMARY!AM422="FEMALE_SUBADULT","F_DISPERSED","NA")),IF(SABI_SUMMARY!AN422="MALE_ADULT_36_48","M_RESIDENT",IF(SABI_SUMMARY!AN422="FEMALE_ADULT_36_48","F_RESIDENT","NA")))</f>
        <v>M_DISPERSED</v>
      </c>
      <c r="F422" s="1" t="str">
        <f>IF(SABI_SUMMARY!AO422="CENSORED",IF(SABI_SUMMARY!AN422="MALE_SUBADULT","M_DISPERSED",IF(SABI_SUMMARY!AN422="FEMALE_SUBADULT","F_DISPERSED","NA")),IF(SABI_SUMMARY!AO422="MALE_ADULT_36_48","M_RESIDENT",IF(SABI_SUMMARY!AO422="FEMALE_ADULT_36_48","F_RESIDENT","NA")))</f>
        <v>NA</v>
      </c>
      <c r="G422" s="1" t="str">
        <f>IF(SABI_SUMMARY!AP422="CENSORED",IF(SABI_SUMMARY!AO422="MALE_SUBADULT","M_DISPERSED",IF(SABI_SUMMARY!AO422="FEMALE_SUBADULT","F_DISPERSED","NA")),IF(SABI_SUMMARY!AP422="MALE_ADULT_36_48","M_RESIDENT",IF(SABI_SUMMARY!AP422="FEMALE_ADULT_36_48","F_RESIDENT","NA")))</f>
        <v>NA</v>
      </c>
      <c r="H422" s="1" t="str">
        <f>IF(SABI_SUMMARY!AQ422="CENSORED",IF(SABI_SUMMARY!AP422="MALE_SUBADULT","M_DISPERSED",IF(SABI_SUMMARY!AP422="FEMALE_SUBADULT","F_DISPERSED","NA")),IF(SABI_SUMMARY!AQ422="MALE_ADULT_36_48","M_RESIDENT",IF(SABI_SUMMARY!AQ422="FEMALE_ADULT_36_48","F_RESIDENT","NA")))</f>
        <v>NA</v>
      </c>
      <c r="I422" s="1" t="str">
        <f>IF(SABI_SUMMARY!AR422="CENSORED",IF(SABI_SUMMARY!AQ422="MALE_SUBADULT","M_DISPERSED",IF(SABI_SUMMARY!AQ422="FEMALE_SUBADULT","F_DISPERSED","NA")),IF(SABI_SUMMARY!AR422="MALE_ADULT_36_48","M_RESIDENT",IF(SABI_SUMMARY!AR422="FEMALE_ADULT_36_48","F_RESIDENT","NA")))</f>
        <v>NA</v>
      </c>
      <c r="J422" s="1" t="str">
        <f>IF(SABI_SUMMARY!AS422="CENSORED",IF(SABI_SUMMARY!AR422="MALE_SUBADULT","M_DISPERSED",IF(SABI_SUMMARY!AR422="FEMALE_SUBADULT","F_DISPERSED","NA")),IF(SABI_SUMMARY!AS422="MALE_ADULT_36_48","M_RESIDENT",IF(SABI_SUMMARY!AS422="FEMALE_ADULT_36_48","F_RESIDENT","NA")))</f>
        <v>NA</v>
      </c>
      <c r="K422" s="1" t="str">
        <f>IF(SABI_SUMMARY!AT422="CENSORED",IF(SABI_SUMMARY!AS422="MALE_SUBADULT","M_DISPERSED",IF(SABI_SUMMARY!AS422="FEMALE_SUBADULT","F_DISPERSED","NA")),IF(SABI_SUMMARY!AT422="MALE_ADULT_36_48","M_RESIDENT",IF(SABI_SUMMARY!AT422="FEMALE_ADULT_36_48","F_RESIDENT","NA")))</f>
        <v>NA</v>
      </c>
      <c r="L422" s="1" t="str">
        <f>IF(SABI_SUMMARY!AU422="CENSORED",IF(SABI_SUMMARY!AT422="MALE_SUBADULT","M_DISPERSED",IF(SABI_SUMMARY!AT422="FEMALE_SUBADULT","F_DISPERSED","NA")),IF(SABI_SUMMARY!AU422="MALE_ADULT_36_48","M_RESIDENT",IF(SABI_SUMMARY!AU422="FEMALE_ADULT_36_48","F_RESIDENT","NA")))</f>
        <v>NA</v>
      </c>
      <c r="M422" s="1" t="str">
        <f>IF(SABI_SUMMARY!AV422="CENSORED",IF(SABI_SUMMARY!AU422="MALE_SUBADULT","M_DISPERSED",IF(SABI_SUMMARY!AU422="FEMALE_SUBADULT","F_DISPERSED","NA")),IF(SABI_SUMMARY!AV422="MALE_ADULT_36_48","M_RESIDENT",IF(SABI_SUMMARY!AV422="FEMALE_ADULT_36_48","F_RESIDENT","NA")))</f>
        <v>NA</v>
      </c>
      <c r="N422" s="1" t="str">
        <f>IF(SABI_SUMMARY!AW422="CENSORED",IF(SABI_SUMMARY!AV422="MALE_SUBADULT","M_DISPERSED",IF(SABI_SUMMARY!AV422="FEMALE_SUBADULT","F_DISPERSED","NA")),IF(SABI_SUMMARY!AW422="MALE_ADULT_36_48","M_RESIDENT",IF(SABI_SUMMARY!AW422="FEMALE_ADULT_36_48","F_RESIDENT","NA")))</f>
        <v>NA</v>
      </c>
      <c r="O422" s="1" t="str">
        <f>IF(SABI_SUMMARY!AX422="CENSORED",IF(SABI_SUMMARY!AW422="MALE_SUBADULT","M_DISPERSED",IF(SABI_SUMMARY!AW422="FEMALE_SUBADULT","F_DISPERSED","NA")),IF(SABI_SUMMARY!AX422="MALE_ADULT_36_48","M_RESIDENT",IF(SABI_SUMMARY!AX422="FEMALE_ADULT_36_48","F_RESIDENT","NA")))</f>
        <v>NA</v>
      </c>
      <c r="P422" s="1" t="str">
        <f>IF(SABI_SUMMARY!AY422="CENSORED",IF(SABI_SUMMARY!AX422="MALE_SUBADULT","M_DISPERSED",IF(SABI_SUMMARY!AX422="FEMALE_SUBADULT","F_DISPERSED","NA")),IF(SABI_SUMMARY!AY422="MALE_ADULT_36_48","M_RESIDENT",IF(SABI_SUMMARY!AY422="FEMALE_ADULT_36_48","F_RESIDENT","NA")))</f>
        <v>NA</v>
      </c>
    </row>
    <row r="423" spans="1:16" x14ac:dyDescent="0.2">
      <c r="A423" s="27">
        <f>SABI_RAW_DATA!A423</f>
        <v>422</v>
      </c>
      <c r="B423" s="1" t="str">
        <f>IF(SABI_SUMMARY!AK423="CENSORED",IF(SABI_SUMMARY!AJ423="MALE_SUBADULT","M_DISPERSED",IF(SABI_SUMMARY!AJ423="FEMALE_SUBADULT","F_DISPERSED","NA")),IF(SABI_SUMMARY!AK423="MALE_ADULT_36_48","M_RESIDENT",IF(SABI_SUMMARY!AK423="FEMALE_ADULT_36_48","F_RESIDENT","NA")))</f>
        <v>NA</v>
      </c>
      <c r="C423" s="1" t="str">
        <f>IF(SABI_SUMMARY!AL423="CENSORED",IF(SABI_SUMMARY!AK423="MALE_SUBADULT","M_DISPERSED",IF(SABI_SUMMARY!AK423="FEMALE_SUBADULT","F_DISPERSED","NA")),IF(SABI_SUMMARY!AL423="MALE_ADULT_36_48","M_RESIDENT",IF(SABI_SUMMARY!AL423="FEMALE_ADULT_36_48","F_RESIDENT","NA")))</f>
        <v>NA</v>
      </c>
      <c r="D423" s="1" t="str">
        <f>IF(SABI_SUMMARY!AM423="CENSORED",IF(SABI_SUMMARY!AL423="MALE_SUBADULT","M_DISPERSED",IF(SABI_SUMMARY!AL423="FEMALE_SUBADULT","F_DISPERSED","NA")),IF(SABI_SUMMARY!AM423="MALE_ADULT_36_48","M_RESIDENT",IF(SABI_SUMMARY!AM423="FEMALE_ADULT_36_48","F_RESIDENT","NA")))</f>
        <v>NA</v>
      </c>
      <c r="E423" s="1" t="str">
        <f>IF(SABI_SUMMARY!AN423="CENSORED",IF(SABI_SUMMARY!AM423="MALE_SUBADULT","M_DISPERSED",IF(SABI_SUMMARY!AM423="FEMALE_SUBADULT","F_DISPERSED","NA")),IF(SABI_SUMMARY!AN423="MALE_ADULT_36_48","M_RESIDENT",IF(SABI_SUMMARY!AN423="FEMALE_ADULT_36_48","F_RESIDENT","NA")))</f>
        <v>F_RESIDENT</v>
      </c>
      <c r="F423" s="1" t="str">
        <f>IF(SABI_SUMMARY!AO423="CENSORED",IF(SABI_SUMMARY!AN423="MALE_SUBADULT","M_DISPERSED",IF(SABI_SUMMARY!AN423="FEMALE_SUBADULT","F_DISPERSED","NA")),IF(SABI_SUMMARY!AO423="MALE_ADULT_36_48","M_RESIDENT",IF(SABI_SUMMARY!AO423="FEMALE_ADULT_36_48","F_RESIDENT","NA")))</f>
        <v>NA</v>
      </c>
      <c r="G423" s="1" t="str">
        <f>IF(SABI_SUMMARY!AP423="CENSORED",IF(SABI_SUMMARY!AO423="MALE_SUBADULT","M_DISPERSED",IF(SABI_SUMMARY!AO423="FEMALE_SUBADULT","F_DISPERSED","NA")),IF(SABI_SUMMARY!AP423="MALE_ADULT_36_48","M_RESIDENT",IF(SABI_SUMMARY!AP423="FEMALE_ADULT_36_48","F_RESIDENT","NA")))</f>
        <v>NA</v>
      </c>
      <c r="H423" s="1" t="str">
        <f>IF(SABI_SUMMARY!AQ423="CENSORED",IF(SABI_SUMMARY!AP423="MALE_SUBADULT","M_DISPERSED",IF(SABI_SUMMARY!AP423="FEMALE_SUBADULT","F_DISPERSED","NA")),IF(SABI_SUMMARY!AQ423="MALE_ADULT_36_48","M_RESIDENT",IF(SABI_SUMMARY!AQ423="FEMALE_ADULT_36_48","F_RESIDENT","NA")))</f>
        <v>NA</v>
      </c>
      <c r="I423" s="1" t="str">
        <f>IF(SABI_SUMMARY!AR423="CENSORED",IF(SABI_SUMMARY!AQ423="MALE_SUBADULT","M_DISPERSED",IF(SABI_SUMMARY!AQ423="FEMALE_SUBADULT","F_DISPERSED","NA")),IF(SABI_SUMMARY!AR423="MALE_ADULT_36_48","M_RESIDENT",IF(SABI_SUMMARY!AR423="FEMALE_ADULT_36_48","F_RESIDENT","NA")))</f>
        <v>NA</v>
      </c>
      <c r="J423" s="1" t="str">
        <f>IF(SABI_SUMMARY!AS423="CENSORED",IF(SABI_SUMMARY!AR423="MALE_SUBADULT","M_DISPERSED",IF(SABI_SUMMARY!AR423="FEMALE_SUBADULT","F_DISPERSED","NA")),IF(SABI_SUMMARY!AS423="MALE_ADULT_36_48","M_RESIDENT",IF(SABI_SUMMARY!AS423="FEMALE_ADULT_36_48","F_RESIDENT","NA")))</f>
        <v>NA</v>
      </c>
      <c r="K423" s="1" t="str">
        <f>IF(SABI_SUMMARY!AT423="CENSORED",IF(SABI_SUMMARY!AS423="MALE_SUBADULT","M_DISPERSED",IF(SABI_SUMMARY!AS423="FEMALE_SUBADULT","F_DISPERSED","NA")),IF(SABI_SUMMARY!AT423="MALE_ADULT_36_48","M_RESIDENT",IF(SABI_SUMMARY!AT423="FEMALE_ADULT_36_48","F_RESIDENT","NA")))</f>
        <v>NA</v>
      </c>
      <c r="L423" s="1" t="str">
        <f>IF(SABI_SUMMARY!AU423="CENSORED",IF(SABI_SUMMARY!AT423="MALE_SUBADULT","M_DISPERSED",IF(SABI_SUMMARY!AT423="FEMALE_SUBADULT","F_DISPERSED","NA")),IF(SABI_SUMMARY!AU423="MALE_ADULT_36_48","M_RESIDENT",IF(SABI_SUMMARY!AU423="FEMALE_ADULT_36_48","F_RESIDENT","NA")))</f>
        <v>NA</v>
      </c>
      <c r="M423" s="1" t="str">
        <f>IF(SABI_SUMMARY!AV423="CENSORED",IF(SABI_SUMMARY!AU423="MALE_SUBADULT","M_DISPERSED",IF(SABI_SUMMARY!AU423="FEMALE_SUBADULT","F_DISPERSED","NA")),IF(SABI_SUMMARY!AV423="MALE_ADULT_36_48","M_RESIDENT",IF(SABI_SUMMARY!AV423="FEMALE_ADULT_36_48","F_RESIDENT","NA")))</f>
        <v>NA</v>
      </c>
      <c r="N423" s="1" t="str">
        <f>IF(SABI_SUMMARY!AW423="CENSORED",IF(SABI_SUMMARY!AV423="MALE_SUBADULT","M_DISPERSED",IF(SABI_SUMMARY!AV423="FEMALE_SUBADULT","F_DISPERSED","NA")),IF(SABI_SUMMARY!AW423="MALE_ADULT_36_48","M_RESIDENT",IF(SABI_SUMMARY!AW423="FEMALE_ADULT_36_48","F_RESIDENT","NA")))</f>
        <v>NA</v>
      </c>
      <c r="O423" s="1" t="str">
        <f>IF(SABI_SUMMARY!AX423="CENSORED",IF(SABI_SUMMARY!AW423="MALE_SUBADULT","M_DISPERSED",IF(SABI_SUMMARY!AW423="FEMALE_SUBADULT","F_DISPERSED","NA")),IF(SABI_SUMMARY!AX423="MALE_ADULT_36_48","M_RESIDENT",IF(SABI_SUMMARY!AX423="FEMALE_ADULT_36_48","F_RESIDENT","NA")))</f>
        <v>NA</v>
      </c>
      <c r="P423" s="1" t="str">
        <f>IF(SABI_SUMMARY!AY423="CENSORED",IF(SABI_SUMMARY!AX423="MALE_SUBADULT","M_DISPERSED",IF(SABI_SUMMARY!AX423="FEMALE_SUBADULT","F_DISPERSED","NA")),IF(SABI_SUMMARY!AY423="MALE_ADULT_36_48","M_RESIDENT",IF(SABI_SUMMARY!AY423="FEMALE_ADULT_36_48","F_RESIDENT","NA")))</f>
        <v>NA</v>
      </c>
    </row>
    <row r="424" spans="1:16" x14ac:dyDescent="0.2">
      <c r="A424" s="27">
        <f>SABI_RAW_DATA!A424</f>
        <v>423</v>
      </c>
      <c r="B424" s="1" t="str">
        <f>IF(SABI_SUMMARY!AK424="CENSORED",IF(SABI_SUMMARY!AJ424="MALE_SUBADULT","M_DISPERSED",IF(SABI_SUMMARY!AJ424="FEMALE_SUBADULT","F_DISPERSED","NA")),IF(SABI_SUMMARY!AK424="MALE_ADULT_36_48","M_RESIDENT",IF(SABI_SUMMARY!AK424="FEMALE_ADULT_36_48","F_RESIDENT","NA")))</f>
        <v>NA</v>
      </c>
      <c r="C424" s="1" t="str">
        <f>IF(SABI_SUMMARY!AL424="CENSORED",IF(SABI_SUMMARY!AK424="MALE_SUBADULT","M_DISPERSED",IF(SABI_SUMMARY!AK424="FEMALE_SUBADULT","F_DISPERSED","NA")),IF(SABI_SUMMARY!AL424="MALE_ADULT_36_48","M_RESIDENT",IF(SABI_SUMMARY!AL424="FEMALE_ADULT_36_48","F_RESIDENT","NA")))</f>
        <v>NA</v>
      </c>
      <c r="D424" s="1" t="str">
        <f>IF(SABI_SUMMARY!AM424="CENSORED",IF(SABI_SUMMARY!AL424="MALE_SUBADULT","M_DISPERSED",IF(SABI_SUMMARY!AL424="FEMALE_SUBADULT","F_DISPERSED","NA")),IF(SABI_SUMMARY!AM424="MALE_ADULT_36_48","M_RESIDENT",IF(SABI_SUMMARY!AM424="FEMALE_ADULT_36_48","F_RESIDENT","NA")))</f>
        <v>NA</v>
      </c>
      <c r="E424" s="1" t="str">
        <f>IF(SABI_SUMMARY!AN424="CENSORED",IF(SABI_SUMMARY!AM424="MALE_SUBADULT","M_DISPERSED",IF(SABI_SUMMARY!AM424="FEMALE_SUBADULT","F_DISPERSED","NA")),IF(SABI_SUMMARY!AN424="MALE_ADULT_36_48","M_RESIDENT",IF(SABI_SUMMARY!AN424="FEMALE_ADULT_36_48","F_RESIDENT","NA")))</f>
        <v>NA</v>
      </c>
      <c r="F424" s="1" t="str">
        <f>IF(SABI_SUMMARY!AO424="CENSORED",IF(SABI_SUMMARY!AN424="MALE_SUBADULT","M_DISPERSED",IF(SABI_SUMMARY!AN424="FEMALE_SUBADULT","F_DISPERSED","NA")),IF(SABI_SUMMARY!AO424="MALE_ADULT_36_48","M_RESIDENT",IF(SABI_SUMMARY!AO424="FEMALE_ADULT_36_48","F_RESIDENT","NA")))</f>
        <v>NA</v>
      </c>
      <c r="G424" s="1" t="str">
        <f>IF(SABI_SUMMARY!AP424="CENSORED",IF(SABI_SUMMARY!AO424="MALE_SUBADULT","M_DISPERSED",IF(SABI_SUMMARY!AO424="FEMALE_SUBADULT","F_DISPERSED","NA")),IF(SABI_SUMMARY!AP424="MALE_ADULT_36_48","M_RESIDENT",IF(SABI_SUMMARY!AP424="FEMALE_ADULT_36_48","F_RESIDENT","NA")))</f>
        <v>NA</v>
      </c>
      <c r="H424" s="1" t="str">
        <f>IF(SABI_SUMMARY!AQ424="CENSORED",IF(SABI_SUMMARY!AP424="MALE_SUBADULT","M_DISPERSED",IF(SABI_SUMMARY!AP424="FEMALE_SUBADULT","F_DISPERSED","NA")),IF(SABI_SUMMARY!AQ424="MALE_ADULT_36_48","M_RESIDENT",IF(SABI_SUMMARY!AQ424="FEMALE_ADULT_36_48","F_RESIDENT","NA")))</f>
        <v>NA</v>
      </c>
      <c r="I424" s="1" t="str">
        <f>IF(SABI_SUMMARY!AR424="CENSORED",IF(SABI_SUMMARY!AQ424="MALE_SUBADULT","M_DISPERSED",IF(SABI_SUMMARY!AQ424="FEMALE_SUBADULT","F_DISPERSED","NA")),IF(SABI_SUMMARY!AR424="MALE_ADULT_36_48","M_RESIDENT",IF(SABI_SUMMARY!AR424="FEMALE_ADULT_36_48","F_RESIDENT","NA")))</f>
        <v>NA</v>
      </c>
      <c r="J424" s="1" t="str">
        <f>IF(SABI_SUMMARY!AS424="CENSORED",IF(SABI_SUMMARY!AR424="MALE_SUBADULT","M_DISPERSED",IF(SABI_SUMMARY!AR424="FEMALE_SUBADULT","F_DISPERSED","NA")),IF(SABI_SUMMARY!AS424="MALE_ADULT_36_48","M_RESIDENT",IF(SABI_SUMMARY!AS424="FEMALE_ADULT_36_48","F_RESIDENT","NA")))</f>
        <v>NA</v>
      </c>
      <c r="K424" s="1" t="str">
        <f>IF(SABI_SUMMARY!AT424="CENSORED",IF(SABI_SUMMARY!AS424="MALE_SUBADULT","M_DISPERSED",IF(SABI_SUMMARY!AS424="FEMALE_SUBADULT","F_DISPERSED","NA")),IF(SABI_SUMMARY!AT424="MALE_ADULT_36_48","M_RESIDENT",IF(SABI_SUMMARY!AT424="FEMALE_ADULT_36_48","F_RESIDENT","NA")))</f>
        <v>NA</v>
      </c>
      <c r="L424" s="1" t="str">
        <f>IF(SABI_SUMMARY!AU424="CENSORED",IF(SABI_SUMMARY!AT424="MALE_SUBADULT","M_DISPERSED",IF(SABI_SUMMARY!AT424="FEMALE_SUBADULT","F_DISPERSED","NA")),IF(SABI_SUMMARY!AU424="MALE_ADULT_36_48","M_RESIDENT",IF(SABI_SUMMARY!AU424="FEMALE_ADULT_36_48","F_RESIDENT","NA")))</f>
        <v>NA</v>
      </c>
      <c r="M424" s="1" t="str">
        <f>IF(SABI_SUMMARY!AV424="CENSORED",IF(SABI_SUMMARY!AU424="MALE_SUBADULT","M_DISPERSED",IF(SABI_SUMMARY!AU424="FEMALE_SUBADULT","F_DISPERSED","NA")),IF(SABI_SUMMARY!AV424="MALE_ADULT_36_48","M_RESIDENT",IF(SABI_SUMMARY!AV424="FEMALE_ADULT_36_48","F_RESIDENT","NA")))</f>
        <v>NA</v>
      </c>
      <c r="N424" s="1" t="str">
        <f>IF(SABI_SUMMARY!AW424="CENSORED",IF(SABI_SUMMARY!AV424="MALE_SUBADULT","M_DISPERSED",IF(SABI_SUMMARY!AV424="FEMALE_SUBADULT","F_DISPERSED","NA")),IF(SABI_SUMMARY!AW424="MALE_ADULT_36_48","M_RESIDENT",IF(SABI_SUMMARY!AW424="FEMALE_ADULT_36_48","F_RESIDENT","NA")))</f>
        <v>NA</v>
      </c>
      <c r="O424" s="1" t="str">
        <f>IF(SABI_SUMMARY!AX424="CENSORED",IF(SABI_SUMMARY!AW424="MALE_SUBADULT","M_DISPERSED",IF(SABI_SUMMARY!AW424="FEMALE_SUBADULT","F_DISPERSED","NA")),IF(SABI_SUMMARY!AX424="MALE_ADULT_36_48","M_RESIDENT",IF(SABI_SUMMARY!AX424="FEMALE_ADULT_36_48","F_RESIDENT","NA")))</f>
        <v>NA</v>
      </c>
      <c r="P424" s="1" t="str">
        <f>IF(SABI_SUMMARY!AY424="CENSORED",IF(SABI_SUMMARY!AX424="MALE_SUBADULT","M_DISPERSED",IF(SABI_SUMMARY!AX424="FEMALE_SUBADULT","F_DISPERSED","NA")),IF(SABI_SUMMARY!AY424="MALE_ADULT_36_48","M_RESIDENT",IF(SABI_SUMMARY!AY424="FEMALE_ADULT_36_48","F_RESIDENT","NA")))</f>
        <v>NA</v>
      </c>
    </row>
    <row r="425" spans="1:16" x14ac:dyDescent="0.2">
      <c r="A425" s="27">
        <f>SABI_RAW_DATA!A425</f>
        <v>424</v>
      </c>
      <c r="B425" s="1" t="str">
        <f>IF(SABI_SUMMARY!AK425="CENSORED",IF(SABI_SUMMARY!AJ425="MALE_SUBADULT","M_DISPERSED",IF(SABI_SUMMARY!AJ425="FEMALE_SUBADULT","F_DISPERSED","NA")),IF(SABI_SUMMARY!AK425="MALE_ADULT_36_48","M_RESIDENT",IF(SABI_SUMMARY!AK425="FEMALE_ADULT_36_48","F_RESIDENT","NA")))</f>
        <v>NA</v>
      </c>
      <c r="C425" s="1" t="str">
        <f>IF(SABI_SUMMARY!AL425="CENSORED",IF(SABI_SUMMARY!AK425="MALE_SUBADULT","M_DISPERSED",IF(SABI_SUMMARY!AK425="FEMALE_SUBADULT","F_DISPERSED","NA")),IF(SABI_SUMMARY!AL425="MALE_ADULT_36_48","M_RESIDENT",IF(SABI_SUMMARY!AL425="FEMALE_ADULT_36_48","F_RESIDENT","NA")))</f>
        <v>NA</v>
      </c>
      <c r="D425" s="1" t="str">
        <f>IF(SABI_SUMMARY!AM425="CENSORED",IF(SABI_SUMMARY!AL425="MALE_SUBADULT","M_DISPERSED",IF(SABI_SUMMARY!AL425="FEMALE_SUBADULT","F_DISPERSED","NA")),IF(SABI_SUMMARY!AM425="MALE_ADULT_36_48","M_RESIDENT",IF(SABI_SUMMARY!AM425="FEMALE_ADULT_36_48","F_RESIDENT","NA")))</f>
        <v>NA</v>
      </c>
      <c r="E425" s="1" t="str">
        <f>IF(SABI_SUMMARY!AN425="CENSORED",IF(SABI_SUMMARY!AM425="MALE_SUBADULT","M_DISPERSED",IF(SABI_SUMMARY!AM425="FEMALE_SUBADULT","F_DISPERSED","NA")),IF(SABI_SUMMARY!AN425="MALE_ADULT_36_48","M_RESIDENT",IF(SABI_SUMMARY!AN425="FEMALE_ADULT_36_48","F_RESIDENT","NA")))</f>
        <v>NA</v>
      </c>
      <c r="F425" s="1" t="str">
        <f>IF(SABI_SUMMARY!AO425="CENSORED",IF(SABI_SUMMARY!AN425="MALE_SUBADULT","M_DISPERSED",IF(SABI_SUMMARY!AN425="FEMALE_SUBADULT","F_DISPERSED","NA")),IF(SABI_SUMMARY!AO425="MALE_ADULT_36_48","M_RESIDENT",IF(SABI_SUMMARY!AO425="FEMALE_ADULT_36_48","F_RESIDENT","NA")))</f>
        <v>NA</v>
      </c>
      <c r="G425" s="1" t="str">
        <f>IF(SABI_SUMMARY!AP425="CENSORED",IF(SABI_SUMMARY!AO425="MALE_SUBADULT","M_DISPERSED",IF(SABI_SUMMARY!AO425="FEMALE_SUBADULT","F_DISPERSED","NA")),IF(SABI_SUMMARY!AP425="MALE_ADULT_36_48","M_RESIDENT",IF(SABI_SUMMARY!AP425="FEMALE_ADULT_36_48","F_RESIDENT","NA")))</f>
        <v>NA</v>
      </c>
      <c r="H425" s="1" t="str">
        <f>IF(SABI_SUMMARY!AQ425="CENSORED",IF(SABI_SUMMARY!AP425="MALE_SUBADULT","M_DISPERSED",IF(SABI_SUMMARY!AP425="FEMALE_SUBADULT","F_DISPERSED","NA")),IF(SABI_SUMMARY!AQ425="MALE_ADULT_36_48","M_RESIDENT",IF(SABI_SUMMARY!AQ425="FEMALE_ADULT_36_48","F_RESIDENT","NA")))</f>
        <v>M_RESIDENT</v>
      </c>
      <c r="I425" s="1" t="str">
        <f>IF(SABI_SUMMARY!AR425="CENSORED",IF(SABI_SUMMARY!AQ425="MALE_SUBADULT","M_DISPERSED",IF(SABI_SUMMARY!AQ425="FEMALE_SUBADULT","F_DISPERSED","NA")),IF(SABI_SUMMARY!AR425="MALE_ADULT_36_48","M_RESIDENT",IF(SABI_SUMMARY!AR425="FEMALE_ADULT_36_48","F_RESIDENT","NA")))</f>
        <v>NA</v>
      </c>
      <c r="J425" s="1" t="str">
        <f>IF(SABI_SUMMARY!AS425="CENSORED",IF(SABI_SUMMARY!AR425="MALE_SUBADULT","M_DISPERSED",IF(SABI_SUMMARY!AR425="FEMALE_SUBADULT","F_DISPERSED","NA")),IF(SABI_SUMMARY!AS425="MALE_ADULT_36_48","M_RESIDENT",IF(SABI_SUMMARY!AS425="FEMALE_ADULT_36_48","F_RESIDENT","NA")))</f>
        <v>NA</v>
      </c>
      <c r="K425" s="1" t="str">
        <f>IF(SABI_SUMMARY!AT425="CENSORED",IF(SABI_SUMMARY!AS425="MALE_SUBADULT","M_DISPERSED",IF(SABI_SUMMARY!AS425="FEMALE_SUBADULT","F_DISPERSED","NA")),IF(SABI_SUMMARY!AT425="MALE_ADULT_36_48","M_RESIDENT",IF(SABI_SUMMARY!AT425="FEMALE_ADULT_36_48","F_RESIDENT","NA")))</f>
        <v>NA</v>
      </c>
      <c r="L425" s="1" t="str">
        <f>IF(SABI_SUMMARY!AU425="CENSORED",IF(SABI_SUMMARY!AT425="MALE_SUBADULT","M_DISPERSED",IF(SABI_SUMMARY!AT425="FEMALE_SUBADULT","F_DISPERSED","NA")),IF(SABI_SUMMARY!AU425="MALE_ADULT_36_48","M_RESIDENT",IF(SABI_SUMMARY!AU425="FEMALE_ADULT_36_48","F_RESIDENT","NA")))</f>
        <v>NA</v>
      </c>
      <c r="M425" s="1" t="str">
        <f>IF(SABI_SUMMARY!AV425="CENSORED",IF(SABI_SUMMARY!AU425="MALE_SUBADULT","M_DISPERSED",IF(SABI_SUMMARY!AU425="FEMALE_SUBADULT","F_DISPERSED","NA")),IF(SABI_SUMMARY!AV425="MALE_ADULT_36_48","M_RESIDENT",IF(SABI_SUMMARY!AV425="FEMALE_ADULT_36_48","F_RESIDENT","NA")))</f>
        <v>NA</v>
      </c>
      <c r="N425" s="1" t="str">
        <f>IF(SABI_SUMMARY!AW425="CENSORED",IF(SABI_SUMMARY!AV425="MALE_SUBADULT","M_DISPERSED",IF(SABI_SUMMARY!AV425="FEMALE_SUBADULT","F_DISPERSED","NA")),IF(SABI_SUMMARY!AW425="MALE_ADULT_36_48","M_RESIDENT",IF(SABI_SUMMARY!AW425="FEMALE_ADULT_36_48","F_RESIDENT","NA")))</f>
        <v>NA</v>
      </c>
      <c r="O425" s="1" t="str">
        <f>IF(SABI_SUMMARY!AX425="CENSORED",IF(SABI_SUMMARY!AW425="MALE_SUBADULT","M_DISPERSED",IF(SABI_SUMMARY!AW425="FEMALE_SUBADULT","F_DISPERSED","NA")),IF(SABI_SUMMARY!AX425="MALE_ADULT_36_48","M_RESIDENT",IF(SABI_SUMMARY!AX425="FEMALE_ADULT_36_48","F_RESIDENT","NA")))</f>
        <v>NA</v>
      </c>
      <c r="P425" s="1" t="str">
        <f>IF(SABI_SUMMARY!AY425="CENSORED",IF(SABI_SUMMARY!AX425="MALE_SUBADULT","M_DISPERSED",IF(SABI_SUMMARY!AX425="FEMALE_SUBADULT","F_DISPERSED","NA")),IF(SABI_SUMMARY!AY425="MALE_ADULT_36_48","M_RESIDENT",IF(SABI_SUMMARY!AY425="FEMALE_ADULT_36_48","F_RESIDENT","NA")))</f>
        <v>NA</v>
      </c>
    </row>
    <row r="426" spans="1:16" x14ac:dyDescent="0.2">
      <c r="A426" s="27">
        <f>SABI_RAW_DATA!A426</f>
        <v>425</v>
      </c>
      <c r="B426" s="1" t="str">
        <f>IF(SABI_SUMMARY!AK426="CENSORED",IF(SABI_SUMMARY!AJ426="MALE_SUBADULT","M_DISPERSED",IF(SABI_SUMMARY!AJ426="FEMALE_SUBADULT","F_DISPERSED","NA")),IF(SABI_SUMMARY!AK426="MALE_ADULT_36_48","M_RESIDENT",IF(SABI_SUMMARY!AK426="FEMALE_ADULT_36_48","F_RESIDENT","NA")))</f>
        <v>NA</v>
      </c>
      <c r="C426" s="1" t="str">
        <f>IF(SABI_SUMMARY!AL426="CENSORED",IF(SABI_SUMMARY!AK426="MALE_SUBADULT","M_DISPERSED",IF(SABI_SUMMARY!AK426="FEMALE_SUBADULT","F_DISPERSED","NA")),IF(SABI_SUMMARY!AL426="MALE_ADULT_36_48","M_RESIDENT",IF(SABI_SUMMARY!AL426="FEMALE_ADULT_36_48","F_RESIDENT","NA")))</f>
        <v>NA</v>
      </c>
      <c r="D426" s="1" t="str">
        <f>IF(SABI_SUMMARY!AM426="CENSORED",IF(SABI_SUMMARY!AL426="MALE_SUBADULT","M_DISPERSED",IF(SABI_SUMMARY!AL426="FEMALE_SUBADULT","F_DISPERSED","NA")),IF(SABI_SUMMARY!AM426="MALE_ADULT_36_48","M_RESIDENT",IF(SABI_SUMMARY!AM426="FEMALE_ADULT_36_48","F_RESIDENT","NA")))</f>
        <v>NA</v>
      </c>
      <c r="E426" s="1" t="str">
        <f>IF(SABI_SUMMARY!AN426="CENSORED",IF(SABI_SUMMARY!AM426="MALE_SUBADULT","M_DISPERSED",IF(SABI_SUMMARY!AM426="FEMALE_SUBADULT","F_DISPERSED","NA")),IF(SABI_SUMMARY!AN426="MALE_ADULT_36_48","M_RESIDENT",IF(SABI_SUMMARY!AN426="FEMALE_ADULT_36_48","F_RESIDENT","NA")))</f>
        <v>NA</v>
      </c>
      <c r="F426" s="1" t="str">
        <f>IF(SABI_SUMMARY!AO426="CENSORED",IF(SABI_SUMMARY!AN426="MALE_SUBADULT","M_DISPERSED",IF(SABI_SUMMARY!AN426="FEMALE_SUBADULT","F_DISPERSED","NA")),IF(SABI_SUMMARY!AO426="MALE_ADULT_36_48","M_RESIDENT",IF(SABI_SUMMARY!AO426="FEMALE_ADULT_36_48","F_RESIDENT","NA")))</f>
        <v>NA</v>
      </c>
      <c r="G426" s="1" t="str">
        <f>IF(SABI_SUMMARY!AP426="CENSORED",IF(SABI_SUMMARY!AO426="MALE_SUBADULT","M_DISPERSED",IF(SABI_SUMMARY!AO426="FEMALE_SUBADULT","F_DISPERSED","NA")),IF(SABI_SUMMARY!AP426="MALE_ADULT_36_48","M_RESIDENT",IF(SABI_SUMMARY!AP426="FEMALE_ADULT_36_48","F_RESIDENT","NA")))</f>
        <v>NA</v>
      </c>
      <c r="H426" s="1" t="str">
        <f>IF(SABI_SUMMARY!AQ426="CENSORED",IF(SABI_SUMMARY!AP426="MALE_SUBADULT","M_DISPERSED",IF(SABI_SUMMARY!AP426="FEMALE_SUBADULT","F_DISPERSED","NA")),IF(SABI_SUMMARY!AQ426="MALE_ADULT_36_48","M_RESIDENT",IF(SABI_SUMMARY!AQ426="FEMALE_ADULT_36_48","F_RESIDENT","NA")))</f>
        <v>NA</v>
      </c>
      <c r="I426" s="1" t="str">
        <f>IF(SABI_SUMMARY!AR426="CENSORED",IF(SABI_SUMMARY!AQ426="MALE_SUBADULT","M_DISPERSED",IF(SABI_SUMMARY!AQ426="FEMALE_SUBADULT","F_DISPERSED","NA")),IF(SABI_SUMMARY!AR426="MALE_ADULT_36_48","M_RESIDENT",IF(SABI_SUMMARY!AR426="FEMALE_ADULT_36_48","F_RESIDENT","NA")))</f>
        <v>NA</v>
      </c>
      <c r="J426" s="1" t="str">
        <f>IF(SABI_SUMMARY!AS426="CENSORED",IF(SABI_SUMMARY!AR426="MALE_SUBADULT","M_DISPERSED",IF(SABI_SUMMARY!AR426="FEMALE_SUBADULT","F_DISPERSED","NA")),IF(SABI_SUMMARY!AS426="MALE_ADULT_36_48","M_RESIDENT",IF(SABI_SUMMARY!AS426="FEMALE_ADULT_36_48","F_RESIDENT","NA")))</f>
        <v>NA</v>
      </c>
      <c r="K426" s="1" t="str">
        <f>IF(SABI_SUMMARY!AT426="CENSORED",IF(SABI_SUMMARY!AS426="MALE_SUBADULT","M_DISPERSED",IF(SABI_SUMMARY!AS426="FEMALE_SUBADULT","F_DISPERSED","NA")),IF(SABI_SUMMARY!AT426="MALE_ADULT_36_48","M_RESIDENT",IF(SABI_SUMMARY!AT426="FEMALE_ADULT_36_48","F_RESIDENT","NA")))</f>
        <v>NA</v>
      </c>
      <c r="L426" s="1" t="str">
        <f>IF(SABI_SUMMARY!AU426="CENSORED",IF(SABI_SUMMARY!AT426="MALE_SUBADULT","M_DISPERSED",IF(SABI_SUMMARY!AT426="FEMALE_SUBADULT","F_DISPERSED","NA")),IF(SABI_SUMMARY!AU426="MALE_ADULT_36_48","M_RESIDENT",IF(SABI_SUMMARY!AU426="FEMALE_ADULT_36_48","F_RESIDENT","NA")))</f>
        <v>NA</v>
      </c>
      <c r="M426" s="1" t="str">
        <f>IF(SABI_SUMMARY!AV426="CENSORED",IF(SABI_SUMMARY!AU426="MALE_SUBADULT","M_DISPERSED",IF(SABI_SUMMARY!AU426="FEMALE_SUBADULT","F_DISPERSED","NA")),IF(SABI_SUMMARY!AV426="MALE_ADULT_36_48","M_RESIDENT",IF(SABI_SUMMARY!AV426="FEMALE_ADULT_36_48","F_RESIDENT","NA")))</f>
        <v>NA</v>
      </c>
      <c r="N426" s="1" t="str">
        <f>IF(SABI_SUMMARY!AW426="CENSORED",IF(SABI_SUMMARY!AV426="MALE_SUBADULT","M_DISPERSED",IF(SABI_SUMMARY!AV426="FEMALE_SUBADULT","F_DISPERSED","NA")),IF(SABI_SUMMARY!AW426="MALE_ADULT_36_48","M_RESIDENT",IF(SABI_SUMMARY!AW426="FEMALE_ADULT_36_48","F_RESIDENT","NA")))</f>
        <v>NA</v>
      </c>
      <c r="O426" s="1" t="str">
        <f>IF(SABI_SUMMARY!AX426="CENSORED",IF(SABI_SUMMARY!AW426="MALE_SUBADULT","M_DISPERSED",IF(SABI_SUMMARY!AW426="FEMALE_SUBADULT","F_DISPERSED","NA")),IF(SABI_SUMMARY!AX426="MALE_ADULT_36_48","M_RESIDENT",IF(SABI_SUMMARY!AX426="FEMALE_ADULT_36_48","F_RESIDENT","NA")))</f>
        <v>NA</v>
      </c>
      <c r="P426" s="1" t="str">
        <f>IF(SABI_SUMMARY!AY426="CENSORED",IF(SABI_SUMMARY!AX426="MALE_SUBADULT","M_DISPERSED",IF(SABI_SUMMARY!AX426="FEMALE_SUBADULT","F_DISPERSED","NA")),IF(SABI_SUMMARY!AY426="MALE_ADULT_36_48","M_RESIDENT",IF(SABI_SUMMARY!AY426="FEMALE_ADULT_36_48","F_RESIDENT","NA")))</f>
        <v>NA</v>
      </c>
    </row>
    <row r="427" spans="1:16" x14ac:dyDescent="0.2">
      <c r="A427" s="27">
        <f>SABI_RAW_DATA!A427</f>
        <v>426</v>
      </c>
      <c r="B427" s="1" t="str">
        <f>IF(SABI_SUMMARY!AK427="CENSORED",IF(SABI_SUMMARY!AJ427="MALE_SUBADULT","M_DISPERSED",IF(SABI_SUMMARY!AJ427="FEMALE_SUBADULT","F_DISPERSED","NA")),IF(SABI_SUMMARY!AK427="MALE_ADULT_36_48","M_RESIDENT",IF(SABI_SUMMARY!AK427="FEMALE_ADULT_36_48","F_RESIDENT","NA")))</f>
        <v>NA</v>
      </c>
      <c r="C427" s="1" t="str">
        <f>IF(SABI_SUMMARY!AL427="CENSORED",IF(SABI_SUMMARY!AK427="MALE_SUBADULT","M_DISPERSED",IF(SABI_SUMMARY!AK427="FEMALE_SUBADULT","F_DISPERSED","NA")),IF(SABI_SUMMARY!AL427="MALE_ADULT_36_48","M_RESIDENT",IF(SABI_SUMMARY!AL427="FEMALE_ADULT_36_48","F_RESIDENT","NA")))</f>
        <v>NA</v>
      </c>
      <c r="D427" s="1" t="str">
        <f>IF(SABI_SUMMARY!AM427="CENSORED",IF(SABI_SUMMARY!AL427="MALE_SUBADULT","M_DISPERSED",IF(SABI_SUMMARY!AL427="FEMALE_SUBADULT","F_DISPERSED","NA")),IF(SABI_SUMMARY!AM427="MALE_ADULT_36_48","M_RESIDENT",IF(SABI_SUMMARY!AM427="FEMALE_ADULT_36_48","F_RESIDENT","NA")))</f>
        <v>NA</v>
      </c>
      <c r="E427" s="1" t="str">
        <f>IF(SABI_SUMMARY!AN427="CENSORED",IF(SABI_SUMMARY!AM427="MALE_SUBADULT","M_DISPERSED",IF(SABI_SUMMARY!AM427="FEMALE_SUBADULT","F_DISPERSED","NA")),IF(SABI_SUMMARY!AN427="MALE_ADULT_36_48","M_RESIDENT",IF(SABI_SUMMARY!AN427="FEMALE_ADULT_36_48","F_RESIDENT","NA")))</f>
        <v>NA</v>
      </c>
      <c r="F427" s="1" t="str">
        <f>IF(SABI_SUMMARY!AO427="CENSORED",IF(SABI_SUMMARY!AN427="MALE_SUBADULT","M_DISPERSED",IF(SABI_SUMMARY!AN427="FEMALE_SUBADULT","F_DISPERSED","NA")),IF(SABI_SUMMARY!AO427="MALE_ADULT_36_48","M_RESIDENT",IF(SABI_SUMMARY!AO427="FEMALE_ADULT_36_48","F_RESIDENT","NA")))</f>
        <v>NA</v>
      </c>
      <c r="G427" s="1" t="str">
        <f>IF(SABI_SUMMARY!AP427="CENSORED",IF(SABI_SUMMARY!AO427="MALE_SUBADULT","M_DISPERSED",IF(SABI_SUMMARY!AO427="FEMALE_SUBADULT","F_DISPERSED","NA")),IF(SABI_SUMMARY!AP427="MALE_ADULT_36_48","M_RESIDENT",IF(SABI_SUMMARY!AP427="FEMALE_ADULT_36_48","F_RESIDENT","NA")))</f>
        <v>NA</v>
      </c>
      <c r="H427" s="1" t="str">
        <f>IF(SABI_SUMMARY!AQ427="CENSORED",IF(SABI_SUMMARY!AP427="MALE_SUBADULT","M_DISPERSED",IF(SABI_SUMMARY!AP427="FEMALE_SUBADULT","F_DISPERSED","NA")),IF(SABI_SUMMARY!AQ427="MALE_ADULT_36_48","M_RESIDENT",IF(SABI_SUMMARY!AQ427="FEMALE_ADULT_36_48","F_RESIDENT","NA")))</f>
        <v>NA</v>
      </c>
      <c r="I427" s="1" t="str">
        <f>IF(SABI_SUMMARY!AR427="CENSORED",IF(SABI_SUMMARY!AQ427="MALE_SUBADULT","M_DISPERSED",IF(SABI_SUMMARY!AQ427="FEMALE_SUBADULT","F_DISPERSED","NA")),IF(SABI_SUMMARY!AR427="MALE_ADULT_36_48","M_RESIDENT",IF(SABI_SUMMARY!AR427="FEMALE_ADULT_36_48","F_RESIDENT","NA")))</f>
        <v>NA</v>
      </c>
      <c r="J427" s="1" t="str">
        <f>IF(SABI_SUMMARY!AS427="CENSORED",IF(SABI_SUMMARY!AR427="MALE_SUBADULT","M_DISPERSED",IF(SABI_SUMMARY!AR427="FEMALE_SUBADULT","F_DISPERSED","NA")),IF(SABI_SUMMARY!AS427="MALE_ADULT_36_48","M_RESIDENT",IF(SABI_SUMMARY!AS427="FEMALE_ADULT_36_48","F_RESIDENT","NA")))</f>
        <v>NA</v>
      </c>
      <c r="K427" s="1" t="str">
        <f>IF(SABI_SUMMARY!AT427="CENSORED",IF(SABI_SUMMARY!AS427="MALE_SUBADULT","M_DISPERSED",IF(SABI_SUMMARY!AS427="FEMALE_SUBADULT","F_DISPERSED","NA")),IF(SABI_SUMMARY!AT427="MALE_ADULT_36_48","M_RESIDENT",IF(SABI_SUMMARY!AT427="FEMALE_ADULT_36_48","F_RESIDENT","NA")))</f>
        <v>NA</v>
      </c>
      <c r="L427" s="1" t="str">
        <f>IF(SABI_SUMMARY!AU427="CENSORED",IF(SABI_SUMMARY!AT427="MALE_SUBADULT","M_DISPERSED",IF(SABI_SUMMARY!AT427="FEMALE_SUBADULT","F_DISPERSED","NA")),IF(SABI_SUMMARY!AU427="MALE_ADULT_36_48","M_RESIDENT",IF(SABI_SUMMARY!AU427="FEMALE_ADULT_36_48","F_RESIDENT","NA")))</f>
        <v>NA</v>
      </c>
      <c r="M427" s="1" t="str">
        <f>IF(SABI_SUMMARY!AV427="CENSORED",IF(SABI_SUMMARY!AU427="MALE_SUBADULT","M_DISPERSED",IF(SABI_SUMMARY!AU427="FEMALE_SUBADULT","F_DISPERSED","NA")),IF(SABI_SUMMARY!AV427="MALE_ADULT_36_48","M_RESIDENT",IF(SABI_SUMMARY!AV427="FEMALE_ADULT_36_48","F_RESIDENT","NA")))</f>
        <v>NA</v>
      </c>
      <c r="N427" s="1" t="str">
        <f>IF(SABI_SUMMARY!AW427="CENSORED",IF(SABI_SUMMARY!AV427="MALE_SUBADULT","M_DISPERSED",IF(SABI_SUMMARY!AV427="FEMALE_SUBADULT","F_DISPERSED","NA")),IF(SABI_SUMMARY!AW427="MALE_ADULT_36_48","M_RESIDENT",IF(SABI_SUMMARY!AW427="FEMALE_ADULT_36_48","F_RESIDENT","NA")))</f>
        <v>NA</v>
      </c>
      <c r="O427" s="1" t="str">
        <f>IF(SABI_SUMMARY!AX427="CENSORED",IF(SABI_SUMMARY!AW427="MALE_SUBADULT","M_DISPERSED",IF(SABI_SUMMARY!AW427="FEMALE_SUBADULT","F_DISPERSED","NA")),IF(SABI_SUMMARY!AX427="MALE_ADULT_36_48","M_RESIDENT",IF(SABI_SUMMARY!AX427="FEMALE_ADULT_36_48","F_RESIDENT","NA")))</f>
        <v>NA</v>
      </c>
      <c r="P427" s="1" t="str">
        <f>IF(SABI_SUMMARY!AY427="CENSORED",IF(SABI_SUMMARY!AX427="MALE_SUBADULT","M_DISPERSED",IF(SABI_SUMMARY!AX427="FEMALE_SUBADULT","F_DISPERSED","NA")),IF(SABI_SUMMARY!AY427="MALE_ADULT_36_48","M_RESIDENT",IF(SABI_SUMMARY!AY427="FEMALE_ADULT_36_48","F_RESIDENT","NA")))</f>
        <v>NA</v>
      </c>
    </row>
    <row r="428" spans="1:16" x14ac:dyDescent="0.2">
      <c r="A428" s="27">
        <f>SABI_RAW_DATA!A428</f>
        <v>427</v>
      </c>
      <c r="B428" s="1" t="str">
        <f>IF(SABI_SUMMARY!AK428="CENSORED",IF(SABI_SUMMARY!AJ428="MALE_SUBADULT","M_DISPERSED",IF(SABI_SUMMARY!AJ428="FEMALE_SUBADULT","F_DISPERSED","NA")),IF(SABI_SUMMARY!AK428="MALE_ADULT_36_48","M_RESIDENT",IF(SABI_SUMMARY!AK428="FEMALE_ADULT_36_48","F_RESIDENT","NA")))</f>
        <v>NA</v>
      </c>
      <c r="C428" s="1" t="str">
        <f>IF(SABI_SUMMARY!AL428="CENSORED",IF(SABI_SUMMARY!AK428="MALE_SUBADULT","M_DISPERSED",IF(SABI_SUMMARY!AK428="FEMALE_SUBADULT","F_DISPERSED","NA")),IF(SABI_SUMMARY!AL428="MALE_ADULT_36_48","M_RESIDENT",IF(SABI_SUMMARY!AL428="FEMALE_ADULT_36_48","F_RESIDENT","NA")))</f>
        <v>NA</v>
      </c>
      <c r="D428" s="1" t="str">
        <f>IF(SABI_SUMMARY!AM428="CENSORED",IF(SABI_SUMMARY!AL428="MALE_SUBADULT","M_DISPERSED",IF(SABI_SUMMARY!AL428="FEMALE_SUBADULT","F_DISPERSED","NA")),IF(SABI_SUMMARY!AM428="MALE_ADULT_36_48","M_RESIDENT",IF(SABI_SUMMARY!AM428="FEMALE_ADULT_36_48","F_RESIDENT","NA")))</f>
        <v>NA</v>
      </c>
      <c r="E428" s="1" t="str">
        <f>IF(SABI_SUMMARY!AN428="CENSORED",IF(SABI_SUMMARY!AM428="MALE_SUBADULT","M_DISPERSED",IF(SABI_SUMMARY!AM428="FEMALE_SUBADULT","F_DISPERSED","NA")),IF(SABI_SUMMARY!AN428="MALE_ADULT_36_48","M_RESIDENT",IF(SABI_SUMMARY!AN428="FEMALE_ADULT_36_48","F_RESIDENT","NA")))</f>
        <v>NA</v>
      </c>
      <c r="F428" s="1" t="str">
        <f>IF(SABI_SUMMARY!AO428="CENSORED",IF(SABI_SUMMARY!AN428="MALE_SUBADULT","M_DISPERSED",IF(SABI_SUMMARY!AN428="FEMALE_SUBADULT","F_DISPERSED","NA")),IF(SABI_SUMMARY!AO428="MALE_ADULT_36_48","M_RESIDENT",IF(SABI_SUMMARY!AO428="FEMALE_ADULT_36_48","F_RESIDENT","NA")))</f>
        <v>NA</v>
      </c>
      <c r="G428" s="1" t="str">
        <f>IF(SABI_SUMMARY!AP428="CENSORED",IF(SABI_SUMMARY!AO428="MALE_SUBADULT","M_DISPERSED",IF(SABI_SUMMARY!AO428="FEMALE_SUBADULT","F_DISPERSED","NA")),IF(SABI_SUMMARY!AP428="MALE_ADULT_36_48","M_RESIDENT",IF(SABI_SUMMARY!AP428="FEMALE_ADULT_36_48","F_RESIDENT","NA")))</f>
        <v>NA</v>
      </c>
      <c r="H428" s="1" t="str">
        <f>IF(SABI_SUMMARY!AQ428="CENSORED",IF(SABI_SUMMARY!AP428="MALE_SUBADULT","M_DISPERSED",IF(SABI_SUMMARY!AP428="FEMALE_SUBADULT","F_DISPERSED","NA")),IF(SABI_SUMMARY!AQ428="MALE_ADULT_36_48","M_RESIDENT",IF(SABI_SUMMARY!AQ428="FEMALE_ADULT_36_48","F_RESIDENT","NA")))</f>
        <v>NA</v>
      </c>
      <c r="I428" s="1" t="str">
        <f>IF(SABI_SUMMARY!AR428="CENSORED",IF(SABI_SUMMARY!AQ428="MALE_SUBADULT","M_DISPERSED",IF(SABI_SUMMARY!AQ428="FEMALE_SUBADULT","F_DISPERSED","NA")),IF(SABI_SUMMARY!AR428="MALE_ADULT_36_48","M_RESIDENT",IF(SABI_SUMMARY!AR428="FEMALE_ADULT_36_48","F_RESIDENT","NA")))</f>
        <v>NA</v>
      </c>
      <c r="J428" s="1" t="str">
        <f>IF(SABI_SUMMARY!AS428="CENSORED",IF(SABI_SUMMARY!AR428="MALE_SUBADULT","M_DISPERSED",IF(SABI_SUMMARY!AR428="FEMALE_SUBADULT","F_DISPERSED","NA")),IF(SABI_SUMMARY!AS428="MALE_ADULT_36_48","M_RESIDENT",IF(SABI_SUMMARY!AS428="FEMALE_ADULT_36_48","F_RESIDENT","NA")))</f>
        <v>NA</v>
      </c>
      <c r="K428" s="1" t="str">
        <f>IF(SABI_SUMMARY!AT428="CENSORED",IF(SABI_SUMMARY!AS428="MALE_SUBADULT","M_DISPERSED",IF(SABI_SUMMARY!AS428="FEMALE_SUBADULT","F_DISPERSED","NA")),IF(SABI_SUMMARY!AT428="MALE_ADULT_36_48","M_RESIDENT",IF(SABI_SUMMARY!AT428="FEMALE_ADULT_36_48","F_RESIDENT","NA")))</f>
        <v>NA</v>
      </c>
      <c r="L428" s="1" t="str">
        <f>IF(SABI_SUMMARY!AU428="CENSORED",IF(SABI_SUMMARY!AT428="MALE_SUBADULT","M_DISPERSED",IF(SABI_SUMMARY!AT428="FEMALE_SUBADULT","F_DISPERSED","NA")),IF(SABI_SUMMARY!AU428="MALE_ADULT_36_48","M_RESIDENT",IF(SABI_SUMMARY!AU428="FEMALE_ADULT_36_48","F_RESIDENT","NA")))</f>
        <v>NA</v>
      </c>
      <c r="M428" s="1" t="str">
        <f>IF(SABI_SUMMARY!AV428="CENSORED",IF(SABI_SUMMARY!AU428="MALE_SUBADULT","M_DISPERSED",IF(SABI_SUMMARY!AU428="FEMALE_SUBADULT","F_DISPERSED","NA")),IF(SABI_SUMMARY!AV428="MALE_ADULT_36_48","M_RESIDENT",IF(SABI_SUMMARY!AV428="FEMALE_ADULT_36_48","F_RESIDENT","NA")))</f>
        <v>M_RESIDENT</v>
      </c>
      <c r="N428" s="1" t="str">
        <f>IF(SABI_SUMMARY!AW428="CENSORED",IF(SABI_SUMMARY!AV428="MALE_SUBADULT","M_DISPERSED",IF(SABI_SUMMARY!AV428="FEMALE_SUBADULT","F_DISPERSED","NA")),IF(SABI_SUMMARY!AW428="MALE_ADULT_36_48","M_RESIDENT",IF(SABI_SUMMARY!AW428="FEMALE_ADULT_36_48","F_RESIDENT","NA")))</f>
        <v>NA</v>
      </c>
      <c r="O428" s="1" t="str">
        <f>IF(SABI_SUMMARY!AX428="CENSORED",IF(SABI_SUMMARY!AW428="MALE_SUBADULT","M_DISPERSED",IF(SABI_SUMMARY!AW428="FEMALE_SUBADULT","F_DISPERSED","NA")),IF(SABI_SUMMARY!AX428="MALE_ADULT_36_48","M_RESIDENT",IF(SABI_SUMMARY!AX428="FEMALE_ADULT_36_48","F_RESIDENT","NA")))</f>
        <v>NA</v>
      </c>
      <c r="P428" s="1" t="str">
        <f>IF(SABI_SUMMARY!AY428="CENSORED",IF(SABI_SUMMARY!AX428="MALE_SUBADULT","M_DISPERSED",IF(SABI_SUMMARY!AX428="FEMALE_SUBADULT","F_DISPERSED","NA")),IF(SABI_SUMMARY!AY428="MALE_ADULT_36_48","M_RESIDENT",IF(SABI_SUMMARY!AY428="FEMALE_ADULT_36_48","F_RESIDENT","NA")))</f>
        <v>NA</v>
      </c>
    </row>
    <row r="429" spans="1:16" x14ac:dyDescent="0.2">
      <c r="A429" s="27">
        <f>SABI_RAW_DATA!A429</f>
        <v>428</v>
      </c>
      <c r="B429" s="1" t="str">
        <f>IF(SABI_SUMMARY!AK429="CENSORED",IF(SABI_SUMMARY!AJ429="MALE_SUBADULT","M_DISPERSED",IF(SABI_SUMMARY!AJ429="FEMALE_SUBADULT","F_DISPERSED","NA")),IF(SABI_SUMMARY!AK429="MALE_ADULT_36_48","M_RESIDENT",IF(SABI_SUMMARY!AK429="FEMALE_ADULT_36_48","F_RESIDENT","NA")))</f>
        <v>NA</v>
      </c>
      <c r="C429" s="1" t="str">
        <f>IF(SABI_SUMMARY!AL429="CENSORED",IF(SABI_SUMMARY!AK429="MALE_SUBADULT","M_DISPERSED",IF(SABI_SUMMARY!AK429="FEMALE_SUBADULT","F_DISPERSED","NA")),IF(SABI_SUMMARY!AL429="MALE_ADULT_36_48","M_RESIDENT",IF(SABI_SUMMARY!AL429="FEMALE_ADULT_36_48","F_RESIDENT","NA")))</f>
        <v>NA</v>
      </c>
      <c r="D429" s="1" t="str">
        <f>IF(SABI_SUMMARY!AM429="CENSORED",IF(SABI_SUMMARY!AL429="MALE_SUBADULT","M_DISPERSED",IF(SABI_SUMMARY!AL429="FEMALE_SUBADULT","F_DISPERSED","NA")),IF(SABI_SUMMARY!AM429="MALE_ADULT_36_48","M_RESIDENT",IF(SABI_SUMMARY!AM429="FEMALE_ADULT_36_48","F_RESIDENT","NA")))</f>
        <v>NA</v>
      </c>
      <c r="E429" s="1" t="str">
        <f>IF(SABI_SUMMARY!AN429="CENSORED",IF(SABI_SUMMARY!AM429="MALE_SUBADULT","M_DISPERSED",IF(SABI_SUMMARY!AM429="FEMALE_SUBADULT","F_DISPERSED","NA")),IF(SABI_SUMMARY!AN429="MALE_ADULT_36_48","M_RESIDENT",IF(SABI_SUMMARY!AN429="FEMALE_ADULT_36_48","F_RESIDENT","NA")))</f>
        <v>NA</v>
      </c>
      <c r="F429" s="1" t="str">
        <f>IF(SABI_SUMMARY!AO429="CENSORED",IF(SABI_SUMMARY!AN429="MALE_SUBADULT","M_DISPERSED",IF(SABI_SUMMARY!AN429="FEMALE_SUBADULT","F_DISPERSED","NA")),IF(SABI_SUMMARY!AO429="MALE_ADULT_36_48","M_RESIDENT",IF(SABI_SUMMARY!AO429="FEMALE_ADULT_36_48","F_RESIDENT","NA")))</f>
        <v>NA</v>
      </c>
      <c r="G429" s="1" t="str">
        <f>IF(SABI_SUMMARY!AP429="CENSORED",IF(SABI_SUMMARY!AO429="MALE_SUBADULT","M_DISPERSED",IF(SABI_SUMMARY!AO429="FEMALE_SUBADULT","F_DISPERSED","NA")),IF(SABI_SUMMARY!AP429="MALE_ADULT_36_48","M_RESIDENT",IF(SABI_SUMMARY!AP429="FEMALE_ADULT_36_48","F_RESIDENT","NA")))</f>
        <v>NA</v>
      </c>
      <c r="H429" s="1" t="str">
        <f>IF(SABI_SUMMARY!AQ429="CENSORED",IF(SABI_SUMMARY!AP429="MALE_SUBADULT","M_DISPERSED",IF(SABI_SUMMARY!AP429="FEMALE_SUBADULT","F_DISPERSED","NA")),IF(SABI_SUMMARY!AQ429="MALE_ADULT_36_48","M_RESIDENT",IF(SABI_SUMMARY!AQ429="FEMALE_ADULT_36_48","F_RESIDENT","NA")))</f>
        <v>NA</v>
      </c>
      <c r="I429" s="1" t="str">
        <f>IF(SABI_SUMMARY!AR429="CENSORED",IF(SABI_SUMMARY!AQ429="MALE_SUBADULT","M_DISPERSED",IF(SABI_SUMMARY!AQ429="FEMALE_SUBADULT","F_DISPERSED","NA")),IF(SABI_SUMMARY!AR429="MALE_ADULT_36_48","M_RESIDENT",IF(SABI_SUMMARY!AR429="FEMALE_ADULT_36_48","F_RESIDENT","NA")))</f>
        <v>NA</v>
      </c>
      <c r="J429" s="1" t="str">
        <f>IF(SABI_SUMMARY!AS429="CENSORED",IF(SABI_SUMMARY!AR429="MALE_SUBADULT","M_DISPERSED",IF(SABI_SUMMARY!AR429="FEMALE_SUBADULT","F_DISPERSED","NA")),IF(SABI_SUMMARY!AS429="MALE_ADULT_36_48","M_RESIDENT",IF(SABI_SUMMARY!AS429="FEMALE_ADULT_36_48","F_RESIDENT","NA")))</f>
        <v>NA</v>
      </c>
      <c r="K429" s="1" t="str">
        <f>IF(SABI_SUMMARY!AT429="CENSORED",IF(SABI_SUMMARY!AS429="MALE_SUBADULT","M_DISPERSED",IF(SABI_SUMMARY!AS429="FEMALE_SUBADULT","F_DISPERSED","NA")),IF(SABI_SUMMARY!AT429="MALE_ADULT_36_48","M_RESIDENT",IF(SABI_SUMMARY!AT429="FEMALE_ADULT_36_48","F_RESIDENT","NA")))</f>
        <v>NA</v>
      </c>
      <c r="L429" s="1" t="str">
        <f>IF(SABI_SUMMARY!AU429="CENSORED",IF(SABI_SUMMARY!AT429="MALE_SUBADULT","M_DISPERSED",IF(SABI_SUMMARY!AT429="FEMALE_SUBADULT","F_DISPERSED","NA")),IF(SABI_SUMMARY!AU429="MALE_ADULT_36_48","M_RESIDENT",IF(SABI_SUMMARY!AU429="FEMALE_ADULT_36_48","F_RESIDENT","NA")))</f>
        <v>NA</v>
      </c>
      <c r="M429" s="1" t="str">
        <f>IF(SABI_SUMMARY!AV429="CENSORED",IF(SABI_SUMMARY!AU429="MALE_SUBADULT","M_DISPERSED",IF(SABI_SUMMARY!AU429="FEMALE_SUBADULT","F_DISPERSED","NA")),IF(SABI_SUMMARY!AV429="MALE_ADULT_36_48","M_RESIDENT",IF(SABI_SUMMARY!AV429="FEMALE_ADULT_36_48","F_RESIDENT","NA")))</f>
        <v>NA</v>
      </c>
      <c r="N429" s="1" t="str">
        <f>IF(SABI_SUMMARY!AW429="CENSORED",IF(SABI_SUMMARY!AV429="MALE_SUBADULT","M_DISPERSED",IF(SABI_SUMMARY!AV429="FEMALE_SUBADULT","F_DISPERSED","NA")),IF(SABI_SUMMARY!AW429="MALE_ADULT_36_48","M_RESIDENT",IF(SABI_SUMMARY!AW429="FEMALE_ADULT_36_48","F_RESIDENT","NA")))</f>
        <v>NA</v>
      </c>
      <c r="O429" s="1" t="str">
        <f>IF(SABI_SUMMARY!AX429="CENSORED",IF(SABI_SUMMARY!AW429="MALE_SUBADULT","M_DISPERSED",IF(SABI_SUMMARY!AW429="FEMALE_SUBADULT","F_DISPERSED","NA")),IF(SABI_SUMMARY!AX429="MALE_ADULT_36_48","M_RESIDENT",IF(SABI_SUMMARY!AX429="FEMALE_ADULT_36_48","F_RESIDENT","NA")))</f>
        <v>NA</v>
      </c>
      <c r="P429" s="1" t="str">
        <f>IF(SABI_SUMMARY!AY429="CENSORED",IF(SABI_SUMMARY!AX429="MALE_SUBADULT","M_DISPERSED",IF(SABI_SUMMARY!AX429="FEMALE_SUBADULT","F_DISPERSED","NA")),IF(SABI_SUMMARY!AY429="MALE_ADULT_36_48","M_RESIDENT",IF(SABI_SUMMARY!AY429="FEMALE_ADULT_36_48","F_RESIDENT","NA")))</f>
        <v>NA</v>
      </c>
    </row>
    <row r="430" spans="1:16" x14ac:dyDescent="0.2">
      <c r="A430" s="27">
        <f>SABI_RAW_DATA!A430</f>
        <v>429</v>
      </c>
      <c r="B430" s="1" t="str">
        <f>IF(SABI_SUMMARY!AK430="CENSORED",IF(SABI_SUMMARY!AJ430="MALE_SUBADULT","M_DISPERSED",IF(SABI_SUMMARY!AJ430="FEMALE_SUBADULT","F_DISPERSED","NA")),IF(SABI_SUMMARY!AK430="MALE_ADULT_36_48","M_RESIDENT",IF(SABI_SUMMARY!AK430="FEMALE_ADULT_36_48","F_RESIDENT","NA")))</f>
        <v>NA</v>
      </c>
      <c r="C430" s="1" t="str">
        <f>IF(SABI_SUMMARY!AL430="CENSORED",IF(SABI_SUMMARY!AK430="MALE_SUBADULT","M_DISPERSED",IF(SABI_SUMMARY!AK430="FEMALE_SUBADULT","F_DISPERSED","NA")),IF(SABI_SUMMARY!AL430="MALE_ADULT_36_48","M_RESIDENT",IF(SABI_SUMMARY!AL430="FEMALE_ADULT_36_48","F_RESIDENT","NA")))</f>
        <v>NA</v>
      </c>
      <c r="D430" s="1" t="str">
        <f>IF(SABI_SUMMARY!AM430="CENSORED",IF(SABI_SUMMARY!AL430="MALE_SUBADULT","M_DISPERSED",IF(SABI_SUMMARY!AL430="FEMALE_SUBADULT","F_DISPERSED","NA")),IF(SABI_SUMMARY!AM430="MALE_ADULT_36_48","M_RESIDENT",IF(SABI_SUMMARY!AM430="FEMALE_ADULT_36_48","F_RESIDENT","NA")))</f>
        <v>NA</v>
      </c>
      <c r="E430" s="1" t="str">
        <f>IF(SABI_SUMMARY!AN430="CENSORED",IF(SABI_SUMMARY!AM430="MALE_SUBADULT","M_DISPERSED",IF(SABI_SUMMARY!AM430="FEMALE_SUBADULT","F_DISPERSED","NA")),IF(SABI_SUMMARY!AN430="MALE_ADULT_36_48","M_RESIDENT",IF(SABI_SUMMARY!AN430="FEMALE_ADULT_36_48","F_RESIDENT","NA")))</f>
        <v>NA</v>
      </c>
      <c r="F430" s="1" t="str">
        <f>IF(SABI_SUMMARY!AO430="CENSORED",IF(SABI_SUMMARY!AN430="MALE_SUBADULT","M_DISPERSED",IF(SABI_SUMMARY!AN430="FEMALE_SUBADULT","F_DISPERSED","NA")),IF(SABI_SUMMARY!AO430="MALE_ADULT_36_48","M_RESIDENT",IF(SABI_SUMMARY!AO430="FEMALE_ADULT_36_48","F_RESIDENT","NA")))</f>
        <v>NA</v>
      </c>
      <c r="G430" s="1" t="str">
        <f>IF(SABI_SUMMARY!AP430="CENSORED",IF(SABI_SUMMARY!AO430="MALE_SUBADULT","M_DISPERSED",IF(SABI_SUMMARY!AO430="FEMALE_SUBADULT","F_DISPERSED","NA")),IF(SABI_SUMMARY!AP430="MALE_ADULT_36_48","M_RESIDENT",IF(SABI_SUMMARY!AP430="FEMALE_ADULT_36_48","F_RESIDENT","NA")))</f>
        <v>NA</v>
      </c>
      <c r="H430" s="1" t="str">
        <f>IF(SABI_SUMMARY!AQ430="CENSORED",IF(SABI_SUMMARY!AP430="MALE_SUBADULT","M_DISPERSED",IF(SABI_SUMMARY!AP430="FEMALE_SUBADULT","F_DISPERSED","NA")),IF(SABI_SUMMARY!AQ430="MALE_ADULT_36_48","M_RESIDENT",IF(SABI_SUMMARY!AQ430="FEMALE_ADULT_36_48","F_RESIDENT","NA")))</f>
        <v>NA</v>
      </c>
      <c r="I430" s="1" t="str">
        <f>IF(SABI_SUMMARY!AR430="CENSORED",IF(SABI_SUMMARY!AQ430="MALE_SUBADULT","M_DISPERSED",IF(SABI_SUMMARY!AQ430="FEMALE_SUBADULT","F_DISPERSED","NA")),IF(SABI_SUMMARY!AR430="MALE_ADULT_36_48","M_RESIDENT",IF(SABI_SUMMARY!AR430="FEMALE_ADULT_36_48","F_RESIDENT","NA")))</f>
        <v>NA</v>
      </c>
      <c r="J430" s="1" t="str">
        <f>IF(SABI_SUMMARY!AS430="CENSORED",IF(SABI_SUMMARY!AR430="MALE_SUBADULT","M_DISPERSED",IF(SABI_SUMMARY!AR430="FEMALE_SUBADULT","F_DISPERSED","NA")),IF(SABI_SUMMARY!AS430="MALE_ADULT_36_48","M_RESIDENT",IF(SABI_SUMMARY!AS430="FEMALE_ADULT_36_48","F_RESIDENT","NA")))</f>
        <v>NA</v>
      </c>
      <c r="K430" s="1" t="str">
        <f>IF(SABI_SUMMARY!AT430="CENSORED",IF(SABI_SUMMARY!AS430="MALE_SUBADULT","M_DISPERSED",IF(SABI_SUMMARY!AS430="FEMALE_SUBADULT","F_DISPERSED","NA")),IF(SABI_SUMMARY!AT430="MALE_ADULT_36_48","M_RESIDENT",IF(SABI_SUMMARY!AT430="FEMALE_ADULT_36_48","F_RESIDENT","NA")))</f>
        <v>NA</v>
      </c>
      <c r="L430" s="1" t="str">
        <f>IF(SABI_SUMMARY!AU430="CENSORED",IF(SABI_SUMMARY!AT430="MALE_SUBADULT","M_DISPERSED",IF(SABI_SUMMARY!AT430="FEMALE_SUBADULT","F_DISPERSED","NA")),IF(SABI_SUMMARY!AU430="MALE_ADULT_36_48","M_RESIDENT",IF(SABI_SUMMARY!AU430="FEMALE_ADULT_36_48","F_RESIDENT","NA")))</f>
        <v>NA</v>
      </c>
      <c r="M430" s="1" t="str">
        <f>IF(SABI_SUMMARY!AV430="CENSORED",IF(SABI_SUMMARY!AU430="MALE_SUBADULT","M_DISPERSED",IF(SABI_SUMMARY!AU430="FEMALE_SUBADULT","F_DISPERSED","NA")),IF(SABI_SUMMARY!AV430="MALE_ADULT_36_48","M_RESIDENT",IF(SABI_SUMMARY!AV430="FEMALE_ADULT_36_48","F_RESIDENT","NA")))</f>
        <v>NA</v>
      </c>
      <c r="N430" s="1" t="str">
        <f>IF(SABI_SUMMARY!AW430="CENSORED",IF(SABI_SUMMARY!AV430="MALE_SUBADULT","M_DISPERSED",IF(SABI_SUMMARY!AV430="FEMALE_SUBADULT","F_DISPERSED","NA")),IF(SABI_SUMMARY!AW430="MALE_ADULT_36_48","M_RESIDENT",IF(SABI_SUMMARY!AW430="FEMALE_ADULT_36_48","F_RESIDENT","NA")))</f>
        <v>NA</v>
      </c>
      <c r="O430" s="1" t="str">
        <f>IF(SABI_SUMMARY!AX430="CENSORED",IF(SABI_SUMMARY!AW430="MALE_SUBADULT","M_DISPERSED",IF(SABI_SUMMARY!AW430="FEMALE_SUBADULT","F_DISPERSED","NA")),IF(SABI_SUMMARY!AX430="MALE_ADULT_36_48","M_RESIDENT",IF(SABI_SUMMARY!AX430="FEMALE_ADULT_36_48","F_RESIDENT","NA")))</f>
        <v>NA</v>
      </c>
      <c r="P430" s="1" t="str">
        <f>IF(SABI_SUMMARY!AY430="CENSORED",IF(SABI_SUMMARY!AX430="MALE_SUBADULT","M_DISPERSED",IF(SABI_SUMMARY!AX430="FEMALE_SUBADULT","F_DISPERSED","NA")),IF(SABI_SUMMARY!AY430="MALE_ADULT_36_48","M_RESIDENT",IF(SABI_SUMMARY!AY430="FEMALE_ADULT_36_48","F_RESIDENT","NA")))</f>
        <v>NA</v>
      </c>
    </row>
    <row r="431" spans="1:16" x14ac:dyDescent="0.2">
      <c r="A431" s="27">
        <f>SABI_RAW_DATA!A431</f>
        <v>430</v>
      </c>
      <c r="B431" s="1" t="str">
        <f>IF(SABI_SUMMARY!AK431="CENSORED",IF(SABI_SUMMARY!AJ431="MALE_SUBADULT","M_DISPERSED",IF(SABI_SUMMARY!AJ431="FEMALE_SUBADULT","F_DISPERSED","NA")),IF(SABI_SUMMARY!AK431="MALE_ADULT_36_48","M_RESIDENT",IF(SABI_SUMMARY!AK431="FEMALE_ADULT_36_48","F_RESIDENT","NA")))</f>
        <v>NA</v>
      </c>
      <c r="C431" s="1" t="str">
        <f>IF(SABI_SUMMARY!AL431="CENSORED",IF(SABI_SUMMARY!AK431="MALE_SUBADULT","M_DISPERSED",IF(SABI_SUMMARY!AK431="FEMALE_SUBADULT","F_DISPERSED","NA")),IF(SABI_SUMMARY!AL431="MALE_ADULT_36_48","M_RESIDENT",IF(SABI_SUMMARY!AL431="FEMALE_ADULT_36_48","F_RESIDENT","NA")))</f>
        <v>NA</v>
      </c>
      <c r="D431" s="1" t="str">
        <f>IF(SABI_SUMMARY!AM431="CENSORED",IF(SABI_SUMMARY!AL431="MALE_SUBADULT","M_DISPERSED",IF(SABI_SUMMARY!AL431="FEMALE_SUBADULT","F_DISPERSED","NA")),IF(SABI_SUMMARY!AM431="MALE_ADULT_36_48","M_RESIDENT",IF(SABI_SUMMARY!AM431="FEMALE_ADULT_36_48","F_RESIDENT","NA")))</f>
        <v>NA</v>
      </c>
      <c r="E431" s="1" t="str">
        <f>IF(SABI_SUMMARY!AN431="CENSORED",IF(SABI_SUMMARY!AM431="MALE_SUBADULT","M_DISPERSED",IF(SABI_SUMMARY!AM431="FEMALE_SUBADULT","F_DISPERSED","NA")),IF(SABI_SUMMARY!AN431="MALE_ADULT_36_48","M_RESIDENT",IF(SABI_SUMMARY!AN431="FEMALE_ADULT_36_48","F_RESIDENT","NA")))</f>
        <v>NA</v>
      </c>
      <c r="F431" s="1" t="str">
        <f>IF(SABI_SUMMARY!AO431="CENSORED",IF(SABI_SUMMARY!AN431="MALE_SUBADULT","M_DISPERSED",IF(SABI_SUMMARY!AN431="FEMALE_SUBADULT","F_DISPERSED","NA")),IF(SABI_SUMMARY!AO431="MALE_ADULT_36_48","M_RESIDENT",IF(SABI_SUMMARY!AO431="FEMALE_ADULT_36_48","F_RESIDENT","NA")))</f>
        <v>NA</v>
      </c>
      <c r="G431" s="1" t="str">
        <f>IF(SABI_SUMMARY!AP431="CENSORED",IF(SABI_SUMMARY!AO431="MALE_SUBADULT","M_DISPERSED",IF(SABI_SUMMARY!AO431="FEMALE_SUBADULT","F_DISPERSED","NA")),IF(SABI_SUMMARY!AP431="MALE_ADULT_36_48","M_RESIDENT",IF(SABI_SUMMARY!AP431="FEMALE_ADULT_36_48","F_RESIDENT","NA")))</f>
        <v>NA</v>
      </c>
      <c r="H431" s="1" t="str">
        <f>IF(SABI_SUMMARY!AQ431="CENSORED",IF(SABI_SUMMARY!AP431="MALE_SUBADULT","M_DISPERSED",IF(SABI_SUMMARY!AP431="FEMALE_SUBADULT","F_DISPERSED","NA")),IF(SABI_SUMMARY!AQ431="MALE_ADULT_36_48","M_RESIDENT",IF(SABI_SUMMARY!AQ431="FEMALE_ADULT_36_48","F_RESIDENT","NA")))</f>
        <v>NA</v>
      </c>
      <c r="I431" s="1" t="str">
        <f>IF(SABI_SUMMARY!AR431="CENSORED",IF(SABI_SUMMARY!AQ431="MALE_SUBADULT","M_DISPERSED",IF(SABI_SUMMARY!AQ431="FEMALE_SUBADULT","F_DISPERSED","NA")),IF(SABI_SUMMARY!AR431="MALE_ADULT_36_48","M_RESIDENT",IF(SABI_SUMMARY!AR431="FEMALE_ADULT_36_48","F_RESIDENT","NA")))</f>
        <v>NA</v>
      </c>
      <c r="J431" s="1" t="str">
        <f>IF(SABI_SUMMARY!AS431="CENSORED",IF(SABI_SUMMARY!AR431="MALE_SUBADULT","M_DISPERSED",IF(SABI_SUMMARY!AR431="FEMALE_SUBADULT","F_DISPERSED","NA")),IF(SABI_SUMMARY!AS431="MALE_ADULT_36_48","M_RESIDENT",IF(SABI_SUMMARY!AS431="FEMALE_ADULT_36_48","F_RESIDENT","NA")))</f>
        <v>NA</v>
      </c>
      <c r="K431" s="1" t="str">
        <f>IF(SABI_SUMMARY!AT431="CENSORED",IF(SABI_SUMMARY!AS431="MALE_SUBADULT","M_DISPERSED",IF(SABI_SUMMARY!AS431="FEMALE_SUBADULT","F_DISPERSED","NA")),IF(SABI_SUMMARY!AT431="MALE_ADULT_36_48","M_RESIDENT",IF(SABI_SUMMARY!AT431="FEMALE_ADULT_36_48","F_RESIDENT","NA")))</f>
        <v>NA</v>
      </c>
      <c r="L431" s="1" t="str">
        <f>IF(SABI_SUMMARY!AU431="CENSORED",IF(SABI_SUMMARY!AT431="MALE_SUBADULT","M_DISPERSED",IF(SABI_SUMMARY!AT431="FEMALE_SUBADULT","F_DISPERSED","NA")),IF(SABI_SUMMARY!AU431="MALE_ADULT_36_48","M_RESIDENT",IF(SABI_SUMMARY!AU431="FEMALE_ADULT_36_48","F_RESIDENT","NA")))</f>
        <v>NA</v>
      </c>
      <c r="M431" s="1" t="str">
        <f>IF(SABI_SUMMARY!AV431="CENSORED",IF(SABI_SUMMARY!AU431="MALE_SUBADULT","M_DISPERSED",IF(SABI_SUMMARY!AU431="FEMALE_SUBADULT","F_DISPERSED","NA")),IF(SABI_SUMMARY!AV431="MALE_ADULT_36_48","M_RESIDENT",IF(SABI_SUMMARY!AV431="FEMALE_ADULT_36_48","F_RESIDENT","NA")))</f>
        <v>NA</v>
      </c>
      <c r="N431" s="1" t="str">
        <f>IF(SABI_SUMMARY!AW431="CENSORED",IF(SABI_SUMMARY!AV431="MALE_SUBADULT","M_DISPERSED",IF(SABI_SUMMARY!AV431="FEMALE_SUBADULT","F_DISPERSED","NA")),IF(SABI_SUMMARY!AW431="MALE_ADULT_36_48","M_RESIDENT",IF(SABI_SUMMARY!AW431="FEMALE_ADULT_36_48","F_RESIDENT","NA")))</f>
        <v>NA</v>
      </c>
      <c r="O431" s="1" t="str">
        <f>IF(SABI_SUMMARY!AX431="CENSORED",IF(SABI_SUMMARY!AW431="MALE_SUBADULT","M_DISPERSED",IF(SABI_SUMMARY!AW431="FEMALE_SUBADULT","F_DISPERSED","NA")),IF(SABI_SUMMARY!AX431="MALE_ADULT_36_48","M_RESIDENT",IF(SABI_SUMMARY!AX431="FEMALE_ADULT_36_48","F_RESIDENT","NA")))</f>
        <v>NA</v>
      </c>
      <c r="P431" s="1" t="str">
        <f>IF(SABI_SUMMARY!AY431="CENSORED",IF(SABI_SUMMARY!AX431="MALE_SUBADULT","M_DISPERSED",IF(SABI_SUMMARY!AX431="FEMALE_SUBADULT","F_DISPERSED","NA")),IF(SABI_SUMMARY!AY431="MALE_ADULT_36_48","M_RESIDENT",IF(SABI_SUMMARY!AY431="FEMALE_ADULT_36_48","F_RESIDENT","NA")))</f>
        <v>NA</v>
      </c>
    </row>
    <row r="432" spans="1:16" x14ac:dyDescent="0.2">
      <c r="A432" s="27">
        <f>SABI_RAW_DATA!A432</f>
        <v>431</v>
      </c>
      <c r="B432" s="1" t="str">
        <f>IF(SABI_SUMMARY!AK432="CENSORED",IF(SABI_SUMMARY!AJ432="MALE_SUBADULT","M_DISPERSED",IF(SABI_SUMMARY!AJ432="FEMALE_SUBADULT","F_DISPERSED","NA")),IF(SABI_SUMMARY!AK432="MALE_ADULT_36_48","M_RESIDENT",IF(SABI_SUMMARY!AK432="FEMALE_ADULT_36_48","F_RESIDENT","NA")))</f>
        <v>NA</v>
      </c>
      <c r="C432" s="1" t="str">
        <f>IF(SABI_SUMMARY!AL432="CENSORED",IF(SABI_SUMMARY!AK432="MALE_SUBADULT","M_DISPERSED",IF(SABI_SUMMARY!AK432="FEMALE_SUBADULT","F_DISPERSED","NA")),IF(SABI_SUMMARY!AL432="MALE_ADULT_36_48","M_RESIDENT",IF(SABI_SUMMARY!AL432="FEMALE_ADULT_36_48","F_RESIDENT","NA")))</f>
        <v>NA</v>
      </c>
      <c r="D432" s="1" t="str">
        <f>IF(SABI_SUMMARY!AM432="CENSORED",IF(SABI_SUMMARY!AL432="MALE_SUBADULT","M_DISPERSED",IF(SABI_SUMMARY!AL432="FEMALE_SUBADULT","F_DISPERSED","NA")),IF(SABI_SUMMARY!AM432="MALE_ADULT_36_48","M_RESIDENT",IF(SABI_SUMMARY!AM432="FEMALE_ADULT_36_48","F_RESIDENT","NA")))</f>
        <v>NA</v>
      </c>
      <c r="E432" s="1" t="str">
        <f>IF(SABI_SUMMARY!AN432="CENSORED",IF(SABI_SUMMARY!AM432="MALE_SUBADULT","M_DISPERSED",IF(SABI_SUMMARY!AM432="FEMALE_SUBADULT","F_DISPERSED","NA")),IF(SABI_SUMMARY!AN432="MALE_ADULT_36_48","M_RESIDENT",IF(SABI_SUMMARY!AN432="FEMALE_ADULT_36_48","F_RESIDENT","NA")))</f>
        <v>NA</v>
      </c>
      <c r="F432" s="1" t="str">
        <f>IF(SABI_SUMMARY!AO432="CENSORED",IF(SABI_SUMMARY!AN432="MALE_SUBADULT","M_DISPERSED",IF(SABI_SUMMARY!AN432="FEMALE_SUBADULT","F_DISPERSED","NA")),IF(SABI_SUMMARY!AO432="MALE_ADULT_36_48","M_RESIDENT",IF(SABI_SUMMARY!AO432="FEMALE_ADULT_36_48","F_RESIDENT","NA")))</f>
        <v>NA</v>
      </c>
      <c r="G432" s="1" t="str">
        <f>IF(SABI_SUMMARY!AP432="CENSORED",IF(SABI_SUMMARY!AO432="MALE_SUBADULT","M_DISPERSED",IF(SABI_SUMMARY!AO432="FEMALE_SUBADULT","F_DISPERSED","NA")),IF(SABI_SUMMARY!AP432="MALE_ADULT_36_48","M_RESIDENT",IF(SABI_SUMMARY!AP432="FEMALE_ADULT_36_48","F_RESIDENT","NA")))</f>
        <v>NA</v>
      </c>
      <c r="H432" s="1" t="str">
        <f>IF(SABI_SUMMARY!AQ432="CENSORED",IF(SABI_SUMMARY!AP432="MALE_SUBADULT","M_DISPERSED",IF(SABI_SUMMARY!AP432="FEMALE_SUBADULT","F_DISPERSED","NA")),IF(SABI_SUMMARY!AQ432="MALE_ADULT_36_48","M_RESIDENT",IF(SABI_SUMMARY!AQ432="FEMALE_ADULT_36_48","F_RESIDENT","NA")))</f>
        <v>NA</v>
      </c>
      <c r="I432" s="1" t="str">
        <f>IF(SABI_SUMMARY!AR432="CENSORED",IF(SABI_SUMMARY!AQ432="MALE_SUBADULT","M_DISPERSED",IF(SABI_SUMMARY!AQ432="FEMALE_SUBADULT","F_DISPERSED","NA")),IF(SABI_SUMMARY!AR432="MALE_ADULT_36_48","M_RESIDENT",IF(SABI_SUMMARY!AR432="FEMALE_ADULT_36_48","F_RESIDENT","NA")))</f>
        <v>NA</v>
      </c>
      <c r="J432" s="1" t="str">
        <f>IF(SABI_SUMMARY!AS432="CENSORED",IF(SABI_SUMMARY!AR432="MALE_SUBADULT","M_DISPERSED",IF(SABI_SUMMARY!AR432="FEMALE_SUBADULT","F_DISPERSED","NA")),IF(SABI_SUMMARY!AS432="MALE_ADULT_36_48","M_RESIDENT",IF(SABI_SUMMARY!AS432="FEMALE_ADULT_36_48","F_RESIDENT","NA")))</f>
        <v>NA</v>
      </c>
      <c r="K432" s="1" t="str">
        <f>IF(SABI_SUMMARY!AT432="CENSORED",IF(SABI_SUMMARY!AS432="MALE_SUBADULT","M_DISPERSED",IF(SABI_SUMMARY!AS432="FEMALE_SUBADULT","F_DISPERSED","NA")),IF(SABI_SUMMARY!AT432="MALE_ADULT_36_48","M_RESIDENT",IF(SABI_SUMMARY!AT432="FEMALE_ADULT_36_48","F_RESIDENT","NA")))</f>
        <v>NA</v>
      </c>
      <c r="L432" s="1" t="str">
        <f>IF(SABI_SUMMARY!AU432="CENSORED",IF(SABI_SUMMARY!AT432="MALE_SUBADULT","M_DISPERSED",IF(SABI_SUMMARY!AT432="FEMALE_SUBADULT","F_DISPERSED","NA")),IF(SABI_SUMMARY!AU432="MALE_ADULT_36_48","M_RESIDENT",IF(SABI_SUMMARY!AU432="FEMALE_ADULT_36_48","F_RESIDENT","NA")))</f>
        <v>NA</v>
      </c>
      <c r="M432" s="1" t="str">
        <f>IF(SABI_SUMMARY!AV432="CENSORED",IF(SABI_SUMMARY!AU432="MALE_SUBADULT","M_DISPERSED",IF(SABI_SUMMARY!AU432="FEMALE_SUBADULT","F_DISPERSED","NA")),IF(SABI_SUMMARY!AV432="MALE_ADULT_36_48","M_RESIDENT",IF(SABI_SUMMARY!AV432="FEMALE_ADULT_36_48","F_RESIDENT","NA")))</f>
        <v>NA</v>
      </c>
      <c r="N432" s="1" t="str">
        <f>IF(SABI_SUMMARY!AW432="CENSORED",IF(SABI_SUMMARY!AV432="MALE_SUBADULT","M_DISPERSED",IF(SABI_SUMMARY!AV432="FEMALE_SUBADULT","F_DISPERSED","NA")),IF(SABI_SUMMARY!AW432="MALE_ADULT_36_48","M_RESIDENT",IF(SABI_SUMMARY!AW432="FEMALE_ADULT_36_48","F_RESIDENT","NA")))</f>
        <v>NA</v>
      </c>
      <c r="O432" s="1" t="str">
        <f>IF(SABI_SUMMARY!AX432="CENSORED",IF(SABI_SUMMARY!AW432="MALE_SUBADULT","M_DISPERSED",IF(SABI_SUMMARY!AW432="FEMALE_SUBADULT","F_DISPERSED","NA")),IF(SABI_SUMMARY!AX432="MALE_ADULT_36_48","M_RESIDENT",IF(SABI_SUMMARY!AX432="FEMALE_ADULT_36_48","F_RESIDENT","NA")))</f>
        <v>NA</v>
      </c>
      <c r="P432" s="1" t="str">
        <f>IF(SABI_SUMMARY!AY432="CENSORED",IF(SABI_SUMMARY!AX432="MALE_SUBADULT","M_DISPERSED",IF(SABI_SUMMARY!AX432="FEMALE_SUBADULT","F_DISPERSED","NA")),IF(SABI_SUMMARY!AY432="MALE_ADULT_36_48","M_RESIDENT",IF(SABI_SUMMARY!AY432="FEMALE_ADULT_36_48","F_RESIDENT","NA")))</f>
        <v>NA</v>
      </c>
    </row>
    <row r="433" spans="1:16" x14ac:dyDescent="0.2">
      <c r="A433" s="27">
        <f>SABI_RAW_DATA!A433</f>
        <v>432</v>
      </c>
      <c r="B433" s="1" t="str">
        <f>IF(SABI_SUMMARY!AK433="CENSORED",IF(SABI_SUMMARY!AJ433="MALE_SUBADULT","M_DISPERSED",IF(SABI_SUMMARY!AJ433="FEMALE_SUBADULT","F_DISPERSED","NA")),IF(SABI_SUMMARY!AK433="MALE_ADULT_36_48","M_RESIDENT",IF(SABI_SUMMARY!AK433="FEMALE_ADULT_36_48","F_RESIDENT","NA")))</f>
        <v>NA</v>
      </c>
      <c r="C433" s="1" t="str">
        <f>IF(SABI_SUMMARY!AL433="CENSORED",IF(SABI_SUMMARY!AK433="MALE_SUBADULT","M_DISPERSED",IF(SABI_SUMMARY!AK433="FEMALE_SUBADULT","F_DISPERSED","NA")),IF(SABI_SUMMARY!AL433="MALE_ADULT_36_48","M_RESIDENT",IF(SABI_SUMMARY!AL433="FEMALE_ADULT_36_48","F_RESIDENT","NA")))</f>
        <v>NA</v>
      </c>
      <c r="D433" s="1" t="str">
        <f>IF(SABI_SUMMARY!AM433="CENSORED",IF(SABI_SUMMARY!AL433="MALE_SUBADULT","M_DISPERSED",IF(SABI_SUMMARY!AL433="FEMALE_SUBADULT","F_DISPERSED","NA")),IF(SABI_SUMMARY!AM433="MALE_ADULT_36_48","M_RESIDENT",IF(SABI_SUMMARY!AM433="FEMALE_ADULT_36_48","F_RESIDENT","NA")))</f>
        <v>NA</v>
      </c>
      <c r="E433" s="1" t="str">
        <f>IF(SABI_SUMMARY!AN433="CENSORED",IF(SABI_SUMMARY!AM433="MALE_SUBADULT","M_DISPERSED",IF(SABI_SUMMARY!AM433="FEMALE_SUBADULT","F_DISPERSED","NA")),IF(SABI_SUMMARY!AN433="MALE_ADULT_36_48","M_RESIDENT",IF(SABI_SUMMARY!AN433="FEMALE_ADULT_36_48","F_RESIDENT","NA")))</f>
        <v>NA</v>
      </c>
      <c r="F433" s="1" t="str">
        <f>IF(SABI_SUMMARY!AO433="CENSORED",IF(SABI_SUMMARY!AN433="MALE_SUBADULT","M_DISPERSED",IF(SABI_SUMMARY!AN433="FEMALE_SUBADULT","F_DISPERSED","NA")),IF(SABI_SUMMARY!AO433="MALE_ADULT_36_48","M_RESIDENT",IF(SABI_SUMMARY!AO433="FEMALE_ADULT_36_48","F_RESIDENT","NA")))</f>
        <v>NA</v>
      </c>
      <c r="G433" s="1" t="str">
        <f>IF(SABI_SUMMARY!AP433="CENSORED",IF(SABI_SUMMARY!AO433="MALE_SUBADULT","M_DISPERSED",IF(SABI_SUMMARY!AO433="FEMALE_SUBADULT","F_DISPERSED","NA")),IF(SABI_SUMMARY!AP433="MALE_ADULT_36_48","M_RESIDENT",IF(SABI_SUMMARY!AP433="FEMALE_ADULT_36_48","F_RESIDENT","NA")))</f>
        <v>NA</v>
      </c>
      <c r="H433" s="1" t="str">
        <f>IF(SABI_SUMMARY!AQ433="CENSORED",IF(SABI_SUMMARY!AP433="MALE_SUBADULT","M_DISPERSED",IF(SABI_SUMMARY!AP433="FEMALE_SUBADULT","F_DISPERSED","NA")),IF(SABI_SUMMARY!AQ433="MALE_ADULT_36_48","M_RESIDENT",IF(SABI_SUMMARY!AQ433="FEMALE_ADULT_36_48","F_RESIDENT","NA")))</f>
        <v>NA</v>
      </c>
      <c r="I433" s="1" t="str">
        <f>IF(SABI_SUMMARY!AR433="CENSORED",IF(SABI_SUMMARY!AQ433="MALE_SUBADULT","M_DISPERSED",IF(SABI_SUMMARY!AQ433="FEMALE_SUBADULT","F_DISPERSED","NA")),IF(SABI_SUMMARY!AR433="MALE_ADULT_36_48","M_RESIDENT",IF(SABI_SUMMARY!AR433="FEMALE_ADULT_36_48","F_RESIDENT","NA")))</f>
        <v>NA</v>
      </c>
      <c r="J433" s="1" t="str">
        <f>IF(SABI_SUMMARY!AS433="CENSORED",IF(SABI_SUMMARY!AR433="MALE_SUBADULT","M_DISPERSED",IF(SABI_SUMMARY!AR433="FEMALE_SUBADULT","F_DISPERSED","NA")),IF(SABI_SUMMARY!AS433="MALE_ADULT_36_48","M_RESIDENT",IF(SABI_SUMMARY!AS433="FEMALE_ADULT_36_48","F_RESIDENT","NA")))</f>
        <v>NA</v>
      </c>
      <c r="K433" s="1" t="str">
        <f>IF(SABI_SUMMARY!AT433="CENSORED",IF(SABI_SUMMARY!AS433="MALE_SUBADULT","M_DISPERSED",IF(SABI_SUMMARY!AS433="FEMALE_SUBADULT","F_DISPERSED","NA")),IF(SABI_SUMMARY!AT433="MALE_ADULT_36_48","M_RESIDENT",IF(SABI_SUMMARY!AT433="FEMALE_ADULT_36_48","F_RESIDENT","NA")))</f>
        <v>NA</v>
      </c>
      <c r="L433" s="1" t="str">
        <f>IF(SABI_SUMMARY!AU433="CENSORED",IF(SABI_SUMMARY!AT433="MALE_SUBADULT","M_DISPERSED",IF(SABI_SUMMARY!AT433="FEMALE_SUBADULT","F_DISPERSED","NA")),IF(SABI_SUMMARY!AU433="MALE_ADULT_36_48","M_RESIDENT",IF(SABI_SUMMARY!AU433="FEMALE_ADULT_36_48","F_RESIDENT","NA")))</f>
        <v>NA</v>
      </c>
      <c r="M433" s="1" t="str">
        <f>IF(SABI_SUMMARY!AV433="CENSORED",IF(SABI_SUMMARY!AU433="MALE_SUBADULT","M_DISPERSED",IF(SABI_SUMMARY!AU433="FEMALE_SUBADULT","F_DISPERSED","NA")),IF(SABI_SUMMARY!AV433="MALE_ADULT_36_48","M_RESIDENT",IF(SABI_SUMMARY!AV433="FEMALE_ADULT_36_48","F_RESIDENT","NA")))</f>
        <v>NA</v>
      </c>
      <c r="N433" s="1" t="str">
        <f>IF(SABI_SUMMARY!AW433="CENSORED",IF(SABI_SUMMARY!AV433="MALE_SUBADULT","M_DISPERSED",IF(SABI_SUMMARY!AV433="FEMALE_SUBADULT","F_DISPERSED","NA")),IF(SABI_SUMMARY!AW433="MALE_ADULT_36_48","M_RESIDENT",IF(SABI_SUMMARY!AW433="FEMALE_ADULT_36_48","F_RESIDENT","NA")))</f>
        <v>NA</v>
      </c>
      <c r="O433" s="1" t="str">
        <f>IF(SABI_SUMMARY!AX433="CENSORED",IF(SABI_SUMMARY!AW433="MALE_SUBADULT","M_DISPERSED",IF(SABI_SUMMARY!AW433="FEMALE_SUBADULT","F_DISPERSED","NA")),IF(SABI_SUMMARY!AX433="MALE_ADULT_36_48","M_RESIDENT",IF(SABI_SUMMARY!AX433="FEMALE_ADULT_36_48","F_RESIDENT","NA")))</f>
        <v>NA</v>
      </c>
      <c r="P433" s="1" t="str">
        <f>IF(SABI_SUMMARY!AY433="CENSORED",IF(SABI_SUMMARY!AX433="MALE_SUBADULT","M_DISPERSED",IF(SABI_SUMMARY!AX433="FEMALE_SUBADULT","F_DISPERSED","NA")),IF(SABI_SUMMARY!AY433="MALE_ADULT_36_48","M_RESIDENT",IF(SABI_SUMMARY!AY433="FEMALE_ADULT_36_48","F_RESIDENT","NA")))</f>
        <v>NA</v>
      </c>
    </row>
    <row r="434" spans="1:16" x14ac:dyDescent="0.2">
      <c r="A434" s="27">
        <f>SABI_RAW_DATA!A434</f>
        <v>433</v>
      </c>
      <c r="B434" s="1" t="str">
        <f>IF(SABI_SUMMARY!AK434="CENSORED",IF(SABI_SUMMARY!AJ434="MALE_SUBADULT","M_DISPERSED",IF(SABI_SUMMARY!AJ434="FEMALE_SUBADULT","F_DISPERSED","NA")),IF(SABI_SUMMARY!AK434="MALE_ADULT_36_48","M_RESIDENT",IF(SABI_SUMMARY!AK434="FEMALE_ADULT_36_48","F_RESIDENT","NA")))</f>
        <v>NA</v>
      </c>
      <c r="C434" s="1" t="str">
        <f>IF(SABI_SUMMARY!AL434="CENSORED",IF(SABI_SUMMARY!AK434="MALE_SUBADULT","M_DISPERSED",IF(SABI_SUMMARY!AK434="FEMALE_SUBADULT","F_DISPERSED","NA")),IF(SABI_SUMMARY!AL434="MALE_ADULT_36_48","M_RESIDENT",IF(SABI_SUMMARY!AL434="FEMALE_ADULT_36_48","F_RESIDENT","NA")))</f>
        <v>NA</v>
      </c>
      <c r="D434" s="1" t="str">
        <f>IF(SABI_SUMMARY!AM434="CENSORED",IF(SABI_SUMMARY!AL434="MALE_SUBADULT","M_DISPERSED",IF(SABI_SUMMARY!AL434="FEMALE_SUBADULT","F_DISPERSED","NA")),IF(SABI_SUMMARY!AM434="MALE_ADULT_36_48","M_RESIDENT",IF(SABI_SUMMARY!AM434="FEMALE_ADULT_36_48","F_RESIDENT","NA")))</f>
        <v>NA</v>
      </c>
      <c r="E434" s="1" t="str">
        <f>IF(SABI_SUMMARY!AN434="CENSORED",IF(SABI_SUMMARY!AM434="MALE_SUBADULT","M_DISPERSED",IF(SABI_SUMMARY!AM434="FEMALE_SUBADULT","F_DISPERSED","NA")),IF(SABI_SUMMARY!AN434="MALE_ADULT_36_48","M_RESIDENT",IF(SABI_SUMMARY!AN434="FEMALE_ADULT_36_48","F_RESIDENT","NA")))</f>
        <v>NA</v>
      </c>
      <c r="F434" s="1" t="str">
        <f>IF(SABI_SUMMARY!AO434="CENSORED",IF(SABI_SUMMARY!AN434="MALE_SUBADULT","M_DISPERSED",IF(SABI_SUMMARY!AN434="FEMALE_SUBADULT","F_DISPERSED","NA")),IF(SABI_SUMMARY!AO434="MALE_ADULT_36_48","M_RESIDENT",IF(SABI_SUMMARY!AO434="FEMALE_ADULT_36_48","F_RESIDENT","NA")))</f>
        <v>NA</v>
      </c>
      <c r="G434" s="1" t="str">
        <f>IF(SABI_SUMMARY!AP434="CENSORED",IF(SABI_SUMMARY!AO434="MALE_SUBADULT","M_DISPERSED",IF(SABI_SUMMARY!AO434="FEMALE_SUBADULT","F_DISPERSED","NA")),IF(SABI_SUMMARY!AP434="MALE_ADULT_36_48","M_RESIDENT",IF(SABI_SUMMARY!AP434="FEMALE_ADULT_36_48","F_RESIDENT","NA")))</f>
        <v>NA</v>
      </c>
      <c r="H434" s="1" t="str">
        <f>IF(SABI_SUMMARY!AQ434="CENSORED",IF(SABI_SUMMARY!AP434="MALE_SUBADULT","M_DISPERSED",IF(SABI_SUMMARY!AP434="FEMALE_SUBADULT","F_DISPERSED","NA")),IF(SABI_SUMMARY!AQ434="MALE_ADULT_36_48","M_RESIDENT",IF(SABI_SUMMARY!AQ434="FEMALE_ADULT_36_48","F_RESIDENT","NA")))</f>
        <v>NA</v>
      </c>
      <c r="I434" s="1" t="str">
        <f>IF(SABI_SUMMARY!AR434="CENSORED",IF(SABI_SUMMARY!AQ434="MALE_SUBADULT","M_DISPERSED",IF(SABI_SUMMARY!AQ434="FEMALE_SUBADULT","F_DISPERSED","NA")),IF(SABI_SUMMARY!AR434="MALE_ADULT_36_48","M_RESIDENT",IF(SABI_SUMMARY!AR434="FEMALE_ADULT_36_48","F_RESIDENT","NA")))</f>
        <v>NA</v>
      </c>
      <c r="J434" s="1" t="str">
        <f>IF(SABI_SUMMARY!AS434="CENSORED",IF(SABI_SUMMARY!AR434="MALE_SUBADULT","M_DISPERSED",IF(SABI_SUMMARY!AR434="FEMALE_SUBADULT","F_DISPERSED","NA")),IF(SABI_SUMMARY!AS434="MALE_ADULT_36_48","M_RESIDENT",IF(SABI_SUMMARY!AS434="FEMALE_ADULT_36_48","F_RESIDENT","NA")))</f>
        <v>NA</v>
      </c>
      <c r="K434" s="1" t="str">
        <f>IF(SABI_SUMMARY!AT434="CENSORED",IF(SABI_SUMMARY!AS434="MALE_SUBADULT","M_DISPERSED",IF(SABI_SUMMARY!AS434="FEMALE_SUBADULT","F_DISPERSED","NA")),IF(SABI_SUMMARY!AT434="MALE_ADULT_36_48","M_RESIDENT",IF(SABI_SUMMARY!AT434="FEMALE_ADULT_36_48","F_RESIDENT","NA")))</f>
        <v>NA</v>
      </c>
      <c r="L434" s="1" t="str">
        <f>IF(SABI_SUMMARY!AU434="CENSORED",IF(SABI_SUMMARY!AT434="MALE_SUBADULT","M_DISPERSED",IF(SABI_SUMMARY!AT434="FEMALE_SUBADULT","F_DISPERSED","NA")),IF(SABI_SUMMARY!AU434="MALE_ADULT_36_48","M_RESIDENT",IF(SABI_SUMMARY!AU434="FEMALE_ADULT_36_48","F_RESIDENT","NA")))</f>
        <v>NA</v>
      </c>
      <c r="M434" s="1" t="str">
        <f>IF(SABI_SUMMARY!AV434="CENSORED",IF(SABI_SUMMARY!AU434="MALE_SUBADULT","M_DISPERSED",IF(SABI_SUMMARY!AU434="FEMALE_SUBADULT","F_DISPERSED","NA")),IF(SABI_SUMMARY!AV434="MALE_ADULT_36_48","M_RESIDENT",IF(SABI_SUMMARY!AV434="FEMALE_ADULT_36_48","F_RESIDENT","NA")))</f>
        <v>NA</v>
      </c>
      <c r="N434" s="1" t="str">
        <f>IF(SABI_SUMMARY!AW434="CENSORED",IF(SABI_SUMMARY!AV434="MALE_SUBADULT","M_DISPERSED",IF(SABI_SUMMARY!AV434="FEMALE_SUBADULT","F_DISPERSED","NA")),IF(SABI_SUMMARY!AW434="MALE_ADULT_36_48","M_RESIDENT",IF(SABI_SUMMARY!AW434="FEMALE_ADULT_36_48","F_RESIDENT","NA")))</f>
        <v>NA</v>
      </c>
      <c r="O434" s="1" t="str">
        <f>IF(SABI_SUMMARY!AX434="CENSORED",IF(SABI_SUMMARY!AW434="MALE_SUBADULT","M_DISPERSED",IF(SABI_SUMMARY!AW434="FEMALE_SUBADULT","F_DISPERSED","NA")),IF(SABI_SUMMARY!AX434="MALE_ADULT_36_48","M_RESIDENT",IF(SABI_SUMMARY!AX434="FEMALE_ADULT_36_48","F_RESIDENT","NA")))</f>
        <v>NA</v>
      </c>
      <c r="P434" s="1" t="str">
        <f>IF(SABI_SUMMARY!AY434="CENSORED",IF(SABI_SUMMARY!AX434="MALE_SUBADULT","M_DISPERSED",IF(SABI_SUMMARY!AX434="FEMALE_SUBADULT","F_DISPERSED","NA")),IF(SABI_SUMMARY!AY434="MALE_ADULT_36_48","M_RESIDENT",IF(SABI_SUMMARY!AY434="FEMALE_ADULT_36_48","F_RESIDENT","NA")))</f>
        <v>NA</v>
      </c>
    </row>
    <row r="435" spans="1:16" x14ac:dyDescent="0.2">
      <c r="A435" s="27">
        <f>SABI_RAW_DATA!A435</f>
        <v>434</v>
      </c>
      <c r="B435" s="1" t="str">
        <f>IF(SABI_SUMMARY!AK435="CENSORED",IF(SABI_SUMMARY!AJ435="MALE_SUBADULT","M_DISPERSED",IF(SABI_SUMMARY!AJ435="FEMALE_SUBADULT","F_DISPERSED","NA")),IF(SABI_SUMMARY!AK435="MALE_ADULT_36_48","M_RESIDENT",IF(SABI_SUMMARY!AK435="FEMALE_ADULT_36_48","F_RESIDENT","NA")))</f>
        <v>NA</v>
      </c>
      <c r="C435" s="1" t="str">
        <f>IF(SABI_SUMMARY!AL435="CENSORED",IF(SABI_SUMMARY!AK435="MALE_SUBADULT","M_DISPERSED",IF(SABI_SUMMARY!AK435="FEMALE_SUBADULT","F_DISPERSED","NA")),IF(SABI_SUMMARY!AL435="MALE_ADULT_36_48","M_RESIDENT",IF(SABI_SUMMARY!AL435="FEMALE_ADULT_36_48","F_RESIDENT","NA")))</f>
        <v>NA</v>
      </c>
      <c r="D435" s="1" t="str">
        <f>IF(SABI_SUMMARY!AM435="CENSORED",IF(SABI_SUMMARY!AL435="MALE_SUBADULT","M_DISPERSED",IF(SABI_SUMMARY!AL435="FEMALE_SUBADULT","F_DISPERSED","NA")),IF(SABI_SUMMARY!AM435="MALE_ADULT_36_48","M_RESIDENT",IF(SABI_SUMMARY!AM435="FEMALE_ADULT_36_48","F_RESIDENT","NA")))</f>
        <v>NA</v>
      </c>
      <c r="E435" s="1" t="str">
        <f>IF(SABI_SUMMARY!AN435="CENSORED",IF(SABI_SUMMARY!AM435="MALE_SUBADULT","M_DISPERSED",IF(SABI_SUMMARY!AM435="FEMALE_SUBADULT","F_DISPERSED","NA")),IF(SABI_SUMMARY!AN435="MALE_ADULT_36_48","M_RESIDENT",IF(SABI_SUMMARY!AN435="FEMALE_ADULT_36_48","F_RESIDENT","NA")))</f>
        <v>NA</v>
      </c>
      <c r="F435" s="1" t="str">
        <f>IF(SABI_SUMMARY!AO435="CENSORED",IF(SABI_SUMMARY!AN435="MALE_SUBADULT","M_DISPERSED",IF(SABI_SUMMARY!AN435="FEMALE_SUBADULT","F_DISPERSED","NA")),IF(SABI_SUMMARY!AO435="MALE_ADULT_36_48","M_RESIDENT",IF(SABI_SUMMARY!AO435="FEMALE_ADULT_36_48","F_RESIDENT","NA")))</f>
        <v>NA</v>
      </c>
      <c r="G435" s="1" t="str">
        <f>IF(SABI_SUMMARY!AP435="CENSORED",IF(SABI_SUMMARY!AO435="MALE_SUBADULT","M_DISPERSED",IF(SABI_SUMMARY!AO435="FEMALE_SUBADULT","F_DISPERSED","NA")),IF(SABI_SUMMARY!AP435="MALE_ADULT_36_48","M_RESIDENT",IF(SABI_SUMMARY!AP435="FEMALE_ADULT_36_48","F_RESIDENT","NA")))</f>
        <v>NA</v>
      </c>
      <c r="H435" s="1" t="str">
        <f>IF(SABI_SUMMARY!AQ435="CENSORED",IF(SABI_SUMMARY!AP435="MALE_SUBADULT","M_DISPERSED",IF(SABI_SUMMARY!AP435="FEMALE_SUBADULT","F_DISPERSED","NA")),IF(SABI_SUMMARY!AQ435="MALE_ADULT_36_48","M_RESIDENT",IF(SABI_SUMMARY!AQ435="FEMALE_ADULT_36_48","F_RESIDENT","NA")))</f>
        <v>NA</v>
      </c>
      <c r="I435" s="1" t="str">
        <f>IF(SABI_SUMMARY!AR435="CENSORED",IF(SABI_SUMMARY!AQ435="MALE_SUBADULT","M_DISPERSED",IF(SABI_SUMMARY!AQ435="FEMALE_SUBADULT","F_DISPERSED","NA")),IF(SABI_SUMMARY!AR435="MALE_ADULT_36_48","M_RESIDENT",IF(SABI_SUMMARY!AR435="FEMALE_ADULT_36_48","F_RESIDENT","NA")))</f>
        <v>NA</v>
      </c>
      <c r="J435" s="1" t="str">
        <f>IF(SABI_SUMMARY!AS435="CENSORED",IF(SABI_SUMMARY!AR435="MALE_SUBADULT","M_DISPERSED",IF(SABI_SUMMARY!AR435="FEMALE_SUBADULT","F_DISPERSED","NA")),IF(SABI_SUMMARY!AS435="MALE_ADULT_36_48","M_RESIDENT",IF(SABI_SUMMARY!AS435="FEMALE_ADULT_36_48","F_RESIDENT","NA")))</f>
        <v>NA</v>
      </c>
      <c r="K435" s="1" t="str">
        <f>IF(SABI_SUMMARY!AT435="CENSORED",IF(SABI_SUMMARY!AS435="MALE_SUBADULT","M_DISPERSED",IF(SABI_SUMMARY!AS435="FEMALE_SUBADULT","F_DISPERSED","NA")),IF(SABI_SUMMARY!AT435="MALE_ADULT_36_48","M_RESIDENT",IF(SABI_SUMMARY!AT435="FEMALE_ADULT_36_48","F_RESIDENT","NA")))</f>
        <v>NA</v>
      </c>
      <c r="L435" s="1" t="str">
        <f>IF(SABI_SUMMARY!AU435="CENSORED",IF(SABI_SUMMARY!AT435="MALE_SUBADULT","M_DISPERSED",IF(SABI_SUMMARY!AT435="FEMALE_SUBADULT","F_DISPERSED","NA")),IF(SABI_SUMMARY!AU435="MALE_ADULT_36_48","M_RESIDENT",IF(SABI_SUMMARY!AU435="FEMALE_ADULT_36_48","F_RESIDENT","NA")))</f>
        <v>NA</v>
      </c>
      <c r="M435" s="1" t="str">
        <f>IF(SABI_SUMMARY!AV435="CENSORED",IF(SABI_SUMMARY!AU435="MALE_SUBADULT","M_DISPERSED",IF(SABI_SUMMARY!AU435="FEMALE_SUBADULT","F_DISPERSED","NA")),IF(SABI_SUMMARY!AV435="MALE_ADULT_36_48","M_RESIDENT",IF(SABI_SUMMARY!AV435="FEMALE_ADULT_36_48","F_RESIDENT","NA")))</f>
        <v>NA</v>
      </c>
      <c r="N435" s="1" t="str">
        <f>IF(SABI_SUMMARY!AW435="CENSORED",IF(SABI_SUMMARY!AV435="MALE_SUBADULT","M_DISPERSED",IF(SABI_SUMMARY!AV435="FEMALE_SUBADULT","F_DISPERSED","NA")),IF(SABI_SUMMARY!AW435="MALE_ADULT_36_48","M_RESIDENT",IF(SABI_SUMMARY!AW435="FEMALE_ADULT_36_48","F_RESIDENT","NA")))</f>
        <v>NA</v>
      </c>
      <c r="O435" s="1" t="str">
        <f>IF(SABI_SUMMARY!AX435="CENSORED",IF(SABI_SUMMARY!AW435="MALE_SUBADULT","M_DISPERSED",IF(SABI_SUMMARY!AW435="FEMALE_SUBADULT","F_DISPERSED","NA")),IF(SABI_SUMMARY!AX435="MALE_ADULT_36_48","M_RESIDENT",IF(SABI_SUMMARY!AX435="FEMALE_ADULT_36_48","F_RESIDENT","NA")))</f>
        <v>NA</v>
      </c>
      <c r="P435" s="1" t="str">
        <f>IF(SABI_SUMMARY!AY435="CENSORED",IF(SABI_SUMMARY!AX435="MALE_SUBADULT","M_DISPERSED",IF(SABI_SUMMARY!AX435="FEMALE_SUBADULT","F_DISPERSED","NA")),IF(SABI_SUMMARY!AY435="MALE_ADULT_36_48","M_RESIDENT",IF(SABI_SUMMARY!AY435="FEMALE_ADULT_36_48","F_RESIDENT","NA")))</f>
        <v>NA</v>
      </c>
    </row>
    <row r="436" spans="1:16" x14ac:dyDescent="0.2">
      <c r="A436" s="27">
        <f>SABI_RAW_DATA!A436</f>
        <v>435</v>
      </c>
      <c r="B436" s="1" t="str">
        <f>IF(SABI_SUMMARY!AK436="CENSORED",IF(SABI_SUMMARY!AJ436="MALE_SUBADULT","M_DISPERSED",IF(SABI_SUMMARY!AJ436="FEMALE_SUBADULT","F_DISPERSED","NA")),IF(SABI_SUMMARY!AK436="MALE_ADULT_36_48","M_RESIDENT",IF(SABI_SUMMARY!AK436="FEMALE_ADULT_36_48","F_RESIDENT","NA")))</f>
        <v>NA</v>
      </c>
      <c r="C436" s="1" t="str">
        <f>IF(SABI_SUMMARY!AL436="CENSORED",IF(SABI_SUMMARY!AK436="MALE_SUBADULT","M_DISPERSED",IF(SABI_SUMMARY!AK436="FEMALE_SUBADULT","F_DISPERSED","NA")),IF(SABI_SUMMARY!AL436="MALE_ADULT_36_48","M_RESIDENT",IF(SABI_SUMMARY!AL436="FEMALE_ADULT_36_48","F_RESIDENT","NA")))</f>
        <v>NA</v>
      </c>
      <c r="D436" s="1" t="str">
        <f>IF(SABI_SUMMARY!AM436="CENSORED",IF(SABI_SUMMARY!AL436="MALE_SUBADULT","M_DISPERSED",IF(SABI_SUMMARY!AL436="FEMALE_SUBADULT","F_DISPERSED","NA")),IF(SABI_SUMMARY!AM436="MALE_ADULT_36_48","M_RESIDENT",IF(SABI_SUMMARY!AM436="FEMALE_ADULT_36_48","F_RESIDENT","NA")))</f>
        <v>NA</v>
      </c>
      <c r="E436" s="1" t="str">
        <f>IF(SABI_SUMMARY!AN436="CENSORED",IF(SABI_SUMMARY!AM436="MALE_SUBADULT","M_DISPERSED",IF(SABI_SUMMARY!AM436="FEMALE_SUBADULT","F_DISPERSED","NA")),IF(SABI_SUMMARY!AN436="MALE_ADULT_36_48","M_RESIDENT",IF(SABI_SUMMARY!AN436="FEMALE_ADULT_36_48","F_RESIDENT","NA")))</f>
        <v>NA</v>
      </c>
      <c r="F436" s="1" t="str">
        <f>IF(SABI_SUMMARY!AO436="CENSORED",IF(SABI_SUMMARY!AN436="MALE_SUBADULT","M_DISPERSED",IF(SABI_SUMMARY!AN436="FEMALE_SUBADULT","F_DISPERSED","NA")),IF(SABI_SUMMARY!AO436="MALE_ADULT_36_48","M_RESIDENT",IF(SABI_SUMMARY!AO436="FEMALE_ADULT_36_48","F_RESIDENT","NA")))</f>
        <v>NA</v>
      </c>
      <c r="G436" s="1" t="str">
        <f>IF(SABI_SUMMARY!AP436="CENSORED",IF(SABI_SUMMARY!AO436="MALE_SUBADULT","M_DISPERSED",IF(SABI_SUMMARY!AO436="FEMALE_SUBADULT","F_DISPERSED","NA")),IF(SABI_SUMMARY!AP436="MALE_ADULT_36_48","M_RESIDENT",IF(SABI_SUMMARY!AP436="FEMALE_ADULT_36_48","F_RESIDENT","NA")))</f>
        <v>NA</v>
      </c>
      <c r="H436" s="1" t="str">
        <f>IF(SABI_SUMMARY!AQ436="CENSORED",IF(SABI_SUMMARY!AP436="MALE_SUBADULT","M_DISPERSED",IF(SABI_SUMMARY!AP436="FEMALE_SUBADULT","F_DISPERSED","NA")),IF(SABI_SUMMARY!AQ436="MALE_ADULT_36_48","M_RESIDENT",IF(SABI_SUMMARY!AQ436="FEMALE_ADULT_36_48","F_RESIDENT","NA")))</f>
        <v>NA</v>
      </c>
      <c r="I436" s="1" t="str">
        <f>IF(SABI_SUMMARY!AR436="CENSORED",IF(SABI_SUMMARY!AQ436="MALE_SUBADULT","M_DISPERSED",IF(SABI_SUMMARY!AQ436="FEMALE_SUBADULT","F_DISPERSED","NA")),IF(SABI_SUMMARY!AR436="MALE_ADULT_36_48","M_RESIDENT",IF(SABI_SUMMARY!AR436="FEMALE_ADULT_36_48","F_RESIDENT","NA")))</f>
        <v>NA</v>
      </c>
      <c r="J436" s="1" t="str">
        <f>IF(SABI_SUMMARY!AS436="CENSORED",IF(SABI_SUMMARY!AR436="MALE_SUBADULT","M_DISPERSED",IF(SABI_SUMMARY!AR436="FEMALE_SUBADULT","F_DISPERSED","NA")),IF(SABI_SUMMARY!AS436="MALE_ADULT_36_48","M_RESIDENT",IF(SABI_SUMMARY!AS436="FEMALE_ADULT_36_48","F_RESIDENT","NA")))</f>
        <v>NA</v>
      </c>
      <c r="K436" s="1" t="str">
        <f>IF(SABI_SUMMARY!AT436="CENSORED",IF(SABI_SUMMARY!AS436="MALE_SUBADULT","M_DISPERSED",IF(SABI_SUMMARY!AS436="FEMALE_SUBADULT","F_DISPERSED","NA")),IF(SABI_SUMMARY!AT436="MALE_ADULT_36_48","M_RESIDENT",IF(SABI_SUMMARY!AT436="FEMALE_ADULT_36_48","F_RESIDENT","NA")))</f>
        <v>NA</v>
      </c>
      <c r="L436" s="1" t="str">
        <f>IF(SABI_SUMMARY!AU436="CENSORED",IF(SABI_SUMMARY!AT436="MALE_SUBADULT","M_DISPERSED",IF(SABI_SUMMARY!AT436="FEMALE_SUBADULT","F_DISPERSED","NA")),IF(SABI_SUMMARY!AU436="MALE_ADULT_36_48","M_RESIDENT",IF(SABI_SUMMARY!AU436="FEMALE_ADULT_36_48","F_RESIDENT","NA")))</f>
        <v>NA</v>
      </c>
      <c r="M436" s="1" t="str">
        <f>IF(SABI_SUMMARY!AV436="CENSORED",IF(SABI_SUMMARY!AU436="MALE_SUBADULT","M_DISPERSED",IF(SABI_SUMMARY!AU436="FEMALE_SUBADULT","F_DISPERSED","NA")),IF(SABI_SUMMARY!AV436="MALE_ADULT_36_48","M_RESIDENT",IF(SABI_SUMMARY!AV436="FEMALE_ADULT_36_48","F_RESIDENT","NA")))</f>
        <v>NA</v>
      </c>
      <c r="N436" s="1" t="str">
        <f>IF(SABI_SUMMARY!AW436="CENSORED",IF(SABI_SUMMARY!AV436="MALE_SUBADULT","M_DISPERSED",IF(SABI_SUMMARY!AV436="FEMALE_SUBADULT","F_DISPERSED","NA")),IF(SABI_SUMMARY!AW436="MALE_ADULT_36_48","M_RESIDENT",IF(SABI_SUMMARY!AW436="FEMALE_ADULT_36_48","F_RESIDENT","NA")))</f>
        <v>NA</v>
      </c>
      <c r="O436" s="1" t="str">
        <f>IF(SABI_SUMMARY!AX436="CENSORED",IF(SABI_SUMMARY!AW436="MALE_SUBADULT","M_DISPERSED",IF(SABI_SUMMARY!AW436="FEMALE_SUBADULT","F_DISPERSED","NA")),IF(SABI_SUMMARY!AX436="MALE_ADULT_36_48","M_RESIDENT",IF(SABI_SUMMARY!AX436="FEMALE_ADULT_36_48","F_RESIDENT","NA")))</f>
        <v>NA</v>
      </c>
      <c r="P436" s="1" t="str">
        <f>IF(SABI_SUMMARY!AY436="CENSORED",IF(SABI_SUMMARY!AX436="MALE_SUBADULT","M_DISPERSED",IF(SABI_SUMMARY!AX436="FEMALE_SUBADULT","F_DISPERSED","NA")),IF(SABI_SUMMARY!AY436="MALE_ADULT_36_48","M_RESIDENT",IF(SABI_SUMMARY!AY436="FEMALE_ADULT_36_48","F_RESIDENT","NA")))</f>
        <v>NA</v>
      </c>
    </row>
    <row r="437" spans="1:16" x14ac:dyDescent="0.2">
      <c r="A437" s="27">
        <f>SABI_RAW_DATA!A437</f>
        <v>436</v>
      </c>
      <c r="B437" s="1" t="str">
        <f>IF(SABI_SUMMARY!AK437="CENSORED",IF(SABI_SUMMARY!AJ437="MALE_SUBADULT","M_DISPERSED",IF(SABI_SUMMARY!AJ437="FEMALE_SUBADULT","F_DISPERSED","NA")),IF(SABI_SUMMARY!AK437="MALE_ADULT_36_48","M_RESIDENT",IF(SABI_SUMMARY!AK437="FEMALE_ADULT_36_48","F_RESIDENT","NA")))</f>
        <v>NA</v>
      </c>
      <c r="C437" s="1" t="str">
        <f>IF(SABI_SUMMARY!AL437="CENSORED",IF(SABI_SUMMARY!AK437="MALE_SUBADULT","M_DISPERSED",IF(SABI_SUMMARY!AK437="FEMALE_SUBADULT","F_DISPERSED","NA")),IF(SABI_SUMMARY!AL437="MALE_ADULT_36_48","M_RESIDENT",IF(SABI_SUMMARY!AL437="FEMALE_ADULT_36_48","F_RESIDENT","NA")))</f>
        <v>NA</v>
      </c>
      <c r="D437" s="1" t="str">
        <f>IF(SABI_SUMMARY!AM437="CENSORED",IF(SABI_SUMMARY!AL437="MALE_SUBADULT","M_DISPERSED",IF(SABI_SUMMARY!AL437="FEMALE_SUBADULT","F_DISPERSED","NA")),IF(SABI_SUMMARY!AM437="MALE_ADULT_36_48","M_RESIDENT",IF(SABI_SUMMARY!AM437="FEMALE_ADULT_36_48","F_RESIDENT","NA")))</f>
        <v>NA</v>
      </c>
      <c r="E437" s="1" t="str">
        <f>IF(SABI_SUMMARY!AN437="CENSORED",IF(SABI_SUMMARY!AM437="MALE_SUBADULT","M_DISPERSED",IF(SABI_SUMMARY!AM437="FEMALE_SUBADULT","F_DISPERSED","NA")),IF(SABI_SUMMARY!AN437="MALE_ADULT_36_48","M_RESIDENT",IF(SABI_SUMMARY!AN437="FEMALE_ADULT_36_48","F_RESIDENT","NA")))</f>
        <v>NA</v>
      </c>
      <c r="F437" s="1" t="str">
        <f>IF(SABI_SUMMARY!AO437="CENSORED",IF(SABI_SUMMARY!AN437="MALE_SUBADULT","M_DISPERSED",IF(SABI_SUMMARY!AN437="FEMALE_SUBADULT","F_DISPERSED","NA")),IF(SABI_SUMMARY!AO437="MALE_ADULT_36_48","M_RESIDENT",IF(SABI_SUMMARY!AO437="FEMALE_ADULT_36_48","F_RESIDENT","NA")))</f>
        <v>NA</v>
      </c>
      <c r="G437" s="1" t="str">
        <f>IF(SABI_SUMMARY!AP437="CENSORED",IF(SABI_SUMMARY!AO437="MALE_SUBADULT","M_DISPERSED",IF(SABI_SUMMARY!AO437="FEMALE_SUBADULT","F_DISPERSED","NA")),IF(SABI_SUMMARY!AP437="MALE_ADULT_36_48","M_RESIDENT",IF(SABI_SUMMARY!AP437="FEMALE_ADULT_36_48","F_RESIDENT","NA")))</f>
        <v>NA</v>
      </c>
      <c r="H437" s="1" t="str">
        <f>IF(SABI_SUMMARY!AQ437="CENSORED",IF(SABI_SUMMARY!AP437="MALE_SUBADULT","M_DISPERSED",IF(SABI_SUMMARY!AP437="FEMALE_SUBADULT","F_DISPERSED","NA")),IF(SABI_SUMMARY!AQ437="MALE_ADULT_36_48","M_RESIDENT",IF(SABI_SUMMARY!AQ437="FEMALE_ADULT_36_48","F_RESIDENT","NA")))</f>
        <v>NA</v>
      </c>
      <c r="I437" s="1" t="str">
        <f>IF(SABI_SUMMARY!AR437="CENSORED",IF(SABI_SUMMARY!AQ437="MALE_SUBADULT","M_DISPERSED",IF(SABI_SUMMARY!AQ437="FEMALE_SUBADULT","F_DISPERSED","NA")),IF(SABI_SUMMARY!AR437="MALE_ADULT_36_48","M_RESIDENT",IF(SABI_SUMMARY!AR437="FEMALE_ADULT_36_48","F_RESIDENT","NA")))</f>
        <v>NA</v>
      </c>
      <c r="J437" s="1" t="str">
        <f>IF(SABI_SUMMARY!AS437="CENSORED",IF(SABI_SUMMARY!AR437="MALE_SUBADULT","M_DISPERSED",IF(SABI_SUMMARY!AR437="FEMALE_SUBADULT","F_DISPERSED","NA")),IF(SABI_SUMMARY!AS437="MALE_ADULT_36_48","M_RESIDENT",IF(SABI_SUMMARY!AS437="FEMALE_ADULT_36_48","F_RESIDENT","NA")))</f>
        <v>NA</v>
      </c>
      <c r="K437" s="1" t="str">
        <f>IF(SABI_SUMMARY!AT437="CENSORED",IF(SABI_SUMMARY!AS437="MALE_SUBADULT","M_DISPERSED",IF(SABI_SUMMARY!AS437="FEMALE_SUBADULT","F_DISPERSED","NA")),IF(SABI_SUMMARY!AT437="MALE_ADULT_36_48","M_RESIDENT",IF(SABI_SUMMARY!AT437="FEMALE_ADULT_36_48","F_RESIDENT","NA")))</f>
        <v>NA</v>
      </c>
      <c r="L437" s="1" t="str">
        <f>IF(SABI_SUMMARY!AU437="CENSORED",IF(SABI_SUMMARY!AT437="MALE_SUBADULT","M_DISPERSED",IF(SABI_SUMMARY!AT437="FEMALE_SUBADULT","F_DISPERSED","NA")),IF(SABI_SUMMARY!AU437="MALE_ADULT_36_48","M_RESIDENT",IF(SABI_SUMMARY!AU437="FEMALE_ADULT_36_48","F_RESIDENT","NA")))</f>
        <v>NA</v>
      </c>
      <c r="M437" s="1" t="str">
        <f>IF(SABI_SUMMARY!AV437="CENSORED",IF(SABI_SUMMARY!AU437="MALE_SUBADULT","M_DISPERSED",IF(SABI_SUMMARY!AU437="FEMALE_SUBADULT","F_DISPERSED","NA")),IF(SABI_SUMMARY!AV437="MALE_ADULT_36_48","M_RESIDENT",IF(SABI_SUMMARY!AV437="FEMALE_ADULT_36_48","F_RESIDENT","NA")))</f>
        <v>NA</v>
      </c>
      <c r="N437" s="1" t="str">
        <f>IF(SABI_SUMMARY!AW437="CENSORED",IF(SABI_SUMMARY!AV437="MALE_SUBADULT","M_DISPERSED",IF(SABI_SUMMARY!AV437="FEMALE_SUBADULT","F_DISPERSED","NA")),IF(SABI_SUMMARY!AW437="MALE_ADULT_36_48","M_RESIDENT",IF(SABI_SUMMARY!AW437="FEMALE_ADULT_36_48","F_RESIDENT","NA")))</f>
        <v>NA</v>
      </c>
      <c r="O437" s="1" t="str">
        <f>IF(SABI_SUMMARY!AX437="CENSORED",IF(SABI_SUMMARY!AW437="MALE_SUBADULT","M_DISPERSED",IF(SABI_SUMMARY!AW437="FEMALE_SUBADULT","F_DISPERSED","NA")),IF(SABI_SUMMARY!AX437="MALE_ADULT_36_48","M_RESIDENT",IF(SABI_SUMMARY!AX437="FEMALE_ADULT_36_48","F_RESIDENT","NA")))</f>
        <v>NA</v>
      </c>
      <c r="P437" s="1" t="str">
        <f>IF(SABI_SUMMARY!AY437="CENSORED",IF(SABI_SUMMARY!AX437="MALE_SUBADULT","M_DISPERSED",IF(SABI_SUMMARY!AX437="FEMALE_SUBADULT","F_DISPERSED","NA")),IF(SABI_SUMMARY!AY437="MALE_ADULT_36_48","M_RESIDENT",IF(SABI_SUMMARY!AY437="FEMALE_ADULT_36_48","F_RESIDENT","NA")))</f>
        <v>NA</v>
      </c>
    </row>
    <row r="438" spans="1:16" x14ac:dyDescent="0.2">
      <c r="A438" s="27">
        <f>SABI_RAW_DATA!A438</f>
        <v>437</v>
      </c>
      <c r="B438" s="1" t="str">
        <f>IF(SABI_SUMMARY!AK438="CENSORED",IF(SABI_SUMMARY!AJ438="MALE_SUBADULT","M_DISPERSED",IF(SABI_SUMMARY!AJ438="FEMALE_SUBADULT","F_DISPERSED","NA")),IF(SABI_SUMMARY!AK438="MALE_ADULT_36_48","M_RESIDENT",IF(SABI_SUMMARY!AK438="FEMALE_ADULT_36_48","F_RESIDENT","NA")))</f>
        <v>NA</v>
      </c>
      <c r="C438" s="1" t="str">
        <f>IF(SABI_SUMMARY!AL438="CENSORED",IF(SABI_SUMMARY!AK438="MALE_SUBADULT","M_DISPERSED",IF(SABI_SUMMARY!AK438="FEMALE_SUBADULT","F_DISPERSED","NA")),IF(SABI_SUMMARY!AL438="MALE_ADULT_36_48","M_RESIDENT",IF(SABI_SUMMARY!AL438="FEMALE_ADULT_36_48","F_RESIDENT","NA")))</f>
        <v>NA</v>
      </c>
      <c r="D438" s="1" t="str">
        <f>IF(SABI_SUMMARY!AM438="CENSORED",IF(SABI_SUMMARY!AL438="MALE_SUBADULT","M_DISPERSED",IF(SABI_SUMMARY!AL438="FEMALE_SUBADULT","F_DISPERSED","NA")),IF(SABI_SUMMARY!AM438="MALE_ADULT_36_48","M_RESIDENT",IF(SABI_SUMMARY!AM438="FEMALE_ADULT_36_48","F_RESIDENT","NA")))</f>
        <v>NA</v>
      </c>
      <c r="E438" s="1" t="str">
        <f>IF(SABI_SUMMARY!AN438="CENSORED",IF(SABI_SUMMARY!AM438="MALE_SUBADULT","M_DISPERSED",IF(SABI_SUMMARY!AM438="FEMALE_SUBADULT","F_DISPERSED","NA")),IF(SABI_SUMMARY!AN438="MALE_ADULT_36_48","M_RESIDENT",IF(SABI_SUMMARY!AN438="FEMALE_ADULT_36_48","F_RESIDENT","NA")))</f>
        <v>NA</v>
      </c>
      <c r="F438" s="1" t="str">
        <f>IF(SABI_SUMMARY!AO438="CENSORED",IF(SABI_SUMMARY!AN438="MALE_SUBADULT","M_DISPERSED",IF(SABI_SUMMARY!AN438="FEMALE_SUBADULT","F_DISPERSED","NA")),IF(SABI_SUMMARY!AO438="MALE_ADULT_36_48","M_RESIDENT",IF(SABI_SUMMARY!AO438="FEMALE_ADULT_36_48","F_RESIDENT","NA")))</f>
        <v>NA</v>
      </c>
      <c r="G438" s="1" t="str">
        <f>IF(SABI_SUMMARY!AP438="CENSORED",IF(SABI_SUMMARY!AO438="MALE_SUBADULT","M_DISPERSED",IF(SABI_SUMMARY!AO438="FEMALE_SUBADULT","F_DISPERSED","NA")),IF(SABI_SUMMARY!AP438="MALE_ADULT_36_48","M_RESIDENT",IF(SABI_SUMMARY!AP438="FEMALE_ADULT_36_48","F_RESIDENT","NA")))</f>
        <v>NA</v>
      </c>
      <c r="H438" s="1" t="str">
        <f>IF(SABI_SUMMARY!AQ438="CENSORED",IF(SABI_SUMMARY!AP438="MALE_SUBADULT","M_DISPERSED",IF(SABI_SUMMARY!AP438="FEMALE_SUBADULT","F_DISPERSED","NA")),IF(SABI_SUMMARY!AQ438="MALE_ADULT_36_48","M_RESIDENT",IF(SABI_SUMMARY!AQ438="FEMALE_ADULT_36_48","F_RESIDENT","NA")))</f>
        <v>NA</v>
      </c>
      <c r="I438" s="1" t="str">
        <f>IF(SABI_SUMMARY!AR438="CENSORED",IF(SABI_SUMMARY!AQ438="MALE_SUBADULT","M_DISPERSED",IF(SABI_SUMMARY!AQ438="FEMALE_SUBADULT","F_DISPERSED","NA")),IF(SABI_SUMMARY!AR438="MALE_ADULT_36_48","M_RESIDENT",IF(SABI_SUMMARY!AR438="FEMALE_ADULT_36_48","F_RESIDENT","NA")))</f>
        <v>NA</v>
      </c>
      <c r="J438" s="1" t="str">
        <f>IF(SABI_SUMMARY!AS438="CENSORED",IF(SABI_SUMMARY!AR438="MALE_SUBADULT","M_DISPERSED",IF(SABI_SUMMARY!AR438="FEMALE_SUBADULT","F_DISPERSED","NA")),IF(SABI_SUMMARY!AS438="MALE_ADULT_36_48","M_RESIDENT",IF(SABI_SUMMARY!AS438="FEMALE_ADULT_36_48","F_RESIDENT","NA")))</f>
        <v>NA</v>
      </c>
      <c r="K438" s="1" t="str">
        <f>IF(SABI_SUMMARY!AT438="CENSORED",IF(SABI_SUMMARY!AS438="MALE_SUBADULT","M_DISPERSED",IF(SABI_SUMMARY!AS438="FEMALE_SUBADULT","F_DISPERSED","NA")),IF(SABI_SUMMARY!AT438="MALE_ADULT_36_48","M_RESIDENT",IF(SABI_SUMMARY!AT438="FEMALE_ADULT_36_48","F_RESIDENT","NA")))</f>
        <v>NA</v>
      </c>
      <c r="L438" s="1" t="str">
        <f>IF(SABI_SUMMARY!AU438="CENSORED",IF(SABI_SUMMARY!AT438="MALE_SUBADULT","M_DISPERSED",IF(SABI_SUMMARY!AT438="FEMALE_SUBADULT","F_DISPERSED","NA")),IF(SABI_SUMMARY!AU438="MALE_ADULT_36_48","M_RESIDENT",IF(SABI_SUMMARY!AU438="FEMALE_ADULT_36_48","F_RESIDENT","NA")))</f>
        <v>NA</v>
      </c>
      <c r="M438" s="1" t="str">
        <f>IF(SABI_SUMMARY!AV438="CENSORED",IF(SABI_SUMMARY!AU438="MALE_SUBADULT","M_DISPERSED",IF(SABI_SUMMARY!AU438="FEMALE_SUBADULT","F_DISPERSED","NA")),IF(SABI_SUMMARY!AV438="MALE_ADULT_36_48","M_RESIDENT",IF(SABI_SUMMARY!AV438="FEMALE_ADULT_36_48","F_RESIDENT","NA")))</f>
        <v>NA</v>
      </c>
      <c r="N438" s="1" t="str">
        <f>IF(SABI_SUMMARY!AW438="CENSORED",IF(SABI_SUMMARY!AV438="MALE_SUBADULT","M_DISPERSED",IF(SABI_SUMMARY!AV438="FEMALE_SUBADULT","F_DISPERSED","NA")),IF(SABI_SUMMARY!AW438="MALE_ADULT_36_48","M_RESIDENT",IF(SABI_SUMMARY!AW438="FEMALE_ADULT_36_48","F_RESIDENT","NA")))</f>
        <v>NA</v>
      </c>
      <c r="O438" s="1" t="str">
        <f>IF(SABI_SUMMARY!AX438="CENSORED",IF(SABI_SUMMARY!AW438="MALE_SUBADULT","M_DISPERSED",IF(SABI_SUMMARY!AW438="FEMALE_SUBADULT","F_DISPERSED","NA")),IF(SABI_SUMMARY!AX438="MALE_ADULT_36_48","M_RESIDENT",IF(SABI_SUMMARY!AX438="FEMALE_ADULT_36_48","F_RESIDENT","NA")))</f>
        <v>NA</v>
      </c>
      <c r="P438" s="1" t="str">
        <f>IF(SABI_SUMMARY!AY438="CENSORED",IF(SABI_SUMMARY!AX438="MALE_SUBADULT","M_DISPERSED",IF(SABI_SUMMARY!AX438="FEMALE_SUBADULT","F_DISPERSED","NA")),IF(SABI_SUMMARY!AY438="MALE_ADULT_36_48","M_RESIDENT",IF(SABI_SUMMARY!AY438="FEMALE_ADULT_36_48","F_RESIDENT","NA")))</f>
        <v>NA</v>
      </c>
    </row>
    <row r="439" spans="1:16" x14ac:dyDescent="0.2">
      <c r="A439" s="27">
        <f>SABI_RAW_DATA!A439</f>
        <v>438</v>
      </c>
      <c r="B439" s="1" t="str">
        <f>IF(SABI_SUMMARY!AK439="CENSORED",IF(SABI_SUMMARY!AJ439="MALE_SUBADULT","M_DISPERSED",IF(SABI_SUMMARY!AJ439="FEMALE_SUBADULT","F_DISPERSED","NA")),IF(SABI_SUMMARY!AK439="MALE_ADULT_36_48","M_RESIDENT",IF(SABI_SUMMARY!AK439="FEMALE_ADULT_36_48","F_RESIDENT","NA")))</f>
        <v>NA</v>
      </c>
      <c r="C439" s="1" t="str">
        <f>IF(SABI_SUMMARY!AL439="CENSORED",IF(SABI_SUMMARY!AK439="MALE_SUBADULT","M_DISPERSED",IF(SABI_SUMMARY!AK439="FEMALE_SUBADULT","F_DISPERSED","NA")),IF(SABI_SUMMARY!AL439="MALE_ADULT_36_48","M_RESIDENT",IF(SABI_SUMMARY!AL439="FEMALE_ADULT_36_48","F_RESIDENT","NA")))</f>
        <v>NA</v>
      </c>
      <c r="D439" s="1" t="str">
        <f>IF(SABI_SUMMARY!AM439="CENSORED",IF(SABI_SUMMARY!AL439="MALE_SUBADULT","M_DISPERSED",IF(SABI_SUMMARY!AL439="FEMALE_SUBADULT","F_DISPERSED","NA")),IF(SABI_SUMMARY!AM439="MALE_ADULT_36_48","M_RESIDENT",IF(SABI_SUMMARY!AM439="FEMALE_ADULT_36_48","F_RESIDENT","NA")))</f>
        <v>NA</v>
      </c>
      <c r="E439" s="1" t="str">
        <f>IF(SABI_SUMMARY!AN439="CENSORED",IF(SABI_SUMMARY!AM439="MALE_SUBADULT","M_DISPERSED",IF(SABI_SUMMARY!AM439="FEMALE_SUBADULT","F_DISPERSED","NA")),IF(SABI_SUMMARY!AN439="MALE_ADULT_36_48","M_RESIDENT",IF(SABI_SUMMARY!AN439="FEMALE_ADULT_36_48","F_RESIDENT","NA")))</f>
        <v>NA</v>
      </c>
      <c r="F439" s="1" t="str">
        <f>IF(SABI_SUMMARY!AO439="CENSORED",IF(SABI_SUMMARY!AN439="MALE_SUBADULT","M_DISPERSED",IF(SABI_SUMMARY!AN439="FEMALE_SUBADULT","F_DISPERSED","NA")),IF(SABI_SUMMARY!AO439="MALE_ADULT_36_48","M_RESIDENT",IF(SABI_SUMMARY!AO439="FEMALE_ADULT_36_48","F_RESIDENT","NA")))</f>
        <v>NA</v>
      </c>
      <c r="G439" s="1" t="str">
        <f>IF(SABI_SUMMARY!AP439="CENSORED",IF(SABI_SUMMARY!AO439="MALE_SUBADULT","M_DISPERSED",IF(SABI_SUMMARY!AO439="FEMALE_SUBADULT","F_DISPERSED","NA")),IF(SABI_SUMMARY!AP439="MALE_ADULT_36_48","M_RESIDENT",IF(SABI_SUMMARY!AP439="FEMALE_ADULT_36_48","F_RESIDENT","NA")))</f>
        <v>NA</v>
      </c>
      <c r="H439" s="1" t="str">
        <f>IF(SABI_SUMMARY!AQ439="CENSORED",IF(SABI_SUMMARY!AP439="MALE_SUBADULT","M_DISPERSED",IF(SABI_SUMMARY!AP439="FEMALE_SUBADULT","F_DISPERSED","NA")),IF(SABI_SUMMARY!AQ439="MALE_ADULT_36_48","M_RESIDENT",IF(SABI_SUMMARY!AQ439="FEMALE_ADULT_36_48","F_RESIDENT","NA")))</f>
        <v>NA</v>
      </c>
      <c r="I439" s="1" t="str">
        <f>IF(SABI_SUMMARY!AR439="CENSORED",IF(SABI_SUMMARY!AQ439="MALE_SUBADULT","M_DISPERSED",IF(SABI_SUMMARY!AQ439="FEMALE_SUBADULT","F_DISPERSED","NA")),IF(SABI_SUMMARY!AR439="MALE_ADULT_36_48","M_RESIDENT",IF(SABI_SUMMARY!AR439="FEMALE_ADULT_36_48","F_RESIDENT","NA")))</f>
        <v>NA</v>
      </c>
      <c r="J439" s="1" t="str">
        <f>IF(SABI_SUMMARY!AS439="CENSORED",IF(SABI_SUMMARY!AR439="MALE_SUBADULT","M_DISPERSED",IF(SABI_SUMMARY!AR439="FEMALE_SUBADULT","F_DISPERSED","NA")),IF(SABI_SUMMARY!AS439="MALE_ADULT_36_48","M_RESIDENT",IF(SABI_SUMMARY!AS439="FEMALE_ADULT_36_48","F_RESIDENT","NA")))</f>
        <v>NA</v>
      </c>
      <c r="K439" s="1" t="str">
        <f>IF(SABI_SUMMARY!AT439="CENSORED",IF(SABI_SUMMARY!AS439="MALE_SUBADULT","M_DISPERSED",IF(SABI_SUMMARY!AS439="FEMALE_SUBADULT","F_DISPERSED","NA")),IF(SABI_SUMMARY!AT439="MALE_ADULT_36_48","M_RESIDENT",IF(SABI_SUMMARY!AT439="FEMALE_ADULT_36_48","F_RESIDENT","NA")))</f>
        <v>NA</v>
      </c>
      <c r="L439" s="1" t="str">
        <f>IF(SABI_SUMMARY!AU439="CENSORED",IF(SABI_SUMMARY!AT439="MALE_SUBADULT","M_DISPERSED",IF(SABI_SUMMARY!AT439="FEMALE_SUBADULT","F_DISPERSED","NA")),IF(SABI_SUMMARY!AU439="MALE_ADULT_36_48","M_RESIDENT",IF(SABI_SUMMARY!AU439="FEMALE_ADULT_36_48","F_RESIDENT","NA")))</f>
        <v>NA</v>
      </c>
      <c r="M439" s="1" t="str">
        <f>IF(SABI_SUMMARY!AV439="CENSORED",IF(SABI_SUMMARY!AU439="MALE_SUBADULT","M_DISPERSED",IF(SABI_SUMMARY!AU439="FEMALE_SUBADULT","F_DISPERSED","NA")),IF(SABI_SUMMARY!AV439="MALE_ADULT_36_48","M_RESIDENT",IF(SABI_SUMMARY!AV439="FEMALE_ADULT_36_48","F_RESIDENT","NA")))</f>
        <v>NA</v>
      </c>
      <c r="N439" s="1" t="str">
        <f>IF(SABI_SUMMARY!AW439="CENSORED",IF(SABI_SUMMARY!AV439="MALE_SUBADULT","M_DISPERSED",IF(SABI_SUMMARY!AV439="FEMALE_SUBADULT","F_DISPERSED","NA")),IF(SABI_SUMMARY!AW439="MALE_ADULT_36_48","M_RESIDENT",IF(SABI_SUMMARY!AW439="FEMALE_ADULT_36_48","F_RESIDENT","NA")))</f>
        <v>F_RESIDENT</v>
      </c>
      <c r="O439" s="1" t="str">
        <f>IF(SABI_SUMMARY!AX439="CENSORED",IF(SABI_SUMMARY!AW439="MALE_SUBADULT","M_DISPERSED",IF(SABI_SUMMARY!AW439="FEMALE_SUBADULT","F_DISPERSED","NA")),IF(SABI_SUMMARY!AX439="MALE_ADULT_36_48","M_RESIDENT",IF(SABI_SUMMARY!AX439="FEMALE_ADULT_36_48","F_RESIDENT","NA")))</f>
        <v>NA</v>
      </c>
      <c r="P439" s="1" t="str">
        <f>IF(SABI_SUMMARY!AY439="CENSORED",IF(SABI_SUMMARY!AX439="MALE_SUBADULT","M_DISPERSED",IF(SABI_SUMMARY!AX439="FEMALE_SUBADULT","F_DISPERSED","NA")),IF(SABI_SUMMARY!AY439="MALE_ADULT_36_48","M_RESIDENT",IF(SABI_SUMMARY!AY439="FEMALE_ADULT_36_48","F_RESIDENT","NA")))</f>
        <v>NA</v>
      </c>
    </row>
    <row r="440" spans="1:16" x14ac:dyDescent="0.2">
      <c r="A440" s="27">
        <f>SABI_RAW_DATA!A440</f>
        <v>439</v>
      </c>
      <c r="B440" s="1" t="str">
        <f>IF(SABI_SUMMARY!AK440="CENSORED",IF(SABI_SUMMARY!AJ440="MALE_SUBADULT","M_DISPERSED",IF(SABI_SUMMARY!AJ440="FEMALE_SUBADULT","F_DISPERSED","NA")),IF(SABI_SUMMARY!AK440="MALE_ADULT_36_48","M_RESIDENT",IF(SABI_SUMMARY!AK440="FEMALE_ADULT_36_48","F_RESIDENT","NA")))</f>
        <v>NA</v>
      </c>
      <c r="C440" s="1" t="str">
        <f>IF(SABI_SUMMARY!AL440="CENSORED",IF(SABI_SUMMARY!AK440="MALE_SUBADULT","M_DISPERSED",IF(SABI_SUMMARY!AK440="FEMALE_SUBADULT","F_DISPERSED","NA")),IF(SABI_SUMMARY!AL440="MALE_ADULT_36_48","M_RESIDENT",IF(SABI_SUMMARY!AL440="FEMALE_ADULT_36_48","F_RESIDENT","NA")))</f>
        <v>NA</v>
      </c>
      <c r="D440" s="1" t="str">
        <f>IF(SABI_SUMMARY!AM440="CENSORED",IF(SABI_SUMMARY!AL440="MALE_SUBADULT","M_DISPERSED",IF(SABI_SUMMARY!AL440="FEMALE_SUBADULT","F_DISPERSED","NA")),IF(SABI_SUMMARY!AM440="MALE_ADULT_36_48","M_RESIDENT",IF(SABI_SUMMARY!AM440="FEMALE_ADULT_36_48","F_RESIDENT","NA")))</f>
        <v>NA</v>
      </c>
      <c r="E440" s="1" t="str">
        <f>IF(SABI_SUMMARY!AN440="CENSORED",IF(SABI_SUMMARY!AM440="MALE_SUBADULT","M_DISPERSED",IF(SABI_SUMMARY!AM440="FEMALE_SUBADULT","F_DISPERSED","NA")),IF(SABI_SUMMARY!AN440="MALE_ADULT_36_48","M_RESIDENT",IF(SABI_SUMMARY!AN440="FEMALE_ADULT_36_48","F_RESIDENT","NA")))</f>
        <v>NA</v>
      </c>
      <c r="F440" s="1" t="str">
        <f>IF(SABI_SUMMARY!AO440="CENSORED",IF(SABI_SUMMARY!AN440="MALE_SUBADULT","M_DISPERSED",IF(SABI_SUMMARY!AN440="FEMALE_SUBADULT","F_DISPERSED","NA")),IF(SABI_SUMMARY!AO440="MALE_ADULT_36_48","M_RESIDENT",IF(SABI_SUMMARY!AO440="FEMALE_ADULT_36_48","F_RESIDENT","NA")))</f>
        <v>NA</v>
      </c>
      <c r="G440" s="1" t="str">
        <f>IF(SABI_SUMMARY!AP440="CENSORED",IF(SABI_SUMMARY!AO440="MALE_SUBADULT","M_DISPERSED",IF(SABI_SUMMARY!AO440="FEMALE_SUBADULT","F_DISPERSED","NA")),IF(SABI_SUMMARY!AP440="MALE_ADULT_36_48","M_RESIDENT",IF(SABI_SUMMARY!AP440="FEMALE_ADULT_36_48","F_RESIDENT","NA")))</f>
        <v>NA</v>
      </c>
      <c r="H440" s="1" t="str">
        <f>IF(SABI_SUMMARY!AQ440="CENSORED",IF(SABI_SUMMARY!AP440="MALE_SUBADULT","M_DISPERSED",IF(SABI_SUMMARY!AP440="FEMALE_SUBADULT","F_DISPERSED","NA")),IF(SABI_SUMMARY!AQ440="MALE_ADULT_36_48","M_RESIDENT",IF(SABI_SUMMARY!AQ440="FEMALE_ADULT_36_48","F_RESIDENT","NA")))</f>
        <v>NA</v>
      </c>
      <c r="I440" s="1" t="str">
        <f>IF(SABI_SUMMARY!AR440="CENSORED",IF(SABI_SUMMARY!AQ440="MALE_SUBADULT","M_DISPERSED",IF(SABI_SUMMARY!AQ440="FEMALE_SUBADULT","F_DISPERSED","NA")),IF(SABI_SUMMARY!AR440="MALE_ADULT_36_48","M_RESIDENT",IF(SABI_SUMMARY!AR440="FEMALE_ADULT_36_48","F_RESIDENT","NA")))</f>
        <v>NA</v>
      </c>
      <c r="J440" s="1" t="str">
        <f>IF(SABI_SUMMARY!AS440="CENSORED",IF(SABI_SUMMARY!AR440="MALE_SUBADULT","M_DISPERSED",IF(SABI_SUMMARY!AR440="FEMALE_SUBADULT","F_DISPERSED","NA")),IF(SABI_SUMMARY!AS440="MALE_ADULT_36_48","M_RESIDENT",IF(SABI_SUMMARY!AS440="FEMALE_ADULT_36_48","F_RESIDENT","NA")))</f>
        <v>NA</v>
      </c>
      <c r="K440" s="1" t="str">
        <f>IF(SABI_SUMMARY!AT440="CENSORED",IF(SABI_SUMMARY!AS440="MALE_SUBADULT","M_DISPERSED",IF(SABI_SUMMARY!AS440="FEMALE_SUBADULT","F_DISPERSED","NA")),IF(SABI_SUMMARY!AT440="MALE_ADULT_36_48","M_RESIDENT",IF(SABI_SUMMARY!AT440="FEMALE_ADULT_36_48","F_RESIDENT","NA")))</f>
        <v>NA</v>
      </c>
      <c r="L440" s="1" t="str">
        <f>IF(SABI_SUMMARY!AU440="CENSORED",IF(SABI_SUMMARY!AT440="MALE_SUBADULT","M_DISPERSED",IF(SABI_SUMMARY!AT440="FEMALE_SUBADULT","F_DISPERSED","NA")),IF(SABI_SUMMARY!AU440="MALE_ADULT_36_48","M_RESIDENT",IF(SABI_SUMMARY!AU440="FEMALE_ADULT_36_48","F_RESIDENT","NA")))</f>
        <v>NA</v>
      </c>
      <c r="M440" s="1" t="str">
        <f>IF(SABI_SUMMARY!AV440="CENSORED",IF(SABI_SUMMARY!AU440="MALE_SUBADULT","M_DISPERSED",IF(SABI_SUMMARY!AU440="FEMALE_SUBADULT","F_DISPERSED","NA")),IF(SABI_SUMMARY!AV440="MALE_ADULT_36_48","M_RESIDENT",IF(SABI_SUMMARY!AV440="FEMALE_ADULT_36_48","F_RESIDENT","NA")))</f>
        <v>NA</v>
      </c>
      <c r="N440" s="1" t="str">
        <f>IF(SABI_SUMMARY!AW440="CENSORED",IF(SABI_SUMMARY!AV440="MALE_SUBADULT","M_DISPERSED",IF(SABI_SUMMARY!AV440="FEMALE_SUBADULT","F_DISPERSED","NA")),IF(SABI_SUMMARY!AW440="MALE_ADULT_36_48","M_RESIDENT",IF(SABI_SUMMARY!AW440="FEMALE_ADULT_36_48","F_RESIDENT","NA")))</f>
        <v>F_RESIDENT</v>
      </c>
      <c r="O440" s="1" t="str">
        <f>IF(SABI_SUMMARY!AX440="CENSORED",IF(SABI_SUMMARY!AW440="MALE_SUBADULT","M_DISPERSED",IF(SABI_SUMMARY!AW440="FEMALE_SUBADULT","F_DISPERSED","NA")),IF(SABI_SUMMARY!AX440="MALE_ADULT_36_48","M_RESIDENT",IF(SABI_SUMMARY!AX440="FEMALE_ADULT_36_48","F_RESIDENT","NA")))</f>
        <v>NA</v>
      </c>
      <c r="P440" s="1" t="str">
        <f>IF(SABI_SUMMARY!AY440="CENSORED",IF(SABI_SUMMARY!AX440="MALE_SUBADULT","M_DISPERSED",IF(SABI_SUMMARY!AX440="FEMALE_SUBADULT","F_DISPERSED","NA")),IF(SABI_SUMMARY!AY440="MALE_ADULT_36_48","M_RESIDENT",IF(SABI_SUMMARY!AY440="FEMALE_ADULT_36_48","F_RESIDENT","NA")))</f>
        <v>NA</v>
      </c>
    </row>
    <row r="441" spans="1:16" x14ac:dyDescent="0.2">
      <c r="A441" s="27">
        <f>SABI_RAW_DATA!A441</f>
        <v>440</v>
      </c>
      <c r="B441" s="1" t="str">
        <f>IF(SABI_SUMMARY!AK441="CENSORED",IF(SABI_SUMMARY!AJ441="MALE_SUBADULT","M_DISPERSED",IF(SABI_SUMMARY!AJ441="FEMALE_SUBADULT","F_DISPERSED","NA")),IF(SABI_SUMMARY!AK441="MALE_ADULT_36_48","M_RESIDENT",IF(SABI_SUMMARY!AK441="FEMALE_ADULT_36_48","F_RESIDENT","NA")))</f>
        <v>NA</v>
      </c>
      <c r="C441" s="1" t="str">
        <f>IF(SABI_SUMMARY!AL441="CENSORED",IF(SABI_SUMMARY!AK441="MALE_SUBADULT","M_DISPERSED",IF(SABI_SUMMARY!AK441="FEMALE_SUBADULT","F_DISPERSED","NA")),IF(SABI_SUMMARY!AL441="MALE_ADULT_36_48","M_RESIDENT",IF(SABI_SUMMARY!AL441="FEMALE_ADULT_36_48","F_RESIDENT","NA")))</f>
        <v>NA</v>
      </c>
      <c r="D441" s="1" t="str">
        <f>IF(SABI_SUMMARY!AM441="CENSORED",IF(SABI_SUMMARY!AL441="MALE_SUBADULT","M_DISPERSED",IF(SABI_SUMMARY!AL441="FEMALE_SUBADULT","F_DISPERSED","NA")),IF(SABI_SUMMARY!AM441="MALE_ADULT_36_48","M_RESIDENT",IF(SABI_SUMMARY!AM441="FEMALE_ADULT_36_48","F_RESIDENT","NA")))</f>
        <v>NA</v>
      </c>
      <c r="E441" s="1" t="str">
        <f>IF(SABI_SUMMARY!AN441="CENSORED",IF(SABI_SUMMARY!AM441="MALE_SUBADULT","M_DISPERSED",IF(SABI_SUMMARY!AM441="FEMALE_SUBADULT","F_DISPERSED","NA")),IF(SABI_SUMMARY!AN441="MALE_ADULT_36_48","M_RESIDENT",IF(SABI_SUMMARY!AN441="FEMALE_ADULT_36_48","F_RESIDENT","NA")))</f>
        <v>NA</v>
      </c>
      <c r="F441" s="1" t="str">
        <f>IF(SABI_SUMMARY!AO441="CENSORED",IF(SABI_SUMMARY!AN441="MALE_SUBADULT","M_DISPERSED",IF(SABI_SUMMARY!AN441="FEMALE_SUBADULT","F_DISPERSED","NA")),IF(SABI_SUMMARY!AO441="MALE_ADULT_36_48","M_RESIDENT",IF(SABI_SUMMARY!AO441="FEMALE_ADULT_36_48","F_RESIDENT","NA")))</f>
        <v>NA</v>
      </c>
      <c r="G441" s="1" t="str">
        <f>IF(SABI_SUMMARY!AP441="CENSORED",IF(SABI_SUMMARY!AO441="MALE_SUBADULT","M_DISPERSED",IF(SABI_SUMMARY!AO441="FEMALE_SUBADULT","F_DISPERSED","NA")),IF(SABI_SUMMARY!AP441="MALE_ADULT_36_48","M_RESIDENT",IF(SABI_SUMMARY!AP441="FEMALE_ADULT_36_48","F_RESIDENT","NA")))</f>
        <v>NA</v>
      </c>
      <c r="H441" s="1" t="str">
        <f>IF(SABI_SUMMARY!AQ441="CENSORED",IF(SABI_SUMMARY!AP441="MALE_SUBADULT","M_DISPERSED",IF(SABI_SUMMARY!AP441="FEMALE_SUBADULT","F_DISPERSED","NA")),IF(SABI_SUMMARY!AQ441="MALE_ADULT_36_48","M_RESIDENT",IF(SABI_SUMMARY!AQ441="FEMALE_ADULT_36_48","F_RESIDENT","NA")))</f>
        <v>NA</v>
      </c>
      <c r="I441" s="1" t="str">
        <f>IF(SABI_SUMMARY!AR441="CENSORED",IF(SABI_SUMMARY!AQ441="MALE_SUBADULT","M_DISPERSED",IF(SABI_SUMMARY!AQ441="FEMALE_SUBADULT","F_DISPERSED","NA")),IF(SABI_SUMMARY!AR441="MALE_ADULT_36_48","M_RESIDENT",IF(SABI_SUMMARY!AR441="FEMALE_ADULT_36_48","F_RESIDENT","NA")))</f>
        <v>NA</v>
      </c>
      <c r="J441" s="1" t="str">
        <f>IF(SABI_SUMMARY!AS441="CENSORED",IF(SABI_SUMMARY!AR441="MALE_SUBADULT","M_DISPERSED",IF(SABI_SUMMARY!AR441="FEMALE_SUBADULT","F_DISPERSED","NA")),IF(SABI_SUMMARY!AS441="MALE_ADULT_36_48","M_RESIDENT",IF(SABI_SUMMARY!AS441="FEMALE_ADULT_36_48","F_RESIDENT","NA")))</f>
        <v>NA</v>
      </c>
      <c r="K441" s="1" t="str">
        <f>IF(SABI_SUMMARY!AT441="CENSORED",IF(SABI_SUMMARY!AS441="MALE_SUBADULT","M_DISPERSED",IF(SABI_SUMMARY!AS441="FEMALE_SUBADULT","F_DISPERSED","NA")),IF(SABI_SUMMARY!AT441="MALE_ADULT_36_48","M_RESIDENT",IF(SABI_SUMMARY!AT441="FEMALE_ADULT_36_48","F_RESIDENT","NA")))</f>
        <v>NA</v>
      </c>
      <c r="L441" s="1" t="str">
        <f>IF(SABI_SUMMARY!AU441="CENSORED",IF(SABI_SUMMARY!AT441="MALE_SUBADULT","M_DISPERSED",IF(SABI_SUMMARY!AT441="FEMALE_SUBADULT","F_DISPERSED","NA")),IF(SABI_SUMMARY!AU441="MALE_ADULT_36_48","M_RESIDENT",IF(SABI_SUMMARY!AU441="FEMALE_ADULT_36_48","F_RESIDENT","NA")))</f>
        <v>NA</v>
      </c>
      <c r="M441" s="1" t="str">
        <f>IF(SABI_SUMMARY!AV441="CENSORED",IF(SABI_SUMMARY!AU441="MALE_SUBADULT","M_DISPERSED",IF(SABI_SUMMARY!AU441="FEMALE_SUBADULT","F_DISPERSED","NA")),IF(SABI_SUMMARY!AV441="MALE_ADULT_36_48","M_RESIDENT",IF(SABI_SUMMARY!AV441="FEMALE_ADULT_36_48","F_RESIDENT","NA")))</f>
        <v>NA</v>
      </c>
      <c r="N441" s="1" t="str">
        <f>IF(SABI_SUMMARY!AW441="CENSORED",IF(SABI_SUMMARY!AV441="MALE_SUBADULT","M_DISPERSED",IF(SABI_SUMMARY!AV441="FEMALE_SUBADULT","F_DISPERSED","NA")),IF(SABI_SUMMARY!AW441="MALE_ADULT_36_48","M_RESIDENT",IF(SABI_SUMMARY!AW441="FEMALE_ADULT_36_48","F_RESIDENT","NA")))</f>
        <v>NA</v>
      </c>
      <c r="O441" s="1" t="str">
        <f>IF(SABI_SUMMARY!AX441="CENSORED",IF(SABI_SUMMARY!AW441="MALE_SUBADULT","M_DISPERSED",IF(SABI_SUMMARY!AW441="FEMALE_SUBADULT","F_DISPERSED","NA")),IF(SABI_SUMMARY!AX441="MALE_ADULT_36_48","M_RESIDENT",IF(SABI_SUMMARY!AX441="FEMALE_ADULT_36_48","F_RESIDENT","NA")))</f>
        <v>M_RESIDENT</v>
      </c>
      <c r="P441" s="1" t="str">
        <f>IF(SABI_SUMMARY!AY441="CENSORED",IF(SABI_SUMMARY!AX441="MALE_SUBADULT","M_DISPERSED",IF(SABI_SUMMARY!AX441="FEMALE_SUBADULT","F_DISPERSED","NA")),IF(SABI_SUMMARY!AY441="MALE_ADULT_36_48","M_RESIDENT",IF(SABI_SUMMARY!AY441="FEMALE_ADULT_36_48","F_RESIDENT","NA")))</f>
        <v>NA</v>
      </c>
    </row>
    <row r="442" spans="1:16" x14ac:dyDescent="0.2">
      <c r="A442" s="27">
        <f>SABI_RAW_DATA!A442</f>
        <v>441</v>
      </c>
      <c r="B442" s="1" t="str">
        <f>IF(SABI_SUMMARY!AK442="CENSORED",IF(SABI_SUMMARY!AJ442="MALE_SUBADULT","M_DISPERSED",IF(SABI_SUMMARY!AJ442="FEMALE_SUBADULT","F_DISPERSED","NA")),IF(SABI_SUMMARY!AK442="MALE_ADULT_36_48","M_RESIDENT",IF(SABI_SUMMARY!AK442="FEMALE_ADULT_36_48","F_RESIDENT","NA")))</f>
        <v>NA</v>
      </c>
      <c r="C442" s="1" t="str">
        <f>IF(SABI_SUMMARY!AL442="CENSORED",IF(SABI_SUMMARY!AK442="MALE_SUBADULT","M_DISPERSED",IF(SABI_SUMMARY!AK442="FEMALE_SUBADULT","F_DISPERSED","NA")),IF(SABI_SUMMARY!AL442="MALE_ADULT_36_48","M_RESIDENT",IF(SABI_SUMMARY!AL442="FEMALE_ADULT_36_48","F_RESIDENT","NA")))</f>
        <v>NA</v>
      </c>
      <c r="D442" s="1" t="str">
        <f>IF(SABI_SUMMARY!AM442="CENSORED",IF(SABI_SUMMARY!AL442="MALE_SUBADULT","M_DISPERSED",IF(SABI_SUMMARY!AL442="FEMALE_SUBADULT","F_DISPERSED","NA")),IF(SABI_SUMMARY!AM442="MALE_ADULT_36_48","M_RESIDENT",IF(SABI_SUMMARY!AM442="FEMALE_ADULT_36_48","F_RESIDENT","NA")))</f>
        <v>NA</v>
      </c>
      <c r="E442" s="1" t="str">
        <f>IF(SABI_SUMMARY!AN442="CENSORED",IF(SABI_SUMMARY!AM442="MALE_SUBADULT","M_DISPERSED",IF(SABI_SUMMARY!AM442="FEMALE_SUBADULT","F_DISPERSED","NA")),IF(SABI_SUMMARY!AN442="MALE_ADULT_36_48","M_RESIDENT",IF(SABI_SUMMARY!AN442="FEMALE_ADULT_36_48","F_RESIDENT","NA")))</f>
        <v>NA</v>
      </c>
      <c r="F442" s="1" t="str">
        <f>IF(SABI_SUMMARY!AO442="CENSORED",IF(SABI_SUMMARY!AN442="MALE_SUBADULT","M_DISPERSED",IF(SABI_SUMMARY!AN442="FEMALE_SUBADULT","F_DISPERSED","NA")),IF(SABI_SUMMARY!AO442="MALE_ADULT_36_48","M_RESIDENT",IF(SABI_SUMMARY!AO442="FEMALE_ADULT_36_48","F_RESIDENT","NA")))</f>
        <v>NA</v>
      </c>
      <c r="G442" s="1" t="str">
        <f>IF(SABI_SUMMARY!AP442="CENSORED",IF(SABI_SUMMARY!AO442="MALE_SUBADULT","M_DISPERSED",IF(SABI_SUMMARY!AO442="FEMALE_SUBADULT","F_DISPERSED","NA")),IF(SABI_SUMMARY!AP442="MALE_ADULT_36_48","M_RESIDENT",IF(SABI_SUMMARY!AP442="FEMALE_ADULT_36_48","F_RESIDENT","NA")))</f>
        <v>NA</v>
      </c>
      <c r="H442" s="1" t="str">
        <f>IF(SABI_SUMMARY!AQ442="CENSORED",IF(SABI_SUMMARY!AP442="MALE_SUBADULT","M_DISPERSED",IF(SABI_SUMMARY!AP442="FEMALE_SUBADULT","F_DISPERSED","NA")),IF(SABI_SUMMARY!AQ442="MALE_ADULT_36_48","M_RESIDENT",IF(SABI_SUMMARY!AQ442="FEMALE_ADULT_36_48","F_RESIDENT","NA")))</f>
        <v>NA</v>
      </c>
      <c r="I442" s="1" t="str">
        <f>IF(SABI_SUMMARY!AR442="CENSORED",IF(SABI_SUMMARY!AQ442="MALE_SUBADULT","M_DISPERSED",IF(SABI_SUMMARY!AQ442="FEMALE_SUBADULT","F_DISPERSED","NA")),IF(SABI_SUMMARY!AR442="MALE_ADULT_36_48","M_RESIDENT",IF(SABI_SUMMARY!AR442="FEMALE_ADULT_36_48","F_RESIDENT","NA")))</f>
        <v>NA</v>
      </c>
      <c r="J442" s="1" t="str">
        <f>IF(SABI_SUMMARY!AS442="CENSORED",IF(SABI_SUMMARY!AR442="MALE_SUBADULT","M_DISPERSED",IF(SABI_SUMMARY!AR442="FEMALE_SUBADULT","F_DISPERSED","NA")),IF(SABI_SUMMARY!AS442="MALE_ADULT_36_48","M_RESIDENT",IF(SABI_SUMMARY!AS442="FEMALE_ADULT_36_48","F_RESIDENT","NA")))</f>
        <v>NA</v>
      </c>
      <c r="K442" s="1" t="str">
        <f>IF(SABI_SUMMARY!AT442="CENSORED",IF(SABI_SUMMARY!AS442="MALE_SUBADULT","M_DISPERSED",IF(SABI_SUMMARY!AS442="FEMALE_SUBADULT","F_DISPERSED","NA")),IF(SABI_SUMMARY!AT442="MALE_ADULT_36_48","M_RESIDENT",IF(SABI_SUMMARY!AT442="FEMALE_ADULT_36_48","F_RESIDENT","NA")))</f>
        <v>NA</v>
      </c>
      <c r="L442" s="1" t="str">
        <f>IF(SABI_SUMMARY!AU442="CENSORED",IF(SABI_SUMMARY!AT442="MALE_SUBADULT","M_DISPERSED",IF(SABI_SUMMARY!AT442="FEMALE_SUBADULT","F_DISPERSED","NA")),IF(SABI_SUMMARY!AU442="MALE_ADULT_36_48","M_RESIDENT",IF(SABI_SUMMARY!AU442="FEMALE_ADULT_36_48","F_RESIDENT","NA")))</f>
        <v>NA</v>
      </c>
      <c r="M442" s="1" t="str">
        <f>IF(SABI_SUMMARY!AV442="CENSORED",IF(SABI_SUMMARY!AU442="MALE_SUBADULT","M_DISPERSED",IF(SABI_SUMMARY!AU442="FEMALE_SUBADULT","F_DISPERSED","NA")),IF(SABI_SUMMARY!AV442="MALE_ADULT_36_48","M_RESIDENT",IF(SABI_SUMMARY!AV442="FEMALE_ADULT_36_48","F_RESIDENT","NA")))</f>
        <v>NA</v>
      </c>
      <c r="N442" s="1" t="str">
        <f>IF(SABI_SUMMARY!AW442="CENSORED",IF(SABI_SUMMARY!AV442="MALE_SUBADULT","M_DISPERSED",IF(SABI_SUMMARY!AV442="FEMALE_SUBADULT","F_DISPERSED","NA")),IF(SABI_SUMMARY!AW442="MALE_ADULT_36_48","M_RESIDENT",IF(SABI_SUMMARY!AW442="FEMALE_ADULT_36_48","F_RESIDENT","NA")))</f>
        <v>NA</v>
      </c>
      <c r="O442" s="1" t="str">
        <f>IF(SABI_SUMMARY!AX442="CENSORED",IF(SABI_SUMMARY!AW442="MALE_SUBADULT","M_DISPERSED",IF(SABI_SUMMARY!AW442="FEMALE_SUBADULT","F_DISPERSED","NA")),IF(SABI_SUMMARY!AX442="MALE_ADULT_36_48","M_RESIDENT",IF(SABI_SUMMARY!AX442="FEMALE_ADULT_36_48","F_RESIDENT","NA")))</f>
        <v>NA</v>
      </c>
      <c r="P442" s="1" t="str">
        <f>IF(SABI_SUMMARY!AY442="CENSORED",IF(SABI_SUMMARY!AX442="MALE_SUBADULT","M_DISPERSED",IF(SABI_SUMMARY!AX442="FEMALE_SUBADULT","F_DISPERSED","NA")),IF(SABI_SUMMARY!AY442="MALE_ADULT_36_48","M_RESIDENT",IF(SABI_SUMMARY!AY442="FEMALE_ADULT_36_48","F_RESIDENT","NA")))</f>
        <v>NA</v>
      </c>
    </row>
    <row r="443" spans="1:16" x14ac:dyDescent="0.2">
      <c r="A443" s="27">
        <f>SABI_RAW_DATA!A443</f>
        <v>442</v>
      </c>
      <c r="B443" s="1" t="str">
        <f>IF(SABI_SUMMARY!AK443="CENSORED",IF(SABI_SUMMARY!AJ443="MALE_SUBADULT","M_DISPERSED",IF(SABI_SUMMARY!AJ443="FEMALE_SUBADULT","F_DISPERSED","NA")),IF(SABI_SUMMARY!AK443="MALE_ADULT_36_48","M_RESIDENT",IF(SABI_SUMMARY!AK443="FEMALE_ADULT_36_48","F_RESIDENT","NA")))</f>
        <v>NA</v>
      </c>
      <c r="C443" s="1" t="str">
        <f>IF(SABI_SUMMARY!AL443="CENSORED",IF(SABI_SUMMARY!AK443="MALE_SUBADULT","M_DISPERSED",IF(SABI_SUMMARY!AK443="FEMALE_SUBADULT","F_DISPERSED","NA")),IF(SABI_SUMMARY!AL443="MALE_ADULT_36_48","M_RESIDENT",IF(SABI_SUMMARY!AL443="FEMALE_ADULT_36_48","F_RESIDENT","NA")))</f>
        <v>NA</v>
      </c>
      <c r="D443" s="1" t="str">
        <f>IF(SABI_SUMMARY!AM443="CENSORED",IF(SABI_SUMMARY!AL443="MALE_SUBADULT","M_DISPERSED",IF(SABI_SUMMARY!AL443="FEMALE_SUBADULT","F_DISPERSED","NA")),IF(SABI_SUMMARY!AM443="MALE_ADULT_36_48","M_RESIDENT",IF(SABI_SUMMARY!AM443="FEMALE_ADULT_36_48","F_RESIDENT","NA")))</f>
        <v>NA</v>
      </c>
      <c r="E443" s="1" t="str">
        <f>IF(SABI_SUMMARY!AN443="CENSORED",IF(SABI_SUMMARY!AM443="MALE_SUBADULT","M_DISPERSED",IF(SABI_SUMMARY!AM443="FEMALE_SUBADULT","F_DISPERSED","NA")),IF(SABI_SUMMARY!AN443="MALE_ADULT_36_48","M_RESIDENT",IF(SABI_SUMMARY!AN443="FEMALE_ADULT_36_48","F_RESIDENT","NA")))</f>
        <v>NA</v>
      </c>
      <c r="F443" s="1" t="str">
        <f>IF(SABI_SUMMARY!AO443="CENSORED",IF(SABI_SUMMARY!AN443="MALE_SUBADULT","M_DISPERSED",IF(SABI_SUMMARY!AN443="FEMALE_SUBADULT","F_DISPERSED","NA")),IF(SABI_SUMMARY!AO443="MALE_ADULT_36_48","M_RESIDENT",IF(SABI_SUMMARY!AO443="FEMALE_ADULT_36_48","F_RESIDENT","NA")))</f>
        <v>NA</v>
      </c>
      <c r="G443" s="1" t="str">
        <f>IF(SABI_SUMMARY!AP443="CENSORED",IF(SABI_SUMMARY!AO443="MALE_SUBADULT","M_DISPERSED",IF(SABI_SUMMARY!AO443="FEMALE_SUBADULT","F_DISPERSED","NA")),IF(SABI_SUMMARY!AP443="MALE_ADULT_36_48","M_RESIDENT",IF(SABI_SUMMARY!AP443="FEMALE_ADULT_36_48","F_RESIDENT","NA")))</f>
        <v>NA</v>
      </c>
      <c r="H443" s="1" t="str">
        <f>IF(SABI_SUMMARY!AQ443="CENSORED",IF(SABI_SUMMARY!AP443="MALE_SUBADULT","M_DISPERSED",IF(SABI_SUMMARY!AP443="FEMALE_SUBADULT","F_DISPERSED","NA")),IF(SABI_SUMMARY!AQ443="MALE_ADULT_36_48","M_RESIDENT",IF(SABI_SUMMARY!AQ443="FEMALE_ADULT_36_48","F_RESIDENT","NA")))</f>
        <v>NA</v>
      </c>
      <c r="I443" s="1" t="str">
        <f>IF(SABI_SUMMARY!AR443="CENSORED",IF(SABI_SUMMARY!AQ443="MALE_SUBADULT","M_DISPERSED",IF(SABI_SUMMARY!AQ443="FEMALE_SUBADULT","F_DISPERSED","NA")),IF(SABI_SUMMARY!AR443="MALE_ADULT_36_48","M_RESIDENT",IF(SABI_SUMMARY!AR443="FEMALE_ADULT_36_48","F_RESIDENT","NA")))</f>
        <v>NA</v>
      </c>
      <c r="J443" s="1" t="str">
        <f>IF(SABI_SUMMARY!AS443="CENSORED",IF(SABI_SUMMARY!AR443="MALE_SUBADULT","M_DISPERSED",IF(SABI_SUMMARY!AR443="FEMALE_SUBADULT","F_DISPERSED","NA")),IF(SABI_SUMMARY!AS443="MALE_ADULT_36_48","M_RESIDENT",IF(SABI_SUMMARY!AS443="FEMALE_ADULT_36_48","F_RESIDENT","NA")))</f>
        <v>NA</v>
      </c>
      <c r="K443" s="1" t="str">
        <f>IF(SABI_SUMMARY!AT443="CENSORED",IF(SABI_SUMMARY!AS443="MALE_SUBADULT","M_DISPERSED",IF(SABI_SUMMARY!AS443="FEMALE_SUBADULT","F_DISPERSED","NA")),IF(SABI_SUMMARY!AT443="MALE_ADULT_36_48","M_RESIDENT",IF(SABI_SUMMARY!AT443="FEMALE_ADULT_36_48","F_RESIDENT","NA")))</f>
        <v>NA</v>
      </c>
      <c r="L443" s="1" t="str">
        <f>IF(SABI_SUMMARY!AU443="CENSORED",IF(SABI_SUMMARY!AT443="MALE_SUBADULT","M_DISPERSED",IF(SABI_SUMMARY!AT443="FEMALE_SUBADULT","F_DISPERSED","NA")),IF(SABI_SUMMARY!AU443="MALE_ADULT_36_48","M_RESIDENT",IF(SABI_SUMMARY!AU443="FEMALE_ADULT_36_48","F_RESIDENT","NA")))</f>
        <v>NA</v>
      </c>
      <c r="M443" s="1" t="str">
        <f>IF(SABI_SUMMARY!AV443="CENSORED",IF(SABI_SUMMARY!AU443="MALE_SUBADULT","M_DISPERSED",IF(SABI_SUMMARY!AU443="FEMALE_SUBADULT","F_DISPERSED","NA")),IF(SABI_SUMMARY!AV443="MALE_ADULT_36_48","M_RESIDENT",IF(SABI_SUMMARY!AV443="FEMALE_ADULT_36_48","F_RESIDENT","NA")))</f>
        <v>NA</v>
      </c>
      <c r="N443" s="1" t="str">
        <f>IF(SABI_SUMMARY!AW443="CENSORED",IF(SABI_SUMMARY!AV443="MALE_SUBADULT","M_DISPERSED",IF(SABI_SUMMARY!AV443="FEMALE_SUBADULT","F_DISPERSED","NA")),IF(SABI_SUMMARY!AW443="MALE_ADULT_36_48","M_RESIDENT",IF(SABI_SUMMARY!AW443="FEMALE_ADULT_36_48","F_RESIDENT","NA")))</f>
        <v>NA</v>
      </c>
      <c r="O443" s="1" t="str">
        <f>IF(SABI_SUMMARY!AX443="CENSORED",IF(SABI_SUMMARY!AW443="MALE_SUBADULT","M_DISPERSED",IF(SABI_SUMMARY!AW443="FEMALE_SUBADULT","F_DISPERSED","NA")),IF(SABI_SUMMARY!AX443="MALE_ADULT_36_48","M_RESIDENT",IF(SABI_SUMMARY!AX443="FEMALE_ADULT_36_48","F_RESIDENT","NA")))</f>
        <v>NA</v>
      </c>
      <c r="P443" s="1" t="str">
        <f>IF(SABI_SUMMARY!AY443="CENSORED",IF(SABI_SUMMARY!AX443="MALE_SUBADULT","M_DISPERSED",IF(SABI_SUMMARY!AX443="FEMALE_SUBADULT","F_DISPERSED","NA")),IF(SABI_SUMMARY!AY443="MALE_ADULT_36_48","M_RESIDENT",IF(SABI_SUMMARY!AY443="FEMALE_ADULT_36_48","F_RESIDENT","NA")))</f>
        <v>NA</v>
      </c>
    </row>
    <row r="444" spans="1:16" x14ac:dyDescent="0.2">
      <c r="A444" s="27">
        <f>SABI_RAW_DATA!A444</f>
        <v>443</v>
      </c>
      <c r="B444" s="1" t="str">
        <f>IF(SABI_SUMMARY!AK444="CENSORED",IF(SABI_SUMMARY!AJ444="MALE_SUBADULT","M_DISPERSED",IF(SABI_SUMMARY!AJ444="FEMALE_SUBADULT","F_DISPERSED","NA")),IF(SABI_SUMMARY!AK444="MALE_ADULT_36_48","M_RESIDENT",IF(SABI_SUMMARY!AK444="FEMALE_ADULT_36_48","F_RESIDENT","NA")))</f>
        <v>NA</v>
      </c>
      <c r="C444" s="1" t="str">
        <f>IF(SABI_SUMMARY!AL444="CENSORED",IF(SABI_SUMMARY!AK444="MALE_SUBADULT","M_DISPERSED",IF(SABI_SUMMARY!AK444="FEMALE_SUBADULT","F_DISPERSED","NA")),IF(SABI_SUMMARY!AL444="MALE_ADULT_36_48","M_RESIDENT",IF(SABI_SUMMARY!AL444="FEMALE_ADULT_36_48","F_RESIDENT","NA")))</f>
        <v>NA</v>
      </c>
      <c r="D444" s="1" t="str">
        <f>IF(SABI_SUMMARY!AM444="CENSORED",IF(SABI_SUMMARY!AL444="MALE_SUBADULT","M_DISPERSED",IF(SABI_SUMMARY!AL444="FEMALE_SUBADULT","F_DISPERSED","NA")),IF(SABI_SUMMARY!AM444="MALE_ADULT_36_48","M_RESIDENT",IF(SABI_SUMMARY!AM444="FEMALE_ADULT_36_48","F_RESIDENT","NA")))</f>
        <v>NA</v>
      </c>
      <c r="E444" s="1" t="str">
        <f>IF(SABI_SUMMARY!AN444="CENSORED",IF(SABI_SUMMARY!AM444="MALE_SUBADULT","M_DISPERSED",IF(SABI_SUMMARY!AM444="FEMALE_SUBADULT","F_DISPERSED","NA")),IF(SABI_SUMMARY!AN444="MALE_ADULT_36_48","M_RESIDENT",IF(SABI_SUMMARY!AN444="FEMALE_ADULT_36_48","F_RESIDENT","NA")))</f>
        <v>NA</v>
      </c>
      <c r="F444" s="1" t="str">
        <f>IF(SABI_SUMMARY!AO444="CENSORED",IF(SABI_SUMMARY!AN444="MALE_SUBADULT","M_DISPERSED",IF(SABI_SUMMARY!AN444="FEMALE_SUBADULT","F_DISPERSED","NA")),IF(SABI_SUMMARY!AO444="MALE_ADULT_36_48","M_RESIDENT",IF(SABI_SUMMARY!AO444="FEMALE_ADULT_36_48","F_RESIDENT","NA")))</f>
        <v>NA</v>
      </c>
      <c r="G444" s="1" t="str">
        <f>IF(SABI_SUMMARY!AP444="CENSORED",IF(SABI_SUMMARY!AO444="MALE_SUBADULT","M_DISPERSED",IF(SABI_SUMMARY!AO444="FEMALE_SUBADULT","F_DISPERSED","NA")),IF(SABI_SUMMARY!AP444="MALE_ADULT_36_48","M_RESIDENT",IF(SABI_SUMMARY!AP444="FEMALE_ADULT_36_48","F_RESIDENT","NA")))</f>
        <v>NA</v>
      </c>
      <c r="H444" s="1" t="str">
        <f>IF(SABI_SUMMARY!AQ444="CENSORED",IF(SABI_SUMMARY!AP444="MALE_SUBADULT","M_DISPERSED",IF(SABI_SUMMARY!AP444="FEMALE_SUBADULT","F_DISPERSED","NA")),IF(SABI_SUMMARY!AQ444="MALE_ADULT_36_48","M_RESIDENT",IF(SABI_SUMMARY!AQ444="FEMALE_ADULT_36_48","F_RESIDENT","NA")))</f>
        <v>NA</v>
      </c>
      <c r="I444" s="1" t="str">
        <f>IF(SABI_SUMMARY!AR444="CENSORED",IF(SABI_SUMMARY!AQ444="MALE_SUBADULT","M_DISPERSED",IF(SABI_SUMMARY!AQ444="FEMALE_SUBADULT","F_DISPERSED","NA")),IF(SABI_SUMMARY!AR444="MALE_ADULT_36_48","M_RESIDENT",IF(SABI_SUMMARY!AR444="FEMALE_ADULT_36_48","F_RESIDENT","NA")))</f>
        <v>NA</v>
      </c>
      <c r="J444" s="1" t="str">
        <f>IF(SABI_SUMMARY!AS444="CENSORED",IF(SABI_SUMMARY!AR444="MALE_SUBADULT","M_DISPERSED",IF(SABI_SUMMARY!AR444="FEMALE_SUBADULT","F_DISPERSED","NA")),IF(SABI_SUMMARY!AS444="MALE_ADULT_36_48","M_RESIDENT",IF(SABI_SUMMARY!AS444="FEMALE_ADULT_36_48","F_RESIDENT","NA")))</f>
        <v>NA</v>
      </c>
      <c r="K444" s="1" t="str">
        <f>IF(SABI_SUMMARY!AT444="CENSORED",IF(SABI_SUMMARY!AS444="MALE_SUBADULT","M_DISPERSED",IF(SABI_SUMMARY!AS444="FEMALE_SUBADULT","F_DISPERSED","NA")),IF(SABI_SUMMARY!AT444="MALE_ADULT_36_48","M_RESIDENT",IF(SABI_SUMMARY!AT444="FEMALE_ADULT_36_48","F_RESIDENT","NA")))</f>
        <v>NA</v>
      </c>
      <c r="L444" s="1" t="str">
        <f>IF(SABI_SUMMARY!AU444="CENSORED",IF(SABI_SUMMARY!AT444="MALE_SUBADULT","M_DISPERSED",IF(SABI_SUMMARY!AT444="FEMALE_SUBADULT","F_DISPERSED","NA")),IF(SABI_SUMMARY!AU444="MALE_ADULT_36_48","M_RESIDENT",IF(SABI_SUMMARY!AU444="FEMALE_ADULT_36_48","F_RESIDENT","NA")))</f>
        <v>NA</v>
      </c>
      <c r="M444" s="1" t="str">
        <f>IF(SABI_SUMMARY!AV444="CENSORED",IF(SABI_SUMMARY!AU444="MALE_SUBADULT","M_DISPERSED",IF(SABI_SUMMARY!AU444="FEMALE_SUBADULT","F_DISPERSED","NA")),IF(SABI_SUMMARY!AV444="MALE_ADULT_36_48","M_RESIDENT",IF(SABI_SUMMARY!AV444="FEMALE_ADULT_36_48","F_RESIDENT","NA")))</f>
        <v>NA</v>
      </c>
      <c r="N444" s="1" t="str">
        <f>IF(SABI_SUMMARY!AW444="CENSORED",IF(SABI_SUMMARY!AV444="MALE_SUBADULT","M_DISPERSED",IF(SABI_SUMMARY!AV444="FEMALE_SUBADULT","F_DISPERSED","NA")),IF(SABI_SUMMARY!AW444="MALE_ADULT_36_48","M_RESIDENT",IF(SABI_SUMMARY!AW444="FEMALE_ADULT_36_48","F_RESIDENT","NA")))</f>
        <v>NA</v>
      </c>
      <c r="O444" s="1" t="str">
        <f>IF(SABI_SUMMARY!AX444="CENSORED",IF(SABI_SUMMARY!AW444="MALE_SUBADULT","M_DISPERSED",IF(SABI_SUMMARY!AW444="FEMALE_SUBADULT","F_DISPERSED","NA")),IF(SABI_SUMMARY!AX444="MALE_ADULT_36_48","M_RESIDENT",IF(SABI_SUMMARY!AX444="FEMALE_ADULT_36_48","F_RESIDENT","NA")))</f>
        <v>NA</v>
      </c>
      <c r="P444" s="1" t="str">
        <f>IF(SABI_SUMMARY!AY444="CENSORED",IF(SABI_SUMMARY!AX444="MALE_SUBADULT","M_DISPERSED",IF(SABI_SUMMARY!AX444="FEMALE_SUBADULT","F_DISPERSED","NA")),IF(SABI_SUMMARY!AY444="MALE_ADULT_36_48","M_RESIDENT",IF(SABI_SUMMARY!AY444="FEMALE_ADULT_36_48","F_RESIDENT","NA")))</f>
        <v>NA</v>
      </c>
    </row>
    <row r="445" spans="1:16" x14ac:dyDescent="0.2">
      <c r="A445" s="27">
        <f>SABI_RAW_DATA!A445</f>
        <v>444</v>
      </c>
      <c r="B445" s="1" t="str">
        <f>IF(SABI_SUMMARY!AK445="CENSORED",IF(SABI_SUMMARY!AJ445="MALE_SUBADULT","M_DISPERSED",IF(SABI_SUMMARY!AJ445="FEMALE_SUBADULT","F_DISPERSED","NA")),IF(SABI_SUMMARY!AK445="MALE_ADULT_36_48","M_RESIDENT",IF(SABI_SUMMARY!AK445="FEMALE_ADULT_36_48","F_RESIDENT","NA")))</f>
        <v>NA</v>
      </c>
      <c r="C445" s="1" t="str">
        <f>IF(SABI_SUMMARY!AL445="CENSORED",IF(SABI_SUMMARY!AK445="MALE_SUBADULT","M_DISPERSED",IF(SABI_SUMMARY!AK445="FEMALE_SUBADULT","F_DISPERSED","NA")),IF(SABI_SUMMARY!AL445="MALE_ADULT_36_48","M_RESIDENT",IF(SABI_SUMMARY!AL445="FEMALE_ADULT_36_48","F_RESIDENT","NA")))</f>
        <v>NA</v>
      </c>
      <c r="D445" s="1" t="str">
        <f>IF(SABI_SUMMARY!AM445="CENSORED",IF(SABI_SUMMARY!AL445="MALE_SUBADULT","M_DISPERSED",IF(SABI_SUMMARY!AL445="FEMALE_SUBADULT","F_DISPERSED","NA")),IF(SABI_SUMMARY!AM445="MALE_ADULT_36_48","M_RESIDENT",IF(SABI_SUMMARY!AM445="FEMALE_ADULT_36_48","F_RESIDENT","NA")))</f>
        <v>NA</v>
      </c>
      <c r="E445" s="1" t="str">
        <f>IF(SABI_SUMMARY!AN445="CENSORED",IF(SABI_SUMMARY!AM445="MALE_SUBADULT","M_DISPERSED",IF(SABI_SUMMARY!AM445="FEMALE_SUBADULT","F_DISPERSED","NA")),IF(SABI_SUMMARY!AN445="MALE_ADULT_36_48","M_RESIDENT",IF(SABI_SUMMARY!AN445="FEMALE_ADULT_36_48","F_RESIDENT","NA")))</f>
        <v>NA</v>
      </c>
      <c r="F445" s="1" t="str">
        <f>IF(SABI_SUMMARY!AO445="CENSORED",IF(SABI_SUMMARY!AN445="MALE_SUBADULT","M_DISPERSED",IF(SABI_SUMMARY!AN445="FEMALE_SUBADULT","F_DISPERSED","NA")),IF(SABI_SUMMARY!AO445="MALE_ADULT_36_48","M_RESIDENT",IF(SABI_SUMMARY!AO445="FEMALE_ADULT_36_48","F_RESIDENT","NA")))</f>
        <v>NA</v>
      </c>
      <c r="G445" s="1" t="str">
        <f>IF(SABI_SUMMARY!AP445="CENSORED",IF(SABI_SUMMARY!AO445="MALE_SUBADULT","M_DISPERSED",IF(SABI_SUMMARY!AO445="FEMALE_SUBADULT","F_DISPERSED","NA")),IF(SABI_SUMMARY!AP445="MALE_ADULT_36_48","M_RESIDENT",IF(SABI_SUMMARY!AP445="FEMALE_ADULT_36_48","F_RESIDENT","NA")))</f>
        <v>NA</v>
      </c>
      <c r="H445" s="1" t="str">
        <f>IF(SABI_SUMMARY!AQ445="CENSORED",IF(SABI_SUMMARY!AP445="MALE_SUBADULT","M_DISPERSED",IF(SABI_SUMMARY!AP445="FEMALE_SUBADULT","F_DISPERSED","NA")),IF(SABI_SUMMARY!AQ445="MALE_ADULT_36_48","M_RESIDENT",IF(SABI_SUMMARY!AQ445="FEMALE_ADULT_36_48","F_RESIDENT","NA")))</f>
        <v>NA</v>
      </c>
      <c r="I445" s="1" t="str">
        <f>IF(SABI_SUMMARY!AR445="CENSORED",IF(SABI_SUMMARY!AQ445="MALE_SUBADULT","M_DISPERSED",IF(SABI_SUMMARY!AQ445="FEMALE_SUBADULT","F_DISPERSED","NA")),IF(SABI_SUMMARY!AR445="MALE_ADULT_36_48","M_RESIDENT",IF(SABI_SUMMARY!AR445="FEMALE_ADULT_36_48","F_RESIDENT","NA")))</f>
        <v>NA</v>
      </c>
      <c r="J445" s="1" t="str">
        <f>IF(SABI_SUMMARY!AS445="CENSORED",IF(SABI_SUMMARY!AR445="MALE_SUBADULT","M_DISPERSED",IF(SABI_SUMMARY!AR445="FEMALE_SUBADULT","F_DISPERSED","NA")),IF(SABI_SUMMARY!AS445="MALE_ADULT_36_48","M_RESIDENT",IF(SABI_SUMMARY!AS445="FEMALE_ADULT_36_48","F_RESIDENT","NA")))</f>
        <v>NA</v>
      </c>
      <c r="K445" s="1" t="str">
        <f>IF(SABI_SUMMARY!AT445="CENSORED",IF(SABI_SUMMARY!AS445="MALE_SUBADULT","M_DISPERSED",IF(SABI_SUMMARY!AS445="FEMALE_SUBADULT","F_DISPERSED","NA")),IF(SABI_SUMMARY!AT445="MALE_ADULT_36_48","M_RESIDENT",IF(SABI_SUMMARY!AT445="FEMALE_ADULT_36_48","F_RESIDENT","NA")))</f>
        <v>NA</v>
      </c>
      <c r="L445" s="1" t="str">
        <f>IF(SABI_SUMMARY!AU445="CENSORED",IF(SABI_SUMMARY!AT445="MALE_SUBADULT","M_DISPERSED",IF(SABI_SUMMARY!AT445="FEMALE_SUBADULT","F_DISPERSED","NA")),IF(SABI_SUMMARY!AU445="MALE_ADULT_36_48","M_RESIDENT",IF(SABI_SUMMARY!AU445="FEMALE_ADULT_36_48","F_RESIDENT","NA")))</f>
        <v>NA</v>
      </c>
      <c r="M445" s="1" t="str">
        <f>IF(SABI_SUMMARY!AV445="CENSORED",IF(SABI_SUMMARY!AU445="MALE_SUBADULT","M_DISPERSED",IF(SABI_SUMMARY!AU445="FEMALE_SUBADULT","F_DISPERSED","NA")),IF(SABI_SUMMARY!AV445="MALE_ADULT_36_48","M_RESIDENT",IF(SABI_SUMMARY!AV445="FEMALE_ADULT_36_48","F_RESIDENT","NA")))</f>
        <v>NA</v>
      </c>
      <c r="N445" s="1" t="str">
        <f>IF(SABI_SUMMARY!AW445="CENSORED",IF(SABI_SUMMARY!AV445="MALE_SUBADULT","M_DISPERSED",IF(SABI_SUMMARY!AV445="FEMALE_SUBADULT","F_DISPERSED","NA")),IF(SABI_SUMMARY!AW445="MALE_ADULT_36_48","M_RESIDENT",IF(SABI_SUMMARY!AW445="FEMALE_ADULT_36_48","F_RESIDENT","NA")))</f>
        <v>NA</v>
      </c>
      <c r="O445" s="1" t="str">
        <f>IF(SABI_SUMMARY!AX445="CENSORED",IF(SABI_SUMMARY!AW445="MALE_SUBADULT","M_DISPERSED",IF(SABI_SUMMARY!AW445="FEMALE_SUBADULT","F_DISPERSED","NA")),IF(SABI_SUMMARY!AX445="MALE_ADULT_36_48","M_RESIDENT",IF(SABI_SUMMARY!AX445="FEMALE_ADULT_36_48","F_RESIDENT","NA")))</f>
        <v>NA</v>
      </c>
      <c r="P445" s="1" t="str">
        <f>IF(SABI_SUMMARY!AY445="CENSORED",IF(SABI_SUMMARY!AX445="MALE_SUBADULT","M_DISPERSED",IF(SABI_SUMMARY!AX445="FEMALE_SUBADULT","F_DISPERSED","NA")),IF(SABI_SUMMARY!AY445="MALE_ADULT_36_48","M_RESIDENT",IF(SABI_SUMMARY!AY445="FEMALE_ADULT_36_48","F_RESIDENT","NA")))</f>
        <v>NA</v>
      </c>
    </row>
    <row r="446" spans="1:16" x14ac:dyDescent="0.2">
      <c r="A446" s="27">
        <f>SABI_RAW_DATA!A446</f>
        <v>445</v>
      </c>
      <c r="B446" s="1" t="str">
        <f>IF(SABI_SUMMARY!AK446="CENSORED",IF(SABI_SUMMARY!AJ446="MALE_SUBADULT","M_DISPERSED",IF(SABI_SUMMARY!AJ446="FEMALE_SUBADULT","F_DISPERSED","NA")),IF(SABI_SUMMARY!AK446="MALE_ADULT_36_48","M_RESIDENT",IF(SABI_SUMMARY!AK446="FEMALE_ADULT_36_48","F_RESIDENT","NA")))</f>
        <v>NA</v>
      </c>
      <c r="C446" s="1" t="str">
        <f>IF(SABI_SUMMARY!AL446="CENSORED",IF(SABI_SUMMARY!AK446="MALE_SUBADULT","M_DISPERSED",IF(SABI_SUMMARY!AK446="FEMALE_SUBADULT","F_DISPERSED","NA")),IF(SABI_SUMMARY!AL446="MALE_ADULT_36_48","M_RESIDENT",IF(SABI_SUMMARY!AL446="FEMALE_ADULT_36_48","F_RESIDENT","NA")))</f>
        <v>NA</v>
      </c>
      <c r="D446" s="1" t="str">
        <f>IF(SABI_SUMMARY!AM446="CENSORED",IF(SABI_SUMMARY!AL446="MALE_SUBADULT","M_DISPERSED",IF(SABI_SUMMARY!AL446="FEMALE_SUBADULT","F_DISPERSED","NA")),IF(SABI_SUMMARY!AM446="MALE_ADULT_36_48","M_RESIDENT",IF(SABI_SUMMARY!AM446="FEMALE_ADULT_36_48","F_RESIDENT","NA")))</f>
        <v>NA</v>
      </c>
      <c r="E446" s="1" t="str">
        <f>IF(SABI_SUMMARY!AN446="CENSORED",IF(SABI_SUMMARY!AM446="MALE_SUBADULT","M_DISPERSED",IF(SABI_SUMMARY!AM446="FEMALE_SUBADULT","F_DISPERSED","NA")),IF(SABI_SUMMARY!AN446="MALE_ADULT_36_48","M_RESIDENT",IF(SABI_SUMMARY!AN446="FEMALE_ADULT_36_48","F_RESIDENT","NA")))</f>
        <v>NA</v>
      </c>
      <c r="F446" s="1" t="str">
        <f>IF(SABI_SUMMARY!AO446="CENSORED",IF(SABI_SUMMARY!AN446="MALE_SUBADULT","M_DISPERSED",IF(SABI_SUMMARY!AN446="FEMALE_SUBADULT","F_DISPERSED","NA")),IF(SABI_SUMMARY!AO446="MALE_ADULT_36_48","M_RESIDENT",IF(SABI_SUMMARY!AO446="FEMALE_ADULT_36_48","F_RESIDENT","NA")))</f>
        <v>NA</v>
      </c>
      <c r="G446" s="1" t="str">
        <f>IF(SABI_SUMMARY!AP446="CENSORED",IF(SABI_SUMMARY!AO446="MALE_SUBADULT","M_DISPERSED",IF(SABI_SUMMARY!AO446="FEMALE_SUBADULT","F_DISPERSED","NA")),IF(SABI_SUMMARY!AP446="MALE_ADULT_36_48","M_RESIDENT",IF(SABI_SUMMARY!AP446="FEMALE_ADULT_36_48","F_RESIDENT","NA")))</f>
        <v>NA</v>
      </c>
      <c r="H446" s="1" t="str">
        <f>IF(SABI_SUMMARY!AQ446="CENSORED",IF(SABI_SUMMARY!AP446="MALE_SUBADULT","M_DISPERSED",IF(SABI_SUMMARY!AP446="FEMALE_SUBADULT","F_DISPERSED","NA")),IF(SABI_SUMMARY!AQ446="MALE_ADULT_36_48","M_RESIDENT",IF(SABI_SUMMARY!AQ446="FEMALE_ADULT_36_48","F_RESIDENT","NA")))</f>
        <v>NA</v>
      </c>
      <c r="I446" s="1" t="str">
        <f>IF(SABI_SUMMARY!AR446="CENSORED",IF(SABI_SUMMARY!AQ446="MALE_SUBADULT","M_DISPERSED",IF(SABI_SUMMARY!AQ446="FEMALE_SUBADULT","F_DISPERSED","NA")),IF(SABI_SUMMARY!AR446="MALE_ADULT_36_48","M_RESIDENT",IF(SABI_SUMMARY!AR446="FEMALE_ADULT_36_48","F_RESIDENT","NA")))</f>
        <v>NA</v>
      </c>
      <c r="J446" s="1" t="str">
        <f>IF(SABI_SUMMARY!AS446="CENSORED",IF(SABI_SUMMARY!AR446="MALE_SUBADULT","M_DISPERSED",IF(SABI_SUMMARY!AR446="FEMALE_SUBADULT","F_DISPERSED","NA")),IF(SABI_SUMMARY!AS446="MALE_ADULT_36_48","M_RESIDENT",IF(SABI_SUMMARY!AS446="FEMALE_ADULT_36_48","F_RESIDENT","NA")))</f>
        <v>NA</v>
      </c>
      <c r="K446" s="1" t="str">
        <f>IF(SABI_SUMMARY!AT446="CENSORED",IF(SABI_SUMMARY!AS446="MALE_SUBADULT","M_DISPERSED",IF(SABI_SUMMARY!AS446="FEMALE_SUBADULT","F_DISPERSED","NA")),IF(SABI_SUMMARY!AT446="MALE_ADULT_36_48","M_RESIDENT",IF(SABI_SUMMARY!AT446="FEMALE_ADULT_36_48","F_RESIDENT","NA")))</f>
        <v>NA</v>
      </c>
      <c r="L446" s="1" t="str">
        <f>IF(SABI_SUMMARY!AU446="CENSORED",IF(SABI_SUMMARY!AT446="MALE_SUBADULT","M_DISPERSED",IF(SABI_SUMMARY!AT446="FEMALE_SUBADULT","F_DISPERSED","NA")),IF(SABI_SUMMARY!AU446="MALE_ADULT_36_48","M_RESIDENT",IF(SABI_SUMMARY!AU446="FEMALE_ADULT_36_48","F_RESIDENT","NA")))</f>
        <v>NA</v>
      </c>
      <c r="M446" s="1" t="str">
        <f>IF(SABI_SUMMARY!AV446="CENSORED",IF(SABI_SUMMARY!AU446="MALE_SUBADULT","M_DISPERSED",IF(SABI_SUMMARY!AU446="FEMALE_SUBADULT","F_DISPERSED","NA")),IF(SABI_SUMMARY!AV446="MALE_ADULT_36_48","M_RESIDENT",IF(SABI_SUMMARY!AV446="FEMALE_ADULT_36_48","F_RESIDENT","NA")))</f>
        <v>NA</v>
      </c>
      <c r="N446" s="1" t="str">
        <f>IF(SABI_SUMMARY!AW446="CENSORED",IF(SABI_SUMMARY!AV446="MALE_SUBADULT","M_DISPERSED",IF(SABI_SUMMARY!AV446="FEMALE_SUBADULT","F_DISPERSED","NA")),IF(SABI_SUMMARY!AW446="MALE_ADULT_36_48","M_RESIDENT",IF(SABI_SUMMARY!AW446="FEMALE_ADULT_36_48","F_RESIDENT","NA")))</f>
        <v>NA</v>
      </c>
      <c r="O446" s="1" t="str">
        <f>IF(SABI_SUMMARY!AX446="CENSORED",IF(SABI_SUMMARY!AW446="MALE_SUBADULT","M_DISPERSED",IF(SABI_SUMMARY!AW446="FEMALE_SUBADULT","F_DISPERSED","NA")),IF(SABI_SUMMARY!AX446="MALE_ADULT_36_48","M_RESIDENT",IF(SABI_SUMMARY!AX446="FEMALE_ADULT_36_48","F_RESIDENT","NA")))</f>
        <v>NA</v>
      </c>
      <c r="P446" s="1" t="str">
        <f>IF(SABI_SUMMARY!AY446="CENSORED",IF(SABI_SUMMARY!AX446="MALE_SUBADULT","M_DISPERSED",IF(SABI_SUMMARY!AX446="FEMALE_SUBADULT","F_DISPERSED","NA")),IF(SABI_SUMMARY!AY446="MALE_ADULT_36_48","M_RESIDENT",IF(SABI_SUMMARY!AY446="FEMALE_ADULT_36_48","F_RESIDENT","NA")))</f>
        <v>NA</v>
      </c>
    </row>
    <row r="447" spans="1:16" x14ac:dyDescent="0.2">
      <c r="A447" s="27">
        <f>SABI_RAW_DATA!A447</f>
        <v>446</v>
      </c>
      <c r="B447" s="1" t="str">
        <f>IF(SABI_SUMMARY!AK447="CENSORED",IF(SABI_SUMMARY!AJ447="MALE_SUBADULT","M_DISPERSED",IF(SABI_SUMMARY!AJ447="FEMALE_SUBADULT","F_DISPERSED","NA")),IF(SABI_SUMMARY!AK447="MALE_ADULT_36_48","M_RESIDENT",IF(SABI_SUMMARY!AK447="FEMALE_ADULT_36_48","F_RESIDENT","NA")))</f>
        <v>NA</v>
      </c>
      <c r="C447" s="1" t="str">
        <f>IF(SABI_SUMMARY!AL447="CENSORED",IF(SABI_SUMMARY!AK447="MALE_SUBADULT","M_DISPERSED",IF(SABI_SUMMARY!AK447="FEMALE_SUBADULT","F_DISPERSED","NA")),IF(SABI_SUMMARY!AL447="MALE_ADULT_36_48","M_RESIDENT",IF(SABI_SUMMARY!AL447="FEMALE_ADULT_36_48","F_RESIDENT","NA")))</f>
        <v>NA</v>
      </c>
      <c r="D447" s="1" t="str">
        <f>IF(SABI_SUMMARY!AM447="CENSORED",IF(SABI_SUMMARY!AL447="MALE_SUBADULT","M_DISPERSED",IF(SABI_SUMMARY!AL447="FEMALE_SUBADULT","F_DISPERSED","NA")),IF(SABI_SUMMARY!AM447="MALE_ADULT_36_48","M_RESIDENT",IF(SABI_SUMMARY!AM447="FEMALE_ADULT_36_48","F_RESIDENT","NA")))</f>
        <v>NA</v>
      </c>
      <c r="E447" s="1" t="str">
        <f>IF(SABI_SUMMARY!AN447="CENSORED",IF(SABI_SUMMARY!AM447="MALE_SUBADULT","M_DISPERSED",IF(SABI_SUMMARY!AM447="FEMALE_SUBADULT","F_DISPERSED","NA")),IF(SABI_SUMMARY!AN447="MALE_ADULT_36_48","M_RESIDENT",IF(SABI_SUMMARY!AN447="FEMALE_ADULT_36_48","F_RESIDENT","NA")))</f>
        <v>NA</v>
      </c>
      <c r="F447" s="1" t="str">
        <f>IF(SABI_SUMMARY!AO447="CENSORED",IF(SABI_SUMMARY!AN447="MALE_SUBADULT","M_DISPERSED",IF(SABI_SUMMARY!AN447="FEMALE_SUBADULT","F_DISPERSED","NA")),IF(SABI_SUMMARY!AO447="MALE_ADULT_36_48","M_RESIDENT",IF(SABI_SUMMARY!AO447="FEMALE_ADULT_36_48","F_RESIDENT","NA")))</f>
        <v>NA</v>
      </c>
      <c r="G447" s="1" t="str">
        <f>IF(SABI_SUMMARY!AP447="CENSORED",IF(SABI_SUMMARY!AO447="MALE_SUBADULT","M_DISPERSED",IF(SABI_SUMMARY!AO447="FEMALE_SUBADULT","F_DISPERSED","NA")),IF(SABI_SUMMARY!AP447="MALE_ADULT_36_48","M_RESIDENT",IF(SABI_SUMMARY!AP447="FEMALE_ADULT_36_48","F_RESIDENT","NA")))</f>
        <v>NA</v>
      </c>
      <c r="H447" s="1" t="str">
        <f>IF(SABI_SUMMARY!AQ447="CENSORED",IF(SABI_SUMMARY!AP447="MALE_SUBADULT","M_DISPERSED",IF(SABI_SUMMARY!AP447="FEMALE_SUBADULT","F_DISPERSED","NA")),IF(SABI_SUMMARY!AQ447="MALE_ADULT_36_48","M_RESIDENT",IF(SABI_SUMMARY!AQ447="FEMALE_ADULT_36_48","F_RESIDENT","NA")))</f>
        <v>NA</v>
      </c>
      <c r="I447" s="1" t="str">
        <f>IF(SABI_SUMMARY!AR447="CENSORED",IF(SABI_SUMMARY!AQ447="MALE_SUBADULT","M_DISPERSED",IF(SABI_SUMMARY!AQ447="FEMALE_SUBADULT","F_DISPERSED","NA")),IF(SABI_SUMMARY!AR447="MALE_ADULT_36_48","M_RESIDENT",IF(SABI_SUMMARY!AR447="FEMALE_ADULT_36_48","F_RESIDENT","NA")))</f>
        <v>NA</v>
      </c>
      <c r="J447" s="1" t="str">
        <f>IF(SABI_SUMMARY!AS447="CENSORED",IF(SABI_SUMMARY!AR447="MALE_SUBADULT","M_DISPERSED",IF(SABI_SUMMARY!AR447="FEMALE_SUBADULT","F_DISPERSED","NA")),IF(SABI_SUMMARY!AS447="MALE_ADULT_36_48","M_RESIDENT",IF(SABI_SUMMARY!AS447="FEMALE_ADULT_36_48","F_RESIDENT","NA")))</f>
        <v>NA</v>
      </c>
      <c r="K447" s="1" t="str">
        <f>IF(SABI_SUMMARY!AT447="CENSORED",IF(SABI_SUMMARY!AS447="MALE_SUBADULT","M_DISPERSED",IF(SABI_SUMMARY!AS447="FEMALE_SUBADULT","F_DISPERSED","NA")),IF(SABI_SUMMARY!AT447="MALE_ADULT_36_48","M_RESIDENT",IF(SABI_SUMMARY!AT447="FEMALE_ADULT_36_48","F_RESIDENT","NA")))</f>
        <v>NA</v>
      </c>
      <c r="L447" s="1" t="str">
        <f>IF(SABI_SUMMARY!AU447="CENSORED",IF(SABI_SUMMARY!AT447="MALE_SUBADULT","M_DISPERSED",IF(SABI_SUMMARY!AT447="FEMALE_SUBADULT","F_DISPERSED","NA")),IF(SABI_SUMMARY!AU447="MALE_ADULT_36_48","M_RESIDENT",IF(SABI_SUMMARY!AU447="FEMALE_ADULT_36_48","F_RESIDENT","NA")))</f>
        <v>NA</v>
      </c>
      <c r="M447" s="1" t="str">
        <f>IF(SABI_SUMMARY!AV447="CENSORED",IF(SABI_SUMMARY!AU447="MALE_SUBADULT","M_DISPERSED",IF(SABI_SUMMARY!AU447="FEMALE_SUBADULT","F_DISPERSED","NA")),IF(SABI_SUMMARY!AV447="MALE_ADULT_36_48","M_RESIDENT",IF(SABI_SUMMARY!AV447="FEMALE_ADULT_36_48","F_RESIDENT","NA")))</f>
        <v>NA</v>
      </c>
      <c r="N447" s="1" t="str">
        <f>IF(SABI_SUMMARY!AW447="CENSORED",IF(SABI_SUMMARY!AV447="MALE_SUBADULT","M_DISPERSED",IF(SABI_SUMMARY!AV447="FEMALE_SUBADULT","F_DISPERSED","NA")),IF(SABI_SUMMARY!AW447="MALE_ADULT_36_48","M_RESIDENT",IF(SABI_SUMMARY!AW447="FEMALE_ADULT_36_48","F_RESIDENT","NA")))</f>
        <v>NA</v>
      </c>
      <c r="O447" s="1" t="str">
        <f>IF(SABI_SUMMARY!AX447="CENSORED",IF(SABI_SUMMARY!AW447="MALE_SUBADULT","M_DISPERSED",IF(SABI_SUMMARY!AW447="FEMALE_SUBADULT","F_DISPERSED","NA")),IF(SABI_SUMMARY!AX447="MALE_ADULT_36_48","M_RESIDENT",IF(SABI_SUMMARY!AX447="FEMALE_ADULT_36_48","F_RESIDENT","NA")))</f>
        <v>NA</v>
      </c>
      <c r="P447" s="1" t="str">
        <f>IF(SABI_SUMMARY!AY447="CENSORED",IF(SABI_SUMMARY!AX447="MALE_SUBADULT","M_DISPERSED",IF(SABI_SUMMARY!AX447="FEMALE_SUBADULT","F_DISPERSED","NA")),IF(SABI_SUMMARY!AY447="MALE_ADULT_36_48","M_RESIDENT",IF(SABI_SUMMARY!AY447="FEMALE_ADULT_36_48","F_RESIDENT","NA")))</f>
        <v>NA</v>
      </c>
    </row>
    <row r="448" spans="1:16" x14ac:dyDescent="0.2">
      <c r="A448" s="27">
        <f>SABI_RAW_DATA!A448</f>
        <v>447</v>
      </c>
      <c r="B448" s="1" t="str">
        <f>IF(SABI_SUMMARY!AK448="CENSORED",IF(SABI_SUMMARY!AJ448="MALE_SUBADULT","M_DISPERSED",IF(SABI_SUMMARY!AJ448="FEMALE_SUBADULT","F_DISPERSED","NA")),IF(SABI_SUMMARY!AK448="MALE_ADULT_36_48","M_RESIDENT",IF(SABI_SUMMARY!AK448="FEMALE_ADULT_36_48","F_RESIDENT","NA")))</f>
        <v>NA</v>
      </c>
      <c r="C448" s="1" t="str">
        <f>IF(SABI_SUMMARY!AL448="CENSORED",IF(SABI_SUMMARY!AK448="MALE_SUBADULT","M_DISPERSED",IF(SABI_SUMMARY!AK448="FEMALE_SUBADULT","F_DISPERSED","NA")),IF(SABI_SUMMARY!AL448="MALE_ADULT_36_48","M_RESIDENT",IF(SABI_SUMMARY!AL448="FEMALE_ADULT_36_48","F_RESIDENT","NA")))</f>
        <v>NA</v>
      </c>
      <c r="D448" s="1" t="str">
        <f>IF(SABI_SUMMARY!AM448="CENSORED",IF(SABI_SUMMARY!AL448="MALE_SUBADULT","M_DISPERSED",IF(SABI_SUMMARY!AL448="FEMALE_SUBADULT","F_DISPERSED","NA")),IF(SABI_SUMMARY!AM448="MALE_ADULT_36_48","M_RESIDENT",IF(SABI_SUMMARY!AM448="FEMALE_ADULT_36_48","F_RESIDENT","NA")))</f>
        <v>NA</v>
      </c>
      <c r="E448" s="1" t="str">
        <f>IF(SABI_SUMMARY!AN448="CENSORED",IF(SABI_SUMMARY!AM448="MALE_SUBADULT","M_DISPERSED",IF(SABI_SUMMARY!AM448="FEMALE_SUBADULT","F_DISPERSED","NA")),IF(SABI_SUMMARY!AN448="MALE_ADULT_36_48","M_RESIDENT",IF(SABI_SUMMARY!AN448="FEMALE_ADULT_36_48","F_RESIDENT","NA")))</f>
        <v>NA</v>
      </c>
      <c r="F448" s="1" t="str">
        <f>IF(SABI_SUMMARY!AO448="CENSORED",IF(SABI_SUMMARY!AN448="MALE_SUBADULT","M_DISPERSED",IF(SABI_SUMMARY!AN448="FEMALE_SUBADULT","F_DISPERSED","NA")),IF(SABI_SUMMARY!AO448="MALE_ADULT_36_48","M_RESIDENT",IF(SABI_SUMMARY!AO448="FEMALE_ADULT_36_48","F_RESIDENT","NA")))</f>
        <v>NA</v>
      </c>
      <c r="G448" s="1" t="str">
        <f>IF(SABI_SUMMARY!AP448="CENSORED",IF(SABI_SUMMARY!AO448="MALE_SUBADULT","M_DISPERSED",IF(SABI_SUMMARY!AO448="FEMALE_SUBADULT","F_DISPERSED","NA")),IF(SABI_SUMMARY!AP448="MALE_ADULT_36_48","M_RESIDENT",IF(SABI_SUMMARY!AP448="FEMALE_ADULT_36_48","F_RESIDENT","NA")))</f>
        <v>NA</v>
      </c>
      <c r="H448" s="1" t="str">
        <f>IF(SABI_SUMMARY!AQ448="CENSORED",IF(SABI_SUMMARY!AP448="MALE_SUBADULT","M_DISPERSED",IF(SABI_SUMMARY!AP448="FEMALE_SUBADULT","F_DISPERSED","NA")),IF(SABI_SUMMARY!AQ448="MALE_ADULT_36_48","M_RESIDENT",IF(SABI_SUMMARY!AQ448="FEMALE_ADULT_36_48","F_RESIDENT","NA")))</f>
        <v>NA</v>
      </c>
      <c r="I448" s="1" t="str">
        <f>IF(SABI_SUMMARY!AR448="CENSORED",IF(SABI_SUMMARY!AQ448="MALE_SUBADULT","M_DISPERSED",IF(SABI_SUMMARY!AQ448="FEMALE_SUBADULT","F_DISPERSED","NA")),IF(SABI_SUMMARY!AR448="MALE_ADULT_36_48","M_RESIDENT",IF(SABI_SUMMARY!AR448="FEMALE_ADULT_36_48","F_RESIDENT","NA")))</f>
        <v>NA</v>
      </c>
      <c r="J448" s="1" t="str">
        <f>IF(SABI_SUMMARY!AS448="CENSORED",IF(SABI_SUMMARY!AR448="MALE_SUBADULT","M_DISPERSED",IF(SABI_SUMMARY!AR448="FEMALE_SUBADULT","F_DISPERSED","NA")),IF(SABI_SUMMARY!AS448="MALE_ADULT_36_48","M_RESIDENT",IF(SABI_SUMMARY!AS448="FEMALE_ADULT_36_48","F_RESIDENT","NA")))</f>
        <v>NA</v>
      </c>
      <c r="K448" s="1" t="str">
        <f>IF(SABI_SUMMARY!AT448="CENSORED",IF(SABI_SUMMARY!AS448="MALE_SUBADULT","M_DISPERSED",IF(SABI_SUMMARY!AS448="FEMALE_SUBADULT","F_DISPERSED","NA")),IF(SABI_SUMMARY!AT448="MALE_ADULT_36_48","M_RESIDENT",IF(SABI_SUMMARY!AT448="FEMALE_ADULT_36_48","F_RESIDENT","NA")))</f>
        <v>NA</v>
      </c>
      <c r="L448" s="1" t="str">
        <f>IF(SABI_SUMMARY!AU448="CENSORED",IF(SABI_SUMMARY!AT448="MALE_SUBADULT","M_DISPERSED",IF(SABI_SUMMARY!AT448="FEMALE_SUBADULT","F_DISPERSED","NA")),IF(SABI_SUMMARY!AU448="MALE_ADULT_36_48","M_RESIDENT",IF(SABI_SUMMARY!AU448="FEMALE_ADULT_36_48","F_RESIDENT","NA")))</f>
        <v>NA</v>
      </c>
      <c r="M448" s="1" t="str">
        <f>IF(SABI_SUMMARY!AV448="CENSORED",IF(SABI_SUMMARY!AU448="MALE_SUBADULT","M_DISPERSED",IF(SABI_SUMMARY!AU448="FEMALE_SUBADULT","F_DISPERSED","NA")),IF(SABI_SUMMARY!AV448="MALE_ADULT_36_48","M_RESIDENT",IF(SABI_SUMMARY!AV448="FEMALE_ADULT_36_48","F_RESIDENT","NA")))</f>
        <v>NA</v>
      </c>
      <c r="N448" s="1" t="str">
        <f>IF(SABI_SUMMARY!AW448="CENSORED",IF(SABI_SUMMARY!AV448="MALE_SUBADULT","M_DISPERSED",IF(SABI_SUMMARY!AV448="FEMALE_SUBADULT","F_DISPERSED","NA")),IF(SABI_SUMMARY!AW448="MALE_ADULT_36_48","M_RESIDENT",IF(SABI_SUMMARY!AW448="FEMALE_ADULT_36_48","F_RESIDENT","NA")))</f>
        <v>NA</v>
      </c>
      <c r="O448" s="1" t="str">
        <f>IF(SABI_SUMMARY!AX448="CENSORED",IF(SABI_SUMMARY!AW448="MALE_SUBADULT","M_DISPERSED",IF(SABI_SUMMARY!AW448="FEMALE_SUBADULT","F_DISPERSED","NA")),IF(SABI_SUMMARY!AX448="MALE_ADULT_36_48","M_RESIDENT",IF(SABI_SUMMARY!AX448="FEMALE_ADULT_36_48","F_RESIDENT","NA")))</f>
        <v>NA</v>
      </c>
      <c r="P448" s="1" t="str">
        <f>IF(SABI_SUMMARY!AY448="CENSORED",IF(SABI_SUMMARY!AX448="MALE_SUBADULT","M_DISPERSED",IF(SABI_SUMMARY!AX448="FEMALE_SUBADULT","F_DISPERSED","NA")),IF(SABI_SUMMARY!AY448="MALE_ADULT_36_48","M_RESIDENT",IF(SABI_SUMMARY!AY448="FEMALE_ADULT_36_48","F_RESIDENT","NA")))</f>
        <v>NA</v>
      </c>
    </row>
    <row r="449" spans="1:16" x14ac:dyDescent="0.2">
      <c r="A449" s="27">
        <f>SABI_RAW_DATA!A449</f>
        <v>448</v>
      </c>
      <c r="B449" s="1" t="str">
        <f>IF(SABI_SUMMARY!AK449="CENSORED",IF(SABI_SUMMARY!AJ449="MALE_SUBADULT","M_DISPERSED",IF(SABI_SUMMARY!AJ449="FEMALE_SUBADULT","F_DISPERSED","NA")),IF(SABI_SUMMARY!AK449="MALE_ADULT_36_48","M_RESIDENT",IF(SABI_SUMMARY!AK449="FEMALE_ADULT_36_48","F_RESIDENT","NA")))</f>
        <v>NA</v>
      </c>
      <c r="C449" s="1" t="str">
        <f>IF(SABI_SUMMARY!AL449="CENSORED",IF(SABI_SUMMARY!AK449="MALE_SUBADULT","M_DISPERSED",IF(SABI_SUMMARY!AK449="FEMALE_SUBADULT","F_DISPERSED","NA")),IF(SABI_SUMMARY!AL449="MALE_ADULT_36_48","M_RESIDENT",IF(SABI_SUMMARY!AL449="FEMALE_ADULT_36_48","F_RESIDENT","NA")))</f>
        <v>NA</v>
      </c>
      <c r="D449" s="1" t="str">
        <f>IF(SABI_SUMMARY!AM449="CENSORED",IF(SABI_SUMMARY!AL449="MALE_SUBADULT","M_DISPERSED",IF(SABI_SUMMARY!AL449="FEMALE_SUBADULT","F_DISPERSED","NA")),IF(SABI_SUMMARY!AM449="MALE_ADULT_36_48","M_RESIDENT",IF(SABI_SUMMARY!AM449="FEMALE_ADULT_36_48","F_RESIDENT","NA")))</f>
        <v>NA</v>
      </c>
      <c r="E449" s="1" t="str">
        <f>IF(SABI_SUMMARY!AN449="CENSORED",IF(SABI_SUMMARY!AM449="MALE_SUBADULT","M_DISPERSED",IF(SABI_SUMMARY!AM449="FEMALE_SUBADULT","F_DISPERSED","NA")),IF(SABI_SUMMARY!AN449="MALE_ADULT_36_48","M_RESIDENT",IF(SABI_SUMMARY!AN449="FEMALE_ADULT_36_48","F_RESIDENT","NA")))</f>
        <v>NA</v>
      </c>
      <c r="F449" s="1" t="str">
        <f>IF(SABI_SUMMARY!AO449="CENSORED",IF(SABI_SUMMARY!AN449="MALE_SUBADULT","M_DISPERSED",IF(SABI_SUMMARY!AN449="FEMALE_SUBADULT","F_DISPERSED","NA")),IF(SABI_SUMMARY!AO449="MALE_ADULT_36_48","M_RESIDENT",IF(SABI_SUMMARY!AO449="FEMALE_ADULT_36_48","F_RESIDENT","NA")))</f>
        <v>NA</v>
      </c>
      <c r="G449" s="1" t="str">
        <f>IF(SABI_SUMMARY!AP449="CENSORED",IF(SABI_SUMMARY!AO449="MALE_SUBADULT","M_DISPERSED",IF(SABI_SUMMARY!AO449="FEMALE_SUBADULT","F_DISPERSED","NA")),IF(SABI_SUMMARY!AP449="MALE_ADULT_36_48","M_RESIDENT",IF(SABI_SUMMARY!AP449="FEMALE_ADULT_36_48","F_RESIDENT","NA")))</f>
        <v>NA</v>
      </c>
      <c r="H449" s="1" t="str">
        <f>IF(SABI_SUMMARY!AQ449="CENSORED",IF(SABI_SUMMARY!AP449="MALE_SUBADULT","M_DISPERSED",IF(SABI_SUMMARY!AP449="FEMALE_SUBADULT","F_DISPERSED","NA")),IF(SABI_SUMMARY!AQ449="MALE_ADULT_36_48","M_RESIDENT",IF(SABI_SUMMARY!AQ449="FEMALE_ADULT_36_48","F_RESIDENT","NA")))</f>
        <v>NA</v>
      </c>
      <c r="I449" s="1" t="str">
        <f>IF(SABI_SUMMARY!AR449="CENSORED",IF(SABI_SUMMARY!AQ449="MALE_SUBADULT","M_DISPERSED",IF(SABI_SUMMARY!AQ449="FEMALE_SUBADULT","F_DISPERSED","NA")),IF(SABI_SUMMARY!AR449="MALE_ADULT_36_48","M_RESIDENT",IF(SABI_SUMMARY!AR449="FEMALE_ADULT_36_48","F_RESIDENT","NA")))</f>
        <v>NA</v>
      </c>
      <c r="J449" s="1" t="str">
        <f>IF(SABI_SUMMARY!AS449="CENSORED",IF(SABI_SUMMARY!AR449="MALE_SUBADULT","M_DISPERSED",IF(SABI_SUMMARY!AR449="FEMALE_SUBADULT","F_DISPERSED","NA")),IF(SABI_SUMMARY!AS449="MALE_ADULT_36_48","M_RESIDENT",IF(SABI_SUMMARY!AS449="FEMALE_ADULT_36_48","F_RESIDENT","NA")))</f>
        <v>NA</v>
      </c>
      <c r="K449" s="1" t="str">
        <f>IF(SABI_SUMMARY!AT449="CENSORED",IF(SABI_SUMMARY!AS449="MALE_SUBADULT","M_DISPERSED",IF(SABI_SUMMARY!AS449="FEMALE_SUBADULT","F_DISPERSED","NA")),IF(SABI_SUMMARY!AT449="MALE_ADULT_36_48","M_RESIDENT",IF(SABI_SUMMARY!AT449="FEMALE_ADULT_36_48","F_RESIDENT","NA")))</f>
        <v>NA</v>
      </c>
      <c r="L449" s="1" t="str">
        <f>IF(SABI_SUMMARY!AU449="CENSORED",IF(SABI_SUMMARY!AT449="MALE_SUBADULT","M_DISPERSED",IF(SABI_SUMMARY!AT449="FEMALE_SUBADULT","F_DISPERSED","NA")),IF(SABI_SUMMARY!AU449="MALE_ADULT_36_48","M_RESIDENT",IF(SABI_SUMMARY!AU449="FEMALE_ADULT_36_48","F_RESIDENT","NA")))</f>
        <v>NA</v>
      </c>
      <c r="M449" s="1" t="str">
        <f>IF(SABI_SUMMARY!AV449="CENSORED",IF(SABI_SUMMARY!AU449="MALE_SUBADULT","M_DISPERSED",IF(SABI_SUMMARY!AU449="FEMALE_SUBADULT","F_DISPERSED","NA")),IF(SABI_SUMMARY!AV449="MALE_ADULT_36_48","M_RESIDENT",IF(SABI_SUMMARY!AV449="FEMALE_ADULT_36_48","F_RESIDENT","NA")))</f>
        <v>NA</v>
      </c>
      <c r="N449" s="1" t="str">
        <f>IF(SABI_SUMMARY!AW449="CENSORED",IF(SABI_SUMMARY!AV449="MALE_SUBADULT","M_DISPERSED",IF(SABI_SUMMARY!AV449="FEMALE_SUBADULT","F_DISPERSED","NA")),IF(SABI_SUMMARY!AW449="MALE_ADULT_36_48","M_RESIDENT",IF(SABI_SUMMARY!AW449="FEMALE_ADULT_36_48","F_RESIDENT","NA")))</f>
        <v>NA</v>
      </c>
      <c r="O449" s="1" t="str">
        <f>IF(SABI_SUMMARY!AX449="CENSORED",IF(SABI_SUMMARY!AW449="MALE_SUBADULT","M_DISPERSED",IF(SABI_SUMMARY!AW449="FEMALE_SUBADULT","F_DISPERSED","NA")),IF(SABI_SUMMARY!AX449="MALE_ADULT_36_48","M_RESIDENT",IF(SABI_SUMMARY!AX449="FEMALE_ADULT_36_48","F_RESIDENT","NA")))</f>
        <v>NA</v>
      </c>
      <c r="P449" s="1" t="str">
        <f>IF(SABI_SUMMARY!AY449="CENSORED",IF(SABI_SUMMARY!AX449="MALE_SUBADULT","M_DISPERSED",IF(SABI_SUMMARY!AX449="FEMALE_SUBADULT","F_DISPERSED","NA")),IF(SABI_SUMMARY!AY449="MALE_ADULT_36_48","M_RESIDENT",IF(SABI_SUMMARY!AY449="FEMALE_ADULT_36_48","F_RESIDENT","NA")))</f>
        <v>NA</v>
      </c>
    </row>
    <row r="450" spans="1:16" x14ac:dyDescent="0.2">
      <c r="A450" s="27">
        <f>SABI_RAW_DATA!A450</f>
        <v>449</v>
      </c>
      <c r="B450" s="1" t="str">
        <f>IF(SABI_SUMMARY!AK450="CENSORED",IF(SABI_SUMMARY!AJ450="MALE_SUBADULT","M_DISPERSED",IF(SABI_SUMMARY!AJ450="FEMALE_SUBADULT","F_DISPERSED","NA")),IF(SABI_SUMMARY!AK450="MALE_ADULT_36_48","M_RESIDENT",IF(SABI_SUMMARY!AK450="FEMALE_ADULT_36_48","F_RESIDENT","NA")))</f>
        <v>NA</v>
      </c>
      <c r="C450" s="1" t="str">
        <f>IF(SABI_SUMMARY!AL450="CENSORED",IF(SABI_SUMMARY!AK450="MALE_SUBADULT","M_DISPERSED",IF(SABI_SUMMARY!AK450="FEMALE_SUBADULT","F_DISPERSED","NA")),IF(SABI_SUMMARY!AL450="MALE_ADULT_36_48","M_RESIDENT",IF(SABI_SUMMARY!AL450="FEMALE_ADULT_36_48","F_RESIDENT","NA")))</f>
        <v>NA</v>
      </c>
      <c r="D450" s="1" t="str">
        <f>IF(SABI_SUMMARY!AM450="CENSORED",IF(SABI_SUMMARY!AL450="MALE_SUBADULT","M_DISPERSED",IF(SABI_SUMMARY!AL450="FEMALE_SUBADULT","F_DISPERSED","NA")),IF(SABI_SUMMARY!AM450="MALE_ADULT_36_48","M_RESIDENT",IF(SABI_SUMMARY!AM450="FEMALE_ADULT_36_48","F_RESIDENT","NA")))</f>
        <v>NA</v>
      </c>
      <c r="E450" s="1" t="str">
        <f>IF(SABI_SUMMARY!AN450="CENSORED",IF(SABI_SUMMARY!AM450="MALE_SUBADULT","M_DISPERSED",IF(SABI_SUMMARY!AM450="FEMALE_SUBADULT","F_DISPERSED","NA")),IF(SABI_SUMMARY!AN450="MALE_ADULT_36_48","M_RESIDENT",IF(SABI_SUMMARY!AN450="FEMALE_ADULT_36_48","F_RESIDENT","NA")))</f>
        <v>NA</v>
      </c>
      <c r="F450" s="1" t="str">
        <f>IF(SABI_SUMMARY!AO450="CENSORED",IF(SABI_SUMMARY!AN450="MALE_SUBADULT","M_DISPERSED",IF(SABI_SUMMARY!AN450="FEMALE_SUBADULT","F_DISPERSED","NA")),IF(SABI_SUMMARY!AO450="MALE_ADULT_36_48","M_RESIDENT",IF(SABI_SUMMARY!AO450="FEMALE_ADULT_36_48","F_RESIDENT","NA")))</f>
        <v>NA</v>
      </c>
      <c r="G450" s="1" t="str">
        <f>IF(SABI_SUMMARY!AP450="CENSORED",IF(SABI_SUMMARY!AO450="MALE_SUBADULT","M_DISPERSED",IF(SABI_SUMMARY!AO450="FEMALE_SUBADULT","F_DISPERSED","NA")),IF(SABI_SUMMARY!AP450="MALE_ADULT_36_48","M_RESIDENT",IF(SABI_SUMMARY!AP450="FEMALE_ADULT_36_48","F_RESIDENT","NA")))</f>
        <v>NA</v>
      </c>
      <c r="H450" s="1" t="str">
        <f>IF(SABI_SUMMARY!AQ450="CENSORED",IF(SABI_SUMMARY!AP450="MALE_SUBADULT","M_DISPERSED",IF(SABI_SUMMARY!AP450="FEMALE_SUBADULT","F_DISPERSED","NA")),IF(SABI_SUMMARY!AQ450="MALE_ADULT_36_48","M_RESIDENT",IF(SABI_SUMMARY!AQ450="FEMALE_ADULT_36_48","F_RESIDENT","NA")))</f>
        <v>NA</v>
      </c>
      <c r="I450" s="1" t="str">
        <f>IF(SABI_SUMMARY!AR450="CENSORED",IF(SABI_SUMMARY!AQ450="MALE_SUBADULT","M_DISPERSED",IF(SABI_SUMMARY!AQ450="FEMALE_SUBADULT","F_DISPERSED","NA")),IF(SABI_SUMMARY!AR450="MALE_ADULT_36_48","M_RESIDENT",IF(SABI_SUMMARY!AR450="FEMALE_ADULT_36_48","F_RESIDENT","NA")))</f>
        <v>NA</v>
      </c>
      <c r="J450" s="1" t="str">
        <f>IF(SABI_SUMMARY!AS450="CENSORED",IF(SABI_SUMMARY!AR450="MALE_SUBADULT","M_DISPERSED",IF(SABI_SUMMARY!AR450="FEMALE_SUBADULT","F_DISPERSED","NA")),IF(SABI_SUMMARY!AS450="MALE_ADULT_36_48","M_RESIDENT",IF(SABI_SUMMARY!AS450="FEMALE_ADULT_36_48","F_RESIDENT","NA")))</f>
        <v>NA</v>
      </c>
      <c r="K450" s="1" t="str">
        <f>IF(SABI_SUMMARY!AT450="CENSORED",IF(SABI_SUMMARY!AS450="MALE_SUBADULT","M_DISPERSED",IF(SABI_SUMMARY!AS450="FEMALE_SUBADULT","F_DISPERSED","NA")),IF(SABI_SUMMARY!AT450="MALE_ADULT_36_48","M_RESIDENT",IF(SABI_SUMMARY!AT450="FEMALE_ADULT_36_48","F_RESIDENT","NA")))</f>
        <v>NA</v>
      </c>
      <c r="L450" s="1" t="str">
        <f>IF(SABI_SUMMARY!AU450="CENSORED",IF(SABI_SUMMARY!AT450="MALE_SUBADULT","M_DISPERSED",IF(SABI_SUMMARY!AT450="FEMALE_SUBADULT","F_DISPERSED","NA")),IF(SABI_SUMMARY!AU450="MALE_ADULT_36_48","M_RESIDENT",IF(SABI_SUMMARY!AU450="FEMALE_ADULT_36_48","F_RESIDENT","NA")))</f>
        <v>NA</v>
      </c>
      <c r="M450" s="1" t="str">
        <f>IF(SABI_SUMMARY!AV450="CENSORED",IF(SABI_SUMMARY!AU450="MALE_SUBADULT","M_DISPERSED",IF(SABI_SUMMARY!AU450="FEMALE_SUBADULT","F_DISPERSED","NA")),IF(SABI_SUMMARY!AV450="MALE_ADULT_36_48","M_RESIDENT",IF(SABI_SUMMARY!AV450="FEMALE_ADULT_36_48","F_RESIDENT","NA")))</f>
        <v>NA</v>
      </c>
      <c r="N450" s="1" t="str">
        <f>IF(SABI_SUMMARY!AW450="CENSORED",IF(SABI_SUMMARY!AV450="MALE_SUBADULT","M_DISPERSED",IF(SABI_SUMMARY!AV450="FEMALE_SUBADULT","F_DISPERSED","NA")),IF(SABI_SUMMARY!AW450="MALE_ADULT_36_48","M_RESIDENT",IF(SABI_SUMMARY!AW450="FEMALE_ADULT_36_48","F_RESIDENT","NA")))</f>
        <v>NA</v>
      </c>
      <c r="O450" s="1" t="str">
        <f>IF(SABI_SUMMARY!AX450="CENSORED",IF(SABI_SUMMARY!AW450="MALE_SUBADULT","M_DISPERSED",IF(SABI_SUMMARY!AW450="FEMALE_SUBADULT","F_DISPERSED","NA")),IF(SABI_SUMMARY!AX450="MALE_ADULT_36_48","M_RESIDENT",IF(SABI_SUMMARY!AX450="FEMALE_ADULT_36_48","F_RESIDENT","NA")))</f>
        <v>NA</v>
      </c>
      <c r="P450" s="1" t="str">
        <f>IF(SABI_SUMMARY!AY450="CENSORED",IF(SABI_SUMMARY!AX450="MALE_SUBADULT","M_DISPERSED",IF(SABI_SUMMARY!AX450="FEMALE_SUBADULT","F_DISPERSED","NA")),IF(SABI_SUMMARY!AY450="MALE_ADULT_36_48","M_RESIDENT",IF(SABI_SUMMARY!AY450="FEMALE_ADULT_36_48","F_RESIDENT","NA")))</f>
        <v>NA</v>
      </c>
    </row>
    <row r="451" spans="1:16" x14ac:dyDescent="0.2">
      <c r="A451" s="27">
        <f>SABI_RAW_DATA!A451</f>
        <v>450</v>
      </c>
      <c r="B451" s="1" t="str">
        <f>IF(SABI_SUMMARY!AK451="CENSORED",IF(SABI_SUMMARY!AJ451="MALE_SUBADULT","M_DISPERSED",IF(SABI_SUMMARY!AJ451="FEMALE_SUBADULT","F_DISPERSED","NA")),IF(SABI_SUMMARY!AK451="MALE_ADULT_36_48","M_RESIDENT",IF(SABI_SUMMARY!AK451="FEMALE_ADULT_36_48","F_RESIDENT","NA")))</f>
        <v>NA</v>
      </c>
      <c r="C451" s="1" t="str">
        <f>IF(SABI_SUMMARY!AL451="CENSORED",IF(SABI_SUMMARY!AK451="MALE_SUBADULT","M_DISPERSED",IF(SABI_SUMMARY!AK451="FEMALE_SUBADULT","F_DISPERSED","NA")),IF(SABI_SUMMARY!AL451="MALE_ADULT_36_48","M_RESIDENT",IF(SABI_SUMMARY!AL451="FEMALE_ADULT_36_48","F_RESIDENT","NA")))</f>
        <v>NA</v>
      </c>
      <c r="D451" s="1" t="str">
        <f>IF(SABI_SUMMARY!AM451="CENSORED",IF(SABI_SUMMARY!AL451="MALE_SUBADULT","M_DISPERSED",IF(SABI_SUMMARY!AL451="FEMALE_SUBADULT","F_DISPERSED","NA")),IF(SABI_SUMMARY!AM451="MALE_ADULT_36_48","M_RESIDENT",IF(SABI_SUMMARY!AM451="FEMALE_ADULT_36_48","F_RESIDENT","NA")))</f>
        <v>NA</v>
      </c>
      <c r="E451" s="1" t="str">
        <f>IF(SABI_SUMMARY!AN451="CENSORED",IF(SABI_SUMMARY!AM451="MALE_SUBADULT","M_DISPERSED",IF(SABI_SUMMARY!AM451="FEMALE_SUBADULT","F_DISPERSED","NA")),IF(SABI_SUMMARY!AN451="MALE_ADULT_36_48","M_RESIDENT",IF(SABI_SUMMARY!AN451="FEMALE_ADULT_36_48","F_RESIDENT","NA")))</f>
        <v>NA</v>
      </c>
      <c r="F451" s="1" t="str">
        <f>IF(SABI_SUMMARY!AO451="CENSORED",IF(SABI_SUMMARY!AN451="MALE_SUBADULT","M_DISPERSED",IF(SABI_SUMMARY!AN451="FEMALE_SUBADULT","F_DISPERSED","NA")),IF(SABI_SUMMARY!AO451="MALE_ADULT_36_48","M_RESIDENT",IF(SABI_SUMMARY!AO451="FEMALE_ADULT_36_48","F_RESIDENT","NA")))</f>
        <v>NA</v>
      </c>
      <c r="G451" s="1" t="str">
        <f>IF(SABI_SUMMARY!AP451="CENSORED",IF(SABI_SUMMARY!AO451="MALE_SUBADULT","M_DISPERSED",IF(SABI_SUMMARY!AO451="FEMALE_SUBADULT","F_DISPERSED","NA")),IF(SABI_SUMMARY!AP451="MALE_ADULT_36_48","M_RESIDENT",IF(SABI_SUMMARY!AP451="FEMALE_ADULT_36_48","F_RESIDENT","NA")))</f>
        <v>NA</v>
      </c>
      <c r="H451" s="1" t="str">
        <f>IF(SABI_SUMMARY!AQ451="CENSORED",IF(SABI_SUMMARY!AP451="MALE_SUBADULT","M_DISPERSED",IF(SABI_SUMMARY!AP451="FEMALE_SUBADULT","F_DISPERSED","NA")),IF(SABI_SUMMARY!AQ451="MALE_ADULT_36_48","M_RESIDENT",IF(SABI_SUMMARY!AQ451="FEMALE_ADULT_36_48","F_RESIDENT","NA")))</f>
        <v>NA</v>
      </c>
      <c r="I451" s="1" t="str">
        <f>IF(SABI_SUMMARY!AR451="CENSORED",IF(SABI_SUMMARY!AQ451="MALE_SUBADULT","M_DISPERSED",IF(SABI_SUMMARY!AQ451="FEMALE_SUBADULT","F_DISPERSED","NA")),IF(SABI_SUMMARY!AR451="MALE_ADULT_36_48","M_RESIDENT",IF(SABI_SUMMARY!AR451="FEMALE_ADULT_36_48","F_RESIDENT","NA")))</f>
        <v>NA</v>
      </c>
      <c r="J451" s="1" t="str">
        <f>IF(SABI_SUMMARY!AS451="CENSORED",IF(SABI_SUMMARY!AR451="MALE_SUBADULT","M_DISPERSED",IF(SABI_SUMMARY!AR451="FEMALE_SUBADULT","F_DISPERSED","NA")),IF(SABI_SUMMARY!AS451="MALE_ADULT_36_48","M_RESIDENT",IF(SABI_SUMMARY!AS451="FEMALE_ADULT_36_48","F_RESIDENT","NA")))</f>
        <v>NA</v>
      </c>
      <c r="K451" s="1" t="str">
        <f>IF(SABI_SUMMARY!AT451="CENSORED",IF(SABI_SUMMARY!AS451="MALE_SUBADULT","M_DISPERSED",IF(SABI_SUMMARY!AS451="FEMALE_SUBADULT","F_DISPERSED","NA")),IF(SABI_SUMMARY!AT451="MALE_ADULT_36_48","M_RESIDENT",IF(SABI_SUMMARY!AT451="FEMALE_ADULT_36_48","F_RESIDENT","NA")))</f>
        <v>NA</v>
      </c>
      <c r="L451" s="1" t="str">
        <f>IF(SABI_SUMMARY!AU451="CENSORED",IF(SABI_SUMMARY!AT451="MALE_SUBADULT","M_DISPERSED",IF(SABI_SUMMARY!AT451="FEMALE_SUBADULT","F_DISPERSED","NA")),IF(SABI_SUMMARY!AU451="MALE_ADULT_36_48","M_RESIDENT",IF(SABI_SUMMARY!AU451="FEMALE_ADULT_36_48","F_RESIDENT","NA")))</f>
        <v>NA</v>
      </c>
      <c r="M451" s="1" t="str">
        <f>IF(SABI_SUMMARY!AV451="CENSORED",IF(SABI_SUMMARY!AU451="MALE_SUBADULT","M_DISPERSED",IF(SABI_SUMMARY!AU451="FEMALE_SUBADULT","F_DISPERSED","NA")),IF(SABI_SUMMARY!AV451="MALE_ADULT_36_48","M_RESIDENT",IF(SABI_SUMMARY!AV451="FEMALE_ADULT_36_48","F_RESIDENT","NA")))</f>
        <v>NA</v>
      </c>
      <c r="N451" s="1" t="str">
        <f>IF(SABI_SUMMARY!AW451="CENSORED",IF(SABI_SUMMARY!AV451="MALE_SUBADULT","M_DISPERSED",IF(SABI_SUMMARY!AV451="FEMALE_SUBADULT","F_DISPERSED","NA")),IF(SABI_SUMMARY!AW451="MALE_ADULT_36_48","M_RESIDENT",IF(SABI_SUMMARY!AW451="FEMALE_ADULT_36_48","F_RESIDENT","NA")))</f>
        <v>NA</v>
      </c>
      <c r="O451" s="1" t="str">
        <f>IF(SABI_SUMMARY!AX451="CENSORED",IF(SABI_SUMMARY!AW451="MALE_SUBADULT","M_DISPERSED",IF(SABI_SUMMARY!AW451="FEMALE_SUBADULT","F_DISPERSED","NA")),IF(SABI_SUMMARY!AX451="MALE_ADULT_36_48","M_RESIDENT",IF(SABI_SUMMARY!AX451="FEMALE_ADULT_36_48","F_RESIDENT","NA")))</f>
        <v>NA</v>
      </c>
      <c r="P451" s="1" t="str">
        <f>IF(SABI_SUMMARY!AY451="CENSORED",IF(SABI_SUMMARY!AX451="MALE_SUBADULT","M_DISPERSED",IF(SABI_SUMMARY!AX451="FEMALE_SUBADULT","F_DISPERSED","NA")),IF(SABI_SUMMARY!AY451="MALE_ADULT_36_48","M_RESIDENT",IF(SABI_SUMMARY!AY451="FEMALE_ADULT_36_48","F_RESIDENT","NA")))</f>
        <v>NA</v>
      </c>
    </row>
    <row r="452" spans="1:16" x14ac:dyDescent="0.2">
      <c r="A452" s="27">
        <f>SABI_RAW_DATA!A452</f>
        <v>451</v>
      </c>
      <c r="B452" s="1" t="str">
        <f>IF(SABI_SUMMARY!AK452="CENSORED",IF(SABI_SUMMARY!AJ452="MALE_SUBADULT","M_DISPERSED",IF(SABI_SUMMARY!AJ452="FEMALE_SUBADULT","F_DISPERSED","NA")),IF(SABI_SUMMARY!AK452="MALE_ADULT_36_48","M_RESIDENT",IF(SABI_SUMMARY!AK452="FEMALE_ADULT_36_48","F_RESIDENT","NA")))</f>
        <v>NA</v>
      </c>
      <c r="C452" s="1" t="str">
        <f>IF(SABI_SUMMARY!AL452="CENSORED",IF(SABI_SUMMARY!AK452="MALE_SUBADULT","M_DISPERSED",IF(SABI_SUMMARY!AK452="FEMALE_SUBADULT","F_DISPERSED","NA")),IF(SABI_SUMMARY!AL452="MALE_ADULT_36_48","M_RESIDENT",IF(SABI_SUMMARY!AL452="FEMALE_ADULT_36_48","F_RESIDENT","NA")))</f>
        <v>NA</v>
      </c>
      <c r="D452" s="1" t="str">
        <f>IF(SABI_SUMMARY!AM452="CENSORED",IF(SABI_SUMMARY!AL452="MALE_SUBADULT","M_DISPERSED",IF(SABI_SUMMARY!AL452="FEMALE_SUBADULT","F_DISPERSED","NA")),IF(SABI_SUMMARY!AM452="MALE_ADULT_36_48","M_RESIDENT",IF(SABI_SUMMARY!AM452="FEMALE_ADULT_36_48","F_RESIDENT","NA")))</f>
        <v>NA</v>
      </c>
      <c r="E452" s="1" t="str">
        <f>IF(SABI_SUMMARY!AN452="CENSORED",IF(SABI_SUMMARY!AM452="MALE_SUBADULT","M_DISPERSED",IF(SABI_SUMMARY!AM452="FEMALE_SUBADULT","F_DISPERSED","NA")),IF(SABI_SUMMARY!AN452="MALE_ADULT_36_48","M_RESIDENT",IF(SABI_SUMMARY!AN452="FEMALE_ADULT_36_48","F_RESIDENT","NA")))</f>
        <v>NA</v>
      </c>
      <c r="F452" s="1" t="str">
        <f>IF(SABI_SUMMARY!AO452="CENSORED",IF(SABI_SUMMARY!AN452="MALE_SUBADULT","M_DISPERSED",IF(SABI_SUMMARY!AN452="FEMALE_SUBADULT","F_DISPERSED","NA")),IF(SABI_SUMMARY!AO452="MALE_ADULT_36_48","M_RESIDENT",IF(SABI_SUMMARY!AO452="FEMALE_ADULT_36_48","F_RESIDENT","NA")))</f>
        <v>NA</v>
      </c>
      <c r="G452" s="1" t="str">
        <f>IF(SABI_SUMMARY!AP452="CENSORED",IF(SABI_SUMMARY!AO452="MALE_SUBADULT","M_DISPERSED",IF(SABI_SUMMARY!AO452="FEMALE_SUBADULT","F_DISPERSED","NA")),IF(SABI_SUMMARY!AP452="MALE_ADULT_36_48","M_RESIDENT",IF(SABI_SUMMARY!AP452="FEMALE_ADULT_36_48","F_RESIDENT","NA")))</f>
        <v>NA</v>
      </c>
      <c r="H452" s="1" t="str">
        <f>IF(SABI_SUMMARY!AQ452="CENSORED",IF(SABI_SUMMARY!AP452="MALE_SUBADULT","M_DISPERSED",IF(SABI_SUMMARY!AP452="FEMALE_SUBADULT","F_DISPERSED","NA")),IF(SABI_SUMMARY!AQ452="MALE_ADULT_36_48","M_RESIDENT",IF(SABI_SUMMARY!AQ452="FEMALE_ADULT_36_48","F_RESIDENT","NA")))</f>
        <v>NA</v>
      </c>
      <c r="I452" s="1" t="str">
        <f>IF(SABI_SUMMARY!AR452="CENSORED",IF(SABI_SUMMARY!AQ452="MALE_SUBADULT","M_DISPERSED",IF(SABI_SUMMARY!AQ452="FEMALE_SUBADULT","F_DISPERSED","NA")),IF(SABI_SUMMARY!AR452="MALE_ADULT_36_48","M_RESIDENT",IF(SABI_SUMMARY!AR452="FEMALE_ADULT_36_48","F_RESIDENT","NA")))</f>
        <v>NA</v>
      </c>
      <c r="J452" s="1" t="str">
        <f>IF(SABI_SUMMARY!AS452="CENSORED",IF(SABI_SUMMARY!AR452="MALE_SUBADULT","M_DISPERSED",IF(SABI_SUMMARY!AR452="FEMALE_SUBADULT","F_DISPERSED","NA")),IF(SABI_SUMMARY!AS452="MALE_ADULT_36_48","M_RESIDENT",IF(SABI_SUMMARY!AS452="FEMALE_ADULT_36_48","F_RESIDENT","NA")))</f>
        <v>NA</v>
      </c>
      <c r="K452" s="1" t="str">
        <f>IF(SABI_SUMMARY!AT452="CENSORED",IF(SABI_SUMMARY!AS452="MALE_SUBADULT","M_DISPERSED",IF(SABI_SUMMARY!AS452="FEMALE_SUBADULT","F_DISPERSED","NA")),IF(SABI_SUMMARY!AT452="MALE_ADULT_36_48","M_RESIDENT",IF(SABI_SUMMARY!AT452="FEMALE_ADULT_36_48","F_RESIDENT","NA")))</f>
        <v>NA</v>
      </c>
      <c r="L452" s="1" t="str">
        <f>IF(SABI_SUMMARY!AU452="CENSORED",IF(SABI_SUMMARY!AT452="MALE_SUBADULT","M_DISPERSED",IF(SABI_SUMMARY!AT452="FEMALE_SUBADULT","F_DISPERSED","NA")),IF(SABI_SUMMARY!AU452="MALE_ADULT_36_48","M_RESIDENT",IF(SABI_SUMMARY!AU452="FEMALE_ADULT_36_48","F_RESIDENT","NA")))</f>
        <v>NA</v>
      </c>
      <c r="M452" s="1" t="str">
        <f>IF(SABI_SUMMARY!AV452="CENSORED",IF(SABI_SUMMARY!AU452="MALE_SUBADULT","M_DISPERSED",IF(SABI_SUMMARY!AU452="FEMALE_SUBADULT","F_DISPERSED","NA")),IF(SABI_SUMMARY!AV452="MALE_ADULT_36_48","M_RESIDENT",IF(SABI_SUMMARY!AV452="FEMALE_ADULT_36_48","F_RESIDENT","NA")))</f>
        <v>NA</v>
      </c>
      <c r="N452" s="1" t="str">
        <f>IF(SABI_SUMMARY!AW452="CENSORED",IF(SABI_SUMMARY!AV452="MALE_SUBADULT","M_DISPERSED",IF(SABI_SUMMARY!AV452="FEMALE_SUBADULT","F_DISPERSED","NA")),IF(SABI_SUMMARY!AW452="MALE_ADULT_36_48","M_RESIDENT",IF(SABI_SUMMARY!AW452="FEMALE_ADULT_36_48","F_RESIDENT","NA")))</f>
        <v>NA</v>
      </c>
      <c r="O452" s="1" t="str">
        <f>IF(SABI_SUMMARY!AX452="CENSORED",IF(SABI_SUMMARY!AW452="MALE_SUBADULT","M_DISPERSED",IF(SABI_SUMMARY!AW452="FEMALE_SUBADULT","F_DISPERSED","NA")),IF(SABI_SUMMARY!AX452="MALE_ADULT_36_48","M_RESIDENT",IF(SABI_SUMMARY!AX452="FEMALE_ADULT_36_48","F_RESIDENT","NA")))</f>
        <v>NA</v>
      </c>
      <c r="P452" s="1" t="str">
        <f>IF(SABI_SUMMARY!AY452="CENSORED",IF(SABI_SUMMARY!AX452="MALE_SUBADULT","M_DISPERSED",IF(SABI_SUMMARY!AX452="FEMALE_SUBADULT","F_DISPERSED","NA")),IF(SABI_SUMMARY!AY452="MALE_ADULT_36_48","M_RESIDENT",IF(SABI_SUMMARY!AY452="FEMALE_ADULT_36_48","F_RESIDENT","NA")))</f>
        <v>NA</v>
      </c>
    </row>
    <row r="453" spans="1:16" x14ac:dyDescent="0.2">
      <c r="A453" s="27">
        <f>SABI_RAW_DATA!A453</f>
        <v>452</v>
      </c>
      <c r="B453" s="1" t="str">
        <f>IF(SABI_SUMMARY!AK453="CENSORED",IF(SABI_SUMMARY!AJ453="MALE_SUBADULT","M_DISPERSED",IF(SABI_SUMMARY!AJ453="FEMALE_SUBADULT","F_DISPERSED","NA")),IF(SABI_SUMMARY!AK453="MALE_ADULT_36_48","M_RESIDENT",IF(SABI_SUMMARY!AK453="FEMALE_ADULT_36_48","F_RESIDENT","NA")))</f>
        <v>NA</v>
      </c>
      <c r="C453" s="1" t="str">
        <f>IF(SABI_SUMMARY!AL453="CENSORED",IF(SABI_SUMMARY!AK453="MALE_SUBADULT","M_DISPERSED",IF(SABI_SUMMARY!AK453="FEMALE_SUBADULT","F_DISPERSED","NA")),IF(SABI_SUMMARY!AL453="MALE_ADULT_36_48","M_RESIDENT",IF(SABI_SUMMARY!AL453="FEMALE_ADULT_36_48","F_RESIDENT","NA")))</f>
        <v>NA</v>
      </c>
      <c r="D453" s="1" t="str">
        <f>IF(SABI_SUMMARY!AM453="CENSORED",IF(SABI_SUMMARY!AL453="MALE_SUBADULT","M_DISPERSED",IF(SABI_SUMMARY!AL453="FEMALE_SUBADULT","F_DISPERSED","NA")),IF(SABI_SUMMARY!AM453="MALE_ADULT_36_48","M_RESIDENT",IF(SABI_SUMMARY!AM453="FEMALE_ADULT_36_48","F_RESIDENT","NA")))</f>
        <v>NA</v>
      </c>
      <c r="E453" s="1" t="str">
        <f>IF(SABI_SUMMARY!AN453="CENSORED",IF(SABI_SUMMARY!AM453="MALE_SUBADULT","M_DISPERSED",IF(SABI_SUMMARY!AM453="FEMALE_SUBADULT","F_DISPERSED","NA")),IF(SABI_SUMMARY!AN453="MALE_ADULT_36_48","M_RESIDENT",IF(SABI_SUMMARY!AN453="FEMALE_ADULT_36_48","F_RESIDENT","NA")))</f>
        <v>NA</v>
      </c>
      <c r="F453" s="1" t="str">
        <f>IF(SABI_SUMMARY!AO453="CENSORED",IF(SABI_SUMMARY!AN453="MALE_SUBADULT","M_DISPERSED",IF(SABI_SUMMARY!AN453="FEMALE_SUBADULT","F_DISPERSED","NA")),IF(SABI_SUMMARY!AO453="MALE_ADULT_36_48","M_RESIDENT",IF(SABI_SUMMARY!AO453="FEMALE_ADULT_36_48","F_RESIDENT","NA")))</f>
        <v>NA</v>
      </c>
      <c r="G453" s="1" t="str">
        <f>IF(SABI_SUMMARY!AP453="CENSORED",IF(SABI_SUMMARY!AO453="MALE_SUBADULT","M_DISPERSED",IF(SABI_SUMMARY!AO453="FEMALE_SUBADULT","F_DISPERSED","NA")),IF(SABI_SUMMARY!AP453="MALE_ADULT_36_48","M_RESIDENT",IF(SABI_SUMMARY!AP453="FEMALE_ADULT_36_48","F_RESIDENT","NA")))</f>
        <v>NA</v>
      </c>
      <c r="H453" s="1" t="str">
        <f>IF(SABI_SUMMARY!AQ453="CENSORED",IF(SABI_SUMMARY!AP453="MALE_SUBADULT","M_DISPERSED",IF(SABI_SUMMARY!AP453="FEMALE_SUBADULT","F_DISPERSED","NA")),IF(SABI_SUMMARY!AQ453="MALE_ADULT_36_48","M_RESIDENT",IF(SABI_SUMMARY!AQ453="FEMALE_ADULT_36_48","F_RESIDENT","NA")))</f>
        <v>NA</v>
      </c>
      <c r="I453" s="1" t="str">
        <f>IF(SABI_SUMMARY!AR453="CENSORED",IF(SABI_SUMMARY!AQ453="MALE_SUBADULT","M_DISPERSED",IF(SABI_SUMMARY!AQ453="FEMALE_SUBADULT","F_DISPERSED","NA")),IF(SABI_SUMMARY!AR453="MALE_ADULT_36_48","M_RESIDENT",IF(SABI_SUMMARY!AR453="FEMALE_ADULT_36_48","F_RESIDENT","NA")))</f>
        <v>NA</v>
      </c>
      <c r="J453" s="1" t="str">
        <f>IF(SABI_SUMMARY!AS453="CENSORED",IF(SABI_SUMMARY!AR453="MALE_SUBADULT","M_DISPERSED",IF(SABI_SUMMARY!AR453="FEMALE_SUBADULT","F_DISPERSED","NA")),IF(SABI_SUMMARY!AS453="MALE_ADULT_36_48","M_RESIDENT",IF(SABI_SUMMARY!AS453="FEMALE_ADULT_36_48","F_RESIDENT","NA")))</f>
        <v>NA</v>
      </c>
      <c r="K453" s="1" t="str">
        <f>IF(SABI_SUMMARY!AT453="CENSORED",IF(SABI_SUMMARY!AS453="MALE_SUBADULT","M_DISPERSED",IF(SABI_SUMMARY!AS453="FEMALE_SUBADULT","F_DISPERSED","NA")),IF(SABI_SUMMARY!AT453="MALE_ADULT_36_48","M_RESIDENT",IF(SABI_SUMMARY!AT453="FEMALE_ADULT_36_48","F_RESIDENT","NA")))</f>
        <v>NA</v>
      </c>
      <c r="L453" s="1" t="str">
        <f>IF(SABI_SUMMARY!AU453="CENSORED",IF(SABI_SUMMARY!AT453="MALE_SUBADULT","M_DISPERSED",IF(SABI_SUMMARY!AT453="FEMALE_SUBADULT","F_DISPERSED","NA")),IF(SABI_SUMMARY!AU453="MALE_ADULT_36_48","M_RESIDENT",IF(SABI_SUMMARY!AU453="FEMALE_ADULT_36_48","F_RESIDENT","NA")))</f>
        <v>NA</v>
      </c>
      <c r="M453" s="1" t="str">
        <f>IF(SABI_SUMMARY!AV453="CENSORED",IF(SABI_SUMMARY!AU453="MALE_SUBADULT","M_DISPERSED",IF(SABI_SUMMARY!AU453="FEMALE_SUBADULT","F_DISPERSED","NA")),IF(SABI_SUMMARY!AV453="MALE_ADULT_36_48","M_RESIDENT",IF(SABI_SUMMARY!AV453="FEMALE_ADULT_36_48","F_RESIDENT","NA")))</f>
        <v>NA</v>
      </c>
      <c r="N453" s="1" t="str">
        <f>IF(SABI_SUMMARY!AW453="CENSORED",IF(SABI_SUMMARY!AV453="MALE_SUBADULT","M_DISPERSED",IF(SABI_SUMMARY!AV453="FEMALE_SUBADULT","F_DISPERSED","NA")),IF(SABI_SUMMARY!AW453="MALE_ADULT_36_48","M_RESIDENT",IF(SABI_SUMMARY!AW453="FEMALE_ADULT_36_48","F_RESIDENT","NA")))</f>
        <v>NA</v>
      </c>
      <c r="O453" s="1" t="str">
        <f>IF(SABI_SUMMARY!AX453="CENSORED",IF(SABI_SUMMARY!AW453="MALE_SUBADULT","M_DISPERSED",IF(SABI_SUMMARY!AW453="FEMALE_SUBADULT","F_DISPERSED","NA")),IF(SABI_SUMMARY!AX453="MALE_ADULT_36_48","M_RESIDENT",IF(SABI_SUMMARY!AX453="FEMALE_ADULT_36_48","F_RESIDENT","NA")))</f>
        <v>NA</v>
      </c>
      <c r="P453" s="1" t="str">
        <f>IF(SABI_SUMMARY!AY453="CENSORED",IF(SABI_SUMMARY!AX453="MALE_SUBADULT","M_DISPERSED",IF(SABI_SUMMARY!AX453="FEMALE_SUBADULT","F_DISPERSED","NA")),IF(SABI_SUMMARY!AY453="MALE_ADULT_36_48","M_RESIDENT",IF(SABI_SUMMARY!AY453="FEMALE_ADULT_36_48","F_RESIDENT","NA")))</f>
        <v>NA</v>
      </c>
    </row>
    <row r="454" spans="1:16" x14ac:dyDescent="0.2">
      <c r="A454" s="27">
        <f>SABI_RAW_DATA!A454</f>
        <v>453</v>
      </c>
      <c r="B454" s="1" t="str">
        <f>IF(SABI_SUMMARY!AK454="CENSORED",IF(SABI_SUMMARY!AJ454="MALE_SUBADULT","M_DISPERSED",IF(SABI_SUMMARY!AJ454="FEMALE_SUBADULT","F_DISPERSED","NA")),IF(SABI_SUMMARY!AK454="MALE_ADULT_36_48","M_RESIDENT",IF(SABI_SUMMARY!AK454="FEMALE_ADULT_36_48","F_RESIDENT","NA")))</f>
        <v>NA</v>
      </c>
      <c r="C454" s="1" t="str">
        <f>IF(SABI_SUMMARY!AL454="CENSORED",IF(SABI_SUMMARY!AK454="MALE_SUBADULT","M_DISPERSED",IF(SABI_SUMMARY!AK454="FEMALE_SUBADULT","F_DISPERSED","NA")),IF(SABI_SUMMARY!AL454="MALE_ADULT_36_48","M_RESIDENT",IF(SABI_SUMMARY!AL454="FEMALE_ADULT_36_48","F_RESIDENT","NA")))</f>
        <v>NA</v>
      </c>
      <c r="D454" s="1" t="str">
        <f>IF(SABI_SUMMARY!AM454="CENSORED",IF(SABI_SUMMARY!AL454="MALE_SUBADULT","M_DISPERSED",IF(SABI_SUMMARY!AL454="FEMALE_SUBADULT","F_DISPERSED","NA")),IF(SABI_SUMMARY!AM454="MALE_ADULT_36_48","M_RESIDENT",IF(SABI_SUMMARY!AM454="FEMALE_ADULT_36_48","F_RESIDENT","NA")))</f>
        <v>NA</v>
      </c>
      <c r="E454" s="1" t="str">
        <f>IF(SABI_SUMMARY!AN454="CENSORED",IF(SABI_SUMMARY!AM454="MALE_SUBADULT","M_DISPERSED",IF(SABI_SUMMARY!AM454="FEMALE_SUBADULT","F_DISPERSED","NA")),IF(SABI_SUMMARY!AN454="MALE_ADULT_36_48","M_RESIDENT",IF(SABI_SUMMARY!AN454="FEMALE_ADULT_36_48","F_RESIDENT","NA")))</f>
        <v>NA</v>
      </c>
      <c r="F454" s="1" t="str">
        <f>IF(SABI_SUMMARY!AO454="CENSORED",IF(SABI_SUMMARY!AN454="MALE_SUBADULT","M_DISPERSED",IF(SABI_SUMMARY!AN454="FEMALE_SUBADULT","F_DISPERSED","NA")),IF(SABI_SUMMARY!AO454="MALE_ADULT_36_48","M_RESIDENT",IF(SABI_SUMMARY!AO454="FEMALE_ADULT_36_48","F_RESIDENT","NA")))</f>
        <v>NA</v>
      </c>
      <c r="G454" s="1" t="str">
        <f>IF(SABI_SUMMARY!AP454="CENSORED",IF(SABI_SUMMARY!AO454="MALE_SUBADULT","M_DISPERSED",IF(SABI_SUMMARY!AO454="FEMALE_SUBADULT","F_DISPERSED","NA")),IF(SABI_SUMMARY!AP454="MALE_ADULT_36_48","M_RESIDENT",IF(SABI_SUMMARY!AP454="FEMALE_ADULT_36_48","F_RESIDENT","NA")))</f>
        <v>NA</v>
      </c>
      <c r="H454" s="1" t="str">
        <f>IF(SABI_SUMMARY!AQ454="CENSORED",IF(SABI_SUMMARY!AP454="MALE_SUBADULT","M_DISPERSED",IF(SABI_SUMMARY!AP454="FEMALE_SUBADULT","F_DISPERSED","NA")),IF(SABI_SUMMARY!AQ454="MALE_ADULT_36_48","M_RESIDENT",IF(SABI_SUMMARY!AQ454="FEMALE_ADULT_36_48","F_RESIDENT","NA")))</f>
        <v>NA</v>
      </c>
      <c r="I454" s="1" t="str">
        <f>IF(SABI_SUMMARY!AR454="CENSORED",IF(SABI_SUMMARY!AQ454="MALE_SUBADULT","M_DISPERSED",IF(SABI_SUMMARY!AQ454="FEMALE_SUBADULT","F_DISPERSED","NA")),IF(SABI_SUMMARY!AR454="MALE_ADULT_36_48","M_RESIDENT",IF(SABI_SUMMARY!AR454="FEMALE_ADULT_36_48","F_RESIDENT","NA")))</f>
        <v>NA</v>
      </c>
      <c r="J454" s="1" t="str">
        <f>IF(SABI_SUMMARY!AS454="CENSORED",IF(SABI_SUMMARY!AR454="MALE_SUBADULT","M_DISPERSED",IF(SABI_SUMMARY!AR454="FEMALE_SUBADULT","F_DISPERSED","NA")),IF(SABI_SUMMARY!AS454="MALE_ADULT_36_48","M_RESIDENT",IF(SABI_SUMMARY!AS454="FEMALE_ADULT_36_48","F_RESIDENT","NA")))</f>
        <v>NA</v>
      </c>
      <c r="K454" s="1" t="str">
        <f>IF(SABI_SUMMARY!AT454="CENSORED",IF(SABI_SUMMARY!AS454="MALE_SUBADULT","M_DISPERSED",IF(SABI_SUMMARY!AS454="FEMALE_SUBADULT","F_DISPERSED","NA")),IF(SABI_SUMMARY!AT454="MALE_ADULT_36_48","M_RESIDENT",IF(SABI_SUMMARY!AT454="FEMALE_ADULT_36_48","F_RESIDENT","NA")))</f>
        <v>NA</v>
      </c>
      <c r="L454" s="1" t="str">
        <f>IF(SABI_SUMMARY!AU454="CENSORED",IF(SABI_SUMMARY!AT454="MALE_SUBADULT","M_DISPERSED",IF(SABI_SUMMARY!AT454="FEMALE_SUBADULT","F_DISPERSED","NA")),IF(SABI_SUMMARY!AU454="MALE_ADULT_36_48","M_RESIDENT",IF(SABI_SUMMARY!AU454="FEMALE_ADULT_36_48","F_RESIDENT","NA")))</f>
        <v>NA</v>
      </c>
      <c r="M454" s="1" t="str">
        <f>IF(SABI_SUMMARY!AV454="CENSORED",IF(SABI_SUMMARY!AU454="MALE_SUBADULT","M_DISPERSED",IF(SABI_SUMMARY!AU454="FEMALE_SUBADULT","F_DISPERSED","NA")),IF(SABI_SUMMARY!AV454="MALE_ADULT_36_48","M_RESIDENT",IF(SABI_SUMMARY!AV454="FEMALE_ADULT_36_48","F_RESIDENT","NA")))</f>
        <v>NA</v>
      </c>
      <c r="N454" s="1" t="str">
        <f>IF(SABI_SUMMARY!AW454="CENSORED",IF(SABI_SUMMARY!AV454="MALE_SUBADULT","M_DISPERSED",IF(SABI_SUMMARY!AV454="FEMALE_SUBADULT","F_DISPERSED","NA")),IF(SABI_SUMMARY!AW454="MALE_ADULT_36_48","M_RESIDENT",IF(SABI_SUMMARY!AW454="FEMALE_ADULT_36_48","F_RESIDENT","NA")))</f>
        <v>NA</v>
      </c>
      <c r="O454" s="1" t="str">
        <f>IF(SABI_SUMMARY!AX454="CENSORED",IF(SABI_SUMMARY!AW454="MALE_SUBADULT","M_DISPERSED",IF(SABI_SUMMARY!AW454="FEMALE_SUBADULT","F_DISPERSED","NA")),IF(SABI_SUMMARY!AX454="MALE_ADULT_36_48","M_RESIDENT",IF(SABI_SUMMARY!AX454="FEMALE_ADULT_36_48","F_RESIDENT","NA")))</f>
        <v>NA</v>
      </c>
      <c r="P454" s="1" t="str">
        <f>IF(SABI_SUMMARY!AY454="CENSORED",IF(SABI_SUMMARY!AX454="MALE_SUBADULT","M_DISPERSED",IF(SABI_SUMMARY!AX454="FEMALE_SUBADULT","F_DISPERSED","NA")),IF(SABI_SUMMARY!AY454="MALE_ADULT_36_48","M_RESIDENT",IF(SABI_SUMMARY!AY454="FEMALE_ADULT_36_48","F_RESIDENT","NA")))</f>
        <v>NA</v>
      </c>
    </row>
    <row r="455" spans="1:16" x14ac:dyDescent="0.2">
      <c r="A455" s="27">
        <f>SABI_RAW_DATA!A455</f>
        <v>454</v>
      </c>
      <c r="B455" s="1" t="str">
        <f>IF(SABI_SUMMARY!AK455="CENSORED",IF(SABI_SUMMARY!AJ455="MALE_SUBADULT","M_DISPERSED",IF(SABI_SUMMARY!AJ455="FEMALE_SUBADULT","F_DISPERSED","NA")),IF(SABI_SUMMARY!AK455="MALE_ADULT_36_48","M_RESIDENT",IF(SABI_SUMMARY!AK455="FEMALE_ADULT_36_48","F_RESIDENT","NA")))</f>
        <v>NA</v>
      </c>
      <c r="C455" s="1" t="str">
        <f>IF(SABI_SUMMARY!AL455="CENSORED",IF(SABI_SUMMARY!AK455="MALE_SUBADULT","M_DISPERSED",IF(SABI_SUMMARY!AK455="FEMALE_SUBADULT","F_DISPERSED","NA")),IF(SABI_SUMMARY!AL455="MALE_ADULT_36_48","M_RESIDENT",IF(SABI_SUMMARY!AL455="FEMALE_ADULT_36_48","F_RESIDENT","NA")))</f>
        <v>NA</v>
      </c>
      <c r="D455" s="1" t="str">
        <f>IF(SABI_SUMMARY!AM455="CENSORED",IF(SABI_SUMMARY!AL455="MALE_SUBADULT","M_DISPERSED",IF(SABI_SUMMARY!AL455="FEMALE_SUBADULT","F_DISPERSED","NA")),IF(SABI_SUMMARY!AM455="MALE_ADULT_36_48","M_RESIDENT",IF(SABI_SUMMARY!AM455="FEMALE_ADULT_36_48","F_RESIDENT","NA")))</f>
        <v>NA</v>
      </c>
      <c r="E455" s="1" t="str">
        <f>IF(SABI_SUMMARY!AN455="CENSORED",IF(SABI_SUMMARY!AM455="MALE_SUBADULT","M_DISPERSED",IF(SABI_SUMMARY!AM455="FEMALE_SUBADULT","F_DISPERSED","NA")),IF(SABI_SUMMARY!AN455="MALE_ADULT_36_48","M_RESIDENT",IF(SABI_SUMMARY!AN455="FEMALE_ADULT_36_48","F_RESIDENT","NA")))</f>
        <v>NA</v>
      </c>
      <c r="F455" s="1" t="str">
        <f>IF(SABI_SUMMARY!AO455="CENSORED",IF(SABI_SUMMARY!AN455="MALE_SUBADULT","M_DISPERSED",IF(SABI_SUMMARY!AN455="FEMALE_SUBADULT","F_DISPERSED","NA")),IF(SABI_SUMMARY!AO455="MALE_ADULT_36_48","M_RESIDENT",IF(SABI_SUMMARY!AO455="FEMALE_ADULT_36_48","F_RESIDENT","NA")))</f>
        <v>NA</v>
      </c>
      <c r="G455" s="1" t="str">
        <f>IF(SABI_SUMMARY!AP455="CENSORED",IF(SABI_SUMMARY!AO455="MALE_SUBADULT","M_DISPERSED",IF(SABI_SUMMARY!AO455="FEMALE_SUBADULT","F_DISPERSED","NA")),IF(SABI_SUMMARY!AP455="MALE_ADULT_36_48","M_RESIDENT",IF(SABI_SUMMARY!AP455="FEMALE_ADULT_36_48","F_RESIDENT","NA")))</f>
        <v>NA</v>
      </c>
      <c r="H455" s="1" t="str">
        <f>IF(SABI_SUMMARY!AQ455="CENSORED",IF(SABI_SUMMARY!AP455="MALE_SUBADULT","M_DISPERSED",IF(SABI_SUMMARY!AP455="FEMALE_SUBADULT","F_DISPERSED","NA")),IF(SABI_SUMMARY!AQ455="MALE_ADULT_36_48","M_RESIDENT",IF(SABI_SUMMARY!AQ455="FEMALE_ADULT_36_48","F_RESIDENT","NA")))</f>
        <v>NA</v>
      </c>
      <c r="I455" s="1" t="str">
        <f>IF(SABI_SUMMARY!AR455="CENSORED",IF(SABI_SUMMARY!AQ455="MALE_SUBADULT","M_DISPERSED",IF(SABI_SUMMARY!AQ455="FEMALE_SUBADULT","F_DISPERSED","NA")),IF(SABI_SUMMARY!AR455="MALE_ADULT_36_48","M_RESIDENT",IF(SABI_SUMMARY!AR455="FEMALE_ADULT_36_48","F_RESIDENT","NA")))</f>
        <v>NA</v>
      </c>
      <c r="J455" s="1" t="str">
        <f>IF(SABI_SUMMARY!AS455="CENSORED",IF(SABI_SUMMARY!AR455="MALE_SUBADULT","M_DISPERSED",IF(SABI_SUMMARY!AR455="FEMALE_SUBADULT","F_DISPERSED","NA")),IF(SABI_SUMMARY!AS455="MALE_ADULT_36_48","M_RESIDENT",IF(SABI_SUMMARY!AS455="FEMALE_ADULT_36_48","F_RESIDENT","NA")))</f>
        <v>NA</v>
      </c>
      <c r="K455" s="1" t="str">
        <f>IF(SABI_SUMMARY!AT455="CENSORED",IF(SABI_SUMMARY!AS455="MALE_SUBADULT","M_DISPERSED",IF(SABI_SUMMARY!AS455="FEMALE_SUBADULT","F_DISPERSED","NA")),IF(SABI_SUMMARY!AT455="MALE_ADULT_36_48","M_RESIDENT",IF(SABI_SUMMARY!AT455="FEMALE_ADULT_36_48","F_RESIDENT","NA")))</f>
        <v>NA</v>
      </c>
      <c r="L455" s="1" t="str">
        <f>IF(SABI_SUMMARY!AU455="CENSORED",IF(SABI_SUMMARY!AT455="MALE_SUBADULT","M_DISPERSED",IF(SABI_SUMMARY!AT455="FEMALE_SUBADULT","F_DISPERSED","NA")),IF(SABI_SUMMARY!AU455="MALE_ADULT_36_48","M_RESIDENT",IF(SABI_SUMMARY!AU455="FEMALE_ADULT_36_48","F_RESIDENT","NA")))</f>
        <v>NA</v>
      </c>
      <c r="M455" s="1" t="str">
        <f>IF(SABI_SUMMARY!AV455="CENSORED",IF(SABI_SUMMARY!AU455="MALE_SUBADULT","M_DISPERSED",IF(SABI_SUMMARY!AU455="FEMALE_SUBADULT","F_DISPERSED","NA")),IF(SABI_SUMMARY!AV455="MALE_ADULT_36_48","M_RESIDENT",IF(SABI_SUMMARY!AV455="FEMALE_ADULT_36_48","F_RESIDENT","NA")))</f>
        <v>NA</v>
      </c>
      <c r="N455" s="1" t="str">
        <f>IF(SABI_SUMMARY!AW455="CENSORED",IF(SABI_SUMMARY!AV455="MALE_SUBADULT","M_DISPERSED",IF(SABI_SUMMARY!AV455="FEMALE_SUBADULT","F_DISPERSED","NA")),IF(SABI_SUMMARY!AW455="MALE_ADULT_36_48","M_RESIDENT",IF(SABI_SUMMARY!AW455="FEMALE_ADULT_36_48","F_RESIDENT","NA")))</f>
        <v>NA</v>
      </c>
      <c r="O455" s="1" t="str">
        <f>IF(SABI_SUMMARY!AX455="CENSORED",IF(SABI_SUMMARY!AW455="MALE_SUBADULT","M_DISPERSED",IF(SABI_SUMMARY!AW455="FEMALE_SUBADULT","F_DISPERSED","NA")),IF(SABI_SUMMARY!AX455="MALE_ADULT_36_48","M_RESIDENT",IF(SABI_SUMMARY!AX455="FEMALE_ADULT_36_48","F_RESIDENT","NA")))</f>
        <v>NA</v>
      </c>
      <c r="P455" s="1" t="str">
        <f>IF(SABI_SUMMARY!AY455="CENSORED",IF(SABI_SUMMARY!AX455="MALE_SUBADULT","M_DISPERSED",IF(SABI_SUMMARY!AX455="FEMALE_SUBADULT","F_DISPERSED","NA")),IF(SABI_SUMMARY!AY455="MALE_ADULT_36_48","M_RESIDENT",IF(SABI_SUMMARY!AY455="FEMALE_ADULT_36_48","F_RESIDENT","NA")))</f>
        <v>NA</v>
      </c>
    </row>
    <row r="456" spans="1:16" x14ac:dyDescent="0.2">
      <c r="A456" s="27">
        <f>SABI_RAW_DATA!A456</f>
        <v>455</v>
      </c>
      <c r="B456" s="1" t="str">
        <f>IF(SABI_SUMMARY!AK456="CENSORED",IF(SABI_SUMMARY!AJ456="MALE_SUBADULT","M_DISPERSED",IF(SABI_SUMMARY!AJ456="FEMALE_SUBADULT","F_DISPERSED","NA")),IF(SABI_SUMMARY!AK456="MALE_ADULT_36_48","M_RESIDENT",IF(SABI_SUMMARY!AK456="FEMALE_ADULT_36_48","F_RESIDENT","NA")))</f>
        <v>NA</v>
      </c>
      <c r="C456" s="1" t="str">
        <f>IF(SABI_SUMMARY!AL456="CENSORED",IF(SABI_SUMMARY!AK456="MALE_SUBADULT","M_DISPERSED",IF(SABI_SUMMARY!AK456="FEMALE_SUBADULT","F_DISPERSED","NA")),IF(SABI_SUMMARY!AL456="MALE_ADULT_36_48","M_RESIDENT",IF(SABI_SUMMARY!AL456="FEMALE_ADULT_36_48","F_RESIDENT","NA")))</f>
        <v>NA</v>
      </c>
      <c r="D456" s="1" t="str">
        <f>IF(SABI_SUMMARY!AM456="CENSORED",IF(SABI_SUMMARY!AL456="MALE_SUBADULT","M_DISPERSED",IF(SABI_SUMMARY!AL456="FEMALE_SUBADULT","F_DISPERSED","NA")),IF(SABI_SUMMARY!AM456="MALE_ADULT_36_48","M_RESIDENT",IF(SABI_SUMMARY!AM456="FEMALE_ADULT_36_48","F_RESIDENT","NA")))</f>
        <v>NA</v>
      </c>
      <c r="E456" s="1" t="str">
        <f>IF(SABI_SUMMARY!AN456="CENSORED",IF(SABI_SUMMARY!AM456="MALE_SUBADULT","M_DISPERSED",IF(SABI_SUMMARY!AM456="FEMALE_SUBADULT","F_DISPERSED","NA")),IF(SABI_SUMMARY!AN456="MALE_ADULT_36_48","M_RESIDENT",IF(SABI_SUMMARY!AN456="FEMALE_ADULT_36_48","F_RESIDENT","NA")))</f>
        <v>NA</v>
      </c>
      <c r="F456" s="1" t="str">
        <f>IF(SABI_SUMMARY!AO456="CENSORED",IF(SABI_SUMMARY!AN456="MALE_SUBADULT","M_DISPERSED",IF(SABI_SUMMARY!AN456="FEMALE_SUBADULT","F_DISPERSED","NA")),IF(SABI_SUMMARY!AO456="MALE_ADULT_36_48","M_RESIDENT",IF(SABI_SUMMARY!AO456="FEMALE_ADULT_36_48","F_RESIDENT","NA")))</f>
        <v>NA</v>
      </c>
      <c r="G456" s="1" t="str">
        <f>IF(SABI_SUMMARY!AP456="CENSORED",IF(SABI_SUMMARY!AO456="MALE_SUBADULT","M_DISPERSED",IF(SABI_SUMMARY!AO456="FEMALE_SUBADULT","F_DISPERSED","NA")),IF(SABI_SUMMARY!AP456="MALE_ADULT_36_48","M_RESIDENT",IF(SABI_SUMMARY!AP456="FEMALE_ADULT_36_48","F_RESIDENT","NA")))</f>
        <v>NA</v>
      </c>
      <c r="H456" s="1" t="str">
        <f>IF(SABI_SUMMARY!AQ456="CENSORED",IF(SABI_SUMMARY!AP456="MALE_SUBADULT","M_DISPERSED",IF(SABI_SUMMARY!AP456="FEMALE_SUBADULT","F_DISPERSED","NA")),IF(SABI_SUMMARY!AQ456="MALE_ADULT_36_48","M_RESIDENT",IF(SABI_SUMMARY!AQ456="FEMALE_ADULT_36_48","F_RESIDENT","NA")))</f>
        <v>NA</v>
      </c>
      <c r="I456" s="1" t="str">
        <f>IF(SABI_SUMMARY!AR456="CENSORED",IF(SABI_SUMMARY!AQ456="MALE_SUBADULT","M_DISPERSED",IF(SABI_SUMMARY!AQ456="FEMALE_SUBADULT","F_DISPERSED","NA")),IF(SABI_SUMMARY!AR456="MALE_ADULT_36_48","M_RESIDENT",IF(SABI_SUMMARY!AR456="FEMALE_ADULT_36_48","F_RESIDENT","NA")))</f>
        <v>NA</v>
      </c>
      <c r="J456" s="1" t="str">
        <f>IF(SABI_SUMMARY!AS456="CENSORED",IF(SABI_SUMMARY!AR456="MALE_SUBADULT","M_DISPERSED",IF(SABI_SUMMARY!AR456="FEMALE_SUBADULT","F_DISPERSED","NA")),IF(SABI_SUMMARY!AS456="MALE_ADULT_36_48","M_RESIDENT",IF(SABI_SUMMARY!AS456="FEMALE_ADULT_36_48","F_RESIDENT","NA")))</f>
        <v>NA</v>
      </c>
      <c r="K456" s="1" t="str">
        <f>IF(SABI_SUMMARY!AT456="CENSORED",IF(SABI_SUMMARY!AS456="MALE_SUBADULT","M_DISPERSED",IF(SABI_SUMMARY!AS456="FEMALE_SUBADULT","F_DISPERSED","NA")),IF(SABI_SUMMARY!AT456="MALE_ADULT_36_48","M_RESIDENT",IF(SABI_SUMMARY!AT456="FEMALE_ADULT_36_48","F_RESIDENT","NA")))</f>
        <v>NA</v>
      </c>
      <c r="L456" s="1" t="str">
        <f>IF(SABI_SUMMARY!AU456="CENSORED",IF(SABI_SUMMARY!AT456="MALE_SUBADULT","M_DISPERSED",IF(SABI_SUMMARY!AT456="FEMALE_SUBADULT","F_DISPERSED","NA")),IF(SABI_SUMMARY!AU456="MALE_ADULT_36_48","M_RESIDENT",IF(SABI_SUMMARY!AU456="FEMALE_ADULT_36_48","F_RESIDENT","NA")))</f>
        <v>NA</v>
      </c>
      <c r="M456" s="1" t="str">
        <f>IF(SABI_SUMMARY!AV456="CENSORED",IF(SABI_SUMMARY!AU456="MALE_SUBADULT","M_DISPERSED",IF(SABI_SUMMARY!AU456="FEMALE_SUBADULT","F_DISPERSED","NA")),IF(SABI_SUMMARY!AV456="MALE_ADULT_36_48","M_RESIDENT",IF(SABI_SUMMARY!AV456="FEMALE_ADULT_36_48","F_RESIDENT","NA")))</f>
        <v>NA</v>
      </c>
      <c r="N456" s="1" t="str">
        <f>IF(SABI_SUMMARY!AW456="CENSORED",IF(SABI_SUMMARY!AV456="MALE_SUBADULT","M_DISPERSED",IF(SABI_SUMMARY!AV456="FEMALE_SUBADULT","F_DISPERSED","NA")),IF(SABI_SUMMARY!AW456="MALE_ADULT_36_48","M_RESIDENT",IF(SABI_SUMMARY!AW456="FEMALE_ADULT_36_48","F_RESIDENT","NA")))</f>
        <v>NA</v>
      </c>
      <c r="O456" s="1" t="str">
        <f>IF(SABI_SUMMARY!AX456="CENSORED",IF(SABI_SUMMARY!AW456="MALE_SUBADULT","M_DISPERSED",IF(SABI_SUMMARY!AW456="FEMALE_SUBADULT","F_DISPERSED","NA")),IF(SABI_SUMMARY!AX456="MALE_ADULT_36_48","M_RESIDENT",IF(SABI_SUMMARY!AX456="FEMALE_ADULT_36_48","F_RESIDENT","NA")))</f>
        <v>NA</v>
      </c>
      <c r="P456" s="1" t="str">
        <f>IF(SABI_SUMMARY!AY456="CENSORED",IF(SABI_SUMMARY!AX456="MALE_SUBADULT","M_DISPERSED",IF(SABI_SUMMARY!AX456="FEMALE_SUBADULT","F_DISPERSED","NA")),IF(SABI_SUMMARY!AY456="MALE_ADULT_36_48","M_RESIDENT",IF(SABI_SUMMARY!AY456="FEMALE_ADULT_36_48","F_RESIDENT","NA")))</f>
        <v>NA</v>
      </c>
    </row>
    <row r="457" spans="1:16" x14ac:dyDescent="0.2">
      <c r="A457" s="27">
        <f>SABI_RAW_DATA!A457</f>
        <v>456</v>
      </c>
      <c r="B457" s="1" t="str">
        <f>IF(SABI_SUMMARY!AK457="CENSORED",IF(SABI_SUMMARY!AJ457="MALE_SUBADULT","M_DISPERSED",IF(SABI_SUMMARY!AJ457="FEMALE_SUBADULT","F_DISPERSED","NA")),IF(SABI_SUMMARY!AK457="MALE_ADULT_36_48","M_RESIDENT",IF(SABI_SUMMARY!AK457="FEMALE_ADULT_36_48","F_RESIDENT","NA")))</f>
        <v>NA</v>
      </c>
      <c r="C457" s="1" t="str">
        <f>IF(SABI_SUMMARY!AL457="CENSORED",IF(SABI_SUMMARY!AK457="MALE_SUBADULT","M_DISPERSED",IF(SABI_SUMMARY!AK457="FEMALE_SUBADULT","F_DISPERSED","NA")),IF(SABI_SUMMARY!AL457="MALE_ADULT_36_48","M_RESIDENT",IF(SABI_SUMMARY!AL457="FEMALE_ADULT_36_48","F_RESIDENT","NA")))</f>
        <v>NA</v>
      </c>
      <c r="D457" s="1" t="str">
        <f>IF(SABI_SUMMARY!AM457="CENSORED",IF(SABI_SUMMARY!AL457="MALE_SUBADULT","M_DISPERSED",IF(SABI_SUMMARY!AL457="FEMALE_SUBADULT","F_DISPERSED","NA")),IF(SABI_SUMMARY!AM457="MALE_ADULT_36_48","M_RESIDENT",IF(SABI_SUMMARY!AM457="FEMALE_ADULT_36_48","F_RESIDENT","NA")))</f>
        <v>NA</v>
      </c>
      <c r="E457" s="1" t="str">
        <f>IF(SABI_SUMMARY!AN457="CENSORED",IF(SABI_SUMMARY!AM457="MALE_SUBADULT","M_DISPERSED",IF(SABI_SUMMARY!AM457="FEMALE_SUBADULT","F_DISPERSED","NA")),IF(SABI_SUMMARY!AN457="MALE_ADULT_36_48","M_RESIDENT",IF(SABI_SUMMARY!AN457="FEMALE_ADULT_36_48","F_RESIDENT","NA")))</f>
        <v>NA</v>
      </c>
      <c r="F457" s="1" t="str">
        <f>IF(SABI_SUMMARY!AO457="CENSORED",IF(SABI_SUMMARY!AN457="MALE_SUBADULT","M_DISPERSED",IF(SABI_SUMMARY!AN457="FEMALE_SUBADULT","F_DISPERSED","NA")),IF(SABI_SUMMARY!AO457="MALE_ADULT_36_48","M_RESIDENT",IF(SABI_SUMMARY!AO457="FEMALE_ADULT_36_48","F_RESIDENT","NA")))</f>
        <v>NA</v>
      </c>
      <c r="G457" s="1" t="str">
        <f>IF(SABI_SUMMARY!AP457="CENSORED",IF(SABI_SUMMARY!AO457="MALE_SUBADULT","M_DISPERSED",IF(SABI_SUMMARY!AO457="FEMALE_SUBADULT","F_DISPERSED","NA")),IF(SABI_SUMMARY!AP457="MALE_ADULT_36_48","M_RESIDENT",IF(SABI_SUMMARY!AP457="FEMALE_ADULT_36_48","F_RESIDENT","NA")))</f>
        <v>NA</v>
      </c>
      <c r="H457" s="1" t="str">
        <f>IF(SABI_SUMMARY!AQ457="CENSORED",IF(SABI_SUMMARY!AP457="MALE_SUBADULT","M_DISPERSED",IF(SABI_SUMMARY!AP457="FEMALE_SUBADULT","F_DISPERSED","NA")),IF(SABI_SUMMARY!AQ457="MALE_ADULT_36_48","M_RESIDENT",IF(SABI_SUMMARY!AQ457="FEMALE_ADULT_36_48","F_RESIDENT","NA")))</f>
        <v>NA</v>
      </c>
      <c r="I457" s="1" t="str">
        <f>IF(SABI_SUMMARY!AR457="CENSORED",IF(SABI_SUMMARY!AQ457="MALE_SUBADULT","M_DISPERSED",IF(SABI_SUMMARY!AQ457="FEMALE_SUBADULT","F_DISPERSED","NA")),IF(SABI_SUMMARY!AR457="MALE_ADULT_36_48","M_RESIDENT",IF(SABI_SUMMARY!AR457="FEMALE_ADULT_36_48","F_RESIDENT","NA")))</f>
        <v>NA</v>
      </c>
      <c r="J457" s="1" t="str">
        <f>IF(SABI_SUMMARY!AS457="CENSORED",IF(SABI_SUMMARY!AR457="MALE_SUBADULT","M_DISPERSED",IF(SABI_SUMMARY!AR457="FEMALE_SUBADULT","F_DISPERSED","NA")),IF(SABI_SUMMARY!AS457="MALE_ADULT_36_48","M_RESIDENT",IF(SABI_SUMMARY!AS457="FEMALE_ADULT_36_48","F_RESIDENT","NA")))</f>
        <v>NA</v>
      </c>
      <c r="K457" s="1" t="str">
        <f>IF(SABI_SUMMARY!AT457="CENSORED",IF(SABI_SUMMARY!AS457="MALE_SUBADULT","M_DISPERSED",IF(SABI_SUMMARY!AS457="FEMALE_SUBADULT","F_DISPERSED","NA")),IF(SABI_SUMMARY!AT457="MALE_ADULT_36_48","M_RESIDENT",IF(SABI_SUMMARY!AT457="FEMALE_ADULT_36_48","F_RESIDENT","NA")))</f>
        <v>NA</v>
      </c>
      <c r="L457" s="1" t="str">
        <f>IF(SABI_SUMMARY!AU457="CENSORED",IF(SABI_SUMMARY!AT457="MALE_SUBADULT","M_DISPERSED",IF(SABI_SUMMARY!AT457="FEMALE_SUBADULT","F_DISPERSED","NA")),IF(SABI_SUMMARY!AU457="MALE_ADULT_36_48","M_RESIDENT",IF(SABI_SUMMARY!AU457="FEMALE_ADULT_36_48","F_RESIDENT","NA")))</f>
        <v>NA</v>
      </c>
      <c r="M457" s="1" t="str">
        <f>IF(SABI_SUMMARY!AV457="CENSORED",IF(SABI_SUMMARY!AU457="MALE_SUBADULT","M_DISPERSED",IF(SABI_SUMMARY!AU457="FEMALE_SUBADULT","F_DISPERSED","NA")),IF(SABI_SUMMARY!AV457="MALE_ADULT_36_48","M_RESIDENT",IF(SABI_SUMMARY!AV457="FEMALE_ADULT_36_48","F_RESIDENT","NA")))</f>
        <v>NA</v>
      </c>
      <c r="N457" s="1" t="str">
        <f>IF(SABI_SUMMARY!AW457="CENSORED",IF(SABI_SUMMARY!AV457="MALE_SUBADULT","M_DISPERSED",IF(SABI_SUMMARY!AV457="FEMALE_SUBADULT","F_DISPERSED","NA")),IF(SABI_SUMMARY!AW457="MALE_ADULT_36_48","M_RESIDENT",IF(SABI_SUMMARY!AW457="FEMALE_ADULT_36_48","F_RESIDENT","NA")))</f>
        <v>NA</v>
      </c>
      <c r="O457" s="1" t="str">
        <f>IF(SABI_SUMMARY!AX457="CENSORED",IF(SABI_SUMMARY!AW457="MALE_SUBADULT","M_DISPERSED",IF(SABI_SUMMARY!AW457="FEMALE_SUBADULT","F_DISPERSED","NA")),IF(SABI_SUMMARY!AX457="MALE_ADULT_36_48","M_RESIDENT",IF(SABI_SUMMARY!AX457="FEMALE_ADULT_36_48","F_RESIDENT","NA")))</f>
        <v>NA</v>
      </c>
      <c r="P457" s="1" t="str">
        <f>IF(SABI_SUMMARY!AY457="CENSORED",IF(SABI_SUMMARY!AX457="MALE_SUBADULT","M_DISPERSED",IF(SABI_SUMMARY!AX457="FEMALE_SUBADULT","F_DISPERSED","NA")),IF(SABI_SUMMARY!AY457="MALE_ADULT_36_48","M_RESIDENT",IF(SABI_SUMMARY!AY457="FEMALE_ADULT_36_48","F_RESIDENT","NA")))</f>
        <v>NA</v>
      </c>
    </row>
    <row r="458" spans="1:16" x14ac:dyDescent="0.2">
      <c r="A458" s="27">
        <f>SABI_RAW_DATA!A458</f>
        <v>457</v>
      </c>
      <c r="B458" s="1" t="str">
        <f>IF(SABI_SUMMARY!AK458="CENSORED",IF(SABI_SUMMARY!AJ458="MALE_SUBADULT","M_DISPERSED",IF(SABI_SUMMARY!AJ458="FEMALE_SUBADULT","F_DISPERSED","NA")),IF(SABI_SUMMARY!AK458="MALE_ADULT_36_48","M_RESIDENT",IF(SABI_SUMMARY!AK458="FEMALE_ADULT_36_48","F_RESIDENT","NA")))</f>
        <v>NA</v>
      </c>
      <c r="C458" s="1" t="str">
        <f>IF(SABI_SUMMARY!AL458="CENSORED",IF(SABI_SUMMARY!AK458="MALE_SUBADULT","M_DISPERSED",IF(SABI_SUMMARY!AK458="FEMALE_SUBADULT","F_DISPERSED","NA")),IF(SABI_SUMMARY!AL458="MALE_ADULT_36_48","M_RESIDENT",IF(SABI_SUMMARY!AL458="FEMALE_ADULT_36_48","F_RESIDENT","NA")))</f>
        <v>NA</v>
      </c>
      <c r="D458" s="1" t="str">
        <f>IF(SABI_SUMMARY!AM458="CENSORED",IF(SABI_SUMMARY!AL458="MALE_SUBADULT","M_DISPERSED",IF(SABI_SUMMARY!AL458="FEMALE_SUBADULT","F_DISPERSED","NA")),IF(SABI_SUMMARY!AM458="MALE_ADULT_36_48","M_RESIDENT",IF(SABI_SUMMARY!AM458="FEMALE_ADULT_36_48","F_RESIDENT","NA")))</f>
        <v>NA</v>
      </c>
      <c r="E458" s="1" t="str">
        <f>IF(SABI_SUMMARY!AN458="CENSORED",IF(SABI_SUMMARY!AM458="MALE_SUBADULT","M_DISPERSED",IF(SABI_SUMMARY!AM458="FEMALE_SUBADULT","F_DISPERSED","NA")),IF(SABI_SUMMARY!AN458="MALE_ADULT_36_48","M_RESIDENT",IF(SABI_SUMMARY!AN458="FEMALE_ADULT_36_48","F_RESIDENT","NA")))</f>
        <v>NA</v>
      </c>
      <c r="F458" s="1" t="str">
        <f>IF(SABI_SUMMARY!AO458="CENSORED",IF(SABI_SUMMARY!AN458="MALE_SUBADULT","M_DISPERSED",IF(SABI_SUMMARY!AN458="FEMALE_SUBADULT","F_DISPERSED","NA")),IF(SABI_SUMMARY!AO458="MALE_ADULT_36_48","M_RESIDENT",IF(SABI_SUMMARY!AO458="FEMALE_ADULT_36_48","F_RESIDENT","NA")))</f>
        <v>NA</v>
      </c>
      <c r="G458" s="1" t="str">
        <f>IF(SABI_SUMMARY!AP458="CENSORED",IF(SABI_SUMMARY!AO458="MALE_SUBADULT","M_DISPERSED",IF(SABI_SUMMARY!AO458="FEMALE_SUBADULT","F_DISPERSED","NA")),IF(SABI_SUMMARY!AP458="MALE_ADULT_36_48","M_RESIDENT",IF(SABI_SUMMARY!AP458="FEMALE_ADULT_36_48","F_RESIDENT","NA")))</f>
        <v>NA</v>
      </c>
      <c r="H458" s="1" t="str">
        <f>IF(SABI_SUMMARY!AQ458="CENSORED",IF(SABI_SUMMARY!AP458="MALE_SUBADULT","M_DISPERSED",IF(SABI_SUMMARY!AP458="FEMALE_SUBADULT","F_DISPERSED","NA")),IF(SABI_SUMMARY!AQ458="MALE_ADULT_36_48","M_RESIDENT",IF(SABI_SUMMARY!AQ458="FEMALE_ADULT_36_48","F_RESIDENT","NA")))</f>
        <v>NA</v>
      </c>
      <c r="I458" s="1" t="str">
        <f>IF(SABI_SUMMARY!AR458="CENSORED",IF(SABI_SUMMARY!AQ458="MALE_SUBADULT","M_DISPERSED",IF(SABI_SUMMARY!AQ458="FEMALE_SUBADULT","F_DISPERSED","NA")),IF(SABI_SUMMARY!AR458="MALE_ADULT_36_48","M_RESIDENT",IF(SABI_SUMMARY!AR458="FEMALE_ADULT_36_48","F_RESIDENT","NA")))</f>
        <v>NA</v>
      </c>
      <c r="J458" s="1" t="str">
        <f>IF(SABI_SUMMARY!AS458="CENSORED",IF(SABI_SUMMARY!AR458="MALE_SUBADULT","M_DISPERSED",IF(SABI_SUMMARY!AR458="FEMALE_SUBADULT","F_DISPERSED","NA")),IF(SABI_SUMMARY!AS458="MALE_ADULT_36_48","M_RESIDENT",IF(SABI_SUMMARY!AS458="FEMALE_ADULT_36_48","F_RESIDENT","NA")))</f>
        <v>NA</v>
      </c>
      <c r="K458" s="1" t="str">
        <f>IF(SABI_SUMMARY!AT458="CENSORED",IF(SABI_SUMMARY!AS458="MALE_SUBADULT","M_DISPERSED",IF(SABI_SUMMARY!AS458="FEMALE_SUBADULT","F_DISPERSED","NA")),IF(SABI_SUMMARY!AT458="MALE_ADULT_36_48","M_RESIDENT",IF(SABI_SUMMARY!AT458="FEMALE_ADULT_36_48","F_RESIDENT","NA")))</f>
        <v>NA</v>
      </c>
      <c r="L458" s="1" t="str">
        <f>IF(SABI_SUMMARY!AU458="CENSORED",IF(SABI_SUMMARY!AT458="MALE_SUBADULT","M_DISPERSED",IF(SABI_SUMMARY!AT458="FEMALE_SUBADULT","F_DISPERSED","NA")),IF(SABI_SUMMARY!AU458="MALE_ADULT_36_48","M_RESIDENT",IF(SABI_SUMMARY!AU458="FEMALE_ADULT_36_48","F_RESIDENT","NA")))</f>
        <v>NA</v>
      </c>
      <c r="M458" s="1" t="str">
        <f>IF(SABI_SUMMARY!AV458="CENSORED",IF(SABI_SUMMARY!AU458="MALE_SUBADULT","M_DISPERSED",IF(SABI_SUMMARY!AU458="FEMALE_SUBADULT","F_DISPERSED","NA")),IF(SABI_SUMMARY!AV458="MALE_ADULT_36_48","M_RESIDENT",IF(SABI_SUMMARY!AV458="FEMALE_ADULT_36_48","F_RESIDENT","NA")))</f>
        <v>NA</v>
      </c>
      <c r="N458" s="1" t="str">
        <f>IF(SABI_SUMMARY!AW458="CENSORED",IF(SABI_SUMMARY!AV458="MALE_SUBADULT","M_DISPERSED",IF(SABI_SUMMARY!AV458="FEMALE_SUBADULT","F_DISPERSED","NA")),IF(SABI_SUMMARY!AW458="MALE_ADULT_36_48","M_RESIDENT",IF(SABI_SUMMARY!AW458="FEMALE_ADULT_36_48","F_RESIDENT","NA")))</f>
        <v>NA</v>
      </c>
      <c r="O458" s="1" t="str">
        <f>IF(SABI_SUMMARY!AX458="CENSORED",IF(SABI_SUMMARY!AW458="MALE_SUBADULT","M_DISPERSED",IF(SABI_SUMMARY!AW458="FEMALE_SUBADULT","F_DISPERSED","NA")),IF(SABI_SUMMARY!AX458="MALE_ADULT_36_48","M_RESIDENT",IF(SABI_SUMMARY!AX458="FEMALE_ADULT_36_48","F_RESIDENT","NA")))</f>
        <v>NA</v>
      </c>
      <c r="P458" s="1" t="str">
        <f>IF(SABI_SUMMARY!AY458="CENSORED",IF(SABI_SUMMARY!AX458="MALE_SUBADULT","M_DISPERSED",IF(SABI_SUMMARY!AX458="FEMALE_SUBADULT","F_DISPERSED","NA")),IF(SABI_SUMMARY!AY458="MALE_ADULT_36_48","M_RESIDENT",IF(SABI_SUMMARY!AY458="FEMALE_ADULT_36_48","F_RESIDENT","NA")))</f>
        <v>NA</v>
      </c>
    </row>
    <row r="459" spans="1:16" x14ac:dyDescent="0.2">
      <c r="A459" s="27">
        <f>SABI_RAW_DATA!A459</f>
        <v>458</v>
      </c>
      <c r="B459" s="1" t="str">
        <f>IF(SABI_SUMMARY!AK459="CENSORED",IF(SABI_SUMMARY!AJ459="MALE_SUBADULT","M_DISPERSED",IF(SABI_SUMMARY!AJ459="FEMALE_SUBADULT","F_DISPERSED","NA")),IF(SABI_SUMMARY!AK459="MALE_ADULT_36_48","M_RESIDENT",IF(SABI_SUMMARY!AK459="FEMALE_ADULT_36_48","F_RESIDENT","NA")))</f>
        <v>NA</v>
      </c>
      <c r="C459" s="1" t="str">
        <f>IF(SABI_SUMMARY!AL459="CENSORED",IF(SABI_SUMMARY!AK459="MALE_SUBADULT","M_DISPERSED",IF(SABI_SUMMARY!AK459="FEMALE_SUBADULT","F_DISPERSED","NA")),IF(SABI_SUMMARY!AL459="MALE_ADULT_36_48","M_RESIDENT",IF(SABI_SUMMARY!AL459="FEMALE_ADULT_36_48","F_RESIDENT","NA")))</f>
        <v>NA</v>
      </c>
      <c r="D459" s="1" t="str">
        <f>IF(SABI_SUMMARY!AM459="CENSORED",IF(SABI_SUMMARY!AL459="MALE_SUBADULT","M_DISPERSED",IF(SABI_SUMMARY!AL459="FEMALE_SUBADULT","F_DISPERSED","NA")),IF(SABI_SUMMARY!AM459="MALE_ADULT_36_48","M_RESIDENT",IF(SABI_SUMMARY!AM459="FEMALE_ADULT_36_48","F_RESIDENT","NA")))</f>
        <v>NA</v>
      </c>
      <c r="E459" s="1" t="str">
        <f>IF(SABI_SUMMARY!AN459="CENSORED",IF(SABI_SUMMARY!AM459="MALE_SUBADULT","M_DISPERSED",IF(SABI_SUMMARY!AM459="FEMALE_SUBADULT","F_DISPERSED","NA")),IF(SABI_SUMMARY!AN459="MALE_ADULT_36_48","M_RESIDENT",IF(SABI_SUMMARY!AN459="FEMALE_ADULT_36_48","F_RESIDENT","NA")))</f>
        <v>NA</v>
      </c>
      <c r="F459" s="1" t="str">
        <f>IF(SABI_SUMMARY!AO459="CENSORED",IF(SABI_SUMMARY!AN459="MALE_SUBADULT","M_DISPERSED",IF(SABI_SUMMARY!AN459="FEMALE_SUBADULT","F_DISPERSED","NA")),IF(SABI_SUMMARY!AO459="MALE_ADULT_36_48","M_RESIDENT",IF(SABI_SUMMARY!AO459="FEMALE_ADULT_36_48","F_RESIDENT","NA")))</f>
        <v>NA</v>
      </c>
      <c r="G459" s="1" t="str">
        <f>IF(SABI_SUMMARY!AP459="CENSORED",IF(SABI_SUMMARY!AO459="MALE_SUBADULT","M_DISPERSED",IF(SABI_SUMMARY!AO459="FEMALE_SUBADULT","F_DISPERSED","NA")),IF(SABI_SUMMARY!AP459="MALE_ADULT_36_48","M_RESIDENT",IF(SABI_SUMMARY!AP459="FEMALE_ADULT_36_48","F_RESIDENT","NA")))</f>
        <v>NA</v>
      </c>
      <c r="H459" s="1" t="str">
        <f>IF(SABI_SUMMARY!AQ459="CENSORED",IF(SABI_SUMMARY!AP459="MALE_SUBADULT","M_DISPERSED",IF(SABI_SUMMARY!AP459="FEMALE_SUBADULT","F_DISPERSED","NA")),IF(SABI_SUMMARY!AQ459="MALE_ADULT_36_48","M_RESIDENT",IF(SABI_SUMMARY!AQ459="FEMALE_ADULT_36_48","F_RESIDENT","NA")))</f>
        <v>NA</v>
      </c>
      <c r="I459" s="1" t="str">
        <f>IF(SABI_SUMMARY!AR459="CENSORED",IF(SABI_SUMMARY!AQ459="MALE_SUBADULT","M_DISPERSED",IF(SABI_SUMMARY!AQ459="FEMALE_SUBADULT","F_DISPERSED","NA")),IF(SABI_SUMMARY!AR459="MALE_ADULT_36_48","M_RESIDENT",IF(SABI_SUMMARY!AR459="FEMALE_ADULT_36_48","F_RESIDENT","NA")))</f>
        <v>NA</v>
      </c>
      <c r="J459" s="1" t="str">
        <f>IF(SABI_SUMMARY!AS459="CENSORED",IF(SABI_SUMMARY!AR459="MALE_SUBADULT","M_DISPERSED",IF(SABI_SUMMARY!AR459="FEMALE_SUBADULT","F_DISPERSED","NA")),IF(SABI_SUMMARY!AS459="MALE_ADULT_36_48","M_RESIDENT",IF(SABI_SUMMARY!AS459="FEMALE_ADULT_36_48","F_RESIDENT","NA")))</f>
        <v>NA</v>
      </c>
      <c r="K459" s="1" t="str">
        <f>IF(SABI_SUMMARY!AT459="CENSORED",IF(SABI_SUMMARY!AS459="MALE_SUBADULT","M_DISPERSED",IF(SABI_SUMMARY!AS459="FEMALE_SUBADULT","F_DISPERSED","NA")),IF(SABI_SUMMARY!AT459="MALE_ADULT_36_48","M_RESIDENT",IF(SABI_SUMMARY!AT459="FEMALE_ADULT_36_48","F_RESIDENT","NA")))</f>
        <v>NA</v>
      </c>
      <c r="L459" s="1" t="str">
        <f>IF(SABI_SUMMARY!AU459="CENSORED",IF(SABI_SUMMARY!AT459="MALE_SUBADULT","M_DISPERSED",IF(SABI_SUMMARY!AT459="FEMALE_SUBADULT","F_DISPERSED","NA")),IF(SABI_SUMMARY!AU459="MALE_ADULT_36_48","M_RESIDENT",IF(SABI_SUMMARY!AU459="FEMALE_ADULT_36_48","F_RESIDENT","NA")))</f>
        <v>NA</v>
      </c>
      <c r="M459" s="1" t="str">
        <f>IF(SABI_SUMMARY!AV459="CENSORED",IF(SABI_SUMMARY!AU459="MALE_SUBADULT","M_DISPERSED",IF(SABI_SUMMARY!AU459="FEMALE_SUBADULT","F_DISPERSED","NA")),IF(SABI_SUMMARY!AV459="MALE_ADULT_36_48","M_RESIDENT",IF(SABI_SUMMARY!AV459="FEMALE_ADULT_36_48","F_RESIDENT","NA")))</f>
        <v>NA</v>
      </c>
      <c r="N459" s="1" t="str">
        <f>IF(SABI_SUMMARY!AW459="CENSORED",IF(SABI_SUMMARY!AV459="MALE_SUBADULT","M_DISPERSED",IF(SABI_SUMMARY!AV459="FEMALE_SUBADULT","F_DISPERSED","NA")),IF(SABI_SUMMARY!AW459="MALE_ADULT_36_48","M_RESIDENT",IF(SABI_SUMMARY!AW459="FEMALE_ADULT_36_48","F_RESIDENT","NA")))</f>
        <v>NA</v>
      </c>
      <c r="O459" s="1" t="str">
        <f>IF(SABI_SUMMARY!AX459="CENSORED",IF(SABI_SUMMARY!AW459="MALE_SUBADULT","M_DISPERSED",IF(SABI_SUMMARY!AW459="FEMALE_SUBADULT","F_DISPERSED","NA")),IF(SABI_SUMMARY!AX459="MALE_ADULT_36_48","M_RESIDENT",IF(SABI_SUMMARY!AX459="FEMALE_ADULT_36_48","F_RESIDENT","NA")))</f>
        <v>NA</v>
      </c>
      <c r="P459" s="1" t="str">
        <f>IF(SABI_SUMMARY!AY459="CENSORED",IF(SABI_SUMMARY!AX459="MALE_SUBADULT","M_DISPERSED",IF(SABI_SUMMARY!AX459="FEMALE_SUBADULT","F_DISPERSED","NA")),IF(SABI_SUMMARY!AY459="MALE_ADULT_36_48","M_RESIDENT",IF(SABI_SUMMARY!AY459="FEMALE_ADULT_36_48","F_RESIDENT","NA")))</f>
        <v>NA</v>
      </c>
    </row>
    <row r="460" spans="1:16" x14ac:dyDescent="0.2">
      <c r="A460" s="27">
        <f>SABI_RAW_DATA!A460</f>
        <v>459</v>
      </c>
      <c r="B460" s="1" t="str">
        <f>IF(SABI_SUMMARY!AK460="CENSORED",IF(SABI_SUMMARY!AJ460="MALE_SUBADULT","M_DISPERSED",IF(SABI_SUMMARY!AJ460="FEMALE_SUBADULT","F_DISPERSED","NA")),IF(SABI_SUMMARY!AK460="MALE_ADULT_36_48","M_RESIDENT",IF(SABI_SUMMARY!AK460="FEMALE_ADULT_36_48","F_RESIDENT","NA")))</f>
        <v>NA</v>
      </c>
      <c r="C460" s="1" t="str">
        <f>IF(SABI_SUMMARY!AL460="CENSORED",IF(SABI_SUMMARY!AK460="MALE_SUBADULT","M_DISPERSED",IF(SABI_SUMMARY!AK460="FEMALE_SUBADULT","F_DISPERSED","NA")),IF(SABI_SUMMARY!AL460="MALE_ADULT_36_48","M_RESIDENT",IF(SABI_SUMMARY!AL460="FEMALE_ADULT_36_48","F_RESIDENT","NA")))</f>
        <v>NA</v>
      </c>
      <c r="D460" s="1" t="str">
        <f>IF(SABI_SUMMARY!AM460="CENSORED",IF(SABI_SUMMARY!AL460="MALE_SUBADULT","M_DISPERSED",IF(SABI_SUMMARY!AL460="FEMALE_SUBADULT","F_DISPERSED","NA")),IF(SABI_SUMMARY!AM460="MALE_ADULT_36_48","M_RESIDENT",IF(SABI_SUMMARY!AM460="FEMALE_ADULT_36_48","F_RESIDENT","NA")))</f>
        <v>NA</v>
      </c>
      <c r="E460" s="1" t="str">
        <f>IF(SABI_SUMMARY!AN460="CENSORED",IF(SABI_SUMMARY!AM460="MALE_SUBADULT","M_DISPERSED",IF(SABI_SUMMARY!AM460="FEMALE_SUBADULT","F_DISPERSED","NA")),IF(SABI_SUMMARY!AN460="MALE_ADULT_36_48","M_RESIDENT",IF(SABI_SUMMARY!AN460="FEMALE_ADULT_36_48","F_RESIDENT","NA")))</f>
        <v>NA</v>
      </c>
      <c r="F460" s="1" t="str">
        <f>IF(SABI_SUMMARY!AO460="CENSORED",IF(SABI_SUMMARY!AN460="MALE_SUBADULT","M_DISPERSED",IF(SABI_SUMMARY!AN460="FEMALE_SUBADULT","F_DISPERSED","NA")),IF(SABI_SUMMARY!AO460="MALE_ADULT_36_48","M_RESIDENT",IF(SABI_SUMMARY!AO460="FEMALE_ADULT_36_48","F_RESIDENT","NA")))</f>
        <v>NA</v>
      </c>
      <c r="G460" s="1" t="str">
        <f>IF(SABI_SUMMARY!AP460="CENSORED",IF(SABI_SUMMARY!AO460="MALE_SUBADULT","M_DISPERSED",IF(SABI_SUMMARY!AO460="FEMALE_SUBADULT","F_DISPERSED","NA")),IF(SABI_SUMMARY!AP460="MALE_ADULT_36_48","M_RESIDENT",IF(SABI_SUMMARY!AP460="FEMALE_ADULT_36_48","F_RESIDENT","NA")))</f>
        <v>NA</v>
      </c>
      <c r="H460" s="1" t="str">
        <f>IF(SABI_SUMMARY!AQ460="CENSORED",IF(SABI_SUMMARY!AP460="MALE_SUBADULT","M_DISPERSED",IF(SABI_SUMMARY!AP460="FEMALE_SUBADULT","F_DISPERSED","NA")),IF(SABI_SUMMARY!AQ460="MALE_ADULT_36_48","M_RESIDENT",IF(SABI_SUMMARY!AQ460="FEMALE_ADULT_36_48","F_RESIDENT","NA")))</f>
        <v>NA</v>
      </c>
      <c r="I460" s="1" t="str">
        <f>IF(SABI_SUMMARY!AR460="CENSORED",IF(SABI_SUMMARY!AQ460="MALE_SUBADULT","M_DISPERSED",IF(SABI_SUMMARY!AQ460="FEMALE_SUBADULT","F_DISPERSED","NA")),IF(SABI_SUMMARY!AR460="MALE_ADULT_36_48","M_RESIDENT",IF(SABI_SUMMARY!AR460="FEMALE_ADULT_36_48","F_RESIDENT","NA")))</f>
        <v>NA</v>
      </c>
      <c r="J460" s="1" t="str">
        <f>IF(SABI_SUMMARY!AS460="CENSORED",IF(SABI_SUMMARY!AR460="MALE_SUBADULT","M_DISPERSED",IF(SABI_SUMMARY!AR460="FEMALE_SUBADULT","F_DISPERSED","NA")),IF(SABI_SUMMARY!AS460="MALE_ADULT_36_48","M_RESIDENT",IF(SABI_SUMMARY!AS460="FEMALE_ADULT_36_48","F_RESIDENT","NA")))</f>
        <v>NA</v>
      </c>
      <c r="K460" s="1" t="str">
        <f>IF(SABI_SUMMARY!AT460="CENSORED",IF(SABI_SUMMARY!AS460="MALE_SUBADULT","M_DISPERSED",IF(SABI_SUMMARY!AS460="FEMALE_SUBADULT","F_DISPERSED","NA")),IF(SABI_SUMMARY!AT460="MALE_ADULT_36_48","M_RESIDENT",IF(SABI_SUMMARY!AT460="FEMALE_ADULT_36_48","F_RESIDENT","NA")))</f>
        <v>NA</v>
      </c>
      <c r="L460" s="1" t="str">
        <f>IF(SABI_SUMMARY!AU460="CENSORED",IF(SABI_SUMMARY!AT460="MALE_SUBADULT","M_DISPERSED",IF(SABI_SUMMARY!AT460="FEMALE_SUBADULT","F_DISPERSED","NA")),IF(SABI_SUMMARY!AU460="MALE_ADULT_36_48","M_RESIDENT",IF(SABI_SUMMARY!AU460="FEMALE_ADULT_36_48","F_RESIDENT","NA")))</f>
        <v>NA</v>
      </c>
      <c r="M460" s="1" t="str">
        <f>IF(SABI_SUMMARY!AV460="CENSORED",IF(SABI_SUMMARY!AU460="MALE_SUBADULT","M_DISPERSED",IF(SABI_SUMMARY!AU460="FEMALE_SUBADULT","F_DISPERSED","NA")),IF(SABI_SUMMARY!AV460="MALE_ADULT_36_48","M_RESIDENT",IF(SABI_SUMMARY!AV460="FEMALE_ADULT_36_48","F_RESIDENT","NA")))</f>
        <v>NA</v>
      </c>
      <c r="N460" s="1" t="str">
        <f>IF(SABI_SUMMARY!AW460="CENSORED",IF(SABI_SUMMARY!AV460="MALE_SUBADULT","M_DISPERSED",IF(SABI_SUMMARY!AV460="FEMALE_SUBADULT","F_DISPERSED","NA")),IF(SABI_SUMMARY!AW460="MALE_ADULT_36_48","M_RESIDENT",IF(SABI_SUMMARY!AW460="FEMALE_ADULT_36_48","F_RESIDENT","NA")))</f>
        <v>NA</v>
      </c>
      <c r="O460" s="1" t="str">
        <f>IF(SABI_SUMMARY!AX460="CENSORED",IF(SABI_SUMMARY!AW460="MALE_SUBADULT","M_DISPERSED",IF(SABI_SUMMARY!AW460="FEMALE_SUBADULT","F_DISPERSED","NA")),IF(SABI_SUMMARY!AX460="MALE_ADULT_36_48","M_RESIDENT",IF(SABI_SUMMARY!AX460="FEMALE_ADULT_36_48","F_RESIDENT","NA")))</f>
        <v>NA</v>
      </c>
      <c r="P460" s="1" t="str">
        <f>IF(SABI_SUMMARY!AY460="CENSORED",IF(SABI_SUMMARY!AX460="MALE_SUBADULT","M_DISPERSED",IF(SABI_SUMMARY!AX460="FEMALE_SUBADULT","F_DISPERSED","NA")),IF(SABI_SUMMARY!AY460="MALE_ADULT_36_48","M_RESIDENT",IF(SABI_SUMMARY!AY460="FEMALE_ADULT_36_48","F_RESIDENT","NA")))</f>
        <v>NA</v>
      </c>
    </row>
    <row r="461" spans="1:16" x14ac:dyDescent="0.2">
      <c r="A461" s="27">
        <f>SABI_RAW_DATA!A461</f>
        <v>460</v>
      </c>
      <c r="B461" s="1" t="str">
        <f>IF(SABI_SUMMARY!AK461="CENSORED",IF(SABI_SUMMARY!AJ461="MALE_SUBADULT","M_DISPERSED",IF(SABI_SUMMARY!AJ461="FEMALE_SUBADULT","F_DISPERSED","NA")),IF(SABI_SUMMARY!AK461="MALE_ADULT_36_48","M_RESIDENT",IF(SABI_SUMMARY!AK461="FEMALE_ADULT_36_48","F_RESIDENT","NA")))</f>
        <v>NA</v>
      </c>
      <c r="C461" s="1" t="str">
        <f>IF(SABI_SUMMARY!AL461="CENSORED",IF(SABI_SUMMARY!AK461="MALE_SUBADULT","M_DISPERSED",IF(SABI_SUMMARY!AK461="FEMALE_SUBADULT","F_DISPERSED","NA")),IF(SABI_SUMMARY!AL461="MALE_ADULT_36_48","M_RESIDENT",IF(SABI_SUMMARY!AL461="FEMALE_ADULT_36_48","F_RESIDENT","NA")))</f>
        <v>NA</v>
      </c>
      <c r="D461" s="1" t="str">
        <f>IF(SABI_SUMMARY!AM461="CENSORED",IF(SABI_SUMMARY!AL461="MALE_SUBADULT","M_DISPERSED",IF(SABI_SUMMARY!AL461="FEMALE_SUBADULT","F_DISPERSED","NA")),IF(SABI_SUMMARY!AM461="MALE_ADULT_36_48","M_RESIDENT",IF(SABI_SUMMARY!AM461="FEMALE_ADULT_36_48","F_RESIDENT","NA")))</f>
        <v>NA</v>
      </c>
      <c r="E461" s="1" t="str">
        <f>IF(SABI_SUMMARY!AN461="CENSORED",IF(SABI_SUMMARY!AM461="MALE_SUBADULT","M_DISPERSED",IF(SABI_SUMMARY!AM461="FEMALE_SUBADULT","F_DISPERSED","NA")),IF(SABI_SUMMARY!AN461="MALE_ADULT_36_48","M_RESIDENT",IF(SABI_SUMMARY!AN461="FEMALE_ADULT_36_48","F_RESIDENT","NA")))</f>
        <v>NA</v>
      </c>
      <c r="F461" s="1" t="str">
        <f>IF(SABI_SUMMARY!AO461="CENSORED",IF(SABI_SUMMARY!AN461="MALE_SUBADULT","M_DISPERSED",IF(SABI_SUMMARY!AN461="FEMALE_SUBADULT","F_DISPERSED","NA")),IF(SABI_SUMMARY!AO461="MALE_ADULT_36_48","M_RESIDENT",IF(SABI_SUMMARY!AO461="FEMALE_ADULT_36_48","F_RESIDENT","NA")))</f>
        <v>NA</v>
      </c>
      <c r="G461" s="1" t="str">
        <f>IF(SABI_SUMMARY!AP461="CENSORED",IF(SABI_SUMMARY!AO461="MALE_SUBADULT","M_DISPERSED",IF(SABI_SUMMARY!AO461="FEMALE_SUBADULT","F_DISPERSED","NA")),IF(SABI_SUMMARY!AP461="MALE_ADULT_36_48","M_RESIDENT",IF(SABI_SUMMARY!AP461="FEMALE_ADULT_36_48","F_RESIDENT","NA")))</f>
        <v>NA</v>
      </c>
      <c r="H461" s="1" t="str">
        <f>IF(SABI_SUMMARY!AQ461="CENSORED",IF(SABI_SUMMARY!AP461="MALE_SUBADULT","M_DISPERSED",IF(SABI_SUMMARY!AP461="FEMALE_SUBADULT","F_DISPERSED","NA")),IF(SABI_SUMMARY!AQ461="MALE_ADULT_36_48","M_RESIDENT",IF(SABI_SUMMARY!AQ461="FEMALE_ADULT_36_48","F_RESIDENT","NA")))</f>
        <v>NA</v>
      </c>
      <c r="I461" s="1" t="str">
        <f>IF(SABI_SUMMARY!AR461="CENSORED",IF(SABI_SUMMARY!AQ461="MALE_SUBADULT","M_DISPERSED",IF(SABI_SUMMARY!AQ461="FEMALE_SUBADULT","F_DISPERSED","NA")),IF(SABI_SUMMARY!AR461="MALE_ADULT_36_48","M_RESIDENT",IF(SABI_SUMMARY!AR461="FEMALE_ADULT_36_48","F_RESIDENT","NA")))</f>
        <v>NA</v>
      </c>
      <c r="J461" s="1" t="str">
        <f>IF(SABI_SUMMARY!AS461="CENSORED",IF(SABI_SUMMARY!AR461="MALE_SUBADULT","M_DISPERSED",IF(SABI_SUMMARY!AR461="FEMALE_SUBADULT","F_DISPERSED","NA")),IF(SABI_SUMMARY!AS461="MALE_ADULT_36_48","M_RESIDENT",IF(SABI_SUMMARY!AS461="FEMALE_ADULT_36_48","F_RESIDENT","NA")))</f>
        <v>NA</v>
      </c>
      <c r="K461" s="1" t="str">
        <f>IF(SABI_SUMMARY!AT461="CENSORED",IF(SABI_SUMMARY!AS461="MALE_SUBADULT","M_DISPERSED",IF(SABI_SUMMARY!AS461="FEMALE_SUBADULT","F_DISPERSED","NA")),IF(SABI_SUMMARY!AT461="MALE_ADULT_36_48","M_RESIDENT",IF(SABI_SUMMARY!AT461="FEMALE_ADULT_36_48","F_RESIDENT","NA")))</f>
        <v>NA</v>
      </c>
      <c r="L461" s="1" t="str">
        <f>IF(SABI_SUMMARY!AU461="CENSORED",IF(SABI_SUMMARY!AT461="MALE_SUBADULT","M_DISPERSED",IF(SABI_SUMMARY!AT461="FEMALE_SUBADULT","F_DISPERSED","NA")),IF(SABI_SUMMARY!AU461="MALE_ADULT_36_48","M_RESIDENT",IF(SABI_SUMMARY!AU461="FEMALE_ADULT_36_48","F_RESIDENT","NA")))</f>
        <v>NA</v>
      </c>
      <c r="M461" s="1" t="str">
        <f>IF(SABI_SUMMARY!AV461="CENSORED",IF(SABI_SUMMARY!AU461="MALE_SUBADULT","M_DISPERSED",IF(SABI_SUMMARY!AU461="FEMALE_SUBADULT","F_DISPERSED","NA")),IF(SABI_SUMMARY!AV461="MALE_ADULT_36_48","M_RESIDENT",IF(SABI_SUMMARY!AV461="FEMALE_ADULT_36_48","F_RESIDENT","NA")))</f>
        <v>NA</v>
      </c>
      <c r="N461" s="1" t="str">
        <f>IF(SABI_SUMMARY!AW461="CENSORED",IF(SABI_SUMMARY!AV461="MALE_SUBADULT","M_DISPERSED",IF(SABI_SUMMARY!AV461="FEMALE_SUBADULT","F_DISPERSED","NA")),IF(SABI_SUMMARY!AW461="MALE_ADULT_36_48","M_RESIDENT",IF(SABI_SUMMARY!AW461="FEMALE_ADULT_36_48","F_RESIDENT","NA")))</f>
        <v>NA</v>
      </c>
      <c r="O461" s="1" t="str">
        <f>IF(SABI_SUMMARY!AX461="CENSORED",IF(SABI_SUMMARY!AW461="MALE_SUBADULT","M_DISPERSED",IF(SABI_SUMMARY!AW461="FEMALE_SUBADULT","F_DISPERSED","NA")),IF(SABI_SUMMARY!AX461="MALE_ADULT_36_48","M_RESIDENT",IF(SABI_SUMMARY!AX461="FEMALE_ADULT_36_48","F_RESIDENT","NA")))</f>
        <v>NA</v>
      </c>
      <c r="P461" s="1" t="str">
        <f>IF(SABI_SUMMARY!AY461="CENSORED",IF(SABI_SUMMARY!AX461="MALE_SUBADULT","M_DISPERSED",IF(SABI_SUMMARY!AX461="FEMALE_SUBADULT","F_DISPERSED","NA")),IF(SABI_SUMMARY!AY461="MALE_ADULT_36_48","M_RESIDENT",IF(SABI_SUMMARY!AY461="FEMALE_ADULT_36_48","F_RESIDENT","NA")))</f>
        <v>NA</v>
      </c>
    </row>
    <row r="462" spans="1:16" x14ac:dyDescent="0.2">
      <c r="A462" s="27">
        <f>SABI_RAW_DATA!A462</f>
        <v>461</v>
      </c>
      <c r="B462" s="1" t="str">
        <f>IF(SABI_SUMMARY!AK462="CENSORED",IF(SABI_SUMMARY!AJ462="MALE_SUBADULT","M_DISPERSED",IF(SABI_SUMMARY!AJ462="FEMALE_SUBADULT","F_DISPERSED","NA")),IF(SABI_SUMMARY!AK462="MALE_ADULT_36_48","M_RESIDENT",IF(SABI_SUMMARY!AK462="FEMALE_ADULT_36_48","F_RESIDENT","NA")))</f>
        <v>NA</v>
      </c>
      <c r="C462" s="1" t="str">
        <f>IF(SABI_SUMMARY!AL462="CENSORED",IF(SABI_SUMMARY!AK462="MALE_SUBADULT","M_DISPERSED",IF(SABI_SUMMARY!AK462="FEMALE_SUBADULT","F_DISPERSED","NA")),IF(SABI_SUMMARY!AL462="MALE_ADULT_36_48","M_RESIDENT",IF(SABI_SUMMARY!AL462="FEMALE_ADULT_36_48","F_RESIDENT","NA")))</f>
        <v>NA</v>
      </c>
      <c r="D462" s="1" t="str">
        <f>IF(SABI_SUMMARY!AM462="CENSORED",IF(SABI_SUMMARY!AL462="MALE_SUBADULT","M_DISPERSED",IF(SABI_SUMMARY!AL462="FEMALE_SUBADULT","F_DISPERSED","NA")),IF(SABI_SUMMARY!AM462="MALE_ADULT_36_48","M_RESIDENT",IF(SABI_SUMMARY!AM462="FEMALE_ADULT_36_48","F_RESIDENT","NA")))</f>
        <v>NA</v>
      </c>
      <c r="E462" s="1" t="str">
        <f>IF(SABI_SUMMARY!AN462="CENSORED",IF(SABI_SUMMARY!AM462="MALE_SUBADULT","M_DISPERSED",IF(SABI_SUMMARY!AM462="FEMALE_SUBADULT","F_DISPERSED","NA")),IF(SABI_SUMMARY!AN462="MALE_ADULT_36_48","M_RESIDENT",IF(SABI_SUMMARY!AN462="FEMALE_ADULT_36_48","F_RESIDENT","NA")))</f>
        <v>NA</v>
      </c>
      <c r="F462" s="1" t="str">
        <f>IF(SABI_SUMMARY!AO462="CENSORED",IF(SABI_SUMMARY!AN462="MALE_SUBADULT","M_DISPERSED",IF(SABI_SUMMARY!AN462="FEMALE_SUBADULT","F_DISPERSED","NA")),IF(SABI_SUMMARY!AO462="MALE_ADULT_36_48","M_RESIDENT",IF(SABI_SUMMARY!AO462="FEMALE_ADULT_36_48","F_RESIDENT","NA")))</f>
        <v>NA</v>
      </c>
      <c r="G462" s="1" t="str">
        <f>IF(SABI_SUMMARY!AP462="CENSORED",IF(SABI_SUMMARY!AO462="MALE_SUBADULT","M_DISPERSED",IF(SABI_SUMMARY!AO462="FEMALE_SUBADULT","F_DISPERSED","NA")),IF(SABI_SUMMARY!AP462="MALE_ADULT_36_48","M_RESIDENT",IF(SABI_SUMMARY!AP462="FEMALE_ADULT_36_48","F_RESIDENT","NA")))</f>
        <v>NA</v>
      </c>
      <c r="H462" s="1" t="str">
        <f>IF(SABI_SUMMARY!AQ462="CENSORED",IF(SABI_SUMMARY!AP462="MALE_SUBADULT","M_DISPERSED",IF(SABI_SUMMARY!AP462="FEMALE_SUBADULT","F_DISPERSED","NA")),IF(SABI_SUMMARY!AQ462="MALE_ADULT_36_48","M_RESIDENT",IF(SABI_SUMMARY!AQ462="FEMALE_ADULT_36_48","F_RESIDENT","NA")))</f>
        <v>NA</v>
      </c>
      <c r="I462" s="1" t="str">
        <f>IF(SABI_SUMMARY!AR462="CENSORED",IF(SABI_SUMMARY!AQ462="MALE_SUBADULT","M_DISPERSED",IF(SABI_SUMMARY!AQ462="FEMALE_SUBADULT","F_DISPERSED","NA")),IF(SABI_SUMMARY!AR462="MALE_ADULT_36_48","M_RESIDENT",IF(SABI_SUMMARY!AR462="FEMALE_ADULT_36_48","F_RESIDENT","NA")))</f>
        <v>NA</v>
      </c>
      <c r="J462" s="1" t="str">
        <f>IF(SABI_SUMMARY!AS462="CENSORED",IF(SABI_SUMMARY!AR462="MALE_SUBADULT","M_DISPERSED",IF(SABI_SUMMARY!AR462="FEMALE_SUBADULT","F_DISPERSED","NA")),IF(SABI_SUMMARY!AS462="MALE_ADULT_36_48","M_RESIDENT",IF(SABI_SUMMARY!AS462="FEMALE_ADULT_36_48","F_RESIDENT","NA")))</f>
        <v>NA</v>
      </c>
      <c r="K462" s="1" t="str">
        <f>IF(SABI_SUMMARY!AT462="CENSORED",IF(SABI_SUMMARY!AS462="MALE_SUBADULT","M_DISPERSED",IF(SABI_SUMMARY!AS462="FEMALE_SUBADULT","F_DISPERSED","NA")),IF(SABI_SUMMARY!AT462="MALE_ADULT_36_48","M_RESIDENT",IF(SABI_SUMMARY!AT462="FEMALE_ADULT_36_48","F_RESIDENT","NA")))</f>
        <v>NA</v>
      </c>
      <c r="L462" s="1" t="str">
        <f>IF(SABI_SUMMARY!AU462="CENSORED",IF(SABI_SUMMARY!AT462="MALE_SUBADULT","M_DISPERSED",IF(SABI_SUMMARY!AT462="FEMALE_SUBADULT","F_DISPERSED","NA")),IF(SABI_SUMMARY!AU462="MALE_ADULT_36_48","M_RESIDENT",IF(SABI_SUMMARY!AU462="FEMALE_ADULT_36_48","F_RESIDENT","NA")))</f>
        <v>NA</v>
      </c>
      <c r="M462" s="1" t="str">
        <f>IF(SABI_SUMMARY!AV462="CENSORED",IF(SABI_SUMMARY!AU462="MALE_SUBADULT","M_DISPERSED",IF(SABI_SUMMARY!AU462="FEMALE_SUBADULT","F_DISPERSED","NA")),IF(SABI_SUMMARY!AV462="MALE_ADULT_36_48","M_RESIDENT",IF(SABI_SUMMARY!AV462="FEMALE_ADULT_36_48","F_RESIDENT","NA")))</f>
        <v>NA</v>
      </c>
      <c r="N462" s="1" t="str">
        <f>IF(SABI_SUMMARY!AW462="CENSORED",IF(SABI_SUMMARY!AV462="MALE_SUBADULT","M_DISPERSED",IF(SABI_SUMMARY!AV462="FEMALE_SUBADULT","F_DISPERSED","NA")),IF(SABI_SUMMARY!AW462="MALE_ADULT_36_48","M_RESIDENT",IF(SABI_SUMMARY!AW462="FEMALE_ADULT_36_48","F_RESIDENT","NA")))</f>
        <v>NA</v>
      </c>
      <c r="O462" s="1" t="str">
        <f>IF(SABI_SUMMARY!AX462="CENSORED",IF(SABI_SUMMARY!AW462="MALE_SUBADULT","M_DISPERSED",IF(SABI_SUMMARY!AW462="FEMALE_SUBADULT","F_DISPERSED","NA")),IF(SABI_SUMMARY!AX462="MALE_ADULT_36_48","M_RESIDENT",IF(SABI_SUMMARY!AX462="FEMALE_ADULT_36_48","F_RESIDENT","NA")))</f>
        <v>NA</v>
      </c>
      <c r="P462" s="1" t="str">
        <f>IF(SABI_SUMMARY!AY462="CENSORED",IF(SABI_SUMMARY!AX462="MALE_SUBADULT","M_DISPERSED",IF(SABI_SUMMARY!AX462="FEMALE_SUBADULT","F_DISPERSED","NA")),IF(SABI_SUMMARY!AY462="MALE_ADULT_36_48","M_RESIDENT",IF(SABI_SUMMARY!AY462="FEMALE_ADULT_36_48","F_RESIDENT","NA")))</f>
        <v>NA</v>
      </c>
    </row>
    <row r="463" spans="1:16" x14ac:dyDescent="0.2">
      <c r="A463" s="27">
        <f>SABI_RAW_DATA!A463</f>
        <v>462</v>
      </c>
      <c r="B463" s="1" t="str">
        <f>IF(SABI_SUMMARY!AK463="CENSORED",IF(SABI_SUMMARY!AJ463="MALE_SUBADULT","M_DISPERSED",IF(SABI_SUMMARY!AJ463="FEMALE_SUBADULT","F_DISPERSED","NA")),IF(SABI_SUMMARY!AK463="MALE_ADULT_36_48","M_RESIDENT",IF(SABI_SUMMARY!AK463="FEMALE_ADULT_36_48","F_RESIDENT","NA")))</f>
        <v>NA</v>
      </c>
      <c r="C463" s="1" t="str">
        <f>IF(SABI_SUMMARY!AL463="CENSORED",IF(SABI_SUMMARY!AK463="MALE_SUBADULT","M_DISPERSED",IF(SABI_SUMMARY!AK463="FEMALE_SUBADULT","F_DISPERSED","NA")),IF(SABI_SUMMARY!AL463="MALE_ADULT_36_48","M_RESIDENT",IF(SABI_SUMMARY!AL463="FEMALE_ADULT_36_48","F_RESIDENT","NA")))</f>
        <v>NA</v>
      </c>
      <c r="D463" s="1" t="str">
        <f>IF(SABI_SUMMARY!AM463="CENSORED",IF(SABI_SUMMARY!AL463="MALE_SUBADULT","M_DISPERSED",IF(SABI_SUMMARY!AL463="FEMALE_SUBADULT","F_DISPERSED","NA")),IF(SABI_SUMMARY!AM463="MALE_ADULT_36_48","M_RESIDENT",IF(SABI_SUMMARY!AM463="FEMALE_ADULT_36_48","F_RESIDENT","NA")))</f>
        <v>NA</v>
      </c>
      <c r="E463" s="1" t="str">
        <f>IF(SABI_SUMMARY!AN463="CENSORED",IF(SABI_SUMMARY!AM463="MALE_SUBADULT","M_DISPERSED",IF(SABI_SUMMARY!AM463="FEMALE_SUBADULT","F_DISPERSED","NA")),IF(SABI_SUMMARY!AN463="MALE_ADULT_36_48","M_RESIDENT",IF(SABI_SUMMARY!AN463="FEMALE_ADULT_36_48","F_RESIDENT","NA")))</f>
        <v>NA</v>
      </c>
      <c r="F463" s="1" t="str">
        <f>IF(SABI_SUMMARY!AO463="CENSORED",IF(SABI_SUMMARY!AN463="MALE_SUBADULT","M_DISPERSED",IF(SABI_SUMMARY!AN463="FEMALE_SUBADULT","F_DISPERSED","NA")),IF(SABI_SUMMARY!AO463="MALE_ADULT_36_48","M_RESIDENT",IF(SABI_SUMMARY!AO463="FEMALE_ADULT_36_48","F_RESIDENT","NA")))</f>
        <v>M_DISPERSED</v>
      </c>
      <c r="G463" s="1" t="str">
        <f>IF(SABI_SUMMARY!AP463="CENSORED",IF(SABI_SUMMARY!AO463="MALE_SUBADULT","M_DISPERSED",IF(SABI_SUMMARY!AO463="FEMALE_SUBADULT","F_DISPERSED","NA")),IF(SABI_SUMMARY!AP463="MALE_ADULT_36_48","M_RESIDENT",IF(SABI_SUMMARY!AP463="FEMALE_ADULT_36_48","F_RESIDENT","NA")))</f>
        <v>NA</v>
      </c>
      <c r="H463" s="1" t="str">
        <f>IF(SABI_SUMMARY!AQ463="CENSORED",IF(SABI_SUMMARY!AP463="MALE_SUBADULT","M_DISPERSED",IF(SABI_SUMMARY!AP463="FEMALE_SUBADULT","F_DISPERSED","NA")),IF(SABI_SUMMARY!AQ463="MALE_ADULT_36_48","M_RESIDENT",IF(SABI_SUMMARY!AQ463="FEMALE_ADULT_36_48","F_RESIDENT","NA")))</f>
        <v>NA</v>
      </c>
      <c r="I463" s="1" t="str">
        <f>IF(SABI_SUMMARY!AR463="CENSORED",IF(SABI_SUMMARY!AQ463="MALE_SUBADULT","M_DISPERSED",IF(SABI_SUMMARY!AQ463="FEMALE_SUBADULT","F_DISPERSED","NA")),IF(SABI_SUMMARY!AR463="MALE_ADULT_36_48","M_RESIDENT",IF(SABI_SUMMARY!AR463="FEMALE_ADULT_36_48","F_RESIDENT","NA")))</f>
        <v>NA</v>
      </c>
      <c r="J463" s="1" t="str">
        <f>IF(SABI_SUMMARY!AS463="CENSORED",IF(SABI_SUMMARY!AR463="MALE_SUBADULT","M_DISPERSED",IF(SABI_SUMMARY!AR463="FEMALE_SUBADULT","F_DISPERSED","NA")),IF(SABI_SUMMARY!AS463="MALE_ADULT_36_48","M_RESIDENT",IF(SABI_SUMMARY!AS463="FEMALE_ADULT_36_48","F_RESIDENT","NA")))</f>
        <v>NA</v>
      </c>
      <c r="K463" s="1" t="str">
        <f>IF(SABI_SUMMARY!AT463="CENSORED",IF(SABI_SUMMARY!AS463="MALE_SUBADULT","M_DISPERSED",IF(SABI_SUMMARY!AS463="FEMALE_SUBADULT","F_DISPERSED","NA")),IF(SABI_SUMMARY!AT463="MALE_ADULT_36_48","M_RESIDENT",IF(SABI_SUMMARY!AT463="FEMALE_ADULT_36_48","F_RESIDENT","NA")))</f>
        <v>NA</v>
      </c>
      <c r="L463" s="1" t="str">
        <f>IF(SABI_SUMMARY!AU463="CENSORED",IF(SABI_SUMMARY!AT463="MALE_SUBADULT","M_DISPERSED",IF(SABI_SUMMARY!AT463="FEMALE_SUBADULT","F_DISPERSED","NA")),IF(SABI_SUMMARY!AU463="MALE_ADULT_36_48","M_RESIDENT",IF(SABI_SUMMARY!AU463="FEMALE_ADULT_36_48","F_RESIDENT","NA")))</f>
        <v>NA</v>
      </c>
      <c r="M463" s="1" t="str">
        <f>IF(SABI_SUMMARY!AV463="CENSORED",IF(SABI_SUMMARY!AU463="MALE_SUBADULT","M_DISPERSED",IF(SABI_SUMMARY!AU463="FEMALE_SUBADULT","F_DISPERSED","NA")),IF(SABI_SUMMARY!AV463="MALE_ADULT_36_48","M_RESIDENT",IF(SABI_SUMMARY!AV463="FEMALE_ADULT_36_48","F_RESIDENT","NA")))</f>
        <v>NA</v>
      </c>
      <c r="N463" s="1" t="str">
        <f>IF(SABI_SUMMARY!AW463="CENSORED",IF(SABI_SUMMARY!AV463="MALE_SUBADULT","M_DISPERSED",IF(SABI_SUMMARY!AV463="FEMALE_SUBADULT","F_DISPERSED","NA")),IF(SABI_SUMMARY!AW463="MALE_ADULT_36_48","M_RESIDENT",IF(SABI_SUMMARY!AW463="FEMALE_ADULT_36_48","F_RESIDENT","NA")))</f>
        <v>NA</v>
      </c>
      <c r="O463" s="1" t="str">
        <f>IF(SABI_SUMMARY!AX463="CENSORED",IF(SABI_SUMMARY!AW463="MALE_SUBADULT","M_DISPERSED",IF(SABI_SUMMARY!AW463="FEMALE_SUBADULT","F_DISPERSED","NA")),IF(SABI_SUMMARY!AX463="MALE_ADULT_36_48","M_RESIDENT",IF(SABI_SUMMARY!AX463="FEMALE_ADULT_36_48","F_RESIDENT","NA")))</f>
        <v>NA</v>
      </c>
      <c r="P463" s="1" t="str">
        <f>IF(SABI_SUMMARY!AY463="CENSORED",IF(SABI_SUMMARY!AX463="MALE_SUBADULT","M_DISPERSED",IF(SABI_SUMMARY!AX463="FEMALE_SUBADULT","F_DISPERSED","NA")),IF(SABI_SUMMARY!AY463="MALE_ADULT_36_48","M_RESIDENT",IF(SABI_SUMMARY!AY463="FEMALE_ADULT_36_48","F_RESIDENT","NA")))</f>
        <v>NA</v>
      </c>
    </row>
    <row r="464" spans="1:16" x14ac:dyDescent="0.2">
      <c r="A464" s="27">
        <f>SABI_RAW_DATA!A464</f>
        <v>463</v>
      </c>
      <c r="B464" s="1" t="str">
        <f>IF(SABI_SUMMARY!AK464="CENSORED",IF(SABI_SUMMARY!AJ464="MALE_SUBADULT","M_DISPERSED",IF(SABI_SUMMARY!AJ464="FEMALE_SUBADULT","F_DISPERSED","NA")),IF(SABI_SUMMARY!AK464="MALE_ADULT_36_48","M_RESIDENT",IF(SABI_SUMMARY!AK464="FEMALE_ADULT_36_48","F_RESIDENT","NA")))</f>
        <v>NA</v>
      </c>
      <c r="C464" s="1" t="str">
        <f>IF(SABI_SUMMARY!AL464="CENSORED",IF(SABI_SUMMARY!AK464="MALE_SUBADULT","M_DISPERSED",IF(SABI_SUMMARY!AK464="FEMALE_SUBADULT","F_DISPERSED","NA")),IF(SABI_SUMMARY!AL464="MALE_ADULT_36_48","M_RESIDENT",IF(SABI_SUMMARY!AL464="FEMALE_ADULT_36_48","F_RESIDENT","NA")))</f>
        <v>NA</v>
      </c>
      <c r="D464" s="1" t="str">
        <f>IF(SABI_SUMMARY!AM464="CENSORED",IF(SABI_SUMMARY!AL464="MALE_SUBADULT","M_DISPERSED",IF(SABI_SUMMARY!AL464="FEMALE_SUBADULT","F_DISPERSED","NA")),IF(SABI_SUMMARY!AM464="MALE_ADULT_36_48","M_RESIDENT",IF(SABI_SUMMARY!AM464="FEMALE_ADULT_36_48","F_RESIDENT","NA")))</f>
        <v>NA</v>
      </c>
      <c r="E464" s="1" t="str">
        <f>IF(SABI_SUMMARY!AN464="CENSORED",IF(SABI_SUMMARY!AM464="MALE_SUBADULT","M_DISPERSED",IF(SABI_SUMMARY!AM464="FEMALE_SUBADULT","F_DISPERSED","NA")),IF(SABI_SUMMARY!AN464="MALE_ADULT_36_48","M_RESIDENT",IF(SABI_SUMMARY!AN464="FEMALE_ADULT_36_48","F_RESIDENT","NA")))</f>
        <v>NA</v>
      </c>
      <c r="F464" s="1" t="str">
        <f>IF(SABI_SUMMARY!AO464="CENSORED",IF(SABI_SUMMARY!AN464="MALE_SUBADULT","M_DISPERSED",IF(SABI_SUMMARY!AN464="FEMALE_SUBADULT","F_DISPERSED","NA")),IF(SABI_SUMMARY!AO464="MALE_ADULT_36_48","M_RESIDENT",IF(SABI_SUMMARY!AO464="FEMALE_ADULT_36_48","F_RESIDENT","NA")))</f>
        <v>M_DISPERSED</v>
      </c>
      <c r="G464" s="1" t="str">
        <f>IF(SABI_SUMMARY!AP464="CENSORED",IF(SABI_SUMMARY!AO464="MALE_SUBADULT","M_DISPERSED",IF(SABI_SUMMARY!AO464="FEMALE_SUBADULT","F_DISPERSED","NA")),IF(SABI_SUMMARY!AP464="MALE_ADULT_36_48","M_RESIDENT",IF(SABI_SUMMARY!AP464="FEMALE_ADULT_36_48","F_RESIDENT","NA")))</f>
        <v>NA</v>
      </c>
      <c r="H464" s="1" t="str">
        <f>IF(SABI_SUMMARY!AQ464="CENSORED",IF(SABI_SUMMARY!AP464="MALE_SUBADULT","M_DISPERSED",IF(SABI_SUMMARY!AP464="FEMALE_SUBADULT","F_DISPERSED","NA")),IF(SABI_SUMMARY!AQ464="MALE_ADULT_36_48","M_RESIDENT",IF(SABI_SUMMARY!AQ464="FEMALE_ADULT_36_48","F_RESIDENT","NA")))</f>
        <v>NA</v>
      </c>
      <c r="I464" s="1" t="str">
        <f>IF(SABI_SUMMARY!AR464="CENSORED",IF(SABI_SUMMARY!AQ464="MALE_SUBADULT","M_DISPERSED",IF(SABI_SUMMARY!AQ464="FEMALE_SUBADULT","F_DISPERSED","NA")),IF(SABI_SUMMARY!AR464="MALE_ADULT_36_48","M_RESIDENT",IF(SABI_SUMMARY!AR464="FEMALE_ADULT_36_48","F_RESIDENT","NA")))</f>
        <v>NA</v>
      </c>
      <c r="J464" s="1" t="str">
        <f>IF(SABI_SUMMARY!AS464="CENSORED",IF(SABI_SUMMARY!AR464="MALE_SUBADULT","M_DISPERSED",IF(SABI_SUMMARY!AR464="FEMALE_SUBADULT","F_DISPERSED","NA")),IF(SABI_SUMMARY!AS464="MALE_ADULT_36_48","M_RESIDENT",IF(SABI_SUMMARY!AS464="FEMALE_ADULT_36_48","F_RESIDENT","NA")))</f>
        <v>NA</v>
      </c>
      <c r="K464" s="1" t="str">
        <f>IF(SABI_SUMMARY!AT464="CENSORED",IF(SABI_SUMMARY!AS464="MALE_SUBADULT","M_DISPERSED",IF(SABI_SUMMARY!AS464="FEMALE_SUBADULT","F_DISPERSED","NA")),IF(SABI_SUMMARY!AT464="MALE_ADULT_36_48","M_RESIDENT",IF(SABI_SUMMARY!AT464="FEMALE_ADULT_36_48","F_RESIDENT","NA")))</f>
        <v>NA</v>
      </c>
      <c r="L464" s="1" t="str">
        <f>IF(SABI_SUMMARY!AU464="CENSORED",IF(SABI_SUMMARY!AT464="MALE_SUBADULT","M_DISPERSED",IF(SABI_SUMMARY!AT464="FEMALE_SUBADULT","F_DISPERSED","NA")),IF(SABI_SUMMARY!AU464="MALE_ADULT_36_48","M_RESIDENT",IF(SABI_SUMMARY!AU464="FEMALE_ADULT_36_48","F_RESIDENT","NA")))</f>
        <v>NA</v>
      </c>
      <c r="M464" s="1" t="str">
        <f>IF(SABI_SUMMARY!AV464="CENSORED",IF(SABI_SUMMARY!AU464="MALE_SUBADULT","M_DISPERSED",IF(SABI_SUMMARY!AU464="FEMALE_SUBADULT","F_DISPERSED","NA")),IF(SABI_SUMMARY!AV464="MALE_ADULT_36_48","M_RESIDENT",IF(SABI_SUMMARY!AV464="FEMALE_ADULT_36_48","F_RESIDENT","NA")))</f>
        <v>NA</v>
      </c>
      <c r="N464" s="1" t="str">
        <f>IF(SABI_SUMMARY!AW464="CENSORED",IF(SABI_SUMMARY!AV464="MALE_SUBADULT","M_DISPERSED",IF(SABI_SUMMARY!AV464="FEMALE_SUBADULT","F_DISPERSED","NA")),IF(SABI_SUMMARY!AW464="MALE_ADULT_36_48","M_RESIDENT",IF(SABI_SUMMARY!AW464="FEMALE_ADULT_36_48","F_RESIDENT","NA")))</f>
        <v>NA</v>
      </c>
      <c r="O464" s="1" t="str">
        <f>IF(SABI_SUMMARY!AX464="CENSORED",IF(SABI_SUMMARY!AW464="MALE_SUBADULT","M_DISPERSED",IF(SABI_SUMMARY!AW464="FEMALE_SUBADULT","F_DISPERSED","NA")),IF(SABI_SUMMARY!AX464="MALE_ADULT_36_48","M_RESIDENT",IF(SABI_SUMMARY!AX464="FEMALE_ADULT_36_48","F_RESIDENT","NA")))</f>
        <v>NA</v>
      </c>
      <c r="P464" s="1" t="str">
        <f>IF(SABI_SUMMARY!AY464="CENSORED",IF(SABI_SUMMARY!AX464="MALE_SUBADULT","M_DISPERSED",IF(SABI_SUMMARY!AX464="FEMALE_SUBADULT","F_DISPERSED","NA")),IF(SABI_SUMMARY!AY464="MALE_ADULT_36_48","M_RESIDENT",IF(SABI_SUMMARY!AY464="FEMALE_ADULT_36_48","F_RESIDENT","NA")))</f>
        <v>NA</v>
      </c>
    </row>
    <row r="465" spans="1:16" x14ac:dyDescent="0.2">
      <c r="A465" s="27">
        <f>SABI_RAW_DATA!A465</f>
        <v>464</v>
      </c>
      <c r="B465" s="1" t="str">
        <f>IF(SABI_SUMMARY!AK465="CENSORED",IF(SABI_SUMMARY!AJ465="MALE_SUBADULT","M_DISPERSED",IF(SABI_SUMMARY!AJ465="FEMALE_SUBADULT","F_DISPERSED","NA")),IF(SABI_SUMMARY!AK465="MALE_ADULT_36_48","M_RESIDENT",IF(SABI_SUMMARY!AK465="FEMALE_ADULT_36_48","F_RESIDENT","NA")))</f>
        <v>NA</v>
      </c>
      <c r="C465" s="1" t="str">
        <f>IF(SABI_SUMMARY!AL465="CENSORED",IF(SABI_SUMMARY!AK465="MALE_SUBADULT","M_DISPERSED",IF(SABI_SUMMARY!AK465="FEMALE_SUBADULT","F_DISPERSED","NA")),IF(SABI_SUMMARY!AL465="MALE_ADULT_36_48","M_RESIDENT",IF(SABI_SUMMARY!AL465="FEMALE_ADULT_36_48","F_RESIDENT","NA")))</f>
        <v>NA</v>
      </c>
      <c r="D465" s="1" t="str">
        <f>IF(SABI_SUMMARY!AM465="CENSORED",IF(SABI_SUMMARY!AL465="MALE_SUBADULT","M_DISPERSED",IF(SABI_SUMMARY!AL465="FEMALE_SUBADULT","F_DISPERSED","NA")),IF(SABI_SUMMARY!AM465="MALE_ADULT_36_48","M_RESIDENT",IF(SABI_SUMMARY!AM465="FEMALE_ADULT_36_48","F_RESIDENT","NA")))</f>
        <v>NA</v>
      </c>
      <c r="E465" s="1" t="str">
        <f>IF(SABI_SUMMARY!AN465="CENSORED",IF(SABI_SUMMARY!AM465="MALE_SUBADULT","M_DISPERSED",IF(SABI_SUMMARY!AM465="FEMALE_SUBADULT","F_DISPERSED","NA")),IF(SABI_SUMMARY!AN465="MALE_ADULT_36_48","M_RESIDENT",IF(SABI_SUMMARY!AN465="FEMALE_ADULT_36_48","F_RESIDENT","NA")))</f>
        <v>NA</v>
      </c>
      <c r="F465" s="1" t="str">
        <f>IF(SABI_SUMMARY!AO465="CENSORED",IF(SABI_SUMMARY!AN465="MALE_SUBADULT","M_DISPERSED",IF(SABI_SUMMARY!AN465="FEMALE_SUBADULT","F_DISPERSED","NA")),IF(SABI_SUMMARY!AO465="MALE_ADULT_36_48","M_RESIDENT",IF(SABI_SUMMARY!AO465="FEMALE_ADULT_36_48","F_RESIDENT","NA")))</f>
        <v>NA</v>
      </c>
      <c r="G465" s="1" t="str">
        <f>IF(SABI_SUMMARY!AP465="CENSORED",IF(SABI_SUMMARY!AO465="MALE_SUBADULT","M_DISPERSED",IF(SABI_SUMMARY!AO465="FEMALE_SUBADULT","F_DISPERSED","NA")),IF(SABI_SUMMARY!AP465="MALE_ADULT_36_48","M_RESIDENT",IF(SABI_SUMMARY!AP465="FEMALE_ADULT_36_48","F_RESIDENT","NA")))</f>
        <v>NA</v>
      </c>
      <c r="H465" s="1" t="str">
        <f>IF(SABI_SUMMARY!AQ465="CENSORED",IF(SABI_SUMMARY!AP465="MALE_SUBADULT","M_DISPERSED",IF(SABI_SUMMARY!AP465="FEMALE_SUBADULT","F_DISPERSED","NA")),IF(SABI_SUMMARY!AQ465="MALE_ADULT_36_48","M_RESIDENT",IF(SABI_SUMMARY!AQ465="FEMALE_ADULT_36_48","F_RESIDENT","NA")))</f>
        <v>NA</v>
      </c>
      <c r="I465" s="1" t="str">
        <f>IF(SABI_SUMMARY!AR465="CENSORED",IF(SABI_SUMMARY!AQ465="MALE_SUBADULT","M_DISPERSED",IF(SABI_SUMMARY!AQ465="FEMALE_SUBADULT","F_DISPERSED","NA")),IF(SABI_SUMMARY!AR465="MALE_ADULT_36_48","M_RESIDENT",IF(SABI_SUMMARY!AR465="FEMALE_ADULT_36_48","F_RESIDENT","NA")))</f>
        <v>NA</v>
      </c>
      <c r="J465" s="1" t="str">
        <f>IF(SABI_SUMMARY!AS465="CENSORED",IF(SABI_SUMMARY!AR465="MALE_SUBADULT","M_DISPERSED",IF(SABI_SUMMARY!AR465="FEMALE_SUBADULT","F_DISPERSED","NA")),IF(SABI_SUMMARY!AS465="MALE_ADULT_36_48","M_RESIDENT",IF(SABI_SUMMARY!AS465="FEMALE_ADULT_36_48","F_RESIDENT","NA")))</f>
        <v>NA</v>
      </c>
      <c r="K465" s="1" t="str">
        <f>IF(SABI_SUMMARY!AT465="CENSORED",IF(SABI_SUMMARY!AS465="MALE_SUBADULT","M_DISPERSED",IF(SABI_SUMMARY!AS465="FEMALE_SUBADULT","F_DISPERSED","NA")),IF(SABI_SUMMARY!AT465="MALE_ADULT_36_48","M_RESIDENT",IF(SABI_SUMMARY!AT465="FEMALE_ADULT_36_48","F_RESIDENT","NA")))</f>
        <v>NA</v>
      </c>
      <c r="L465" s="1" t="str">
        <f>IF(SABI_SUMMARY!AU465="CENSORED",IF(SABI_SUMMARY!AT465="MALE_SUBADULT","M_DISPERSED",IF(SABI_SUMMARY!AT465="FEMALE_SUBADULT","F_DISPERSED","NA")),IF(SABI_SUMMARY!AU465="MALE_ADULT_36_48","M_RESIDENT",IF(SABI_SUMMARY!AU465="FEMALE_ADULT_36_48","F_RESIDENT","NA")))</f>
        <v>NA</v>
      </c>
      <c r="M465" s="1" t="str">
        <f>IF(SABI_SUMMARY!AV465="CENSORED",IF(SABI_SUMMARY!AU465="MALE_SUBADULT","M_DISPERSED",IF(SABI_SUMMARY!AU465="FEMALE_SUBADULT","F_DISPERSED","NA")),IF(SABI_SUMMARY!AV465="MALE_ADULT_36_48","M_RESIDENT",IF(SABI_SUMMARY!AV465="FEMALE_ADULT_36_48","F_RESIDENT","NA")))</f>
        <v>NA</v>
      </c>
      <c r="N465" s="1" t="str">
        <f>IF(SABI_SUMMARY!AW465="CENSORED",IF(SABI_SUMMARY!AV465="MALE_SUBADULT","M_DISPERSED",IF(SABI_SUMMARY!AV465="FEMALE_SUBADULT","F_DISPERSED","NA")),IF(SABI_SUMMARY!AW465="MALE_ADULT_36_48","M_RESIDENT",IF(SABI_SUMMARY!AW465="FEMALE_ADULT_36_48","F_RESIDENT","NA")))</f>
        <v>NA</v>
      </c>
      <c r="O465" s="1" t="str">
        <f>IF(SABI_SUMMARY!AX465="CENSORED",IF(SABI_SUMMARY!AW465="MALE_SUBADULT","M_DISPERSED",IF(SABI_SUMMARY!AW465="FEMALE_SUBADULT","F_DISPERSED","NA")),IF(SABI_SUMMARY!AX465="MALE_ADULT_36_48","M_RESIDENT",IF(SABI_SUMMARY!AX465="FEMALE_ADULT_36_48","F_RESIDENT","NA")))</f>
        <v>NA</v>
      </c>
      <c r="P465" s="1" t="str">
        <f>IF(SABI_SUMMARY!AY465="CENSORED",IF(SABI_SUMMARY!AX465="MALE_SUBADULT","M_DISPERSED",IF(SABI_SUMMARY!AX465="FEMALE_SUBADULT","F_DISPERSED","NA")),IF(SABI_SUMMARY!AY465="MALE_ADULT_36_48","M_RESIDENT",IF(SABI_SUMMARY!AY465="FEMALE_ADULT_36_48","F_RESIDENT","NA")))</f>
        <v>NA</v>
      </c>
    </row>
    <row r="466" spans="1:16" x14ac:dyDescent="0.2">
      <c r="A466" s="27">
        <f>SABI_RAW_DATA!A466</f>
        <v>465</v>
      </c>
      <c r="B466" s="1" t="str">
        <f>IF(SABI_SUMMARY!AK466="CENSORED",IF(SABI_SUMMARY!AJ466="MALE_SUBADULT","M_DISPERSED",IF(SABI_SUMMARY!AJ466="FEMALE_SUBADULT","F_DISPERSED","NA")),IF(SABI_SUMMARY!AK466="MALE_ADULT_36_48","M_RESIDENT",IF(SABI_SUMMARY!AK466="FEMALE_ADULT_36_48","F_RESIDENT","NA")))</f>
        <v>NA</v>
      </c>
      <c r="C466" s="1" t="str">
        <f>IF(SABI_SUMMARY!AL466="CENSORED",IF(SABI_SUMMARY!AK466="MALE_SUBADULT","M_DISPERSED",IF(SABI_SUMMARY!AK466="FEMALE_SUBADULT","F_DISPERSED","NA")),IF(SABI_SUMMARY!AL466="MALE_ADULT_36_48","M_RESIDENT",IF(SABI_SUMMARY!AL466="FEMALE_ADULT_36_48","F_RESIDENT","NA")))</f>
        <v>NA</v>
      </c>
      <c r="D466" s="1" t="str">
        <f>IF(SABI_SUMMARY!AM466="CENSORED",IF(SABI_SUMMARY!AL466="MALE_SUBADULT","M_DISPERSED",IF(SABI_SUMMARY!AL466="FEMALE_SUBADULT","F_DISPERSED","NA")),IF(SABI_SUMMARY!AM466="MALE_ADULT_36_48","M_RESIDENT",IF(SABI_SUMMARY!AM466="FEMALE_ADULT_36_48","F_RESIDENT","NA")))</f>
        <v>NA</v>
      </c>
      <c r="E466" s="1" t="str">
        <f>IF(SABI_SUMMARY!AN466="CENSORED",IF(SABI_SUMMARY!AM466="MALE_SUBADULT","M_DISPERSED",IF(SABI_SUMMARY!AM466="FEMALE_SUBADULT","F_DISPERSED","NA")),IF(SABI_SUMMARY!AN466="MALE_ADULT_36_48","M_RESIDENT",IF(SABI_SUMMARY!AN466="FEMALE_ADULT_36_48","F_RESIDENT","NA")))</f>
        <v>NA</v>
      </c>
      <c r="F466" s="1" t="str">
        <f>IF(SABI_SUMMARY!AO466="CENSORED",IF(SABI_SUMMARY!AN466="MALE_SUBADULT","M_DISPERSED",IF(SABI_SUMMARY!AN466="FEMALE_SUBADULT","F_DISPERSED","NA")),IF(SABI_SUMMARY!AO466="MALE_ADULT_36_48","M_RESIDENT",IF(SABI_SUMMARY!AO466="FEMALE_ADULT_36_48","F_RESIDENT","NA")))</f>
        <v>NA</v>
      </c>
      <c r="G466" s="1" t="str">
        <f>IF(SABI_SUMMARY!AP466="CENSORED",IF(SABI_SUMMARY!AO466="MALE_SUBADULT","M_DISPERSED",IF(SABI_SUMMARY!AO466="FEMALE_SUBADULT","F_DISPERSED","NA")),IF(SABI_SUMMARY!AP466="MALE_ADULT_36_48","M_RESIDENT",IF(SABI_SUMMARY!AP466="FEMALE_ADULT_36_48","F_RESIDENT","NA")))</f>
        <v>NA</v>
      </c>
      <c r="H466" s="1" t="str">
        <f>IF(SABI_SUMMARY!AQ466="CENSORED",IF(SABI_SUMMARY!AP466="MALE_SUBADULT","M_DISPERSED",IF(SABI_SUMMARY!AP466="FEMALE_SUBADULT","F_DISPERSED","NA")),IF(SABI_SUMMARY!AQ466="MALE_ADULT_36_48","M_RESIDENT",IF(SABI_SUMMARY!AQ466="FEMALE_ADULT_36_48","F_RESIDENT","NA")))</f>
        <v>NA</v>
      </c>
      <c r="I466" s="1" t="str">
        <f>IF(SABI_SUMMARY!AR466="CENSORED",IF(SABI_SUMMARY!AQ466="MALE_SUBADULT","M_DISPERSED",IF(SABI_SUMMARY!AQ466="FEMALE_SUBADULT","F_DISPERSED","NA")),IF(SABI_SUMMARY!AR466="MALE_ADULT_36_48","M_RESIDENT",IF(SABI_SUMMARY!AR466="FEMALE_ADULT_36_48","F_RESIDENT","NA")))</f>
        <v>NA</v>
      </c>
      <c r="J466" s="1" t="str">
        <f>IF(SABI_SUMMARY!AS466="CENSORED",IF(SABI_SUMMARY!AR466="MALE_SUBADULT","M_DISPERSED",IF(SABI_SUMMARY!AR466="FEMALE_SUBADULT","F_DISPERSED","NA")),IF(SABI_SUMMARY!AS466="MALE_ADULT_36_48","M_RESIDENT",IF(SABI_SUMMARY!AS466="FEMALE_ADULT_36_48","F_RESIDENT","NA")))</f>
        <v>NA</v>
      </c>
      <c r="K466" s="1" t="str">
        <f>IF(SABI_SUMMARY!AT466="CENSORED",IF(SABI_SUMMARY!AS466="MALE_SUBADULT","M_DISPERSED",IF(SABI_SUMMARY!AS466="FEMALE_SUBADULT","F_DISPERSED","NA")),IF(SABI_SUMMARY!AT466="MALE_ADULT_36_48","M_RESIDENT",IF(SABI_SUMMARY!AT466="FEMALE_ADULT_36_48","F_RESIDENT","NA")))</f>
        <v>NA</v>
      </c>
      <c r="L466" s="1" t="str">
        <f>IF(SABI_SUMMARY!AU466="CENSORED",IF(SABI_SUMMARY!AT466="MALE_SUBADULT","M_DISPERSED",IF(SABI_SUMMARY!AT466="FEMALE_SUBADULT","F_DISPERSED","NA")),IF(SABI_SUMMARY!AU466="MALE_ADULT_36_48","M_RESIDENT",IF(SABI_SUMMARY!AU466="FEMALE_ADULT_36_48","F_RESIDENT","NA")))</f>
        <v>NA</v>
      </c>
      <c r="M466" s="1" t="str">
        <f>IF(SABI_SUMMARY!AV466="CENSORED",IF(SABI_SUMMARY!AU466="MALE_SUBADULT","M_DISPERSED",IF(SABI_SUMMARY!AU466="FEMALE_SUBADULT","F_DISPERSED","NA")),IF(SABI_SUMMARY!AV466="MALE_ADULT_36_48","M_RESIDENT",IF(SABI_SUMMARY!AV466="FEMALE_ADULT_36_48","F_RESIDENT","NA")))</f>
        <v>NA</v>
      </c>
      <c r="N466" s="1" t="str">
        <f>IF(SABI_SUMMARY!AW466="CENSORED",IF(SABI_SUMMARY!AV466="MALE_SUBADULT","M_DISPERSED",IF(SABI_SUMMARY!AV466="FEMALE_SUBADULT","F_DISPERSED","NA")),IF(SABI_SUMMARY!AW466="MALE_ADULT_36_48","M_RESIDENT",IF(SABI_SUMMARY!AW466="FEMALE_ADULT_36_48","F_RESIDENT","NA")))</f>
        <v>NA</v>
      </c>
      <c r="O466" s="1" t="str">
        <f>IF(SABI_SUMMARY!AX466="CENSORED",IF(SABI_SUMMARY!AW466="MALE_SUBADULT","M_DISPERSED",IF(SABI_SUMMARY!AW466="FEMALE_SUBADULT","F_DISPERSED","NA")),IF(SABI_SUMMARY!AX466="MALE_ADULT_36_48","M_RESIDENT",IF(SABI_SUMMARY!AX466="FEMALE_ADULT_36_48","F_RESIDENT","NA")))</f>
        <v>NA</v>
      </c>
      <c r="P466" s="1" t="str">
        <f>IF(SABI_SUMMARY!AY466="CENSORED",IF(SABI_SUMMARY!AX466="MALE_SUBADULT","M_DISPERSED",IF(SABI_SUMMARY!AX466="FEMALE_SUBADULT","F_DISPERSED","NA")),IF(SABI_SUMMARY!AY466="MALE_ADULT_36_48","M_RESIDENT",IF(SABI_SUMMARY!AY466="FEMALE_ADULT_36_48","F_RESIDENT","NA")))</f>
        <v>NA</v>
      </c>
    </row>
    <row r="467" spans="1:16" x14ac:dyDescent="0.2">
      <c r="A467" s="27">
        <f>SABI_RAW_DATA!A467</f>
        <v>466</v>
      </c>
      <c r="B467" s="1" t="str">
        <f>IF(SABI_SUMMARY!AK467="CENSORED",IF(SABI_SUMMARY!AJ467="MALE_SUBADULT","M_DISPERSED",IF(SABI_SUMMARY!AJ467="FEMALE_SUBADULT","F_DISPERSED","NA")),IF(SABI_SUMMARY!AK467="MALE_ADULT_36_48","M_RESIDENT",IF(SABI_SUMMARY!AK467="FEMALE_ADULT_36_48","F_RESIDENT","NA")))</f>
        <v>NA</v>
      </c>
      <c r="C467" s="1" t="str">
        <f>IF(SABI_SUMMARY!AL467="CENSORED",IF(SABI_SUMMARY!AK467="MALE_SUBADULT","M_DISPERSED",IF(SABI_SUMMARY!AK467="FEMALE_SUBADULT","F_DISPERSED","NA")),IF(SABI_SUMMARY!AL467="MALE_ADULT_36_48","M_RESIDENT",IF(SABI_SUMMARY!AL467="FEMALE_ADULT_36_48","F_RESIDENT","NA")))</f>
        <v>NA</v>
      </c>
      <c r="D467" s="1" t="str">
        <f>IF(SABI_SUMMARY!AM467="CENSORED",IF(SABI_SUMMARY!AL467="MALE_SUBADULT","M_DISPERSED",IF(SABI_SUMMARY!AL467="FEMALE_SUBADULT","F_DISPERSED","NA")),IF(SABI_SUMMARY!AM467="MALE_ADULT_36_48","M_RESIDENT",IF(SABI_SUMMARY!AM467="FEMALE_ADULT_36_48","F_RESIDENT","NA")))</f>
        <v>NA</v>
      </c>
      <c r="E467" s="1" t="str">
        <f>IF(SABI_SUMMARY!AN467="CENSORED",IF(SABI_SUMMARY!AM467="MALE_SUBADULT","M_DISPERSED",IF(SABI_SUMMARY!AM467="FEMALE_SUBADULT","F_DISPERSED","NA")),IF(SABI_SUMMARY!AN467="MALE_ADULT_36_48","M_RESIDENT",IF(SABI_SUMMARY!AN467="FEMALE_ADULT_36_48","F_RESIDENT","NA")))</f>
        <v>NA</v>
      </c>
      <c r="F467" s="1" t="str">
        <f>IF(SABI_SUMMARY!AO467="CENSORED",IF(SABI_SUMMARY!AN467="MALE_SUBADULT","M_DISPERSED",IF(SABI_SUMMARY!AN467="FEMALE_SUBADULT","F_DISPERSED","NA")),IF(SABI_SUMMARY!AO467="MALE_ADULT_36_48","M_RESIDENT",IF(SABI_SUMMARY!AO467="FEMALE_ADULT_36_48","F_RESIDENT","NA")))</f>
        <v>NA</v>
      </c>
      <c r="G467" s="1" t="str">
        <f>IF(SABI_SUMMARY!AP467="CENSORED",IF(SABI_SUMMARY!AO467="MALE_SUBADULT","M_DISPERSED",IF(SABI_SUMMARY!AO467="FEMALE_SUBADULT","F_DISPERSED","NA")),IF(SABI_SUMMARY!AP467="MALE_ADULT_36_48","M_RESIDENT",IF(SABI_SUMMARY!AP467="FEMALE_ADULT_36_48","F_RESIDENT","NA")))</f>
        <v>NA</v>
      </c>
      <c r="H467" s="1" t="str">
        <f>IF(SABI_SUMMARY!AQ467="CENSORED",IF(SABI_SUMMARY!AP467="MALE_SUBADULT","M_DISPERSED",IF(SABI_SUMMARY!AP467="FEMALE_SUBADULT","F_DISPERSED","NA")),IF(SABI_SUMMARY!AQ467="MALE_ADULT_36_48","M_RESIDENT",IF(SABI_SUMMARY!AQ467="FEMALE_ADULT_36_48","F_RESIDENT","NA")))</f>
        <v>NA</v>
      </c>
      <c r="I467" s="1" t="str">
        <f>IF(SABI_SUMMARY!AR467="CENSORED",IF(SABI_SUMMARY!AQ467="MALE_SUBADULT","M_DISPERSED",IF(SABI_SUMMARY!AQ467="FEMALE_SUBADULT","F_DISPERSED","NA")),IF(SABI_SUMMARY!AR467="MALE_ADULT_36_48","M_RESIDENT",IF(SABI_SUMMARY!AR467="FEMALE_ADULT_36_48","F_RESIDENT","NA")))</f>
        <v>NA</v>
      </c>
      <c r="J467" s="1" t="str">
        <f>IF(SABI_SUMMARY!AS467="CENSORED",IF(SABI_SUMMARY!AR467="MALE_SUBADULT","M_DISPERSED",IF(SABI_SUMMARY!AR467="FEMALE_SUBADULT","F_DISPERSED","NA")),IF(SABI_SUMMARY!AS467="MALE_ADULT_36_48","M_RESIDENT",IF(SABI_SUMMARY!AS467="FEMALE_ADULT_36_48","F_RESIDENT","NA")))</f>
        <v>NA</v>
      </c>
      <c r="K467" s="1" t="str">
        <f>IF(SABI_SUMMARY!AT467="CENSORED",IF(SABI_SUMMARY!AS467="MALE_SUBADULT","M_DISPERSED",IF(SABI_SUMMARY!AS467="FEMALE_SUBADULT","F_DISPERSED","NA")),IF(SABI_SUMMARY!AT467="MALE_ADULT_36_48","M_RESIDENT",IF(SABI_SUMMARY!AT467="FEMALE_ADULT_36_48","F_RESIDENT","NA")))</f>
        <v>NA</v>
      </c>
      <c r="L467" s="1" t="str">
        <f>IF(SABI_SUMMARY!AU467="CENSORED",IF(SABI_SUMMARY!AT467="MALE_SUBADULT","M_DISPERSED",IF(SABI_SUMMARY!AT467="FEMALE_SUBADULT","F_DISPERSED","NA")),IF(SABI_SUMMARY!AU467="MALE_ADULT_36_48","M_RESIDENT",IF(SABI_SUMMARY!AU467="FEMALE_ADULT_36_48","F_RESIDENT","NA")))</f>
        <v>NA</v>
      </c>
      <c r="M467" s="1" t="str">
        <f>IF(SABI_SUMMARY!AV467="CENSORED",IF(SABI_SUMMARY!AU467="MALE_SUBADULT","M_DISPERSED",IF(SABI_SUMMARY!AU467="FEMALE_SUBADULT","F_DISPERSED","NA")),IF(SABI_SUMMARY!AV467="MALE_ADULT_36_48","M_RESIDENT",IF(SABI_SUMMARY!AV467="FEMALE_ADULT_36_48","F_RESIDENT","NA")))</f>
        <v>NA</v>
      </c>
      <c r="N467" s="1" t="str">
        <f>IF(SABI_SUMMARY!AW467="CENSORED",IF(SABI_SUMMARY!AV467="MALE_SUBADULT","M_DISPERSED",IF(SABI_SUMMARY!AV467="FEMALE_SUBADULT","F_DISPERSED","NA")),IF(SABI_SUMMARY!AW467="MALE_ADULT_36_48","M_RESIDENT",IF(SABI_SUMMARY!AW467="FEMALE_ADULT_36_48","F_RESIDENT","NA")))</f>
        <v>NA</v>
      </c>
      <c r="O467" s="1" t="str">
        <f>IF(SABI_SUMMARY!AX467="CENSORED",IF(SABI_SUMMARY!AW467="MALE_SUBADULT","M_DISPERSED",IF(SABI_SUMMARY!AW467="FEMALE_SUBADULT","F_DISPERSED","NA")),IF(SABI_SUMMARY!AX467="MALE_ADULT_36_48","M_RESIDENT",IF(SABI_SUMMARY!AX467="FEMALE_ADULT_36_48","F_RESIDENT","NA")))</f>
        <v>NA</v>
      </c>
      <c r="P467" s="1" t="str">
        <f>IF(SABI_SUMMARY!AY467="CENSORED",IF(SABI_SUMMARY!AX467="MALE_SUBADULT","M_DISPERSED",IF(SABI_SUMMARY!AX467="FEMALE_SUBADULT","F_DISPERSED","NA")),IF(SABI_SUMMARY!AY467="MALE_ADULT_36_48","M_RESIDENT",IF(SABI_SUMMARY!AY467="FEMALE_ADULT_36_48","F_RESIDENT","NA")))</f>
        <v>NA</v>
      </c>
    </row>
    <row r="468" spans="1:16" x14ac:dyDescent="0.2">
      <c r="A468" s="27">
        <f>SABI_RAW_DATA!A468</f>
        <v>467</v>
      </c>
      <c r="B468" s="1" t="str">
        <f>IF(SABI_SUMMARY!AK468="CENSORED",IF(SABI_SUMMARY!AJ468="MALE_SUBADULT","M_DISPERSED",IF(SABI_SUMMARY!AJ468="FEMALE_SUBADULT","F_DISPERSED","NA")),IF(SABI_SUMMARY!AK468="MALE_ADULT_36_48","M_RESIDENT",IF(SABI_SUMMARY!AK468="FEMALE_ADULT_36_48","F_RESIDENT","NA")))</f>
        <v>NA</v>
      </c>
      <c r="C468" s="1" t="str">
        <f>IF(SABI_SUMMARY!AL468="CENSORED",IF(SABI_SUMMARY!AK468="MALE_SUBADULT","M_DISPERSED",IF(SABI_SUMMARY!AK468="FEMALE_SUBADULT","F_DISPERSED","NA")),IF(SABI_SUMMARY!AL468="MALE_ADULT_36_48","M_RESIDENT",IF(SABI_SUMMARY!AL468="FEMALE_ADULT_36_48","F_RESIDENT","NA")))</f>
        <v>NA</v>
      </c>
      <c r="D468" s="1" t="str">
        <f>IF(SABI_SUMMARY!AM468="CENSORED",IF(SABI_SUMMARY!AL468="MALE_SUBADULT","M_DISPERSED",IF(SABI_SUMMARY!AL468="FEMALE_SUBADULT","F_DISPERSED","NA")),IF(SABI_SUMMARY!AM468="MALE_ADULT_36_48","M_RESIDENT",IF(SABI_SUMMARY!AM468="FEMALE_ADULT_36_48","F_RESIDENT","NA")))</f>
        <v>NA</v>
      </c>
      <c r="E468" s="1" t="str">
        <f>IF(SABI_SUMMARY!AN468="CENSORED",IF(SABI_SUMMARY!AM468="MALE_SUBADULT","M_DISPERSED",IF(SABI_SUMMARY!AM468="FEMALE_SUBADULT","F_DISPERSED","NA")),IF(SABI_SUMMARY!AN468="MALE_ADULT_36_48","M_RESIDENT",IF(SABI_SUMMARY!AN468="FEMALE_ADULT_36_48","F_RESIDENT","NA")))</f>
        <v>NA</v>
      </c>
      <c r="F468" s="1" t="str">
        <f>IF(SABI_SUMMARY!AO468="CENSORED",IF(SABI_SUMMARY!AN468="MALE_SUBADULT","M_DISPERSED",IF(SABI_SUMMARY!AN468="FEMALE_SUBADULT","F_DISPERSED","NA")),IF(SABI_SUMMARY!AO468="MALE_ADULT_36_48","M_RESIDENT",IF(SABI_SUMMARY!AO468="FEMALE_ADULT_36_48","F_RESIDENT","NA")))</f>
        <v>NA</v>
      </c>
      <c r="G468" s="1" t="str">
        <f>IF(SABI_SUMMARY!AP468="CENSORED",IF(SABI_SUMMARY!AO468="MALE_SUBADULT","M_DISPERSED",IF(SABI_SUMMARY!AO468="FEMALE_SUBADULT","F_DISPERSED","NA")),IF(SABI_SUMMARY!AP468="MALE_ADULT_36_48","M_RESIDENT",IF(SABI_SUMMARY!AP468="FEMALE_ADULT_36_48","F_RESIDENT","NA")))</f>
        <v>NA</v>
      </c>
      <c r="H468" s="1" t="str">
        <f>IF(SABI_SUMMARY!AQ468="CENSORED",IF(SABI_SUMMARY!AP468="MALE_SUBADULT","M_DISPERSED",IF(SABI_SUMMARY!AP468="FEMALE_SUBADULT","F_DISPERSED","NA")),IF(SABI_SUMMARY!AQ468="MALE_ADULT_36_48","M_RESIDENT",IF(SABI_SUMMARY!AQ468="FEMALE_ADULT_36_48","F_RESIDENT","NA")))</f>
        <v>NA</v>
      </c>
      <c r="I468" s="1" t="str">
        <f>IF(SABI_SUMMARY!AR468="CENSORED",IF(SABI_SUMMARY!AQ468="MALE_SUBADULT","M_DISPERSED",IF(SABI_SUMMARY!AQ468="FEMALE_SUBADULT","F_DISPERSED","NA")),IF(SABI_SUMMARY!AR468="MALE_ADULT_36_48","M_RESIDENT",IF(SABI_SUMMARY!AR468="FEMALE_ADULT_36_48","F_RESIDENT","NA")))</f>
        <v>NA</v>
      </c>
      <c r="J468" s="1" t="str">
        <f>IF(SABI_SUMMARY!AS468="CENSORED",IF(SABI_SUMMARY!AR468="MALE_SUBADULT","M_DISPERSED",IF(SABI_SUMMARY!AR468="FEMALE_SUBADULT","F_DISPERSED","NA")),IF(SABI_SUMMARY!AS468="MALE_ADULT_36_48","M_RESIDENT",IF(SABI_SUMMARY!AS468="FEMALE_ADULT_36_48","F_RESIDENT","NA")))</f>
        <v>NA</v>
      </c>
      <c r="K468" s="1" t="str">
        <f>IF(SABI_SUMMARY!AT468="CENSORED",IF(SABI_SUMMARY!AS468="MALE_SUBADULT","M_DISPERSED",IF(SABI_SUMMARY!AS468="FEMALE_SUBADULT","F_DISPERSED","NA")),IF(SABI_SUMMARY!AT468="MALE_ADULT_36_48","M_RESIDENT",IF(SABI_SUMMARY!AT468="FEMALE_ADULT_36_48","F_RESIDENT","NA")))</f>
        <v>NA</v>
      </c>
      <c r="L468" s="1" t="str">
        <f>IF(SABI_SUMMARY!AU468="CENSORED",IF(SABI_SUMMARY!AT468="MALE_SUBADULT","M_DISPERSED",IF(SABI_SUMMARY!AT468="FEMALE_SUBADULT","F_DISPERSED","NA")),IF(SABI_SUMMARY!AU468="MALE_ADULT_36_48","M_RESIDENT",IF(SABI_SUMMARY!AU468="FEMALE_ADULT_36_48","F_RESIDENT","NA")))</f>
        <v>NA</v>
      </c>
      <c r="M468" s="1" t="str">
        <f>IF(SABI_SUMMARY!AV468="CENSORED",IF(SABI_SUMMARY!AU468="MALE_SUBADULT","M_DISPERSED",IF(SABI_SUMMARY!AU468="FEMALE_SUBADULT","F_DISPERSED","NA")),IF(SABI_SUMMARY!AV468="MALE_ADULT_36_48","M_RESIDENT",IF(SABI_SUMMARY!AV468="FEMALE_ADULT_36_48","F_RESIDENT","NA")))</f>
        <v>NA</v>
      </c>
      <c r="N468" s="1" t="str">
        <f>IF(SABI_SUMMARY!AW468="CENSORED",IF(SABI_SUMMARY!AV468="MALE_SUBADULT","M_DISPERSED",IF(SABI_SUMMARY!AV468="FEMALE_SUBADULT","F_DISPERSED","NA")),IF(SABI_SUMMARY!AW468="MALE_ADULT_36_48","M_RESIDENT",IF(SABI_SUMMARY!AW468="FEMALE_ADULT_36_48","F_RESIDENT","NA")))</f>
        <v>NA</v>
      </c>
      <c r="O468" s="1" t="str">
        <f>IF(SABI_SUMMARY!AX468="CENSORED",IF(SABI_SUMMARY!AW468="MALE_SUBADULT","M_DISPERSED",IF(SABI_SUMMARY!AW468="FEMALE_SUBADULT","F_DISPERSED","NA")),IF(SABI_SUMMARY!AX468="MALE_ADULT_36_48","M_RESIDENT",IF(SABI_SUMMARY!AX468="FEMALE_ADULT_36_48","F_RESIDENT","NA")))</f>
        <v>NA</v>
      </c>
      <c r="P468" s="1" t="str">
        <f>IF(SABI_SUMMARY!AY468="CENSORED",IF(SABI_SUMMARY!AX468="MALE_SUBADULT","M_DISPERSED",IF(SABI_SUMMARY!AX468="FEMALE_SUBADULT","F_DISPERSED","NA")),IF(SABI_SUMMARY!AY468="MALE_ADULT_36_48","M_RESIDENT",IF(SABI_SUMMARY!AY468="FEMALE_ADULT_36_48","F_RESIDENT","NA")))</f>
        <v>NA</v>
      </c>
    </row>
    <row r="469" spans="1:16" x14ac:dyDescent="0.2">
      <c r="A469" s="27">
        <f>SABI_RAW_DATA!A469</f>
        <v>468</v>
      </c>
      <c r="B469" s="1" t="str">
        <f>IF(SABI_SUMMARY!AK469="CENSORED",IF(SABI_SUMMARY!AJ469="MALE_SUBADULT","M_DISPERSED",IF(SABI_SUMMARY!AJ469="FEMALE_SUBADULT","F_DISPERSED","NA")),IF(SABI_SUMMARY!AK469="MALE_ADULT_36_48","M_RESIDENT",IF(SABI_SUMMARY!AK469="FEMALE_ADULT_36_48","F_RESIDENT","NA")))</f>
        <v>NA</v>
      </c>
      <c r="C469" s="1" t="str">
        <f>IF(SABI_SUMMARY!AL469="CENSORED",IF(SABI_SUMMARY!AK469="MALE_SUBADULT","M_DISPERSED",IF(SABI_SUMMARY!AK469="FEMALE_SUBADULT","F_DISPERSED","NA")),IF(SABI_SUMMARY!AL469="MALE_ADULT_36_48","M_RESIDENT",IF(SABI_SUMMARY!AL469="FEMALE_ADULT_36_48","F_RESIDENT","NA")))</f>
        <v>NA</v>
      </c>
      <c r="D469" s="1" t="str">
        <f>IF(SABI_SUMMARY!AM469="CENSORED",IF(SABI_SUMMARY!AL469="MALE_SUBADULT","M_DISPERSED",IF(SABI_SUMMARY!AL469="FEMALE_SUBADULT","F_DISPERSED","NA")),IF(SABI_SUMMARY!AM469="MALE_ADULT_36_48","M_RESIDENT",IF(SABI_SUMMARY!AM469="FEMALE_ADULT_36_48","F_RESIDENT","NA")))</f>
        <v>NA</v>
      </c>
      <c r="E469" s="1" t="str">
        <f>IF(SABI_SUMMARY!AN469="CENSORED",IF(SABI_SUMMARY!AM469="MALE_SUBADULT","M_DISPERSED",IF(SABI_SUMMARY!AM469="FEMALE_SUBADULT","F_DISPERSED","NA")),IF(SABI_SUMMARY!AN469="MALE_ADULT_36_48","M_RESIDENT",IF(SABI_SUMMARY!AN469="FEMALE_ADULT_36_48","F_RESIDENT","NA")))</f>
        <v>NA</v>
      </c>
      <c r="F469" s="1" t="str">
        <f>IF(SABI_SUMMARY!AO469="CENSORED",IF(SABI_SUMMARY!AN469="MALE_SUBADULT","M_DISPERSED",IF(SABI_SUMMARY!AN469="FEMALE_SUBADULT","F_DISPERSED","NA")),IF(SABI_SUMMARY!AO469="MALE_ADULT_36_48","M_RESIDENT",IF(SABI_SUMMARY!AO469="FEMALE_ADULT_36_48","F_RESIDENT","NA")))</f>
        <v>NA</v>
      </c>
      <c r="G469" s="1" t="str">
        <f>IF(SABI_SUMMARY!AP469="CENSORED",IF(SABI_SUMMARY!AO469="MALE_SUBADULT","M_DISPERSED",IF(SABI_SUMMARY!AO469="FEMALE_SUBADULT","F_DISPERSED","NA")),IF(SABI_SUMMARY!AP469="MALE_ADULT_36_48","M_RESIDENT",IF(SABI_SUMMARY!AP469="FEMALE_ADULT_36_48","F_RESIDENT","NA")))</f>
        <v>NA</v>
      </c>
      <c r="H469" s="1" t="str">
        <f>IF(SABI_SUMMARY!AQ469="CENSORED",IF(SABI_SUMMARY!AP469="MALE_SUBADULT","M_DISPERSED",IF(SABI_SUMMARY!AP469="FEMALE_SUBADULT","F_DISPERSED","NA")),IF(SABI_SUMMARY!AQ469="MALE_ADULT_36_48","M_RESIDENT",IF(SABI_SUMMARY!AQ469="FEMALE_ADULT_36_48","F_RESIDENT","NA")))</f>
        <v>NA</v>
      </c>
      <c r="I469" s="1" t="str">
        <f>IF(SABI_SUMMARY!AR469="CENSORED",IF(SABI_SUMMARY!AQ469="MALE_SUBADULT","M_DISPERSED",IF(SABI_SUMMARY!AQ469="FEMALE_SUBADULT","F_DISPERSED","NA")),IF(SABI_SUMMARY!AR469="MALE_ADULT_36_48","M_RESIDENT",IF(SABI_SUMMARY!AR469="FEMALE_ADULT_36_48","F_RESIDENT","NA")))</f>
        <v>NA</v>
      </c>
      <c r="J469" s="1" t="str">
        <f>IF(SABI_SUMMARY!AS469="CENSORED",IF(SABI_SUMMARY!AR469="MALE_SUBADULT","M_DISPERSED",IF(SABI_SUMMARY!AR469="FEMALE_SUBADULT","F_DISPERSED","NA")),IF(SABI_SUMMARY!AS469="MALE_ADULT_36_48","M_RESIDENT",IF(SABI_SUMMARY!AS469="FEMALE_ADULT_36_48","F_RESIDENT","NA")))</f>
        <v>NA</v>
      </c>
      <c r="K469" s="1" t="str">
        <f>IF(SABI_SUMMARY!AT469="CENSORED",IF(SABI_SUMMARY!AS469="MALE_SUBADULT","M_DISPERSED",IF(SABI_SUMMARY!AS469="FEMALE_SUBADULT","F_DISPERSED","NA")),IF(SABI_SUMMARY!AT469="MALE_ADULT_36_48","M_RESIDENT",IF(SABI_SUMMARY!AT469="FEMALE_ADULT_36_48","F_RESIDENT","NA")))</f>
        <v>NA</v>
      </c>
      <c r="L469" s="1" t="str">
        <f>IF(SABI_SUMMARY!AU469="CENSORED",IF(SABI_SUMMARY!AT469="MALE_SUBADULT","M_DISPERSED",IF(SABI_SUMMARY!AT469="FEMALE_SUBADULT","F_DISPERSED","NA")),IF(SABI_SUMMARY!AU469="MALE_ADULT_36_48","M_RESIDENT",IF(SABI_SUMMARY!AU469="FEMALE_ADULT_36_48","F_RESIDENT","NA")))</f>
        <v>NA</v>
      </c>
      <c r="M469" s="1" t="str">
        <f>IF(SABI_SUMMARY!AV469="CENSORED",IF(SABI_SUMMARY!AU469="MALE_SUBADULT","M_DISPERSED",IF(SABI_SUMMARY!AU469="FEMALE_SUBADULT","F_DISPERSED","NA")),IF(SABI_SUMMARY!AV469="MALE_ADULT_36_48","M_RESIDENT",IF(SABI_SUMMARY!AV469="FEMALE_ADULT_36_48","F_RESIDENT","NA")))</f>
        <v>NA</v>
      </c>
      <c r="N469" s="1" t="str">
        <f>IF(SABI_SUMMARY!AW469="CENSORED",IF(SABI_SUMMARY!AV469="MALE_SUBADULT","M_DISPERSED",IF(SABI_SUMMARY!AV469="FEMALE_SUBADULT","F_DISPERSED","NA")),IF(SABI_SUMMARY!AW469="MALE_ADULT_36_48","M_RESIDENT",IF(SABI_SUMMARY!AW469="FEMALE_ADULT_36_48","F_RESIDENT","NA")))</f>
        <v>NA</v>
      </c>
      <c r="O469" s="1" t="str">
        <f>IF(SABI_SUMMARY!AX469="CENSORED",IF(SABI_SUMMARY!AW469="MALE_SUBADULT","M_DISPERSED",IF(SABI_SUMMARY!AW469="FEMALE_SUBADULT","F_DISPERSED","NA")),IF(SABI_SUMMARY!AX469="MALE_ADULT_36_48","M_RESIDENT",IF(SABI_SUMMARY!AX469="FEMALE_ADULT_36_48","F_RESIDENT","NA")))</f>
        <v>NA</v>
      </c>
      <c r="P469" s="1" t="str">
        <f>IF(SABI_SUMMARY!AY469="CENSORED",IF(SABI_SUMMARY!AX469="MALE_SUBADULT","M_DISPERSED",IF(SABI_SUMMARY!AX469="FEMALE_SUBADULT","F_DISPERSED","NA")),IF(SABI_SUMMARY!AY469="MALE_ADULT_36_48","M_RESIDENT",IF(SABI_SUMMARY!AY469="FEMALE_ADULT_36_48","F_RESIDENT","NA")))</f>
        <v>NA</v>
      </c>
    </row>
    <row r="470" spans="1:16" x14ac:dyDescent="0.2">
      <c r="A470" s="27">
        <f>SABI_RAW_DATA!A470</f>
        <v>469</v>
      </c>
      <c r="B470" s="1" t="str">
        <f>IF(SABI_SUMMARY!AK470="CENSORED",IF(SABI_SUMMARY!AJ470="MALE_SUBADULT","M_DISPERSED",IF(SABI_SUMMARY!AJ470="FEMALE_SUBADULT","F_DISPERSED","NA")),IF(SABI_SUMMARY!AK470="MALE_ADULT_36_48","M_RESIDENT",IF(SABI_SUMMARY!AK470="FEMALE_ADULT_36_48","F_RESIDENT","NA")))</f>
        <v>NA</v>
      </c>
      <c r="C470" s="1" t="str">
        <f>IF(SABI_SUMMARY!AL470="CENSORED",IF(SABI_SUMMARY!AK470="MALE_SUBADULT","M_DISPERSED",IF(SABI_SUMMARY!AK470="FEMALE_SUBADULT","F_DISPERSED","NA")),IF(SABI_SUMMARY!AL470="MALE_ADULT_36_48","M_RESIDENT",IF(SABI_SUMMARY!AL470="FEMALE_ADULT_36_48","F_RESIDENT","NA")))</f>
        <v>NA</v>
      </c>
      <c r="D470" s="1" t="str">
        <f>IF(SABI_SUMMARY!AM470="CENSORED",IF(SABI_SUMMARY!AL470="MALE_SUBADULT","M_DISPERSED",IF(SABI_SUMMARY!AL470="FEMALE_SUBADULT","F_DISPERSED","NA")),IF(SABI_SUMMARY!AM470="MALE_ADULT_36_48","M_RESIDENT",IF(SABI_SUMMARY!AM470="FEMALE_ADULT_36_48","F_RESIDENT","NA")))</f>
        <v>NA</v>
      </c>
      <c r="E470" s="1" t="str">
        <f>IF(SABI_SUMMARY!AN470="CENSORED",IF(SABI_SUMMARY!AM470="MALE_SUBADULT","M_DISPERSED",IF(SABI_SUMMARY!AM470="FEMALE_SUBADULT","F_DISPERSED","NA")),IF(SABI_SUMMARY!AN470="MALE_ADULT_36_48","M_RESIDENT",IF(SABI_SUMMARY!AN470="FEMALE_ADULT_36_48","F_RESIDENT","NA")))</f>
        <v>NA</v>
      </c>
      <c r="F470" s="1" t="str">
        <f>IF(SABI_SUMMARY!AO470="CENSORED",IF(SABI_SUMMARY!AN470="MALE_SUBADULT","M_DISPERSED",IF(SABI_SUMMARY!AN470="FEMALE_SUBADULT","F_DISPERSED","NA")),IF(SABI_SUMMARY!AO470="MALE_ADULT_36_48","M_RESIDENT",IF(SABI_SUMMARY!AO470="FEMALE_ADULT_36_48","F_RESIDENT","NA")))</f>
        <v>NA</v>
      </c>
      <c r="G470" s="1" t="str">
        <f>IF(SABI_SUMMARY!AP470="CENSORED",IF(SABI_SUMMARY!AO470="MALE_SUBADULT","M_DISPERSED",IF(SABI_SUMMARY!AO470="FEMALE_SUBADULT","F_DISPERSED","NA")),IF(SABI_SUMMARY!AP470="MALE_ADULT_36_48","M_RESIDENT",IF(SABI_SUMMARY!AP470="FEMALE_ADULT_36_48","F_RESIDENT","NA")))</f>
        <v>NA</v>
      </c>
      <c r="H470" s="1" t="str">
        <f>IF(SABI_SUMMARY!AQ470="CENSORED",IF(SABI_SUMMARY!AP470="MALE_SUBADULT","M_DISPERSED",IF(SABI_SUMMARY!AP470="FEMALE_SUBADULT","F_DISPERSED","NA")),IF(SABI_SUMMARY!AQ470="MALE_ADULT_36_48","M_RESIDENT",IF(SABI_SUMMARY!AQ470="FEMALE_ADULT_36_48","F_RESIDENT","NA")))</f>
        <v>NA</v>
      </c>
      <c r="I470" s="1" t="str">
        <f>IF(SABI_SUMMARY!AR470="CENSORED",IF(SABI_SUMMARY!AQ470="MALE_SUBADULT","M_DISPERSED",IF(SABI_SUMMARY!AQ470="FEMALE_SUBADULT","F_DISPERSED","NA")),IF(SABI_SUMMARY!AR470="MALE_ADULT_36_48","M_RESIDENT",IF(SABI_SUMMARY!AR470="FEMALE_ADULT_36_48","F_RESIDENT","NA")))</f>
        <v>NA</v>
      </c>
      <c r="J470" s="1" t="str">
        <f>IF(SABI_SUMMARY!AS470="CENSORED",IF(SABI_SUMMARY!AR470="MALE_SUBADULT","M_DISPERSED",IF(SABI_SUMMARY!AR470="FEMALE_SUBADULT","F_DISPERSED","NA")),IF(SABI_SUMMARY!AS470="MALE_ADULT_36_48","M_RESIDENT",IF(SABI_SUMMARY!AS470="FEMALE_ADULT_36_48","F_RESIDENT","NA")))</f>
        <v>NA</v>
      </c>
      <c r="K470" s="1" t="str">
        <f>IF(SABI_SUMMARY!AT470="CENSORED",IF(SABI_SUMMARY!AS470="MALE_SUBADULT","M_DISPERSED",IF(SABI_SUMMARY!AS470="FEMALE_SUBADULT","F_DISPERSED","NA")),IF(SABI_SUMMARY!AT470="MALE_ADULT_36_48","M_RESIDENT",IF(SABI_SUMMARY!AT470="FEMALE_ADULT_36_48","F_RESIDENT","NA")))</f>
        <v>F_RESIDENT</v>
      </c>
      <c r="L470" s="1" t="str">
        <f>IF(SABI_SUMMARY!AU470="CENSORED",IF(SABI_SUMMARY!AT470="MALE_SUBADULT","M_DISPERSED",IF(SABI_SUMMARY!AT470="FEMALE_SUBADULT","F_DISPERSED","NA")),IF(SABI_SUMMARY!AU470="MALE_ADULT_36_48","M_RESIDENT",IF(SABI_SUMMARY!AU470="FEMALE_ADULT_36_48","F_RESIDENT","NA")))</f>
        <v>NA</v>
      </c>
      <c r="M470" s="1" t="str">
        <f>IF(SABI_SUMMARY!AV470="CENSORED",IF(SABI_SUMMARY!AU470="MALE_SUBADULT","M_DISPERSED",IF(SABI_SUMMARY!AU470="FEMALE_SUBADULT","F_DISPERSED","NA")),IF(SABI_SUMMARY!AV470="MALE_ADULT_36_48","M_RESIDENT",IF(SABI_SUMMARY!AV470="FEMALE_ADULT_36_48","F_RESIDENT","NA")))</f>
        <v>NA</v>
      </c>
      <c r="N470" s="1" t="str">
        <f>IF(SABI_SUMMARY!AW470="CENSORED",IF(SABI_SUMMARY!AV470="MALE_SUBADULT","M_DISPERSED",IF(SABI_SUMMARY!AV470="FEMALE_SUBADULT","F_DISPERSED","NA")),IF(SABI_SUMMARY!AW470="MALE_ADULT_36_48","M_RESIDENT",IF(SABI_SUMMARY!AW470="FEMALE_ADULT_36_48","F_RESIDENT","NA")))</f>
        <v>NA</v>
      </c>
      <c r="O470" s="1" t="str">
        <f>IF(SABI_SUMMARY!AX470="CENSORED",IF(SABI_SUMMARY!AW470="MALE_SUBADULT","M_DISPERSED",IF(SABI_SUMMARY!AW470="FEMALE_SUBADULT","F_DISPERSED","NA")),IF(SABI_SUMMARY!AX470="MALE_ADULT_36_48","M_RESIDENT",IF(SABI_SUMMARY!AX470="FEMALE_ADULT_36_48","F_RESIDENT","NA")))</f>
        <v>NA</v>
      </c>
      <c r="P470" s="1" t="str">
        <f>IF(SABI_SUMMARY!AY470="CENSORED",IF(SABI_SUMMARY!AX470="MALE_SUBADULT","M_DISPERSED",IF(SABI_SUMMARY!AX470="FEMALE_SUBADULT","F_DISPERSED","NA")),IF(SABI_SUMMARY!AY470="MALE_ADULT_36_48","M_RESIDENT",IF(SABI_SUMMARY!AY470="FEMALE_ADULT_36_48","F_RESIDENT","NA")))</f>
        <v>NA</v>
      </c>
    </row>
    <row r="471" spans="1:16" x14ac:dyDescent="0.2">
      <c r="A471" s="27">
        <f>SABI_RAW_DATA!A471</f>
        <v>470</v>
      </c>
      <c r="B471" s="1" t="str">
        <f>IF(SABI_SUMMARY!AK471="CENSORED",IF(SABI_SUMMARY!AJ471="MALE_SUBADULT","M_DISPERSED",IF(SABI_SUMMARY!AJ471="FEMALE_SUBADULT","F_DISPERSED","NA")),IF(SABI_SUMMARY!AK471="MALE_ADULT_36_48","M_RESIDENT",IF(SABI_SUMMARY!AK471="FEMALE_ADULT_36_48","F_RESIDENT","NA")))</f>
        <v>NA</v>
      </c>
      <c r="C471" s="1" t="str">
        <f>IF(SABI_SUMMARY!AL471="CENSORED",IF(SABI_SUMMARY!AK471="MALE_SUBADULT","M_DISPERSED",IF(SABI_SUMMARY!AK471="FEMALE_SUBADULT","F_DISPERSED","NA")),IF(SABI_SUMMARY!AL471="MALE_ADULT_36_48","M_RESIDENT",IF(SABI_SUMMARY!AL471="FEMALE_ADULT_36_48","F_RESIDENT","NA")))</f>
        <v>NA</v>
      </c>
      <c r="D471" s="1" t="str">
        <f>IF(SABI_SUMMARY!AM471="CENSORED",IF(SABI_SUMMARY!AL471="MALE_SUBADULT","M_DISPERSED",IF(SABI_SUMMARY!AL471="FEMALE_SUBADULT","F_DISPERSED","NA")),IF(SABI_SUMMARY!AM471="MALE_ADULT_36_48","M_RESIDENT",IF(SABI_SUMMARY!AM471="FEMALE_ADULT_36_48","F_RESIDENT","NA")))</f>
        <v>NA</v>
      </c>
      <c r="E471" s="1" t="str">
        <f>IF(SABI_SUMMARY!AN471="CENSORED",IF(SABI_SUMMARY!AM471="MALE_SUBADULT","M_DISPERSED",IF(SABI_SUMMARY!AM471="FEMALE_SUBADULT","F_DISPERSED","NA")),IF(SABI_SUMMARY!AN471="MALE_ADULT_36_48","M_RESIDENT",IF(SABI_SUMMARY!AN471="FEMALE_ADULT_36_48","F_RESIDENT","NA")))</f>
        <v>NA</v>
      </c>
      <c r="F471" s="1" t="str">
        <f>IF(SABI_SUMMARY!AO471="CENSORED",IF(SABI_SUMMARY!AN471="MALE_SUBADULT","M_DISPERSED",IF(SABI_SUMMARY!AN471="FEMALE_SUBADULT","F_DISPERSED","NA")),IF(SABI_SUMMARY!AO471="MALE_ADULT_36_48","M_RESIDENT",IF(SABI_SUMMARY!AO471="FEMALE_ADULT_36_48","F_RESIDENT","NA")))</f>
        <v>NA</v>
      </c>
      <c r="G471" s="1" t="str">
        <f>IF(SABI_SUMMARY!AP471="CENSORED",IF(SABI_SUMMARY!AO471="MALE_SUBADULT","M_DISPERSED",IF(SABI_SUMMARY!AO471="FEMALE_SUBADULT","F_DISPERSED","NA")),IF(SABI_SUMMARY!AP471="MALE_ADULT_36_48","M_RESIDENT",IF(SABI_SUMMARY!AP471="FEMALE_ADULT_36_48","F_RESIDENT","NA")))</f>
        <v>NA</v>
      </c>
      <c r="H471" s="1" t="str">
        <f>IF(SABI_SUMMARY!AQ471="CENSORED",IF(SABI_SUMMARY!AP471="MALE_SUBADULT","M_DISPERSED",IF(SABI_SUMMARY!AP471="FEMALE_SUBADULT","F_DISPERSED","NA")),IF(SABI_SUMMARY!AQ471="MALE_ADULT_36_48","M_RESIDENT",IF(SABI_SUMMARY!AQ471="FEMALE_ADULT_36_48","F_RESIDENT","NA")))</f>
        <v>NA</v>
      </c>
      <c r="I471" s="1" t="str">
        <f>IF(SABI_SUMMARY!AR471="CENSORED",IF(SABI_SUMMARY!AQ471="MALE_SUBADULT","M_DISPERSED",IF(SABI_SUMMARY!AQ471="FEMALE_SUBADULT","F_DISPERSED","NA")),IF(SABI_SUMMARY!AR471="MALE_ADULT_36_48","M_RESIDENT",IF(SABI_SUMMARY!AR471="FEMALE_ADULT_36_48","F_RESIDENT","NA")))</f>
        <v>NA</v>
      </c>
      <c r="J471" s="1" t="str">
        <f>IF(SABI_SUMMARY!AS471="CENSORED",IF(SABI_SUMMARY!AR471="MALE_SUBADULT","M_DISPERSED",IF(SABI_SUMMARY!AR471="FEMALE_SUBADULT","F_DISPERSED","NA")),IF(SABI_SUMMARY!AS471="MALE_ADULT_36_48","M_RESIDENT",IF(SABI_SUMMARY!AS471="FEMALE_ADULT_36_48","F_RESIDENT","NA")))</f>
        <v>NA</v>
      </c>
      <c r="K471" s="1" t="str">
        <f>IF(SABI_SUMMARY!AT471="CENSORED",IF(SABI_SUMMARY!AS471="MALE_SUBADULT","M_DISPERSED",IF(SABI_SUMMARY!AS471="FEMALE_SUBADULT","F_DISPERSED","NA")),IF(SABI_SUMMARY!AT471="MALE_ADULT_36_48","M_RESIDENT",IF(SABI_SUMMARY!AT471="FEMALE_ADULT_36_48","F_RESIDENT","NA")))</f>
        <v>NA</v>
      </c>
      <c r="L471" s="1" t="str">
        <f>IF(SABI_SUMMARY!AU471="CENSORED",IF(SABI_SUMMARY!AT471="MALE_SUBADULT","M_DISPERSED",IF(SABI_SUMMARY!AT471="FEMALE_SUBADULT","F_DISPERSED","NA")),IF(SABI_SUMMARY!AU471="MALE_ADULT_36_48","M_RESIDENT",IF(SABI_SUMMARY!AU471="FEMALE_ADULT_36_48","F_RESIDENT","NA")))</f>
        <v>NA</v>
      </c>
      <c r="M471" s="1" t="str">
        <f>IF(SABI_SUMMARY!AV471="CENSORED",IF(SABI_SUMMARY!AU471="MALE_SUBADULT","M_DISPERSED",IF(SABI_SUMMARY!AU471="FEMALE_SUBADULT","F_DISPERSED","NA")),IF(SABI_SUMMARY!AV471="MALE_ADULT_36_48","M_RESIDENT",IF(SABI_SUMMARY!AV471="FEMALE_ADULT_36_48","F_RESIDENT","NA")))</f>
        <v>NA</v>
      </c>
      <c r="N471" s="1" t="str">
        <f>IF(SABI_SUMMARY!AW471="CENSORED",IF(SABI_SUMMARY!AV471="MALE_SUBADULT","M_DISPERSED",IF(SABI_SUMMARY!AV471="FEMALE_SUBADULT","F_DISPERSED","NA")),IF(SABI_SUMMARY!AW471="MALE_ADULT_36_48","M_RESIDENT",IF(SABI_SUMMARY!AW471="FEMALE_ADULT_36_48","F_RESIDENT","NA")))</f>
        <v>NA</v>
      </c>
      <c r="O471" s="1" t="str">
        <f>IF(SABI_SUMMARY!AX471="CENSORED",IF(SABI_SUMMARY!AW471="MALE_SUBADULT","M_DISPERSED",IF(SABI_SUMMARY!AW471="FEMALE_SUBADULT","F_DISPERSED","NA")),IF(SABI_SUMMARY!AX471="MALE_ADULT_36_48","M_RESIDENT",IF(SABI_SUMMARY!AX471="FEMALE_ADULT_36_48","F_RESIDENT","NA")))</f>
        <v>NA</v>
      </c>
      <c r="P471" s="1" t="str">
        <f>IF(SABI_SUMMARY!AY471="CENSORED",IF(SABI_SUMMARY!AX471="MALE_SUBADULT","M_DISPERSED",IF(SABI_SUMMARY!AX471="FEMALE_SUBADULT","F_DISPERSED","NA")),IF(SABI_SUMMARY!AY471="MALE_ADULT_36_48","M_RESIDENT",IF(SABI_SUMMARY!AY471="FEMALE_ADULT_36_48","F_RESIDENT","NA")))</f>
        <v>NA</v>
      </c>
    </row>
    <row r="472" spans="1:16" x14ac:dyDescent="0.2">
      <c r="A472" s="27">
        <f>SABI_RAW_DATA!A472</f>
        <v>471</v>
      </c>
      <c r="B472" s="1" t="str">
        <f>IF(SABI_SUMMARY!AK472="CENSORED",IF(SABI_SUMMARY!AJ472="MALE_SUBADULT","M_DISPERSED",IF(SABI_SUMMARY!AJ472="FEMALE_SUBADULT","F_DISPERSED","NA")),IF(SABI_SUMMARY!AK472="MALE_ADULT_36_48","M_RESIDENT",IF(SABI_SUMMARY!AK472="FEMALE_ADULT_36_48","F_RESIDENT","NA")))</f>
        <v>NA</v>
      </c>
      <c r="C472" s="1" t="str">
        <f>IF(SABI_SUMMARY!AL472="CENSORED",IF(SABI_SUMMARY!AK472="MALE_SUBADULT","M_DISPERSED",IF(SABI_SUMMARY!AK472="FEMALE_SUBADULT","F_DISPERSED","NA")),IF(SABI_SUMMARY!AL472="MALE_ADULT_36_48","M_RESIDENT",IF(SABI_SUMMARY!AL472="FEMALE_ADULT_36_48","F_RESIDENT","NA")))</f>
        <v>NA</v>
      </c>
      <c r="D472" s="1" t="str">
        <f>IF(SABI_SUMMARY!AM472="CENSORED",IF(SABI_SUMMARY!AL472="MALE_SUBADULT","M_DISPERSED",IF(SABI_SUMMARY!AL472="FEMALE_SUBADULT","F_DISPERSED","NA")),IF(SABI_SUMMARY!AM472="MALE_ADULT_36_48","M_RESIDENT",IF(SABI_SUMMARY!AM472="FEMALE_ADULT_36_48","F_RESIDENT","NA")))</f>
        <v>NA</v>
      </c>
      <c r="E472" s="1" t="str">
        <f>IF(SABI_SUMMARY!AN472="CENSORED",IF(SABI_SUMMARY!AM472="MALE_SUBADULT","M_DISPERSED",IF(SABI_SUMMARY!AM472="FEMALE_SUBADULT","F_DISPERSED","NA")),IF(SABI_SUMMARY!AN472="MALE_ADULT_36_48","M_RESIDENT",IF(SABI_SUMMARY!AN472="FEMALE_ADULT_36_48","F_RESIDENT","NA")))</f>
        <v>NA</v>
      </c>
      <c r="F472" s="1" t="str">
        <f>IF(SABI_SUMMARY!AO472="CENSORED",IF(SABI_SUMMARY!AN472="MALE_SUBADULT","M_DISPERSED",IF(SABI_SUMMARY!AN472="FEMALE_SUBADULT","F_DISPERSED","NA")),IF(SABI_SUMMARY!AO472="MALE_ADULT_36_48","M_RESIDENT",IF(SABI_SUMMARY!AO472="FEMALE_ADULT_36_48","F_RESIDENT","NA")))</f>
        <v>NA</v>
      </c>
      <c r="G472" s="1" t="str">
        <f>IF(SABI_SUMMARY!AP472="CENSORED",IF(SABI_SUMMARY!AO472="MALE_SUBADULT","M_DISPERSED",IF(SABI_SUMMARY!AO472="FEMALE_SUBADULT","F_DISPERSED","NA")),IF(SABI_SUMMARY!AP472="MALE_ADULT_36_48","M_RESIDENT",IF(SABI_SUMMARY!AP472="FEMALE_ADULT_36_48","F_RESIDENT","NA")))</f>
        <v>NA</v>
      </c>
      <c r="H472" s="1" t="str">
        <f>IF(SABI_SUMMARY!AQ472="CENSORED",IF(SABI_SUMMARY!AP472="MALE_SUBADULT","M_DISPERSED",IF(SABI_SUMMARY!AP472="FEMALE_SUBADULT","F_DISPERSED","NA")),IF(SABI_SUMMARY!AQ472="MALE_ADULT_36_48","M_RESIDENT",IF(SABI_SUMMARY!AQ472="FEMALE_ADULT_36_48","F_RESIDENT","NA")))</f>
        <v>NA</v>
      </c>
      <c r="I472" s="1" t="str">
        <f>IF(SABI_SUMMARY!AR472="CENSORED",IF(SABI_SUMMARY!AQ472="MALE_SUBADULT","M_DISPERSED",IF(SABI_SUMMARY!AQ472="FEMALE_SUBADULT","F_DISPERSED","NA")),IF(SABI_SUMMARY!AR472="MALE_ADULT_36_48","M_RESIDENT",IF(SABI_SUMMARY!AR472="FEMALE_ADULT_36_48","F_RESIDENT","NA")))</f>
        <v>NA</v>
      </c>
      <c r="J472" s="1" t="str">
        <f>IF(SABI_SUMMARY!AS472="CENSORED",IF(SABI_SUMMARY!AR472="MALE_SUBADULT","M_DISPERSED",IF(SABI_SUMMARY!AR472="FEMALE_SUBADULT","F_DISPERSED","NA")),IF(SABI_SUMMARY!AS472="MALE_ADULT_36_48","M_RESIDENT",IF(SABI_SUMMARY!AS472="FEMALE_ADULT_36_48","F_RESIDENT","NA")))</f>
        <v>NA</v>
      </c>
      <c r="K472" s="1" t="str">
        <f>IF(SABI_SUMMARY!AT472="CENSORED",IF(SABI_SUMMARY!AS472="MALE_SUBADULT","M_DISPERSED",IF(SABI_SUMMARY!AS472="FEMALE_SUBADULT","F_DISPERSED","NA")),IF(SABI_SUMMARY!AT472="MALE_ADULT_36_48","M_RESIDENT",IF(SABI_SUMMARY!AT472="FEMALE_ADULT_36_48","F_RESIDENT","NA")))</f>
        <v>NA</v>
      </c>
      <c r="L472" s="1" t="str">
        <f>IF(SABI_SUMMARY!AU472="CENSORED",IF(SABI_SUMMARY!AT472="MALE_SUBADULT","M_DISPERSED",IF(SABI_SUMMARY!AT472="FEMALE_SUBADULT","F_DISPERSED","NA")),IF(SABI_SUMMARY!AU472="MALE_ADULT_36_48","M_RESIDENT",IF(SABI_SUMMARY!AU472="FEMALE_ADULT_36_48","F_RESIDENT","NA")))</f>
        <v>NA</v>
      </c>
      <c r="M472" s="1" t="str">
        <f>IF(SABI_SUMMARY!AV472="CENSORED",IF(SABI_SUMMARY!AU472="MALE_SUBADULT","M_DISPERSED",IF(SABI_SUMMARY!AU472="FEMALE_SUBADULT","F_DISPERSED","NA")),IF(SABI_SUMMARY!AV472="MALE_ADULT_36_48","M_RESIDENT",IF(SABI_SUMMARY!AV472="FEMALE_ADULT_36_48","F_RESIDENT","NA")))</f>
        <v>NA</v>
      </c>
      <c r="N472" s="1" t="str">
        <f>IF(SABI_SUMMARY!AW472="CENSORED",IF(SABI_SUMMARY!AV472="MALE_SUBADULT","M_DISPERSED",IF(SABI_SUMMARY!AV472="FEMALE_SUBADULT","F_DISPERSED","NA")),IF(SABI_SUMMARY!AW472="MALE_ADULT_36_48","M_RESIDENT",IF(SABI_SUMMARY!AW472="FEMALE_ADULT_36_48","F_RESIDENT","NA")))</f>
        <v>NA</v>
      </c>
      <c r="O472" s="1" t="str">
        <f>IF(SABI_SUMMARY!AX472="CENSORED",IF(SABI_SUMMARY!AW472="MALE_SUBADULT","M_DISPERSED",IF(SABI_SUMMARY!AW472="FEMALE_SUBADULT","F_DISPERSED","NA")),IF(SABI_SUMMARY!AX472="MALE_ADULT_36_48","M_RESIDENT",IF(SABI_SUMMARY!AX472="FEMALE_ADULT_36_48","F_RESIDENT","NA")))</f>
        <v>NA</v>
      </c>
      <c r="P472" s="1" t="str">
        <f>IF(SABI_SUMMARY!AY472="CENSORED",IF(SABI_SUMMARY!AX472="MALE_SUBADULT","M_DISPERSED",IF(SABI_SUMMARY!AX472="FEMALE_SUBADULT","F_DISPERSED","NA")),IF(SABI_SUMMARY!AY472="MALE_ADULT_36_48","M_RESIDENT",IF(SABI_SUMMARY!AY472="FEMALE_ADULT_36_48","F_RESIDENT","NA")))</f>
        <v>NA</v>
      </c>
    </row>
    <row r="473" spans="1:16" x14ac:dyDescent="0.2">
      <c r="A473" s="27">
        <f>SABI_RAW_DATA!A473</f>
        <v>472</v>
      </c>
      <c r="B473" s="1" t="str">
        <f>IF(SABI_SUMMARY!AK473="CENSORED",IF(SABI_SUMMARY!AJ473="MALE_SUBADULT","M_DISPERSED",IF(SABI_SUMMARY!AJ473="FEMALE_SUBADULT","F_DISPERSED","NA")),IF(SABI_SUMMARY!AK473="MALE_ADULT_36_48","M_RESIDENT",IF(SABI_SUMMARY!AK473="FEMALE_ADULT_36_48","F_RESIDENT","NA")))</f>
        <v>NA</v>
      </c>
      <c r="C473" s="1" t="str">
        <f>IF(SABI_SUMMARY!AL473="CENSORED",IF(SABI_SUMMARY!AK473="MALE_SUBADULT","M_DISPERSED",IF(SABI_SUMMARY!AK473="FEMALE_SUBADULT","F_DISPERSED","NA")),IF(SABI_SUMMARY!AL473="MALE_ADULT_36_48","M_RESIDENT",IF(SABI_SUMMARY!AL473="FEMALE_ADULT_36_48","F_RESIDENT","NA")))</f>
        <v>NA</v>
      </c>
      <c r="D473" s="1" t="str">
        <f>IF(SABI_SUMMARY!AM473="CENSORED",IF(SABI_SUMMARY!AL473="MALE_SUBADULT","M_DISPERSED",IF(SABI_SUMMARY!AL473="FEMALE_SUBADULT","F_DISPERSED","NA")),IF(SABI_SUMMARY!AM473="MALE_ADULT_36_48","M_RESIDENT",IF(SABI_SUMMARY!AM473="FEMALE_ADULT_36_48","F_RESIDENT","NA")))</f>
        <v>NA</v>
      </c>
      <c r="E473" s="1" t="str">
        <f>IF(SABI_SUMMARY!AN473="CENSORED",IF(SABI_SUMMARY!AM473="MALE_SUBADULT","M_DISPERSED",IF(SABI_SUMMARY!AM473="FEMALE_SUBADULT","F_DISPERSED","NA")),IF(SABI_SUMMARY!AN473="MALE_ADULT_36_48","M_RESIDENT",IF(SABI_SUMMARY!AN473="FEMALE_ADULT_36_48","F_RESIDENT","NA")))</f>
        <v>NA</v>
      </c>
      <c r="F473" s="1" t="str">
        <f>IF(SABI_SUMMARY!AO473="CENSORED",IF(SABI_SUMMARY!AN473="MALE_SUBADULT","M_DISPERSED",IF(SABI_SUMMARY!AN473="FEMALE_SUBADULT","F_DISPERSED","NA")),IF(SABI_SUMMARY!AO473="MALE_ADULT_36_48","M_RESIDENT",IF(SABI_SUMMARY!AO473="FEMALE_ADULT_36_48","F_RESIDENT","NA")))</f>
        <v>NA</v>
      </c>
      <c r="G473" s="1" t="str">
        <f>IF(SABI_SUMMARY!AP473="CENSORED",IF(SABI_SUMMARY!AO473="MALE_SUBADULT","M_DISPERSED",IF(SABI_SUMMARY!AO473="FEMALE_SUBADULT","F_DISPERSED","NA")),IF(SABI_SUMMARY!AP473="MALE_ADULT_36_48","M_RESIDENT",IF(SABI_SUMMARY!AP473="FEMALE_ADULT_36_48","F_RESIDENT","NA")))</f>
        <v>NA</v>
      </c>
      <c r="H473" s="1" t="str">
        <f>IF(SABI_SUMMARY!AQ473="CENSORED",IF(SABI_SUMMARY!AP473="MALE_SUBADULT","M_DISPERSED",IF(SABI_SUMMARY!AP473="FEMALE_SUBADULT","F_DISPERSED","NA")),IF(SABI_SUMMARY!AQ473="MALE_ADULT_36_48","M_RESIDENT",IF(SABI_SUMMARY!AQ473="FEMALE_ADULT_36_48","F_RESIDENT","NA")))</f>
        <v>NA</v>
      </c>
      <c r="I473" s="1" t="str">
        <f>IF(SABI_SUMMARY!AR473="CENSORED",IF(SABI_SUMMARY!AQ473="MALE_SUBADULT","M_DISPERSED",IF(SABI_SUMMARY!AQ473="FEMALE_SUBADULT","F_DISPERSED","NA")),IF(SABI_SUMMARY!AR473="MALE_ADULT_36_48","M_RESIDENT",IF(SABI_SUMMARY!AR473="FEMALE_ADULT_36_48","F_RESIDENT","NA")))</f>
        <v>NA</v>
      </c>
      <c r="J473" s="1" t="str">
        <f>IF(SABI_SUMMARY!AS473="CENSORED",IF(SABI_SUMMARY!AR473="MALE_SUBADULT","M_DISPERSED",IF(SABI_SUMMARY!AR473="FEMALE_SUBADULT","F_DISPERSED","NA")),IF(SABI_SUMMARY!AS473="MALE_ADULT_36_48","M_RESIDENT",IF(SABI_SUMMARY!AS473="FEMALE_ADULT_36_48","F_RESIDENT","NA")))</f>
        <v>NA</v>
      </c>
      <c r="K473" s="1" t="str">
        <f>IF(SABI_SUMMARY!AT473="CENSORED",IF(SABI_SUMMARY!AS473="MALE_SUBADULT","M_DISPERSED",IF(SABI_SUMMARY!AS473="FEMALE_SUBADULT","F_DISPERSED","NA")),IF(SABI_SUMMARY!AT473="MALE_ADULT_36_48","M_RESIDENT",IF(SABI_SUMMARY!AT473="FEMALE_ADULT_36_48","F_RESIDENT","NA")))</f>
        <v>NA</v>
      </c>
      <c r="L473" s="1" t="str">
        <f>IF(SABI_SUMMARY!AU473="CENSORED",IF(SABI_SUMMARY!AT473="MALE_SUBADULT","M_DISPERSED",IF(SABI_SUMMARY!AT473="FEMALE_SUBADULT","F_DISPERSED","NA")),IF(SABI_SUMMARY!AU473="MALE_ADULT_36_48","M_RESIDENT",IF(SABI_SUMMARY!AU473="FEMALE_ADULT_36_48","F_RESIDENT","NA")))</f>
        <v>NA</v>
      </c>
      <c r="M473" s="1" t="str">
        <f>IF(SABI_SUMMARY!AV473="CENSORED",IF(SABI_SUMMARY!AU473="MALE_SUBADULT","M_DISPERSED",IF(SABI_SUMMARY!AU473="FEMALE_SUBADULT","F_DISPERSED","NA")),IF(SABI_SUMMARY!AV473="MALE_ADULT_36_48","M_RESIDENT",IF(SABI_SUMMARY!AV473="FEMALE_ADULT_36_48","F_RESIDENT","NA")))</f>
        <v>NA</v>
      </c>
      <c r="N473" s="1" t="str">
        <f>IF(SABI_SUMMARY!AW473="CENSORED",IF(SABI_SUMMARY!AV473="MALE_SUBADULT","M_DISPERSED",IF(SABI_SUMMARY!AV473="FEMALE_SUBADULT","F_DISPERSED","NA")),IF(SABI_SUMMARY!AW473="MALE_ADULT_36_48","M_RESIDENT",IF(SABI_SUMMARY!AW473="FEMALE_ADULT_36_48","F_RESIDENT","NA")))</f>
        <v>NA</v>
      </c>
      <c r="O473" s="1" t="str">
        <f>IF(SABI_SUMMARY!AX473="CENSORED",IF(SABI_SUMMARY!AW473="MALE_SUBADULT","M_DISPERSED",IF(SABI_SUMMARY!AW473="FEMALE_SUBADULT","F_DISPERSED","NA")),IF(SABI_SUMMARY!AX473="MALE_ADULT_36_48","M_RESIDENT",IF(SABI_SUMMARY!AX473="FEMALE_ADULT_36_48","F_RESIDENT","NA")))</f>
        <v>NA</v>
      </c>
      <c r="P473" s="1" t="str">
        <f>IF(SABI_SUMMARY!AY473="CENSORED",IF(SABI_SUMMARY!AX473="MALE_SUBADULT","M_DISPERSED",IF(SABI_SUMMARY!AX473="FEMALE_SUBADULT","F_DISPERSED","NA")),IF(SABI_SUMMARY!AY473="MALE_ADULT_36_48","M_RESIDENT",IF(SABI_SUMMARY!AY473="FEMALE_ADULT_36_48","F_RESIDENT","NA")))</f>
        <v>NA</v>
      </c>
    </row>
    <row r="474" spans="1:16" x14ac:dyDescent="0.2">
      <c r="A474" s="27">
        <f>SABI_RAW_DATA!A474</f>
        <v>473</v>
      </c>
      <c r="B474" s="1" t="str">
        <f>IF(SABI_SUMMARY!AK474="CENSORED",IF(SABI_SUMMARY!AJ474="MALE_SUBADULT","M_DISPERSED",IF(SABI_SUMMARY!AJ474="FEMALE_SUBADULT","F_DISPERSED","NA")),IF(SABI_SUMMARY!AK474="MALE_ADULT_36_48","M_RESIDENT",IF(SABI_SUMMARY!AK474="FEMALE_ADULT_36_48","F_RESIDENT","NA")))</f>
        <v>NA</v>
      </c>
      <c r="C474" s="1" t="str">
        <f>IF(SABI_SUMMARY!AL474="CENSORED",IF(SABI_SUMMARY!AK474="MALE_SUBADULT","M_DISPERSED",IF(SABI_SUMMARY!AK474="FEMALE_SUBADULT","F_DISPERSED","NA")),IF(SABI_SUMMARY!AL474="MALE_ADULT_36_48","M_RESIDENT",IF(SABI_SUMMARY!AL474="FEMALE_ADULT_36_48","F_RESIDENT","NA")))</f>
        <v>NA</v>
      </c>
      <c r="D474" s="1" t="str">
        <f>IF(SABI_SUMMARY!AM474="CENSORED",IF(SABI_SUMMARY!AL474="MALE_SUBADULT","M_DISPERSED",IF(SABI_SUMMARY!AL474="FEMALE_SUBADULT","F_DISPERSED","NA")),IF(SABI_SUMMARY!AM474="MALE_ADULT_36_48","M_RESIDENT",IF(SABI_SUMMARY!AM474="FEMALE_ADULT_36_48","F_RESIDENT","NA")))</f>
        <v>NA</v>
      </c>
      <c r="E474" s="1" t="str">
        <f>IF(SABI_SUMMARY!AN474="CENSORED",IF(SABI_SUMMARY!AM474="MALE_SUBADULT","M_DISPERSED",IF(SABI_SUMMARY!AM474="FEMALE_SUBADULT","F_DISPERSED","NA")),IF(SABI_SUMMARY!AN474="MALE_ADULT_36_48","M_RESIDENT",IF(SABI_SUMMARY!AN474="FEMALE_ADULT_36_48","F_RESIDENT","NA")))</f>
        <v>NA</v>
      </c>
      <c r="F474" s="1" t="str">
        <f>IF(SABI_SUMMARY!AO474="CENSORED",IF(SABI_SUMMARY!AN474="MALE_SUBADULT","M_DISPERSED",IF(SABI_SUMMARY!AN474="FEMALE_SUBADULT","F_DISPERSED","NA")),IF(SABI_SUMMARY!AO474="MALE_ADULT_36_48","M_RESIDENT",IF(SABI_SUMMARY!AO474="FEMALE_ADULT_36_48","F_RESIDENT","NA")))</f>
        <v>NA</v>
      </c>
      <c r="G474" s="1" t="str">
        <f>IF(SABI_SUMMARY!AP474="CENSORED",IF(SABI_SUMMARY!AO474="MALE_SUBADULT","M_DISPERSED",IF(SABI_SUMMARY!AO474="FEMALE_SUBADULT","F_DISPERSED","NA")),IF(SABI_SUMMARY!AP474="MALE_ADULT_36_48","M_RESIDENT",IF(SABI_SUMMARY!AP474="FEMALE_ADULT_36_48","F_RESIDENT","NA")))</f>
        <v>NA</v>
      </c>
      <c r="H474" s="1" t="str">
        <f>IF(SABI_SUMMARY!AQ474="CENSORED",IF(SABI_SUMMARY!AP474="MALE_SUBADULT","M_DISPERSED",IF(SABI_SUMMARY!AP474="FEMALE_SUBADULT","F_DISPERSED","NA")),IF(SABI_SUMMARY!AQ474="MALE_ADULT_36_48","M_RESIDENT",IF(SABI_SUMMARY!AQ474="FEMALE_ADULT_36_48","F_RESIDENT","NA")))</f>
        <v>NA</v>
      </c>
      <c r="I474" s="1" t="str">
        <f>IF(SABI_SUMMARY!AR474="CENSORED",IF(SABI_SUMMARY!AQ474="MALE_SUBADULT","M_DISPERSED",IF(SABI_SUMMARY!AQ474="FEMALE_SUBADULT","F_DISPERSED","NA")),IF(SABI_SUMMARY!AR474="MALE_ADULT_36_48","M_RESIDENT",IF(SABI_SUMMARY!AR474="FEMALE_ADULT_36_48","F_RESIDENT","NA")))</f>
        <v>NA</v>
      </c>
      <c r="J474" s="1" t="str">
        <f>IF(SABI_SUMMARY!AS474="CENSORED",IF(SABI_SUMMARY!AR474="MALE_SUBADULT","M_DISPERSED",IF(SABI_SUMMARY!AR474="FEMALE_SUBADULT","F_DISPERSED","NA")),IF(SABI_SUMMARY!AS474="MALE_ADULT_36_48","M_RESIDENT",IF(SABI_SUMMARY!AS474="FEMALE_ADULT_36_48","F_RESIDENT","NA")))</f>
        <v>NA</v>
      </c>
      <c r="K474" s="1" t="str">
        <f>IF(SABI_SUMMARY!AT474="CENSORED",IF(SABI_SUMMARY!AS474="MALE_SUBADULT","M_DISPERSED",IF(SABI_SUMMARY!AS474="FEMALE_SUBADULT","F_DISPERSED","NA")),IF(SABI_SUMMARY!AT474="MALE_ADULT_36_48","M_RESIDENT",IF(SABI_SUMMARY!AT474="FEMALE_ADULT_36_48","F_RESIDENT","NA")))</f>
        <v>NA</v>
      </c>
      <c r="L474" s="1" t="str">
        <f>IF(SABI_SUMMARY!AU474="CENSORED",IF(SABI_SUMMARY!AT474="MALE_SUBADULT","M_DISPERSED",IF(SABI_SUMMARY!AT474="FEMALE_SUBADULT","F_DISPERSED","NA")),IF(SABI_SUMMARY!AU474="MALE_ADULT_36_48","M_RESIDENT",IF(SABI_SUMMARY!AU474="FEMALE_ADULT_36_48","F_RESIDENT","NA")))</f>
        <v>NA</v>
      </c>
      <c r="M474" s="1" t="str">
        <f>IF(SABI_SUMMARY!AV474="CENSORED",IF(SABI_SUMMARY!AU474="MALE_SUBADULT","M_DISPERSED",IF(SABI_SUMMARY!AU474="FEMALE_SUBADULT","F_DISPERSED","NA")),IF(SABI_SUMMARY!AV474="MALE_ADULT_36_48","M_RESIDENT",IF(SABI_SUMMARY!AV474="FEMALE_ADULT_36_48","F_RESIDENT","NA")))</f>
        <v>NA</v>
      </c>
      <c r="N474" s="1" t="str">
        <f>IF(SABI_SUMMARY!AW474="CENSORED",IF(SABI_SUMMARY!AV474="MALE_SUBADULT","M_DISPERSED",IF(SABI_SUMMARY!AV474="FEMALE_SUBADULT","F_DISPERSED","NA")),IF(SABI_SUMMARY!AW474="MALE_ADULT_36_48","M_RESIDENT",IF(SABI_SUMMARY!AW474="FEMALE_ADULT_36_48","F_RESIDENT","NA")))</f>
        <v>NA</v>
      </c>
      <c r="O474" s="1" t="str">
        <f>IF(SABI_SUMMARY!AX474="CENSORED",IF(SABI_SUMMARY!AW474="MALE_SUBADULT","M_DISPERSED",IF(SABI_SUMMARY!AW474="FEMALE_SUBADULT","F_DISPERSED","NA")),IF(SABI_SUMMARY!AX474="MALE_ADULT_36_48","M_RESIDENT",IF(SABI_SUMMARY!AX474="FEMALE_ADULT_36_48","F_RESIDENT","NA")))</f>
        <v>NA</v>
      </c>
      <c r="P474" s="1" t="str">
        <f>IF(SABI_SUMMARY!AY474="CENSORED",IF(SABI_SUMMARY!AX474="MALE_SUBADULT","M_DISPERSED",IF(SABI_SUMMARY!AX474="FEMALE_SUBADULT","F_DISPERSED","NA")),IF(SABI_SUMMARY!AY474="MALE_ADULT_36_48","M_RESIDENT",IF(SABI_SUMMARY!AY474="FEMALE_ADULT_36_48","F_RESIDENT","NA")))</f>
        <v>NA</v>
      </c>
    </row>
    <row r="475" spans="1:16" x14ac:dyDescent="0.2">
      <c r="A475" s="27">
        <f>SABI_RAW_DATA!A475</f>
        <v>474</v>
      </c>
      <c r="B475" s="1" t="str">
        <f>IF(SABI_SUMMARY!AK475="CENSORED",IF(SABI_SUMMARY!AJ475="MALE_SUBADULT","M_DISPERSED",IF(SABI_SUMMARY!AJ475="FEMALE_SUBADULT","F_DISPERSED","NA")),IF(SABI_SUMMARY!AK475="MALE_ADULT_36_48","M_RESIDENT",IF(SABI_SUMMARY!AK475="FEMALE_ADULT_36_48","F_RESIDENT","NA")))</f>
        <v>NA</v>
      </c>
      <c r="C475" s="1" t="str">
        <f>IF(SABI_SUMMARY!AL475="CENSORED",IF(SABI_SUMMARY!AK475="MALE_SUBADULT","M_DISPERSED",IF(SABI_SUMMARY!AK475="FEMALE_SUBADULT","F_DISPERSED","NA")),IF(SABI_SUMMARY!AL475="MALE_ADULT_36_48","M_RESIDENT",IF(SABI_SUMMARY!AL475="FEMALE_ADULT_36_48","F_RESIDENT","NA")))</f>
        <v>NA</v>
      </c>
      <c r="D475" s="1" t="str">
        <f>IF(SABI_SUMMARY!AM475="CENSORED",IF(SABI_SUMMARY!AL475="MALE_SUBADULT","M_DISPERSED",IF(SABI_SUMMARY!AL475="FEMALE_SUBADULT","F_DISPERSED","NA")),IF(SABI_SUMMARY!AM475="MALE_ADULT_36_48","M_RESIDENT",IF(SABI_SUMMARY!AM475="FEMALE_ADULT_36_48","F_RESIDENT","NA")))</f>
        <v>NA</v>
      </c>
      <c r="E475" s="1" t="str">
        <f>IF(SABI_SUMMARY!AN475="CENSORED",IF(SABI_SUMMARY!AM475="MALE_SUBADULT","M_DISPERSED",IF(SABI_SUMMARY!AM475="FEMALE_SUBADULT","F_DISPERSED","NA")),IF(SABI_SUMMARY!AN475="MALE_ADULT_36_48","M_RESIDENT",IF(SABI_SUMMARY!AN475="FEMALE_ADULT_36_48","F_RESIDENT","NA")))</f>
        <v>NA</v>
      </c>
      <c r="F475" s="1" t="str">
        <f>IF(SABI_SUMMARY!AO475="CENSORED",IF(SABI_SUMMARY!AN475="MALE_SUBADULT","M_DISPERSED",IF(SABI_SUMMARY!AN475="FEMALE_SUBADULT","F_DISPERSED","NA")),IF(SABI_SUMMARY!AO475="MALE_ADULT_36_48","M_RESIDENT",IF(SABI_SUMMARY!AO475="FEMALE_ADULT_36_48","F_RESIDENT","NA")))</f>
        <v>NA</v>
      </c>
      <c r="G475" s="1" t="str">
        <f>IF(SABI_SUMMARY!AP475="CENSORED",IF(SABI_SUMMARY!AO475="MALE_SUBADULT","M_DISPERSED",IF(SABI_SUMMARY!AO475="FEMALE_SUBADULT","F_DISPERSED","NA")),IF(SABI_SUMMARY!AP475="MALE_ADULT_36_48","M_RESIDENT",IF(SABI_SUMMARY!AP475="FEMALE_ADULT_36_48","F_RESIDENT","NA")))</f>
        <v>NA</v>
      </c>
      <c r="H475" s="1" t="str">
        <f>IF(SABI_SUMMARY!AQ475="CENSORED",IF(SABI_SUMMARY!AP475="MALE_SUBADULT","M_DISPERSED",IF(SABI_SUMMARY!AP475="FEMALE_SUBADULT","F_DISPERSED","NA")),IF(SABI_SUMMARY!AQ475="MALE_ADULT_36_48","M_RESIDENT",IF(SABI_SUMMARY!AQ475="FEMALE_ADULT_36_48","F_RESIDENT","NA")))</f>
        <v>NA</v>
      </c>
      <c r="I475" s="1" t="str">
        <f>IF(SABI_SUMMARY!AR475="CENSORED",IF(SABI_SUMMARY!AQ475="MALE_SUBADULT","M_DISPERSED",IF(SABI_SUMMARY!AQ475="FEMALE_SUBADULT","F_DISPERSED","NA")),IF(SABI_SUMMARY!AR475="MALE_ADULT_36_48","M_RESIDENT",IF(SABI_SUMMARY!AR475="FEMALE_ADULT_36_48","F_RESIDENT","NA")))</f>
        <v>NA</v>
      </c>
      <c r="J475" s="1" t="str">
        <f>IF(SABI_SUMMARY!AS475="CENSORED",IF(SABI_SUMMARY!AR475="MALE_SUBADULT","M_DISPERSED",IF(SABI_SUMMARY!AR475="FEMALE_SUBADULT","F_DISPERSED","NA")),IF(SABI_SUMMARY!AS475="MALE_ADULT_36_48","M_RESIDENT",IF(SABI_SUMMARY!AS475="FEMALE_ADULT_36_48","F_RESIDENT","NA")))</f>
        <v>NA</v>
      </c>
      <c r="K475" s="1" t="str">
        <f>IF(SABI_SUMMARY!AT475="CENSORED",IF(SABI_SUMMARY!AS475="MALE_SUBADULT","M_DISPERSED",IF(SABI_SUMMARY!AS475="FEMALE_SUBADULT","F_DISPERSED","NA")),IF(SABI_SUMMARY!AT475="MALE_ADULT_36_48","M_RESIDENT",IF(SABI_SUMMARY!AT475="FEMALE_ADULT_36_48","F_RESIDENT","NA")))</f>
        <v>NA</v>
      </c>
      <c r="L475" s="1" t="str">
        <f>IF(SABI_SUMMARY!AU475="CENSORED",IF(SABI_SUMMARY!AT475="MALE_SUBADULT","M_DISPERSED",IF(SABI_SUMMARY!AT475="FEMALE_SUBADULT","F_DISPERSED","NA")),IF(SABI_SUMMARY!AU475="MALE_ADULT_36_48","M_RESIDENT",IF(SABI_SUMMARY!AU475="FEMALE_ADULT_36_48","F_RESIDENT","NA")))</f>
        <v>NA</v>
      </c>
      <c r="M475" s="1" t="str">
        <f>IF(SABI_SUMMARY!AV475="CENSORED",IF(SABI_SUMMARY!AU475="MALE_SUBADULT","M_DISPERSED",IF(SABI_SUMMARY!AU475="FEMALE_SUBADULT","F_DISPERSED","NA")),IF(SABI_SUMMARY!AV475="MALE_ADULT_36_48","M_RESIDENT",IF(SABI_SUMMARY!AV475="FEMALE_ADULT_36_48","F_RESIDENT","NA")))</f>
        <v>NA</v>
      </c>
      <c r="N475" s="1" t="str">
        <f>IF(SABI_SUMMARY!AW475="CENSORED",IF(SABI_SUMMARY!AV475="MALE_SUBADULT","M_DISPERSED",IF(SABI_SUMMARY!AV475="FEMALE_SUBADULT","F_DISPERSED","NA")),IF(SABI_SUMMARY!AW475="MALE_ADULT_36_48","M_RESIDENT",IF(SABI_SUMMARY!AW475="FEMALE_ADULT_36_48","F_RESIDENT","NA")))</f>
        <v>NA</v>
      </c>
      <c r="O475" s="1" t="str">
        <f>IF(SABI_SUMMARY!AX475="CENSORED",IF(SABI_SUMMARY!AW475="MALE_SUBADULT","M_DISPERSED",IF(SABI_SUMMARY!AW475="FEMALE_SUBADULT","F_DISPERSED","NA")),IF(SABI_SUMMARY!AX475="MALE_ADULT_36_48","M_RESIDENT",IF(SABI_SUMMARY!AX475="FEMALE_ADULT_36_48","F_RESIDENT","NA")))</f>
        <v>NA</v>
      </c>
      <c r="P475" s="1" t="str">
        <f>IF(SABI_SUMMARY!AY475="CENSORED",IF(SABI_SUMMARY!AX475="MALE_SUBADULT","M_DISPERSED",IF(SABI_SUMMARY!AX475="FEMALE_SUBADULT","F_DISPERSED","NA")),IF(SABI_SUMMARY!AY475="MALE_ADULT_36_48","M_RESIDENT",IF(SABI_SUMMARY!AY475="FEMALE_ADULT_36_48","F_RESIDENT","NA")))</f>
        <v>NA</v>
      </c>
    </row>
    <row r="476" spans="1:16" x14ac:dyDescent="0.2">
      <c r="A476" s="27">
        <f>SABI_RAW_DATA!A476</f>
        <v>475</v>
      </c>
      <c r="B476" s="1" t="str">
        <f>IF(SABI_SUMMARY!AK476="CENSORED",IF(SABI_SUMMARY!AJ476="MALE_SUBADULT","M_DISPERSED",IF(SABI_SUMMARY!AJ476="FEMALE_SUBADULT","F_DISPERSED","NA")),IF(SABI_SUMMARY!AK476="MALE_ADULT_36_48","M_RESIDENT",IF(SABI_SUMMARY!AK476="FEMALE_ADULT_36_48","F_RESIDENT","NA")))</f>
        <v>NA</v>
      </c>
      <c r="C476" s="1" t="str">
        <f>IF(SABI_SUMMARY!AL476="CENSORED",IF(SABI_SUMMARY!AK476="MALE_SUBADULT","M_DISPERSED",IF(SABI_SUMMARY!AK476="FEMALE_SUBADULT","F_DISPERSED","NA")),IF(SABI_SUMMARY!AL476="MALE_ADULT_36_48","M_RESIDENT",IF(SABI_SUMMARY!AL476="FEMALE_ADULT_36_48","F_RESIDENT","NA")))</f>
        <v>NA</v>
      </c>
      <c r="D476" s="1" t="str">
        <f>IF(SABI_SUMMARY!AM476="CENSORED",IF(SABI_SUMMARY!AL476="MALE_SUBADULT","M_DISPERSED",IF(SABI_SUMMARY!AL476="FEMALE_SUBADULT","F_DISPERSED","NA")),IF(SABI_SUMMARY!AM476="MALE_ADULT_36_48","M_RESIDENT",IF(SABI_SUMMARY!AM476="FEMALE_ADULT_36_48","F_RESIDENT","NA")))</f>
        <v>NA</v>
      </c>
      <c r="E476" s="1" t="str">
        <f>IF(SABI_SUMMARY!AN476="CENSORED",IF(SABI_SUMMARY!AM476="MALE_SUBADULT","M_DISPERSED",IF(SABI_SUMMARY!AM476="FEMALE_SUBADULT","F_DISPERSED","NA")),IF(SABI_SUMMARY!AN476="MALE_ADULT_36_48","M_RESIDENT",IF(SABI_SUMMARY!AN476="FEMALE_ADULT_36_48","F_RESIDENT","NA")))</f>
        <v>NA</v>
      </c>
      <c r="F476" s="1" t="str">
        <f>IF(SABI_SUMMARY!AO476="CENSORED",IF(SABI_SUMMARY!AN476="MALE_SUBADULT","M_DISPERSED",IF(SABI_SUMMARY!AN476="FEMALE_SUBADULT","F_DISPERSED","NA")),IF(SABI_SUMMARY!AO476="MALE_ADULT_36_48","M_RESIDENT",IF(SABI_SUMMARY!AO476="FEMALE_ADULT_36_48","F_RESIDENT","NA")))</f>
        <v>NA</v>
      </c>
      <c r="G476" s="1" t="str">
        <f>IF(SABI_SUMMARY!AP476="CENSORED",IF(SABI_SUMMARY!AO476="MALE_SUBADULT","M_DISPERSED",IF(SABI_SUMMARY!AO476="FEMALE_SUBADULT","F_DISPERSED","NA")),IF(SABI_SUMMARY!AP476="MALE_ADULT_36_48","M_RESIDENT",IF(SABI_SUMMARY!AP476="FEMALE_ADULT_36_48","F_RESIDENT","NA")))</f>
        <v>NA</v>
      </c>
      <c r="H476" s="1" t="str">
        <f>IF(SABI_SUMMARY!AQ476="CENSORED",IF(SABI_SUMMARY!AP476="MALE_SUBADULT","M_DISPERSED",IF(SABI_SUMMARY!AP476="FEMALE_SUBADULT","F_DISPERSED","NA")),IF(SABI_SUMMARY!AQ476="MALE_ADULT_36_48","M_RESIDENT",IF(SABI_SUMMARY!AQ476="FEMALE_ADULT_36_48","F_RESIDENT","NA")))</f>
        <v>NA</v>
      </c>
      <c r="I476" s="1" t="str">
        <f>IF(SABI_SUMMARY!AR476="CENSORED",IF(SABI_SUMMARY!AQ476="MALE_SUBADULT","M_DISPERSED",IF(SABI_SUMMARY!AQ476="FEMALE_SUBADULT","F_DISPERSED","NA")),IF(SABI_SUMMARY!AR476="MALE_ADULT_36_48","M_RESIDENT",IF(SABI_SUMMARY!AR476="FEMALE_ADULT_36_48","F_RESIDENT","NA")))</f>
        <v>NA</v>
      </c>
      <c r="J476" s="1" t="str">
        <f>IF(SABI_SUMMARY!AS476="CENSORED",IF(SABI_SUMMARY!AR476="MALE_SUBADULT","M_DISPERSED",IF(SABI_SUMMARY!AR476="FEMALE_SUBADULT","F_DISPERSED","NA")),IF(SABI_SUMMARY!AS476="MALE_ADULT_36_48","M_RESIDENT",IF(SABI_SUMMARY!AS476="FEMALE_ADULT_36_48","F_RESIDENT","NA")))</f>
        <v>NA</v>
      </c>
      <c r="K476" s="1" t="str">
        <f>IF(SABI_SUMMARY!AT476="CENSORED",IF(SABI_SUMMARY!AS476="MALE_SUBADULT","M_DISPERSED",IF(SABI_SUMMARY!AS476="FEMALE_SUBADULT","F_DISPERSED","NA")),IF(SABI_SUMMARY!AT476="MALE_ADULT_36_48","M_RESIDENT",IF(SABI_SUMMARY!AT476="FEMALE_ADULT_36_48","F_RESIDENT","NA")))</f>
        <v>NA</v>
      </c>
      <c r="L476" s="1" t="str">
        <f>IF(SABI_SUMMARY!AU476="CENSORED",IF(SABI_SUMMARY!AT476="MALE_SUBADULT","M_DISPERSED",IF(SABI_SUMMARY!AT476="FEMALE_SUBADULT","F_DISPERSED","NA")),IF(SABI_SUMMARY!AU476="MALE_ADULT_36_48","M_RESIDENT",IF(SABI_SUMMARY!AU476="FEMALE_ADULT_36_48","F_RESIDENT","NA")))</f>
        <v>NA</v>
      </c>
      <c r="M476" s="1" t="str">
        <f>IF(SABI_SUMMARY!AV476="CENSORED",IF(SABI_SUMMARY!AU476="MALE_SUBADULT","M_DISPERSED",IF(SABI_SUMMARY!AU476="FEMALE_SUBADULT","F_DISPERSED","NA")),IF(SABI_SUMMARY!AV476="MALE_ADULT_36_48","M_RESIDENT",IF(SABI_SUMMARY!AV476="FEMALE_ADULT_36_48","F_RESIDENT","NA")))</f>
        <v>NA</v>
      </c>
      <c r="N476" s="1" t="str">
        <f>IF(SABI_SUMMARY!AW476="CENSORED",IF(SABI_SUMMARY!AV476="MALE_SUBADULT","M_DISPERSED",IF(SABI_SUMMARY!AV476="FEMALE_SUBADULT","F_DISPERSED","NA")),IF(SABI_SUMMARY!AW476="MALE_ADULT_36_48","M_RESIDENT",IF(SABI_SUMMARY!AW476="FEMALE_ADULT_36_48","F_RESIDENT","NA")))</f>
        <v>NA</v>
      </c>
      <c r="O476" s="1" t="str">
        <f>IF(SABI_SUMMARY!AX476="CENSORED",IF(SABI_SUMMARY!AW476="MALE_SUBADULT","M_DISPERSED",IF(SABI_SUMMARY!AW476="FEMALE_SUBADULT","F_DISPERSED","NA")),IF(SABI_SUMMARY!AX476="MALE_ADULT_36_48","M_RESIDENT",IF(SABI_SUMMARY!AX476="FEMALE_ADULT_36_48","F_RESIDENT","NA")))</f>
        <v>M_RESIDENT</v>
      </c>
      <c r="P476" s="1" t="str">
        <f>IF(SABI_SUMMARY!AY476="CENSORED",IF(SABI_SUMMARY!AX476="MALE_SUBADULT","M_DISPERSED",IF(SABI_SUMMARY!AX476="FEMALE_SUBADULT","F_DISPERSED","NA")),IF(SABI_SUMMARY!AY476="MALE_ADULT_36_48","M_RESIDENT",IF(SABI_SUMMARY!AY476="FEMALE_ADULT_36_48","F_RESIDENT","NA")))</f>
        <v>NA</v>
      </c>
    </row>
    <row r="477" spans="1:16" x14ac:dyDescent="0.2">
      <c r="A477" s="27">
        <f>SABI_RAW_DATA!A477</f>
        <v>476</v>
      </c>
      <c r="B477" s="1" t="str">
        <f>IF(SABI_SUMMARY!AK477="CENSORED",IF(SABI_SUMMARY!AJ477="MALE_SUBADULT","M_DISPERSED",IF(SABI_SUMMARY!AJ477="FEMALE_SUBADULT","F_DISPERSED","NA")),IF(SABI_SUMMARY!AK477="MALE_ADULT_36_48","M_RESIDENT",IF(SABI_SUMMARY!AK477="FEMALE_ADULT_36_48","F_RESIDENT","NA")))</f>
        <v>NA</v>
      </c>
      <c r="C477" s="1" t="str">
        <f>IF(SABI_SUMMARY!AL477="CENSORED",IF(SABI_SUMMARY!AK477="MALE_SUBADULT","M_DISPERSED",IF(SABI_SUMMARY!AK477="FEMALE_SUBADULT","F_DISPERSED","NA")),IF(SABI_SUMMARY!AL477="MALE_ADULT_36_48","M_RESIDENT",IF(SABI_SUMMARY!AL477="FEMALE_ADULT_36_48","F_RESIDENT","NA")))</f>
        <v>NA</v>
      </c>
      <c r="D477" s="1" t="str">
        <f>IF(SABI_SUMMARY!AM477="CENSORED",IF(SABI_SUMMARY!AL477="MALE_SUBADULT","M_DISPERSED",IF(SABI_SUMMARY!AL477="FEMALE_SUBADULT","F_DISPERSED","NA")),IF(SABI_SUMMARY!AM477="MALE_ADULT_36_48","M_RESIDENT",IF(SABI_SUMMARY!AM477="FEMALE_ADULT_36_48","F_RESIDENT","NA")))</f>
        <v>NA</v>
      </c>
      <c r="E477" s="1" t="str">
        <f>IF(SABI_SUMMARY!AN477="CENSORED",IF(SABI_SUMMARY!AM477="MALE_SUBADULT","M_DISPERSED",IF(SABI_SUMMARY!AM477="FEMALE_SUBADULT","F_DISPERSED","NA")),IF(SABI_SUMMARY!AN477="MALE_ADULT_36_48","M_RESIDENT",IF(SABI_SUMMARY!AN477="FEMALE_ADULT_36_48","F_RESIDENT","NA")))</f>
        <v>NA</v>
      </c>
      <c r="F477" s="1" t="str">
        <f>IF(SABI_SUMMARY!AO477="CENSORED",IF(SABI_SUMMARY!AN477="MALE_SUBADULT","M_DISPERSED",IF(SABI_SUMMARY!AN477="FEMALE_SUBADULT","F_DISPERSED","NA")),IF(SABI_SUMMARY!AO477="MALE_ADULT_36_48","M_RESIDENT",IF(SABI_SUMMARY!AO477="FEMALE_ADULT_36_48","F_RESIDENT","NA")))</f>
        <v>NA</v>
      </c>
      <c r="G477" s="1" t="str">
        <f>IF(SABI_SUMMARY!AP477="CENSORED",IF(SABI_SUMMARY!AO477="MALE_SUBADULT","M_DISPERSED",IF(SABI_SUMMARY!AO477="FEMALE_SUBADULT","F_DISPERSED","NA")),IF(SABI_SUMMARY!AP477="MALE_ADULT_36_48","M_RESIDENT",IF(SABI_SUMMARY!AP477="FEMALE_ADULT_36_48","F_RESIDENT","NA")))</f>
        <v>NA</v>
      </c>
      <c r="H477" s="1" t="str">
        <f>IF(SABI_SUMMARY!AQ477="CENSORED",IF(SABI_SUMMARY!AP477="MALE_SUBADULT","M_DISPERSED",IF(SABI_SUMMARY!AP477="FEMALE_SUBADULT","F_DISPERSED","NA")),IF(SABI_SUMMARY!AQ477="MALE_ADULT_36_48","M_RESIDENT",IF(SABI_SUMMARY!AQ477="FEMALE_ADULT_36_48","F_RESIDENT","NA")))</f>
        <v>NA</v>
      </c>
      <c r="I477" s="1" t="str">
        <f>IF(SABI_SUMMARY!AR477="CENSORED",IF(SABI_SUMMARY!AQ477="MALE_SUBADULT","M_DISPERSED",IF(SABI_SUMMARY!AQ477="FEMALE_SUBADULT","F_DISPERSED","NA")),IF(SABI_SUMMARY!AR477="MALE_ADULT_36_48","M_RESIDENT",IF(SABI_SUMMARY!AR477="FEMALE_ADULT_36_48","F_RESIDENT","NA")))</f>
        <v>NA</v>
      </c>
      <c r="J477" s="1" t="str">
        <f>IF(SABI_SUMMARY!AS477="CENSORED",IF(SABI_SUMMARY!AR477="MALE_SUBADULT","M_DISPERSED",IF(SABI_SUMMARY!AR477="FEMALE_SUBADULT","F_DISPERSED","NA")),IF(SABI_SUMMARY!AS477="MALE_ADULT_36_48","M_RESIDENT",IF(SABI_SUMMARY!AS477="FEMALE_ADULT_36_48","F_RESIDENT","NA")))</f>
        <v>NA</v>
      </c>
      <c r="K477" s="1" t="str">
        <f>IF(SABI_SUMMARY!AT477="CENSORED",IF(SABI_SUMMARY!AS477="MALE_SUBADULT","M_DISPERSED",IF(SABI_SUMMARY!AS477="FEMALE_SUBADULT","F_DISPERSED","NA")),IF(SABI_SUMMARY!AT477="MALE_ADULT_36_48","M_RESIDENT",IF(SABI_SUMMARY!AT477="FEMALE_ADULT_36_48","F_RESIDENT","NA")))</f>
        <v>NA</v>
      </c>
      <c r="L477" s="1" t="str">
        <f>IF(SABI_SUMMARY!AU477="CENSORED",IF(SABI_SUMMARY!AT477="MALE_SUBADULT","M_DISPERSED",IF(SABI_SUMMARY!AT477="FEMALE_SUBADULT","F_DISPERSED","NA")),IF(SABI_SUMMARY!AU477="MALE_ADULT_36_48","M_RESIDENT",IF(SABI_SUMMARY!AU477="FEMALE_ADULT_36_48","F_RESIDENT","NA")))</f>
        <v>NA</v>
      </c>
      <c r="M477" s="1" t="str">
        <f>IF(SABI_SUMMARY!AV477="CENSORED",IF(SABI_SUMMARY!AU477="MALE_SUBADULT","M_DISPERSED",IF(SABI_SUMMARY!AU477="FEMALE_SUBADULT","F_DISPERSED","NA")),IF(SABI_SUMMARY!AV477="MALE_ADULT_36_48","M_RESIDENT",IF(SABI_SUMMARY!AV477="FEMALE_ADULT_36_48","F_RESIDENT","NA")))</f>
        <v>NA</v>
      </c>
      <c r="N477" s="1" t="str">
        <f>IF(SABI_SUMMARY!AW477="CENSORED",IF(SABI_SUMMARY!AV477="MALE_SUBADULT","M_DISPERSED",IF(SABI_SUMMARY!AV477="FEMALE_SUBADULT","F_DISPERSED","NA")),IF(SABI_SUMMARY!AW477="MALE_ADULT_36_48","M_RESIDENT",IF(SABI_SUMMARY!AW477="FEMALE_ADULT_36_48","F_RESIDENT","NA")))</f>
        <v>NA</v>
      </c>
      <c r="O477" s="1" t="str">
        <f>IF(SABI_SUMMARY!AX477="CENSORED",IF(SABI_SUMMARY!AW477="MALE_SUBADULT","M_DISPERSED",IF(SABI_SUMMARY!AW477="FEMALE_SUBADULT","F_DISPERSED","NA")),IF(SABI_SUMMARY!AX477="MALE_ADULT_36_48","M_RESIDENT",IF(SABI_SUMMARY!AX477="FEMALE_ADULT_36_48","F_RESIDENT","NA")))</f>
        <v>NA</v>
      </c>
      <c r="P477" s="1" t="str">
        <f>IF(SABI_SUMMARY!AY477="CENSORED",IF(SABI_SUMMARY!AX477="MALE_SUBADULT","M_DISPERSED",IF(SABI_SUMMARY!AX477="FEMALE_SUBADULT","F_DISPERSED","NA")),IF(SABI_SUMMARY!AY477="MALE_ADULT_36_48","M_RESIDENT",IF(SABI_SUMMARY!AY477="FEMALE_ADULT_36_48","F_RESIDENT","NA")))</f>
        <v>NA</v>
      </c>
    </row>
    <row r="478" spans="1:16" x14ac:dyDescent="0.2">
      <c r="A478" s="27">
        <f>SABI_RAW_DATA!A478</f>
        <v>477</v>
      </c>
      <c r="B478" s="1" t="str">
        <f>IF(SABI_SUMMARY!AK478="CENSORED",IF(SABI_SUMMARY!AJ478="MALE_SUBADULT","M_DISPERSED",IF(SABI_SUMMARY!AJ478="FEMALE_SUBADULT","F_DISPERSED","NA")),IF(SABI_SUMMARY!AK478="MALE_ADULT_36_48","M_RESIDENT",IF(SABI_SUMMARY!AK478="FEMALE_ADULT_36_48","F_RESIDENT","NA")))</f>
        <v>NA</v>
      </c>
      <c r="C478" s="1" t="str">
        <f>IF(SABI_SUMMARY!AL478="CENSORED",IF(SABI_SUMMARY!AK478="MALE_SUBADULT","M_DISPERSED",IF(SABI_SUMMARY!AK478="FEMALE_SUBADULT","F_DISPERSED","NA")),IF(SABI_SUMMARY!AL478="MALE_ADULT_36_48","M_RESIDENT",IF(SABI_SUMMARY!AL478="FEMALE_ADULT_36_48","F_RESIDENT","NA")))</f>
        <v>NA</v>
      </c>
      <c r="D478" s="1" t="str">
        <f>IF(SABI_SUMMARY!AM478="CENSORED",IF(SABI_SUMMARY!AL478="MALE_SUBADULT","M_DISPERSED",IF(SABI_SUMMARY!AL478="FEMALE_SUBADULT","F_DISPERSED","NA")),IF(SABI_SUMMARY!AM478="MALE_ADULT_36_48","M_RESIDENT",IF(SABI_SUMMARY!AM478="FEMALE_ADULT_36_48","F_RESIDENT","NA")))</f>
        <v>NA</v>
      </c>
      <c r="E478" s="1" t="str">
        <f>IF(SABI_SUMMARY!AN478="CENSORED",IF(SABI_SUMMARY!AM478="MALE_SUBADULT","M_DISPERSED",IF(SABI_SUMMARY!AM478="FEMALE_SUBADULT","F_DISPERSED","NA")),IF(SABI_SUMMARY!AN478="MALE_ADULT_36_48","M_RESIDENT",IF(SABI_SUMMARY!AN478="FEMALE_ADULT_36_48","F_RESIDENT","NA")))</f>
        <v>NA</v>
      </c>
      <c r="F478" s="1" t="str">
        <f>IF(SABI_SUMMARY!AO478="CENSORED",IF(SABI_SUMMARY!AN478="MALE_SUBADULT","M_DISPERSED",IF(SABI_SUMMARY!AN478="FEMALE_SUBADULT","F_DISPERSED","NA")),IF(SABI_SUMMARY!AO478="MALE_ADULT_36_48","M_RESIDENT",IF(SABI_SUMMARY!AO478="FEMALE_ADULT_36_48","F_RESIDENT","NA")))</f>
        <v>NA</v>
      </c>
      <c r="G478" s="1" t="str">
        <f>IF(SABI_SUMMARY!AP478="CENSORED",IF(SABI_SUMMARY!AO478="MALE_SUBADULT","M_DISPERSED",IF(SABI_SUMMARY!AO478="FEMALE_SUBADULT","F_DISPERSED","NA")),IF(SABI_SUMMARY!AP478="MALE_ADULT_36_48","M_RESIDENT",IF(SABI_SUMMARY!AP478="FEMALE_ADULT_36_48","F_RESIDENT","NA")))</f>
        <v>NA</v>
      </c>
      <c r="H478" s="1" t="str">
        <f>IF(SABI_SUMMARY!AQ478="CENSORED",IF(SABI_SUMMARY!AP478="MALE_SUBADULT","M_DISPERSED",IF(SABI_SUMMARY!AP478="FEMALE_SUBADULT","F_DISPERSED","NA")),IF(SABI_SUMMARY!AQ478="MALE_ADULT_36_48","M_RESIDENT",IF(SABI_SUMMARY!AQ478="FEMALE_ADULT_36_48","F_RESIDENT","NA")))</f>
        <v>NA</v>
      </c>
      <c r="I478" s="1" t="str">
        <f>IF(SABI_SUMMARY!AR478="CENSORED",IF(SABI_SUMMARY!AQ478="MALE_SUBADULT","M_DISPERSED",IF(SABI_SUMMARY!AQ478="FEMALE_SUBADULT","F_DISPERSED","NA")),IF(SABI_SUMMARY!AR478="MALE_ADULT_36_48","M_RESIDENT",IF(SABI_SUMMARY!AR478="FEMALE_ADULT_36_48","F_RESIDENT","NA")))</f>
        <v>NA</v>
      </c>
      <c r="J478" s="1" t="str">
        <f>IF(SABI_SUMMARY!AS478="CENSORED",IF(SABI_SUMMARY!AR478="MALE_SUBADULT","M_DISPERSED",IF(SABI_SUMMARY!AR478="FEMALE_SUBADULT","F_DISPERSED","NA")),IF(SABI_SUMMARY!AS478="MALE_ADULT_36_48","M_RESIDENT",IF(SABI_SUMMARY!AS478="FEMALE_ADULT_36_48","F_RESIDENT","NA")))</f>
        <v>NA</v>
      </c>
      <c r="K478" s="1" t="str">
        <f>IF(SABI_SUMMARY!AT478="CENSORED",IF(SABI_SUMMARY!AS478="MALE_SUBADULT","M_DISPERSED",IF(SABI_SUMMARY!AS478="FEMALE_SUBADULT","F_DISPERSED","NA")),IF(SABI_SUMMARY!AT478="MALE_ADULT_36_48","M_RESIDENT",IF(SABI_SUMMARY!AT478="FEMALE_ADULT_36_48","F_RESIDENT","NA")))</f>
        <v>NA</v>
      </c>
      <c r="L478" s="1" t="str">
        <f>IF(SABI_SUMMARY!AU478="CENSORED",IF(SABI_SUMMARY!AT478="MALE_SUBADULT","M_DISPERSED",IF(SABI_SUMMARY!AT478="FEMALE_SUBADULT","F_DISPERSED","NA")),IF(SABI_SUMMARY!AU478="MALE_ADULT_36_48","M_RESIDENT",IF(SABI_SUMMARY!AU478="FEMALE_ADULT_36_48","F_RESIDENT","NA")))</f>
        <v>NA</v>
      </c>
      <c r="M478" s="1" t="str">
        <f>IF(SABI_SUMMARY!AV478="CENSORED",IF(SABI_SUMMARY!AU478="MALE_SUBADULT","M_DISPERSED",IF(SABI_SUMMARY!AU478="FEMALE_SUBADULT","F_DISPERSED","NA")),IF(SABI_SUMMARY!AV478="MALE_ADULT_36_48","M_RESIDENT",IF(SABI_SUMMARY!AV478="FEMALE_ADULT_36_48","F_RESIDENT","NA")))</f>
        <v>NA</v>
      </c>
      <c r="N478" s="1" t="str">
        <f>IF(SABI_SUMMARY!AW478="CENSORED",IF(SABI_SUMMARY!AV478="MALE_SUBADULT","M_DISPERSED",IF(SABI_SUMMARY!AV478="FEMALE_SUBADULT","F_DISPERSED","NA")),IF(SABI_SUMMARY!AW478="MALE_ADULT_36_48","M_RESIDENT",IF(SABI_SUMMARY!AW478="FEMALE_ADULT_36_48","F_RESIDENT","NA")))</f>
        <v>NA</v>
      </c>
      <c r="O478" s="1" t="str">
        <f>IF(SABI_SUMMARY!AX478="CENSORED",IF(SABI_SUMMARY!AW478="MALE_SUBADULT","M_DISPERSED",IF(SABI_SUMMARY!AW478="FEMALE_SUBADULT","F_DISPERSED","NA")),IF(SABI_SUMMARY!AX478="MALE_ADULT_36_48","M_RESIDENT",IF(SABI_SUMMARY!AX478="FEMALE_ADULT_36_48","F_RESIDENT","NA")))</f>
        <v>NA</v>
      </c>
      <c r="P478" s="1" t="str">
        <f>IF(SABI_SUMMARY!AY478="CENSORED",IF(SABI_SUMMARY!AX478="MALE_SUBADULT","M_DISPERSED",IF(SABI_SUMMARY!AX478="FEMALE_SUBADULT","F_DISPERSED","NA")),IF(SABI_SUMMARY!AY478="MALE_ADULT_36_48","M_RESIDENT",IF(SABI_SUMMARY!AY478="FEMALE_ADULT_36_48","F_RESIDENT","NA")))</f>
        <v>NA</v>
      </c>
    </row>
    <row r="479" spans="1:16" x14ac:dyDescent="0.2">
      <c r="A479" s="27">
        <f>SABI_RAW_DATA!A479</f>
        <v>478</v>
      </c>
      <c r="B479" s="1" t="str">
        <f>IF(SABI_SUMMARY!AK479="CENSORED",IF(SABI_SUMMARY!AJ479="MALE_SUBADULT","M_DISPERSED",IF(SABI_SUMMARY!AJ479="FEMALE_SUBADULT","F_DISPERSED","NA")),IF(SABI_SUMMARY!AK479="MALE_ADULT_36_48","M_RESIDENT",IF(SABI_SUMMARY!AK479="FEMALE_ADULT_36_48","F_RESIDENT","NA")))</f>
        <v>NA</v>
      </c>
      <c r="C479" s="1" t="str">
        <f>IF(SABI_SUMMARY!AL479="CENSORED",IF(SABI_SUMMARY!AK479="MALE_SUBADULT","M_DISPERSED",IF(SABI_SUMMARY!AK479="FEMALE_SUBADULT","F_DISPERSED","NA")),IF(SABI_SUMMARY!AL479="MALE_ADULT_36_48","M_RESIDENT",IF(SABI_SUMMARY!AL479="FEMALE_ADULT_36_48","F_RESIDENT","NA")))</f>
        <v>NA</v>
      </c>
      <c r="D479" s="1" t="str">
        <f>IF(SABI_SUMMARY!AM479="CENSORED",IF(SABI_SUMMARY!AL479="MALE_SUBADULT","M_DISPERSED",IF(SABI_SUMMARY!AL479="FEMALE_SUBADULT","F_DISPERSED","NA")),IF(SABI_SUMMARY!AM479="MALE_ADULT_36_48","M_RESIDENT",IF(SABI_SUMMARY!AM479="FEMALE_ADULT_36_48","F_RESIDENT","NA")))</f>
        <v>NA</v>
      </c>
      <c r="E479" s="1" t="str">
        <f>IF(SABI_SUMMARY!AN479="CENSORED",IF(SABI_SUMMARY!AM479="MALE_SUBADULT","M_DISPERSED",IF(SABI_SUMMARY!AM479="FEMALE_SUBADULT","F_DISPERSED","NA")),IF(SABI_SUMMARY!AN479="MALE_ADULT_36_48","M_RESIDENT",IF(SABI_SUMMARY!AN479="FEMALE_ADULT_36_48","F_RESIDENT","NA")))</f>
        <v>NA</v>
      </c>
      <c r="F479" s="1" t="str">
        <f>IF(SABI_SUMMARY!AO479="CENSORED",IF(SABI_SUMMARY!AN479="MALE_SUBADULT","M_DISPERSED",IF(SABI_SUMMARY!AN479="FEMALE_SUBADULT","F_DISPERSED","NA")),IF(SABI_SUMMARY!AO479="MALE_ADULT_36_48","M_RESIDENT",IF(SABI_SUMMARY!AO479="FEMALE_ADULT_36_48","F_RESIDENT","NA")))</f>
        <v>NA</v>
      </c>
      <c r="G479" s="1" t="str">
        <f>IF(SABI_SUMMARY!AP479="CENSORED",IF(SABI_SUMMARY!AO479="MALE_SUBADULT","M_DISPERSED",IF(SABI_SUMMARY!AO479="FEMALE_SUBADULT","F_DISPERSED","NA")),IF(SABI_SUMMARY!AP479="MALE_ADULT_36_48","M_RESIDENT",IF(SABI_SUMMARY!AP479="FEMALE_ADULT_36_48","F_RESIDENT","NA")))</f>
        <v>NA</v>
      </c>
      <c r="H479" s="1" t="str">
        <f>IF(SABI_SUMMARY!AQ479="CENSORED",IF(SABI_SUMMARY!AP479="MALE_SUBADULT","M_DISPERSED",IF(SABI_SUMMARY!AP479="FEMALE_SUBADULT","F_DISPERSED","NA")),IF(SABI_SUMMARY!AQ479="MALE_ADULT_36_48","M_RESIDENT",IF(SABI_SUMMARY!AQ479="FEMALE_ADULT_36_48","F_RESIDENT","NA")))</f>
        <v>NA</v>
      </c>
      <c r="I479" s="1" t="str">
        <f>IF(SABI_SUMMARY!AR479="CENSORED",IF(SABI_SUMMARY!AQ479="MALE_SUBADULT","M_DISPERSED",IF(SABI_SUMMARY!AQ479="FEMALE_SUBADULT","F_DISPERSED","NA")),IF(SABI_SUMMARY!AR479="MALE_ADULT_36_48","M_RESIDENT",IF(SABI_SUMMARY!AR479="FEMALE_ADULT_36_48","F_RESIDENT","NA")))</f>
        <v>NA</v>
      </c>
      <c r="J479" s="1" t="str">
        <f>IF(SABI_SUMMARY!AS479="CENSORED",IF(SABI_SUMMARY!AR479="MALE_SUBADULT","M_DISPERSED",IF(SABI_SUMMARY!AR479="FEMALE_SUBADULT","F_DISPERSED","NA")),IF(SABI_SUMMARY!AS479="MALE_ADULT_36_48","M_RESIDENT",IF(SABI_SUMMARY!AS479="FEMALE_ADULT_36_48","F_RESIDENT","NA")))</f>
        <v>NA</v>
      </c>
      <c r="K479" s="1" t="str">
        <f>IF(SABI_SUMMARY!AT479="CENSORED",IF(SABI_SUMMARY!AS479="MALE_SUBADULT","M_DISPERSED",IF(SABI_SUMMARY!AS479="FEMALE_SUBADULT","F_DISPERSED","NA")),IF(SABI_SUMMARY!AT479="MALE_ADULT_36_48","M_RESIDENT",IF(SABI_SUMMARY!AT479="FEMALE_ADULT_36_48","F_RESIDENT","NA")))</f>
        <v>NA</v>
      </c>
      <c r="L479" s="1" t="str">
        <f>IF(SABI_SUMMARY!AU479="CENSORED",IF(SABI_SUMMARY!AT479="MALE_SUBADULT","M_DISPERSED",IF(SABI_SUMMARY!AT479="FEMALE_SUBADULT","F_DISPERSED","NA")),IF(SABI_SUMMARY!AU479="MALE_ADULT_36_48","M_RESIDENT",IF(SABI_SUMMARY!AU479="FEMALE_ADULT_36_48","F_RESIDENT","NA")))</f>
        <v>NA</v>
      </c>
      <c r="M479" s="1" t="str">
        <f>IF(SABI_SUMMARY!AV479="CENSORED",IF(SABI_SUMMARY!AU479="MALE_SUBADULT","M_DISPERSED",IF(SABI_SUMMARY!AU479="FEMALE_SUBADULT","F_DISPERSED","NA")),IF(SABI_SUMMARY!AV479="MALE_ADULT_36_48","M_RESIDENT",IF(SABI_SUMMARY!AV479="FEMALE_ADULT_36_48","F_RESIDENT","NA")))</f>
        <v>NA</v>
      </c>
      <c r="N479" s="1" t="str">
        <f>IF(SABI_SUMMARY!AW479="CENSORED",IF(SABI_SUMMARY!AV479="MALE_SUBADULT","M_DISPERSED",IF(SABI_SUMMARY!AV479="FEMALE_SUBADULT","F_DISPERSED","NA")),IF(SABI_SUMMARY!AW479="MALE_ADULT_36_48","M_RESIDENT",IF(SABI_SUMMARY!AW479="FEMALE_ADULT_36_48","F_RESIDENT","NA")))</f>
        <v>NA</v>
      </c>
      <c r="O479" s="1" t="str">
        <f>IF(SABI_SUMMARY!AX479="CENSORED",IF(SABI_SUMMARY!AW479="MALE_SUBADULT","M_DISPERSED",IF(SABI_SUMMARY!AW479="FEMALE_SUBADULT","F_DISPERSED","NA")),IF(SABI_SUMMARY!AX479="MALE_ADULT_36_48","M_RESIDENT",IF(SABI_SUMMARY!AX479="FEMALE_ADULT_36_48","F_RESIDENT","NA")))</f>
        <v>NA</v>
      </c>
      <c r="P479" s="1" t="str">
        <f>IF(SABI_SUMMARY!AY479="CENSORED",IF(SABI_SUMMARY!AX479="MALE_SUBADULT","M_DISPERSED",IF(SABI_SUMMARY!AX479="FEMALE_SUBADULT","F_DISPERSED","NA")),IF(SABI_SUMMARY!AY479="MALE_ADULT_36_48","M_RESIDENT",IF(SABI_SUMMARY!AY479="FEMALE_ADULT_36_48","F_RESIDENT","NA")))</f>
        <v>NA</v>
      </c>
    </row>
    <row r="480" spans="1:16" x14ac:dyDescent="0.2">
      <c r="A480" s="27">
        <f>SABI_RAW_DATA!A480</f>
        <v>479</v>
      </c>
      <c r="B480" s="1" t="str">
        <f>IF(SABI_SUMMARY!AK480="CENSORED",IF(SABI_SUMMARY!AJ480="MALE_SUBADULT","M_DISPERSED",IF(SABI_SUMMARY!AJ480="FEMALE_SUBADULT","F_DISPERSED","NA")),IF(SABI_SUMMARY!AK480="MALE_ADULT_36_48","M_RESIDENT",IF(SABI_SUMMARY!AK480="FEMALE_ADULT_36_48","F_RESIDENT","NA")))</f>
        <v>NA</v>
      </c>
      <c r="C480" s="1" t="str">
        <f>IF(SABI_SUMMARY!AL480="CENSORED",IF(SABI_SUMMARY!AK480="MALE_SUBADULT","M_DISPERSED",IF(SABI_SUMMARY!AK480="FEMALE_SUBADULT","F_DISPERSED","NA")),IF(SABI_SUMMARY!AL480="MALE_ADULT_36_48","M_RESIDENT",IF(SABI_SUMMARY!AL480="FEMALE_ADULT_36_48","F_RESIDENT","NA")))</f>
        <v>NA</v>
      </c>
      <c r="D480" s="1" t="str">
        <f>IF(SABI_SUMMARY!AM480="CENSORED",IF(SABI_SUMMARY!AL480="MALE_SUBADULT","M_DISPERSED",IF(SABI_SUMMARY!AL480="FEMALE_SUBADULT","F_DISPERSED","NA")),IF(SABI_SUMMARY!AM480="MALE_ADULT_36_48","M_RESIDENT",IF(SABI_SUMMARY!AM480="FEMALE_ADULT_36_48","F_RESIDENT","NA")))</f>
        <v>NA</v>
      </c>
      <c r="E480" s="1" t="str">
        <f>IF(SABI_SUMMARY!AN480="CENSORED",IF(SABI_SUMMARY!AM480="MALE_SUBADULT","M_DISPERSED",IF(SABI_SUMMARY!AM480="FEMALE_SUBADULT","F_DISPERSED","NA")),IF(SABI_SUMMARY!AN480="MALE_ADULT_36_48","M_RESIDENT",IF(SABI_SUMMARY!AN480="FEMALE_ADULT_36_48","F_RESIDENT","NA")))</f>
        <v>NA</v>
      </c>
      <c r="F480" s="1" t="str">
        <f>IF(SABI_SUMMARY!AO480="CENSORED",IF(SABI_SUMMARY!AN480="MALE_SUBADULT","M_DISPERSED",IF(SABI_SUMMARY!AN480="FEMALE_SUBADULT","F_DISPERSED","NA")),IF(SABI_SUMMARY!AO480="MALE_ADULT_36_48","M_RESIDENT",IF(SABI_SUMMARY!AO480="FEMALE_ADULT_36_48","F_RESIDENT","NA")))</f>
        <v>NA</v>
      </c>
      <c r="G480" s="1" t="str">
        <f>IF(SABI_SUMMARY!AP480="CENSORED",IF(SABI_SUMMARY!AO480="MALE_SUBADULT","M_DISPERSED",IF(SABI_SUMMARY!AO480="FEMALE_SUBADULT","F_DISPERSED","NA")),IF(SABI_SUMMARY!AP480="MALE_ADULT_36_48","M_RESIDENT",IF(SABI_SUMMARY!AP480="FEMALE_ADULT_36_48","F_RESIDENT","NA")))</f>
        <v>NA</v>
      </c>
      <c r="H480" s="1" t="str">
        <f>IF(SABI_SUMMARY!AQ480="CENSORED",IF(SABI_SUMMARY!AP480="MALE_SUBADULT","M_DISPERSED",IF(SABI_SUMMARY!AP480="FEMALE_SUBADULT","F_DISPERSED","NA")),IF(SABI_SUMMARY!AQ480="MALE_ADULT_36_48","M_RESIDENT",IF(SABI_SUMMARY!AQ480="FEMALE_ADULT_36_48","F_RESIDENT","NA")))</f>
        <v>NA</v>
      </c>
      <c r="I480" s="1" t="str">
        <f>IF(SABI_SUMMARY!AR480="CENSORED",IF(SABI_SUMMARY!AQ480="MALE_SUBADULT","M_DISPERSED",IF(SABI_SUMMARY!AQ480="FEMALE_SUBADULT","F_DISPERSED","NA")),IF(SABI_SUMMARY!AR480="MALE_ADULT_36_48","M_RESIDENT",IF(SABI_SUMMARY!AR480="FEMALE_ADULT_36_48","F_RESIDENT","NA")))</f>
        <v>NA</v>
      </c>
      <c r="J480" s="1" t="str">
        <f>IF(SABI_SUMMARY!AS480="CENSORED",IF(SABI_SUMMARY!AR480="MALE_SUBADULT","M_DISPERSED",IF(SABI_SUMMARY!AR480="FEMALE_SUBADULT","F_DISPERSED","NA")),IF(SABI_SUMMARY!AS480="MALE_ADULT_36_48","M_RESIDENT",IF(SABI_SUMMARY!AS480="FEMALE_ADULT_36_48","F_RESIDENT","NA")))</f>
        <v>NA</v>
      </c>
      <c r="K480" s="1" t="str">
        <f>IF(SABI_SUMMARY!AT480="CENSORED",IF(SABI_SUMMARY!AS480="MALE_SUBADULT","M_DISPERSED",IF(SABI_SUMMARY!AS480="FEMALE_SUBADULT","F_DISPERSED","NA")),IF(SABI_SUMMARY!AT480="MALE_ADULT_36_48","M_RESIDENT",IF(SABI_SUMMARY!AT480="FEMALE_ADULT_36_48","F_RESIDENT","NA")))</f>
        <v>NA</v>
      </c>
      <c r="L480" s="1" t="str">
        <f>IF(SABI_SUMMARY!AU480="CENSORED",IF(SABI_SUMMARY!AT480="MALE_SUBADULT","M_DISPERSED",IF(SABI_SUMMARY!AT480="FEMALE_SUBADULT","F_DISPERSED","NA")),IF(SABI_SUMMARY!AU480="MALE_ADULT_36_48","M_RESIDENT",IF(SABI_SUMMARY!AU480="FEMALE_ADULT_36_48","F_RESIDENT","NA")))</f>
        <v>NA</v>
      </c>
      <c r="M480" s="1" t="str">
        <f>IF(SABI_SUMMARY!AV480="CENSORED",IF(SABI_SUMMARY!AU480="MALE_SUBADULT","M_DISPERSED",IF(SABI_SUMMARY!AU480="FEMALE_SUBADULT","F_DISPERSED","NA")),IF(SABI_SUMMARY!AV480="MALE_ADULT_36_48","M_RESIDENT",IF(SABI_SUMMARY!AV480="FEMALE_ADULT_36_48","F_RESIDENT","NA")))</f>
        <v>NA</v>
      </c>
      <c r="N480" s="1" t="str">
        <f>IF(SABI_SUMMARY!AW480="CENSORED",IF(SABI_SUMMARY!AV480="MALE_SUBADULT","M_DISPERSED",IF(SABI_SUMMARY!AV480="FEMALE_SUBADULT","F_DISPERSED","NA")),IF(SABI_SUMMARY!AW480="MALE_ADULT_36_48","M_RESIDENT",IF(SABI_SUMMARY!AW480="FEMALE_ADULT_36_48","F_RESIDENT","NA")))</f>
        <v>NA</v>
      </c>
      <c r="O480" s="1" t="str">
        <f>IF(SABI_SUMMARY!AX480="CENSORED",IF(SABI_SUMMARY!AW480="MALE_SUBADULT","M_DISPERSED",IF(SABI_SUMMARY!AW480="FEMALE_SUBADULT","F_DISPERSED","NA")),IF(SABI_SUMMARY!AX480="MALE_ADULT_36_48","M_RESIDENT",IF(SABI_SUMMARY!AX480="FEMALE_ADULT_36_48","F_RESIDENT","NA")))</f>
        <v>NA</v>
      </c>
      <c r="P480" s="1" t="str">
        <f>IF(SABI_SUMMARY!AY480="CENSORED",IF(SABI_SUMMARY!AX480="MALE_SUBADULT","M_DISPERSED",IF(SABI_SUMMARY!AX480="FEMALE_SUBADULT","F_DISPERSED","NA")),IF(SABI_SUMMARY!AY480="MALE_ADULT_36_48","M_RESIDENT",IF(SABI_SUMMARY!AY480="FEMALE_ADULT_36_48","F_RESIDENT","NA")))</f>
        <v>NA</v>
      </c>
    </row>
    <row r="481" spans="1:16" x14ac:dyDescent="0.2">
      <c r="A481" s="27">
        <f>SABI_RAW_DATA!A481</f>
        <v>480</v>
      </c>
      <c r="B481" s="1" t="str">
        <f>IF(SABI_SUMMARY!AK481="CENSORED",IF(SABI_SUMMARY!AJ481="MALE_SUBADULT","M_DISPERSED",IF(SABI_SUMMARY!AJ481="FEMALE_SUBADULT","F_DISPERSED","NA")),IF(SABI_SUMMARY!AK481="MALE_ADULT_36_48","M_RESIDENT",IF(SABI_SUMMARY!AK481="FEMALE_ADULT_36_48","F_RESIDENT","NA")))</f>
        <v>NA</v>
      </c>
      <c r="C481" s="1" t="str">
        <f>IF(SABI_SUMMARY!AL481="CENSORED",IF(SABI_SUMMARY!AK481="MALE_SUBADULT","M_DISPERSED",IF(SABI_SUMMARY!AK481="FEMALE_SUBADULT","F_DISPERSED","NA")),IF(SABI_SUMMARY!AL481="MALE_ADULT_36_48","M_RESIDENT",IF(SABI_SUMMARY!AL481="FEMALE_ADULT_36_48","F_RESIDENT","NA")))</f>
        <v>NA</v>
      </c>
      <c r="D481" s="1" t="str">
        <f>IF(SABI_SUMMARY!AM481="CENSORED",IF(SABI_SUMMARY!AL481="MALE_SUBADULT","M_DISPERSED",IF(SABI_SUMMARY!AL481="FEMALE_SUBADULT","F_DISPERSED","NA")),IF(SABI_SUMMARY!AM481="MALE_ADULT_36_48","M_RESIDENT",IF(SABI_SUMMARY!AM481="FEMALE_ADULT_36_48","F_RESIDENT","NA")))</f>
        <v>NA</v>
      </c>
      <c r="E481" s="1" t="str">
        <f>IF(SABI_SUMMARY!AN481="CENSORED",IF(SABI_SUMMARY!AM481="MALE_SUBADULT","M_DISPERSED",IF(SABI_SUMMARY!AM481="FEMALE_SUBADULT","F_DISPERSED","NA")),IF(SABI_SUMMARY!AN481="MALE_ADULT_36_48","M_RESIDENT",IF(SABI_SUMMARY!AN481="FEMALE_ADULT_36_48","F_RESIDENT","NA")))</f>
        <v>NA</v>
      </c>
      <c r="F481" s="1" t="str">
        <f>IF(SABI_SUMMARY!AO481="CENSORED",IF(SABI_SUMMARY!AN481="MALE_SUBADULT","M_DISPERSED",IF(SABI_SUMMARY!AN481="FEMALE_SUBADULT","F_DISPERSED","NA")),IF(SABI_SUMMARY!AO481="MALE_ADULT_36_48","M_RESIDENT",IF(SABI_SUMMARY!AO481="FEMALE_ADULT_36_48","F_RESIDENT","NA")))</f>
        <v>NA</v>
      </c>
      <c r="G481" s="1" t="str">
        <f>IF(SABI_SUMMARY!AP481="CENSORED",IF(SABI_SUMMARY!AO481="MALE_SUBADULT","M_DISPERSED",IF(SABI_SUMMARY!AO481="FEMALE_SUBADULT","F_DISPERSED","NA")),IF(SABI_SUMMARY!AP481="MALE_ADULT_36_48","M_RESIDENT",IF(SABI_SUMMARY!AP481="FEMALE_ADULT_36_48","F_RESIDENT","NA")))</f>
        <v>NA</v>
      </c>
      <c r="H481" s="1" t="str">
        <f>IF(SABI_SUMMARY!AQ481="CENSORED",IF(SABI_SUMMARY!AP481="MALE_SUBADULT","M_DISPERSED",IF(SABI_SUMMARY!AP481="FEMALE_SUBADULT","F_DISPERSED","NA")),IF(SABI_SUMMARY!AQ481="MALE_ADULT_36_48","M_RESIDENT",IF(SABI_SUMMARY!AQ481="FEMALE_ADULT_36_48","F_RESIDENT","NA")))</f>
        <v>NA</v>
      </c>
      <c r="I481" s="1" t="str">
        <f>IF(SABI_SUMMARY!AR481="CENSORED",IF(SABI_SUMMARY!AQ481="MALE_SUBADULT","M_DISPERSED",IF(SABI_SUMMARY!AQ481="FEMALE_SUBADULT","F_DISPERSED","NA")),IF(SABI_SUMMARY!AR481="MALE_ADULT_36_48","M_RESIDENT",IF(SABI_SUMMARY!AR481="FEMALE_ADULT_36_48","F_RESIDENT","NA")))</f>
        <v>NA</v>
      </c>
      <c r="J481" s="1" t="str">
        <f>IF(SABI_SUMMARY!AS481="CENSORED",IF(SABI_SUMMARY!AR481="MALE_SUBADULT","M_DISPERSED",IF(SABI_SUMMARY!AR481="FEMALE_SUBADULT","F_DISPERSED","NA")),IF(SABI_SUMMARY!AS481="MALE_ADULT_36_48","M_RESIDENT",IF(SABI_SUMMARY!AS481="FEMALE_ADULT_36_48","F_RESIDENT","NA")))</f>
        <v>NA</v>
      </c>
      <c r="K481" s="1" t="str">
        <f>IF(SABI_SUMMARY!AT481="CENSORED",IF(SABI_SUMMARY!AS481="MALE_SUBADULT","M_DISPERSED",IF(SABI_SUMMARY!AS481="FEMALE_SUBADULT","F_DISPERSED","NA")),IF(SABI_SUMMARY!AT481="MALE_ADULT_36_48","M_RESIDENT",IF(SABI_SUMMARY!AT481="FEMALE_ADULT_36_48","F_RESIDENT","NA")))</f>
        <v>NA</v>
      </c>
      <c r="L481" s="1" t="str">
        <f>IF(SABI_SUMMARY!AU481="CENSORED",IF(SABI_SUMMARY!AT481="MALE_SUBADULT","M_DISPERSED",IF(SABI_SUMMARY!AT481="FEMALE_SUBADULT","F_DISPERSED","NA")),IF(SABI_SUMMARY!AU481="MALE_ADULT_36_48","M_RESIDENT",IF(SABI_SUMMARY!AU481="FEMALE_ADULT_36_48","F_RESIDENT","NA")))</f>
        <v>NA</v>
      </c>
      <c r="M481" s="1" t="str">
        <f>IF(SABI_SUMMARY!AV481="CENSORED",IF(SABI_SUMMARY!AU481="MALE_SUBADULT","M_DISPERSED",IF(SABI_SUMMARY!AU481="FEMALE_SUBADULT","F_DISPERSED","NA")),IF(SABI_SUMMARY!AV481="MALE_ADULT_36_48","M_RESIDENT",IF(SABI_SUMMARY!AV481="FEMALE_ADULT_36_48","F_RESIDENT","NA")))</f>
        <v>NA</v>
      </c>
      <c r="N481" s="1" t="str">
        <f>IF(SABI_SUMMARY!AW481="CENSORED",IF(SABI_SUMMARY!AV481="MALE_SUBADULT","M_DISPERSED",IF(SABI_SUMMARY!AV481="FEMALE_SUBADULT","F_DISPERSED","NA")),IF(SABI_SUMMARY!AW481="MALE_ADULT_36_48","M_RESIDENT",IF(SABI_SUMMARY!AW481="FEMALE_ADULT_36_48","F_RESIDENT","NA")))</f>
        <v>NA</v>
      </c>
      <c r="O481" s="1" t="str">
        <f>IF(SABI_SUMMARY!AX481="CENSORED",IF(SABI_SUMMARY!AW481="MALE_SUBADULT","M_DISPERSED",IF(SABI_SUMMARY!AW481="FEMALE_SUBADULT","F_DISPERSED","NA")),IF(SABI_SUMMARY!AX481="MALE_ADULT_36_48","M_RESIDENT",IF(SABI_SUMMARY!AX481="FEMALE_ADULT_36_48","F_RESIDENT","NA")))</f>
        <v>NA</v>
      </c>
      <c r="P481" s="1" t="str">
        <f>IF(SABI_SUMMARY!AY481="CENSORED",IF(SABI_SUMMARY!AX481="MALE_SUBADULT","M_DISPERSED",IF(SABI_SUMMARY!AX481="FEMALE_SUBADULT","F_DISPERSED","NA")),IF(SABI_SUMMARY!AY481="MALE_ADULT_36_48","M_RESIDENT",IF(SABI_SUMMARY!AY481="FEMALE_ADULT_36_48","F_RESIDENT","NA")))</f>
        <v>NA</v>
      </c>
    </row>
    <row r="484" spans="1:16" x14ac:dyDescent="0.2">
      <c r="B484" t="s">
        <v>832</v>
      </c>
    </row>
    <row r="486" spans="1:16" x14ac:dyDescent="0.2">
      <c r="B486" t="s">
        <v>834</v>
      </c>
    </row>
  </sheetData>
  <autoFilter ref="A1:P481"/>
  <conditionalFormatting sqref="A1:Q1048576">
    <cfRule type="cellIs" dxfId="3" priority="3" operator="equal">
      <formula>"F_D"</formula>
    </cfRule>
    <cfRule type="cellIs" dxfId="2" priority="4" operator="equal">
      <formula>"M_D"</formula>
    </cfRule>
  </conditionalFormatting>
  <conditionalFormatting sqref="S1:AG1">
    <cfRule type="cellIs" dxfId="1" priority="1" operator="equal">
      <formula>"F_D"</formula>
    </cfRule>
    <cfRule type="cellIs" dxfId="0" priority="2" operator="equal">
      <formula>"M_D"</formula>
    </cfRule>
  </conditionalFormatting>
  <pageMargins left="0.7" right="0.7" top="0.75" bottom="0.75" header="0.3" footer="0.3"/>
  <pageSetup paperSize="9" orientation="portrait" horizontalDpi="0" verticalDpi="0"/>
  <ignoredErrors>
    <ignoredError sqref="S4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Z61"/>
  <sheetViews>
    <sheetView tabSelected="1" workbookViewId="0">
      <pane xSplit="1" topLeftCell="AD1" activePane="topRight" state="frozen"/>
      <selection pane="topRight" activeCell="AL25" sqref="AL25"/>
    </sheetView>
  </sheetViews>
  <sheetFormatPr baseColWidth="10" defaultColWidth="8.83203125" defaultRowHeight="15" x14ac:dyDescent="0.2"/>
  <cols>
    <col min="1" max="1" width="22.5" style="1" customWidth="1"/>
    <col min="2" max="4" width="8.83203125" style="1"/>
    <col min="5" max="5" width="22.5" style="1" bestFit="1" customWidth="1"/>
    <col min="6" max="12" width="8.83203125" style="1"/>
    <col min="13" max="14" width="9" style="1" customWidth="1"/>
    <col min="15" max="15" width="8.83203125" style="1"/>
    <col min="16" max="17" width="9.1640625" style="1" customWidth="1"/>
    <col min="18" max="41" width="8.83203125" style="1"/>
    <col min="42" max="42" width="22.5" style="1" bestFit="1" customWidth="1"/>
    <col min="43" max="44" width="8.83203125" style="1"/>
    <col min="45" max="45" width="22.5" style="1" bestFit="1" customWidth="1"/>
    <col min="46" max="46" width="6.33203125" style="1" bestFit="1" customWidth="1"/>
    <col min="47" max="47" width="8" style="1" bestFit="1" customWidth="1"/>
    <col min="48" max="16384" width="8.83203125" style="1"/>
  </cols>
  <sheetData>
    <row r="1" spans="1:38" x14ac:dyDescent="0.2">
      <c r="A1" s="32" t="s">
        <v>331</v>
      </c>
      <c r="B1" s="32">
        <v>1979</v>
      </c>
      <c r="C1" s="32">
        <v>1980</v>
      </c>
      <c r="D1" s="32">
        <v>1981</v>
      </c>
      <c r="E1" s="32">
        <v>1982</v>
      </c>
      <c r="F1" s="32">
        <v>1983</v>
      </c>
      <c r="G1" s="32">
        <v>1984</v>
      </c>
      <c r="H1" s="32">
        <v>1985</v>
      </c>
      <c r="I1" s="32">
        <v>1986</v>
      </c>
      <c r="J1" s="32">
        <v>1987</v>
      </c>
      <c r="K1" s="32">
        <v>1988</v>
      </c>
      <c r="L1" s="32">
        <v>1989</v>
      </c>
      <c r="M1" s="32">
        <v>1990</v>
      </c>
      <c r="N1" s="32">
        <v>1991</v>
      </c>
      <c r="O1" s="32">
        <v>1992</v>
      </c>
      <c r="P1" s="32">
        <v>1993</v>
      </c>
      <c r="Q1" s="32">
        <v>1994</v>
      </c>
      <c r="R1" s="32">
        <v>1995</v>
      </c>
      <c r="S1" s="32">
        <v>1996</v>
      </c>
      <c r="T1" s="32">
        <v>1997</v>
      </c>
      <c r="U1" s="32">
        <v>1998</v>
      </c>
      <c r="V1" s="32">
        <v>1999</v>
      </c>
      <c r="W1" s="32">
        <v>2000</v>
      </c>
      <c r="X1" s="32">
        <v>2001</v>
      </c>
      <c r="Y1" s="32">
        <v>2002</v>
      </c>
      <c r="Z1" s="32">
        <v>2003</v>
      </c>
      <c r="AA1" s="32">
        <v>2004</v>
      </c>
      <c r="AB1" s="32">
        <v>2005</v>
      </c>
      <c r="AC1" s="32">
        <v>2006</v>
      </c>
      <c r="AD1" s="32">
        <v>2007</v>
      </c>
      <c r="AE1" s="32">
        <v>2008</v>
      </c>
      <c r="AF1" s="32">
        <v>2009</v>
      </c>
      <c r="AG1" s="32">
        <v>2010</v>
      </c>
      <c r="AH1" s="32">
        <v>2011</v>
      </c>
      <c r="AI1" s="32">
        <v>2012</v>
      </c>
      <c r="AJ1" s="32">
        <v>2013</v>
      </c>
      <c r="AK1" s="32">
        <v>2014</v>
      </c>
      <c r="AL1" s="32">
        <v>2015</v>
      </c>
    </row>
    <row r="2" spans="1:38" x14ac:dyDescent="0.2">
      <c r="A2" s="1" t="s">
        <v>318</v>
      </c>
      <c r="B2" s="1">
        <f>COUNTIF(SABI_SUMMARY!P:P,$A2)</f>
        <v>0</v>
      </c>
      <c r="C2" s="1">
        <f>COUNTIF(SABI_SUMMARY!Q:Q,$A2)</f>
        <v>0</v>
      </c>
      <c r="D2" s="1">
        <f>COUNTIF(SABI_SUMMARY!R:R,$A2)</f>
        <v>0</v>
      </c>
      <c r="E2" s="1">
        <f>COUNTIF(SABI_SUMMARY!S:S,$A2)</f>
        <v>0</v>
      </c>
      <c r="F2" s="1">
        <f>COUNTIF(SABI_SUMMARY!T:T,$A2)</f>
        <v>2</v>
      </c>
      <c r="G2" s="1">
        <f>COUNTIF(SABI_SUMMARY!U:U,$A2)</f>
        <v>2</v>
      </c>
      <c r="H2" s="1">
        <f>COUNTIF(SABI_SUMMARY!V:V,$A2)</f>
        <v>1</v>
      </c>
      <c r="I2" s="1">
        <f>COUNTIF(SABI_SUMMARY!W:W,$A2)</f>
        <v>0</v>
      </c>
      <c r="J2" s="1">
        <f>COUNTIF(SABI_SUMMARY!X:X,$A2)</f>
        <v>2</v>
      </c>
      <c r="K2" s="1">
        <f>COUNTIF(SABI_SUMMARY!Y:Y,$A2)</f>
        <v>1</v>
      </c>
      <c r="L2" s="1">
        <f>COUNTIF(SABI_SUMMARY!Z:Z,$A2)</f>
        <v>2</v>
      </c>
      <c r="M2" s="1">
        <f>COUNTIF(SABI_SUMMARY!AA:AA,$A2)</f>
        <v>1</v>
      </c>
      <c r="N2" s="1">
        <f>COUNTIF(SABI_SUMMARY!AB:AB,$A2)</f>
        <v>0</v>
      </c>
      <c r="O2" s="1">
        <f>COUNTIF(SABI_SUMMARY!AC:AC,$A2)</f>
        <v>0</v>
      </c>
      <c r="P2" s="1">
        <f>COUNTIF(SABI_SUMMARY!AD:AD,$A2)</f>
        <v>0</v>
      </c>
      <c r="Q2" s="1">
        <f>COUNTIF(SABI_SUMMARY!AE:AE,$A2)</f>
        <v>0</v>
      </c>
      <c r="R2" s="1">
        <f>COUNTIF(SABI_SUMMARY!AF:AF,$A2)</f>
        <v>2</v>
      </c>
      <c r="S2" s="1">
        <f>COUNTIF(SABI_SUMMARY!AG:AG,$A2)</f>
        <v>0</v>
      </c>
      <c r="T2" s="1">
        <f>COUNTIF(SABI_SUMMARY!AH:AH,$A2)</f>
        <v>9</v>
      </c>
      <c r="U2" s="1">
        <f>COUNTIF(SABI_SUMMARY!AI:AI,$A2)</f>
        <v>7</v>
      </c>
      <c r="V2" s="1">
        <f>COUNTIF(SABI_SUMMARY!AJ:AJ,$A2)</f>
        <v>0</v>
      </c>
      <c r="W2" s="1">
        <f>COUNTIF(SABI_SUMMARY!AK:AK,$A2)</f>
        <v>2</v>
      </c>
      <c r="X2" s="1">
        <f>COUNTIF(SABI_SUMMARY!AL:AL,$A2)</f>
        <v>13</v>
      </c>
      <c r="Y2" s="1">
        <f>COUNTIF(SABI_SUMMARY!AM:AM,$A2)</f>
        <v>9</v>
      </c>
      <c r="Z2" s="1">
        <f>COUNTIF(SABI_SUMMARY!AN:AN,$A2)</f>
        <v>8</v>
      </c>
      <c r="AA2" s="1">
        <f>COUNTIF(SABI_SUMMARY!AO:AO,$A2)</f>
        <v>19</v>
      </c>
      <c r="AB2" s="1">
        <f>COUNTIF(SABI_SUMMARY!AP:AP,$A2)</f>
        <v>25</v>
      </c>
      <c r="AC2" s="1">
        <f>COUNTIF(SABI_SUMMARY!AQ:AQ,$A2)</f>
        <v>10</v>
      </c>
      <c r="AD2" s="1">
        <f>COUNTIF(SABI_SUMMARY!AR:AR,$A2)</f>
        <v>9</v>
      </c>
      <c r="AE2" s="1">
        <f>COUNTIF(SABI_SUMMARY!AS:AS,$A2)</f>
        <v>22</v>
      </c>
      <c r="AF2" s="1">
        <f>COUNTIF(SABI_SUMMARY!AT:AT,$A2)</f>
        <v>14</v>
      </c>
      <c r="AG2" s="1">
        <f>COUNTIF(SABI_SUMMARY!AU:AU,$A2)</f>
        <v>13</v>
      </c>
      <c r="AH2" s="1">
        <f>COUNTIF(SABI_SUMMARY!AV:AV,$A2)</f>
        <v>15</v>
      </c>
      <c r="AI2" s="1">
        <f>COUNTIF(SABI_SUMMARY!AW:AW,$A2)</f>
        <v>17</v>
      </c>
      <c r="AJ2" s="1">
        <f>COUNTIF(SABI_SUMMARY!AX:AX,$A2)</f>
        <v>22</v>
      </c>
      <c r="AK2" s="1">
        <f>COUNTIF(SABI_SUMMARY!AY:AY,$A2)</f>
        <v>31</v>
      </c>
      <c r="AL2" s="1">
        <f>COUNTIF(SABI_SUMMARY!AZ:AZ,$A2)</f>
        <v>0</v>
      </c>
    </row>
    <row r="3" spans="1:38" x14ac:dyDescent="0.2">
      <c r="A3" s="1" t="s">
        <v>310</v>
      </c>
      <c r="B3" s="1">
        <f>COUNTIF(SABI_SUMMARY!P:P,$A3)</f>
        <v>2</v>
      </c>
      <c r="C3" s="1">
        <f>COUNTIF(SABI_SUMMARY!Q:Q,$A3)</f>
        <v>0</v>
      </c>
      <c r="D3" s="1">
        <f>COUNTIF(SABI_SUMMARY!R:R,$A3)</f>
        <v>1</v>
      </c>
      <c r="E3" s="1">
        <f>COUNTIF(SABI_SUMMARY!S:S,$A3)</f>
        <v>0</v>
      </c>
      <c r="F3" s="1">
        <f>COUNTIF(SABI_SUMMARY!T:T,$A3)</f>
        <v>1</v>
      </c>
      <c r="G3" s="1">
        <f>COUNTIF(SABI_SUMMARY!U:U,$A3)</f>
        <v>1</v>
      </c>
      <c r="H3" s="1">
        <f>COUNTIF(SABI_SUMMARY!V:V,$A3)</f>
        <v>1</v>
      </c>
      <c r="I3" s="1">
        <f>COUNTIF(SABI_SUMMARY!W:W,$A3)</f>
        <v>0</v>
      </c>
      <c r="J3" s="1">
        <f>COUNTIF(SABI_SUMMARY!X:X,$A3)</f>
        <v>1</v>
      </c>
      <c r="K3" s="1">
        <f>COUNTIF(SABI_SUMMARY!Y:Y,$A3)</f>
        <v>1</v>
      </c>
      <c r="L3" s="1">
        <f>COUNTIF(SABI_SUMMARY!Z:Z,$A3)</f>
        <v>0</v>
      </c>
      <c r="M3" s="1">
        <f>COUNTIF(SABI_SUMMARY!AA:AA,$A3)</f>
        <v>1</v>
      </c>
      <c r="N3" s="1">
        <f>COUNTIF(SABI_SUMMARY!AB:AB,$A3)</f>
        <v>0</v>
      </c>
      <c r="O3" s="1">
        <f>COUNTIF(SABI_SUMMARY!AC:AC,$A3)</f>
        <v>0</v>
      </c>
      <c r="P3" s="1">
        <f>COUNTIF(SABI_SUMMARY!AD:AD,$A3)</f>
        <v>0</v>
      </c>
      <c r="Q3" s="1">
        <f>COUNTIF(SABI_SUMMARY!AE:AE,$A3)</f>
        <v>0</v>
      </c>
      <c r="R3" s="1">
        <f>COUNTIF(SABI_SUMMARY!AF:AF,$A3)</f>
        <v>1</v>
      </c>
      <c r="S3" s="1">
        <f>COUNTIF(SABI_SUMMARY!AG:AG,$A3)</f>
        <v>0</v>
      </c>
      <c r="T3" s="1">
        <f>COUNTIF(SABI_SUMMARY!AH:AH,$A3)</f>
        <v>1</v>
      </c>
      <c r="U3" s="1">
        <f>COUNTIF(SABI_SUMMARY!AI:AI,$A3)</f>
        <v>4</v>
      </c>
      <c r="V3" s="1">
        <f>COUNTIF(SABI_SUMMARY!AJ:AJ,$A3)</f>
        <v>3</v>
      </c>
      <c r="W3" s="1">
        <f>COUNTIF(SABI_SUMMARY!AK:AK,$A3)</f>
        <v>1</v>
      </c>
      <c r="X3" s="1">
        <f>COUNTIF(SABI_SUMMARY!AL:AL,$A3)</f>
        <v>7</v>
      </c>
      <c r="Y3" s="1">
        <f>COUNTIF(SABI_SUMMARY!AM:AM,$A3)</f>
        <v>3</v>
      </c>
      <c r="Z3" s="1">
        <f>COUNTIF(SABI_SUMMARY!AN:AN,$A3)</f>
        <v>5</v>
      </c>
      <c r="AA3" s="1">
        <f>COUNTIF(SABI_SUMMARY!AO:AO,$A3)</f>
        <v>7</v>
      </c>
      <c r="AB3" s="1">
        <f>COUNTIF(SABI_SUMMARY!AP:AP,$A3)</f>
        <v>6</v>
      </c>
      <c r="AC3" s="1">
        <f>COUNTIF(SABI_SUMMARY!AQ:AQ,$A3)</f>
        <v>8</v>
      </c>
      <c r="AD3" s="1">
        <f>COUNTIF(SABI_SUMMARY!AR:AR,$A3)</f>
        <v>5</v>
      </c>
      <c r="AE3" s="1">
        <f>COUNTIF(SABI_SUMMARY!AS:AS,$A3)</f>
        <v>6</v>
      </c>
      <c r="AF3" s="1">
        <f>COUNTIF(SABI_SUMMARY!AT:AT,$A3)</f>
        <v>7</v>
      </c>
      <c r="AG3" s="1">
        <f>COUNTIF(SABI_SUMMARY!AU:AU,$A3)</f>
        <v>6</v>
      </c>
      <c r="AH3" s="1">
        <f>COUNTIF(SABI_SUMMARY!AV:AV,$A3)</f>
        <v>5</v>
      </c>
      <c r="AI3" s="1">
        <f>COUNTIF(SABI_SUMMARY!AW:AW,$A3)</f>
        <v>12</v>
      </c>
      <c r="AJ3" s="1">
        <f>COUNTIF(SABI_SUMMARY!AX:AX,$A3)</f>
        <v>7</v>
      </c>
      <c r="AK3" s="1">
        <f>COUNTIF(SABI_SUMMARY!AY:AY,$A3)</f>
        <v>5</v>
      </c>
      <c r="AL3" s="1">
        <f>COUNTIF(SABI_SUMMARY!AZ:AZ,$A3)</f>
        <v>0</v>
      </c>
    </row>
    <row r="4" spans="1:38" x14ac:dyDescent="0.2">
      <c r="A4" s="1" t="s">
        <v>308</v>
      </c>
      <c r="B4" s="1">
        <f>COUNTIF(SABI_SUMMARY!P:P,$A4)</f>
        <v>0</v>
      </c>
      <c r="C4" s="1">
        <f>COUNTIF(SABI_SUMMARY!Q:Q,$A4)</f>
        <v>0</v>
      </c>
      <c r="D4" s="1">
        <f>COUNTIF(SABI_SUMMARY!R:R,$A4)</f>
        <v>1</v>
      </c>
      <c r="E4" s="1">
        <f>COUNTIF(SABI_SUMMARY!S:S,$A4)</f>
        <v>0</v>
      </c>
      <c r="F4" s="1">
        <f>COUNTIF(SABI_SUMMARY!T:T,$A4)</f>
        <v>0</v>
      </c>
      <c r="G4" s="1">
        <f>COUNTIF(SABI_SUMMARY!U:U,$A4)</f>
        <v>1</v>
      </c>
      <c r="H4" s="1">
        <f>COUNTIF(SABI_SUMMARY!V:V,$A4)</f>
        <v>1</v>
      </c>
      <c r="I4" s="1">
        <f>COUNTIF(SABI_SUMMARY!W:W,$A4)</f>
        <v>1</v>
      </c>
      <c r="J4" s="1">
        <f>COUNTIF(SABI_SUMMARY!X:X,$A4)</f>
        <v>1</v>
      </c>
      <c r="K4" s="1">
        <f>COUNTIF(SABI_SUMMARY!Y:Y,$A4)</f>
        <v>0</v>
      </c>
      <c r="L4" s="1">
        <f>COUNTIF(SABI_SUMMARY!Z:Z,$A4)</f>
        <v>1</v>
      </c>
      <c r="M4" s="1">
        <f>COUNTIF(SABI_SUMMARY!AA:AA,$A4)</f>
        <v>0</v>
      </c>
      <c r="N4" s="1">
        <f>COUNTIF(SABI_SUMMARY!AB:AB,$A4)</f>
        <v>0</v>
      </c>
      <c r="O4" s="1">
        <f>COUNTIF(SABI_SUMMARY!AC:AC,$A4)</f>
        <v>0</v>
      </c>
      <c r="P4" s="1">
        <f>COUNTIF(SABI_SUMMARY!AD:AD,$A4)</f>
        <v>0</v>
      </c>
      <c r="Q4" s="1">
        <f>COUNTIF(SABI_SUMMARY!AE:AE,$A4)</f>
        <v>0</v>
      </c>
      <c r="R4" s="1">
        <f>COUNTIF(SABI_SUMMARY!AF:AF,$A4)</f>
        <v>1</v>
      </c>
      <c r="S4" s="1">
        <f>COUNTIF(SABI_SUMMARY!AG:AG,$A4)</f>
        <v>1</v>
      </c>
      <c r="T4" s="1">
        <f>COUNTIF(SABI_SUMMARY!AH:AH,$A4)</f>
        <v>3</v>
      </c>
      <c r="U4" s="1">
        <f>COUNTIF(SABI_SUMMARY!AI:AI,$A4)</f>
        <v>2</v>
      </c>
      <c r="V4" s="1">
        <f>COUNTIF(SABI_SUMMARY!AJ:AJ,$A4)</f>
        <v>4</v>
      </c>
      <c r="W4" s="1">
        <f>COUNTIF(SABI_SUMMARY!AK:AK,$A4)</f>
        <v>4</v>
      </c>
      <c r="X4" s="1">
        <f>COUNTIF(SABI_SUMMARY!AL:AL,$A4)</f>
        <v>6</v>
      </c>
      <c r="Y4" s="1">
        <f>COUNTIF(SABI_SUMMARY!AM:AM,$A4)</f>
        <v>3</v>
      </c>
      <c r="Z4" s="1">
        <f>COUNTIF(SABI_SUMMARY!AN:AN,$A4)</f>
        <v>3</v>
      </c>
      <c r="AA4" s="1">
        <f>COUNTIF(SABI_SUMMARY!AO:AO,$A4)</f>
        <v>1</v>
      </c>
      <c r="AB4" s="1">
        <f>COUNTIF(SABI_SUMMARY!AP:AP,$A4)</f>
        <v>6</v>
      </c>
      <c r="AC4" s="1">
        <f>COUNTIF(SABI_SUMMARY!AQ:AQ,$A4)</f>
        <v>7</v>
      </c>
      <c r="AD4" s="1">
        <f>COUNTIF(SABI_SUMMARY!AR:AR,$A4)</f>
        <v>2</v>
      </c>
      <c r="AE4" s="1">
        <f>COUNTIF(SABI_SUMMARY!AS:AS,$A4)</f>
        <v>12</v>
      </c>
      <c r="AF4" s="1">
        <f>COUNTIF(SABI_SUMMARY!AT:AT,$A4)</f>
        <v>10</v>
      </c>
      <c r="AG4" s="1">
        <f>COUNTIF(SABI_SUMMARY!AU:AU,$A4)</f>
        <v>10</v>
      </c>
      <c r="AH4" s="1">
        <f>COUNTIF(SABI_SUMMARY!AV:AV,$A4)</f>
        <v>11</v>
      </c>
      <c r="AI4" s="1">
        <f>COUNTIF(SABI_SUMMARY!AW:AW,$A4)</f>
        <v>9</v>
      </c>
      <c r="AJ4" s="1">
        <f>COUNTIF(SABI_SUMMARY!AX:AX,$A4)</f>
        <v>6</v>
      </c>
      <c r="AK4" s="1">
        <f>COUNTIF(SABI_SUMMARY!AY:AY,$A4)</f>
        <v>7</v>
      </c>
      <c r="AL4" s="1">
        <f>COUNTIF(SABI_SUMMARY!AZ:AZ,$A4)</f>
        <v>0</v>
      </c>
    </row>
    <row r="5" spans="1:38" x14ac:dyDescent="0.2">
      <c r="A5" s="1" t="s">
        <v>332</v>
      </c>
      <c r="B5" s="1">
        <f>COUNTIF(SABI_SUMMARY!P:P,$A5)</f>
        <v>0</v>
      </c>
      <c r="C5" s="1">
        <f>COUNTIF(SABI_SUMMARY!Q:Q,$A5)</f>
        <v>0</v>
      </c>
      <c r="D5" s="1">
        <f>COUNTIF(SABI_SUMMARY!R:R,$A5)</f>
        <v>0</v>
      </c>
      <c r="E5" s="1">
        <f>COUNTIF(SABI_SUMMARY!S:S,$A5)</f>
        <v>0</v>
      </c>
      <c r="F5" s="1">
        <f>COUNTIF(SABI_SUMMARY!T:T,$A5)</f>
        <v>0</v>
      </c>
      <c r="G5" s="1">
        <f>COUNTIF(SABI_SUMMARY!U:U,$A5)</f>
        <v>0</v>
      </c>
      <c r="H5" s="1">
        <f>COUNTIF(SABI_SUMMARY!V:V,$A5)</f>
        <v>0</v>
      </c>
      <c r="I5" s="1">
        <f>COUNTIF(SABI_SUMMARY!W:W,$A5)</f>
        <v>1</v>
      </c>
      <c r="J5" s="1">
        <f>COUNTIF(SABI_SUMMARY!X:X,$A5)</f>
        <v>0</v>
      </c>
      <c r="K5" s="1">
        <f>COUNTIF(SABI_SUMMARY!Y:Y,$A5)</f>
        <v>0</v>
      </c>
      <c r="L5" s="1">
        <f>COUNTIF(SABI_SUMMARY!Z:Z,$A5)</f>
        <v>0</v>
      </c>
      <c r="M5" s="1">
        <f>COUNTIF(SABI_SUMMARY!AA:AA,$A5)</f>
        <v>0</v>
      </c>
      <c r="N5" s="1">
        <f>COUNTIF(SABI_SUMMARY!AB:AB,$A5)</f>
        <v>0</v>
      </c>
      <c r="O5" s="1">
        <f>COUNTIF(SABI_SUMMARY!AC:AC,$A5)</f>
        <v>0</v>
      </c>
      <c r="P5" s="1">
        <f>COUNTIF(SABI_SUMMARY!AD:AD,$A5)</f>
        <v>0</v>
      </c>
      <c r="Q5" s="1">
        <f>COUNTIF(SABI_SUMMARY!AE:AE,$A5)</f>
        <v>0</v>
      </c>
      <c r="R5" s="1">
        <f>COUNTIF(SABI_SUMMARY!AF:AF,$A5)</f>
        <v>0</v>
      </c>
      <c r="S5" s="1">
        <f>COUNTIF(SABI_SUMMARY!AG:AG,$A5)</f>
        <v>0</v>
      </c>
      <c r="T5" s="1">
        <f>COUNTIF(SABI_SUMMARY!AH:AH,$A5)</f>
        <v>0</v>
      </c>
      <c r="U5" s="1">
        <f>COUNTIF(SABI_SUMMARY!AI:AI,$A5)</f>
        <v>3</v>
      </c>
      <c r="V5" s="1">
        <f>COUNTIF(SABI_SUMMARY!AJ:AJ,$A5)</f>
        <v>3</v>
      </c>
      <c r="W5" s="1">
        <f>COUNTIF(SABI_SUMMARY!AK:AK,$A5)</f>
        <v>0</v>
      </c>
      <c r="X5" s="1">
        <f>COUNTIF(SABI_SUMMARY!AL:AL,$A5)</f>
        <v>0</v>
      </c>
      <c r="Y5" s="1">
        <f>COUNTIF(SABI_SUMMARY!AM:AM,$A5)</f>
        <v>3</v>
      </c>
      <c r="Z5" s="1">
        <f>COUNTIF(SABI_SUMMARY!AN:AN,$A5)</f>
        <v>3</v>
      </c>
      <c r="AA5" s="1">
        <f>COUNTIF(SABI_SUMMARY!AO:AO,$A5)</f>
        <v>2</v>
      </c>
      <c r="AB5" s="1">
        <f>COUNTIF(SABI_SUMMARY!AP:AP,$A5)</f>
        <v>8</v>
      </c>
      <c r="AC5" s="1">
        <f>COUNTIF(SABI_SUMMARY!AQ:AQ,$A5)</f>
        <v>7</v>
      </c>
      <c r="AD5" s="1">
        <f>COUNTIF(SABI_SUMMARY!AR:AR,$A5)</f>
        <v>4</v>
      </c>
      <c r="AE5" s="1">
        <f>COUNTIF(SABI_SUMMARY!AS:AS,$A5)</f>
        <v>1</v>
      </c>
      <c r="AF5" s="1">
        <f>COUNTIF(SABI_SUMMARY!AT:AT,$A5)</f>
        <v>4</v>
      </c>
      <c r="AG5" s="1">
        <f>COUNTIF(SABI_SUMMARY!AU:AU,$A5)</f>
        <v>4</v>
      </c>
      <c r="AH5" s="1">
        <f>COUNTIF(SABI_SUMMARY!AV:AV,$A5)</f>
        <v>4</v>
      </c>
      <c r="AI5" s="1">
        <f>COUNTIF(SABI_SUMMARY!AW:AW,$A5)</f>
        <v>3</v>
      </c>
      <c r="AJ5" s="1">
        <f>COUNTIF(SABI_SUMMARY!AX:AX,$A5)</f>
        <v>1</v>
      </c>
      <c r="AK5" s="1">
        <f>COUNTIF(SABI_SUMMARY!AY:AY,$A5)</f>
        <v>6</v>
      </c>
      <c r="AL5" s="1">
        <f>COUNTIF(SABI_SUMMARY!AZ:AZ,$A5)</f>
        <v>8</v>
      </c>
    </row>
    <row r="6" spans="1:38" x14ac:dyDescent="0.2">
      <c r="A6" s="1" t="s">
        <v>317</v>
      </c>
      <c r="B6" s="1">
        <f>COUNTIF(SABI_SUMMARY!P:P,$A6)</f>
        <v>0</v>
      </c>
      <c r="C6" s="1">
        <f>COUNTIF(SABI_SUMMARY!Q:Q,$A6)</f>
        <v>2</v>
      </c>
      <c r="D6" s="1">
        <f>COUNTIF(SABI_SUMMARY!R:R,$A6)</f>
        <v>0</v>
      </c>
      <c r="E6" s="1">
        <f>COUNTIF(SABI_SUMMARY!S:S,$A6)</f>
        <v>1</v>
      </c>
      <c r="F6" s="1">
        <f>COUNTIF(SABI_SUMMARY!T:T,$A6)</f>
        <v>0</v>
      </c>
      <c r="G6" s="1">
        <f>COUNTIF(SABI_SUMMARY!U:U,$A6)</f>
        <v>1</v>
      </c>
      <c r="H6" s="1">
        <f>COUNTIF(SABI_SUMMARY!V:V,$A6)</f>
        <v>1</v>
      </c>
      <c r="I6" s="1">
        <f>COUNTIF(SABI_SUMMARY!W:W,$A6)</f>
        <v>1</v>
      </c>
      <c r="J6" s="1">
        <f>COUNTIF(SABI_SUMMARY!X:X,$A6)</f>
        <v>0</v>
      </c>
      <c r="K6" s="1">
        <f>COUNTIF(SABI_SUMMARY!Y:Y,$A6)</f>
        <v>1</v>
      </c>
      <c r="L6" s="1">
        <f>COUNTIF(SABI_SUMMARY!Z:Z,$A6)</f>
        <v>1</v>
      </c>
      <c r="M6" s="1">
        <f>COUNTIF(SABI_SUMMARY!AA:AA,$A6)</f>
        <v>0</v>
      </c>
      <c r="N6" s="1">
        <f>COUNTIF(SABI_SUMMARY!AB:AB,$A6)</f>
        <v>1</v>
      </c>
      <c r="O6" s="1">
        <f>COUNTIF(SABI_SUMMARY!AC:AC,$A6)</f>
        <v>0</v>
      </c>
      <c r="P6" s="1">
        <f>COUNTIF(SABI_SUMMARY!AD:AD,$A6)</f>
        <v>0</v>
      </c>
      <c r="Q6" s="1">
        <f>COUNTIF(SABI_SUMMARY!AE:AE,$A6)</f>
        <v>0</v>
      </c>
      <c r="R6" s="1">
        <f>COUNTIF(SABI_SUMMARY!AF:AF,$A6)</f>
        <v>0</v>
      </c>
      <c r="S6" s="1">
        <f>COUNTIF(SABI_SUMMARY!AG:AG,$A6)</f>
        <v>1</v>
      </c>
      <c r="T6" s="1">
        <f>COUNTIF(SABI_SUMMARY!AH:AH,$A6)</f>
        <v>0</v>
      </c>
      <c r="U6" s="1">
        <f>COUNTIF(SABI_SUMMARY!AI:AI,$A6)</f>
        <v>1</v>
      </c>
      <c r="V6" s="1">
        <f>COUNTIF(SABI_SUMMARY!AJ:AJ,$A6)</f>
        <v>4</v>
      </c>
      <c r="W6" s="1">
        <f>COUNTIF(SABI_SUMMARY!AK:AK,$A6)</f>
        <v>3</v>
      </c>
      <c r="X6" s="1">
        <f>COUNTIF(SABI_SUMMARY!AL:AL,$A6)</f>
        <v>1</v>
      </c>
      <c r="Y6" s="1">
        <f>COUNTIF(SABI_SUMMARY!AM:AM,$A6)</f>
        <v>6</v>
      </c>
      <c r="Z6" s="1">
        <f>COUNTIF(SABI_SUMMARY!AN:AN,$A6)</f>
        <v>3</v>
      </c>
      <c r="AA6" s="1">
        <f>COUNTIF(SABI_SUMMARY!AO:AO,$A6)</f>
        <v>4</v>
      </c>
      <c r="AB6" s="1">
        <f>COUNTIF(SABI_SUMMARY!AP:AP,$A6)</f>
        <v>6</v>
      </c>
      <c r="AC6" s="1">
        <f>COUNTIF(SABI_SUMMARY!AQ:AQ,$A6)</f>
        <v>6</v>
      </c>
      <c r="AD6" s="1">
        <f>COUNTIF(SABI_SUMMARY!AR:AR,$A6)</f>
        <v>7</v>
      </c>
      <c r="AE6" s="1">
        <f>COUNTIF(SABI_SUMMARY!AS:AS,$A6)</f>
        <v>5</v>
      </c>
      <c r="AF6" s="1">
        <f>COUNTIF(SABI_SUMMARY!AT:AT,$A6)</f>
        <v>3</v>
      </c>
      <c r="AG6" s="1">
        <f>COUNTIF(SABI_SUMMARY!AU:AU,$A6)</f>
        <v>6</v>
      </c>
      <c r="AH6" s="1">
        <f>COUNTIF(SABI_SUMMARY!AV:AV,$A6)</f>
        <v>6</v>
      </c>
      <c r="AI6" s="1">
        <f>COUNTIF(SABI_SUMMARY!AW:AW,$A6)</f>
        <v>3</v>
      </c>
      <c r="AJ6" s="1">
        <f>COUNTIF(SABI_SUMMARY!AX:AX,$A6)</f>
        <v>11</v>
      </c>
      <c r="AK6" s="1">
        <f>COUNTIF(SABI_SUMMARY!AY:AY,$A6)</f>
        <v>6</v>
      </c>
      <c r="AL6" s="1">
        <f>COUNTIF(SABI_SUMMARY!AZ:AZ,$A6)</f>
        <v>4</v>
      </c>
    </row>
    <row r="7" spans="1:38" x14ac:dyDescent="0.2">
      <c r="A7" s="1" t="s">
        <v>309</v>
      </c>
      <c r="B7" s="1">
        <f>COUNTIF(SABI_SUMMARY!P:P,$A7)</f>
        <v>0</v>
      </c>
      <c r="C7" s="1">
        <f>COUNTIF(SABI_SUMMARY!Q:Q,$A7)</f>
        <v>0</v>
      </c>
      <c r="D7" s="1">
        <f>COUNTIF(SABI_SUMMARY!R:R,$A7)</f>
        <v>0</v>
      </c>
      <c r="E7" s="1">
        <f>COUNTIF(SABI_SUMMARY!S:S,$A7)</f>
        <v>1</v>
      </c>
      <c r="F7" s="1">
        <f>COUNTIF(SABI_SUMMARY!T:T,$A7)</f>
        <v>0</v>
      </c>
      <c r="G7" s="1">
        <f>COUNTIF(SABI_SUMMARY!U:U,$A7)</f>
        <v>0</v>
      </c>
      <c r="H7" s="1">
        <f>COUNTIF(SABI_SUMMARY!V:V,$A7)</f>
        <v>1</v>
      </c>
      <c r="I7" s="1">
        <f>COUNTIF(SABI_SUMMARY!W:W,$A7)</f>
        <v>1</v>
      </c>
      <c r="J7" s="1">
        <f>COUNTIF(SABI_SUMMARY!X:X,$A7)</f>
        <v>1</v>
      </c>
      <c r="K7" s="1">
        <f>COUNTIF(SABI_SUMMARY!Y:Y,$A7)</f>
        <v>1</v>
      </c>
      <c r="L7" s="1">
        <f>COUNTIF(SABI_SUMMARY!Z:Z,$A7)</f>
        <v>0</v>
      </c>
      <c r="M7" s="1">
        <f>COUNTIF(SABI_SUMMARY!AA:AA,$A7)</f>
        <v>1</v>
      </c>
      <c r="N7" s="1">
        <f>COUNTIF(SABI_SUMMARY!AB:AB,$A7)</f>
        <v>0</v>
      </c>
      <c r="O7" s="1">
        <f>COUNTIF(SABI_SUMMARY!AC:AC,$A7)</f>
        <v>0</v>
      </c>
      <c r="P7" s="1">
        <f>COUNTIF(SABI_SUMMARY!AD:AD,$A7)</f>
        <v>0</v>
      </c>
      <c r="Q7" s="1">
        <f>COUNTIF(SABI_SUMMARY!AE:AE,$A7)</f>
        <v>0</v>
      </c>
      <c r="R7" s="1">
        <f>COUNTIF(SABI_SUMMARY!AF:AF,$A7)</f>
        <v>0</v>
      </c>
      <c r="S7" s="1">
        <f>COUNTIF(SABI_SUMMARY!AG:AG,$A7)</f>
        <v>1</v>
      </c>
      <c r="T7" s="1">
        <f>COUNTIF(SABI_SUMMARY!AH:AH,$A7)</f>
        <v>1</v>
      </c>
      <c r="U7" s="1">
        <f>COUNTIF(SABI_SUMMARY!AI:AI,$A7)</f>
        <v>3</v>
      </c>
      <c r="V7" s="1">
        <f>COUNTIF(SABI_SUMMARY!AJ:AJ,$A7)</f>
        <v>1</v>
      </c>
      <c r="W7" s="1">
        <f>COUNTIF(SABI_SUMMARY!AK:AK,$A7)</f>
        <v>4</v>
      </c>
      <c r="X7" s="1">
        <f>COUNTIF(SABI_SUMMARY!AL:AL,$A7)</f>
        <v>4</v>
      </c>
      <c r="Y7" s="1">
        <f>COUNTIF(SABI_SUMMARY!AM:AM,$A7)</f>
        <v>6</v>
      </c>
      <c r="Z7" s="1">
        <f>COUNTIF(SABI_SUMMARY!AN:AN,$A7)</f>
        <v>2</v>
      </c>
      <c r="AA7" s="1">
        <f>COUNTIF(SABI_SUMMARY!AO:AO,$A7)</f>
        <v>3</v>
      </c>
      <c r="AB7" s="1">
        <f>COUNTIF(SABI_SUMMARY!AP:AP,$A7)</f>
        <v>1</v>
      </c>
      <c r="AC7" s="1">
        <f>COUNTIF(SABI_SUMMARY!AQ:AQ,$A7)</f>
        <v>6</v>
      </c>
      <c r="AD7" s="1">
        <f>COUNTIF(SABI_SUMMARY!AR:AR,$A7)</f>
        <v>6</v>
      </c>
      <c r="AE7" s="1">
        <f>COUNTIF(SABI_SUMMARY!AS:AS,$A7)</f>
        <v>2</v>
      </c>
      <c r="AF7" s="1">
        <f>COUNTIF(SABI_SUMMARY!AT:AT,$A7)</f>
        <v>10</v>
      </c>
      <c r="AG7" s="1">
        <f>COUNTIF(SABI_SUMMARY!AU:AU,$A7)</f>
        <v>8</v>
      </c>
      <c r="AH7" s="1">
        <f>COUNTIF(SABI_SUMMARY!AV:AV,$A7)</f>
        <v>6</v>
      </c>
      <c r="AI7" s="1">
        <f>COUNTIF(SABI_SUMMARY!AW:AW,$A7)</f>
        <v>7</v>
      </c>
      <c r="AJ7" s="1">
        <f>COUNTIF(SABI_SUMMARY!AX:AX,$A7)</f>
        <v>7</v>
      </c>
      <c r="AK7" s="1">
        <f>COUNTIF(SABI_SUMMARY!AY:AY,$A7)</f>
        <v>4</v>
      </c>
      <c r="AL7" s="1">
        <f>COUNTIF(SABI_SUMMARY!AZ:AZ,$A7)</f>
        <v>7</v>
      </c>
    </row>
    <row r="8" spans="1:38" x14ac:dyDescent="0.2">
      <c r="A8" s="1" t="s">
        <v>312</v>
      </c>
      <c r="B8" s="1">
        <f>COUNTIF(SABI_SUMMARY!P:P,$A8)</f>
        <v>0</v>
      </c>
      <c r="C8" s="1">
        <f>COUNTIF(SABI_SUMMARY!Q:Q,$A8)</f>
        <v>0</v>
      </c>
      <c r="D8" s="1">
        <f>COUNTIF(SABI_SUMMARY!R:R,$A8)</f>
        <v>2</v>
      </c>
      <c r="E8" s="1">
        <f>COUNTIF(SABI_SUMMARY!S:S,$A8)</f>
        <v>0</v>
      </c>
      <c r="F8" s="1">
        <f>COUNTIF(SABI_SUMMARY!T:T,$A8)</f>
        <v>1</v>
      </c>
      <c r="G8" s="1">
        <f>COUNTIF(SABI_SUMMARY!U:U,$A8)</f>
        <v>0</v>
      </c>
      <c r="H8" s="1">
        <f>COUNTIF(SABI_SUMMARY!V:V,$A8)</f>
        <v>0</v>
      </c>
      <c r="I8" s="1">
        <f>COUNTIF(SABI_SUMMARY!W:W,$A8)</f>
        <v>1</v>
      </c>
      <c r="J8" s="1">
        <f>COUNTIF(SABI_SUMMARY!X:X,$A8)</f>
        <v>1</v>
      </c>
      <c r="K8" s="1">
        <f>COUNTIF(SABI_SUMMARY!Y:Y,$A8)</f>
        <v>0</v>
      </c>
      <c r="L8" s="1">
        <f>COUNTIF(SABI_SUMMARY!Z:Z,$A8)</f>
        <v>0</v>
      </c>
      <c r="M8" s="1">
        <f>COUNTIF(SABI_SUMMARY!AA:AA,$A8)</f>
        <v>1</v>
      </c>
      <c r="N8" s="1">
        <f>COUNTIF(SABI_SUMMARY!AB:AB,$A8)</f>
        <v>0</v>
      </c>
      <c r="O8" s="1">
        <f>COUNTIF(SABI_SUMMARY!AC:AC,$A8)</f>
        <v>0</v>
      </c>
      <c r="P8" s="1">
        <f>COUNTIF(SABI_SUMMARY!AD:AD,$A8)</f>
        <v>0</v>
      </c>
      <c r="Q8" s="1">
        <f>COUNTIF(SABI_SUMMARY!AE:AE,$A8)</f>
        <v>0</v>
      </c>
      <c r="R8" s="1">
        <f>COUNTIF(SABI_SUMMARY!AF:AF,$A8)</f>
        <v>0</v>
      </c>
      <c r="S8" s="1">
        <f>COUNTIF(SABI_SUMMARY!AG:AG,$A8)</f>
        <v>0</v>
      </c>
      <c r="T8" s="1">
        <f>COUNTIF(SABI_SUMMARY!AH:AH,$A8)</f>
        <v>1</v>
      </c>
      <c r="U8" s="1">
        <f>COUNTIF(SABI_SUMMARY!AI:AI,$A8)</f>
        <v>0</v>
      </c>
      <c r="V8" s="1">
        <f>COUNTIF(SABI_SUMMARY!AJ:AJ,$A8)</f>
        <v>1</v>
      </c>
      <c r="W8" s="1">
        <f>COUNTIF(SABI_SUMMARY!AK:AK,$A8)</f>
        <v>4</v>
      </c>
      <c r="X8" s="1">
        <f>COUNTIF(SABI_SUMMARY!AL:AL,$A8)</f>
        <v>3</v>
      </c>
      <c r="Y8" s="1">
        <f>COUNTIF(SABI_SUMMARY!AM:AM,$A8)</f>
        <v>1</v>
      </c>
      <c r="Z8" s="1">
        <f>COUNTIF(SABI_SUMMARY!AN:AN,$A8)</f>
        <v>6</v>
      </c>
      <c r="AA8" s="1">
        <f>COUNTIF(SABI_SUMMARY!AO:AO,$A8)</f>
        <v>1</v>
      </c>
      <c r="AB8" s="1">
        <f>COUNTIF(SABI_SUMMARY!AP:AP,$A8)</f>
        <v>3</v>
      </c>
      <c r="AC8" s="1">
        <f>COUNTIF(SABI_SUMMARY!AQ:AQ,$A8)</f>
        <v>6</v>
      </c>
      <c r="AD8" s="1">
        <f>COUNTIF(SABI_SUMMARY!AR:AR,$A8)</f>
        <v>4</v>
      </c>
      <c r="AE8" s="1">
        <f>COUNTIF(SABI_SUMMARY!AS:AS,$A8)</f>
        <v>6</v>
      </c>
      <c r="AF8" s="1">
        <f>COUNTIF(SABI_SUMMARY!AT:AT,$A8)</f>
        <v>4</v>
      </c>
      <c r="AG8" s="1">
        <f>COUNTIF(SABI_SUMMARY!AU:AU,$A8)</f>
        <v>3</v>
      </c>
      <c r="AH8" s="1">
        <f>COUNTIF(SABI_SUMMARY!AV:AV,$A8)</f>
        <v>5</v>
      </c>
      <c r="AI8" s="1">
        <f>COUNTIF(SABI_SUMMARY!AW:AW,$A8)</f>
        <v>3</v>
      </c>
      <c r="AJ8" s="1">
        <f>COUNTIF(SABI_SUMMARY!AX:AX,$A8)</f>
        <v>3</v>
      </c>
      <c r="AK8" s="1">
        <f>COUNTIF(SABI_SUMMARY!AY:AY,$A8)</f>
        <v>7</v>
      </c>
      <c r="AL8" s="1">
        <f>COUNTIF(SABI_SUMMARY!AZ:AZ,$A8)</f>
        <v>4</v>
      </c>
    </row>
    <row r="9" spans="1:38" x14ac:dyDescent="0.2">
      <c r="A9" s="1" t="s">
        <v>316</v>
      </c>
      <c r="B9" s="1">
        <f>COUNTIF(SABI_SUMMARY!P:P,$A9)</f>
        <v>0</v>
      </c>
      <c r="C9" s="1">
        <f>COUNTIF(SABI_SUMMARY!Q:Q,$A9)</f>
        <v>0</v>
      </c>
      <c r="D9" s="1">
        <f>COUNTIF(SABI_SUMMARY!R:R,$A9)</f>
        <v>0</v>
      </c>
      <c r="E9" s="1">
        <f>COUNTIF(SABI_SUMMARY!S:S,$A9)</f>
        <v>0</v>
      </c>
      <c r="F9" s="1">
        <f>COUNTIF(SABI_SUMMARY!T:T,$A9)</f>
        <v>1</v>
      </c>
      <c r="G9" s="1">
        <f>COUNTIF(SABI_SUMMARY!U:U,$A9)</f>
        <v>0</v>
      </c>
      <c r="H9" s="1">
        <f>COUNTIF(SABI_SUMMARY!V:V,$A9)</f>
        <v>0</v>
      </c>
      <c r="I9" s="1">
        <f>COUNTIF(SABI_SUMMARY!W:W,$A9)</f>
        <v>0</v>
      </c>
      <c r="J9" s="1">
        <f>COUNTIF(SABI_SUMMARY!X:X,$A9)</f>
        <v>0</v>
      </c>
      <c r="K9" s="1">
        <f>COUNTIF(SABI_SUMMARY!Y:Y,$A9)</f>
        <v>1</v>
      </c>
      <c r="L9" s="1">
        <f>COUNTIF(SABI_SUMMARY!Z:Z,$A9)</f>
        <v>1</v>
      </c>
      <c r="M9" s="1">
        <f>COUNTIF(SABI_SUMMARY!AA:AA,$A9)</f>
        <v>0</v>
      </c>
      <c r="N9" s="1">
        <f>COUNTIF(SABI_SUMMARY!AB:AB,$A9)</f>
        <v>1</v>
      </c>
      <c r="O9" s="1">
        <f>COUNTIF(SABI_SUMMARY!AC:AC,$A9)</f>
        <v>0</v>
      </c>
      <c r="P9" s="1">
        <f>COUNTIF(SABI_SUMMARY!AD:AD,$A9)</f>
        <v>0</v>
      </c>
      <c r="Q9" s="1">
        <f>COUNTIF(SABI_SUMMARY!AE:AE,$A9)</f>
        <v>0</v>
      </c>
      <c r="R9" s="1">
        <f>COUNTIF(SABI_SUMMARY!AF:AF,$A9)</f>
        <v>0</v>
      </c>
      <c r="S9" s="1">
        <f>COUNTIF(SABI_SUMMARY!AG:AG,$A9)</f>
        <v>0</v>
      </c>
      <c r="T9" s="1">
        <f>COUNTIF(SABI_SUMMARY!AH:AH,$A9)</f>
        <v>1</v>
      </c>
      <c r="U9" s="1">
        <f>COUNTIF(SABI_SUMMARY!AI:AI,$A9)</f>
        <v>0</v>
      </c>
      <c r="V9" s="1">
        <f>COUNTIF(SABI_SUMMARY!AJ:AJ,$A9)</f>
        <v>3</v>
      </c>
      <c r="W9" s="1">
        <f>COUNTIF(SABI_SUMMARY!AK:AK,$A9)</f>
        <v>1</v>
      </c>
      <c r="X9" s="1">
        <f>COUNTIF(SABI_SUMMARY!AL:AL,$A9)</f>
        <v>2</v>
      </c>
      <c r="Y9" s="1">
        <f>COUNTIF(SABI_SUMMARY!AM:AM,$A9)</f>
        <v>2</v>
      </c>
      <c r="Z9" s="1">
        <f>COUNTIF(SABI_SUMMARY!AN:AN,$A9)</f>
        <v>4</v>
      </c>
      <c r="AA9" s="1">
        <f>COUNTIF(SABI_SUMMARY!AO:AO,$A9)</f>
        <v>1</v>
      </c>
      <c r="AB9" s="1">
        <f>COUNTIF(SABI_SUMMARY!AP:AP,$A9)</f>
        <v>2</v>
      </c>
      <c r="AC9" s="1">
        <f>COUNTIF(SABI_SUMMARY!AQ:AQ,$A9)</f>
        <v>1</v>
      </c>
      <c r="AD9" s="1">
        <f>COUNTIF(SABI_SUMMARY!AR:AR,$A9)</f>
        <v>4</v>
      </c>
      <c r="AE9" s="1">
        <f>COUNTIF(SABI_SUMMARY!AS:AS,$A9)</f>
        <v>6</v>
      </c>
      <c r="AF9" s="1">
        <f>COUNTIF(SABI_SUMMARY!AT:AT,$A9)</f>
        <v>1</v>
      </c>
      <c r="AG9" s="1">
        <f>COUNTIF(SABI_SUMMARY!AU:AU,$A9)</f>
        <v>10</v>
      </c>
      <c r="AH9" s="1">
        <f>COUNTIF(SABI_SUMMARY!AV:AV,$A9)</f>
        <v>6</v>
      </c>
      <c r="AI9" s="1">
        <f>COUNTIF(SABI_SUMMARY!AW:AW,$A9)</f>
        <v>4</v>
      </c>
      <c r="AJ9" s="1">
        <f>COUNTIF(SABI_SUMMARY!AX:AX,$A9)</f>
        <v>4</v>
      </c>
      <c r="AK9" s="1">
        <f>COUNTIF(SABI_SUMMARY!AY:AY,$A9)</f>
        <v>7</v>
      </c>
      <c r="AL9" s="1">
        <f>COUNTIF(SABI_SUMMARY!AZ:AZ,$A9)</f>
        <v>4</v>
      </c>
    </row>
    <row r="10" spans="1:38" x14ac:dyDescent="0.2">
      <c r="A10" s="1" t="s">
        <v>333</v>
      </c>
      <c r="B10" s="1">
        <f>COUNTIF(SABI_SUMMARY!P:P,$A10)</f>
        <v>0</v>
      </c>
      <c r="C10" s="1">
        <f>COUNTIF(SABI_SUMMARY!Q:Q,$A10)</f>
        <v>0</v>
      </c>
      <c r="D10" s="1">
        <f>COUNTIF(SABI_SUMMARY!R:R,$A10)</f>
        <v>0</v>
      </c>
      <c r="E10" s="1">
        <f>COUNTIF(SABI_SUMMARY!S:S,$A10)</f>
        <v>0</v>
      </c>
      <c r="F10" s="1">
        <f>COUNTIF(SABI_SUMMARY!T:T,$A10)</f>
        <v>0</v>
      </c>
      <c r="G10" s="1">
        <f>COUNTIF(SABI_SUMMARY!U:U,$A10)</f>
        <v>0</v>
      </c>
      <c r="H10" s="1">
        <f>COUNTIF(SABI_SUMMARY!V:V,$A10)</f>
        <v>0</v>
      </c>
      <c r="I10" s="1">
        <f>COUNTIF(SABI_SUMMARY!W:W,$A10)</f>
        <v>0</v>
      </c>
      <c r="J10" s="1">
        <f>COUNTIF(SABI_SUMMARY!X:X,$A10)</f>
        <v>0</v>
      </c>
      <c r="K10" s="1">
        <f>COUNTIF(SABI_SUMMARY!Y:Y,$A10)</f>
        <v>0</v>
      </c>
      <c r="L10" s="1">
        <f>COUNTIF(SABI_SUMMARY!Z:Z,$A10)</f>
        <v>0</v>
      </c>
      <c r="M10" s="1">
        <f>COUNTIF(SABI_SUMMARY!AA:AA,$A10)</f>
        <v>0</v>
      </c>
      <c r="N10" s="1">
        <f>COUNTIF(SABI_SUMMARY!AB:AB,$A10)</f>
        <v>0</v>
      </c>
      <c r="O10" s="1">
        <f>COUNTIF(SABI_SUMMARY!AC:AC,$A10)</f>
        <v>0</v>
      </c>
      <c r="P10" s="1">
        <f>COUNTIF(SABI_SUMMARY!AD:AD,$A10)</f>
        <v>0</v>
      </c>
      <c r="Q10" s="1">
        <f>COUNTIF(SABI_SUMMARY!AE:AE,$A10)</f>
        <v>0</v>
      </c>
      <c r="R10" s="1">
        <f>COUNTIF(SABI_SUMMARY!AF:AF,$A10)</f>
        <v>0</v>
      </c>
      <c r="S10" s="1">
        <f>COUNTIF(SABI_SUMMARY!AG:AG,$A10)</f>
        <v>0</v>
      </c>
      <c r="T10" s="1">
        <f>COUNTIF(SABI_SUMMARY!AH:AH,$A10)</f>
        <v>0</v>
      </c>
      <c r="U10" s="1">
        <f>COUNTIF(SABI_SUMMARY!AI:AI,$A10)</f>
        <v>0</v>
      </c>
      <c r="V10" s="1">
        <f>COUNTIF(SABI_SUMMARY!AJ:AJ,$A10)</f>
        <v>0</v>
      </c>
      <c r="W10" s="1">
        <f>COUNTIF(SABI_SUMMARY!AK:AK,$A10)</f>
        <v>0</v>
      </c>
      <c r="X10" s="1">
        <f>COUNTIF(SABI_SUMMARY!AL:AL,$A10)</f>
        <v>0</v>
      </c>
      <c r="Y10" s="1">
        <f>COUNTIF(SABI_SUMMARY!AM:AM,$A10)</f>
        <v>0</v>
      </c>
      <c r="Z10" s="1">
        <f>COUNTIF(SABI_SUMMARY!AN:AN,$A10)</f>
        <v>0</v>
      </c>
      <c r="AA10" s="1">
        <f>COUNTIF(SABI_SUMMARY!AO:AO,$A10)</f>
        <v>0</v>
      </c>
      <c r="AB10" s="1">
        <f>COUNTIF(SABI_SUMMARY!AP:AP,$A10)</f>
        <v>0</v>
      </c>
      <c r="AC10" s="1">
        <f>COUNTIF(SABI_SUMMARY!AQ:AQ,$A10)</f>
        <v>0</v>
      </c>
      <c r="AD10" s="1">
        <f>COUNTIF(SABI_SUMMARY!AR:AR,$A10)</f>
        <v>0</v>
      </c>
      <c r="AE10" s="1">
        <f>COUNTIF(SABI_SUMMARY!AS:AS,$A10)</f>
        <v>0</v>
      </c>
      <c r="AF10" s="1">
        <f>COUNTIF(SABI_SUMMARY!AT:AT,$A10)</f>
        <v>0</v>
      </c>
      <c r="AG10" s="1">
        <f>COUNTIF(SABI_SUMMARY!AU:AU,$A10)</f>
        <v>0</v>
      </c>
      <c r="AH10" s="1">
        <f>COUNTIF(SABI_SUMMARY!AV:AV,$A10)</f>
        <v>0</v>
      </c>
      <c r="AI10" s="1">
        <f>COUNTIF(SABI_SUMMARY!AW:AW,$A10)</f>
        <v>0</v>
      </c>
      <c r="AJ10" s="1">
        <f>COUNTIF(SABI_SUMMARY!AX:AX,$A10)</f>
        <v>0</v>
      </c>
      <c r="AK10" s="1">
        <f>COUNTIF(SABI_SUMMARY!AY:AY,$A10)</f>
        <v>0</v>
      </c>
      <c r="AL10" s="1">
        <f>COUNTIF(SABI_SUMMARY!AZ:AZ,$A10)</f>
        <v>0</v>
      </c>
    </row>
    <row r="11" spans="1:38" x14ac:dyDescent="0.2">
      <c r="A11" s="1" t="s">
        <v>328</v>
      </c>
      <c r="B11" s="1">
        <f>COUNTIF(SABI_SUMMARY!P:P,$A11)</f>
        <v>0</v>
      </c>
      <c r="C11" s="1">
        <f>COUNTIF(SABI_SUMMARY!Q:Q,$A11)</f>
        <v>0</v>
      </c>
      <c r="D11" s="1">
        <f>COUNTIF(SABI_SUMMARY!R:R,$A11)</f>
        <v>0</v>
      </c>
      <c r="E11" s="1">
        <f>COUNTIF(SABI_SUMMARY!S:S,$A11)</f>
        <v>2</v>
      </c>
      <c r="F11" s="1">
        <f>COUNTIF(SABI_SUMMARY!T:T,$A11)</f>
        <v>0</v>
      </c>
      <c r="G11" s="1">
        <f>COUNTIF(SABI_SUMMARY!U:U,$A11)</f>
        <v>1</v>
      </c>
      <c r="H11" s="1">
        <f>COUNTIF(SABI_SUMMARY!V:V,$A11)</f>
        <v>0</v>
      </c>
      <c r="I11" s="1">
        <f>COUNTIF(SABI_SUMMARY!W:W,$A11)</f>
        <v>0</v>
      </c>
      <c r="J11" s="1">
        <f>COUNTIF(SABI_SUMMARY!X:X,$A11)</f>
        <v>1</v>
      </c>
      <c r="K11" s="1">
        <f>COUNTIF(SABI_SUMMARY!Y:Y,$A11)</f>
        <v>1</v>
      </c>
      <c r="L11" s="1">
        <f>COUNTIF(SABI_SUMMARY!Z:Z,$A11)</f>
        <v>0</v>
      </c>
      <c r="M11" s="1">
        <f>COUNTIF(SABI_SUMMARY!AA:AA,$A11)</f>
        <v>0</v>
      </c>
      <c r="N11" s="1">
        <f>COUNTIF(SABI_SUMMARY!AB:AB,$A11)</f>
        <v>1</v>
      </c>
      <c r="O11" s="1">
        <f>COUNTIF(SABI_SUMMARY!AC:AC,$A11)</f>
        <v>0</v>
      </c>
      <c r="P11" s="1">
        <f>COUNTIF(SABI_SUMMARY!AD:AD,$A11)</f>
        <v>0</v>
      </c>
      <c r="Q11" s="1">
        <f>COUNTIF(SABI_SUMMARY!AE:AE,$A11)</f>
        <v>0</v>
      </c>
      <c r="R11" s="1">
        <f>COUNTIF(SABI_SUMMARY!AF:AF,$A11)</f>
        <v>0</v>
      </c>
      <c r="S11" s="1">
        <f>COUNTIF(SABI_SUMMARY!AG:AG,$A11)</f>
        <v>0</v>
      </c>
      <c r="T11" s="1">
        <f>COUNTIF(SABI_SUMMARY!AH:AH,$A11)</f>
        <v>0</v>
      </c>
      <c r="U11" s="1">
        <f>COUNTIF(SABI_SUMMARY!AI:AI,$A11)</f>
        <v>1</v>
      </c>
      <c r="V11" s="1">
        <f>COUNTIF(SABI_SUMMARY!AJ:AJ,$A11)</f>
        <v>0</v>
      </c>
      <c r="W11" s="1">
        <f>COUNTIF(SABI_SUMMARY!AK:AK,$A11)</f>
        <v>1</v>
      </c>
      <c r="X11" s="1">
        <f>COUNTIF(SABI_SUMMARY!AL:AL,$A11)</f>
        <v>4</v>
      </c>
      <c r="Y11" s="1">
        <f>COUNTIF(SABI_SUMMARY!AM:AM,$A11)</f>
        <v>3</v>
      </c>
      <c r="Z11" s="1">
        <f>COUNTIF(SABI_SUMMARY!AN:AN,$A11)</f>
        <v>1</v>
      </c>
      <c r="AA11" s="1">
        <f>COUNTIF(SABI_SUMMARY!AO:AO,$A11)</f>
        <v>4</v>
      </c>
      <c r="AB11" s="1">
        <f>COUNTIF(SABI_SUMMARY!AP:AP,$A11)</f>
        <v>0</v>
      </c>
      <c r="AC11" s="1">
        <f>COUNTIF(SABI_SUMMARY!AQ:AQ,$A11)</f>
        <v>3</v>
      </c>
      <c r="AD11" s="1">
        <f>COUNTIF(SABI_SUMMARY!AR:AR,$A11)</f>
        <v>5</v>
      </c>
      <c r="AE11" s="1">
        <f>COUNTIF(SABI_SUMMARY!AS:AS,$A11)</f>
        <v>3</v>
      </c>
      <c r="AF11" s="1">
        <f>COUNTIF(SABI_SUMMARY!AT:AT,$A11)</f>
        <v>5</v>
      </c>
      <c r="AG11" s="1">
        <f>COUNTIF(SABI_SUMMARY!AU:AU,$A11)</f>
        <v>4</v>
      </c>
      <c r="AH11" s="1">
        <f>COUNTIF(SABI_SUMMARY!AV:AV,$A11)</f>
        <v>2</v>
      </c>
      <c r="AI11" s="1">
        <f>COUNTIF(SABI_SUMMARY!AW:AW,$A11)</f>
        <v>5</v>
      </c>
      <c r="AJ11" s="1">
        <f>COUNTIF(SABI_SUMMARY!AX:AX,$A11)</f>
        <v>1</v>
      </c>
      <c r="AK11" s="1">
        <f>COUNTIF(SABI_SUMMARY!AY:AY,$A11)</f>
        <v>2</v>
      </c>
      <c r="AL11" s="1">
        <f>COUNTIF(SABI_SUMMARY!AZ:AZ,$A11)</f>
        <v>6</v>
      </c>
    </row>
    <row r="12" spans="1:38" x14ac:dyDescent="0.2">
      <c r="A12" s="1" t="s">
        <v>324</v>
      </c>
      <c r="B12" s="1">
        <f>COUNTIF(SABI_SUMMARY!P:P,$A12)</f>
        <v>0</v>
      </c>
      <c r="C12" s="1">
        <f>COUNTIF(SABI_SUMMARY!Q:Q,$A12)</f>
        <v>0</v>
      </c>
      <c r="D12" s="1">
        <f>COUNTIF(SABI_SUMMARY!R:R,$A12)</f>
        <v>0</v>
      </c>
      <c r="E12" s="1">
        <f>COUNTIF(SABI_SUMMARY!S:S,$A12)</f>
        <v>0</v>
      </c>
      <c r="F12" s="1">
        <f>COUNTIF(SABI_SUMMARY!T:T,$A12)</f>
        <v>1</v>
      </c>
      <c r="G12" s="1">
        <f>COUNTIF(SABI_SUMMARY!U:U,$A12)</f>
        <v>0</v>
      </c>
      <c r="H12" s="1">
        <f>COUNTIF(SABI_SUMMARY!V:V,$A12)</f>
        <v>1</v>
      </c>
      <c r="I12" s="1">
        <f>COUNTIF(SABI_SUMMARY!W:W,$A12)</f>
        <v>0</v>
      </c>
      <c r="J12" s="1">
        <f>COUNTIF(SABI_SUMMARY!X:X,$A12)</f>
        <v>0</v>
      </c>
      <c r="K12" s="1">
        <f>COUNTIF(SABI_SUMMARY!Y:Y,$A12)</f>
        <v>1</v>
      </c>
      <c r="L12" s="1">
        <f>COUNTIF(SABI_SUMMARY!Z:Z,$A12)</f>
        <v>1</v>
      </c>
      <c r="M12" s="1">
        <f>COUNTIF(SABI_SUMMARY!AA:AA,$A12)</f>
        <v>0</v>
      </c>
      <c r="N12" s="1">
        <f>COUNTIF(SABI_SUMMARY!AB:AB,$A12)</f>
        <v>0</v>
      </c>
      <c r="O12" s="1">
        <f>COUNTIF(SABI_SUMMARY!AC:AC,$A12)</f>
        <v>1</v>
      </c>
      <c r="P12" s="1">
        <f>COUNTIF(SABI_SUMMARY!AD:AD,$A12)</f>
        <v>0</v>
      </c>
      <c r="Q12" s="1">
        <f>COUNTIF(SABI_SUMMARY!AE:AE,$A12)</f>
        <v>0</v>
      </c>
      <c r="R12" s="1">
        <f>COUNTIF(SABI_SUMMARY!AF:AF,$A12)</f>
        <v>0</v>
      </c>
      <c r="S12" s="1">
        <f>COUNTIF(SABI_SUMMARY!AG:AG,$A12)</f>
        <v>0</v>
      </c>
      <c r="T12" s="1">
        <f>COUNTIF(SABI_SUMMARY!AH:AH,$A12)</f>
        <v>0</v>
      </c>
      <c r="U12" s="1">
        <f>COUNTIF(SABI_SUMMARY!AI:AI,$A12)</f>
        <v>0</v>
      </c>
      <c r="V12" s="1">
        <f>COUNTIF(SABI_SUMMARY!AJ:AJ,$A12)</f>
        <v>1</v>
      </c>
      <c r="W12" s="1">
        <f>COUNTIF(SABI_SUMMARY!AK:AK,$A12)</f>
        <v>0</v>
      </c>
      <c r="X12" s="1">
        <f>COUNTIF(SABI_SUMMARY!AL:AL,$A12)</f>
        <v>1</v>
      </c>
      <c r="Y12" s="1">
        <f>COUNTIF(SABI_SUMMARY!AM:AM,$A12)</f>
        <v>4</v>
      </c>
      <c r="Z12" s="1">
        <f>COUNTIF(SABI_SUMMARY!AN:AN,$A12)</f>
        <v>2</v>
      </c>
      <c r="AA12" s="1">
        <f>COUNTIF(SABI_SUMMARY!AO:AO,$A12)</f>
        <v>1</v>
      </c>
      <c r="AB12" s="1">
        <f>COUNTIF(SABI_SUMMARY!AP:AP,$A12)</f>
        <v>4</v>
      </c>
      <c r="AC12" s="1">
        <f>COUNTIF(SABI_SUMMARY!AQ:AQ,$A12)</f>
        <v>0</v>
      </c>
      <c r="AD12" s="1">
        <f>COUNTIF(SABI_SUMMARY!AR:AR,$A12)</f>
        <v>3</v>
      </c>
      <c r="AE12" s="1">
        <f>COUNTIF(SABI_SUMMARY!AS:AS,$A12)</f>
        <v>4</v>
      </c>
      <c r="AF12" s="1">
        <f>COUNTIF(SABI_SUMMARY!AT:AT,$A12)</f>
        <v>2</v>
      </c>
      <c r="AG12" s="1">
        <f>COUNTIF(SABI_SUMMARY!AU:AU,$A12)</f>
        <v>5</v>
      </c>
      <c r="AH12" s="1">
        <f>COUNTIF(SABI_SUMMARY!AV:AV,$A12)</f>
        <v>4</v>
      </c>
      <c r="AI12" s="1">
        <f>COUNTIF(SABI_SUMMARY!AW:AW,$A12)</f>
        <v>1</v>
      </c>
      <c r="AJ12" s="1">
        <f>COUNTIF(SABI_SUMMARY!AX:AX,$A12)</f>
        <v>5</v>
      </c>
      <c r="AK12" s="1">
        <f>COUNTIF(SABI_SUMMARY!AY:AY,$A12)</f>
        <v>1</v>
      </c>
      <c r="AL12" s="1">
        <f>COUNTIF(SABI_SUMMARY!AZ:AZ,$A12)</f>
        <v>1</v>
      </c>
    </row>
    <row r="13" spans="1:38" x14ac:dyDescent="0.2">
      <c r="A13" s="1" t="s">
        <v>327</v>
      </c>
      <c r="B13" s="1">
        <f>COUNTIF(SABI_SUMMARY!P:P,$A13)</f>
        <v>0</v>
      </c>
      <c r="C13" s="1">
        <f>COUNTIF(SABI_SUMMARY!Q:Q,$A13)</f>
        <v>0</v>
      </c>
      <c r="D13" s="1">
        <f>COUNTIF(SABI_SUMMARY!R:R,$A13)</f>
        <v>0</v>
      </c>
      <c r="E13" s="1">
        <f>COUNTIF(SABI_SUMMARY!S:S,$A13)</f>
        <v>0</v>
      </c>
      <c r="F13" s="1">
        <f>COUNTIF(SABI_SUMMARY!T:T,$A13)</f>
        <v>0</v>
      </c>
      <c r="G13" s="1">
        <f>COUNTIF(SABI_SUMMARY!U:U,$A13)</f>
        <v>1</v>
      </c>
      <c r="H13" s="1">
        <f>COUNTIF(SABI_SUMMARY!V:V,$A13)</f>
        <v>0</v>
      </c>
      <c r="I13" s="1">
        <f>COUNTIF(SABI_SUMMARY!W:W,$A13)</f>
        <v>1</v>
      </c>
      <c r="J13" s="1">
        <f>COUNTIF(SABI_SUMMARY!X:X,$A13)</f>
        <v>0</v>
      </c>
      <c r="K13" s="1">
        <f>COUNTIF(SABI_SUMMARY!Y:Y,$A13)</f>
        <v>0</v>
      </c>
      <c r="L13" s="1">
        <f>COUNTIF(SABI_SUMMARY!Z:Z,$A13)</f>
        <v>1</v>
      </c>
      <c r="M13" s="1">
        <f>COUNTIF(SABI_SUMMARY!AA:AA,$A13)</f>
        <v>1</v>
      </c>
      <c r="N13" s="1">
        <f>COUNTIF(SABI_SUMMARY!AB:AB,$A13)</f>
        <v>0</v>
      </c>
      <c r="O13" s="1">
        <f>COUNTIF(SABI_SUMMARY!AC:AC,$A13)</f>
        <v>0</v>
      </c>
      <c r="P13" s="1">
        <f>COUNTIF(SABI_SUMMARY!AD:AD,$A13)</f>
        <v>1</v>
      </c>
      <c r="Q13" s="1">
        <f>COUNTIF(SABI_SUMMARY!AE:AE,$A13)</f>
        <v>0</v>
      </c>
      <c r="R13" s="1">
        <f>COUNTIF(SABI_SUMMARY!AF:AF,$A13)</f>
        <v>0</v>
      </c>
      <c r="S13" s="1">
        <f>COUNTIF(SABI_SUMMARY!AG:AG,$A13)</f>
        <v>0</v>
      </c>
      <c r="T13" s="1">
        <f>COUNTIF(SABI_SUMMARY!AH:AH,$A13)</f>
        <v>0</v>
      </c>
      <c r="U13" s="1">
        <f>COUNTIF(SABI_SUMMARY!AI:AI,$A13)</f>
        <v>0</v>
      </c>
      <c r="V13" s="1">
        <f>COUNTIF(SABI_SUMMARY!AJ:AJ,$A13)</f>
        <v>0</v>
      </c>
      <c r="W13" s="1">
        <f>COUNTIF(SABI_SUMMARY!AK:AK,$A13)</f>
        <v>1</v>
      </c>
      <c r="X13" s="1">
        <f>COUNTIF(SABI_SUMMARY!AL:AL,$A13)</f>
        <v>0</v>
      </c>
      <c r="Y13" s="1">
        <f>COUNTIF(SABI_SUMMARY!AM:AM,$A13)</f>
        <v>1</v>
      </c>
      <c r="Z13" s="1">
        <f>COUNTIF(SABI_SUMMARY!AN:AN,$A13)</f>
        <v>3</v>
      </c>
      <c r="AA13" s="1">
        <f>COUNTIF(SABI_SUMMARY!AO:AO,$A13)</f>
        <v>2</v>
      </c>
      <c r="AB13" s="1">
        <f>COUNTIF(SABI_SUMMARY!AP:AP,$A13)</f>
        <v>1</v>
      </c>
      <c r="AC13" s="1">
        <f>COUNTIF(SABI_SUMMARY!AQ:AQ,$A13)</f>
        <v>3</v>
      </c>
      <c r="AD13" s="1">
        <f>COUNTIF(SABI_SUMMARY!AR:AR,$A13)</f>
        <v>0</v>
      </c>
      <c r="AE13" s="1">
        <f>COUNTIF(SABI_SUMMARY!AS:AS,$A13)</f>
        <v>2</v>
      </c>
      <c r="AF13" s="1">
        <f>COUNTIF(SABI_SUMMARY!AT:AT,$A13)</f>
        <v>3</v>
      </c>
      <c r="AG13" s="1">
        <f>COUNTIF(SABI_SUMMARY!AU:AU,$A13)</f>
        <v>2</v>
      </c>
      <c r="AH13" s="1">
        <f>COUNTIF(SABI_SUMMARY!AV:AV,$A13)</f>
        <v>5</v>
      </c>
      <c r="AI13" s="1">
        <f>COUNTIF(SABI_SUMMARY!AW:AW,$A13)</f>
        <v>4</v>
      </c>
      <c r="AJ13" s="1">
        <f>COUNTIF(SABI_SUMMARY!AX:AX,$A13)</f>
        <v>1</v>
      </c>
      <c r="AK13" s="1">
        <f>COUNTIF(SABI_SUMMARY!AY:AY,$A13)</f>
        <v>4</v>
      </c>
      <c r="AL13" s="1">
        <f>COUNTIF(SABI_SUMMARY!AZ:AZ,$A13)</f>
        <v>1</v>
      </c>
    </row>
    <row r="14" spans="1:38" x14ac:dyDescent="0.2">
      <c r="A14" s="1" t="s">
        <v>334</v>
      </c>
      <c r="B14" s="1">
        <f>COUNTIF(SABI_SUMMARY!P:P,$A14)</f>
        <v>0</v>
      </c>
      <c r="C14" s="1">
        <f>COUNTIF(SABI_SUMMARY!Q:Q,$A14)</f>
        <v>0</v>
      </c>
      <c r="D14" s="1">
        <f>COUNTIF(SABI_SUMMARY!R:R,$A14)</f>
        <v>0</v>
      </c>
      <c r="E14" s="1">
        <f>COUNTIF(SABI_SUMMARY!S:S,$A14)</f>
        <v>0</v>
      </c>
      <c r="F14" s="1">
        <f>COUNTIF(SABI_SUMMARY!T:T,$A14)</f>
        <v>0</v>
      </c>
      <c r="G14" s="1">
        <f>COUNTIF(SABI_SUMMARY!U:U,$A14)</f>
        <v>0</v>
      </c>
      <c r="H14" s="1">
        <f>COUNTIF(SABI_SUMMARY!V:V,$A14)</f>
        <v>0</v>
      </c>
      <c r="I14" s="1">
        <f>COUNTIF(SABI_SUMMARY!W:W,$A14)</f>
        <v>0</v>
      </c>
      <c r="J14" s="1">
        <f>COUNTIF(SABI_SUMMARY!X:X,$A14)</f>
        <v>1</v>
      </c>
      <c r="K14" s="1">
        <f>COUNTIF(SABI_SUMMARY!Y:Y,$A14)</f>
        <v>0</v>
      </c>
      <c r="L14" s="1">
        <f>COUNTIF(SABI_SUMMARY!Z:Z,$A14)</f>
        <v>0</v>
      </c>
      <c r="M14" s="1">
        <f>COUNTIF(SABI_SUMMARY!AA:AA,$A14)</f>
        <v>1</v>
      </c>
      <c r="N14" s="1">
        <f>COUNTIF(SABI_SUMMARY!AB:AB,$A14)</f>
        <v>1</v>
      </c>
      <c r="O14" s="1">
        <f>COUNTIF(SABI_SUMMARY!AC:AC,$A14)</f>
        <v>0</v>
      </c>
      <c r="P14" s="1">
        <f>COUNTIF(SABI_SUMMARY!AD:AD,$A14)</f>
        <v>0</v>
      </c>
      <c r="Q14" s="1">
        <f>COUNTIF(SABI_SUMMARY!AE:AE,$A14)</f>
        <v>0</v>
      </c>
      <c r="R14" s="1">
        <f>COUNTIF(SABI_SUMMARY!AF:AF,$A14)</f>
        <v>0</v>
      </c>
      <c r="S14" s="1">
        <f>COUNTIF(SABI_SUMMARY!AG:AG,$A14)</f>
        <v>0</v>
      </c>
      <c r="T14" s="1">
        <f>COUNTIF(SABI_SUMMARY!AH:AH,$A14)</f>
        <v>0</v>
      </c>
      <c r="U14" s="1">
        <f>COUNTIF(SABI_SUMMARY!AI:AI,$A14)</f>
        <v>0</v>
      </c>
      <c r="V14" s="1">
        <f>COUNTIF(SABI_SUMMARY!AJ:AJ,$A14)</f>
        <v>0</v>
      </c>
      <c r="W14" s="1">
        <f>COUNTIF(SABI_SUMMARY!AK:AK,$A14)</f>
        <v>0</v>
      </c>
      <c r="X14" s="1">
        <f>COUNTIF(SABI_SUMMARY!AL:AL,$A14)</f>
        <v>1</v>
      </c>
      <c r="Y14" s="1">
        <f>COUNTIF(SABI_SUMMARY!AM:AM,$A14)</f>
        <v>0</v>
      </c>
      <c r="Z14" s="1">
        <f>COUNTIF(SABI_SUMMARY!AN:AN,$A14)</f>
        <v>1</v>
      </c>
      <c r="AA14" s="1">
        <f>COUNTIF(SABI_SUMMARY!AO:AO,$A14)</f>
        <v>3</v>
      </c>
      <c r="AB14" s="1">
        <f>COUNTIF(SABI_SUMMARY!AP:AP,$A14)</f>
        <v>2</v>
      </c>
      <c r="AC14" s="1">
        <f>COUNTIF(SABI_SUMMARY!AQ:AQ,$A14)</f>
        <v>1</v>
      </c>
      <c r="AD14" s="1">
        <f>COUNTIF(SABI_SUMMARY!AR:AR,$A14)</f>
        <v>3</v>
      </c>
      <c r="AE14" s="1">
        <f>COUNTIF(SABI_SUMMARY!AS:AS,$A14)</f>
        <v>0</v>
      </c>
      <c r="AF14" s="1">
        <f>COUNTIF(SABI_SUMMARY!AT:AT,$A14)</f>
        <v>2</v>
      </c>
      <c r="AG14" s="1">
        <f>COUNTIF(SABI_SUMMARY!AU:AU,$A14)</f>
        <v>3</v>
      </c>
      <c r="AH14" s="1">
        <f>COUNTIF(SABI_SUMMARY!AV:AV,$A14)</f>
        <v>2</v>
      </c>
      <c r="AI14" s="1">
        <f>COUNTIF(SABI_SUMMARY!AW:AW,$A14)</f>
        <v>4</v>
      </c>
      <c r="AJ14" s="1">
        <f>COUNTIF(SABI_SUMMARY!AX:AX,$A14)</f>
        <v>4</v>
      </c>
      <c r="AK14" s="1">
        <f>COUNTIF(SABI_SUMMARY!AY:AY,$A14)</f>
        <v>1</v>
      </c>
      <c r="AL14" s="1">
        <f>COUNTIF(SABI_SUMMARY!AZ:AZ,$A14)</f>
        <v>4</v>
      </c>
    </row>
    <row r="15" spans="1:38" x14ac:dyDescent="0.2">
      <c r="A15" s="1" t="s">
        <v>330</v>
      </c>
      <c r="B15" s="1">
        <f>COUNTIF(SABI_SUMMARY!P:P,$A15)</f>
        <v>0</v>
      </c>
      <c r="C15" s="1">
        <f>COUNTIF(SABI_SUMMARY!Q:Q,$A15)</f>
        <v>0</v>
      </c>
      <c r="D15" s="1">
        <f>COUNTIF(SABI_SUMMARY!R:R,$A15)</f>
        <v>0</v>
      </c>
      <c r="E15" s="1">
        <f>COUNTIF(SABI_SUMMARY!S:S,$A15)</f>
        <v>0</v>
      </c>
      <c r="F15" s="1">
        <f>COUNTIF(SABI_SUMMARY!T:T,$A15)</f>
        <v>0</v>
      </c>
      <c r="G15" s="1">
        <f>COUNTIF(SABI_SUMMARY!U:U,$A15)</f>
        <v>0</v>
      </c>
      <c r="H15" s="1">
        <f>COUNTIF(SABI_SUMMARY!V:V,$A15)</f>
        <v>0</v>
      </c>
      <c r="I15" s="1">
        <f>COUNTIF(SABI_SUMMARY!W:W,$A15)</f>
        <v>0</v>
      </c>
      <c r="J15" s="1">
        <f>COUNTIF(SABI_SUMMARY!X:X,$A15)</f>
        <v>0</v>
      </c>
      <c r="K15" s="1">
        <f>COUNTIF(SABI_SUMMARY!Y:Y,$A15)</f>
        <v>1</v>
      </c>
      <c r="L15" s="1">
        <f>COUNTIF(SABI_SUMMARY!Z:Z,$A15)</f>
        <v>0</v>
      </c>
      <c r="M15" s="1">
        <f>COUNTIF(SABI_SUMMARY!AA:AA,$A15)</f>
        <v>0</v>
      </c>
      <c r="N15" s="1">
        <f>COUNTIF(SABI_SUMMARY!AB:AB,$A15)</f>
        <v>1</v>
      </c>
      <c r="O15" s="1">
        <f>COUNTIF(SABI_SUMMARY!AC:AC,$A15)</f>
        <v>1</v>
      </c>
      <c r="P15" s="1">
        <f>COUNTIF(SABI_SUMMARY!AD:AD,$A15)</f>
        <v>1</v>
      </c>
      <c r="Q15" s="1">
        <f>COUNTIF(SABI_SUMMARY!AE:AE,$A15)</f>
        <v>1</v>
      </c>
      <c r="R15" s="1">
        <f>COUNTIF(SABI_SUMMARY!AF:AF,$A15)</f>
        <v>1</v>
      </c>
      <c r="S15" s="1">
        <f>COUNTIF(SABI_SUMMARY!AG:AG,$A15)</f>
        <v>1</v>
      </c>
      <c r="T15" s="1">
        <f>COUNTIF(SABI_SUMMARY!AH:AH,$A15)</f>
        <v>1</v>
      </c>
      <c r="U15" s="1">
        <f>COUNTIF(SABI_SUMMARY!AI:AI,$A15)</f>
        <v>1</v>
      </c>
      <c r="V15" s="1">
        <f>COUNTIF(SABI_SUMMARY!AJ:AJ,$A15)</f>
        <v>1</v>
      </c>
      <c r="W15" s="1">
        <f>COUNTIF(SABI_SUMMARY!AK:AK,$A15)</f>
        <v>1</v>
      </c>
      <c r="X15" s="1">
        <f>COUNTIF(SABI_SUMMARY!AL:AL,$A15)</f>
        <v>0</v>
      </c>
      <c r="Y15" s="1">
        <f>COUNTIF(SABI_SUMMARY!AM:AM,$A15)</f>
        <v>1</v>
      </c>
      <c r="Z15" s="1">
        <f>COUNTIF(SABI_SUMMARY!AN:AN,$A15)</f>
        <v>1</v>
      </c>
      <c r="AA15" s="1">
        <f>COUNTIF(SABI_SUMMARY!AO:AO,$A15)</f>
        <v>2</v>
      </c>
      <c r="AB15" s="1">
        <f>COUNTIF(SABI_SUMMARY!AP:AP,$A15)</f>
        <v>5</v>
      </c>
      <c r="AC15" s="1">
        <f>COUNTIF(SABI_SUMMARY!AQ:AQ,$A15)</f>
        <v>7</v>
      </c>
      <c r="AD15" s="1">
        <f>COUNTIF(SABI_SUMMARY!AR:AR,$A15)</f>
        <v>8</v>
      </c>
      <c r="AE15" s="1">
        <f>COUNTIF(SABI_SUMMARY!AS:AS,$A15)</f>
        <v>11</v>
      </c>
      <c r="AF15" s="1">
        <f>COUNTIF(SABI_SUMMARY!AT:AT,$A15)</f>
        <v>11</v>
      </c>
      <c r="AG15" s="1">
        <f>COUNTIF(SABI_SUMMARY!AU:AU,$A15)</f>
        <v>13</v>
      </c>
      <c r="AH15" s="1">
        <f>COUNTIF(SABI_SUMMARY!AV:AV,$A15)</f>
        <v>15</v>
      </c>
      <c r="AI15" s="1">
        <f>COUNTIF(SABI_SUMMARY!AW:AW,$A15)</f>
        <v>16</v>
      </c>
      <c r="AJ15" s="1">
        <f>COUNTIF(SABI_SUMMARY!AX:AX,$A15)</f>
        <v>17</v>
      </c>
      <c r="AK15" s="1">
        <f>COUNTIF(SABI_SUMMARY!AY:AY,$A15)</f>
        <v>15</v>
      </c>
      <c r="AL15" s="1">
        <f>COUNTIF(SABI_SUMMARY!AZ:AZ,$A15)</f>
        <v>15</v>
      </c>
    </row>
    <row r="16" spans="1:38" x14ac:dyDescent="0.2">
      <c r="A16" s="1" t="s">
        <v>329</v>
      </c>
      <c r="B16" s="1">
        <f>COUNTIF(SABI_SUMMARY!P:P,$A16)</f>
        <v>0</v>
      </c>
      <c r="C16" s="1">
        <f>COUNTIF(SABI_SUMMARY!Q:Q,$A16)</f>
        <v>0</v>
      </c>
      <c r="D16" s="1">
        <f>COUNTIF(SABI_SUMMARY!R:R,$A16)</f>
        <v>0</v>
      </c>
      <c r="E16" s="1">
        <f>COUNTIF(SABI_SUMMARY!S:S,$A16)</f>
        <v>0</v>
      </c>
      <c r="F16" s="1">
        <f>COUNTIF(SABI_SUMMARY!T:T,$A16)</f>
        <v>0</v>
      </c>
      <c r="G16" s="1">
        <f>COUNTIF(SABI_SUMMARY!U:U,$A16)</f>
        <v>0</v>
      </c>
      <c r="H16" s="1">
        <f>COUNTIF(SABI_SUMMARY!V:V,$A16)</f>
        <v>0</v>
      </c>
      <c r="I16" s="1">
        <f>COUNTIF(SABI_SUMMARY!W:W,$A16)</f>
        <v>0</v>
      </c>
      <c r="J16" s="1">
        <f>COUNTIF(SABI_SUMMARY!X:X,$A16)</f>
        <v>0</v>
      </c>
      <c r="K16" s="1">
        <f>COUNTIF(SABI_SUMMARY!Y:Y,$A16)</f>
        <v>0</v>
      </c>
      <c r="L16" s="1">
        <f>COUNTIF(SABI_SUMMARY!Z:Z,$A16)</f>
        <v>1</v>
      </c>
      <c r="M16" s="1">
        <f>COUNTIF(SABI_SUMMARY!AA:AA,$A16)</f>
        <v>1</v>
      </c>
      <c r="N16" s="1">
        <f>COUNTIF(SABI_SUMMARY!AB:AB,$A16)</f>
        <v>0</v>
      </c>
      <c r="O16" s="1">
        <f>COUNTIF(SABI_SUMMARY!AC:AC,$A16)</f>
        <v>0</v>
      </c>
      <c r="P16" s="1">
        <f>COUNTIF(SABI_SUMMARY!AD:AD,$A16)</f>
        <v>0</v>
      </c>
      <c r="Q16" s="1">
        <f>COUNTIF(SABI_SUMMARY!AE:AE,$A16)</f>
        <v>0</v>
      </c>
      <c r="R16" s="1">
        <f>COUNTIF(SABI_SUMMARY!AF:AF,$A16)</f>
        <v>0</v>
      </c>
      <c r="S16" s="1">
        <f>COUNTIF(SABI_SUMMARY!AG:AG,$A16)</f>
        <v>0</v>
      </c>
      <c r="T16" s="1">
        <f>COUNTIF(SABI_SUMMARY!AH:AH,$A16)</f>
        <v>0</v>
      </c>
      <c r="U16" s="1">
        <f>COUNTIF(SABI_SUMMARY!AI:AI,$A16)</f>
        <v>1</v>
      </c>
      <c r="V16" s="1">
        <f>COUNTIF(SABI_SUMMARY!AJ:AJ,$A16)</f>
        <v>0</v>
      </c>
      <c r="W16" s="1">
        <f>COUNTIF(SABI_SUMMARY!AK:AK,$A16)</f>
        <v>1</v>
      </c>
      <c r="X16" s="1">
        <f>COUNTIF(SABI_SUMMARY!AL:AL,$A16)</f>
        <v>1</v>
      </c>
      <c r="Y16" s="1">
        <f>COUNTIF(SABI_SUMMARY!AM:AM,$A16)</f>
        <v>0</v>
      </c>
      <c r="Z16" s="1">
        <f>COUNTIF(SABI_SUMMARY!AN:AN,$A16)</f>
        <v>1</v>
      </c>
      <c r="AA16" s="1">
        <f>COUNTIF(SABI_SUMMARY!AO:AO,$A16)</f>
        <v>0</v>
      </c>
      <c r="AB16" s="1">
        <f>COUNTIF(SABI_SUMMARY!AP:AP,$A16)</f>
        <v>1</v>
      </c>
      <c r="AC16" s="1">
        <f>COUNTIF(SABI_SUMMARY!AQ:AQ,$A16)</f>
        <v>2</v>
      </c>
      <c r="AD16" s="1">
        <f>COUNTIF(SABI_SUMMARY!AR:AR,$A16)</f>
        <v>0</v>
      </c>
      <c r="AE16" s="1">
        <f>COUNTIF(SABI_SUMMARY!AS:AS,$A16)</f>
        <v>3</v>
      </c>
      <c r="AF16" s="1">
        <f>COUNTIF(SABI_SUMMARY!AT:AT,$A16)</f>
        <v>5</v>
      </c>
      <c r="AG16" s="1">
        <f>COUNTIF(SABI_SUMMARY!AU:AU,$A16)</f>
        <v>1</v>
      </c>
      <c r="AH16" s="1">
        <f>COUNTIF(SABI_SUMMARY!AV:AV,$A16)</f>
        <v>7</v>
      </c>
      <c r="AI16" s="1">
        <f>COUNTIF(SABI_SUMMARY!AW:AW,$A16)</f>
        <v>3</v>
      </c>
      <c r="AJ16" s="1">
        <f>COUNTIF(SABI_SUMMARY!AX:AX,$A16)</f>
        <v>4</v>
      </c>
      <c r="AK16" s="1">
        <f>COUNTIF(SABI_SUMMARY!AY:AY,$A16)</f>
        <v>3</v>
      </c>
      <c r="AL16" s="1">
        <f>COUNTIF(SABI_SUMMARY!AZ:AZ,$A16)</f>
        <v>5</v>
      </c>
    </row>
    <row r="17" spans="1:47" x14ac:dyDescent="0.2">
      <c r="A17" s="1" t="s">
        <v>335</v>
      </c>
      <c r="B17" s="1">
        <f>COUNTIF(SABI_SUMMARY!P:P,$A17)</f>
        <v>0</v>
      </c>
      <c r="C17" s="1">
        <f>COUNTIF(SABI_SUMMARY!Q:Q,$A17)</f>
        <v>0</v>
      </c>
      <c r="D17" s="1">
        <f>COUNTIF(SABI_SUMMARY!R:R,$A17)</f>
        <v>0</v>
      </c>
      <c r="E17" s="1">
        <f>COUNTIF(SABI_SUMMARY!S:S,$A17)</f>
        <v>0</v>
      </c>
      <c r="F17" s="1">
        <f>COUNTIF(SABI_SUMMARY!T:T,$A17)</f>
        <v>0</v>
      </c>
      <c r="G17" s="1">
        <f>COUNTIF(SABI_SUMMARY!U:U,$A17)</f>
        <v>0</v>
      </c>
      <c r="H17" s="1">
        <f>COUNTIF(SABI_SUMMARY!V:V,$A17)</f>
        <v>0</v>
      </c>
      <c r="I17" s="1">
        <f>COUNTIF(SABI_SUMMARY!W:W,$A17)</f>
        <v>0</v>
      </c>
      <c r="J17" s="1">
        <f>COUNTIF(SABI_SUMMARY!X:X,$A17)</f>
        <v>0</v>
      </c>
      <c r="K17" s="1">
        <f>COUNTIF(SABI_SUMMARY!Y:Y,$A17)</f>
        <v>0</v>
      </c>
      <c r="L17" s="1">
        <f>COUNTIF(SABI_SUMMARY!Z:Z,$A17)</f>
        <v>0</v>
      </c>
      <c r="M17" s="1">
        <f>COUNTIF(SABI_SUMMARY!AA:AA,$A17)</f>
        <v>1</v>
      </c>
      <c r="N17" s="1">
        <f>COUNTIF(SABI_SUMMARY!AB:AB,$A17)</f>
        <v>0</v>
      </c>
      <c r="O17" s="1">
        <f>COUNTIF(SABI_SUMMARY!AC:AC,$A17)</f>
        <v>0</v>
      </c>
      <c r="P17" s="1">
        <f>COUNTIF(SABI_SUMMARY!AD:AD,$A17)</f>
        <v>0</v>
      </c>
      <c r="Q17" s="1">
        <f>COUNTIF(SABI_SUMMARY!AE:AE,$A17)</f>
        <v>0</v>
      </c>
      <c r="R17" s="1">
        <f>COUNTIF(SABI_SUMMARY!AF:AF,$A17)</f>
        <v>0</v>
      </c>
      <c r="S17" s="1">
        <f>COUNTIF(SABI_SUMMARY!AG:AG,$A17)</f>
        <v>0</v>
      </c>
      <c r="T17" s="1">
        <f>COUNTIF(SABI_SUMMARY!AH:AH,$A17)</f>
        <v>0</v>
      </c>
      <c r="U17" s="1">
        <f>COUNTIF(SABI_SUMMARY!AI:AI,$A17)</f>
        <v>0</v>
      </c>
      <c r="V17" s="1">
        <f>COUNTIF(SABI_SUMMARY!AJ:AJ,$A17)</f>
        <v>1</v>
      </c>
      <c r="W17" s="1">
        <f>COUNTIF(SABI_SUMMARY!AK:AK,$A17)</f>
        <v>0</v>
      </c>
      <c r="X17" s="1">
        <f>COUNTIF(SABI_SUMMARY!AL:AL,$A17)</f>
        <v>0</v>
      </c>
      <c r="Y17" s="1">
        <f>COUNTIF(SABI_SUMMARY!AM:AM,$A17)</f>
        <v>1</v>
      </c>
      <c r="Z17" s="1">
        <f>COUNTIF(SABI_SUMMARY!AN:AN,$A17)</f>
        <v>0</v>
      </c>
      <c r="AA17" s="1">
        <f>COUNTIF(SABI_SUMMARY!AO:AO,$A17)</f>
        <v>1</v>
      </c>
      <c r="AB17" s="1">
        <f>COUNTIF(SABI_SUMMARY!AP:AP,$A17)</f>
        <v>0</v>
      </c>
      <c r="AC17" s="1">
        <f>COUNTIF(SABI_SUMMARY!AQ:AQ,$A17)</f>
        <v>0</v>
      </c>
      <c r="AD17" s="1">
        <f>COUNTIF(SABI_SUMMARY!AR:AR,$A17)</f>
        <v>2</v>
      </c>
      <c r="AE17" s="1">
        <f>COUNTIF(SABI_SUMMARY!AS:AS,$A17)</f>
        <v>0</v>
      </c>
      <c r="AF17" s="1">
        <f>COUNTIF(SABI_SUMMARY!AT:AT,$A17)</f>
        <v>2</v>
      </c>
      <c r="AG17" s="1">
        <f>COUNTIF(SABI_SUMMARY!AU:AU,$A17)</f>
        <v>4</v>
      </c>
      <c r="AH17" s="1">
        <f>COUNTIF(SABI_SUMMARY!AV:AV,$A17)</f>
        <v>1</v>
      </c>
      <c r="AI17" s="1">
        <f>COUNTIF(SABI_SUMMARY!AW:AW,$A17)</f>
        <v>5</v>
      </c>
      <c r="AJ17" s="1">
        <f>COUNTIF(SABI_SUMMARY!AX:AX,$A17)</f>
        <v>2</v>
      </c>
      <c r="AK17" s="1">
        <f>COUNTIF(SABI_SUMMARY!AY:AY,$A17)</f>
        <v>4</v>
      </c>
      <c r="AL17" s="1">
        <f>COUNTIF(SABI_SUMMARY!AZ:AZ,$A17)</f>
        <v>2</v>
      </c>
    </row>
    <row r="18" spans="1:47" x14ac:dyDescent="0.2">
      <c r="A18" s="1" t="s">
        <v>336</v>
      </c>
      <c r="B18" s="1">
        <f>COUNTIF(SABI_SUMMARY!P:P,$A18)</f>
        <v>0</v>
      </c>
      <c r="C18" s="1">
        <f>COUNTIF(SABI_SUMMARY!Q:Q,$A18)</f>
        <v>0</v>
      </c>
      <c r="D18" s="1">
        <f>COUNTIF(SABI_SUMMARY!R:R,$A18)</f>
        <v>0</v>
      </c>
      <c r="E18" s="1">
        <f>COUNTIF(SABI_SUMMARY!S:S,$A18)</f>
        <v>0</v>
      </c>
      <c r="F18" s="1">
        <f>COUNTIF(SABI_SUMMARY!T:T,$A18)</f>
        <v>0</v>
      </c>
      <c r="G18" s="1">
        <f>COUNTIF(SABI_SUMMARY!U:U,$A18)</f>
        <v>0</v>
      </c>
      <c r="H18" s="1">
        <f>COUNTIF(SABI_SUMMARY!V:V,$A18)</f>
        <v>0</v>
      </c>
      <c r="I18" s="1">
        <f>COUNTIF(SABI_SUMMARY!W:W,$A18)</f>
        <v>0</v>
      </c>
      <c r="J18" s="1">
        <f>COUNTIF(SABI_SUMMARY!X:X,$A18)</f>
        <v>0</v>
      </c>
      <c r="K18" s="1">
        <f>COUNTIF(SABI_SUMMARY!Y:Y,$A18)</f>
        <v>0</v>
      </c>
      <c r="L18" s="1">
        <f>COUNTIF(SABI_SUMMARY!Z:Z,$A18)</f>
        <v>0</v>
      </c>
      <c r="M18" s="1">
        <f>COUNTIF(SABI_SUMMARY!AA:AA,$A18)</f>
        <v>0</v>
      </c>
      <c r="N18" s="1">
        <f>COUNTIF(SABI_SUMMARY!AB:AB,$A18)</f>
        <v>1</v>
      </c>
      <c r="O18" s="1">
        <f>COUNTIF(SABI_SUMMARY!AC:AC,$A18)</f>
        <v>0</v>
      </c>
      <c r="P18" s="1">
        <f>COUNTIF(SABI_SUMMARY!AD:AD,$A18)</f>
        <v>0</v>
      </c>
      <c r="Q18" s="1">
        <f>COUNTIF(SABI_SUMMARY!AE:AE,$A18)</f>
        <v>0</v>
      </c>
      <c r="R18" s="1">
        <f>COUNTIF(SABI_SUMMARY!AF:AF,$A18)</f>
        <v>0</v>
      </c>
      <c r="S18" s="1">
        <f>COUNTIF(SABI_SUMMARY!AG:AG,$A18)</f>
        <v>0</v>
      </c>
      <c r="T18" s="1">
        <f>COUNTIF(SABI_SUMMARY!AH:AH,$A18)</f>
        <v>0</v>
      </c>
      <c r="U18" s="1">
        <f>COUNTIF(SABI_SUMMARY!AI:AI,$A18)</f>
        <v>0</v>
      </c>
      <c r="V18" s="1">
        <f>COUNTIF(SABI_SUMMARY!AJ:AJ,$A18)</f>
        <v>0</v>
      </c>
      <c r="W18" s="1">
        <f>COUNTIF(SABI_SUMMARY!AK:AK,$A18)</f>
        <v>1</v>
      </c>
      <c r="X18" s="1">
        <f>COUNTIF(SABI_SUMMARY!AL:AL,$A18)</f>
        <v>0</v>
      </c>
      <c r="Y18" s="1">
        <f>COUNTIF(SABI_SUMMARY!AM:AM,$A18)</f>
        <v>0</v>
      </c>
      <c r="Z18" s="1">
        <f>COUNTIF(SABI_SUMMARY!AN:AN,$A18)</f>
        <v>1</v>
      </c>
      <c r="AA18" s="1">
        <f>COUNTIF(SABI_SUMMARY!AO:AO,$A18)</f>
        <v>0</v>
      </c>
      <c r="AB18" s="1">
        <f>COUNTIF(SABI_SUMMARY!AP:AP,$A18)</f>
        <v>1</v>
      </c>
      <c r="AC18" s="1">
        <f>COUNTIF(SABI_SUMMARY!AQ:AQ,$A18)</f>
        <v>0</v>
      </c>
      <c r="AD18" s="1">
        <f>COUNTIF(SABI_SUMMARY!AR:AR,$A18)</f>
        <v>0</v>
      </c>
      <c r="AE18" s="1">
        <f>COUNTIF(SABI_SUMMARY!AS:AS,$A18)</f>
        <v>2</v>
      </c>
      <c r="AF18" s="1">
        <f>COUNTIF(SABI_SUMMARY!AT:AT,$A18)</f>
        <v>0</v>
      </c>
      <c r="AG18" s="1">
        <f>COUNTIF(SABI_SUMMARY!AU:AU,$A18)</f>
        <v>2</v>
      </c>
      <c r="AH18" s="1">
        <f>COUNTIF(SABI_SUMMARY!AV:AV,$A18)</f>
        <v>4</v>
      </c>
      <c r="AI18" s="1">
        <f>COUNTIF(SABI_SUMMARY!AW:AW,$A18)</f>
        <v>1</v>
      </c>
      <c r="AJ18" s="1">
        <f>COUNTIF(SABI_SUMMARY!AX:AX,$A18)</f>
        <v>4</v>
      </c>
      <c r="AK18" s="1">
        <f>COUNTIF(SABI_SUMMARY!AY:AY,$A18)</f>
        <v>2</v>
      </c>
      <c r="AL18" s="1">
        <f>COUNTIF(SABI_SUMMARY!AZ:AZ,$A18)</f>
        <v>3</v>
      </c>
    </row>
    <row r="19" spans="1:47" x14ac:dyDescent="0.2">
      <c r="A19" s="1" t="s">
        <v>325</v>
      </c>
      <c r="B19" s="1">
        <f>COUNTIF(SABI_SUMMARY!P:P,$A19)</f>
        <v>0</v>
      </c>
      <c r="C19" s="1">
        <f>COUNTIF(SABI_SUMMARY!Q:Q,$A19)</f>
        <v>0</v>
      </c>
      <c r="D19" s="1">
        <f>COUNTIF(SABI_SUMMARY!R:R,$A19)</f>
        <v>0</v>
      </c>
      <c r="E19" s="1">
        <f>COUNTIF(SABI_SUMMARY!S:S,$A19)</f>
        <v>0</v>
      </c>
      <c r="F19" s="1">
        <f>COUNTIF(SABI_SUMMARY!T:T,$A19)</f>
        <v>0</v>
      </c>
      <c r="G19" s="1">
        <f>COUNTIF(SABI_SUMMARY!U:U,$A19)</f>
        <v>0</v>
      </c>
      <c r="H19" s="1">
        <f>COUNTIF(SABI_SUMMARY!V:V,$A19)</f>
        <v>0</v>
      </c>
      <c r="I19" s="1">
        <f>COUNTIF(SABI_SUMMARY!W:W,$A19)</f>
        <v>0</v>
      </c>
      <c r="J19" s="1">
        <f>COUNTIF(SABI_SUMMARY!X:X,$A19)</f>
        <v>0</v>
      </c>
      <c r="K19" s="1">
        <f>COUNTIF(SABI_SUMMARY!Y:Y,$A19)</f>
        <v>0</v>
      </c>
      <c r="L19" s="1">
        <f>COUNTIF(SABI_SUMMARY!Z:Z,$A19)</f>
        <v>0</v>
      </c>
      <c r="M19" s="1">
        <f>COUNTIF(SABI_SUMMARY!AA:AA,$A19)</f>
        <v>0</v>
      </c>
      <c r="N19" s="1">
        <f>COUNTIF(SABI_SUMMARY!AB:AB,$A19)</f>
        <v>0</v>
      </c>
      <c r="O19" s="1">
        <f>COUNTIF(SABI_SUMMARY!AC:AC,$A19)</f>
        <v>1</v>
      </c>
      <c r="P19" s="1">
        <f>COUNTIF(SABI_SUMMARY!AD:AD,$A19)</f>
        <v>0</v>
      </c>
      <c r="Q19" s="1">
        <f>COUNTIF(SABI_SUMMARY!AE:AE,$A19)</f>
        <v>0</v>
      </c>
      <c r="R19" s="1">
        <f>COUNTIF(SABI_SUMMARY!AF:AF,$A19)</f>
        <v>0</v>
      </c>
      <c r="S19" s="1">
        <f>COUNTIF(SABI_SUMMARY!AG:AG,$A19)</f>
        <v>0</v>
      </c>
      <c r="T19" s="1">
        <f>COUNTIF(SABI_SUMMARY!AH:AH,$A19)</f>
        <v>0</v>
      </c>
      <c r="U19" s="1">
        <f>COUNTIF(SABI_SUMMARY!AI:AI,$A19)</f>
        <v>0</v>
      </c>
      <c r="V19" s="1">
        <f>COUNTIF(SABI_SUMMARY!AJ:AJ,$A19)</f>
        <v>0</v>
      </c>
      <c r="W19" s="1">
        <f>COUNTIF(SABI_SUMMARY!AK:AK,$A19)</f>
        <v>0</v>
      </c>
      <c r="X19" s="1">
        <f>COUNTIF(SABI_SUMMARY!AL:AL,$A19)</f>
        <v>1</v>
      </c>
      <c r="Y19" s="1">
        <f>COUNTIF(SABI_SUMMARY!AM:AM,$A19)</f>
        <v>0</v>
      </c>
      <c r="Z19" s="1">
        <f>COUNTIF(SABI_SUMMARY!AN:AN,$A19)</f>
        <v>0</v>
      </c>
      <c r="AA19" s="1">
        <f>COUNTIF(SABI_SUMMARY!AO:AO,$A19)</f>
        <v>1</v>
      </c>
      <c r="AB19" s="1">
        <f>COUNTIF(SABI_SUMMARY!AP:AP,$A19)</f>
        <v>0</v>
      </c>
      <c r="AC19" s="1">
        <f>COUNTIF(SABI_SUMMARY!AQ:AQ,$A19)</f>
        <v>1</v>
      </c>
      <c r="AD19" s="1">
        <f>COUNTIF(SABI_SUMMARY!AR:AR,$A19)</f>
        <v>0</v>
      </c>
      <c r="AE19" s="1">
        <f>COUNTIF(SABI_SUMMARY!AS:AS,$A19)</f>
        <v>0</v>
      </c>
      <c r="AF19" s="1">
        <f>COUNTIF(SABI_SUMMARY!AT:AT,$A19)</f>
        <v>2</v>
      </c>
      <c r="AG19" s="1">
        <f>COUNTIF(SABI_SUMMARY!AU:AU,$A19)</f>
        <v>0</v>
      </c>
      <c r="AH19" s="1">
        <f>COUNTIF(SABI_SUMMARY!AV:AV,$A19)</f>
        <v>1</v>
      </c>
      <c r="AI19" s="1">
        <f>COUNTIF(SABI_SUMMARY!AW:AW,$A19)</f>
        <v>4</v>
      </c>
      <c r="AJ19" s="1">
        <f>COUNTIF(SABI_SUMMARY!AX:AX,$A19)</f>
        <v>0</v>
      </c>
      <c r="AK19" s="1">
        <f>COUNTIF(SABI_SUMMARY!AY:AY,$A19)</f>
        <v>4</v>
      </c>
      <c r="AL19" s="1">
        <f>COUNTIF(SABI_SUMMARY!AZ:AZ,$A19)</f>
        <v>2</v>
      </c>
    </row>
    <row r="20" spans="1:47" x14ac:dyDescent="0.2">
      <c r="A20" s="1" t="s">
        <v>326</v>
      </c>
      <c r="B20" s="1">
        <f>COUNTIF(SABI_SUMMARY!P:P,$A20)</f>
        <v>0</v>
      </c>
      <c r="C20" s="1">
        <f>COUNTIF(SABI_SUMMARY!Q:Q,$A20)</f>
        <v>0</v>
      </c>
      <c r="D20" s="1">
        <f>COUNTIF(SABI_SUMMARY!R:R,$A20)</f>
        <v>0</v>
      </c>
      <c r="E20" s="1">
        <f>COUNTIF(SABI_SUMMARY!S:S,$A20)</f>
        <v>0</v>
      </c>
      <c r="F20" s="1">
        <f>COUNTIF(SABI_SUMMARY!T:T,$A20)</f>
        <v>0</v>
      </c>
      <c r="G20" s="1">
        <f>COUNTIF(SABI_SUMMARY!U:U,$A20)</f>
        <v>0</v>
      </c>
      <c r="H20" s="1">
        <f>COUNTIF(SABI_SUMMARY!V:V,$A20)</f>
        <v>0</v>
      </c>
      <c r="I20" s="1">
        <f>COUNTIF(SABI_SUMMARY!W:W,$A20)</f>
        <v>0</v>
      </c>
      <c r="J20" s="1">
        <f>COUNTIF(SABI_SUMMARY!X:X,$A20)</f>
        <v>0</v>
      </c>
      <c r="K20" s="1">
        <f>COUNTIF(SABI_SUMMARY!Y:Y,$A20)</f>
        <v>0</v>
      </c>
      <c r="L20" s="1">
        <f>COUNTIF(SABI_SUMMARY!Z:Z,$A20)</f>
        <v>0</v>
      </c>
      <c r="M20" s="1">
        <f>COUNTIF(SABI_SUMMARY!AA:AA,$A20)</f>
        <v>0</v>
      </c>
      <c r="N20" s="1">
        <f>COUNTIF(SABI_SUMMARY!AB:AB,$A20)</f>
        <v>0</v>
      </c>
      <c r="O20" s="1">
        <f>COUNTIF(SABI_SUMMARY!AC:AC,$A20)</f>
        <v>0</v>
      </c>
      <c r="P20" s="1">
        <f>COUNTIF(SABI_SUMMARY!AD:AD,$A20)</f>
        <v>1</v>
      </c>
      <c r="Q20" s="1">
        <f>COUNTIF(SABI_SUMMARY!AE:AE,$A20)</f>
        <v>1</v>
      </c>
      <c r="R20" s="1">
        <f>COUNTIF(SABI_SUMMARY!AF:AF,$A20)</f>
        <v>1</v>
      </c>
      <c r="S20" s="1">
        <f>COUNTIF(SABI_SUMMARY!AG:AG,$A20)</f>
        <v>1</v>
      </c>
      <c r="T20" s="1">
        <f>COUNTIF(SABI_SUMMARY!AH:AH,$A20)</f>
        <v>1</v>
      </c>
      <c r="U20" s="1">
        <f>COUNTIF(SABI_SUMMARY!AI:AI,$A20)</f>
        <v>1</v>
      </c>
      <c r="V20" s="1">
        <f>COUNTIF(SABI_SUMMARY!AJ:AJ,$A20)</f>
        <v>0</v>
      </c>
      <c r="W20" s="1">
        <f>COUNTIF(SABI_SUMMARY!AK:AK,$A20)</f>
        <v>0</v>
      </c>
      <c r="X20" s="1">
        <f>COUNTIF(SABI_SUMMARY!AL:AL,$A20)</f>
        <v>0</v>
      </c>
      <c r="Y20" s="1">
        <f>COUNTIF(SABI_SUMMARY!AM:AM,$A20)</f>
        <v>1</v>
      </c>
      <c r="Z20" s="1">
        <f>COUNTIF(SABI_SUMMARY!AN:AN,$A20)</f>
        <v>1</v>
      </c>
      <c r="AA20" s="1">
        <f>COUNTIF(SABI_SUMMARY!AO:AO,$A20)</f>
        <v>1</v>
      </c>
      <c r="AB20" s="1">
        <f>COUNTIF(SABI_SUMMARY!AP:AP,$A20)</f>
        <v>1</v>
      </c>
      <c r="AC20" s="1">
        <f>COUNTIF(SABI_SUMMARY!AQ:AQ,$A20)</f>
        <v>1</v>
      </c>
      <c r="AD20" s="1">
        <f>COUNTIF(SABI_SUMMARY!AR:AR,$A20)</f>
        <v>2</v>
      </c>
      <c r="AE20" s="1">
        <f>COUNTIF(SABI_SUMMARY!AS:AS,$A20)</f>
        <v>2</v>
      </c>
      <c r="AF20" s="1">
        <f>COUNTIF(SABI_SUMMARY!AT:AT,$A20)</f>
        <v>2</v>
      </c>
      <c r="AG20" s="1">
        <f>COUNTIF(SABI_SUMMARY!AU:AU,$A20)</f>
        <v>3</v>
      </c>
      <c r="AH20" s="1">
        <f>COUNTIF(SABI_SUMMARY!AV:AV,$A20)</f>
        <v>2</v>
      </c>
      <c r="AI20" s="1">
        <f>COUNTIF(SABI_SUMMARY!AW:AW,$A20)</f>
        <v>2</v>
      </c>
      <c r="AJ20" s="1">
        <f>COUNTIF(SABI_SUMMARY!AX:AX,$A20)</f>
        <v>6</v>
      </c>
      <c r="AK20" s="1">
        <f>COUNTIF(SABI_SUMMARY!AY:AY,$A20)</f>
        <v>5</v>
      </c>
      <c r="AL20" s="1">
        <f>COUNTIF(SABI_SUMMARY!AZ:AZ,$A20)</f>
        <v>9</v>
      </c>
    </row>
    <row r="21" spans="1:47" x14ac:dyDescent="0.2">
      <c r="A21" s="1" t="s">
        <v>771</v>
      </c>
      <c r="B21" s="76">
        <v>0</v>
      </c>
      <c r="C21" s="76">
        <v>0</v>
      </c>
      <c r="D21" s="76">
        <v>0</v>
      </c>
      <c r="E21" s="76">
        <f>(SUM(E11:E15))/SUM(E11:E20)</f>
        <v>1</v>
      </c>
      <c r="F21" s="76">
        <f>(SUM(F11:F15))/SUM(F11:F20)</f>
        <v>1</v>
      </c>
      <c r="G21" s="76">
        <f>(SUM(G11:G15))/SUM(G11:G20)</f>
        <v>1</v>
      </c>
      <c r="H21" s="76">
        <f>(SUM(H11:H15))/SUM(H11:H20)</f>
        <v>1</v>
      </c>
      <c r="I21" s="76">
        <f>(SUM(I11:I15))/SUM(I11:I20)</f>
        <v>1</v>
      </c>
      <c r="J21" s="76">
        <f t="shared" ref="J21:AD21" si="0">(SUM(J11:J15))/SUM(J11:J20)</f>
        <v>1</v>
      </c>
      <c r="K21" s="76">
        <f t="shared" si="0"/>
        <v>1</v>
      </c>
      <c r="L21" s="76">
        <f t="shared" si="0"/>
        <v>0.66666666666666663</v>
      </c>
      <c r="M21" s="76">
        <f t="shared" si="0"/>
        <v>0.5</v>
      </c>
      <c r="N21" s="76">
        <f t="shared" si="0"/>
        <v>0.75</v>
      </c>
      <c r="O21" s="76">
        <f t="shared" si="0"/>
        <v>0.66666666666666663</v>
      </c>
      <c r="P21" s="76">
        <f t="shared" si="0"/>
        <v>0.66666666666666663</v>
      </c>
      <c r="Q21" s="76">
        <f t="shared" si="0"/>
        <v>0.5</v>
      </c>
      <c r="R21" s="76">
        <f t="shared" si="0"/>
        <v>0.5</v>
      </c>
      <c r="S21" s="76">
        <f t="shared" si="0"/>
        <v>0.5</v>
      </c>
      <c r="T21" s="76">
        <f t="shared" si="0"/>
        <v>0.5</v>
      </c>
      <c r="U21" s="76">
        <f t="shared" si="0"/>
        <v>0.5</v>
      </c>
      <c r="V21" s="76">
        <f t="shared" si="0"/>
        <v>0.66666666666666663</v>
      </c>
      <c r="W21" s="76">
        <f t="shared" si="0"/>
        <v>0.6</v>
      </c>
      <c r="X21" s="76">
        <f t="shared" si="0"/>
        <v>0.75</v>
      </c>
      <c r="Y21" s="76">
        <f t="shared" si="0"/>
        <v>0.81818181818181823</v>
      </c>
      <c r="Z21" s="76">
        <f t="shared" si="0"/>
        <v>0.72727272727272729</v>
      </c>
      <c r="AA21" s="76">
        <f t="shared" si="0"/>
        <v>0.8</v>
      </c>
      <c r="AB21" s="76">
        <f t="shared" si="0"/>
        <v>0.8</v>
      </c>
      <c r="AC21" s="76">
        <f t="shared" si="0"/>
        <v>0.77777777777777779</v>
      </c>
      <c r="AD21" s="76">
        <f t="shared" si="0"/>
        <v>0.82608695652173914</v>
      </c>
      <c r="AE21" s="76">
        <f t="shared" ref="AE21:AL21" si="1">(SUM(AE11:AE15))/SUM(AE11:AE20)</f>
        <v>0.7407407407407407</v>
      </c>
      <c r="AF21" s="76">
        <f t="shared" si="1"/>
        <v>0.67647058823529416</v>
      </c>
      <c r="AG21" s="76">
        <f t="shared" si="1"/>
        <v>0.72972972972972971</v>
      </c>
      <c r="AH21" s="76">
        <f t="shared" si="1"/>
        <v>0.65116279069767447</v>
      </c>
      <c r="AI21" s="76">
        <f t="shared" si="1"/>
        <v>0.66666666666666663</v>
      </c>
      <c r="AJ21" s="76">
        <f t="shared" si="1"/>
        <v>0.63636363636363635</v>
      </c>
      <c r="AK21" s="76">
        <f t="shared" si="1"/>
        <v>0.56097560975609762</v>
      </c>
      <c r="AL21" s="76">
        <f t="shared" si="1"/>
        <v>0.5625</v>
      </c>
      <c r="AM21" s="75"/>
      <c r="AN21" s="75"/>
    </row>
    <row r="22" spans="1:47" x14ac:dyDescent="0.2">
      <c r="A22" s="1" t="s">
        <v>772</v>
      </c>
      <c r="B22" s="76">
        <v>0</v>
      </c>
      <c r="C22" s="76">
        <v>0</v>
      </c>
      <c r="D22" s="76">
        <v>0</v>
      </c>
      <c r="E22" s="76">
        <f>(SUM(E16:E20))/SUM(E11:E20)</f>
        <v>0</v>
      </c>
      <c r="F22" s="76">
        <f>(SUM(F16:F20))/SUM(F11:F20)</f>
        <v>0</v>
      </c>
      <c r="G22" s="76">
        <f>(SUM(G16:G20))/SUM(G11:G20)</f>
        <v>0</v>
      </c>
      <c r="H22" s="76">
        <f>(SUM(H16:H20))/SUM(H11:H20)</f>
        <v>0</v>
      </c>
      <c r="I22" s="76">
        <f>(SUM(I16:I20))/SUM(I11:I20)</f>
        <v>0</v>
      </c>
      <c r="J22" s="76">
        <f t="shared" ref="J22:AD22" si="2">(SUM(J16:J20))/SUM(J11:J20)</f>
        <v>0</v>
      </c>
      <c r="K22" s="76">
        <f t="shared" si="2"/>
        <v>0</v>
      </c>
      <c r="L22" s="76">
        <f t="shared" si="2"/>
        <v>0.33333333333333331</v>
      </c>
      <c r="M22" s="76">
        <f t="shared" si="2"/>
        <v>0.5</v>
      </c>
      <c r="N22" s="76">
        <f t="shared" si="2"/>
        <v>0.25</v>
      </c>
      <c r="O22" s="76">
        <f t="shared" si="2"/>
        <v>0.33333333333333331</v>
      </c>
      <c r="P22" s="76">
        <f t="shared" si="2"/>
        <v>0.33333333333333331</v>
      </c>
      <c r="Q22" s="76">
        <f t="shared" si="2"/>
        <v>0.5</v>
      </c>
      <c r="R22" s="76">
        <f t="shared" si="2"/>
        <v>0.5</v>
      </c>
      <c r="S22" s="76">
        <f t="shared" si="2"/>
        <v>0.5</v>
      </c>
      <c r="T22" s="76">
        <f t="shared" si="2"/>
        <v>0.5</v>
      </c>
      <c r="U22" s="76">
        <f t="shared" si="2"/>
        <v>0.5</v>
      </c>
      <c r="V22" s="76">
        <f t="shared" si="2"/>
        <v>0.33333333333333331</v>
      </c>
      <c r="W22" s="76">
        <f t="shared" si="2"/>
        <v>0.4</v>
      </c>
      <c r="X22" s="76">
        <f t="shared" si="2"/>
        <v>0.25</v>
      </c>
      <c r="Y22" s="76">
        <f t="shared" si="2"/>
        <v>0.18181818181818182</v>
      </c>
      <c r="Z22" s="76">
        <f t="shared" si="2"/>
        <v>0.27272727272727271</v>
      </c>
      <c r="AA22" s="76">
        <f t="shared" si="2"/>
        <v>0.2</v>
      </c>
      <c r="AB22" s="76">
        <f t="shared" si="2"/>
        <v>0.2</v>
      </c>
      <c r="AC22" s="76">
        <f t="shared" si="2"/>
        <v>0.22222222222222221</v>
      </c>
      <c r="AD22" s="76">
        <f t="shared" si="2"/>
        <v>0.17391304347826086</v>
      </c>
      <c r="AE22" s="76">
        <f t="shared" ref="AE22:AL22" si="3">(SUM(AE16:AE20))/SUM(AE11:AE20)</f>
        <v>0.25925925925925924</v>
      </c>
      <c r="AF22" s="76">
        <f t="shared" si="3"/>
        <v>0.3235294117647059</v>
      </c>
      <c r="AG22" s="76">
        <f t="shared" si="3"/>
        <v>0.27027027027027029</v>
      </c>
      <c r="AH22" s="76">
        <f t="shared" si="3"/>
        <v>0.34883720930232559</v>
      </c>
      <c r="AI22" s="76">
        <f t="shared" si="3"/>
        <v>0.33333333333333331</v>
      </c>
      <c r="AJ22" s="76">
        <f t="shared" si="3"/>
        <v>0.36363636363636365</v>
      </c>
      <c r="AK22" s="76">
        <f t="shared" si="3"/>
        <v>0.43902439024390244</v>
      </c>
      <c r="AL22" s="76">
        <f t="shared" si="3"/>
        <v>0.4375</v>
      </c>
      <c r="AN22" s="75"/>
    </row>
    <row r="23" spans="1:47" x14ac:dyDescent="0.2">
      <c r="A23" s="1" t="s">
        <v>823</v>
      </c>
      <c r="B23" s="76">
        <f>SUM(B2:B20)</f>
        <v>2</v>
      </c>
      <c r="C23" s="76">
        <f t="shared" ref="C23:AL23" si="4">SUM(C2:C20)</f>
        <v>2</v>
      </c>
      <c r="D23" s="76">
        <f t="shared" si="4"/>
        <v>4</v>
      </c>
      <c r="E23" s="76">
        <f t="shared" si="4"/>
        <v>4</v>
      </c>
      <c r="F23" s="76">
        <f t="shared" si="4"/>
        <v>6</v>
      </c>
      <c r="G23" s="76">
        <f t="shared" si="4"/>
        <v>7</v>
      </c>
      <c r="H23" s="76">
        <f t="shared" si="4"/>
        <v>6</v>
      </c>
      <c r="I23" s="76">
        <f t="shared" si="4"/>
        <v>6</v>
      </c>
      <c r="J23" s="76">
        <f t="shared" si="4"/>
        <v>8</v>
      </c>
      <c r="K23" s="76">
        <f t="shared" si="4"/>
        <v>8</v>
      </c>
      <c r="L23" s="76">
        <f t="shared" si="4"/>
        <v>8</v>
      </c>
      <c r="M23" s="76">
        <f t="shared" si="4"/>
        <v>8</v>
      </c>
      <c r="N23" s="76">
        <f t="shared" si="4"/>
        <v>6</v>
      </c>
      <c r="O23" s="76">
        <f t="shared" si="4"/>
        <v>3</v>
      </c>
      <c r="P23" s="76">
        <f t="shared" si="4"/>
        <v>3</v>
      </c>
      <c r="Q23" s="76">
        <f t="shared" si="4"/>
        <v>2</v>
      </c>
      <c r="R23" s="76">
        <f t="shared" si="4"/>
        <v>6</v>
      </c>
      <c r="S23" s="76">
        <f t="shared" si="4"/>
        <v>5</v>
      </c>
      <c r="T23" s="76">
        <f t="shared" si="4"/>
        <v>18</v>
      </c>
      <c r="U23" s="76">
        <f t="shared" si="4"/>
        <v>24</v>
      </c>
      <c r="V23" s="76">
        <f t="shared" si="4"/>
        <v>22</v>
      </c>
      <c r="W23" s="76">
        <f t="shared" si="4"/>
        <v>24</v>
      </c>
      <c r="X23" s="76">
        <f t="shared" si="4"/>
        <v>44</v>
      </c>
      <c r="Y23" s="76">
        <f t="shared" si="4"/>
        <v>44</v>
      </c>
      <c r="Z23" s="76">
        <f t="shared" si="4"/>
        <v>45</v>
      </c>
      <c r="AA23" s="76">
        <f t="shared" si="4"/>
        <v>53</v>
      </c>
      <c r="AB23" s="76">
        <f t="shared" si="4"/>
        <v>72</v>
      </c>
      <c r="AC23" s="76">
        <f t="shared" si="4"/>
        <v>69</v>
      </c>
      <c r="AD23" s="76">
        <f t="shared" si="4"/>
        <v>64</v>
      </c>
      <c r="AE23" s="76">
        <f t="shared" si="4"/>
        <v>87</v>
      </c>
      <c r="AF23" s="76">
        <f t="shared" si="4"/>
        <v>87</v>
      </c>
      <c r="AG23" s="76">
        <f t="shared" si="4"/>
        <v>97</v>
      </c>
      <c r="AH23" s="76">
        <f t="shared" si="4"/>
        <v>101</v>
      </c>
      <c r="AI23" s="76">
        <f t="shared" si="4"/>
        <v>103</v>
      </c>
      <c r="AJ23" s="76">
        <f t="shared" si="4"/>
        <v>105</v>
      </c>
      <c r="AK23" s="76">
        <f t="shared" si="4"/>
        <v>114</v>
      </c>
      <c r="AL23" s="76">
        <f t="shared" si="4"/>
        <v>75</v>
      </c>
      <c r="AN23" s="75"/>
    </row>
    <row r="24" spans="1:47" x14ac:dyDescent="0.2">
      <c r="A24" s="1" t="s">
        <v>824</v>
      </c>
      <c r="B24" s="76" t="s">
        <v>271</v>
      </c>
      <c r="C24" s="101">
        <f t="shared" ref="C24:AL24" si="5">(C23/B23)^(1)</f>
        <v>1</v>
      </c>
      <c r="D24" s="101">
        <f t="shared" si="5"/>
        <v>2</v>
      </c>
      <c r="E24" s="101">
        <f t="shared" si="5"/>
        <v>1</v>
      </c>
      <c r="F24" s="101">
        <f t="shared" si="5"/>
        <v>1.5</v>
      </c>
      <c r="G24" s="101">
        <f t="shared" si="5"/>
        <v>1.1666666666666667</v>
      </c>
      <c r="H24" s="101">
        <f t="shared" si="5"/>
        <v>0.8571428571428571</v>
      </c>
      <c r="I24" s="101">
        <f t="shared" si="5"/>
        <v>1</v>
      </c>
      <c r="J24" s="101">
        <f t="shared" si="5"/>
        <v>1.3333333333333333</v>
      </c>
      <c r="K24" s="101">
        <f t="shared" si="5"/>
        <v>1</v>
      </c>
      <c r="L24" s="101">
        <f t="shared" si="5"/>
        <v>1</v>
      </c>
      <c r="M24" s="101">
        <f t="shared" si="5"/>
        <v>1</v>
      </c>
      <c r="N24" s="101">
        <f t="shared" si="5"/>
        <v>0.75</v>
      </c>
      <c r="O24" s="101">
        <f t="shared" si="5"/>
        <v>0.5</v>
      </c>
      <c r="P24" s="101">
        <f t="shared" si="5"/>
        <v>1</v>
      </c>
      <c r="Q24" s="101">
        <f t="shared" si="5"/>
        <v>0.66666666666666663</v>
      </c>
      <c r="R24" s="101">
        <f t="shared" si="5"/>
        <v>3</v>
      </c>
      <c r="S24" s="101">
        <f t="shared" si="5"/>
        <v>0.83333333333333337</v>
      </c>
      <c r="T24" s="101">
        <f t="shared" si="5"/>
        <v>3.6</v>
      </c>
      <c r="U24" s="101">
        <f t="shared" si="5"/>
        <v>1.3333333333333333</v>
      </c>
      <c r="V24" s="101">
        <f t="shared" si="5"/>
        <v>0.91666666666666663</v>
      </c>
      <c r="W24" s="101">
        <f t="shared" si="5"/>
        <v>1.0909090909090908</v>
      </c>
      <c r="X24" s="101">
        <f t="shared" si="5"/>
        <v>1.8333333333333333</v>
      </c>
      <c r="Y24" s="101">
        <f t="shared" si="5"/>
        <v>1</v>
      </c>
      <c r="Z24" s="101">
        <f t="shared" si="5"/>
        <v>1.0227272727272727</v>
      </c>
      <c r="AA24" s="101">
        <f t="shared" si="5"/>
        <v>1.1777777777777778</v>
      </c>
      <c r="AB24" s="101">
        <f t="shared" si="5"/>
        <v>1.3584905660377358</v>
      </c>
      <c r="AC24" s="101">
        <f t="shared" si="5"/>
        <v>0.95833333333333337</v>
      </c>
      <c r="AD24" s="101">
        <f t="shared" si="5"/>
        <v>0.92753623188405798</v>
      </c>
      <c r="AE24" s="101">
        <f t="shared" si="5"/>
        <v>1.359375</v>
      </c>
      <c r="AF24" s="101">
        <f t="shared" si="5"/>
        <v>1</v>
      </c>
      <c r="AG24" s="101">
        <f t="shared" si="5"/>
        <v>1.1149425287356323</v>
      </c>
      <c r="AH24" s="101">
        <f t="shared" si="5"/>
        <v>1.0412371134020619</v>
      </c>
      <c r="AI24" s="101">
        <f t="shared" si="5"/>
        <v>1.0198019801980198</v>
      </c>
      <c r="AJ24" s="101">
        <f t="shared" si="5"/>
        <v>1.0194174757281553</v>
      </c>
      <c r="AK24" s="101">
        <f>(AK23/AJ23)^(1)</f>
        <v>1.0857142857142856</v>
      </c>
      <c r="AL24" s="101">
        <f>(AL23/AK23)^(1)</f>
        <v>0.65789473684210531</v>
      </c>
      <c r="AN24" s="75"/>
    </row>
    <row r="25" spans="1:47" x14ac:dyDescent="0.2">
      <c r="A25" s="1" t="s">
        <v>825</v>
      </c>
      <c r="B25" s="101">
        <f t="shared" ref="B25:T25" si="6">B23/(625/100)</f>
        <v>0.32</v>
      </c>
      <c r="C25" s="101">
        <f t="shared" si="6"/>
        <v>0.32</v>
      </c>
      <c r="D25" s="101">
        <f t="shared" si="6"/>
        <v>0.64</v>
      </c>
      <c r="E25" s="101">
        <f t="shared" si="6"/>
        <v>0.64</v>
      </c>
      <c r="F25" s="101">
        <f t="shared" si="6"/>
        <v>0.96</v>
      </c>
      <c r="G25" s="101">
        <f t="shared" si="6"/>
        <v>1.1200000000000001</v>
      </c>
      <c r="H25" s="101">
        <f t="shared" si="6"/>
        <v>0.96</v>
      </c>
      <c r="I25" s="101">
        <f t="shared" si="6"/>
        <v>0.96</v>
      </c>
      <c r="J25" s="101">
        <f t="shared" si="6"/>
        <v>1.28</v>
      </c>
      <c r="K25" s="101">
        <f t="shared" si="6"/>
        <v>1.28</v>
      </c>
      <c r="L25" s="101">
        <f t="shared" si="6"/>
        <v>1.28</v>
      </c>
      <c r="M25" s="101">
        <f t="shared" si="6"/>
        <v>1.28</v>
      </c>
      <c r="N25" s="101">
        <f t="shared" si="6"/>
        <v>0.96</v>
      </c>
      <c r="O25" s="101">
        <f t="shared" si="6"/>
        <v>0.48</v>
      </c>
      <c r="P25" s="101">
        <f t="shared" si="6"/>
        <v>0.48</v>
      </c>
      <c r="Q25" s="101">
        <f t="shared" si="6"/>
        <v>0.32</v>
      </c>
      <c r="R25" s="101">
        <f t="shared" si="6"/>
        <v>0.96</v>
      </c>
      <c r="S25" s="101">
        <f t="shared" si="6"/>
        <v>0.8</v>
      </c>
      <c r="T25" s="101">
        <f t="shared" si="6"/>
        <v>2.88</v>
      </c>
      <c r="U25" s="101">
        <f t="shared" ref="U25:AK25" si="7">U23/(625/100)</f>
        <v>3.84</v>
      </c>
      <c r="V25" s="101">
        <f t="shared" si="7"/>
        <v>3.52</v>
      </c>
      <c r="W25" s="101">
        <f t="shared" si="7"/>
        <v>3.84</v>
      </c>
      <c r="X25" s="101">
        <f t="shared" si="7"/>
        <v>7.04</v>
      </c>
      <c r="Y25" s="101">
        <f t="shared" si="7"/>
        <v>7.04</v>
      </c>
      <c r="Z25" s="101">
        <f t="shared" si="7"/>
        <v>7.2</v>
      </c>
      <c r="AA25" s="101">
        <f t="shared" si="7"/>
        <v>8.48</v>
      </c>
      <c r="AB25" s="101">
        <f t="shared" si="7"/>
        <v>11.52</v>
      </c>
      <c r="AC25" s="101">
        <f t="shared" si="7"/>
        <v>11.04</v>
      </c>
      <c r="AD25" s="101">
        <f t="shared" si="7"/>
        <v>10.24</v>
      </c>
      <c r="AE25" s="101">
        <f t="shared" si="7"/>
        <v>13.92</v>
      </c>
      <c r="AF25" s="101">
        <f t="shared" si="7"/>
        <v>13.92</v>
      </c>
      <c r="AG25" s="101">
        <f t="shared" si="7"/>
        <v>15.52</v>
      </c>
      <c r="AH25" s="101">
        <f t="shared" si="7"/>
        <v>16.16</v>
      </c>
      <c r="AI25" s="101">
        <f t="shared" si="7"/>
        <v>16.48</v>
      </c>
      <c r="AJ25" s="101">
        <f t="shared" si="7"/>
        <v>16.8</v>
      </c>
      <c r="AK25" s="101">
        <f t="shared" si="7"/>
        <v>18.239999999999998</v>
      </c>
      <c r="AL25" s="101">
        <f>AL23/(625/100)</f>
        <v>12</v>
      </c>
      <c r="AN25" s="75"/>
    </row>
    <row r="26" spans="1:47" ht="16" thickBot="1" x14ac:dyDescent="0.25"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</row>
    <row r="27" spans="1:47" x14ac:dyDescent="0.2">
      <c r="A27" s="32" t="s">
        <v>331</v>
      </c>
      <c r="B27" s="34" t="s">
        <v>297</v>
      </c>
      <c r="C27" s="34" t="s">
        <v>279</v>
      </c>
      <c r="D27" s="34" t="s">
        <v>280</v>
      </c>
      <c r="E27" s="32">
        <f t="shared" ref="E27:O27" si="8">B1</f>
        <v>1979</v>
      </c>
      <c r="F27" s="32">
        <f t="shared" si="8"/>
        <v>1980</v>
      </c>
      <c r="G27" s="32">
        <f t="shared" si="8"/>
        <v>1981</v>
      </c>
      <c r="H27" s="32">
        <f t="shared" si="8"/>
        <v>1982</v>
      </c>
      <c r="I27" s="32">
        <f t="shared" si="8"/>
        <v>1983</v>
      </c>
      <c r="J27" s="32">
        <f t="shared" si="8"/>
        <v>1984</v>
      </c>
      <c r="K27" s="32">
        <f t="shared" si="8"/>
        <v>1985</v>
      </c>
      <c r="L27" s="32">
        <f t="shared" si="8"/>
        <v>1986</v>
      </c>
      <c r="M27" s="32">
        <f t="shared" si="8"/>
        <v>1987</v>
      </c>
      <c r="N27" s="32">
        <f t="shared" si="8"/>
        <v>1988</v>
      </c>
      <c r="O27" s="32">
        <f t="shared" si="8"/>
        <v>1989</v>
      </c>
      <c r="P27" s="32">
        <f t="shared" ref="P27:AN27" si="9">M1</f>
        <v>1990</v>
      </c>
      <c r="Q27" s="32">
        <f t="shared" si="9"/>
        <v>1991</v>
      </c>
      <c r="R27" s="32">
        <f t="shared" si="9"/>
        <v>1992</v>
      </c>
      <c r="S27" s="32">
        <f t="shared" si="9"/>
        <v>1993</v>
      </c>
      <c r="T27" s="32">
        <f t="shared" si="9"/>
        <v>1994</v>
      </c>
      <c r="U27" s="32">
        <f t="shared" si="9"/>
        <v>1995</v>
      </c>
      <c r="V27" s="32">
        <f t="shared" si="9"/>
        <v>1996</v>
      </c>
      <c r="W27" s="32">
        <f t="shared" si="9"/>
        <v>1997</v>
      </c>
      <c r="X27" s="32">
        <f t="shared" si="9"/>
        <v>1998</v>
      </c>
      <c r="Y27" s="32">
        <f t="shared" si="9"/>
        <v>1999</v>
      </c>
      <c r="Z27" s="32">
        <f t="shared" si="9"/>
        <v>2000</v>
      </c>
      <c r="AA27" s="32">
        <f t="shared" si="9"/>
        <v>2001</v>
      </c>
      <c r="AB27" s="32">
        <f t="shared" si="9"/>
        <v>2002</v>
      </c>
      <c r="AC27" s="32">
        <f t="shared" si="9"/>
        <v>2003</v>
      </c>
      <c r="AD27" s="32">
        <f t="shared" si="9"/>
        <v>2004</v>
      </c>
      <c r="AE27" s="32">
        <f t="shared" si="9"/>
        <v>2005</v>
      </c>
      <c r="AF27" s="32">
        <f t="shared" si="9"/>
        <v>2006</v>
      </c>
      <c r="AG27" s="32">
        <f t="shared" si="9"/>
        <v>2007</v>
      </c>
      <c r="AH27" s="32">
        <f t="shared" si="9"/>
        <v>2008</v>
      </c>
      <c r="AI27" s="32">
        <f t="shared" si="9"/>
        <v>2009</v>
      </c>
      <c r="AJ27" s="32">
        <f t="shared" si="9"/>
        <v>2010</v>
      </c>
      <c r="AK27" s="32">
        <f t="shared" si="9"/>
        <v>2011</v>
      </c>
      <c r="AL27" s="32">
        <f t="shared" si="9"/>
        <v>2012</v>
      </c>
      <c r="AM27" s="32">
        <f t="shared" si="9"/>
        <v>2013</v>
      </c>
      <c r="AN27" s="32">
        <f t="shared" si="9"/>
        <v>2014</v>
      </c>
      <c r="AO27" s="32">
        <v>2015</v>
      </c>
      <c r="AP27" s="37" t="s">
        <v>764</v>
      </c>
      <c r="AQ27" s="33" t="s">
        <v>340</v>
      </c>
      <c r="AR27" s="40" t="s">
        <v>341</v>
      </c>
      <c r="AS27" s="37" t="s">
        <v>765</v>
      </c>
      <c r="AT27" s="33" t="s">
        <v>340</v>
      </c>
      <c r="AU27" s="40" t="s">
        <v>341</v>
      </c>
    </row>
    <row r="28" spans="1:47" x14ac:dyDescent="0.2">
      <c r="A28" s="1" t="s">
        <v>295</v>
      </c>
      <c r="B28" s="27" t="s">
        <v>299</v>
      </c>
      <c r="C28" s="27">
        <v>0</v>
      </c>
      <c r="D28" s="27" t="s">
        <v>281</v>
      </c>
      <c r="E28" s="30">
        <f>SUM(B$2:B$4)/SUM(B2:B20)</f>
        <v>1</v>
      </c>
      <c r="F28" s="30">
        <f>SUM(C$2:C$4)/SUM(C2:C20)</f>
        <v>0</v>
      </c>
      <c r="G28" s="30">
        <f t="shared" ref="G28:AM28" si="10">SUM(D$2:D$4)/SUM(D2:D20)</f>
        <v>0.5</v>
      </c>
      <c r="H28" s="30">
        <f t="shared" si="10"/>
        <v>0</v>
      </c>
      <c r="I28" s="30">
        <f t="shared" si="10"/>
        <v>0.5</v>
      </c>
      <c r="J28" s="30">
        <f t="shared" si="10"/>
        <v>0.5714285714285714</v>
      </c>
      <c r="K28" s="30">
        <f t="shared" si="10"/>
        <v>0.5</v>
      </c>
      <c r="L28" s="30">
        <f t="shared" si="10"/>
        <v>0.16666666666666666</v>
      </c>
      <c r="M28" s="30">
        <f t="shared" si="10"/>
        <v>0.5</v>
      </c>
      <c r="N28" s="30">
        <f t="shared" si="10"/>
        <v>0.25</v>
      </c>
      <c r="O28" s="30">
        <f t="shared" si="10"/>
        <v>0.375</v>
      </c>
      <c r="P28" s="30">
        <f t="shared" si="10"/>
        <v>0.25</v>
      </c>
      <c r="Q28" s="30">
        <f t="shared" si="10"/>
        <v>0</v>
      </c>
      <c r="R28" s="30">
        <f t="shared" si="10"/>
        <v>0</v>
      </c>
      <c r="S28" s="30">
        <f t="shared" si="10"/>
        <v>0</v>
      </c>
      <c r="T28" s="30">
        <f t="shared" si="10"/>
        <v>0</v>
      </c>
      <c r="U28" s="30">
        <f t="shared" si="10"/>
        <v>0.66666666666666663</v>
      </c>
      <c r="V28" s="30">
        <f t="shared" si="10"/>
        <v>0.2</v>
      </c>
      <c r="W28" s="30">
        <f t="shared" si="10"/>
        <v>0.72222222222222221</v>
      </c>
      <c r="X28" s="30">
        <f t="shared" si="10"/>
        <v>0.54166666666666663</v>
      </c>
      <c r="Y28" s="30">
        <f t="shared" si="10"/>
        <v>0.31818181818181818</v>
      </c>
      <c r="Z28" s="30">
        <f t="shared" si="10"/>
        <v>0.29166666666666669</v>
      </c>
      <c r="AA28" s="30">
        <f t="shared" si="10"/>
        <v>0.59090909090909094</v>
      </c>
      <c r="AB28" s="30">
        <f t="shared" si="10"/>
        <v>0.34090909090909088</v>
      </c>
      <c r="AC28" s="30">
        <f t="shared" si="10"/>
        <v>0.35555555555555557</v>
      </c>
      <c r="AD28" s="30">
        <f t="shared" si="10"/>
        <v>0.50943396226415094</v>
      </c>
      <c r="AE28" s="30">
        <f t="shared" si="10"/>
        <v>0.51388888888888884</v>
      </c>
      <c r="AF28" s="30">
        <f t="shared" si="10"/>
        <v>0.36231884057971014</v>
      </c>
      <c r="AG28" s="30">
        <f t="shared" si="10"/>
        <v>0.25</v>
      </c>
      <c r="AH28" s="30">
        <f t="shared" si="10"/>
        <v>0.45977011494252873</v>
      </c>
      <c r="AI28" s="30">
        <f t="shared" si="10"/>
        <v>0.35632183908045978</v>
      </c>
      <c r="AJ28" s="30">
        <f t="shared" si="10"/>
        <v>0.29896907216494845</v>
      </c>
      <c r="AK28" s="30">
        <f t="shared" si="10"/>
        <v>0.30693069306930693</v>
      </c>
      <c r="AL28" s="30">
        <f t="shared" si="10"/>
        <v>0.36893203883495146</v>
      </c>
      <c r="AM28" s="30">
        <f t="shared" si="10"/>
        <v>0.33333333333333331</v>
      </c>
      <c r="AN28" s="30">
        <f>SUM(AK$2:AK$4)/SUM(AK2:AK20)</f>
        <v>0.37719298245614036</v>
      </c>
      <c r="AO28" s="30">
        <f>SUM(AL$2:AL$4)/SUM(AL2:AL20)</f>
        <v>0</v>
      </c>
      <c r="AP28" s="38">
        <f>AVERAGE(E28:AO28)</f>
        <v>0.34535039949966051</v>
      </c>
      <c r="AQ28" s="31">
        <f>STDEV(E28:AO28)</f>
        <v>0.23054589240099646</v>
      </c>
      <c r="AR28" s="41">
        <f>ROUND(2010*AP28,0)</f>
        <v>694</v>
      </c>
      <c r="AS28" s="38">
        <f>AVERAGE(Z28:AO28)</f>
        <v>0.35725826060342641</v>
      </c>
      <c r="AT28" s="31">
        <f>STDEV(Z28:AO28)</f>
        <v>0.13255572210410327</v>
      </c>
      <c r="AU28" s="41">
        <f>ROUND(2010*AS28,0)</f>
        <v>718</v>
      </c>
    </row>
    <row r="29" spans="1:47" x14ac:dyDescent="0.2">
      <c r="A29" s="1" t="s">
        <v>296</v>
      </c>
      <c r="B29" s="27" t="s">
        <v>298</v>
      </c>
      <c r="C29" s="27">
        <v>1</v>
      </c>
      <c r="D29" s="27" t="s">
        <v>282</v>
      </c>
      <c r="E29" s="30">
        <f t="shared" ref="E29:AO29" si="11">SUM(B5:B7)/SUM(B2:B20)</f>
        <v>0</v>
      </c>
      <c r="F29" s="30">
        <f t="shared" si="11"/>
        <v>1</v>
      </c>
      <c r="G29" s="30">
        <f t="shared" si="11"/>
        <v>0</v>
      </c>
      <c r="H29" s="30">
        <f t="shared" si="11"/>
        <v>0.5</v>
      </c>
      <c r="I29" s="30">
        <f t="shared" si="11"/>
        <v>0</v>
      </c>
      <c r="J29" s="30">
        <f t="shared" si="11"/>
        <v>0.14285714285714285</v>
      </c>
      <c r="K29" s="30">
        <f t="shared" si="11"/>
        <v>0.33333333333333331</v>
      </c>
      <c r="L29" s="30">
        <f t="shared" si="11"/>
        <v>0.5</v>
      </c>
      <c r="M29" s="30">
        <f t="shared" si="11"/>
        <v>0.125</v>
      </c>
      <c r="N29" s="30">
        <f t="shared" si="11"/>
        <v>0.25</v>
      </c>
      <c r="O29" s="30">
        <f t="shared" si="11"/>
        <v>0.125</v>
      </c>
      <c r="P29" s="30">
        <f t="shared" si="11"/>
        <v>0.125</v>
      </c>
      <c r="Q29" s="30">
        <f t="shared" si="11"/>
        <v>0.16666666666666666</v>
      </c>
      <c r="R29" s="30">
        <f t="shared" si="11"/>
        <v>0</v>
      </c>
      <c r="S29" s="30">
        <f t="shared" si="11"/>
        <v>0</v>
      </c>
      <c r="T29" s="30">
        <f t="shared" si="11"/>
        <v>0</v>
      </c>
      <c r="U29" s="30">
        <f t="shared" si="11"/>
        <v>0</v>
      </c>
      <c r="V29" s="30">
        <f t="shared" si="11"/>
        <v>0.4</v>
      </c>
      <c r="W29" s="30">
        <f t="shared" si="11"/>
        <v>5.5555555555555552E-2</v>
      </c>
      <c r="X29" s="30">
        <f t="shared" si="11"/>
        <v>0.29166666666666669</v>
      </c>
      <c r="Y29" s="30">
        <f t="shared" si="11"/>
        <v>0.36363636363636365</v>
      </c>
      <c r="Z29" s="30">
        <f t="shared" si="11"/>
        <v>0.29166666666666669</v>
      </c>
      <c r="AA29" s="30">
        <f t="shared" si="11"/>
        <v>0.11363636363636363</v>
      </c>
      <c r="AB29" s="30">
        <f t="shared" si="11"/>
        <v>0.34090909090909088</v>
      </c>
      <c r="AC29" s="30">
        <f t="shared" si="11"/>
        <v>0.17777777777777778</v>
      </c>
      <c r="AD29" s="30">
        <f t="shared" si="11"/>
        <v>0.16981132075471697</v>
      </c>
      <c r="AE29" s="30">
        <f t="shared" si="11"/>
        <v>0.20833333333333334</v>
      </c>
      <c r="AF29" s="30">
        <f t="shared" si="11"/>
        <v>0.27536231884057971</v>
      </c>
      <c r="AG29" s="30">
        <f t="shared" si="11"/>
        <v>0.265625</v>
      </c>
      <c r="AH29" s="30">
        <f t="shared" si="11"/>
        <v>9.1954022988505746E-2</v>
      </c>
      <c r="AI29" s="30">
        <f t="shared" si="11"/>
        <v>0.19540229885057472</v>
      </c>
      <c r="AJ29" s="30">
        <f t="shared" si="11"/>
        <v>0.18556701030927836</v>
      </c>
      <c r="AK29" s="30">
        <f t="shared" si="11"/>
        <v>0.15841584158415842</v>
      </c>
      <c r="AL29" s="30">
        <f t="shared" si="11"/>
        <v>0.12621359223300971</v>
      </c>
      <c r="AM29" s="30">
        <f t="shared" si="11"/>
        <v>0.18095238095238095</v>
      </c>
      <c r="AN29" s="30">
        <f t="shared" si="11"/>
        <v>0.14035087719298245</v>
      </c>
      <c r="AO29" s="30">
        <f t="shared" si="11"/>
        <v>0.25333333333333335</v>
      </c>
      <c r="AP29" s="38">
        <f t="shared" ref="AP29:AP41" si="12">AVERAGE(E29:AO29)</f>
        <v>0.20416289075887789</v>
      </c>
      <c r="AQ29" s="31">
        <f t="shared" ref="AQ29:AQ40" si="13">STDEV(E29:AO29)</f>
        <v>0.19075520532865839</v>
      </c>
      <c r="AR29" s="41">
        <f>ROUND(2010*AP29,0)</f>
        <v>410</v>
      </c>
      <c r="AS29" s="38">
        <f t="shared" ref="AS29:AS41" si="14">AVERAGE(Z29:AO29)</f>
        <v>0.19845695183517204</v>
      </c>
      <c r="AT29" s="31">
        <f t="shared" ref="AT29:AT41" si="15">STDEV(Z29:AO29)</f>
        <v>6.9752807624877747E-2</v>
      </c>
      <c r="AU29" s="41">
        <f>ROUND(2010*AS29,0)</f>
        <v>399</v>
      </c>
    </row>
    <row r="30" spans="1:47" x14ac:dyDescent="0.2">
      <c r="A30" s="1" t="s">
        <v>306</v>
      </c>
      <c r="B30" s="27" t="s">
        <v>300</v>
      </c>
      <c r="C30" s="27">
        <v>2</v>
      </c>
      <c r="D30" s="27" t="s">
        <v>283</v>
      </c>
      <c r="E30" s="30">
        <f t="shared" ref="E30:AO30" si="16">SUM(B8)/SUM(B2:B20)</f>
        <v>0</v>
      </c>
      <c r="F30" s="30">
        <f t="shared" si="16"/>
        <v>0</v>
      </c>
      <c r="G30" s="30">
        <f t="shared" si="16"/>
        <v>0.5</v>
      </c>
      <c r="H30" s="30">
        <f t="shared" si="16"/>
        <v>0</v>
      </c>
      <c r="I30" s="30">
        <f t="shared" si="16"/>
        <v>0.16666666666666666</v>
      </c>
      <c r="J30" s="30">
        <f t="shared" si="16"/>
        <v>0</v>
      </c>
      <c r="K30" s="30">
        <f t="shared" si="16"/>
        <v>0</v>
      </c>
      <c r="L30" s="30">
        <f t="shared" si="16"/>
        <v>0.16666666666666666</v>
      </c>
      <c r="M30" s="30">
        <f t="shared" si="16"/>
        <v>0.125</v>
      </c>
      <c r="N30" s="30">
        <f t="shared" si="16"/>
        <v>0</v>
      </c>
      <c r="O30" s="30">
        <f t="shared" si="16"/>
        <v>0</v>
      </c>
      <c r="P30" s="30">
        <f t="shared" si="16"/>
        <v>0.125</v>
      </c>
      <c r="Q30" s="30">
        <f t="shared" si="16"/>
        <v>0</v>
      </c>
      <c r="R30" s="30">
        <f t="shared" si="16"/>
        <v>0</v>
      </c>
      <c r="S30" s="30">
        <f t="shared" si="16"/>
        <v>0</v>
      </c>
      <c r="T30" s="30">
        <f t="shared" si="16"/>
        <v>0</v>
      </c>
      <c r="U30" s="30">
        <f t="shared" si="16"/>
        <v>0</v>
      </c>
      <c r="V30" s="30">
        <f t="shared" si="16"/>
        <v>0</v>
      </c>
      <c r="W30" s="30">
        <f t="shared" si="16"/>
        <v>5.5555555555555552E-2</v>
      </c>
      <c r="X30" s="30">
        <f t="shared" si="16"/>
        <v>0</v>
      </c>
      <c r="Y30" s="30">
        <f t="shared" si="16"/>
        <v>4.5454545454545456E-2</v>
      </c>
      <c r="Z30" s="30">
        <f t="shared" si="16"/>
        <v>0.16666666666666666</v>
      </c>
      <c r="AA30" s="30">
        <f t="shared" si="16"/>
        <v>6.8181818181818177E-2</v>
      </c>
      <c r="AB30" s="30">
        <f t="shared" si="16"/>
        <v>2.2727272727272728E-2</v>
      </c>
      <c r="AC30" s="30">
        <f t="shared" si="16"/>
        <v>0.13333333333333333</v>
      </c>
      <c r="AD30" s="30">
        <f t="shared" si="16"/>
        <v>1.8867924528301886E-2</v>
      </c>
      <c r="AE30" s="30">
        <f t="shared" si="16"/>
        <v>4.1666666666666664E-2</v>
      </c>
      <c r="AF30" s="30">
        <f t="shared" si="16"/>
        <v>8.6956521739130432E-2</v>
      </c>
      <c r="AG30" s="30">
        <f t="shared" si="16"/>
        <v>6.25E-2</v>
      </c>
      <c r="AH30" s="30">
        <f t="shared" si="16"/>
        <v>6.8965517241379309E-2</v>
      </c>
      <c r="AI30" s="30">
        <f t="shared" si="16"/>
        <v>4.5977011494252873E-2</v>
      </c>
      <c r="AJ30" s="30">
        <f t="shared" si="16"/>
        <v>3.0927835051546393E-2</v>
      </c>
      <c r="AK30" s="30">
        <f t="shared" si="16"/>
        <v>4.9504950495049507E-2</v>
      </c>
      <c r="AL30" s="30">
        <f t="shared" si="16"/>
        <v>2.9126213592233011E-2</v>
      </c>
      <c r="AM30" s="30">
        <f t="shared" si="16"/>
        <v>2.8571428571428571E-2</v>
      </c>
      <c r="AN30" s="30">
        <f t="shared" si="16"/>
        <v>6.1403508771929821E-2</v>
      </c>
      <c r="AO30" s="30">
        <f t="shared" si="16"/>
        <v>5.3333333333333337E-2</v>
      </c>
      <c r="AP30" s="38">
        <f t="shared" si="12"/>
        <v>5.8190633425345313E-2</v>
      </c>
      <c r="AQ30" s="31">
        <f t="shared" si="13"/>
        <v>9.1212219932748084E-2</v>
      </c>
      <c r="AR30" s="41">
        <f t="shared" ref="AR30:AR41" si="17">ROUND(2010*AP30,0)</f>
        <v>117</v>
      </c>
      <c r="AS30" s="38">
        <f t="shared" si="14"/>
        <v>6.0544375149646425E-2</v>
      </c>
      <c r="AT30" s="31">
        <f t="shared" si="15"/>
        <v>4.0156026378157107E-2</v>
      </c>
      <c r="AU30" s="41">
        <f t="shared" ref="AU30:AU40" si="18">ROUND(2010*AS30,0)</f>
        <v>122</v>
      </c>
    </row>
    <row r="31" spans="1:47" x14ac:dyDescent="0.2">
      <c r="A31" s="1" t="s">
        <v>328</v>
      </c>
      <c r="B31" s="27" t="s">
        <v>301</v>
      </c>
      <c r="C31" s="27">
        <v>3</v>
      </c>
      <c r="D31" s="27" t="s">
        <v>284</v>
      </c>
      <c r="E31" s="30">
        <f>SUM(B11)/SUM(B2:B20)</f>
        <v>0</v>
      </c>
      <c r="F31" s="30">
        <f t="shared" ref="F31:AO31" si="19">SUM(C11)/SUM(C2:C20)</f>
        <v>0</v>
      </c>
      <c r="G31" s="30">
        <f t="shared" si="19"/>
        <v>0</v>
      </c>
      <c r="H31" s="30">
        <f t="shared" si="19"/>
        <v>0.5</v>
      </c>
      <c r="I31" s="30">
        <f t="shared" si="19"/>
        <v>0</v>
      </c>
      <c r="J31" s="30">
        <f t="shared" si="19"/>
        <v>0.14285714285714285</v>
      </c>
      <c r="K31" s="30">
        <f t="shared" si="19"/>
        <v>0</v>
      </c>
      <c r="L31" s="30">
        <f t="shared" si="19"/>
        <v>0</v>
      </c>
      <c r="M31" s="30">
        <f t="shared" si="19"/>
        <v>0.125</v>
      </c>
      <c r="N31" s="30">
        <f t="shared" si="19"/>
        <v>0.125</v>
      </c>
      <c r="O31" s="30">
        <f t="shared" si="19"/>
        <v>0</v>
      </c>
      <c r="P31" s="30">
        <f t="shared" si="19"/>
        <v>0</v>
      </c>
      <c r="Q31" s="30">
        <f t="shared" si="19"/>
        <v>0.16666666666666666</v>
      </c>
      <c r="R31" s="30">
        <f t="shared" si="19"/>
        <v>0</v>
      </c>
      <c r="S31" s="30">
        <f t="shared" si="19"/>
        <v>0</v>
      </c>
      <c r="T31" s="30">
        <f t="shared" si="19"/>
        <v>0</v>
      </c>
      <c r="U31" s="30">
        <f t="shared" si="19"/>
        <v>0</v>
      </c>
      <c r="V31" s="30">
        <f t="shared" si="19"/>
        <v>0</v>
      </c>
      <c r="W31" s="30">
        <f t="shared" si="19"/>
        <v>0</v>
      </c>
      <c r="X31" s="30">
        <f t="shared" si="19"/>
        <v>4.1666666666666664E-2</v>
      </c>
      <c r="Y31" s="30">
        <f t="shared" si="19"/>
        <v>0</v>
      </c>
      <c r="Z31" s="30">
        <f t="shared" si="19"/>
        <v>4.1666666666666664E-2</v>
      </c>
      <c r="AA31" s="30">
        <f t="shared" si="19"/>
        <v>9.0909090909090912E-2</v>
      </c>
      <c r="AB31" s="30">
        <f t="shared" si="19"/>
        <v>6.8181818181818177E-2</v>
      </c>
      <c r="AC31" s="30">
        <f t="shared" si="19"/>
        <v>2.2222222222222223E-2</v>
      </c>
      <c r="AD31" s="30">
        <f t="shared" si="19"/>
        <v>7.5471698113207544E-2</v>
      </c>
      <c r="AE31" s="30">
        <f t="shared" si="19"/>
        <v>0</v>
      </c>
      <c r="AF31" s="30">
        <f t="shared" si="19"/>
        <v>4.3478260869565216E-2</v>
      </c>
      <c r="AG31" s="30">
        <f t="shared" si="19"/>
        <v>7.8125E-2</v>
      </c>
      <c r="AH31" s="30">
        <f t="shared" si="19"/>
        <v>3.4482758620689655E-2</v>
      </c>
      <c r="AI31" s="30">
        <f t="shared" si="19"/>
        <v>5.7471264367816091E-2</v>
      </c>
      <c r="AJ31" s="30">
        <f t="shared" si="19"/>
        <v>4.1237113402061855E-2</v>
      </c>
      <c r="AK31" s="30">
        <f t="shared" si="19"/>
        <v>1.9801980198019802E-2</v>
      </c>
      <c r="AL31" s="30">
        <f t="shared" si="19"/>
        <v>4.8543689320388349E-2</v>
      </c>
      <c r="AM31" s="30">
        <f t="shared" si="19"/>
        <v>9.5238095238095247E-3</v>
      </c>
      <c r="AN31" s="30">
        <f t="shared" si="19"/>
        <v>1.7543859649122806E-2</v>
      </c>
      <c r="AO31" s="30">
        <f t="shared" si="19"/>
        <v>0.08</v>
      </c>
      <c r="AP31" s="38">
        <f t="shared" si="12"/>
        <v>4.945539751986365E-2</v>
      </c>
      <c r="AQ31" s="31">
        <f t="shared" si="13"/>
        <v>8.9014469079307615E-2</v>
      </c>
      <c r="AR31" s="41">
        <f t="shared" si="17"/>
        <v>99</v>
      </c>
      <c r="AS31" s="38">
        <f t="shared" si="14"/>
        <v>4.5541202002779925E-2</v>
      </c>
      <c r="AT31" s="31">
        <f t="shared" si="15"/>
        <v>2.7554310839261374E-2</v>
      </c>
      <c r="AU31" s="41">
        <f t="shared" si="18"/>
        <v>92</v>
      </c>
    </row>
    <row r="32" spans="1:47" x14ac:dyDescent="0.2">
      <c r="A32" s="1" t="s">
        <v>324</v>
      </c>
      <c r="B32" s="27" t="s">
        <v>302</v>
      </c>
      <c r="C32" s="27">
        <v>4</v>
      </c>
      <c r="D32" s="27" t="s">
        <v>285</v>
      </c>
      <c r="E32" s="30">
        <f>SUM(B12)/SUM(B2:B20)</f>
        <v>0</v>
      </c>
      <c r="F32" s="30">
        <f t="shared" ref="F32:AO32" si="20">SUM(C12)/SUM(C2:C20)</f>
        <v>0</v>
      </c>
      <c r="G32" s="30">
        <f t="shared" si="20"/>
        <v>0</v>
      </c>
      <c r="H32" s="30">
        <f t="shared" si="20"/>
        <v>0</v>
      </c>
      <c r="I32" s="30">
        <f t="shared" si="20"/>
        <v>0.16666666666666666</v>
      </c>
      <c r="J32" s="30">
        <f t="shared" si="20"/>
        <v>0</v>
      </c>
      <c r="K32" s="30">
        <f t="shared" si="20"/>
        <v>0.16666666666666666</v>
      </c>
      <c r="L32" s="30">
        <f t="shared" si="20"/>
        <v>0</v>
      </c>
      <c r="M32" s="30">
        <f t="shared" si="20"/>
        <v>0</v>
      </c>
      <c r="N32" s="30">
        <f t="shared" si="20"/>
        <v>0.125</v>
      </c>
      <c r="O32" s="30">
        <f t="shared" si="20"/>
        <v>0.125</v>
      </c>
      <c r="P32" s="30">
        <f t="shared" si="20"/>
        <v>0</v>
      </c>
      <c r="Q32" s="30">
        <f t="shared" si="20"/>
        <v>0</v>
      </c>
      <c r="R32" s="30">
        <f t="shared" si="20"/>
        <v>0.33333333333333331</v>
      </c>
      <c r="S32" s="30">
        <f t="shared" si="20"/>
        <v>0</v>
      </c>
      <c r="T32" s="30">
        <f t="shared" si="20"/>
        <v>0</v>
      </c>
      <c r="U32" s="30">
        <f t="shared" si="20"/>
        <v>0</v>
      </c>
      <c r="V32" s="30">
        <f t="shared" si="20"/>
        <v>0</v>
      </c>
      <c r="W32" s="30">
        <f t="shared" si="20"/>
        <v>0</v>
      </c>
      <c r="X32" s="30">
        <f t="shared" si="20"/>
        <v>0</v>
      </c>
      <c r="Y32" s="30">
        <f t="shared" si="20"/>
        <v>4.5454545454545456E-2</v>
      </c>
      <c r="Z32" s="30">
        <f t="shared" si="20"/>
        <v>0</v>
      </c>
      <c r="AA32" s="30">
        <f t="shared" si="20"/>
        <v>2.2727272727272728E-2</v>
      </c>
      <c r="AB32" s="30">
        <f t="shared" si="20"/>
        <v>9.0909090909090912E-2</v>
      </c>
      <c r="AC32" s="30">
        <f t="shared" si="20"/>
        <v>4.4444444444444446E-2</v>
      </c>
      <c r="AD32" s="30">
        <f t="shared" si="20"/>
        <v>1.8867924528301886E-2</v>
      </c>
      <c r="AE32" s="30">
        <f t="shared" si="20"/>
        <v>5.5555555555555552E-2</v>
      </c>
      <c r="AF32" s="30">
        <f t="shared" si="20"/>
        <v>0</v>
      </c>
      <c r="AG32" s="30">
        <f t="shared" si="20"/>
        <v>4.6875E-2</v>
      </c>
      <c r="AH32" s="30">
        <f t="shared" si="20"/>
        <v>4.5977011494252873E-2</v>
      </c>
      <c r="AI32" s="30">
        <f t="shared" si="20"/>
        <v>2.2988505747126436E-2</v>
      </c>
      <c r="AJ32" s="30">
        <f t="shared" si="20"/>
        <v>5.1546391752577317E-2</v>
      </c>
      <c r="AK32" s="30">
        <f t="shared" si="20"/>
        <v>3.9603960396039604E-2</v>
      </c>
      <c r="AL32" s="30">
        <f t="shared" si="20"/>
        <v>9.7087378640776691E-3</v>
      </c>
      <c r="AM32" s="30">
        <f t="shared" si="20"/>
        <v>4.7619047619047616E-2</v>
      </c>
      <c r="AN32" s="30">
        <f t="shared" si="20"/>
        <v>8.771929824561403E-3</v>
      </c>
      <c r="AO32" s="30">
        <f t="shared" si="20"/>
        <v>1.3333333333333334E-2</v>
      </c>
      <c r="AP32" s="38">
        <f t="shared" si="12"/>
        <v>4.0028362657213344E-2</v>
      </c>
      <c r="AQ32" s="31">
        <f t="shared" si="13"/>
        <v>6.8023525843184093E-2</v>
      </c>
      <c r="AR32" s="41">
        <f t="shared" si="17"/>
        <v>80</v>
      </c>
      <c r="AS32" s="38">
        <f t="shared" si="14"/>
        <v>3.2433012887230106E-2</v>
      </c>
      <c r="AT32" s="31">
        <f t="shared" si="15"/>
        <v>2.4562842010356137E-2</v>
      </c>
      <c r="AU32" s="41">
        <f t="shared" si="18"/>
        <v>65</v>
      </c>
    </row>
    <row r="33" spans="1:52" x14ac:dyDescent="0.2">
      <c r="A33" s="1" t="s">
        <v>327</v>
      </c>
      <c r="B33" s="27" t="s">
        <v>303</v>
      </c>
      <c r="C33" s="27">
        <v>5</v>
      </c>
      <c r="D33" s="27" t="s">
        <v>286</v>
      </c>
      <c r="E33" s="30">
        <f t="shared" ref="E33:AO33" si="21">SUM(B13)/SUM(B2:B20)</f>
        <v>0</v>
      </c>
      <c r="F33" s="30">
        <f t="shared" si="21"/>
        <v>0</v>
      </c>
      <c r="G33" s="30">
        <f t="shared" si="21"/>
        <v>0</v>
      </c>
      <c r="H33" s="30">
        <f t="shared" si="21"/>
        <v>0</v>
      </c>
      <c r="I33" s="30">
        <f t="shared" si="21"/>
        <v>0</v>
      </c>
      <c r="J33" s="30">
        <f t="shared" si="21"/>
        <v>0.14285714285714285</v>
      </c>
      <c r="K33" s="30">
        <f t="shared" si="21"/>
        <v>0</v>
      </c>
      <c r="L33" s="30">
        <f t="shared" si="21"/>
        <v>0.16666666666666666</v>
      </c>
      <c r="M33" s="30">
        <f t="shared" si="21"/>
        <v>0</v>
      </c>
      <c r="N33" s="30">
        <f t="shared" si="21"/>
        <v>0</v>
      </c>
      <c r="O33" s="30">
        <f t="shared" si="21"/>
        <v>0.125</v>
      </c>
      <c r="P33" s="30">
        <f t="shared" si="21"/>
        <v>0.125</v>
      </c>
      <c r="Q33" s="30">
        <f t="shared" si="21"/>
        <v>0</v>
      </c>
      <c r="R33" s="30">
        <f t="shared" si="21"/>
        <v>0</v>
      </c>
      <c r="S33" s="30">
        <f t="shared" si="21"/>
        <v>0.33333333333333331</v>
      </c>
      <c r="T33" s="30">
        <f t="shared" si="21"/>
        <v>0</v>
      </c>
      <c r="U33" s="30">
        <f t="shared" si="21"/>
        <v>0</v>
      </c>
      <c r="V33" s="30">
        <f t="shared" si="21"/>
        <v>0</v>
      </c>
      <c r="W33" s="30">
        <f t="shared" si="21"/>
        <v>0</v>
      </c>
      <c r="X33" s="30">
        <f t="shared" si="21"/>
        <v>0</v>
      </c>
      <c r="Y33" s="30">
        <f t="shared" si="21"/>
        <v>0</v>
      </c>
      <c r="Z33" s="30">
        <f t="shared" si="21"/>
        <v>4.1666666666666664E-2</v>
      </c>
      <c r="AA33" s="30">
        <f t="shared" si="21"/>
        <v>0</v>
      </c>
      <c r="AB33" s="30">
        <f t="shared" si="21"/>
        <v>2.2727272727272728E-2</v>
      </c>
      <c r="AC33" s="30">
        <f t="shared" si="21"/>
        <v>6.6666666666666666E-2</v>
      </c>
      <c r="AD33" s="30">
        <f t="shared" si="21"/>
        <v>3.7735849056603772E-2</v>
      </c>
      <c r="AE33" s="30">
        <f t="shared" si="21"/>
        <v>1.3888888888888888E-2</v>
      </c>
      <c r="AF33" s="30">
        <f t="shared" si="21"/>
        <v>4.3478260869565216E-2</v>
      </c>
      <c r="AG33" s="30">
        <f t="shared" si="21"/>
        <v>0</v>
      </c>
      <c r="AH33" s="30">
        <f t="shared" si="21"/>
        <v>2.2988505747126436E-2</v>
      </c>
      <c r="AI33" s="30">
        <f t="shared" si="21"/>
        <v>3.4482758620689655E-2</v>
      </c>
      <c r="AJ33" s="30">
        <f t="shared" si="21"/>
        <v>2.0618556701030927E-2</v>
      </c>
      <c r="AK33" s="30">
        <f t="shared" si="21"/>
        <v>4.9504950495049507E-2</v>
      </c>
      <c r="AL33" s="30">
        <f t="shared" si="21"/>
        <v>3.8834951456310676E-2</v>
      </c>
      <c r="AM33" s="30">
        <f t="shared" si="21"/>
        <v>9.5238095238095247E-3</v>
      </c>
      <c r="AN33" s="30">
        <f t="shared" si="21"/>
        <v>3.5087719298245612E-2</v>
      </c>
      <c r="AO33" s="30">
        <f t="shared" si="21"/>
        <v>1.3333333333333334E-2</v>
      </c>
      <c r="AP33" s="38">
        <f t="shared" si="12"/>
        <v>3.6307981970497366E-2</v>
      </c>
      <c r="AQ33" s="31">
        <f t="shared" si="13"/>
        <v>6.6578399292370138E-2</v>
      </c>
      <c r="AR33" s="41">
        <f t="shared" si="17"/>
        <v>73</v>
      </c>
      <c r="AS33" s="38">
        <f t="shared" si="14"/>
        <v>2.8158636878203722E-2</v>
      </c>
      <c r="AT33" s="31">
        <f t="shared" si="15"/>
        <v>1.847336309917768E-2</v>
      </c>
      <c r="AU33" s="41">
        <f t="shared" si="18"/>
        <v>57</v>
      </c>
    </row>
    <row r="34" spans="1:52" x14ac:dyDescent="0.2">
      <c r="A34" s="1" t="s">
        <v>334</v>
      </c>
      <c r="B34" s="27" t="s">
        <v>304</v>
      </c>
      <c r="C34" s="27">
        <v>6</v>
      </c>
      <c r="D34" s="27" t="s">
        <v>287</v>
      </c>
      <c r="E34" s="30">
        <f>SUM(B14)/SUM(B2:B20)</f>
        <v>0</v>
      </c>
      <c r="F34" s="30">
        <f t="shared" ref="F34:AM34" si="22">SUM(C14)/SUM(C2:C20)</f>
        <v>0</v>
      </c>
      <c r="G34" s="30">
        <f t="shared" si="22"/>
        <v>0</v>
      </c>
      <c r="H34" s="30">
        <f t="shared" si="22"/>
        <v>0</v>
      </c>
      <c r="I34" s="30">
        <f t="shared" si="22"/>
        <v>0</v>
      </c>
      <c r="J34" s="30">
        <f t="shared" si="22"/>
        <v>0</v>
      </c>
      <c r="K34" s="30">
        <f t="shared" si="22"/>
        <v>0</v>
      </c>
      <c r="L34" s="30">
        <f t="shared" si="22"/>
        <v>0</v>
      </c>
      <c r="M34" s="30">
        <f t="shared" si="22"/>
        <v>0.125</v>
      </c>
      <c r="N34" s="30">
        <f t="shared" si="22"/>
        <v>0</v>
      </c>
      <c r="O34" s="30">
        <f t="shared" si="22"/>
        <v>0</v>
      </c>
      <c r="P34" s="30">
        <f t="shared" si="22"/>
        <v>0.125</v>
      </c>
      <c r="Q34" s="30">
        <f t="shared" si="22"/>
        <v>0.16666666666666666</v>
      </c>
      <c r="R34" s="30">
        <f t="shared" si="22"/>
        <v>0</v>
      </c>
      <c r="S34" s="30">
        <f t="shared" si="22"/>
        <v>0</v>
      </c>
      <c r="T34" s="30">
        <f t="shared" si="22"/>
        <v>0</v>
      </c>
      <c r="U34" s="30">
        <f t="shared" si="22"/>
        <v>0</v>
      </c>
      <c r="V34" s="30">
        <f t="shared" si="22"/>
        <v>0</v>
      </c>
      <c r="W34" s="30">
        <f t="shared" si="22"/>
        <v>0</v>
      </c>
      <c r="X34" s="30">
        <f t="shared" si="22"/>
        <v>0</v>
      </c>
      <c r="Y34" s="30">
        <f t="shared" si="22"/>
        <v>0</v>
      </c>
      <c r="Z34" s="30">
        <f t="shared" si="22"/>
        <v>0</v>
      </c>
      <c r="AA34" s="30">
        <f t="shared" si="22"/>
        <v>2.2727272727272728E-2</v>
      </c>
      <c r="AB34" s="30">
        <f t="shared" si="22"/>
        <v>0</v>
      </c>
      <c r="AC34" s="30">
        <f t="shared" si="22"/>
        <v>2.2222222222222223E-2</v>
      </c>
      <c r="AD34" s="30">
        <f t="shared" si="22"/>
        <v>5.6603773584905662E-2</v>
      </c>
      <c r="AE34" s="30">
        <f t="shared" si="22"/>
        <v>2.7777777777777776E-2</v>
      </c>
      <c r="AF34" s="30">
        <f t="shared" si="22"/>
        <v>1.4492753623188406E-2</v>
      </c>
      <c r="AG34" s="30">
        <f t="shared" si="22"/>
        <v>4.6875E-2</v>
      </c>
      <c r="AH34" s="30">
        <f t="shared" si="22"/>
        <v>0</v>
      </c>
      <c r="AI34" s="30">
        <f t="shared" si="22"/>
        <v>2.2988505747126436E-2</v>
      </c>
      <c r="AJ34" s="30">
        <f t="shared" si="22"/>
        <v>3.0927835051546393E-2</v>
      </c>
      <c r="AK34" s="30">
        <f t="shared" si="22"/>
        <v>1.9801980198019802E-2</v>
      </c>
      <c r="AL34" s="30">
        <f t="shared" si="22"/>
        <v>3.8834951456310676E-2</v>
      </c>
      <c r="AM34" s="30">
        <f t="shared" si="22"/>
        <v>3.8095238095238099E-2</v>
      </c>
      <c r="AN34" s="30">
        <f>SUM(AK14)/SUM(AK2:AK20)</f>
        <v>8.771929824561403E-3</v>
      </c>
      <c r="AO34" s="30">
        <f>SUM(AL14)/SUM(AL2:AL20)</f>
        <v>5.3333333333333337E-2</v>
      </c>
      <c r="AP34" s="38">
        <f t="shared" si="12"/>
        <v>2.2165384873193771E-2</v>
      </c>
      <c r="AQ34" s="31">
        <f t="shared" si="13"/>
        <v>3.9440773294381726E-2</v>
      </c>
      <c r="AR34" s="41">
        <f t="shared" si="17"/>
        <v>45</v>
      </c>
      <c r="AS34" s="38">
        <f t="shared" si="14"/>
        <v>2.5215785852593937E-2</v>
      </c>
      <c r="AT34" s="31">
        <f t="shared" si="15"/>
        <v>1.8216828587983153E-2</v>
      </c>
      <c r="AU34" s="41">
        <f t="shared" si="18"/>
        <v>51</v>
      </c>
    </row>
    <row r="35" spans="1:52" x14ac:dyDescent="0.2">
      <c r="A35" s="1" t="s">
        <v>330</v>
      </c>
      <c r="B35" s="27" t="s">
        <v>305</v>
      </c>
      <c r="C35" s="27">
        <v>7</v>
      </c>
      <c r="D35" s="27" t="s">
        <v>288</v>
      </c>
      <c r="E35" s="30">
        <f>SUM(B15)/SUM(B2:B20)</f>
        <v>0</v>
      </c>
      <c r="F35" s="30">
        <f t="shared" ref="F35:AO35" si="23">SUM(C15)/SUM(C2:C20)</f>
        <v>0</v>
      </c>
      <c r="G35" s="30">
        <f t="shared" si="23"/>
        <v>0</v>
      </c>
      <c r="H35" s="30">
        <f t="shared" si="23"/>
        <v>0</v>
      </c>
      <c r="I35" s="30">
        <f t="shared" si="23"/>
        <v>0</v>
      </c>
      <c r="J35" s="30">
        <f t="shared" si="23"/>
        <v>0</v>
      </c>
      <c r="K35" s="30">
        <f t="shared" si="23"/>
        <v>0</v>
      </c>
      <c r="L35" s="30">
        <f t="shared" si="23"/>
        <v>0</v>
      </c>
      <c r="M35" s="30">
        <f t="shared" si="23"/>
        <v>0</v>
      </c>
      <c r="N35" s="30">
        <f t="shared" si="23"/>
        <v>0.125</v>
      </c>
      <c r="O35" s="30">
        <f t="shared" si="23"/>
        <v>0</v>
      </c>
      <c r="P35" s="30">
        <f t="shared" si="23"/>
        <v>0</v>
      </c>
      <c r="Q35" s="30">
        <f t="shared" si="23"/>
        <v>0.16666666666666666</v>
      </c>
      <c r="R35" s="30">
        <f t="shared" si="23"/>
        <v>0.33333333333333331</v>
      </c>
      <c r="S35" s="30">
        <f t="shared" si="23"/>
        <v>0.33333333333333331</v>
      </c>
      <c r="T35" s="30">
        <f t="shared" si="23"/>
        <v>0.5</v>
      </c>
      <c r="U35" s="30">
        <f t="shared" si="23"/>
        <v>0.16666666666666666</v>
      </c>
      <c r="V35" s="30">
        <f t="shared" si="23"/>
        <v>0.2</v>
      </c>
      <c r="W35" s="30">
        <f t="shared" si="23"/>
        <v>5.5555555555555552E-2</v>
      </c>
      <c r="X35" s="30">
        <f t="shared" si="23"/>
        <v>4.1666666666666664E-2</v>
      </c>
      <c r="Y35" s="30">
        <f t="shared" si="23"/>
        <v>4.5454545454545456E-2</v>
      </c>
      <c r="Z35" s="30">
        <f t="shared" si="23"/>
        <v>4.1666666666666664E-2</v>
      </c>
      <c r="AA35" s="30">
        <f t="shared" si="23"/>
        <v>0</v>
      </c>
      <c r="AB35" s="30">
        <f t="shared" si="23"/>
        <v>2.2727272727272728E-2</v>
      </c>
      <c r="AC35" s="30">
        <f t="shared" si="23"/>
        <v>2.2222222222222223E-2</v>
      </c>
      <c r="AD35" s="30">
        <f t="shared" si="23"/>
        <v>3.7735849056603772E-2</v>
      </c>
      <c r="AE35" s="30">
        <f t="shared" si="23"/>
        <v>6.9444444444444448E-2</v>
      </c>
      <c r="AF35" s="30">
        <f t="shared" si="23"/>
        <v>0.10144927536231885</v>
      </c>
      <c r="AG35" s="30">
        <f t="shared" si="23"/>
        <v>0.125</v>
      </c>
      <c r="AH35" s="30">
        <f t="shared" si="23"/>
        <v>0.12643678160919541</v>
      </c>
      <c r="AI35" s="30">
        <f t="shared" si="23"/>
        <v>0.12643678160919541</v>
      </c>
      <c r="AJ35" s="30">
        <f t="shared" si="23"/>
        <v>0.13402061855670103</v>
      </c>
      <c r="AK35" s="30">
        <f t="shared" si="23"/>
        <v>0.14851485148514851</v>
      </c>
      <c r="AL35" s="30">
        <f t="shared" si="23"/>
        <v>0.1553398058252427</v>
      </c>
      <c r="AM35" s="30">
        <f t="shared" si="23"/>
        <v>0.16190476190476191</v>
      </c>
      <c r="AN35" s="30">
        <f t="shared" si="23"/>
        <v>0.13157894736842105</v>
      </c>
      <c r="AO35" s="30">
        <f t="shared" si="23"/>
        <v>0.2</v>
      </c>
      <c r="AP35" s="38">
        <f t="shared" si="12"/>
        <v>9.6544730986890898E-2</v>
      </c>
      <c r="AQ35" s="31">
        <f t="shared" si="13"/>
        <v>0.11303587896000473</v>
      </c>
      <c r="AR35" s="41">
        <f t="shared" si="17"/>
        <v>194</v>
      </c>
      <c r="AS35" s="38">
        <f t="shared" si="14"/>
        <v>0.10027989242738718</v>
      </c>
      <c r="AT35" s="31">
        <f t="shared" si="15"/>
        <v>5.9811020178678266E-2</v>
      </c>
      <c r="AU35" s="41">
        <f t="shared" si="18"/>
        <v>202</v>
      </c>
    </row>
    <row r="36" spans="1:52" x14ac:dyDescent="0.2">
      <c r="A36" s="1" t="s">
        <v>307</v>
      </c>
      <c r="B36" s="27" t="s">
        <v>300</v>
      </c>
      <c r="C36" s="27">
        <v>2</v>
      </c>
      <c r="D36" s="27" t="s">
        <v>289</v>
      </c>
      <c r="E36" s="30">
        <f t="shared" ref="E36:AO36" si="24">SUM(B9)/SUM(B2:B20)</f>
        <v>0</v>
      </c>
      <c r="F36" s="30">
        <f t="shared" si="24"/>
        <v>0</v>
      </c>
      <c r="G36" s="30">
        <f t="shared" si="24"/>
        <v>0</v>
      </c>
      <c r="H36" s="30">
        <f t="shared" si="24"/>
        <v>0</v>
      </c>
      <c r="I36" s="30">
        <f t="shared" si="24"/>
        <v>0.16666666666666666</v>
      </c>
      <c r="J36" s="30">
        <f t="shared" si="24"/>
        <v>0</v>
      </c>
      <c r="K36" s="30">
        <f t="shared" si="24"/>
        <v>0</v>
      </c>
      <c r="L36" s="30">
        <f t="shared" si="24"/>
        <v>0</v>
      </c>
      <c r="M36" s="30">
        <f t="shared" si="24"/>
        <v>0</v>
      </c>
      <c r="N36" s="30">
        <f t="shared" si="24"/>
        <v>0.125</v>
      </c>
      <c r="O36" s="30">
        <f t="shared" si="24"/>
        <v>0.125</v>
      </c>
      <c r="P36" s="30">
        <f t="shared" si="24"/>
        <v>0</v>
      </c>
      <c r="Q36" s="30">
        <f t="shared" si="24"/>
        <v>0.16666666666666666</v>
      </c>
      <c r="R36" s="30">
        <f t="shared" si="24"/>
        <v>0</v>
      </c>
      <c r="S36" s="30">
        <f t="shared" si="24"/>
        <v>0</v>
      </c>
      <c r="T36" s="30">
        <f t="shared" si="24"/>
        <v>0</v>
      </c>
      <c r="U36" s="30">
        <f t="shared" si="24"/>
        <v>0</v>
      </c>
      <c r="V36" s="30">
        <f t="shared" si="24"/>
        <v>0</v>
      </c>
      <c r="W36" s="30">
        <f t="shared" si="24"/>
        <v>5.5555555555555552E-2</v>
      </c>
      <c r="X36" s="30">
        <f t="shared" si="24"/>
        <v>0</v>
      </c>
      <c r="Y36" s="30">
        <f t="shared" si="24"/>
        <v>0.13636363636363635</v>
      </c>
      <c r="Z36" s="30">
        <f t="shared" si="24"/>
        <v>4.1666666666666664E-2</v>
      </c>
      <c r="AA36" s="30">
        <f t="shared" si="24"/>
        <v>4.5454545454545456E-2</v>
      </c>
      <c r="AB36" s="30">
        <f t="shared" si="24"/>
        <v>4.5454545454545456E-2</v>
      </c>
      <c r="AC36" s="30">
        <f t="shared" si="24"/>
        <v>8.8888888888888892E-2</v>
      </c>
      <c r="AD36" s="30">
        <f t="shared" si="24"/>
        <v>1.8867924528301886E-2</v>
      </c>
      <c r="AE36" s="30">
        <f t="shared" si="24"/>
        <v>2.7777777777777776E-2</v>
      </c>
      <c r="AF36" s="30">
        <f t="shared" si="24"/>
        <v>1.4492753623188406E-2</v>
      </c>
      <c r="AG36" s="30">
        <f t="shared" si="24"/>
        <v>6.25E-2</v>
      </c>
      <c r="AH36" s="30">
        <f t="shared" si="24"/>
        <v>6.8965517241379309E-2</v>
      </c>
      <c r="AI36" s="30">
        <f t="shared" si="24"/>
        <v>1.1494252873563218E-2</v>
      </c>
      <c r="AJ36" s="30">
        <f t="shared" si="24"/>
        <v>0.10309278350515463</v>
      </c>
      <c r="AK36" s="30">
        <f t="shared" si="24"/>
        <v>5.9405940594059403E-2</v>
      </c>
      <c r="AL36" s="30">
        <f t="shared" si="24"/>
        <v>3.8834951456310676E-2</v>
      </c>
      <c r="AM36" s="30">
        <f t="shared" si="24"/>
        <v>3.8095238095238099E-2</v>
      </c>
      <c r="AN36" s="30">
        <f t="shared" si="24"/>
        <v>6.1403508771929821E-2</v>
      </c>
      <c r="AO36" s="30">
        <f t="shared" si="24"/>
        <v>5.3333333333333337E-2</v>
      </c>
      <c r="AP36" s="38">
        <f t="shared" si="12"/>
        <v>4.2026517662632656E-2</v>
      </c>
      <c r="AQ36" s="31">
        <f t="shared" si="13"/>
        <v>5.0213385882352204E-2</v>
      </c>
      <c r="AR36" s="41">
        <f t="shared" si="17"/>
        <v>84</v>
      </c>
      <c r="AS36" s="38">
        <f t="shared" si="14"/>
        <v>4.8733039266555186E-2</v>
      </c>
      <c r="AT36" s="31">
        <f t="shared" si="15"/>
        <v>2.5343912888679741E-2</v>
      </c>
      <c r="AU36" s="41">
        <f t="shared" si="18"/>
        <v>98</v>
      </c>
    </row>
    <row r="37" spans="1:52" x14ac:dyDescent="0.2">
      <c r="A37" s="1" t="s">
        <v>329</v>
      </c>
      <c r="B37" s="27" t="s">
        <v>301</v>
      </c>
      <c r="C37" s="27">
        <v>3</v>
      </c>
      <c r="D37" s="27" t="s">
        <v>290</v>
      </c>
      <c r="E37" s="30">
        <f t="shared" ref="E37:AO37" si="25">SUM(B16)/SUM(B2:B20)</f>
        <v>0</v>
      </c>
      <c r="F37" s="30">
        <f t="shared" si="25"/>
        <v>0</v>
      </c>
      <c r="G37" s="30">
        <f t="shared" si="25"/>
        <v>0</v>
      </c>
      <c r="H37" s="30">
        <f t="shared" si="25"/>
        <v>0</v>
      </c>
      <c r="I37" s="30">
        <f t="shared" si="25"/>
        <v>0</v>
      </c>
      <c r="J37" s="30">
        <f t="shared" si="25"/>
        <v>0</v>
      </c>
      <c r="K37" s="30">
        <f t="shared" si="25"/>
        <v>0</v>
      </c>
      <c r="L37" s="30">
        <f t="shared" si="25"/>
        <v>0</v>
      </c>
      <c r="M37" s="30">
        <f t="shared" si="25"/>
        <v>0</v>
      </c>
      <c r="N37" s="30">
        <f t="shared" si="25"/>
        <v>0</v>
      </c>
      <c r="O37" s="30">
        <f t="shared" si="25"/>
        <v>0.125</v>
      </c>
      <c r="P37" s="30">
        <f t="shared" si="25"/>
        <v>0.125</v>
      </c>
      <c r="Q37" s="30">
        <f t="shared" si="25"/>
        <v>0</v>
      </c>
      <c r="R37" s="30">
        <f t="shared" si="25"/>
        <v>0</v>
      </c>
      <c r="S37" s="30">
        <f t="shared" si="25"/>
        <v>0</v>
      </c>
      <c r="T37" s="30">
        <f t="shared" si="25"/>
        <v>0</v>
      </c>
      <c r="U37" s="30">
        <f t="shared" si="25"/>
        <v>0</v>
      </c>
      <c r="V37" s="30">
        <f t="shared" si="25"/>
        <v>0</v>
      </c>
      <c r="W37" s="30">
        <f t="shared" si="25"/>
        <v>0</v>
      </c>
      <c r="X37" s="30">
        <f t="shared" si="25"/>
        <v>4.1666666666666664E-2</v>
      </c>
      <c r="Y37" s="30">
        <f t="shared" si="25"/>
        <v>0</v>
      </c>
      <c r="Z37" s="30">
        <f t="shared" si="25"/>
        <v>4.1666666666666664E-2</v>
      </c>
      <c r="AA37" s="30">
        <f t="shared" si="25"/>
        <v>2.2727272727272728E-2</v>
      </c>
      <c r="AB37" s="30">
        <f t="shared" si="25"/>
        <v>0</v>
      </c>
      <c r="AC37" s="30">
        <f t="shared" si="25"/>
        <v>2.2222222222222223E-2</v>
      </c>
      <c r="AD37" s="30">
        <f t="shared" si="25"/>
        <v>0</v>
      </c>
      <c r="AE37" s="30">
        <f t="shared" si="25"/>
        <v>1.3888888888888888E-2</v>
      </c>
      <c r="AF37" s="30">
        <f t="shared" si="25"/>
        <v>2.8985507246376812E-2</v>
      </c>
      <c r="AG37" s="30">
        <f t="shared" si="25"/>
        <v>0</v>
      </c>
      <c r="AH37" s="30">
        <f t="shared" si="25"/>
        <v>3.4482758620689655E-2</v>
      </c>
      <c r="AI37" s="30">
        <f t="shared" si="25"/>
        <v>5.7471264367816091E-2</v>
      </c>
      <c r="AJ37" s="30">
        <f t="shared" si="25"/>
        <v>1.0309278350515464E-2</v>
      </c>
      <c r="AK37" s="30">
        <f t="shared" si="25"/>
        <v>6.9306930693069313E-2</v>
      </c>
      <c r="AL37" s="30">
        <f t="shared" si="25"/>
        <v>2.9126213592233011E-2</v>
      </c>
      <c r="AM37" s="30">
        <f t="shared" si="25"/>
        <v>3.8095238095238099E-2</v>
      </c>
      <c r="AN37" s="30">
        <f t="shared" si="25"/>
        <v>2.6315789473684209E-2</v>
      </c>
      <c r="AO37" s="30">
        <f t="shared" si="25"/>
        <v>6.6666666666666666E-2</v>
      </c>
      <c r="AP37" s="38">
        <f t="shared" si="12"/>
        <v>2.0349496331838014E-2</v>
      </c>
      <c r="AQ37" s="31">
        <f t="shared" si="13"/>
        <v>3.2609709091807777E-2</v>
      </c>
      <c r="AR37" s="41">
        <f t="shared" si="17"/>
        <v>41</v>
      </c>
      <c r="AS37" s="38">
        <f t="shared" si="14"/>
        <v>2.8829043600708731E-2</v>
      </c>
      <c r="AT37" s="31">
        <f t="shared" si="15"/>
        <v>2.2090715122525792E-2</v>
      </c>
      <c r="AU37" s="41">
        <f t="shared" si="18"/>
        <v>58</v>
      </c>
    </row>
    <row r="38" spans="1:52" x14ac:dyDescent="0.2">
      <c r="A38" s="1" t="s">
        <v>335</v>
      </c>
      <c r="B38" s="27" t="s">
        <v>302</v>
      </c>
      <c r="C38" s="27">
        <v>4</v>
      </c>
      <c r="D38" s="27" t="s">
        <v>291</v>
      </c>
      <c r="E38" s="30">
        <f t="shared" ref="E38:AO38" si="26">SUM(B17)/SUM(B2:B20)</f>
        <v>0</v>
      </c>
      <c r="F38" s="30">
        <f t="shared" si="26"/>
        <v>0</v>
      </c>
      <c r="G38" s="30">
        <f t="shared" si="26"/>
        <v>0</v>
      </c>
      <c r="H38" s="30">
        <f t="shared" si="26"/>
        <v>0</v>
      </c>
      <c r="I38" s="30">
        <f t="shared" si="26"/>
        <v>0</v>
      </c>
      <c r="J38" s="30">
        <f t="shared" si="26"/>
        <v>0</v>
      </c>
      <c r="K38" s="30">
        <f t="shared" si="26"/>
        <v>0</v>
      </c>
      <c r="L38" s="30">
        <f t="shared" si="26"/>
        <v>0</v>
      </c>
      <c r="M38" s="30">
        <f t="shared" si="26"/>
        <v>0</v>
      </c>
      <c r="N38" s="30">
        <f t="shared" si="26"/>
        <v>0</v>
      </c>
      <c r="O38" s="30">
        <f t="shared" si="26"/>
        <v>0</v>
      </c>
      <c r="P38" s="30">
        <f t="shared" si="26"/>
        <v>0.125</v>
      </c>
      <c r="Q38" s="30">
        <f t="shared" si="26"/>
        <v>0</v>
      </c>
      <c r="R38" s="30">
        <f t="shared" si="26"/>
        <v>0</v>
      </c>
      <c r="S38" s="30">
        <f t="shared" si="26"/>
        <v>0</v>
      </c>
      <c r="T38" s="30">
        <f t="shared" si="26"/>
        <v>0</v>
      </c>
      <c r="U38" s="30">
        <f t="shared" si="26"/>
        <v>0</v>
      </c>
      <c r="V38" s="30">
        <f t="shared" si="26"/>
        <v>0</v>
      </c>
      <c r="W38" s="30">
        <f t="shared" si="26"/>
        <v>0</v>
      </c>
      <c r="X38" s="30">
        <f t="shared" si="26"/>
        <v>0</v>
      </c>
      <c r="Y38" s="30">
        <f t="shared" si="26"/>
        <v>4.5454545454545456E-2</v>
      </c>
      <c r="Z38" s="30">
        <f t="shared" si="26"/>
        <v>0</v>
      </c>
      <c r="AA38" s="30">
        <f t="shared" si="26"/>
        <v>0</v>
      </c>
      <c r="AB38" s="30">
        <f t="shared" si="26"/>
        <v>2.2727272727272728E-2</v>
      </c>
      <c r="AC38" s="30">
        <f t="shared" si="26"/>
        <v>0</v>
      </c>
      <c r="AD38" s="30">
        <f t="shared" si="26"/>
        <v>1.8867924528301886E-2</v>
      </c>
      <c r="AE38" s="30">
        <f t="shared" si="26"/>
        <v>0</v>
      </c>
      <c r="AF38" s="30">
        <f t="shared" si="26"/>
        <v>0</v>
      </c>
      <c r="AG38" s="30">
        <f t="shared" si="26"/>
        <v>3.125E-2</v>
      </c>
      <c r="AH38" s="30">
        <f t="shared" si="26"/>
        <v>0</v>
      </c>
      <c r="AI38" s="30">
        <f t="shared" si="26"/>
        <v>2.2988505747126436E-2</v>
      </c>
      <c r="AJ38" s="30">
        <f t="shared" si="26"/>
        <v>4.1237113402061855E-2</v>
      </c>
      <c r="AK38" s="30">
        <f t="shared" si="26"/>
        <v>9.9009900990099011E-3</v>
      </c>
      <c r="AL38" s="30">
        <f t="shared" si="26"/>
        <v>4.8543689320388349E-2</v>
      </c>
      <c r="AM38" s="30">
        <f t="shared" si="26"/>
        <v>1.9047619047619049E-2</v>
      </c>
      <c r="AN38" s="30">
        <f t="shared" si="26"/>
        <v>3.5087719298245612E-2</v>
      </c>
      <c r="AO38" s="30">
        <f t="shared" si="26"/>
        <v>2.6666666666666668E-2</v>
      </c>
      <c r="AP38" s="38">
        <f t="shared" si="12"/>
        <v>1.2074920170033459E-2</v>
      </c>
      <c r="AQ38" s="31">
        <f t="shared" si="13"/>
        <v>2.4229246649324986E-2</v>
      </c>
      <c r="AR38" s="41">
        <f t="shared" si="17"/>
        <v>24</v>
      </c>
      <c r="AS38" s="38">
        <f t="shared" si="14"/>
        <v>1.726984380229328E-2</v>
      </c>
      <c r="AT38" s="31">
        <f t="shared" si="15"/>
        <v>1.6463477085917326E-2</v>
      </c>
      <c r="AU38" s="41">
        <f t="shared" si="18"/>
        <v>35</v>
      </c>
    </row>
    <row r="39" spans="1:52" x14ac:dyDescent="0.2">
      <c r="A39" s="1" t="s">
        <v>336</v>
      </c>
      <c r="B39" s="27" t="s">
        <v>303</v>
      </c>
      <c r="C39" s="27">
        <v>5</v>
      </c>
      <c r="D39" s="27" t="s">
        <v>292</v>
      </c>
      <c r="E39" s="30">
        <f>SUM(B18)/SUM(B2:B20)</f>
        <v>0</v>
      </c>
      <c r="F39" s="30">
        <f t="shared" ref="F39:AO39" si="27">SUM(C18)/SUM(C2:C20)</f>
        <v>0</v>
      </c>
      <c r="G39" s="30">
        <f t="shared" si="27"/>
        <v>0</v>
      </c>
      <c r="H39" s="30">
        <f t="shared" si="27"/>
        <v>0</v>
      </c>
      <c r="I39" s="30">
        <f t="shared" si="27"/>
        <v>0</v>
      </c>
      <c r="J39" s="30">
        <f t="shared" si="27"/>
        <v>0</v>
      </c>
      <c r="K39" s="30">
        <f t="shared" si="27"/>
        <v>0</v>
      </c>
      <c r="L39" s="30">
        <f t="shared" si="27"/>
        <v>0</v>
      </c>
      <c r="M39" s="30">
        <f t="shared" si="27"/>
        <v>0</v>
      </c>
      <c r="N39" s="30">
        <f t="shared" si="27"/>
        <v>0</v>
      </c>
      <c r="O39" s="30">
        <f t="shared" si="27"/>
        <v>0</v>
      </c>
      <c r="P39" s="30">
        <f t="shared" si="27"/>
        <v>0</v>
      </c>
      <c r="Q39" s="30">
        <f t="shared" si="27"/>
        <v>0.16666666666666666</v>
      </c>
      <c r="R39" s="30">
        <f t="shared" si="27"/>
        <v>0</v>
      </c>
      <c r="S39" s="30">
        <f t="shared" si="27"/>
        <v>0</v>
      </c>
      <c r="T39" s="30">
        <f t="shared" si="27"/>
        <v>0</v>
      </c>
      <c r="U39" s="30">
        <f t="shared" si="27"/>
        <v>0</v>
      </c>
      <c r="V39" s="30">
        <f t="shared" si="27"/>
        <v>0</v>
      </c>
      <c r="W39" s="30">
        <f t="shared" si="27"/>
        <v>0</v>
      </c>
      <c r="X39" s="30">
        <f t="shared" si="27"/>
        <v>0</v>
      </c>
      <c r="Y39" s="30">
        <f t="shared" si="27"/>
        <v>0</v>
      </c>
      <c r="Z39" s="30">
        <f t="shared" si="27"/>
        <v>4.1666666666666664E-2</v>
      </c>
      <c r="AA39" s="30">
        <f t="shared" si="27"/>
        <v>0</v>
      </c>
      <c r="AB39" s="30">
        <f t="shared" si="27"/>
        <v>0</v>
      </c>
      <c r="AC39" s="30">
        <f t="shared" si="27"/>
        <v>2.2222222222222223E-2</v>
      </c>
      <c r="AD39" s="30">
        <f t="shared" si="27"/>
        <v>0</v>
      </c>
      <c r="AE39" s="30">
        <f t="shared" si="27"/>
        <v>1.3888888888888888E-2</v>
      </c>
      <c r="AF39" s="30">
        <f t="shared" si="27"/>
        <v>0</v>
      </c>
      <c r="AG39" s="30">
        <f t="shared" si="27"/>
        <v>0</v>
      </c>
      <c r="AH39" s="30">
        <f t="shared" si="27"/>
        <v>2.2988505747126436E-2</v>
      </c>
      <c r="AI39" s="30">
        <f t="shared" si="27"/>
        <v>0</v>
      </c>
      <c r="AJ39" s="30">
        <f t="shared" si="27"/>
        <v>2.0618556701030927E-2</v>
      </c>
      <c r="AK39" s="30">
        <f t="shared" si="27"/>
        <v>3.9603960396039604E-2</v>
      </c>
      <c r="AL39" s="30">
        <f t="shared" si="27"/>
        <v>9.7087378640776691E-3</v>
      </c>
      <c r="AM39" s="30">
        <f t="shared" si="27"/>
        <v>3.8095238095238099E-2</v>
      </c>
      <c r="AN39" s="30">
        <f t="shared" si="27"/>
        <v>1.7543859649122806E-2</v>
      </c>
      <c r="AO39" s="30">
        <f t="shared" si="27"/>
        <v>0.04</v>
      </c>
      <c r="AP39" s="38">
        <f t="shared" si="12"/>
        <v>1.1702791970191348E-2</v>
      </c>
      <c r="AQ39" s="31">
        <f t="shared" si="13"/>
        <v>2.9396066172734873E-2</v>
      </c>
      <c r="AR39" s="41">
        <f t="shared" si="17"/>
        <v>24</v>
      </c>
      <c r="AS39" s="38">
        <f t="shared" si="14"/>
        <v>1.6646039764400832E-2</v>
      </c>
      <c r="AT39" s="31">
        <f t="shared" si="15"/>
        <v>1.6257824767517047E-2</v>
      </c>
      <c r="AU39" s="41">
        <f t="shared" si="18"/>
        <v>33</v>
      </c>
    </row>
    <row r="40" spans="1:52" x14ac:dyDescent="0.2">
      <c r="A40" s="1" t="s">
        <v>325</v>
      </c>
      <c r="B40" s="27" t="s">
        <v>304</v>
      </c>
      <c r="C40" s="27">
        <v>6</v>
      </c>
      <c r="D40" s="27" t="s">
        <v>293</v>
      </c>
      <c r="E40" s="30">
        <f t="shared" ref="E40:AO40" si="28">SUM(B19)/SUM(B2:B20)</f>
        <v>0</v>
      </c>
      <c r="F40" s="30">
        <f t="shared" si="28"/>
        <v>0</v>
      </c>
      <c r="G40" s="30">
        <f t="shared" si="28"/>
        <v>0</v>
      </c>
      <c r="H40" s="30">
        <f t="shared" si="28"/>
        <v>0</v>
      </c>
      <c r="I40" s="30">
        <f t="shared" si="28"/>
        <v>0</v>
      </c>
      <c r="J40" s="30">
        <f t="shared" si="28"/>
        <v>0</v>
      </c>
      <c r="K40" s="30">
        <f t="shared" si="28"/>
        <v>0</v>
      </c>
      <c r="L40" s="30">
        <f t="shared" si="28"/>
        <v>0</v>
      </c>
      <c r="M40" s="30">
        <f t="shared" si="28"/>
        <v>0</v>
      </c>
      <c r="N40" s="30">
        <f t="shared" si="28"/>
        <v>0</v>
      </c>
      <c r="O40" s="30">
        <f t="shared" si="28"/>
        <v>0</v>
      </c>
      <c r="P40" s="30">
        <f t="shared" si="28"/>
        <v>0</v>
      </c>
      <c r="Q40" s="30">
        <f t="shared" si="28"/>
        <v>0</v>
      </c>
      <c r="R40" s="30">
        <f t="shared" si="28"/>
        <v>0.33333333333333331</v>
      </c>
      <c r="S40" s="30">
        <f t="shared" si="28"/>
        <v>0</v>
      </c>
      <c r="T40" s="30">
        <f t="shared" si="28"/>
        <v>0</v>
      </c>
      <c r="U40" s="30">
        <f t="shared" si="28"/>
        <v>0</v>
      </c>
      <c r="V40" s="30">
        <f t="shared" si="28"/>
        <v>0</v>
      </c>
      <c r="W40" s="30">
        <f t="shared" si="28"/>
        <v>0</v>
      </c>
      <c r="X40" s="30">
        <f t="shared" si="28"/>
        <v>0</v>
      </c>
      <c r="Y40" s="30">
        <f t="shared" si="28"/>
        <v>0</v>
      </c>
      <c r="Z40" s="30">
        <f t="shared" si="28"/>
        <v>0</v>
      </c>
      <c r="AA40" s="30">
        <f t="shared" si="28"/>
        <v>2.2727272727272728E-2</v>
      </c>
      <c r="AB40" s="30">
        <f t="shared" si="28"/>
        <v>0</v>
      </c>
      <c r="AC40" s="30">
        <f t="shared" si="28"/>
        <v>0</v>
      </c>
      <c r="AD40" s="30">
        <f t="shared" si="28"/>
        <v>1.8867924528301886E-2</v>
      </c>
      <c r="AE40" s="30">
        <f t="shared" si="28"/>
        <v>0</v>
      </c>
      <c r="AF40" s="30">
        <f t="shared" si="28"/>
        <v>1.4492753623188406E-2</v>
      </c>
      <c r="AG40" s="30">
        <f t="shared" si="28"/>
        <v>0</v>
      </c>
      <c r="AH40" s="30">
        <f t="shared" si="28"/>
        <v>0</v>
      </c>
      <c r="AI40" s="30">
        <f t="shared" si="28"/>
        <v>2.2988505747126436E-2</v>
      </c>
      <c r="AJ40" s="30">
        <f t="shared" si="28"/>
        <v>0</v>
      </c>
      <c r="AK40" s="30">
        <f t="shared" si="28"/>
        <v>9.9009900990099011E-3</v>
      </c>
      <c r="AL40" s="30">
        <f t="shared" si="28"/>
        <v>3.8834951456310676E-2</v>
      </c>
      <c r="AM40" s="30">
        <f t="shared" si="28"/>
        <v>0</v>
      </c>
      <c r="AN40" s="30">
        <f t="shared" si="28"/>
        <v>3.5087719298245612E-2</v>
      </c>
      <c r="AO40" s="30">
        <f t="shared" si="28"/>
        <v>2.6666666666666668E-2</v>
      </c>
      <c r="AP40" s="38">
        <f t="shared" si="12"/>
        <v>1.4132435607552852E-2</v>
      </c>
      <c r="AQ40" s="31">
        <f t="shared" si="13"/>
        <v>5.4995136121691809E-2</v>
      </c>
      <c r="AR40" s="41">
        <f t="shared" si="17"/>
        <v>28</v>
      </c>
      <c r="AS40" s="38">
        <f t="shared" si="14"/>
        <v>1.1847924009132645E-2</v>
      </c>
      <c r="AT40" s="31">
        <f t="shared" si="15"/>
        <v>1.3936781476110893E-2</v>
      </c>
      <c r="AU40" s="41">
        <f t="shared" si="18"/>
        <v>24</v>
      </c>
    </row>
    <row r="41" spans="1:52" ht="16" thickBot="1" x14ac:dyDescent="0.25">
      <c r="A41" s="1" t="s">
        <v>326</v>
      </c>
      <c r="B41" s="27" t="s">
        <v>305</v>
      </c>
      <c r="C41" s="27">
        <v>7</v>
      </c>
      <c r="D41" s="27" t="s">
        <v>294</v>
      </c>
      <c r="E41" s="30">
        <f t="shared" ref="E41:AO41" si="29">SUM(B20)/SUM(B2:B20)</f>
        <v>0</v>
      </c>
      <c r="F41" s="30">
        <f t="shared" si="29"/>
        <v>0</v>
      </c>
      <c r="G41" s="30">
        <f t="shared" si="29"/>
        <v>0</v>
      </c>
      <c r="H41" s="30">
        <f t="shared" si="29"/>
        <v>0</v>
      </c>
      <c r="I41" s="30">
        <f t="shared" si="29"/>
        <v>0</v>
      </c>
      <c r="J41" s="30">
        <f t="shared" si="29"/>
        <v>0</v>
      </c>
      <c r="K41" s="30">
        <f t="shared" si="29"/>
        <v>0</v>
      </c>
      <c r="L41" s="30">
        <f t="shared" si="29"/>
        <v>0</v>
      </c>
      <c r="M41" s="30">
        <f t="shared" si="29"/>
        <v>0</v>
      </c>
      <c r="N41" s="30">
        <f t="shared" si="29"/>
        <v>0</v>
      </c>
      <c r="O41" s="30">
        <f t="shared" si="29"/>
        <v>0</v>
      </c>
      <c r="P41" s="30">
        <f t="shared" si="29"/>
        <v>0</v>
      </c>
      <c r="Q41" s="30">
        <f t="shared" si="29"/>
        <v>0</v>
      </c>
      <c r="R41" s="30">
        <f t="shared" si="29"/>
        <v>0</v>
      </c>
      <c r="S41" s="30">
        <f t="shared" si="29"/>
        <v>0.33333333333333331</v>
      </c>
      <c r="T41" s="30">
        <f t="shared" si="29"/>
        <v>0.5</v>
      </c>
      <c r="U41" s="30">
        <f t="shared" si="29"/>
        <v>0.16666666666666666</v>
      </c>
      <c r="V41" s="30">
        <f t="shared" si="29"/>
        <v>0.2</v>
      </c>
      <c r="W41" s="30">
        <f t="shared" si="29"/>
        <v>5.5555555555555552E-2</v>
      </c>
      <c r="X41" s="30">
        <f t="shared" si="29"/>
        <v>4.1666666666666664E-2</v>
      </c>
      <c r="Y41" s="30">
        <f t="shared" si="29"/>
        <v>0</v>
      </c>
      <c r="Z41" s="30">
        <f t="shared" si="29"/>
        <v>0</v>
      </c>
      <c r="AA41" s="30">
        <f t="shared" si="29"/>
        <v>0</v>
      </c>
      <c r="AB41" s="30">
        <f t="shared" si="29"/>
        <v>2.2727272727272728E-2</v>
      </c>
      <c r="AC41" s="30">
        <f t="shared" si="29"/>
        <v>2.2222222222222223E-2</v>
      </c>
      <c r="AD41" s="30">
        <f t="shared" si="29"/>
        <v>1.8867924528301886E-2</v>
      </c>
      <c r="AE41" s="30">
        <f t="shared" si="29"/>
        <v>1.3888888888888888E-2</v>
      </c>
      <c r="AF41" s="30">
        <f t="shared" si="29"/>
        <v>1.4492753623188406E-2</v>
      </c>
      <c r="AG41" s="30">
        <f t="shared" si="29"/>
        <v>3.125E-2</v>
      </c>
      <c r="AH41" s="30">
        <f t="shared" si="29"/>
        <v>2.2988505747126436E-2</v>
      </c>
      <c r="AI41" s="30">
        <f t="shared" si="29"/>
        <v>2.2988505747126436E-2</v>
      </c>
      <c r="AJ41" s="30">
        <f t="shared" si="29"/>
        <v>3.0927835051546393E-2</v>
      </c>
      <c r="AK41" s="30">
        <f t="shared" si="29"/>
        <v>1.9801980198019802E-2</v>
      </c>
      <c r="AL41" s="30">
        <f t="shared" si="29"/>
        <v>1.9417475728155338E-2</v>
      </c>
      <c r="AM41" s="30">
        <f t="shared" si="29"/>
        <v>5.7142857142857141E-2</v>
      </c>
      <c r="AN41" s="30">
        <f t="shared" si="29"/>
        <v>4.3859649122807015E-2</v>
      </c>
      <c r="AO41" s="30">
        <f t="shared" si="29"/>
        <v>0.12</v>
      </c>
      <c r="AP41" s="39">
        <f t="shared" si="12"/>
        <v>4.7508056566209045E-2</v>
      </c>
      <c r="AQ41" s="31">
        <f>STDEV(E41:AO41)</f>
        <v>0.10210551627367774</v>
      </c>
      <c r="AR41" s="42">
        <f t="shared" si="17"/>
        <v>95</v>
      </c>
      <c r="AS41" s="39">
        <f t="shared" si="14"/>
        <v>2.8785991920469545E-2</v>
      </c>
      <c r="AT41" s="31">
        <f t="shared" si="15"/>
        <v>2.8118001958095908E-2</v>
      </c>
      <c r="AU41" s="42">
        <f>ROUND(2010*AS41,0)</f>
        <v>58</v>
      </c>
    </row>
    <row r="43" spans="1:52" x14ac:dyDescent="0.2">
      <c r="A43" s="32" t="s">
        <v>331</v>
      </c>
      <c r="B43" s="34" t="s">
        <v>297</v>
      </c>
      <c r="C43" s="34" t="s">
        <v>279</v>
      </c>
      <c r="D43" s="34" t="s">
        <v>280</v>
      </c>
      <c r="E43" s="72" t="s">
        <v>764</v>
      </c>
      <c r="F43" s="71" t="s">
        <v>767</v>
      </c>
      <c r="G43" s="71" t="s">
        <v>766</v>
      </c>
      <c r="H43" s="71" t="s">
        <v>768</v>
      </c>
    </row>
    <row r="44" spans="1:52" x14ac:dyDescent="0.2">
      <c r="A44" s="1" t="s">
        <v>295</v>
      </c>
      <c r="B44" s="27" t="s">
        <v>299</v>
      </c>
      <c r="C44" s="27">
        <v>0</v>
      </c>
      <c r="D44" s="27" t="s">
        <v>281</v>
      </c>
      <c r="E44" s="73">
        <v>0.34535039949966051</v>
      </c>
      <c r="F44" s="74">
        <v>694</v>
      </c>
      <c r="G44"/>
      <c r="H44" s="27" t="s">
        <v>769</v>
      </c>
    </row>
    <row r="45" spans="1:52" x14ac:dyDescent="0.2">
      <c r="A45" s="1" t="s">
        <v>296</v>
      </c>
      <c r="B45" s="27" t="s">
        <v>298</v>
      </c>
      <c r="C45" s="27">
        <v>1</v>
      </c>
      <c r="D45" s="27" t="s">
        <v>282</v>
      </c>
      <c r="E45" s="73">
        <v>0.20416289075887789</v>
      </c>
      <c r="F45" s="74">
        <v>410</v>
      </c>
      <c r="G45"/>
      <c r="H45" s="27" t="s">
        <v>769</v>
      </c>
    </row>
    <row r="46" spans="1:52" x14ac:dyDescent="0.2">
      <c r="A46" s="1" t="s">
        <v>306</v>
      </c>
      <c r="B46" s="27" t="s">
        <v>300</v>
      </c>
      <c r="C46" s="27">
        <v>2</v>
      </c>
      <c r="D46" s="27" t="s">
        <v>283</v>
      </c>
      <c r="E46" s="73">
        <v>5.8190633425345313E-2</v>
      </c>
      <c r="F46" s="74">
        <v>117</v>
      </c>
      <c r="G46"/>
      <c r="H46" s="27" t="s">
        <v>769</v>
      </c>
    </row>
    <row r="47" spans="1:52" x14ac:dyDescent="0.2">
      <c r="A47" s="1" t="s">
        <v>328</v>
      </c>
      <c r="B47" s="27" t="s">
        <v>301</v>
      </c>
      <c r="C47" s="27">
        <v>3</v>
      </c>
      <c r="D47" s="27" t="s">
        <v>284</v>
      </c>
      <c r="E47" s="73">
        <v>4.945539751986365E-2</v>
      </c>
      <c r="F47" s="74">
        <v>99</v>
      </c>
      <c r="G47"/>
      <c r="H47" s="30">
        <v>1.8571428571428572</v>
      </c>
    </row>
    <row r="48" spans="1:52" x14ac:dyDescent="0.2">
      <c r="A48" s="1" t="s">
        <v>324</v>
      </c>
      <c r="B48" s="27" t="s">
        <v>302</v>
      </c>
      <c r="C48" s="27">
        <v>4</v>
      </c>
      <c r="D48" s="27" t="s">
        <v>285</v>
      </c>
      <c r="E48" s="73">
        <v>4.0028362657213344E-2</v>
      </c>
      <c r="F48" s="74">
        <v>80</v>
      </c>
      <c r="G48"/>
      <c r="H48" s="30">
        <v>1.8421052631578947</v>
      </c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 spans="1:52" x14ac:dyDescent="0.2">
      <c r="A49" s="1" t="s">
        <v>327</v>
      </c>
      <c r="B49" s="27" t="s">
        <v>303</v>
      </c>
      <c r="C49" s="27">
        <v>5</v>
      </c>
      <c r="D49" s="27" t="s">
        <v>286</v>
      </c>
      <c r="E49" s="73">
        <v>3.6307981970497366E-2</v>
      </c>
      <c r="F49" s="74">
        <v>73</v>
      </c>
      <c r="G49"/>
      <c r="H49" s="30">
        <v>1.8571428571428572</v>
      </c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 spans="1:52" x14ac:dyDescent="0.2">
      <c r="A50" s="1" t="s">
        <v>334</v>
      </c>
      <c r="B50" s="27" t="s">
        <v>304</v>
      </c>
      <c r="C50" s="27">
        <v>6</v>
      </c>
      <c r="D50" s="27" t="s">
        <v>287</v>
      </c>
      <c r="E50" s="73">
        <v>2.2165384873193771E-2</v>
      </c>
      <c r="F50" s="74">
        <v>45</v>
      </c>
      <c r="G50"/>
      <c r="H50" s="30">
        <v>1.9230769230769231</v>
      </c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 spans="1:52" x14ac:dyDescent="0.2">
      <c r="A51" s="1" t="s">
        <v>330</v>
      </c>
      <c r="B51" s="27" t="s">
        <v>305</v>
      </c>
      <c r="C51" s="27">
        <v>7</v>
      </c>
      <c r="D51" s="27" t="s">
        <v>288</v>
      </c>
      <c r="E51" s="73">
        <v>9.6544730986890898E-2</v>
      </c>
      <c r="F51" s="74">
        <v>194</v>
      </c>
      <c r="G51"/>
      <c r="H51" s="30">
        <v>1.8450704225352113</v>
      </c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 spans="1:52" x14ac:dyDescent="0.2">
      <c r="A52" s="1" t="s">
        <v>307</v>
      </c>
      <c r="B52" s="27" t="s">
        <v>300</v>
      </c>
      <c r="C52" s="27">
        <v>2</v>
      </c>
      <c r="D52" s="27" t="s">
        <v>289</v>
      </c>
      <c r="E52" s="73">
        <v>4.2026517662632656E-2</v>
      </c>
      <c r="F52" s="74">
        <v>84</v>
      </c>
      <c r="G52"/>
      <c r="H52" s="27" t="s">
        <v>769</v>
      </c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 spans="1:52" x14ac:dyDescent="0.2">
      <c r="A53" s="1" t="s">
        <v>329</v>
      </c>
      <c r="B53" s="27" t="s">
        <v>301</v>
      </c>
      <c r="C53" s="27">
        <v>3</v>
      </c>
      <c r="D53" s="27" t="s">
        <v>290</v>
      </c>
      <c r="E53" s="73">
        <v>2.0349496331838014E-2</v>
      </c>
      <c r="F53" s="74">
        <v>41</v>
      </c>
      <c r="G53"/>
      <c r="H53" s="27" t="s">
        <v>769</v>
      </c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 spans="1:52" x14ac:dyDescent="0.2">
      <c r="A54" s="1" t="s">
        <v>335</v>
      </c>
      <c r="B54" s="27" t="s">
        <v>302</v>
      </c>
      <c r="C54" s="27">
        <v>4</v>
      </c>
      <c r="D54" s="27" t="s">
        <v>291</v>
      </c>
      <c r="E54" s="73">
        <v>1.2074920170033459E-2</v>
      </c>
      <c r="F54" s="74">
        <v>24</v>
      </c>
      <c r="G54"/>
      <c r="H54" s="27" t="s">
        <v>769</v>
      </c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 spans="1:52" x14ac:dyDescent="0.2">
      <c r="A55" s="1" t="s">
        <v>336</v>
      </c>
      <c r="B55" s="27" t="s">
        <v>303</v>
      </c>
      <c r="C55" s="27">
        <v>5</v>
      </c>
      <c r="D55" s="27" t="s">
        <v>292</v>
      </c>
      <c r="E55" s="73">
        <v>1.1702791970191348E-2</v>
      </c>
      <c r="F55" s="74">
        <v>24</v>
      </c>
      <c r="G55"/>
      <c r="H55" s="27" t="s">
        <v>769</v>
      </c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 spans="1:52" x14ac:dyDescent="0.2">
      <c r="A56" s="1" t="s">
        <v>325</v>
      </c>
      <c r="B56" s="27" t="s">
        <v>304</v>
      </c>
      <c r="C56" s="27">
        <v>6</v>
      </c>
      <c r="D56" s="27" t="s">
        <v>293</v>
      </c>
      <c r="E56" s="73">
        <v>1.4132435607552852E-2</v>
      </c>
      <c r="F56" s="74">
        <v>28</v>
      </c>
      <c r="G56"/>
      <c r="H56" s="27" t="s">
        <v>769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 spans="1:52" x14ac:dyDescent="0.2">
      <c r="A57" s="1" t="s">
        <v>326</v>
      </c>
      <c r="B57" s="27" t="s">
        <v>305</v>
      </c>
      <c r="C57" s="27">
        <v>7</v>
      </c>
      <c r="D57" s="27" t="s">
        <v>294</v>
      </c>
      <c r="E57" s="73">
        <v>4.7508056566209045E-2</v>
      </c>
      <c r="F57" s="74">
        <v>95</v>
      </c>
      <c r="G57"/>
      <c r="H57" s="27" t="s">
        <v>769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 spans="1:52" x14ac:dyDescent="0.2"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 spans="1:52" x14ac:dyDescent="0.2">
      <c r="A59" s="32" t="s">
        <v>2</v>
      </c>
      <c r="B59" s="34" t="s">
        <v>773</v>
      </c>
      <c r="C59" s="34" t="s">
        <v>770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 spans="1:52" x14ac:dyDescent="0.2">
      <c r="A60" s="1" t="s">
        <v>269</v>
      </c>
      <c r="B60" s="1">
        <f>ROUND(AVERAGE(B21:AL21),1)</f>
        <v>0.7</v>
      </c>
      <c r="C60" s="31">
        <f>B60/B61</f>
        <v>2.3333333333333335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 spans="1:52" x14ac:dyDescent="0.2">
      <c r="A61" s="1" t="s">
        <v>270</v>
      </c>
      <c r="B61" s="1">
        <f>ROUND(AVERAGE(B22:AL22),1)</f>
        <v>0.3</v>
      </c>
      <c r="C61" s="27">
        <v>1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AM481"/>
  <sheetViews>
    <sheetView workbookViewId="0">
      <selection activeCell="Z10" sqref="Z10"/>
    </sheetView>
  </sheetViews>
  <sheetFormatPr baseColWidth="10" defaultColWidth="8.83203125" defaultRowHeight="15" x14ac:dyDescent="0.2"/>
  <cols>
    <col min="1" max="1" width="8" bestFit="1" customWidth="1"/>
    <col min="2" max="2" width="9.1640625" bestFit="1" customWidth="1"/>
    <col min="3" max="3" width="10.83203125" style="28" bestFit="1" customWidth="1"/>
    <col min="4" max="4" width="24" style="28" bestFit="1" customWidth="1"/>
    <col min="5" max="5" width="22" bestFit="1" customWidth="1"/>
    <col min="6" max="6" width="22.33203125" style="28" bestFit="1" customWidth="1"/>
    <col min="7" max="7" width="20.33203125" bestFit="1" customWidth="1"/>
    <col min="8" max="8" width="22.33203125" bestFit="1" customWidth="1"/>
    <col min="9" max="10" width="20" bestFit="1" customWidth="1"/>
    <col min="11" max="11" width="22.83203125" bestFit="1" customWidth="1"/>
    <col min="12" max="12" width="17" style="1" bestFit="1" customWidth="1"/>
    <col min="13" max="13" width="17" style="1" customWidth="1"/>
    <col min="14" max="15" width="20.33203125" bestFit="1" customWidth="1"/>
    <col min="16" max="16" width="10.1640625" bestFit="1" customWidth="1"/>
    <col min="17" max="17" width="18.83203125" bestFit="1" customWidth="1"/>
    <col min="18" max="18" width="13.5" bestFit="1" customWidth="1"/>
    <col min="19" max="19" width="13.5" style="1" customWidth="1"/>
    <col min="20" max="20" width="16.5" bestFit="1" customWidth="1"/>
    <col min="21" max="21" width="8.83203125" bestFit="1" customWidth="1"/>
    <col min="22" max="22" width="22.33203125" bestFit="1" customWidth="1"/>
    <col min="23" max="23" width="27.5" bestFit="1" customWidth="1"/>
    <col min="24" max="24" width="22.1640625" style="1" customWidth="1"/>
    <col min="25" max="25" width="27.5" style="1" customWidth="1"/>
    <col min="26" max="26" width="22.1640625" style="1" customWidth="1"/>
    <col min="28" max="28" width="8.83203125" style="82"/>
    <col min="29" max="29" width="17" style="58" bestFit="1" customWidth="1"/>
    <col min="30" max="30" width="16.6640625" style="49" bestFit="1" customWidth="1"/>
    <col min="31" max="31" width="11.83203125" style="15" bestFit="1" customWidth="1"/>
    <col min="32" max="32" width="15.5" style="58" bestFit="1" customWidth="1"/>
    <col min="33" max="33" width="7.83203125" style="58" bestFit="1" customWidth="1"/>
    <col min="34" max="34" width="9.6640625" style="58" bestFit="1" customWidth="1"/>
    <col min="35" max="35" width="16.33203125" style="49" bestFit="1" customWidth="1"/>
    <col min="36" max="36" width="22.83203125" style="49" bestFit="1" customWidth="1"/>
    <col min="37" max="37" width="22.83203125" style="49" customWidth="1"/>
    <col min="38" max="38" width="16" style="84" bestFit="1" customWidth="1"/>
    <col min="39" max="39" width="12.33203125" style="82" bestFit="1" customWidth="1"/>
  </cols>
  <sheetData>
    <row r="1" spans="1:39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821</v>
      </c>
      <c r="M1" s="70" t="s">
        <v>822</v>
      </c>
      <c r="N1" s="68" t="s">
        <v>277</v>
      </c>
      <c r="O1" s="68" t="s">
        <v>276</v>
      </c>
      <c r="P1" s="68" t="s">
        <v>171</v>
      </c>
      <c r="Q1" s="68" t="s">
        <v>273</v>
      </c>
      <c r="R1" s="68" t="s">
        <v>819</v>
      </c>
      <c r="S1" s="68" t="s">
        <v>820</v>
      </c>
      <c r="T1" s="78" t="s">
        <v>760</v>
      </c>
      <c r="U1" s="78" t="s">
        <v>774</v>
      </c>
      <c r="V1" s="68" t="s">
        <v>787</v>
      </c>
      <c r="W1" s="68" t="s">
        <v>801</v>
      </c>
      <c r="X1" s="68" t="s">
        <v>802</v>
      </c>
      <c r="Y1" s="68" t="s">
        <v>803</v>
      </c>
      <c r="Z1" s="68"/>
      <c r="AB1" s="79" t="s">
        <v>267</v>
      </c>
      <c r="AC1" s="19" t="s">
        <v>788</v>
      </c>
      <c r="AD1" s="24" t="s">
        <v>795</v>
      </c>
      <c r="AE1" s="80" t="s">
        <v>789</v>
      </c>
      <c r="AF1" s="19" t="s">
        <v>790</v>
      </c>
      <c r="AG1" s="19" t="s">
        <v>270</v>
      </c>
      <c r="AH1" s="19" t="s">
        <v>269</v>
      </c>
      <c r="AI1" s="24" t="s">
        <v>791</v>
      </c>
      <c r="AJ1" s="24" t="s">
        <v>792</v>
      </c>
      <c r="AK1" s="24" t="s">
        <v>793</v>
      </c>
      <c r="AL1" s="81" t="s">
        <v>794</v>
      </c>
      <c r="AM1" s="79" t="s">
        <v>796</v>
      </c>
    </row>
    <row r="2" spans="1:39" x14ac:dyDescent="0.2">
      <c r="A2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IF(R2&gt;0,K2,12)</f>
        <v>12</v>
      </c>
      <c r="M2" s="1">
        <f>IF(S2&gt;0,K2,24)</f>
        <v>24</v>
      </c>
      <c r="N2" s="1" t="str">
        <f>SABI_SUMMARY!L2</f>
        <v>ADULT_84</v>
      </c>
      <c r="O2" s="1" t="str">
        <f>SABI_SUMMARY!M2</f>
        <v>MALE_ADULT_84</v>
      </c>
      <c r="P2" s="1" t="str">
        <f>SABI_SUMMARY!N2</f>
        <v>MORTALITY</v>
      </c>
      <c r="Q2" s="1">
        <f>SABI_SUMMARY!O2</f>
        <v>1</v>
      </c>
      <c r="R2">
        <f>IF(K2&lt;=12,1,0)</f>
        <v>0</v>
      </c>
      <c r="S2" s="1">
        <f>IF(K2&lt;=24,1,0)</f>
        <v>0</v>
      </c>
      <c r="T2" t="s">
        <v>797</v>
      </c>
      <c r="U2">
        <v>1</v>
      </c>
      <c r="V2" s="1">
        <f t="array" ref="V2">INDEX($AC$1:$AM$262,MATCH(1,($AC$1:$AC$262=T2)*($AD$1:$AD$262=U2),0),8)</f>
        <v>38</v>
      </c>
      <c r="W2" t="str">
        <f>IF(V2&lt;=12,"CUB",IF(V2&lt;=24,"JUVENILE",IF(V2&lt;=36,"SUBADULT",IF(V2&lt;=48,"ADULT_36_48",IF(V2&lt;=60,"ADULT_48_60",IF(V2&lt;=72,"ADULT_60_72",IF(V2&lt;=84,"ADULT_72_84",IF(V2&gt;84,"ADULT_84","NA"))))))))</f>
        <v>ADULT_36_48</v>
      </c>
      <c r="X2" s="1">
        <f t="shared" ref="X2:X65" si="0">IF(K2&gt;=12,1,0)</f>
        <v>1</v>
      </c>
      <c r="Y2" s="1">
        <f>IF(K2&gt;=24,1,0)</f>
        <v>1</v>
      </c>
      <c r="AB2" s="82">
        <v>1</v>
      </c>
      <c r="AC2" s="59" t="s">
        <v>797</v>
      </c>
      <c r="AD2" s="49">
        <v>1</v>
      </c>
      <c r="AE2" s="83">
        <v>34973</v>
      </c>
      <c r="AF2" s="58">
        <v>2</v>
      </c>
      <c r="AG2" s="58">
        <v>1</v>
      </c>
      <c r="AH2" s="58">
        <v>1</v>
      </c>
      <c r="AI2" s="49">
        <v>2</v>
      </c>
      <c r="AJ2" s="49">
        <f t="shared" ref="AJ2:AJ65" si="1">(YEAR(AE2)-YEAR(AL2))*12+MONTH(AE2)-MONTH(AL2)</f>
        <v>38</v>
      </c>
      <c r="AK2" s="49" t="str">
        <f t="shared" ref="AK2:AK65" si="2">IF(AJ2&lt;=12,"CUB",IF(AJ2&lt;=24,"JUVENILE",IF(AJ2&lt;=36,"SUBADULT",IF(AJ2&lt;=48,"ADULT_36_48",IF(AJ2&lt;=60,"ADULT_48_60",IF(AJ2&lt;=72,"ADULT_60_72",IF(AJ2&lt;=84,"ADULT_72_84",IF(AJ2&gt;84,"ADULT_84","NA"))))))))</f>
        <v>ADULT_36_48</v>
      </c>
      <c r="AL2" s="84">
        <v>33817</v>
      </c>
      <c r="AM2" s="82" t="s">
        <v>798</v>
      </c>
    </row>
    <row r="3" spans="1:39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 t="shared" ref="L3:L66" si="3">IF(R3&gt;0,K3,12)</f>
        <v>12</v>
      </c>
      <c r="M3" s="1">
        <f t="shared" ref="M3:M66" si="4">IF(S3&gt;0,K3,24)</f>
        <v>24</v>
      </c>
      <c r="N3" s="1" t="str">
        <f>SABI_SUMMARY!L3</f>
        <v>ADULT_84</v>
      </c>
      <c r="O3" s="1" t="str">
        <f>SABI_SUMMARY!M3</f>
        <v>FEMALE_ADULT_84</v>
      </c>
      <c r="P3" s="1" t="str">
        <f>SABI_SUMMARY!N3</f>
        <v>MORTALITY</v>
      </c>
      <c r="Q3" s="1">
        <f>SABI_SUMMARY!O3</f>
        <v>1</v>
      </c>
      <c r="R3" s="1">
        <f t="shared" ref="R3:R66" si="5">IF(K3&lt;=12,1,0)</f>
        <v>0</v>
      </c>
      <c r="S3" s="1">
        <f t="shared" ref="S3:S66" si="6">IF(K3&lt;=24,1,0)</f>
        <v>0</v>
      </c>
      <c r="T3" s="1" t="s">
        <v>797</v>
      </c>
      <c r="U3">
        <v>1</v>
      </c>
      <c r="V3" s="1">
        <f t="array" ref="V3">INDEX($AC$1:$AM$262,MATCH(1,($AC$1:$AC$262=T3)*($AD$1:$AD$262=U3),0),8)</f>
        <v>38</v>
      </c>
      <c r="W3" s="1" t="str">
        <f t="shared" ref="W3:W66" si="7">IF(V3&lt;=12,"CUB",IF(V3&lt;=24,"JUVENILE",IF(V3&lt;=36,"SUBADULT",IF(V3&lt;=48,"ADULT_36_48",IF(V3&lt;=60,"ADULT_48_60",IF(V3&lt;=72,"ADULT_60_72",IF(V3&lt;=84,"ADULT_72_84",IF(V3&gt;84,"ADULT_84","NA"))))))))</f>
        <v>ADULT_36_48</v>
      </c>
      <c r="X3" s="1">
        <f t="shared" si="0"/>
        <v>1</v>
      </c>
      <c r="Y3" s="1">
        <f t="shared" ref="Y3:Y66" si="8">IF(K3&gt;=24,1,0)</f>
        <v>1</v>
      </c>
      <c r="AB3" s="82">
        <v>2</v>
      </c>
      <c r="AC3" s="59" t="s">
        <v>797</v>
      </c>
      <c r="AD3" s="49">
        <v>2</v>
      </c>
      <c r="AE3" s="83">
        <v>35704</v>
      </c>
      <c r="AF3" s="58">
        <v>2</v>
      </c>
      <c r="AG3" s="58" t="s">
        <v>271</v>
      </c>
      <c r="AH3" s="58" t="s">
        <v>271</v>
      </c>
      <c r="AI3" s="49">
        <v>0</v>
      </c>
      <c r="AJ3" s="49">
        <f t="shared" si="1"/>
        <v>62</v>
      </c>
      <c r="AK3" s="49" t="str">
        <f t="shared" si="2"/>
        <v>ADULT_60_72</v>
      </c>
      <c r="AL3" s="84">
        <v>33817</v>
      </c>
      <c r="AM3" s="82" t="s">
        <v>798</v>
      </c>
    </row>
    <row r="4" spans="1:39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si="3"/>
        <v>1</v>
      </c>
      <c r="M4" s="1">
        <f t="shared" si="4"/>
        <v>1</v>
      </c>
      <c r="N4" s="1" t="str">
        <f>SABI_SUMMARY!L4</f>
        <v>CUB</v>
      </c>
      <c r="O4" s="1" t="str">
        <f>SABI_SUMMARY!M4</f>
        <v>NA_CUB</v>
      </c>
      <c r="P4" s="1" t="str">
        <f>SABI_SUMMARY!N4</f>
        <v>MORTALITY</v>
      </c>
      <c r="Q4" s="1">
        <f>SABI_SUMMARY!O4</f>
        <v>1</v>
      </c>
      <c r="R4" s="1">
        <f t="shared" si="5"/>
        <v>1</v>
      </c>
      <c r="S4" s="1">
        <f t="shared" si="6"/>
        <v>1</v>
      </c>
      <c r="T4" s="1" t="s">
        <v>797</v>
      </c>
      <c r="U4">
        <v>2</v>
      </c>
      <c r="V4" s="1">
        <f t="array" ref="V4">INDEX($AC$1:$AM$262,MATCH(1,($AC$1:$AC$262=T4)*($AD$1:$AD$262=U4),0),8)</f>
        <v>62</v>
      </c>
      <c r="W4" s="1" t="str">
        <f t="shared" si="7"/>
        <v>ADULT_60_72</v>
      </c>
      <c r="X4" s="1">
        <f t="shared" si="0"/>
        <v>0</v>
      </c>
      <c r="Y4" s="1">
        <f t="shared" si="8"/>
        <v>0</v>
      </c>
      <c r="AB4" s="82">
        <v>3</v>
      </c>
      <c r="AC4" s="59" t="s">
        <v>797</v>
      </c>
      <c r="AD4" s="49">
        <v>3</v>
      </c>
      <c r="AE4" s="83">
        <v>35855</v>
      </c>
      <c r="AF4" s="58">
        <v>1</v>
      </c>
      <c r="AG4" s="58">
        <v>1</v>
      </c>
      <c r="AH4" s="58" t="s">
        <v>271</v>
      </c>
      <c r="AI4" s="49">
        <v>0</v>
      </c>
      <c r="AJ4" s="49">
        <f t="shared" si="1"/>
        <v>67</v>
      </c>
      <c r="AK4" s="49" t="str">
        <f t="shared" si="2"/>
        <v>ADULT_60_72</v>
      </c>
      <c r="AL4" s="84">
        <v>33817</v>
      </c>
      <c r="AM4" s="82" t="s">
        <v>798</v>
      </c>
    </row>
    <row r="5" spans="1:39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3"/>
        <v>1</v>
      </c>
      <c r="M5" s="1">
        <f t="shared" si="4"/>
        <v>1</v>
      </c>
      <c r="N5" s="1" t="str">
        <f>SABI_SUMMARY!L5</f>
        <v>CUB</v>
      </c>
      <c r="O5" s="1" t="str">
        <f>SABI_SUMMARY!M5</f>
        <v>NA_CUB</v>
      </c>
      <c r="P5" s="1" t="str">
        <f>SABI_SUMMARY!N5</f>
        <v>MORTALITY</v>
      </c>
      <c r="Q5" s="1">
        <f>SABI_SUMMARY!O5</f>
        <v>1</v>
      </c>
      <c r="R5" s="1">
        <f t="shared" si="5"/>
        <v>1</v>
      </c>
      <c r="S5" s="1">
        <f t="shared" si="6"/>
        <v>1</v>
      </c>
      <c r="T5" s="1" t="s">
        <v>797</v>
      </c>
      <c r="U5">
        <v>2</v>
      </c>
      <c r="V5" s="1">
        <f t="array" ref="V5">INDEX($AC$1:$AM$262,MATCH(1,($AC$1:$AC$262=T5)*($AD$1:$AD$262=U5),0),8)</f>
        <v>62</v>
      </c>
      <c r="W5" s="1" t="str">
        <f t="shared" si="7"/>
        <v>ADULT_60_72</v>
      </c>
      <c r="X5" s="1">
        <f t="shared" si="0"/>
        <v>0</v>
      </c>
      <c r="Y5" s="1">
        <f t="shared" si="8"/>
        <v>0</v>
      </c>
      <c r="AB5" s="82">
        <v>4</v>
      </c>
      <c r="AC5" s="59" t="s">
        <v>797</v>
      </c>
      <c r="AD5" s="49">
        <v>4</v>
      </c>
      <c r="AE5" s="83">
        <v>36039</v>
      </c>
      <c r="AF5" s="58">
        <v>2</v>
      </c>
      <c r="AG5" s="58">
        <v>1</v>
      </c>
      <c r="AH5" s="58">
        <v>1</v>
      </c>
      <c r="AI5" s="49">
        <v>2</v>
      </c>
      <c r="AJ5" s="49">
        <f t="shared" si="1"/>
        <v>73</v>
      </c>
      <c r="AK5" s="49" t="str">
        <f t="shared" si="2"/>
        <v>ADULT_72_84</v>
      </c>
      <c r="AL5" s="84">
        <v>33817</v>
      </c>
      <c r="AM5" s="82" t="s">
        <v>798</v>
      </c>
    </row>
    <row r="6" spans="1:39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3"/>
        <v>1</v>
      </c>
      <c r="M6" s="1">
        <f t="shared" si="4"/>
        <v>1</v>
      </c>
      <c r="N6" s="1" t="str">
        <f>SABI_SUMMARY!L6</f>
        <v>CUB</v>
      </c>
      <c r="O6" s="1" t="str">
        <f>SABI_SUMMARY!M6</f>
        <v>MALE_CUB</v>
      </c>
      <c r="P6" s="1" t="str">
        <f>SABI_SUMMARY!N6</f>
        <v>MORTALITY</v>
      </c>
      <c r="Q6" s="1">
        <f>SABI_SUMMARY!O6</f>
        <v>1</v>
      </c>
      <c r="R6" s="1">
        <f t="shared" si="5"/>
        <v>1</v>
      </c>
      <c r="S6" s="1">
        <f t="shared" si="6"/>
        <v>1</v>
      </c>
      <c r="T6" s="1" t="s">
        <v>797</v>
      </c>
      <c r="U6">
        <v>3</v>
      </c>
      <c r="V6" s="1">
        <f t="array" ref="V6">INDEX($AC$1:$AM$262,MATCH(1,($AC$1:$AC$262=T6)*($AD$1:$AD$262=U6),0),8)</f>
        <v>67</v>
      </c>
      <c r="W6" s="1" t="str">
        <f t="shared" si="7"/>
        <v>ADULT_60_72</v>
      </c>
      <c r="X6" s="1">
        <f t="shared" si="0"/>
        <v>0</v>
      </c>
      <c r="Y6" s="1">
        <f t="shared" si="8"/>
        <v>0</v>
      </c>
      <c r="AB6" s="82">
        <v>5</v>
      </c>
      <c r="AC6" s="59" t="s">
        <v>797</v>
      </c>
      <c r="AD6" s="49">
        <v>5</v>
      </c>
      <c r="AE6" s="83">
        <v>37135</v>
      </c>
      <c r="AF6" s="58">
        <v>2</v>
      </c>
      <c r="AG6" s="58">
        <v>1</v>
      </c>
      <c r="AH6" s="58">
        <v>1</v>
      </c>
      <c r="AI6" s="49">
        <v>0</v>
      </c>
      <c r="AJ6" s="49">
        <f t="shared" si="1"/>
        <v>109</v>
      </c>
      <c r="AK6" s="49" t="str">
        <f t="shared" si="2"/>
        <v>ADULT_84</v>
      </c>
      <c r="AL6" s="84">
        <v>33817</v>
      </c>
      <c r="AM6" s="82" t="s">
        <v>798</v>
      </c>
    </row>
    <row r="7" spans="1:39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3"/>
        <v>12</v>
      </c>
      <c r="M7" s="1">
        <f t="shared" si="4"/>
        <v>24</v>
      </c>
      <c r="N7" s="1" t="str">
        <f>SABI_SUMMARY!L7</f>
        <v>ADULT_84</v>
      </c>
      <c r="O7" s="1" t="str">
        <f>SABI_SUMMARY!M7</f>
        <v>MALE_ADULT_84</v>
      </c>
      <c r="P7" s="1" t="str">
        <f>SABI_SUMMARY!N7</f>
        <v>MORTALITY</v>
      </c>
      <c r="Q7" s="1">
        <f>SABI_SUMMARY!O7</f>
        <v>1</v>
      </c>
      <c r="R7" s="1">
        <f t="shared" si="5"/>
        <v>0</v>
      </c>
      <c r="S7" s="1">
        <f t="shared" si="6"/>
        <v>0</v>
      </c>
      <c r="T7" s="1" t="s">
        <v>797</v>
      </c>
      <c r="U7">
        <v>4</v>
      </c>
      <c r="V7" s="1">
        <f t="array" ref="V7">INDEX($AC$1:$AM$262,MATCH(1,($AC$1:$AC$262=T7)*($AD$1:$AD$262=U7),0),8)</f>
        <v>73</v>
      </c>
      <c r="W7" s="1" t="str">
        <f t="shared" si="7"/>
        <v>ADULT_72_84</v>
      </c>
      <c r="X7" s="1">
        <f t="shared" si="0"/>
        <v>1</v>
      </c>
      <c r="Y7" s="1">
        <f t="shared" si="8"/>
        <v>1</v>
      </c>
      <c r="AB7" s="82">
        <v>6</v>
      </c>
      <c r="AC7" s="59" t="s">
        <v>797</v>
      </c>
      <c r="AD7" s="49">
        <v>6</v>
      </c>
      <c r="AE7" s="83">
        <v>37591</v>
      </c>
      <c r="AF7" s="58">
        <v>2</v>
      </c>
      <c r="AG7" s="58" t="s">
        <v>271</v>
      </c>
      <c r="AH7" s="58" t="s">
        <v>271</v>
      </c>
      <c r="AI7" s="49">
        <v>0</v>
      </c>
      <c r="AJ7" s="49">
        <f t="shared" si="1"/>
        <v>124</v>
      </c>
      <c r="AK7" s="49" t="str">
        <f t="shared" si="2"/>
        <v>ADULT_84</v>
      </c>
      <c r="AL7" s="84">
        <v>33817</v>
      </c>
      <c r="AM7" s="82" t="s">
        <v>798</v>
      </c>
    </row>
    <row r="8" spans="1:39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3"/>
        <v>12</v>
      </c>
      <c r="M8" s="1">
        <f t="shared" si="4"/>
        <v>24</v>
      </c>
      <c r="N8" s="1" t="str">
        <f>SABI_SUMMARY!L8</f>
        <v>ADULT_84</v>
      </c>
      <c r="O8" s="1" t="str">
        <f>SABI_SUMMARY!M8</f>
        <v>FEMALE_ADULT_84</v>
      </c>
      <c r="P8" s="1" t="str">
        <f>SABI_SUMMARY!N8</f>
        <v>CENSORED</v>
      </c>
      <c r="Q8" s="1">
        <f>SABI_SUMMARY!O8</f>
        <v>0</v>
      </c>
      <c r="R8" s="1">
        <f t="shared" si="5"/>
        <v>0</v>
      </c>
      <c r="S8" s="1">
        <f t="shared" si="6"/>
        <v>0</v>
      </c>
      <c r="T8" s="1" t="s">
        <v>797</v>
      </c>
      <c r="U8">
        <v>4</v>
      </c>
      <c r="V8" s="1">
        <f t="array" ref="V8">INDEX($AC$1:$AM$262,MATCH(1,($AC$1:$AC$262=T8)*($AD$1:$AD$262=U8),0),8)</f>
        <v>73</v>
      </c>
      <c r="W8" s="1" t="str">
        <f t="shared" si="7"/>
        <v>ADULT_72_84</v>
      </c>
      <c r="X8" s="1">
        <f t="shared" si="0"/>
        <v>1</v>
      </c>
      <c r="Y8" s="1">
        <f t="shared" si="8"/>
        <v>1</v>
      </c>
      <c r="AB8" s="82">
        <v>7</v>
      </c>
      <c r="AC8" s="59" t="s">
        <v>797</v>
      </c>
      <c r="AD8" s="49">
        <v>7</v>
      </c>
      <c r="AE8" s="83">
        <v>37865</v>
      </c>
      <c r="AF8" s="58">
        <v>2</v>
      </c>
      <c r="AG8" s="58" t="s">
        <v>271</v>
      </c>
      <c r="AH8" s="58" t="s">
        <v>271</v>
      </c>
      <c r="AI8" s="49">
        <v>0</v>
      </c>
      <c r="AJ8" s="49">
        <f t="shared" si="1"/>
        <v>133</v>
      </c>
      <c r="AK8" s="49" t="str">
        <f t="shared" si="2"/>
        <v>ADULT_84</v>
      </c>
      <c r="AL8" s="84">
        <v>33817</v>
      </c>
      <c r="AM8" s="82" t="s">
        <v>798</v>
      </c>
    </row>
    <row r="9" spans="1:39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3"/>
        <v>3</v>
      </c>
      <c r="M9" s="1">
        <f t="shared" si="4"/>
        <v>3</v>
      </c>
      <c r="N9" s="1" t="str">
        <f>SABI_SUMMARY!L9</f>
        <v>CUB</v>
      </c>
      <c r="O9" s="1" t="str">
        <f>SABI_SUMMARY!M9</f>
        <v>FEMALE_CUB</v>
      </c>
      <c r="P9" s="1" t="str">
        <f>SABI_SUMMARY!N9</f>
        <v>MORTALITY</v>
      </c>
      <c r="Q9" s="1">
        <f>SABI_SUMMARY!O9</f>
        <v>1</v>
      </c>
      <c r="R9" s="1">
        <f t="shared" si="5"/>
        <v>1</v>
      </c>
      <c r="S9" s="1">
        <f t="shared" si="6"/>
        <v>1</v>
      </c>
      <c r="T9" s="1" t="s">
        <v>797</v>
      </c>
      <c r="U9">
        <v>5</v>
      </c>
      <c r="V9" s="1">
        <f t="array" ref="V9">INDEX($AC$1:$AM$262,MATCH(1,($AC$1:$AC$262=T9)*($AD$1:$AD$262=U9),0),8)</f>
        <v>109</v>
      </c>
      <c r="W9" s="1" t="str">
        <f t="shared" si="7"/>
        <v>ADULT_84</v>
      </c>
      <c r="X9" s="1">
        <f t="shared" si="0"/>
        <v>0</v>
      </c>
      <c r="Y9" s="1">
        <f t="shared" si="8"/>
        <v>0</v>
      </c>
      <c r="AB9" s="82">
        <v>8</v>
      </c>
      <c r="AC9" s="59" t="s">
        <v>797</v>
      </c>
      <c r="AD9" s="49">
        <v>8</v>
      </c>
      <c r="AE9" s="83">
        <v>38018</v>
      </c>
      <c r="AF9" s="58">
        <v>2</v>
      </c>
      <c r="AG9" s="58" t="s">
        <v>271</v>
      </c>
      <c r="AH9" s="58">
        <v>1</v>
      </c>
      <c r="AI9" s="49">
        <v>0</v>
      </c>
      <c r="AJ9" s="49">
        <f t="shared" si="1"/>
        <v>138</v>
      </c>
      <c r="AK9" s="49" t="str">
        <f t="shared" si="2"/>
        <v>ADULT_84</v>
      </c>
      <c r="AL9" s="84">
        <v>33817</v>
      </c>
      <c r="AM9" s="82" t="s">
        <v>798</v>
      </c>
    </row>
    <row r="10" spans="1:39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3"/>
        <v>9</v>
      </c>
      <c r="M10" s="1">
        <f t="shared" si="4"/>
        <v>9</v>
      </c>
      <c r="N10" s="1" t="str">
        <f>SABI_SUMMARY!L10</f>
        <v>CUB</v>
      </c>
      <c r="O10" s="1" t="str">
        <f>SABI_SUMMARY!M10</f>
        <v>MALE_CUB</v>
      </c>
      <c r="P10" s="1" t="str">
        <f>SABI_SUMMARY!N10</f>
        <v>MORTALITY</v>
      </c>
      <c r="Q10" s="1">
        <f>SABI_SUMMARY!O10</f>
        <v>1</v>
      </c>
      <c r="R10" s="1">
        <f t="shared" si="5"/>
        <v>1</v>
      </c>
      <c r="S10" s="1">
        <f t="shared" si="6"/>
        <v>1</v>
      </c>
      <c r="T10" s="1" t="s">
        <v>797</v>
      </c>
      <c r="U10">
        <v>5</v>
      </c>
      <c r="V10" s="1">
        <f t="array" ref="V10">INDEX($AC$1:$AM$262,MATCH(1,($AC$1:$AC$262=T10)*($AD$1:$AD$262=U10),0),8)</f>
        <v>109</v>
      </c>
      <c r="W10" s="1" t="str">
        <f t="shared" si="7"/>
        <v>ADULT_84</v>
      </c>
      <c r="X10" s="1">
        <f t="shared" si="0"/>
        <v>0</v>
      </c>
      <c r="Y10" s="1">
        <f t="shared" si="8"/>
        <v>0</v>
      </c>
      <c r="AB10" s="82">
        <v>9</v>
      </c>
      <c r="AC10" s="59" t="s">
        <v>797</v>
      </c>
      <c r="AD10" s="49">
        <v>9</v>
      </c>
      <c r="AE10" s="83">
        <v>38322</v>
      </c>
      <c r="AF10" s="58">
        <v>2</v>
      </c>
      <c r="AG10" s="58" t="s">
        <v>271</v>
      </c>
      <c r="AH10" s="58" t="s">
        <v>271</v>
      </c>
      <c r="AI10" s="49">
        <v>0</v>
      </c>
      <c r="AJ10" s="49">
        <f t="shared" si="1"/>
        <v>148</v>
      </c>
      <c r="AK10" s="49" t="str">
        <f t="shared" si="2"/>
        <v>ADULT_84</v>
      </c>
      <c r="AL10" s="84">
        <v>33817</v>
      </c>
      <c r="AM10" s="82" t="s">
        <v>798</v>
      </c>
    </row>
    <row r="11" spans="1:39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3"/>
        <v>3</v>
      </c>
      <c r="M11" s="1">
        <f t="shared" si="4"/>
        <v>3</v>
      </c>
      <c r="N11" s="1" t="str">
        <f>SABI_SUMMARY!L11</f>
        <v>CUB</v>
      </c>
      <c r="O11" s="1" t="str">
        <f>SABI_SUMMARY!M11</f>
        <v>NA_CUB</v>
      </c>
      <c r="P11" s="1" t="str">
        <f>SABI_SUMMARY!N11</f>
        <v>MORTALITY</v>
      </c>
      <c r="Q11" s="1">
        <f>SABI_SUMMARY!O11</f>
        <v>1</v>
      </c>
      <c r="R11" s="1">
        <f t="shared" si="5"/>
        <v>1</v>
      </c>
      <c r="S11" s="1">
        <f t="shared" si="6"/>
        <v>1</v>
      </c>
      <c r="T11" s="1" t="s">
        <v>797</v>
      </c>
      <c r="U11">
        <v>6</v>
      </c>
      <c r="V11" s="1">
        <f t="array" ref="V11">INDEX($AC$1:$AM$262,MATCH(1,($AC$1:$AC$262=T11)*($AD$1:$AD$262=U11),0),8)</f>
        <v>124</v>
      </c>
      <c r="W11" s="1" t="str">
        <f t="shared" si="7"/>
        <v>ADULT_84</v>
      </c>
      <c r="X11" s="1">
        <f t="shared" si="0"/>
        <v>0</v>
      </c>
      <c r="Y11" s="1">
        <f t="shared" si="8"/>
        <v>0</v>
      </c>
      <c r="AB11" s="82">
        <v>10</v>
      </c>
      <c r="AC11" s="59" t="s">
        <v>797</v>
      </c>
      <c r="AD11" s="49">
        <v>10</v>
      </c>
      <c r="AE11" s="83">
        <v>38749</v>
      </c>
      <c r="AF11" s="58" t="s">
        <v>271</v>
      </c>
      <c r="AG11" s="58" t="s">
        <v>271</v>
      </c>
      <c r="AH11" s="58" t="s">
        <v>271</v>
      </c>
      <c r="AI11" s="49">
        <v>0</v>
      </c>
      <c r="AJ11" s="49">
        <f t="shared" si="1"/>
        <v>162</v>
      </c>
      <c r="AK11" s="49" t="str">
        <f t="shared" si="2"/>
        <v>ADULT_84</v>
      </c>
      <c r="AL11" s="84">
        <v>33817</v>
      </c>
      <c r="AM11" s="82" t="s">
        <v>798</v>
      </c>
    </row>
    <row r="12" spans="1:39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3"/>
        <v>3</v>
      </c>
      <c r="M12" s="1">
        <f t="shared" si="4"/>
        <v>3</v>
      </c>
      <c r="N12" s="1" t="str">
        <f>SABI_SUMMARY!L12</f>
        <v>CUB</v>
      </c>
      <c r="O12" s="1" t="str">
        <f>SABI_SUMMARY!M12</f>
        <v>NA_CUB</v>
      </c>
      <c r="P12" s="1" t="str">
        <f>SABI_SUMMARY!N12</f>
        <v>MORTALITY</v>
      </c>
      <c r="Q12" s="1">
        <f>SABI_SUMMARY!O12</f>
        <v>1</v>
      </c>
      <c r="R12" s="1">
        <f t="shared" si="5"/>
        <v>1</v>
      </c>
      <c r="S12" s="1">
        <f t="shared" si="6"/>
        <v>1</v>
      </c>
      <c r="T12" s="1" t="s">
        <v>797</v>
      </c>
      <c r="U12">
        <v>6</v>
      </c>
      <c r="V12" s="1">
        <f t="array" ref="V12">INDEX($AC$1:$AM$262,MATCH(1,($AC$1:$AC$262=T12)*($AD$1:$AD$262=U12),0),8)</f>
        <v>124</v>
      </c>
      <c r="W12" s="1" t="str">
        <f t="shared" si="7"/>
        <v>ADULT_84</v>
      </c>
      <c r="X12" s="1">
        <f t="shared" si="0"/>
        <v>0</v>
      </c>
      <c r="Y12" s="1">
        <f t="shared" si="8"/>
        <v>0</v>
      </c>
      <c r="AB12" s="82">
        <v>11</v>
      </c>
      <c r="AC12" s="59" t="s">
        <v>797</v>
      </c>
      <c r="AD12" s="49">
        <v>11</v>
      </c>
      <c r="AE12" s="83">
        <v>39114</v>
      </c>
      <c r="AF12" s="58">
        <v>1</v>
      </c>
      <c r="AG12" s="58">
        <v>1</v>
      </c>
      <c r="AH12" s="58" t="s">
        <v>271</v>
      </c>
      <c r="AI12" s="49">
        <v>0</v>
      </c>
      <c r="AJ12" s="49">
        <f t="shared" si="1"/>
        <v>174</v>
      </c>
      <c r="AK12" s="49" t="str">
        <f t="shared" si="2"/>
        <v>ADULT_84</v>
      </c>
      <c r="AL12" s="84">
        <v>33817</v>
      </c>
      <c r="AM12" s="82" t="s">
        <v>798</v>
      </c>
    </row>
    <row r="13" spans="1:39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3"/>
        <v>1</v>
      </c>
      <c r="M13" s="1">
        <f t="shared" si="4"/>
        <v>1</v>
      </c>
      <c r="N13" s="1" t="str">
        <f>SABI_SUMMARY!L13</f>
        <v>CUB</v>
      </c>
      <c r="O13" s="1" t="str">
        <f>SABI_SUMMARY!M13</f>
        <v>NA_CUB</v>
      </c>
      <c r="P13" s="1" t="str">
        <f>SABI_SUMMARY!N13</f>
        <v>MORTALITY</v>
      </c>
      <c r="Q13" s="1">
        <f>SABI_SUMMARY!O13</f>
        <v>1</v>
      </c>
      <c r="R13" s="1">
        <f t="shared" si="5"/>
        <v>1</v>
      </c>
      <c r="S13" s="1">
        <f t="shared" si="6"/>
        <v>1</v>
      </c>
      <c r="T13" s="1" t="s">
        <v>797</v>
      </c>
      <c r="U13">
        <v>7</v>
      </c>
      <c r="V13" s="1">
        <f t="array" ref="V13">INDEX($AC$1:$AM$262,MATCH(1,($AC$1:$AC$262=T13)*($AD$1:$AD$262=U13),0),8)</f>
        <v>133</v>
      </c>
      <c r="W13" s="1" t="str">
        <f t="shared" si="7"/>
        <v>ADULT_84</v>
      </c>
      <c r="X13" s="1">
        <f t="shared" si="0"/>
        <v>0</v>
      </c>
      <c r="Y13" s="1">
        <f t="shared" si="8"/>
        <v>0</v>
      </c>
      <c r="AB13" s="82">
        <v>12</v>
      </c>
      <c r="AC13" s="58" t="s">
        <v>775</v>
      </c>
      <c r="AD13" s="49">
        <v>1</v>
      </c>
      <c r="AE13" s="83">
        <v>38018</v>
      </c>
      <c r="AF13" s="58" t="s">
        <v>271</v>
      </c>
      <c r="AG13" s="58" t="s">
        <v>271</v>
      </c>
      <c r="AH13" s="58" t="s">
        <v>271</v>
      </c>
      <c r="AI13" s="49">
        <v>0</v>
      </c>
      <c r="AJ13" s="49">
        <f t="shared" si="1"/>
        <v>52</v>
      </c>
      <c r="AK13" s="49" t="str">
        <f t="shared" si="2"/>
        <v>ADULT_48_60</v>
      </c>
      <c r="AL13" s="84">
        <v>36434</v>
      </c>
      <c r="AM13" s="82" t="s">
        <v>798</v>
      </c>
    </row>
    <row r="14" spans="1:39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3"/>
        <v>1</v>
      </c>
      <c r="M14" s="1">
        <f t="shared" si="4"/>
        <v>1</v>
      </c>
      <c r="N14" s="1" t="str">
        <f>SABI_SUMMARY!L14</f>
        <v>CUB</v>
      </c>
      <c r="O14" s="1" t="str">
        <f>SABI_SUMMARY!M14</f>
        <v>NA_CUB</v>
      </c>
      <c r="P14" s="1" t="str">
        <f>SABI_SUMMARY!N14</f>
        <v>MORTALITY</v>
      </c>
      <c r="Q14" s="1">
        <f>SABI_SUMMARY!O14</f>
        <v>1</v>
      </c>
      <c r="R14" s="1">
        <f t="shared" si="5"/>
        <v>1</v>
      </c>
      <c r="S14" s="1">
        <f t="shared" si="6"/>
        <v>1</v>
      </c>
      <c r="T14" s="1" t="s">
        <v>797</v>
      </c>
      <c r="U14">
        <v>7</v>
      </c>
      <c r="V14" s="1">
        <f t="array" ref="V14">INDEX($AC$1:$AM$262,MATCH(1,($AC$1:$AC$262=T14)*($AD$1:$AD$262=U14),0),8)</f>
        <v>133</v>
      </c>
      <c r="W14" s="1" t="str">
        <f t="shared" si="7"/>
        <v>ADULT_84</v>
      </c>
      <c r="X14" s="1">
        <f t="shared" si="0"/>
        <v>0</v>
      </c>
      <c r="Y14" s="1">
        <f t="shared" si="8"/>
        <v>0</v>
      </c>
      <c r="AB14" s="82">
        <v>13</v>
      </c>
      <c r="AC14" s="58" t="s">
        <v>775</v>
      </c>
      <c r="AD14" s="49">
        <v>2</v>
      </c>
      <c r="AE14" s="83">
        <v>38261</v>
      </c>
      <c r="AF14" s="58">
        <v>2</v>
      </c>
      <c r="AG14" s="58" t="s">
        <v>271</v>
      </c>
      <c r="AH14" s="58">
        <v>2</v>
      </c>
      <c r="AI14" s="49">
        <v>2</v>
      </c>
      <c r="AJ14" s="49">
        <f t="shared" si="1"/>
        <v>60</v>
      </c>
      <c r="AK14" s="49" t="str">
        <f t="shared" si="2"/>
        <v>ADULT_48_60</v>
      </c>
      <c r="AL14" s="84">
        <v>36434</v>
      </c>
      <c r="AM14" s="82" t="s">
        <v>798</v>
      </c>
    </row>
    <row r="15" spans="1:39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3"/>
        <v>2</v>
      </c>
      <c r="M15" s="1">
        <f t="shared" si="4"/>
        <v>2</v>
      </c>
      <c r="N15" s="1" t="str">
        <f>SABI_SUMMARY!L15</f>
        <v>CUB</v>
      </c>
      <c r="O15" s="1" t="str">
        <f>SABI_SUMMARY!M15</f>
        <v>NA_CUB</v>
      </c>
      <c r="P15" s="1" t="str">
        <f>SABI_SUMMARY!N15</f>
        <v>MORTALITY</v>
      </c>
      <c r="Q15" s="1">
        <f>SABI_SUMMARY!O15</f>
        <v>1</v>
      </c>
      <c r="R15" s="1">
        <f t="shared" si="5"/>
        <v>1</v>
      </c>
      <c r="S15" s="1">
        <f t="shared" si="6"/>
        <v>1</v>
      </c>
      <c r="T15" s="1" t="s">
        <v>797</v>
      </c>
      <c r="U15">
        <v>8</v>
      </c>
      <c r="V15" s="1">
        <f t="array" ref="V15">INDEX($AC$1:$AM$262,MATCH(1,($AC$1:$AC$262=T15)*($AD$1:$AD$262=U15),0),8)</f>
        <v>138</v>
      </c>
      <c r="W15" s="1" t="str">
        <f t="shared" si="7"/>
        <v>ADULT_84</v>
      </c>
      <c r="X15" s="1">
        <f t="shared" si="0"/>
        <v>0</v>
      </c>
      <c r="Y15" s="1">
        <f t="shared" si="8"/>
        <v>0</v>
      </c>
      <c r="AB15" s="82">
        <v>14</v>
      </c>
      <c r="AC15" s="58" t="s">
        <v>775</v>
      </c>
      <c r="AD15" s="49">
        <v>3</v>
      </c>
      <c r="AE15" s="84">
        <v>39264</v>
      </c>
      <c r="AF15" s="58">
        <v>1</v>
      </c>
      <c r="AG15" s="58" t="s">
        <v>271</v>
      </c>
      <c r="AH15" s="58">
        <v>1</v>
      </c>
      <c r="AI15" s="49">
        <v>1</v>
      </c>
      <c r="AJ15" s="49">
        <f t="shared" si="1"/>
        <v>93</v>
      </c>
      <c r="AK15" s="49" t="str">
        <f t="shared" si="2"/>
        <v>ADULT_84</v>
      </c>
      <c r="AL15" s="84">
        <v>36434</v>
      </c>
      <c r="AM15" s="82" t="s">
        <v>798</v>
      </c>
    </row>
    <row r="16" spans="1:39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3"/>
        <v>8</v>
      </c>
      <c r="M16" s="1">
        <f t="shared" si="4"/>
        <v>8</v>
      </c>
      <c r="N16" s="1" t="str">
        <f>SABI_SUMMARY!L16</f>
        <v>CUB</v>
      </c>
      <c r="O16" s="1" t="str">
        <f>SABI_SUMMARY!M16</f>
        <v>FEMALE_CUB</v>
      </c>
      <c r="P16" s="1" t="str">
        <f>SABI_SUMMARY!N16</f>
        <v>MORTALITY</v>
      </c>
      <c r="Q16" s="1">
        <f>SABI_SUMMARY!O16</f>
        <v>1</v>
      </c>
      <c r="R16" s="1">
        <f t="shared" si="5"/>
        <v>1</v>
      </c>
      <c r="S16" s="1">
        <f t="shared" si="6"/>
        <v>1</v>
      </c>
      <c r="T16" s="1" t="s">
        <v>797</v>
      </c>
      <c r="U16">
        <v>8</v>
      </c>
      <c r="V16" s="1">
        <f t="array" ref="V16">INDEX($AC$1:$AM$262,MATCH(1,($AC$1:$AC$262=T16)*($AD$1:$AD$262=U16),0),8)</f>
        <v>138</v>
      </c>
      <c r="W16" s="1" t="str">
        <f t="shared" si="7"/>
        <v>ADULT_84</v>
      </c>
      <c r="X16" s="1">
        <f t="shared" si="0"/>
        <v>0</v>
      </c>
      <c r="Y16" s="1">
        <f t="shared" si="8"/>
        <v>0</v>
      </c>
      <c r="AB16" s="82">
        <v>15</v>
      </c>
      <c r="AC16" s="58" t="s">
        <v>775</v>
      </c>
      <c r="AD16" s="49">
        <v>4</v>
      </c>
      <c r="AE16" s="83">
        <v>39845</v>
      </c>
      <c r="AF16" s="58">
        <v>3</v>
      </c>
      <c r="AG16" s="58" t="s">
        <v>271</v>
      </c>
      <c r="AH16" s="58" t="s">
        <v>271</v>
      </c>
      <c r="AI16" s="49">
        <v>0</v>
      </c>
      <c r="AJ16" s="49">
        <f t="shared" si="1"/>
        <v>112</v>
      </c>
      <c r="AK16" s="49" t="str">
        <f t="shared" si="2"/>
        <v>ADULT_84</v>
      </c>
      <c r="AL16" s="84">
        <v>36434</v>
      </c>
      <c r="AM16" s="82" t="s">
        <v>798</v>
      </c>
    </row>
    <row r="17" spans="1:39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3"/>
        <v>1</v>
      </c>
      <c r="M17" s="1">
        <f t="shared" si="4"/>
        <v>1</v>
      </c>
      <c r="N17" s="1" t="str">
        <f>SABI_SUMMARY!L17</f>
        <v>CUB</v>
      </c>
      <c r="O17" s="1" t="str">
        <f>SABI_SUMMARY!M17</f>
        <v>NA_CUB</v>
      </c>
      <c r="P17" s="1" t="str">
        <f>SABI_SUMMARY!N17</f>
        <v>MORTALITY</v>
      </c>
      <c r="Q17" s="1">
        <f>SABI_SUMMARY!O17</f>
        <v>1</v>
      </c>
      <c r="R17" s="1">
        <f t="shared" si="5"/>
        <v>1</v>
      </c>
      <c r="S17" s="1">
        <f t="shared" si="6"/>
        <v>1</v>
      </c>
      <c r="T17" s="1" t="s">
        <v>797</v>
      </c>
      <c r="U17">
        <v>9</v>
      </c>
      <c r="V17" s="1">
        <f t="array" ref="V17">INDEX($AC$1:$AM$262,MATCH(1,($AC$1:$AC$262=T17)*($AD$1:$AD$262=U17),0),8)</f>
        <v>148</v>
      </c>
      <c r="W17" s="1" t="str">
        <f t="shared" si="7"/>
        <v>ADULT_84</v>
      </c>
      <c r="X17" s="1">
        <f t="shared" si="0"/>
        <v>0</v>
      </c>
      <c r="Y17" s="1">
        <f t="shared" si="8"/>
        <v>0</v>
      </c>
      <c r="AB17" s="82">
        <v>16</v>
      </c>
      <c r="AC17" s="58" t="s">
        <v>775</v>
      </c>
      <c r="AD17" s="49">
        <v>5</v>
      </c>
      <c r="AE17" s="83">
        <v>40118</v>
      </c>
      <c r="AF17" s="58">
        <v>2</v>
      </c>
      <c r="AG17" s="58" t="s">
        <v>271</v>
      </c>
      <c r="AH17" s="58" t="s">
        <v>271</v>
      </c>
      <c r="AI17" s="49">
        <v>0</v>
      </c>
      <c r="AJ17" s="49">
        <f t="shared" si="1"/>
        <v>121</v>
      </c>
      <c r="AK17" s="49" t="str">
        <f t="shared" si="2"/>
        <v>ADULT_84</v>
      </c>
      <c r="AL17" s="84">
        <v>36434</v>
      </c>
      <c r="AM17" s="82" t="s">
        <v>798</v>
      </c>
    </row>
    <row r="18" spans="1:39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3"/>
        <v>1</v>
      </c>
      <c r="M18" s="1">
        <f t="shared" si="4"/>
        <v>1</v>
      </c>
      <c r="N18" s="1" t="str">
        <f>SABI_SUMMARY!L18</f>
        <v>CUB</v>
      </c>
      <c r="O18" s="1" t="str">
        <f>SABI_SUMMARY!M18</f>
        <v>NA_CUB</v>
      </c>
      <c r="P18" s="1" t="str">
        <f>SABI_SUMMARY!N18</f>
        <v>MORTALITY</v>
      </c>
      <c r="Q18" s="1">
        <f>SABI_SUMMARY!O18</f>
        <v>1</v>
      </c>
      <c r="R18" s="1">
        <f t="shared" si="5"/>
        <v>1</v>
      </c>
      <c r="S18" s="1">
        <f t="shared" si="6"/>
        <v>1</v>
      </c>
      <c r="T18" s="1" t="s">
        <v>797</v>
      </c>
      <c r="U18">
        <v>9</v>
      </c>
      <c r="V18" s="1">
        <f t="array" ref="V18">INDEX($AC$1:$AM$262,MATCH(1,($AC$1:$AC$262=T18)*($AD$1:$AD$262=U18),0),8)</f>
        <v>148</v>
      </c>
      <c r="W18" s="1" t="str">
        <f t="shared" si="7"/>
        <v>ADULT_84</v>
      </c>
      <c r="X18" s="1">
        <f t="shared" si="0"/>
        <v>0</v>
      </c>
      <c r="Y18" s="1">
        <f t="shared" si="8"/>
        <v>0</v>
      </c>
      <c r="AB18" s="82">
        <v>17</v>
      </c>
      <c r="AC18" s="58" t="s">
        <v>775</v>
      </c>
      <c r="AD18" s="49">
        <v>6</v>
      </c>
      <c r="AE18" s="65">
        <v>40513</v>
      </c>
      <c r="AF18" s="58" t="s">
        <v>271</v>
      </c>
      <c r="AG18" s="58" t="s">
        <v>271</v>
      </c>
      <c r="AH18" s="58" t="s">
        <v>271</v>
      </c>
      <c r="AI18" s="49">
        <v>0</v>
      </c>
      <c r="AJ18" s="49">
        <f t="shared" si="1"/>
        <v>134</v>
      </c>
      <c r="AK18" s="49" t="str">
        <f t="shared" si="2"/>
        <v>ADULT_84</v>
      </c>
      <c r="AL18" s="84">
        <v>36434</v>
      </c>
      <c r="AM18" s="82" t="s">
        <v>798</v>
      </c>
    </row>
    <row r="19" spans="1:39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3"/>
        <v>2</v>
      </c>
      <c r="M19" s="1">
        <f t="shared" si="4"/>
        <v>2</v>
      </c>
      <c r="N19" s="1" t="str">
        <f>SABI_SUMMARY!L19</f>
        <v>CUB</v>
      </c>
      <c r="O19" s="1" t="str">
        <f>SABI_SUMMARY!M19</f>
        <v>NA_CUB</v>
      </c>
      <c r="P19" s="1" t="str">
        <f>SABI_SUMMARY!N19</f>
        <v>MORTALITY</v>
      </c>
      <c r="Q19" s="1">
        <f>SABI_SUMMARY!O19</f>
        <v>1</v>
      </c>
      <c r="R19" s="1">
        <f t="shared" si="5"/>
        <v>1</v>
      </c>
      <c r="S19" s="1">
        <f t="shared" si="6"/>
        <v>1</v>
      </c>
      <c r="T19" s="1" t="s">
        <v>797</v>
      </c>
      <c r="U19">
        <v>10</v>
      </c>
      <c r="V19" s="1">
        <f t="array" ref="V19">INDEX($AC$1:$AM$262,MATCH(1,($AC$1:$AC$262=T19)*($AD$1:$AD$262=U19),0),8)</f>
        <v>162</v>
      </c>
      <c r="W19" s="1" t="str">
        <f t="shared" si="7"/>
        <v>ADULT_84</v>
      </c>
      <c r="X19" s="1">
        <f t="shared" si="0"/>
        <v>0</v>
      </c>
      <c r="Y19" s="1">
        <f t="shared" si="8"/>
        <v>0</v>
      </c>
      <c r="AB19" s="82">
        <v>18</v>
      </c>
      <c r="AC19" s="58" t="s">
        <v>775</v>
      </c>
      <c r="AD19" s="49">
        <v>7</v>
      </c>
      <c r="AE19" s="65">
        <v>40664</v>
      </c>
      <c r="AF19" s="58">
        <v>2</v>
      </c>
      <c r="AG19" s="58" t="s">
        <v>271</v>
      </c>
      <c r="AH19" s="58" t="s">
        <v>271</v>
      </c>
      <c r="AI19" s="49">
        <v>0</v>
      </c>
      <c r="AJ19" s="49">
        <f t="shared" si="1"/>
        <v>139</v>
      </c>
      <c r="AK19" s="49" t="str">
        <f t="shared" si="2"/>
        <v>ADULT_84</v>
      </c>
      <c r="AL19" s="84">
        <v>36434</v>
      </c>
      <c r="AM19" s="82" t="s">
        <v>798</v>
      </c>
    </row>
    <row r="20" spans="1:39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3"/>
        <v>2</v>
      </c>
      <c r="M20" s="1">
        <f t="shared" si="4"/>
        <v>2</v>
      </c>
      <c r="N20" s="1" t="str">
        <f>SABI_SUMMARY!L20</f>
        <v>CUB</v>
      </c>
      <c r="O20" s="1" t="str">
        <f>SABI_SUMMARY!M20</f>
        <v>NA_CUB</v>
      </c>
      <c r="P20" s="1" t="str">
        <f>SABI_SUMMARY!N20</f>
        <v>MORTALITY</v>
      </c>
      <c r="Q20" s="1">
        <f>SABI_SUMMARY!O20</f>
        <v>1</v>
      </c>
      <c r="R20" s="1">
        <f t="shared" si="5"/>
        <v>1</v>
      </c>
      <c r="S20" s="1">
        <f t="shared" si="6"/>
        <v>1</v>
      </c>
      <c r="T20" s="1" t="s">
        <v>797</v>
      </c>
      <c r="U20">
        <v>10</v>
      </c>
      <c r="V20" s="1">
        <f t="array" ref="V20">INDEX($AC$1:$AM$262,MATCH(1,($AC$1:$AC$262=T20)*($AD$1:$AD$262=U20),0),8)</f>
        <v>162</v>
      </c>
      <c r="W20" s="1" t="str">
        <f t="shared" si="7"/>
        <v>ADULT_84</v>
      </c>
      <c r="X20" s="1">
        <f t="shared" si="0"/>
        <v>0</v>
      </c>
      <c r="Y20" s="1">
        <f t="shared" si="8"/>
        <v>0</v>
      </c>
      <c r="AB20" s="82">
        <v>19</v>
      </c>
      <c r="AC20" s="58" t="s">
        <v>775</v>
      </c>
      <c r="AD20" s="49">
        <v>8</v>
      </c>
      <c r="AE20" s="83">
        <v>41334</v>
      </c>
      <c r="AF20" s="58">
        <v>1</v>
      </c>
      <c r="AG20" s="58" t="s">
        <v>271</v>
      </c>
      <c r="AH20" s="58" t="s">
        <v>271</v>
      </c>
      <c r="AI20" s="49">
        <v>0</v>
      </c>
      <c r="AJ20" s="49">
        <f t="shared" si="1"/>
        <v>161</v>
      </c>
      <c r="AK20" s="49" t="str">
        <f t="shared" si="2"/>
        <v>ADULT_84</v>
      </c>
      <c r="AL20" s="84">
        <v>36434</v>
      </c>
      <c r="AM20" s="82" t="s">
        <v>798</v>
      </c>
    </row>
    <row r="21" spans="1:39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3"/>
        <v>12</v>
      </c>
      <c r="M21" s="1">
        <f t="shared" si="4"/>
        <v>12</v>
      </c>
      <c r="N21" s="1" t="str">
        <f>SABI_SUMMARY!L21</f>
        <v>CUB</v>
      </c>
      <c r="O21" s="1" t="str">
        <f>SABI_SUMMARY!M21</f>
        <v>MALE_CUB</v>
      </c>
      <c r="P21" s="1" t="str">
        <f>SABI_SUMMARY!N21</f>
        <v>MORTALITY</v>
      </c>
      <c r="Q21" s="1">
        <f>SABI_SUMMARY!O21</f>
        <v>1</v>
      </c>
      <c r="R21" s="1">
        <f t="shared" si="5"/>
        <v>1</v>
      </c>
      <c r="S21" s="1">
        <f t="shared" si="6"/>
        <v>1</v>
      </c>
      <c r="T21" s="1" t="s">
        <v>797</v>
      </c>
      <c r="U21">
        <v>11</v>
      </c>
      <c r="V21" s="1">
        <f t="array" ref="V21">INDEX($AC$1:$AM$262,MATCH(1,($AC$1:$AC$262=T21)*($AD$1:$AD$262=U21),0),8)</f>
        <v>174</v>
      </c>
      <c r="W21" s="1" t="str">
        <f t="shared" si="7"/>
        <v>ADULT_84</v>
      </c>
      <c r="X21" s="1">
        <f t="shared" si="0"/>
        <v>1</v>
      </c>
      <c r="Y21" s="1">
        <f t="shared" si="8"/>
        <v>0</v>
      </c>
      <c r="AB21" s="82">
        <v>20</v>
      </c>
      <c r="AC21" s="58" t="s">
        <v>776</v>
      </c>
      <c r="AD21" s="49">
        <v>1</v>
      </c>
      <c r="AE21" s="83">
        <v>37591</v>
      </c>
      <c r="AF21" s="58">
        <v>2</v>
      </c>
      <c r="AG21" s="58">
        <v>1</v>
      </c>
      <c r="AH21" s="58">
        <v>1</v>
      </c>
      <c r="AI21" s="49">
        <v>0</v>
      </c>
      <c r="AJ21" s="49">
        <f t="shared" si="1"/>
        <v>51</v>
      </c>
      <c r="AK21" s="49" t="str">
        <f t="shared" si="2"/>
        <v>ADULT_48_60</v>
      </c>
      <c r="AL21" s="84">
        <v>36039</v>
      </c>
      <c r="AM21" s="82" t="s">
        <v>798</v>
      </c>
    </row>
    <row r="22" spans="1:39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3"/>
        <v>2</v>
      </c>
      <c r="M22" s="1">
        <f t="shared" si="4"/>
        <v>2</v>
      </c>
      <c r="N22" s="1" t="str">
        <f>SABI_SUMMARY!L22</f>
        <v>CUB</v>
      </c>
      <c r="O22" s="1" t="str">
        <f>SABI_SUMMARY!M22</f>
        <v>NA_CUB</v>
      </c>
      <c r="P22" s="1" t="str">
        <f>SABI_SUMMARY!N22</f>
        <v>MORTALITY</v>
      </c>
      <c r="Q22" s="1">
        <f>SABI_SUMMARY!O22</f>
        <v>1</v>
      </c>
      <c r="R22" s="1">
        <f t="shared" si="5"/>
        <v>1</v>
      </c>
      <c r="S22" s="1">
        <f t="shared" si="6"/>
        <v>1</v>
      </c>
      <c r="T22" t="s">
        <v>775</v>
      </c>
      <c r="U22">
        <v>1</v>
      </c>
      <c r="V22" s="1">
        <f t="array" ref="V22">INDEX($AC$1:$AM$262,MATCH(1,($AC$1:$AC$262=T22)*($AD$1:$AD$262=U22),0),8)</f>
        <v>52</v>
      </c>
      <c r="W22" s="1" t="str">
        <f t="shared" si="7"/>
        <v>ADULT_48_60</v>
      </c>
      <c r="X22" s="1">
        <f t="shared" si="0"/>
        <v>0</v>
      </c>
      <c r="Y22" s="1">
        <f t="shared" si="8"/>
        <v>0</v>
      </c>
      <c r="AB22" s="82">
        <v>21</v>
      </c>
      <c r="AC22" s="58" t="s">
        <v>776</v>
      </c>
      <c r="AD22" s="49">
        <v>2</v>
      </c>
      <c r="AE22" s="83">
        <v>38322</v>
      </c>
      <c r="AF22" s="58">
        <v>2</v>
      </c>
      <c r="AG22" s="58" t="s">
        <v>271</v>
      </c>
      <c r="AH22" s="58" t="s">
        <v>271</v>
      </c>
      <c r="AI22" s="49">
        <v>0</v>
      </c>
      <c r="AJ22" s="49">
        <f t="shared" si="1"/>
        <v>75</v>
      </c>
      <c r="AK22" s="49" t="str">
        <f t="shared" si="2"/>
        <v>ADULT_72_84</v>
      </c>
      <c r="AL22" s="84">
        <v>36039</v>
      </c>
      <c r="AM22" s="82" t="s">
        <v>798</v>
      </c>
    </row>
    <row r="23" spans="1:39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3"/>
        <v>2</v>
      </c>
      <c r="M23" s="1">
        <f t="shared" si="4"/>
        <v>2</v>
      </c>
      <c r="N23" s="1" t="str">
        <f>SABI_SUMMARY!L23</f>
        <v>CUB</v>
      </c>
      <c r="O23" s="1" t="str">
        <f>SABI_SUMMARY!M23</f>
        <v>NA_CUB</v>
      </c>
      <c r="P23" s="1" t="str">
        <f>SABI_SUMMARY!N23</f>
        <v>MORTALITY</v>
      </c>
      <c r="Q23" s="1">
        <f>SABI_SUMMARY!O23</f>
        <v>1</v>
      </c>
      <c r="R23" s="1">
        <f t="shared" si="5"/>
        <v>1</v>
      </c>
      <c r="S23" s="1">
        <f t="shared" si="6"/>
        <v>1</v>
      </c>
      <c r="T23" t="s">
        <v>775</v>
      </c>
      <c r="U23">
        <v>1</v>
      </c>
      <c r="V23" s="1">
        <f t="array" ref="V23">INDEX($AC$1:$AM$262,MATCH(1,($AC$1:$AC$262=T23)*($AD$1:$AD$262=U23),0),8)</f>
        <v>52</v>
      </c>
      <c r="W23" s="1" t="str">
        <f t="shared" si="7"/>
        <v>ADULT_48_60</v>
      </c>
      <c r="X23" s="1">
        <f t="shared" si="0"/>
        <v>0</v>
      </c>
      <c r="Y23" s="1">
        <f t="shared" si="8"/>
        <v>0</v>
      </c>
      <c r="AB23" s="82">
        <v>22</v>
      </c>
      <c r="AC23" s="58" t="s">
        <v>776</v>
      </c>
      <c r="AD23" s="49">
        <v>3</v>
      </c>
      <c r="AE23" s="83">
        <v>38657</v>
      </c>
      <c r="AF23" s="58">
        <v>2</v>
      </c>
      <c r="AG23" s="58" t="s">
        <v>271</v>
      </c>
      <c r="AH23" s="58" t="s">
        <v>271</v>
      </c>
      <c r="AI23" s="49">
        <v>0</v>
      </c>
      <c r="AJ23" s="49">
        <f t="shared" si="1"/>
        <v>86</v>
      </c>
      <c r="AK23" s="49" t="str">
        <f t="shared" si="2"/>
        <v>ADULT_84</v>
      </c>
      <c r="AL23" s="84">
        <v>36039</v>
      </c>
      <c r="AM23" s="82" t="s">
        <v>798</v>
      </c>
    </row>
    <row r="24" spans="1:39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3"/>
        <v>12</v>
      </c>
      <c r="M24" s="1">
        <f t="shared" si="4"/>
        <v>24</v>
      </c>
      <c r="N24" s="1" t="str">
        <f>SABI_SUMMARY!L24</f>
        <v>ADULT_36_48</v>
      </c>
      <c r="O24" s="1" t="str">
        <f>SABI_SUMMARY!M24</f>
        <v>FEMALE_ADULT_36_48</v>
      </c>
      <c r="P24" s="1" t="str">
        <f>SABI_SUMMARY!N24</f>
        <v>MORTALITY</v>
      </c>
      <c r="Q24" s="1">
        <f>SABI_SUMMARY!O24</f>
        <v>1</v>
      </c>
      <c r="R24" s="1">
        <f t="shared" si="5"/>
        <v>0</v>
      </c>
      <c r="S24" s="1">
        <f t="shared" si="6"/>
        <v>0</v>
      </c>
      <c r="T24" t="s">
        <v>775</v>
      </c>
      <c r="U24">
        <v>2</v>
      </c>
      <c r="V24" s="1">
        <f t="array" ref="V24">INDEX($AC$1:$AM$262,MATCH(1,($AC$1:$AC$262=T24)*($AD$1:$AD$262=U24),0),8)</f>
        <v>60</v>
      </c>
      <c r="W24" s="1" t="str">
        <f t="shared" si="7"/>
        <v>ADULT_48_60</v>
      </c>
      <c r="X24" s="1">
        <f t="shared" si="0"/>
        <v>1</v>
      </c>
      <c r="Y24" s="1">
        <f t="shared" si="8"/>
        <v>1</v>
      </c>
      <c r="AB24" s="82">
        <v>23</v>
      </c>
      <c r="AC24" s="58" t="s">
        <v>776</v>
      </c>
      <c r="AD24" s="49">
        <v>4</v>
      </c>
      <c r="AE24" s="83">
        <v>38991</v>
      </c>
      <c r="AF24" s="58">
        <v>2</v>
      </c>
      <c r="AG24" s="58">
        <v>2</v>
      </c>
      <c r="AH24" s="58" t="s">
        <v>271</v>
      </c>
      <c r="AI24" s="49">
        <v>2</v>
      </c>
      <c r="AJ24" s="49">
        <f t="shared" si="1"/>
        <v>97</v>
      </c>
      <c r="AK24" s="49" t="str">
        <f t="shared" si="2"/>
        <v>ADULT_84</v>
      </c>
      <c r="AL24" s="84">
        <v>36039</v>
      </c>
      <c r="AM24" s="82" t="s">
        <v>798</v>
      </c>
    </row>
    <row r="25" spans="1:39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3"/>
        <v>12</v>
      </c>
      <c r="M25" s="1">
        <f t="shared" si="4"/>
        <v>24</v>
      </c>
      <c r="N25" s="1" t="str">
        <f>SABI_SUMMARY!L25</f>
        <v>ADULT_84</v>
      </c>
      <c r="O25" s="1" t="str">
        <f>SABI_SUMMARY!M25</f>
        <v>FEMALE_ADULT_84</v>
      </c>
      <c r="P25" s="1" t="str">
        <f>SABI_SUMMARY!N25</f>
        <v>CENSORED</v>
      </c>
      <c r="Q25" s="1">
        <f>SABI_SUMMARY!O25</f>
        <v>0</v>
      </c>
      <c r="R25" s="1">
        <f t="shared" si="5"/>
        <v>0</v>
      </c>
      <c r="S25" s="1">
        <f t="shared" si="6"/>
        <v>0</v>
      </c>
      <c r="T25" t="s">
        <v>775</v>
      </c>
      <c r="U25">
        <v>2</v>
      </c>
      <c r="V25" s="1">
        <f t="array" ref="V25">INDEX($AC$1:$AM$262,MATCH(1,($AC$1:$AC$262=T25)*($AD$1:$AD$262=U25),0),8)</f>
        <v>60</v>
      </c>
      <c r="W25" s="1" t="str">
        <f t="shared" si="7"/>
        <v>ADULT_48_60</v>
      </c>
      <c r="X25" s="1">
        <f t="shared" si="0"/>
        <v>1</v>
      </c>
      <c r="Y25" s="1">
        <f t="shared" si="8"/>
        <v>1</v>
      </c>
      <c r="AB25" s="82">
        <v>24</v>
      </c>
      <c r="AC25" s="58" t="s">
        <v>776</v>
      </c>
      <c r="AD25" s="49">
        <v>5</v>
      </c>
      <c r="AE25" s="84">
        <v>39995</v>
      </c>
      <c r="AF25" s="49">
        <v>2</v>
      </c>
      <c r="AG25" s="49">
        <v>1</v>
      </c>
      <c r="AH25" s="49">
        <v>1</v>
      </c>
      <c r="AI25" s="49">
        <v>1</v>
      </c>
      <c r="AJ25" s="49">
        <f t="shared" si="1"/>
        <v>130</v>
      </c>
      <c r="AK25" s="49" t="str">
        <f t="shared" si="2"/>
        <v>ADULT_84</v>
      </c>
      <c r="AL25" s="84">
        <v>36039</v>
      </c>
      <c r="AM25" s="82" t="s">
        <v>798</v>
      </c>
    </row>
    <row r="26" spans="1:39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3"/>
        <v>12</v>
      </c>
      <c r="M26" s="1">
        <f t="shared" si="4"/>
        <v>24</v>
      </c>
      <c r="N26" s="1" t="str">
        <f>SABI_SUMMARY!L26</f>
        <v>ADULT_84</v>
      </c>
      <c r="O26" s="1" t="str">
        <f>SABI_SUMMARY!M26</f>
        <v>FEMALE_ADULT_84</v>
      </c>
      <c r="P26" s="1" t="str">
        <f>SABI_SUMMARY!N26</f>
        <v>CENSORED</v>
      </c>
      <c r="Q26" s="1">
        <f>SABI_SUMMARY!O26</f>
        <v>0</v>
      </c>
      <c r="R26" s="1">
        <f t="shared" si="5"/>
        <v>0</v>
      </c>
      <c r="S26" s="1">
        <f t="shared" si="6"/>
        <v>0</v>
      </c>
      <c r="T26" t="s">
        <v>775</v>
      </c>
      <c r="U26">
        <v>3</v>
      </c>
      <c r="V26" s="1">
        <f t="array" ref="V26">INDEX($AC$1:$AM$262,MATCH(1,($AC$1:$AC$262=T26)*($AD$1:$AD$262=U26),0),8)</f>
        <v>93</v>
      </c>
      <c r="W26" s="1" t="str">
        <f t="shared" si="7"/>
        <v>ADULT_84</v>
      </c>
      <c r="X26" s="1">
        <f t="shared" si="0"/>
        <v>1</v>
      </c>
      <c r="Y26" s="1">
        <f t="shared" si="8"/>
        <v>1</v>
      </c>
      <c r="AB26" s="82">
        <v>25</v>
      </c>
      <c r="AC26" s="58" t="s">
        <v>776</v>
      </c>
      <c r="AD26" s="49">
        <v>6</v>
      </c>
      <c r="AE26" s="83">
        <v>40969</v>
      </c>
      <c r="AF26" s="58">
        <v>1</v>
      </c>
      <c r="AG26" s="58" t="s">
        <v>271</v>
      </c>
      <c r="AH26" s="58">
        <v>1</v>
      </c>
      <c r="AI26" s="49">
        <v>1</v>
      </c>
      <c r="AJ26" s="49">
        <f t="shared" si="1"/>
        <v>163</v>
      </c>
      <c r="AK26" s="49" t="str">
        <f t="shared" si="2"/>
        <v>ADULT_84</v>
      </c>
      <c r="AL26" s="84">
        <v>36008</v>
      </c>
      <c r="AM26" s="82" t="s">
        <v>798</v>
      </c>
    </row>
    <row r="27" spans="1:39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3"/>
        <v>2</v>
      </c>
      <c r="M27" s="1">
        <f t="shared" si="4"/>
        <v>2</v>
      </c>
      <c r="N27" s="1" t="str">
        <f>SABI_SUMMARY!L27</f>
        <v>CUB</v>
      </c>
      <c r="O27" s="1" t="str">
        <f>SABI_SUMMARY!M27</f>
        <v>NA_CUB</v>
      </c>
      <c r="P27" s="1" t="str">
        <f>SABI_SUMMARY!N27</f>
        <v>MORTALITY</v>
      </c>
      <c r="Q27" s="1">
        <f>SABI_SUMMARY!O27</f>
        <v>1</v>
      </c>
      <c r="R27" s="1">
        <f t="shared" si="5"/>
        <v>1</v>
      </c>
      <c r="S27" s="1">
        <f t="shared" si="6"/>
        <v>1</v>
      </c>
      <c r="T27" t="s">
        <v>775</v>
      </c>
      <c r="U27">
        <v>4</v>
      </c>
      <c r="V27" s="1">
        <f t="array" ref="V27">INDEX($AC$1:$AM$262,MATCH(1,($AC$1:$AC$262=T27)*($AD$1:$AD$262=U27),0),8)</f>
        <v>112</v>
      </c>
      <c r="W27" s="1" t="str">
        <f t="shared" si="7"/>
        <v>ADULT_84</v>
      </c>
      <c r="X27" s="1">
        <f t="shared" si="0"/>
        <v>0</v>
      </c>
      <c r="Y27" s="1">
        <f t="shared" si="8"/>
        <v>0</v>
      </c>
      <c r="AB27" s="82">
        <v>26</v>
      </c>
      <c r="AC27" s="58" t="s">
        <v>383</v>
      </c>
      <c r="AD27" s="49">
        <v>1</v>
      </c>
      <c r="AE27" s="83">
        <v>40695</v>
      </c>
      <c r="AF27" s="58">
        <v>2</v>
      </c>
      <c r="AG27" s="58">
        <v>1</v>
      </c>
      <c r="AH27" s="58" t="s">
        <v>271</v>
      </c>
      <c r="AI27" s="49" t="s">
        <v>271</v>
      </c>
      <c r="AJ27" s="49">
        <f t="shared" si="1"/>
        <v>86</v>
      </c>
      <c r="AK27" s="49" t="str">
        <f t="shared" si="2"/>
        <v>ADULT_84</v>
      </c>
      <c r="AL27" s="84">
        <v>38078</v>
      </c>
      <c r="AM27" s="82" t="s">
        <v>798</v>
      </c>
    </row>
    <row r="28" spans="1:39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3"/>
        <v>6</v>
      </c>
      <c r="M28" s="1">
        <f t="shared" si="4"/>
        <v>6</v>
      </c>
      <c r="N28" s="1" t="str">
        <f>SABI_SUMMARY!L28</f>
        <v>CUB</v>
      </c>
      <c r="O28" s="1" t="str">
        <f>SABI_SUMMARY!M28</f>
        <v>NA_CUB</v>
      </c>
      <c r="P28" s="1" t="str">
        <f>SABI_SUMMARY!N28</f>
        <v>MORTALITY</v>
      </c>
      <c r="Q28" s="1">
        <f>SABI_SUMMARY!O28</f>
        <v>1</v>
      </c>
      <c r="R28" s="1">
        <f t="shared" si="5"/>
        <v>1</v>
      </c>
      <c r="S28" s="1">
        <f t="shared" si="6"/>
        <v>1</v>
      </c>
      <c r="T28" t="s">
        <v>775</v>
      </c>
      <c r="U28">
        <v>4</v>
      </c>
      <c r="V28" s="1">
        <f t="array" ref="V28">INDEX($AC$1:$AM$262,MATCH(1,($AC$1:$AC$262=T28)*($AD$1:$AD$262=U28),0),8)</f>
        <v>112</v>
      </c>
      <c r="W28" s="1" t="str">
        <f t="shared" si="7"/>
        <v>ADULT_84</v>
      </c>
      <c r="X28" s="1">
        <f t="shared" si="0"/>
        <v>0</v>
      </c>
      <c r="Y28" s="1">
        <f t="shared" si="8"/>
        <v>0</v>
      </c>
      <c r="AB28" s="82">
        <v>27</v>
      </c>
      <c r="AC28" s="58" t="s">
        <v>386</v>
      </c>
      <c r="AD28" s="49">
        <v>1</v>
      </c>
      <c r="AE28" s="15">
        <v>40179</v>
      </c>
      <c r="AF28" s="58">
        <v>2</v>
      </c>
      <c r="AG28" s="58" t="s">
        <v>271</v>
      </c>
      <c r="AH28" s="58">
        <v>2</v>
      </c>
      <c r="AI28" s="49">
        <v>0</v>
      </c>
      <c r="AJ28" s="49">
        <f t="shared" si="1"/>
        <v>44</v>
      </c>
      <c r="AK28" s="49" t="str">
        <f t="shared" si="2"/>
        <v>ADULT_36_48</v>
      </c>
      <c r="AL28" s="84">
        <v>38838</v>
      </c>
      <c r="AM28" s="82" t="s">
        <v>798</v>
      </c>
    </row>
    <row r="29" spans="1:39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3"/>
        <v>6</v>
      </c>
      <c r="M29" s="1">
        <f t="shared" si="4"/>
        <v>6</v>
      </c>
      <c r="N29" s="1" t="str">
        <f>SABI_SUMMARY!L29</f>
        <v>CUB</v>
      </c>
      <c r="O29" s="1" t="str">
        <f>SABI_SUMMARY!M29</f>
        <v>NA_CUB</v>
      </c>
      <c r="P29" s="1" t="str">
        <f>SABI_SUMMARY!N29</f>
        <v>MORTALITY</v>
      </c>
      <c r="Q29" s="1">
        <f>SABI_SUMMARY!O29</f>
        <v>1</v>
      </c>
      <c r="R29" s="1">
        <f t="shared" si="5"/>
        <v>1</v>
      </c>
      <c r="S29" s="1">
        <f t="shared" si="6"/>
        <v>1</v>
      </c>
      <c r="T29" t="s">
        <v>775</v>
      </c>
      <c r="U29">
        <v>4</v>
      </c>
      <c r="V29" s="1">
        <f t="array" ref="V29">INDEX($AC$1:$AM$262,MATCH(1,($AC$1:$AC$262=T29)*($AD$1:$AD$262=U29),0),8)</f>
        <v>112</v>
      </c>
      <c r="W29" s="1" t="str">
        <f t="shared" si="7"/>
        <v>ADULT_84</v>
      </c>
      <c r="X29" s="1">
        <f t="shared" si="0"/>
        <v>0</v>
      </c>
      <c r="Y29" s="1">
        <f t="shared" si="8"/>
        <v>0</v>
      </c>
      <c r="AB29" s="82">
        <v>28</v>
      </c>
      <c r="AC29" s="58" t="s">
        <v>386</v>
      </c>
      <c r="AD29" s="49">
        <v>2</v>
      </c>
      <c r="AE29" s="15">
        <v>40878</v>
      </c>
      <c r="AF29" s="58">
        <v>1</v>
      </c>
      <c r="AG29" s="58" t="s">
        <v>271</v>
      </c>
      <c r="AH29" s="58" t="s">
        <v>271</v>
      </c>
      <c r="AI29" s="49">
        <v>0</v>
      </c>
      <c r="AJ29" s="49">
        <f t="shared" si="1"/>
        <v>67</v>
      </c>
      <c r="AK29" s="49" t="str">
        <f t="shared" si="2"/>
        <v>ADULT_60_72</v>
      </c>
      <c r="AL29" s="84">
        <v>38838</v>
      </c>
      <c r="AM29" s="82" t="s">
        <v>798</v>
      </c>
    </row>
    <row r="30" spans="1:39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3"/>
        <v>7</v>
      </c>
      <c r="M30" s="1">
        <f t="shared" si="4"/>
        <v>7</v>
      </c>
      <c r="N30" s="1" t="str">
        <f>SABI_SUMMARY!L30</f>
        <v>CUB</v>
      </c>
      <c r="O30" s="1" t="str">
        <f>SABI_SUMMARY!M30</f>
        <v>NA_CUB</v>
      </c>
      <c r="P30" s="1" t="str">
        <f>SABI_SUMMARY!N30</f>
        <v>MORTALITY</v>
      </c>
      <c r="Q30" s="1">
        <f>SABI_SUMMARY!O30</f>
        <v>1</v>
      </c>
      <c r="R30" s="1">
        <f t="shared" si="5"/>
        <v>1</v>
      </c>
      <c r="S30" s="1">
        <f t="shared" si="6"/>
        <v>1</v>
      </c>
      <c r="T30" t="s">
        <v>775</v>
      </c>
      <c r="U30">
        <v>5</v>
      </c>
      <c r="V30" s="1">
        <f t="array" ref="V30">INDEX($AC$1:$AM$262,MATCH(1,($AC$1:$AC$262=T30)*($AD$1:$AD$262=U30),0),8)</f>
        <v>121</v>
      </c>
      <c r="W30" s="1" t="str">
        <f t="shared" si="7"/>
        <v>ADULT_84</v>
      </c>
      <c r="X30" s="1">
        <f t="shared" si="0"/>
        <v>0</v>
      </c>
      <c r="Y30" s="1">
        <f t="shared" si="8"/>
        <v>0</v>
      </c>
      <c r="AB30" s="82">
        <v>29</v>
      </c>
      <c r="AC30" s="58" t="s">
        <v>386</v>
      </c>
      <c r="AD30" s="49">
        <v>3</v>
      </c>
      <c r="AE30" s="15">
        <v>41153</v>
      </c>
      <c r="AF30" s="58">
        <v>1</v>
      </c>
      <c r="AG30" s="58" t="s">
        <v>271</v>
      </c>
      <c r="AH30" s="58">
        <v>1</v>
      </c>
      <c r="AI30" s="49">
        <v>1</v>
      </c>
      <c r="AJ30" s="49">
        <f t="shared" si="1"/>
        <v>76</v>
      </c>
      <c r="AK30" s="49" t="str">
        <f t="shared" si="2"/>
        <v>ADULT_72_84</v>
      </c>
      <c r="AL30" s="84">
        <v>38838</v>
      </c>
      <c r="AM30" s="82" t="s">
        <v>798</v>
      </c>
    </row>
    <row r="31" spans="1:39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3"/>
        <v>8</v>
      </c>
      <c r="M31" s="1">
        <f t="shared" si="4"/>
        <v>8</v>
      </c>
      <c r="N31" s="1" t="str">
        <f>SABI_SUMMARY!L31</f>
        <v>CUB</v>
      </c>
      <c r="O31" s="1" t="str">
        <f>SABI_SUMMARY!M31</f>
        <v>NA_CUB</v>
      </c>
      <c r="P31" s="1" t="str">
        <f>SABI_SUMMARY!N31</f>
        <v>MORTALITY</v>
      </c>
      <c r="Q31" s="1">
        <f>SABI_SUMMARY!O31</f>
        <v>1</v>
      </c>
      <c r="R31" s="1">
        <f t="shared" si="5"/>
        <v>1</v>
      </c>
      <c r="S31" s="1">
        <f t="shared" si="6"/>
        <v>1</v>
      </c>
      <c r="T31" t="s">
        <v>775</v>
      </c>
      <c r="U31">
        <v>5</v>
      </c>
      <c r="V31" s="1">
        <f t="array" ref="V31">INDEX($AC$1:$AM$262,MATCH(1,($AC$1:$AC$262=T31)*($AD$1:$AD$262=U31),0),8)</f>
        <v>121</v>
      </c>
      <c r="W31" s="1" t="str">
        <f t="shared" si="7"/>
        <v>ADULT_84</v>
      </c>
      <c r="X31" s="1">
        <f t="shared" si="0"/>
        <v>0</v>
      </c>
      <c r="Y31" s="1">
        <f t="shared" si="8"/>
        <v>0</v>
      </c>
      <c r="AB31" s="82">
        <v>30</v>
      </c>
      <c r="AC31" s="58" t="s">
        <v>386</v>
      </c>
      <c r="AD31" s="49">
        <v>4</v>
      </c>
      <c r="AE31" s="15">
        <v>41671</v>
      </c>
      <c r="AF31" s="58">
        <v>2</v>
      </c>
      <c r="AG31" s="58" t="s">
        <v>271</v>
      </c>
      <c r="AH31" s="58" t="s">
        <v>271</v>
      </c>
      <c r="AI31" s="49">
        <v>0</v>
      </c>
      <c r="AJ31" s="49">
        <f t="shared" si="1"/>
        <v>93</v>
      </c>
      <c r="AK31" s="49" t="str">
        <f t="shared" si="2"/>
        <v>ADULT_84</v>
      </c>
      <c r="AL31" s="84">
        <v>38838</v>
      </c>
      <c r="AM31" s="82" t="s">
        <v>798</v>
      </c>
    </row>
    <row r="32" spans="1:39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3"/>
        <v>2</v>
      </c>
      <c r="M32" s="1">
        <f t="shared" si="4"/>
        <v>2</v>
      </c>
      <c r="N32" s="1" t="str">
        <f>SABI_SUMMARY!L32</f>
        <v>CUB</v>
      </c>
      <c r="O32" s="1" t="str">
        <f>SABI_SUMMARY!M32</f>
        <v>NA_CUB</v>
      </c>
      <c r="P32" s="1" t="str">
        <f>SABI_SUMMARY!N32</f>
        <v>MORTALITY</v>
      </c>
      <c r="Q32" s="1">
        <f>SABI_SUMMARY!O32</f>
        <v>1</v>
      </c>
      <c r="R32" s="1">
        <f t="shared" si="5"/>
        <v>1</v>
      </c>
      <c r="S32" s="1">
        <f t="shared" si="6"/>
        <v>1</v>
      </c>
      <c r="T32" t="s">
        <v>775</v>
      </c>
      <c r="U32">
        <v>6</v>
      </c>
      <c r="V32" s="1">
        <f t="array" ref="V32">INDEX($AC$1:$AM$262,MATCH(1,($AC$1:$AC$262=T32)*($AD$1:$AD$262=U32),0),8)</f>
        <v>134</v>
      </c>
      <c r="W32" s="1" t="str">
        <f t="shared" si="7"/>
        <v>ADULT_84</v>
      </c>
      <c r="X32" s="1">
        <f t="shared" si="0"/>
        <v>0</v>
      </c>
      <c r="Y32" s="1">
        <f t="shared" si="8"/>
        <v>0</v>
      </c>
      <c r="AB32" s="82">
        <v>31</v>
      </c>
      <c r="AC32" s="58" t="s">
        <v>386</v>
      </c>
      <c r="AD32" s="49">
        <v>5</v>
      </c>
      <c r="AE32" s="15">
        <v>41974</v>
      </c>
      <c r="AF32" s="58">
        <v>2</v>
      </c>
      <c r="AG32" s="58" t="s">
        <v>271</v>
      </c>
      <c r="AH32" s="58" t="s">
        <v>271</v>
      </c>
      <c r="AI32" s="49" t="s">
        <v>271</v>
      </c>
      <c r="AJ32" s="49">
        <f t="shared" si="1"/>
        <v>103</v>
      </c>
      <c r="AK32" s="49" t="str">
        <f t="shared" si="2"/>
        <v>ADULT_84</v>
      </c>
      <c r="AL32" s="84">
        <v>38838</v>
      </c>
      <c r="AM32" s="82" t="s">
        <v>798</v>
      </c>
    </row>
    <row r="33" spans="1:39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3"/>
        <v>2</v>
      </c>
      <c r="M33" s="1">
        <f t="shared" si="4"/>
        <v>2</v>
      </c>
      <c r="N33" s="1" t="str">
        <f>SABI_SUMMARY!L33</f>
        <v>CUB</v>
      </c>
      <c r="O33" s="1" t="str">
        <f>SABI_SUMMARY!M33</f>
        <v>NA_CUB</v>
      </c>
      <c r="P33" s="1" t="str">
        <f>SABI_SUMMARY!N33</f>
        <v>MORTALITY</v>
      </c>
      <c r="Q33" s="1">
        <f>SABI_SUMMARY!O33</f>
        <v>1</v>
      </c>
      <c r="R33" s="1">
        <f t="shared" si="5"/>
        <v>1</v>
      </c>
      <c r="S33" s="1">
        <f t="shared" si="6"/>
        <v>1</v>
      </c>
      <c r="T33" t="s">
        <v>775</v>
      </c>
      <c r="U33">
        <v>6</v>
      </c>
      <c r="V33" s="1">
        <f t="array" ref="V33">INDEX($AC$1:$AM$262,MATCH(1,($AC$1:$AC$262=T33)*($AD$1:$AD$262=U33),0),8)</f>
        <v>134</v>
      </c>
      <c r="W33" s="1" t="str">
        <f t="shared" si="7"/>
        <v>ADULT_84</v>
      </c>
      <c r="X33" s="1">
        <f t="shared" si="0"/>
        <v>0</v>
      </c>
      <c r="Y33" s="1">
        <f t="shared" si="8"/>
        <v>0</v>
      </c>
      <c r="AB33" s="82">
        <v>32</v>
      </c>
      <c r="AC33" s="58" t="s">
        <v>392</v>
      </c>
      <c r="AD33" s="49">
        <v>1</v>
      </c>
      <c r="AE33" s="83">
        <v>40210</v>
      </c>
      <c r="AF33" s="58">
        <v>1</v>
      </c>
      <c r="AG33" s="58">
        <v>1</v>
      </c>
      <c r="AH33" s="58" t="s">
        <v>271</v>
      </c>
      <c r="AI33" s="49">
        <v>0</v>
      </c>
      <c r="AJ33" s="49">
        <f t="shared" si="1"/>
        <v>59</v>
      </c>
      <c r="AK33" s="49" t="str">
        <f t="shared" si="2"/>
        <v>ADULT_48_60</v>
      </c>
      <c r="AL33" s="85">
        <v>38412</v>
      </c>
      <c r="AM33" s="82" t="s">
        <v>799</v>
      </c>
    </row>
    <row r="34" spans="1:39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3"/>
        <v>4</v>
      </c>
      <c r="M34" s="1">
        <f t="shared" si="4"/>
        <v>4</v>
      </c>
      <c r="N34" s="1" t="str">
        <f>SABI_SUMMARY!L34</f>
        <v>CUB</v>
      </c>
      <c r="O34" s="1" t="str">
        <f>SABI_SUMMARY!M34</f>
        <v>NA_CUB</v>
      </c>
      <c r="P34" s="1" t="str">
        <f>SABI_SUMMARY!N34</f>
        <v>MORTALITY</v>
      </c>
      <c r="Q34" s="1">
        <f>SABI_SUMMARY!O34</f>
        <v>1</v>
      </c>
      <c r="R34" s="1">
        <f t="shared" si="5"/>
        <v>1</v>
      </c>
      <c r="S34" s="1">
        <f t="shared" si="6"/>
        <v>1</v>
      </c>
      <c r="T34" t="s">
        <v>775</v>
      </c>
      <c r="U34">
        <v>7</v>
      </c>
      <c r="V34" s="1">
        <f t="array" ref="V34">INDEX($AC$1:$AM$262,MATCH(1,($AC$1:$AC$262=T34)*($AD$1:$AD$262=U34),0),8)</f>
        <v>139</v>
      </c>
      <c r="W34" s="1" t="str">
        <f t="shared" si="7"/>
        <v>ADULT_84</v>
      </c>
      <c r="X34" s="1">
        <f t="shared" si="0"/>
        <v>0</v>
      </c>
      <c r="Y34" s="1">
        <f t="shared" si="8"/>
        <v>0</v>
      </c>
      <c r="AB34" s="82">
        <v>33</v>
      </c>
      <c r="AC34" s="58" t="s">
        <v>392</v>
      </c>
      <c r="AD34" s="49">
        <v>2</v>
      </c>
      <c r="AE34" s="83">
        <v>40603</v>
      </c>
      <c r="AF34" s="58">
        <v>1</v>
      </c>
      <c r="AG34" s="58">
        <v>1</v>
      </c>
      <c r="AH34" s="58" t="s">
        <v>271</v>
      </c>
      <c r="AI34" s="49">
        <v>1</v>
      </c>
      <c r="AJ34" s="49">
        <f t="shared" si="1"/>
        <v>72</v>
      </c>
      <c r="AK34" s="49" t="str">
        <f t="shared" si="2"/>
        <v>ADULT_60_72</v>
      </c>
      <c r="AL34" s="85">
        <v>38412</v>
      </c>
      <c r="AM34" s="82" t="s">
        <v>799</v>
      </c>
    </row>
    <row r="35" spans="1:39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3"/>
        <v>4</v>
      </c>
      <c r="M35" s="1">
        <f t="shared" si="4"/>
        <v>4</v>
      </c>
      <c r="N35" s="1" t="str">
        <f>SABI_SUMMARY!L35</f>
        <v>CUB</v>
      </c>
      <c r="O35" s="1" t="str">
        <f>SABI_SUMMARY!M35</f>
        <v>NA_CUB</v>
      </c>
      <c r="P35" s="1" t="str">
        <f>SABI_SUMMARY!N35</f>
        <v>MORTALITY</v>
      </c>
      <c r="Q35" s="1">
        <f>SABI_SUMMARY!O35</f>
        <v>1</v>
      </c>
      <c r="R35" s="1">
        <f t="shared" si="5"/>
        <v>1</v>
      </c>
      <c r="S35" s="1">
        <f t="shared" si="6"/>
        <v>1</v>
      </c>
      <c r="T35" t="s">
        <v>775</v>
      </c>
      <c r="U35">
        <v>7</v>
      </c>
      <c r="V35" s="1">
        <f t="array" ref="V35">INDEX($AC$1:$AM$262,MATCH(1,($AC$1:$AC$262=T35)*($AD$1:$AD$262=U35),0),8)</f>
        <v>139</v>
      </c>
      <c r="W35" s="1" t="str">
        <f t="shared" si="7"/>
        <v>ADULT_84</v>
      </c>
      <c r="X35" s="1">
        <f t="shared" si="0"/>
        <v>0</v>
      </c>
      <c r="Y35" s="1">
        <f t="shared" si="8"/>
        <v>0</v>
      </c>
      <c r="AB35" s="82">
        <v>34</v>
      </c>
      <c r="AC35" s="58" t="s">
        <v>392</v>
      </c>
      <c r="AD35" s="49">
        <v>3</v>
      </c>
      <c r="AE35" s="83">
        <v>41244</v>
      </c>
      <c r="AF35" s="58">
        <v>1</v>
      </c>
      <c r="AG35" s="58" t="s">
        <v>271</v>
      </c>
      <c r="AH35" s="58" t="s">
        <v>271</v>
      </c>
      <c r="AI35" s="49">
        <v>0</v>
      </c>
      <c r="AJ35" s="49">
        <f t="shared" si="1"/>
        <v>93</v>
      </c>
      <c r="AK35" s="49" t="str">
        <f t="shared" si="2"/>
        <v>ADULT_84</v>
      </c>
      <c r="AL35" s="85">
        <v>38412</v>
      </c>
      <c r="AM35" s="82" t="s">
        <v>799</v>
      </c>
    </row>
    <row r="36" spans="1:39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3"/>
        <v>1</v>
      </c>
      <c r="M36" s="1">
        <f t="shared" si="4"/>
        <v>1</v>
      </c>
      <c r="N36" s="1" t="str">
        <f>SABI_SUMMARY!L36</f>
        <v>CUB</v>
      </c>
      <c r="O36" s="1" t="str">
        <f>SABI_SUMMARY!M36</f>
        <v>NA_CUB</v>
      </c>
      <c r="P36" s="1" t="str">
        <f>SABI_SUMMARY!N36</f>
        <v>MORTALITY</v>
      </c>
      <c r="Q36" s="1">
        <f>SABI_SUMMARY!O36</f>
        <v>1</v>
      </c>
      <c r="R36" s="1">
        <f t="shared" si="5"/>
        <v>1</v>
      </c>
      <c r="S36" s="1">
        <f t="shared" si="6"/>
        <v>1</v>
      </c>
      <c r="T36" t="s">
        <v>775</v>
      </c>
      <c r="U36">
        <v>8</v>
      </c>
      <c r="V36" s="1">
        <f t="array" ref="V36">INDEX($AC$1:$AM$262,MATCH(1,($AC$1:$AC$262=T36)*($AD$1:$AD$262=U36),0),8)</f>
        <v>161</v>
      </c>
      <c r="W36" s="1" t="str">
        <f t="shared" si="7"/>
        <v>ADULT_84</v>
      </c>
      <c r="X36" s="1">
        <f t="shared" si="0"/>
        <v>0</v>
      </c>
      <c r="Y36" s="1">
        <f t="shared" si="8"/>
        <v>0</v>
      </c>
      <c r="AB36" s="82">
        <v>35</v>
      </c>
      <c r="AC36" s="58" t="s">
        <v>392</v>
      </c>
      <c r="AD36" s="49">
        <v>4</v>
      </c>
      <c r="AE36" s="83">
        <v>41548</v>
      </c>
      <c r="AF36" s="58">
        <v>2</v>
      </c>
      <c r="AG36" s="58">
        <v>1</v>
      </c>
      <c r="AH36" s="58">
        <v>1</v>
      </c>
      <c r="AI36" s="49" t="s">
        <v>271</v>
      </c>
      <c r="AJ36" s="49">
        <f t="shared" si="1"/>
        <v>103</v>
      </c>
      <c r="AK36" s="49" t="str">
        <f t="shared" si="2"/>
        <v>ADULT_84</v>
      </c>
      <c r="AL36" s="85">
        <v>38412</v>
      </c>
      <c r="AM36" s="82" t="s">
        <v>799</v>
      </c>
    </row>
    <row r="37" spans="1:39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3"/>
        <v>4</v>
      </c>
      <c r="M37" s="1">
        <f t="shared" si="4"/>
        <v>4</v>
      </c>
      <c r="N37" s="1" t="str">
        <f>SABI_SUMMARY!L37</f>
        <v>CUB</v>
      </c>
      <c r="O37" s="1" t="str">
        <f>SABI_SUMMARY!M37</f>
        <v>FEMALE_CUB</v>
      </c>
      <c r="P37" s="1" t="str">
        <f>SABI_SUMMARY!N37</f>
        <v>MORTALITY</v>
      </c>
      <c r="Q37" s="1">
        <f>SABI_SUMMARY!O37</f>
        <v>1</v>
      </c>
      <c r="R37" s="1">
        <f t="shared" si="5"/>
        <v>1</v>
      </c>
      <c r="S37" s="1">
        <f t="shared" si="6"/>
        <v>1</v>
      </c>
      <c r="T37" t="s">
        <v>776</v>
      </c>
      <c r="U37">
        <v>1</v>
      </c>
      <c r="V37" s="1">
        <f t="array" ref="V37">INDEX($AC$1:$AM$262,MATCH(1,($AC$1:$AC$262=T37)*($AD$1:$AD$262=U37),0),8)</f>
        <v>51</v>
      </c>
      <c r="W37" s="1" t="str">
        <f t="shared" si="7"/>
        <v>ADULT_48_60</v>
      </c>
      <c r="X37" s="1">
        <f t="shared" si="0"/>
        <v>0</v>
      </c>
      <c r="Y37" s="1">
        <f t="shared" si="8"/>
        <v>0</v>
      </c>
      <c r="AB37" s="82">
        <v>36</v>
      </c>
      <c r="AC37" s="58" t="s">
        <v>398</v>
      </c>
      <c r="AD37" s="49">
        <v>1</v>
      </c>
      <c r="AE37" s="83">
        <v>38078</v>
      </c>
      <c r="AF37" s="58">
        <v>2</v>
      </c>
      <c r="AG37" s="58" t="s">
        <v>271</v>
      </c>
      <c r="AH37" s="58">
        <v>2</v>
      </c>
      <c r="AI37" s="49">
        <v>2</v>
      </c>
      <c r="AJ37" s="49">
        <f t="shared" si="1"/>
        <v>53</v>
      </c>
      <c r="AK37" s="49" t="str">
        <f t="shared" si="2"/>
        <v>ADULT_48_60</v>
      </c>
      <c r="AL37" s="84">
        <v>36465</v>
      </c>
      <c r="AM37" s="82" t="s">
        <v>798</v>
      </c>
    </row>
    <row r="38" spans="1:39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3"/>
        <v>9</v>
      </c>
      <c r="M38" s="1">
        <f t="shared" si="4"/>
        <v>9</v>
      </c>
      <c r="N38" s="1" t="str">
        <f>SABI_SUMMARY!L38</f>
        <v>CUB</v>
      </c>
      <c r="O38" s="1" t="str">
        <f>SABI_SUMMARY!M38</f>
        <v>MALE_CUB</v>
      </c>
      <c r="P38" s="1" t="str">
        <f>SABI_SUMMARY!N38</f>
        <v>MORTALITY</v>
      </c>
      <c r="Q38" s="1">
        <f>SABI_SUMMARY!O38</f>
        <v>1</v>
      </c>
      <c r="R38" s="1">
        <f t="shared" si="5"/>
        <v>1</v>
      </c>
      <c r="S38" s="1">
        <f t="shared" si="6"/>
        <v>1</v>
      </c>
      <c r="T38" t="s">
        <v>776</v>
      </c>
      <c r="U38">
        <v>1</v>
      </c>
      <c r="V38" s="1">
        <f t="array" ref="V38">INDEX($AC$1:$AM$262,MATCH(1,($AC$1:$AC$262=T38)*($AD$1:$AD$262=U38),0),8)</f>
        <v>51</v>
      </c>
      <c r="W38" s="1" t="str">
        <f t="shared" si="7"/>
        <v>ADULT_48_60</v>
      </c>
      <c r="X38" s="1">
        <f t="shared" si="0"/>
        <v>0</v>
      </c>
      <c r="Y38" s="1">
        <f t="shared" si="8"/>
        <v>0</v>
      </c>
      <c r="AB38" s="82">
        <v>37</v>
      </c>
      <c r="AC38" s="58" t="s">
        <v>398</v>
      </c>
      <c r="AD38" s="49">
        <v>2</v>
      </c>
      <c r="AE38" s="83">
        <v>38869</v>
      </c>
      <c r="AF38" s="58" t="s">
        <v>271</v>
      </c>
      <c r="AG38" s="58" t="s">
        <v>271</v>
      </c>
      <c r="AH38" s="58" t="s">
        <v>271</v>
      </c>
      <c r="AI38" s="49">
        <v>0</v>
      </c>
      <c r="AJ38" s="49">
        <f t="shared" si="1"/>
        <v>79</v>
      </c>
      <c r="AK38" s="49" t="str">
        <f t="shared" si="2"/>
        <v>ADULT_72_84</v>
      </c>
      <c r="AL38" s="84">
        <v>36465</v>
      </c>
      <c r="AM38" s="82" t="s">
        <v>798</v>
      </c>
    </row>
    <row r="39" spans="1:39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3"/>
        <v>3</v>
      </c>
      <c r="M39" s="1">
        <f t="shared" si="4"/>
        <v>3</v>
      </c>
      <c r="N39" s="1" t="str">
        <f>SABI_SUMMARY!L39</f>
        <v>CUB</v>
      </c>
      <c r="O39" s="1" t="str">
        <f>SABI_SUMMARY!M39</f>
        <v>NA_CUB</v>
      </c>
      <c r="P39" s="1" t="str">
        <f>SABI_SUMMARY!N39</f>
        <v>MORTALITY</v>
      </c>
      <c r="Q39" s="1">
        <f>SABI_SUMMARY!O39</f>
        <v>1</v>
      </c>
      <c r="R39" s="1">
        <f t="shared" si="5"/>
        <v>1</v>
      </c>
      <c r="S39" s="1">
        <f t="shared" si="6"/>
        <v>1</v>
      </c>
      <c r="T39" t="s">
        <v>776</v>
      </c>
      <c r="U39">
        <v>2</v>
      </c>
      <c r="V39" s="1">
        <f t="array" ref="V39">INDEX($AC$1:$AM$262,MATCH(1,($AC$1:$AC$262=T39)*($AD$1:$AD$262=U39),0),8)</f>
        <v>75</v>
      </c>
      <c r="W39" s="1" t="str">
        <f t="shared" si="7"/>
        <v>ADULT_72_84</v>
      </c>
      <c r="X39" s="1">
        <f t="shared" si="0"/>
        <v>0</v>
      </c>
      <c r="Y39" s="1">
        <f t="shared" si="8"/>
        <v>0</v>
      </c>
      <c r="AB39" s="82">
        <v>38</v>
      </c>
      <c r="AC39" s="58" t="s">
        <v>398</v>
      </c>
      <c r="AD39" s="49">
        <v>3</v>
      </c>
      <c r="AE39" s="83">
        <v>39083</v>
      </c>
      <c r="AF39" s="58" t="s">
        <v>271</v>
      </c>
      <c r="AG39" s="58" t="s">
        <v>271</v>
      </c>
      <c r="AH39" s="58" t="s">
        <v>271</v>
      </c>
      <c r="AI39" s="49">
        <v>0</v>
      </c>
      <c r="AJ39" s="49">
        <f t="shared" si="1"/>
        <v>86</v>
      </c>
      <c r="AK39" s="49" t="str">
        <f t="shared" si="2"/>
        <v>ADULT_84</v>
      </c>
      <c r="AL39" s="84">
        <v>36465</v>
      </c>
      <c r="AM39" s="82" t="s">
        <v>798</v>
      </c>
    </row>
    <row r="40" spans="1:39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3"/>
        <v>3</v>
      </c>
      <c r="M40" s="1">
        <f t="shared" si="4"/>
        <v>3</v>
      </c>
      <c r="N40" s="1" t="str">
        <f>SABI_SUMMARY!L40</f>
        <v>CUB</v>
      </c>
      <c r="O40" s="1" t="str">
        <f>SABI_SUMMARY!M40</f>
        <v>NA_CUB</v>
      </c>
      <c r="P40" s="1" t="str">
        <f>SABI_SUMMARY!N40</f>
        <v>MORTALITY</v>
      </c>
      <c r="Q40" s="1">
        <f>SABI_SUMMARY!O40</f>
        <v>1</v>
      </c>
      <c r="R40" s="1">
        <f t="shared" si="5"/>
        <v>1</v>
      </c>
      <c r="S40" s="1">
        <f t="shared" si="6"/>
        <v>1</v>
      </c>
      <c r="T40" t="s">
        <v>776</v>
      </c>
      <c r="U40">
        <v>2</v>
      </c>
      <c r="V40" s="1">
        <f t="array" ref="V40">INDEX($AC$1:$AM$262,MATCH(1,($AC$1:$AC$262=T40)*($AD$1:$AD$262=U40),0),8)</f>
        <v>75</v>
      </c>
      <c r="W40" s="1" t="str">
        <f t="shared" si="7"/>
        <v>ADULT_72_84</v>
      </c>
      <c r="X40" s="1">
        <f t="shared" si="0"/>
        <v>0</v>
      </c>
      <c r="Y40" s="1">
        <f t="shared" si="8"/>
        <v>0</v>
      </c>
      <c r="AB40" s="82">
        <v>39</v>
      </c>
      <c r="AC40" s="58" t="s">
        <v>398</v>
      </c>
      <c r="AD40" s="49">
        <v>4</v>
      </c>
      <c r="AE40" s="65">
        <v>39783</v>
      </c>
      <c r="AF40" s="58">
        <v>1</v>
      </c>
      <c r="AG40" s="58">
        <v>1</v>
      </c>
      <c r="AH40" s="58" t="s">
        <v>271</v>
      </c>
      <c r="AI40" s="49">
        <v>1</v>
      </c>
      <c r="AJ40" s="49">
        <f t="shared" si="1"/>
        <v>109</v>
      </c>
      <c r="AK40" s="49" t="str">
        <f t="shared" si="2"/>
        <v>ADULT_84</v>
      </c>
      <c r="AL40" s="84">
        <v>36465</v>
      </c>
      <c r="AM40" s="82" t="s">
        <v>798</v>
      </c>
    </row>
    <row r="41" spans="1:39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3"/>
        <v>2</v>
      </c>
      <c r="M41" s="1">
        <f t="shared" si="4"/>
        <v>2</v>
      </c>
      <c r="N41" s="1" t="str">
        <f>SABI_SUMMARY!L41</f>
        <v>CUB</v>
      </c>
      <c r="O41" s="1" t="str">
        <f>SABI_SUMMARY!M41</f>
        <v>NA_CUB</v>
      </c>
      <c r="P41" s="1" t="str">
        <f>SABI_SUMMARY!N41</f>
        <v>MORTALITY</v>
      </c>
      <c r="Q41" s="1">
        <f>SABI_SUMMARY!O41</f>
        <v>1</v>
      </c>
      <c r="R41" s="1">
        <f t="shared" si="5"/>
        <v>1</v>
      </c>
      <c r="S41" s="1">
        <f t="shared" si="6"/>
        <v>1</v>
      </c>
      <c r="T41" t="s">
        <v>776</v>
      </c>
      <c r="U41">
        <v>3</v>
      </c>
      <c r="V41" s="1">
        <f t="array" ref="V41">INDEX($AC$1:$AM$262,MATCH(1,($AC$1:$AC$262=T41)*($AD$1:$AD$262=U41),0),8)</f>
        <v>86</v>
      </c>
      <c r="W41" s="1" t="str">
        <f t="shared" si="7"/>
        <v>ADULT_84</v>
      </c>
      <c r="X41" s="1">
        <f t="shared" si="0"/>
        <v>0</v>
      </c>
      <c r="Y41" s="1">
        <f t="shared" si="8"/>
        <v>0</v>
      </c>
      <c r="AB41" s="82">
        <v>40</v>
      </c>
      <c r="AC41" s="58" t="s">
        <v>398</v>
      </c>
      <c r="AD41" s="49">
        <v>5</v>
      </c>
      <c r="AE41" s="83">
        <v>40391</v>
      </c>
      <c r="AF41" s="58">
        <v>1</v>
      </c>
      <c r="AG41" s="58" t="s">
        <v>271</v>
      </c>
      <c r="AH41" s="58" t="s">
        <v>271</v>
      </c>
      <c r="AI41" s="49">
        <v>0</v>
      </c>
      <c r="AJ41" s="49">
        <f t="shared" si="1"/>
        <v>129</v>
      </c>
      <c r="AK41" s="49" t="str">
        <f t="shared" si="2"/>
        <v>ADULT_84</v>
      </c>
      <c r="AL41" s="84">
        <v>36465</v>
      </c>
      <c r="AM41" s="82" t="s">
        <v>798</v>
      </c>
    </row>
    <row r="42" spans="1:39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3"/>
        <v>2</v>
      </c>
      <c r="M42" s="1">
        <f t="shared" si="4"/>
        <v>2</v>
      </c>
      <c r="N42" s="1" t="str">
        <f>SABI_SUMMARY!L42</f>
        <v>CUB</v>
      </c>
      <c r="O42" s="1" t="str">
        <f>SABI_SUMMARY!M42</f>
        <v>NA_CUB</v>
      </c>
      <c r="P42" s="1" t="str">
        <f>SABI_SUMMARY!N42</f>
        <v>MORTALITY</v>
      </c>
      <c r="Q42" s="1">
        <f>SABI_SUMMARY!O42</f>
        <v>1</v>
      </c>
      <c r="R42" s="1">
        <f t="shared" si="5"/>
        <v>1</v>
      </c>
      <c r="S42" s="1">
        <f t="shared" si="6"/>
        <v>1</v>
      </c>
      <c r="T42" t="s">
        <v>776</v>
      </c>
      <c r="U42">
        <v>3</v>
      </c>
      <c r="V42" s="1">
        <f t="array" ref="V42">INDEX($AC$1:$AM$262,MATCH(1,($AC$1:$AC$262=T42)*($AD$1:$AD$262=U42),0),8)</f>
        <v>86</v>
      </c>
      <c r="W42" s="1" t="str">
        <f t="shared" si="7"/>
        <v>ADULT_84</v>
      </c>
      <c r="X42" s="1">
        <f t="shared" si="0"/>
        <v>0</v>
      </c>
      <c r="Y42" s="1">
        <f t="shared" si="8"/>
        <v>0</v>
      </c>
      <c r="AB42" s="82">
        <v>41</v>
      </c>
      <c r="AC42" s="58" t="s">
        <v>398</v>
      </c>
      <c r="AD42" s="49">
        <v>6</v>
      </c>
      <c r="AE42" s="65">
        <v>40725</v>
      </c>
      <c r="AF42" s="58">
        <v>2</v>
      </c>
      <c r="AG42" s="58" t="s">
        <v>271</v>
      </c>
      <c r="AH42" s="58">
        <v>2</v>
      </c>
      <c r="AI42" s="49">
        <v>1</v>
      </c>
      <c r="AJ42" s="49">
        <f t="shared" si="1"/>
        <v>140</v>
      </c>
      <c r="AK42" s="49" t="str">
        <f t="shared" si="2"/>
        <v>ADULT_84</v>
      </c>
      <c r="AL42" s="84">
        <v>36465</v>
      </c>
      <c r="AM42" s="82" t="s">
        <v>798</v>
      </c>
    </row>
    <row r="43" spans="1:39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3"/>
        <v>12</v>
      </c>
      <c r="M43" s="1">
        <f t="shared" si="4"/>
        <v>24</v>
      </c>
      <c r="N43" s="1" t="str">
        <f>SABI_SUMMARY!L43</f>
        <v>ADULT_84</v>
      </c>
      <c r="O43" s="1" t="str">
        <f>SABI_SUMMARY!M43</f>
        <v>MALE_ADULT_84</v>
      </c>
      <c r="P43" s="1" t="str">
        <f>SABI_SUMMARY!N43</f>
        <v>CENSORED</v>
      </c>
      <c r="Q43" s="1">
        <f>SABI_SUMMARY!O43</f>
        <v>0</v>
      </c>
      <c r="R43" s="1">
        <f t="shared" si="5"/>
        <v>0</v>
      </c>
      <c r="S43" s="1">
        <f t="shared" si="6"/>
        <v>0</v>
      </c>
      <c r="T43" t="s">
        <v>776</v>
      </c>
      <c r="U43">
        <v>4</v>
      </c>
      <c r="V43" s="1">
        <f t="array" ref="V43">INDEX($AC$1:$AM$262,MATCH(1,($AC$1:$AC$262=T43)*($AD$1:$AD$262=U43),0),8)</f>
        <v>97</v>
      </c>
      <c r="W43" s="1" t="str">
        <f t="shared" si="7"/>
        <v>ADULT_84</v>
      </c>
      <c r="X43" s="1">
        <f t="shared" si="0"/>
        <v>1</v>
      </c>
      <c r="Y43" s="1">
        <f t="shared" si="8"/>
        <v>1</v>
      </c>
      <c r="AB43" s="82">
        <v>42</v>
      </c>
      <c r="AC43" s="58" t="s">
        <v>407</v>
      </c>
      <c r="AD43" s="49">
        <v>1</v>
      </c>
      <c r="AE43" s="86">
        <v>35582</v>
      </c>
      <c r="AF43" s="58" t="s">
        <v>271</v>
      </c>
      <c r="AG43" s="58" t="s">
        <v>271</v>
      </c>
      <c r="AH43" s="58" t="s">
        <v>271</v>
      </c>
      <c r="AI43" s="49">
        <v>0</v>
      </c>
      <c r="AJ43" s="49">
        <f t="shared" si="1"/>
        <v>45</v>
      </c>
      <c r="AK43" s="49" t="str">
        <f t="shared" si="2"/>
        <v>ADULT_36_48</v>
      </c>
      <c r="AL43" s="84">
        <v>34213</v>
      </c>
      <c r="AM43" s="82" t="s">
        <v>798</v>
      </c>
    </row>
    <row r="44" spans="1:39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3"/>
        <v>12</v>
      </c>
      <c r="M44" s="1">
        <f t="shared" si="4"/>
        <v>24</v>
      </c>
      <c r="N44" s="1" t="str">
        <f>SABI_SUMMARY!L44</f>
        <v>ADULT_84</v>
      </c>
      <c r="O44" s="1" t="str">
        <f>SABI_SUMMARY!M44</f>
        <v>MALE_ADULT_84</v>
      </c>
      <c r="P44" s="1" t="str">
        <f>SABI_SUMMARY!N44</f>
        <v>CENSORED</v>
      </c>
      <c r="Q44" s="1">
        <f>SABI_SUMMARY!O44</f>
        <v>0</v>
      </c>
      <c r="R44" s="1">
        <f t="shared" si="5"/>
        <v>0</v>
      </c>
      <c r="S44" s="1">
        <f t="shared" si="6"/>
        <v>0</v>
      </c>
      <c r="T44" t="s">
        <v>776</v>
      </c>
      <c r="U44">
        <v>4</v>
      </c>
      <c r="V44" s="1">
        <f t="array" ref="V44">INDEX($AC$1:$AM$262,MATCH(1,($AC$1:$AC$262=T44)*($AD$1:$AD$262=U44),0),8)</f>
        <v>97</v>
      </c>
      <c r="W44" s="1" t="str">
        <f t="shared" si="7"/>
        <v>ADULT_84</v>
      </c>
      <c r="X44" s="1">
        <f t="shared" si="0"/>
        <v>1</v>
      </c>
      <c r="Y44" s="1">
        <f t="shared" si="8"/>
        <v>1</v>
      </c>
      <c r="AB44" s="82">
        <v>43</v>
      </c>
      <c r="AC44" s="58" t="s">
        <v>407</v>
      </c>
      <c r="AD44" s="49">
        <v>2</v>
      </c>
      <c r="AE44" s="86">
        <v>35916</v>
      </c>
      <c r="AF44" s="58">
        <v>2</v>
      </c>
      <c r="AG44" s="58" t="s">
        <v>271</v>
      </c>
      <c r="AH44" s="58" t="s">
        <v>271</v>
      </c>
      <c r="AI44" s="49">
        <v>0</v>
      </c>
      <c r="AJ44" s="49">
        <f t="shared" si="1"/>
        <v>56</v>
      </c>
      <c r="AK44" s="49" t="str">
        <f t="shared" si="2"/>
        <v>ADULT_48_60</v>
      </c>
      <c r="AL44" s="87">
        <v>34213</v>
      </c>
      <c r="AM44" s="82" t="s">
        <v>798</v>
      </c>
    </row>
    <row r="45" spans="1:39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3"/>
        <v>3</v>
      </c>
      <c r="M45" s="1">
        <f t="shared" si="4"/>
        <v>3</v>
      </c>
      <c r="N45" s="1" t="str">
        <f>SABI_SUMMARY!L45</f>
        <v>CUB</v>
      </c>
      <c r="O45" s="1" t="str">
        <f>SABI_SUMMARY!M45</f>
        <v>FEMALE_CUB</v>
      </c>
      <c r="P45" s="1" t="str">
        <f>SABI_SUMMARY!N45</f>
        <v>MORTALITY</v>
      </c>
      <c r="Q45" s="1">
        <f>SABI_SUMMARY!O45</f>
        <v>1</v>
      </c>
      <c r="R45" s="1">
        <f t="shared" si="5"/>
        <v>1</v>
      </c>
      <c r="S45" s="1">
        <f t="shared" si="6"/>
        <v>1</v>
      </c>
      <c r="T45" t="s">
        <v>776</v>
      </c>
      <c r="U45">
        <v>5</v>
      </c>
      <c r="V45" s="1">
        <f t="array" ref="V45">INDEX($AC$1:$AM$262,MATCH(1,($AC$1:$AC$262=T45)*($AD$1:$AD$262=U45),0),8)</f>
        <v>130</v>
      </c>
      <c r="W45" s="1" t="str">
        <f t="shared" si="7"/>
        <v>ADULT_84</v>
      </c>
      <c r="X45" s="1">
        <f t="shared" si="0"/>
        <v>0</v>
      </c>
      <c r="Y45" s="1">
        <f t="shared" si="8"/>
        <v>0</v>
      </c>
      <c r="AB45" s="82">
        <v>44</v>
      </c>
      <c r="AC45" s="58" t="s">
        <v>407</v>
      </c>
      <c r="AD45" s="49">
        <v>3</v>
      </c>
      <c r="AE45" s="83">
        <v>36465</v>
      </c>
      <c r="AF45" s="58">
        <v>1</v>
      </c>
      <c r="AG45" s="58" t="s">
        <v>271</v>
      </c>
      <c r="AH45" s="58">
        <v>1</v>
      </c>
      <c r="AI45" s="49">
        <v>1</v>
      </c>
      <c r="AJ45" s="49">
        <f t="shared" si="1"/>
        <v>74</v>
      </c>
      <c r="AK45" s="49" t="str">
        <f t="shared" si="2"/>
        <v>ADULT_72_84</v>
      </c>
      <c r="AL45" s="84">
        <v>34213</v>
      </c>
      <c r="AM45" s="82" t="s">
        <v>798</v>
      </c>
    </row>
    <row r="46" spans="1:39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3"/>
        <v>12</v>
      </c>
      <c r="M46" s="1">
        <f t="shared" si="4"/>
        <v>24</v>
      </c>
      <c r="N46" s="1" t="str">
        <f>SABI_SUMMARY!L46</f>
        <v>ADULT_60_72</v>
      </c>
      <c r="O46" s="1" t="str">
        <f>SABI_SUMMARY!M46</f>
        <v>MALE_ADULT_60_72</v>
      </c>
      <c r="P46" s="1" t="str">
        <f>SABI_SUMMARY!N46</f>
        <v>CENSORED</v>
      </c>
      <c r="Q46" s="1">
        <f>SABI_SUMMARY!O46</f>
        <v>0</v>
      </c>
      <c r="R46" s="1">
        <f t="shared" si="5"/>
        <v>0</v>
      </c>
      <c r="S46" s="1">
        <f t="shared" si="6"/>
        <v>0</v>
      </c>
      <c r="T46" t="s">
        <v>776</v>
      </c>
      <c r="U46">
        <v>5</v>
      </c>
      <c r="V46" s="1">
        <f t="array" ref="V46">INDEX($AC$1:$AM$262,MATCH(1,($AC$1:$AC$262=T46)*($AD$1:$AD$262=U46),0),8)</f>
        <v>130</v>
      </c>
      <c r="W46" s="1" t="str">
        <f t="shared" si="7"/>
        <v>ADULT_84</v>
      </c>
      <c r="X46" s="1">
        <f t="shared" si="0"/>
        <v>1</v>
      </c>
      <c r="Y46" s="1">
        <f t="shared" si="8"/>
        <v>1</v>
      </c>
      <c r="AB46" s="82">
        <v>45</v>
      </c>
      <c r="AC46" s="58" t="s">
        <v>407</v>
      </c>
      <c r="AD46" s="49">
        <v>4</v>
      </c>
      <c r="AE46" s="83">
        <v>37196</v>
      </c>
      <c r="AF46" s="58">
        <v>2</v>
      </c>
      <c r="AG46" s="58" t="s">
        <v>271</v>
      </c>
      <c r="AH46" s="58">
        <v>1</v>
      </c>
      <c r="AI46" s="49">
        <v>1</v>
      </c>
      <c r="AJ46" s="49">
        <f t="shared" si="1"/>
        <v>98</v>
      </c>
      <c r="AK46" s="49" t="str">
        <f t="shared" si="2"/>
        <v>ADULT_84</v>
      </c>
      <c r="AL46" s="84">
        <v>34213</v>
      </c>
      <c r="AM46" s="82" t="s">
        <v>798</v>
      </c>
    </row>
    <row r="47" spans="1:39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3"/>
        <v>12</v>
      </c>
      <c r="M47" s="1">
        <f t="shared" si="4"/>
        <v>24</v>
      </c>
      <c r="N47" s="1" t="str">
        <f>SABI_SUMMARY!L47</f>
        <v>SUBADULT</v>
      </c>
      <c r="O47" s="1" t="str">
        <f>SABI_SUMMARY!M47</f>
        <v>FEMALE_SUBADULT</v>
      </c>
      <c r="P47" s="1" t="str">
        <f>SABI_SUMMARY!N47</f>
        <v>CENSORED</v>
      </c>
      <c r="Q47" s="1">
        <f>SABI_SUMMARY!O47</f>
        <v>0</v>
      </c>
      <c r="R47" s="1">
        <f t="shared" si="5"/>
        <v>0</v>
      </c>
      <c r="S47" s="1">
        <f t="shared" si="6"/>
        <v>0</v>
      </c>
      <c r="T47" t="s">
        <v>776</v>
      </c>
      <c r="U47">
        <v>6</v>
      </c>
      <c r="V47" s="1">
        <f t="array" ref="V47">INDEX($AC$1:$AM$262,MATCH(1,($AC$1:$AC$262=T47)*($AD$1:$AD$262=U47),0),8)</f>
        <v>163</v>
      </c>
      <c r="W47" s="1" t="str">
        <f t="shared" si="7"/>
        <v>ADULT_84</v>
      </c>
      <c r="X47" s="1">
        <f t="shared" si="0"/>
        <v>1</v>
      </c>
      <c r="Y47" s="1">
        <f t="shared" si="8"/>
        <v>1</v>
      </c>
      <c r="AB47" s="82">
        <v>46</v>
      </c>
      <c r="AC47" s="58" t="s">
        <v>407</v>
      </c>
      <c r="AD47" s="49">
        <v>5</v>
      </c>
      <c r="AE47" s="83">
        <v>38261</v>
      </c>
      <c r="AF47" s="58" t="s">
        <v>271</v>
      </c>
      <c r="AG47" s="58" t="s">
        <v>271</v>
      </c>
      <c r="AH47" s="58" t="s">
        <v>271</v>
      </c>
      <c r="AI47" s="49">
        <v>0</v>
      </c>
      <c r="AJ47" s="49">
        <f t="shared" si="1"/>
        <v>133</v>
      </c>
      <c r="AK47" s="49" t="str">
        <f t="shared" si="2"/>
        <v>ADULT_84</v>
      </c>
      <c r="AL47" s="84">
        <v>34213</v>
      </c>
      <c r="AM47" s="82" t="s">
        <v>798</v>
      </c>
    </row>
    <row r="48" spans="1:39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3"/>
        <v>4</v>
      </c>
      <c r="M48" s="1">
        <f t="shared" si="4"/>
        <v>4</v>
      </c>
      <c r="N48" s="1" t="str">
        <f>SABI_SUMMARY!L48</f>
        <v>CUB</v>
      </c>
      <c r="O48" s="1" t="str">
        <f>SABI_SUMMARY!M48</f>
        <v>NA_CUB</v>
      </c>
      <c r="P48" s="1" t="str">
        <f>SABI_SUMMARY!N48</f>
        <v>MORTALITY</v>
      </c>
      <c r="Q48" s="1">
        <f>SABI_SUMMARY!O48</f>
        <v>1</v>
      </c>
      <c r="R48" s="1">
        <f t="shared" si="5"/>
        <v>1</v>
      </c>
      <c r="S48" s="1">
        <f t="shared" si="6"/>
        <v>1</v>
      </c>
      <c r="T48" t="s">
        <v>383</v>
      </c>
      <c r="U48">
        <v>1</v>
      </c>
      <c r="V48" s="1">
        <f t="array" ref="V48">INDEX($AC$1:$AM$262,MATCH(1,($AC$1:$AC$262=T48)*($AD$1:$AD$262=U48),0),8)</f>
        <v>86</v>
      </c>
      <c r="W48" s="1" t="str">
        <f t="shared" si="7"/>
        <v>ADULT_84</v>
      </c>
      <c r="X48" s="1">
        <f t="shared" si="0"/>
        <v>0</v>
      </c>
      <c r="Y48" s="1">
        <f t="shared" si="8"/>
        <v>0</v>
      </c>
      <c r="AB48" s="82">
        <v>47</v>
      </c>
      <c r="AC48" s="58" t="s">
        <v>407</v>
      </c>
      <c r="AD48" s="49">
        <v>6</v>
      </c>
      <c r="AE48" s="83">
        <v>38504</v>
      </c>
      <c r="AF48" s="58">
        <v>1</v>
      </c>
      <c r="AG48" s="58">
        <v>1</v>
      </c>
      <c r="AH48" s="58" t="s">
        <v>271</v>
      </c>
      <c r="AI48" s="49">
        <v>1</v>
      </c>
      <c r="AJ48" s="49">
        <f t="shared" si="1"/>
        <v>141</v>
      </c>
      <c r="AK48" s="49" t="str">
        <f t="shared" si="2"/>
        <v>ADULT_84</v>
      </c>
      <c r="AL48" s="84">
        <v>34213</v>
      </c>
      <c r="AM48" s="82" t="s">
        <v>798</v>
      </c>
    </row>
    <row r="49" spans="1:39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3"/>
        <v>8</v>
      </c>
      <c r="M49" s="1">
        <f t="shared" si="4"/>
        <v>8</v>
      </c>
      <c r="N49" s="1" t="str">
        <f>SABI_SUMMARY!L49</f>
        <v>CUB</v>
      </c>
      <c r="O49" s="1" t="str">
        <f>SABI_SUMMARY!M49</f>
        <v>MALE_CUB</v>
      </c>
      <c r="P49" s="1" t="str">
        <f>SABI_SUMMARY!N49</f>
        <v>CENSORED</v>
      </c>
      <c r="Q49" s="1">
        <f>SABI_SUMMARY!O49</f>
        <v>0</v>
      </c>
      <c r="R49" s="1">
        <f t="shared" si="5"/>
        <v>1</v>
      </c>
      <c r="S49" s="1">
        <f t="shared" si="6"/>
        <v>1</v>
      </c>
      <c r="T49" t="s">
        <v>383</v>
      </c>
      <c r="U49">
        <v>1</v>
      </c>
      <c r="V49" s="1">
        <f t="array" ref="V49">INDEX($AC$1:$AM$262,MATCH(1,($AC$1:$AC$262=T49)*($AD$1:$AD$262=U49),0),8)</f>
        <v>86</v>
      </c>
      <c r="W49" s="1" t="str">
        <f t="shared" si="7"/>
        <v>ADULT_84</v>
      </c>
      <c r="X49" s="1">
        <f t="shared" si="0"/>
        <v>0</v>
      </c>
      <c r="Y49" s="1">
        <f t="shared" si="8"/>
        <v>0</v>
      </c>
      <c r="AB49" s="82">
        <v>48</v>
      </c>
      <c r="AC49" s="58" t="s">
        <v>407</v>
      </c>
      <c r="AD49" s="49">
        <v>7</v>
      </c>
      <c r="AE49" s="83">
        <v>39448</v>
      </c>
      <c r="AF49" s="58">
        <v>2</v>
      </c>
      <c r="AG49" s="58" t="s">
        <v>271</v>
      </c>
      <c r="AH49" s="58" t="s">
        <v>271</v>
      </c>
      <c r="AI49" s="49">
        <v>0</v>
      </c>
      <c r="AJ49" s="49">
        <f t="shared" si="1"/>
        <v>172</v>
      </c>
      <c r="AK49" s="49" t="str">
        <f t="shared" si="2"/>
        <v>ADULT_84</v>
      </c>
      <c r="AL49" s="84">
        <v>34213</v>
      </c>
      <c r="AM49" s="82" t="s">
        <v>798</v>
      </c>
    </row>
    <row r="50" spans="1:39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3"/>
        <v>12</v>
      </c>
      <c r="M50" s="1">
        <f t="shared" si="4"/>
        <v>13</v>
      </c>
      <c r="N50" s="1" t="str">
        <f>SABI_SUMMARY!L50</f>
        <v>JUVENILE</v>
      </c>
      <c r="O50" s="1" t="str">
        <f>SABI_SUMMARY!M50</f>
        <v>FEMALE_JUVENILE</v>
      </c>
      <c r="P50" s="1" t="str">
        <f>SABI_SUMMARY!N50</f>
        <v>MORTALITY</v>
      </c>
      <c r="Q50" s="1">
        <f>SABI_SUMMARY!O50</f>
        <v>1</v>
      </c>
      <c r="R50" s="1">
        <f t="shared" si="5"/>
        <v>0</v>
      </c>
      <c r="S50" s="1">
        <f t="shared" si="6"/>
        <v>1</v>
      </c>
      <c r="T50" t="s">
        <v>386</v>
      </c>
      <c r="U50">
        <v>1</v>
      </c>
      <c r="V50" s="1">
        <f t="array" ref="V50">INDEX($AC$1:$AM$262,MATCH(1,($AC$1:$AC$262=T50)*($AD$1:$AD$262=U50),0),8)</f>
        <v>44</v>
      </c>
      <c r="W50" s="1" t="str">
        <f t="shared" si="7"/>
        <v>ADULT_36_48</v>
      </c>
      <c r="X50" s="1">
        <f t="shared" si="0"/>
        <v>1</v>
      </c>
      <c r="Y50" s="1">
        <f t="shared" si="8"/>
        <v>0</v>
      </c>
      <c r="AB50" s="82">
        <v>49</v>
      </c>
      <c r="AC50" s="58" t="s">
        <v>407</v>
      </c>
      <c r="AD50" s="49">
        <v>8</v>
      </c>
      <c r="AE50" s="83">
        <v>39814</v>
      </c>
      <c r="AF50" s="58">
        <v>1</v>
      </c>
      <c r="AG50" s="58" t="s">
        <v>271</v>
      </c>
      <c r="AH50" s="58" t="s">
        <v>271</v>
      </c>
      <c r="AI50" s="49">
        <v>0</v>
      </c>
      <c r="AJ50" s="49">
        <f t="shared" si="1"/>
        <v>184</v>
      </c>
      <c r="AK50" s="49" t="str">
        <f t="shared" si="2"/>
        <v>ADULT_84</v>
      </c>
      <c r="AL50" s="84">
        <v>34213</v>
      </c>
      <c r="AM50" s="82" t="s">
        <v>798</v>
      </c>
    </row>
    <row r="51" spans="1:39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3"/>
        <v>12</v>
      </c>
      <c r="M51" s="1">
        <f t="shared" si="4"/>
        <v>15</v>
      </c>
      <c r="N51" s="1" t="str">
        <f>SABI_SUMMARY!L51</f>
        <v>JUVENILE</v>
      </c>
      <c r="O51" s="1" t="str">
        <f>SABI_SUMMARY!M51</f>
        <v>FEMALE_JUVENILE</v>
      </c>
      <c r="P51" s="1" t="str">
        <f>SABI_SUMMARY!N51</f>
        <v>MORTALITY</v>
      </c>
      <c r="Q51" s="1">
        <f>SABI_SUMMARY!O51</f>
        <v>1</v>
      </c>
      <c r="R51" s="1">
        <f t="shared" si="5"/>
        <v>0</v>
      </c>
      <c r="S51" s="1">
        <f t="shared" si="6"/>
        <v>1</v>
      </c>
      <c r="T51" t="s">
        <v>386</v>
      </c>
      <c r="U51">
        <v>1</v>
      </c>
      <c r="V51" s="1">
        <f t="array" ref="V51">INDEX($AC$1:$AM$262,MATCH(1,($AC$1:$AC$262=T51)*($AD$1:$AD$262=U51),0),8)</f>
        <v>44</v>
      </c>
      <c r="W51" s="1" t="str">
        <f t="shared" si="7"/>
        <v>ADULT_36_48</v>
      </c>
      <c r="X51" s="1">
        <f t="shared" si="0"/>
        <v>1</v>
      </c>
      <c r="Y51" s="1">
        <f t="shared" si="8"/>
        <v>0</v>
      </c>
      <c r="AB51" s="82">
        <v>50</v>
      </c>
      <c r="AC51" s="58" t="s">
        <v>417</v>
      </c>
      <c r="AD51" s="49">
        <v>1</v>
      </c>
      <c r="AE51" s="83">
        <v>39114</v>
      </c>
      <c r="AF51" s="58">
        <v>2</v>
      </c>
      <c r="AG51" s="58" t="s">
        <v>271</v>
      </c>
      <c r="AH51" s="58">
        <v>2</v>
      </c>
      <c r="AI51" s="49">
        <v>2</v>
      </c>
      <c r="AJ51" s="49">
        <f t="shared" si="1"/>
        <v>35</v>
      </c>
      <c r="AK51" s="49" t="str">
        <f t="shared" si="2"/>
        <v>SUBADULT</v>
      </c>
      <c r="AL51" s="84">
        <v>38047</v>
      </c>
      <c r="AM51" s="82" t="s">
        <v>798</v>
      </c>
    </row>
    <row r="52" spans="1:39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3"/>
        <v>2</v>
      </c>
      <c r="M52" s="1">
        <f t="shared" si="4"/>
        <v>2</v>
      </c>
      <c r="N52" s="1" t="str">
        <f>SABI_SUMMARY!L52</f>
        <v>CUB</v>
      </c>
      <c r="O52" s="1" t="str">
        <f>SABI_SUMMARY!M52</f>
        <v>NA_CUB</v>
      </c>
      <c r="P52" s="1" t="str">
        <f>SABI_SUMMARY!N52</f>
        <v>MORTALITY</v>
      </c>
      <c r="Q52" s="1">
        <f>SABI_SUMMARY!O52</f>
        <v>1</v>
      </c>
      <c r="R52" s="1">
        <f t="shared" si="5"/>
        <v>1</v>
      </c>
      <c r="S52" s="1">
        <f t="shared" si="6"/>
        <v>1</v>
      </c>
      <c r="T52" t="s">
        <v>386</v>
      </c>
      <c r="U52">
        <v>2</v>
      </c>
      <c r="V52" s="1">
        <f t="array" ref="V52">INDEX($AC$1:$AM$262,MATCH(1,($AC$1:$AC$262=T52)*($AD$1:$AD$262=U52),0),8)</f>
        <v>67</v>
      </c>
      <c r="W52" s="1" t="str">
        <f t="shared" si="7"/>
        <v>ADULT_60_72</v>
      </c>
      <c r="X52" s="1">
        <f t="shared" si="0"/>
        <v>0</v>
      </c>
      <c r="Y52" s="1">
        <f t="shared" si="8"/>
        <v>0</v>
      </c>
      <c r="AB52" s="82">
        <v>51</v>
      </c>
      <c r="AC52" s="58" t="s">
        <v>417</v>
      </c>
      <c r="AD52" s="49">
        <v>2</v>
      </c>
      <c r="AE52" s="83">
        <v>39753</v>
      </c>
      <c r="AF52" s="58">
        <v>2</v>
      </c>
      <c r="AG52" s="58">
        <v>2</v>
      </c>
      <c r="AH52" s="58" t="s">
        <v>271</v>
      </c>
      <c r="AI52" s="49">
        <v>2</v>
      </c>
      <c r="AJ52" s="49">
        <f t="shared" si="1"/>
        <v>56</v>
      </c>
      <c r="AK52" s="49" t="str">
        <f t="shared" si="2"/>
        <v>ADULT_48_60</v>
      </c>
      <c r="AL52" s="84">
        <v>38047</v>
      </c>
      <c r="AM52" s="82" t="s">
        <v>798</v>
      </c>
    </row>
    <row r="53" spans="1:39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3"/>
        <v>12</v>
      </c>
      <c r="M53" s="1">
        <f t="shared" si="4"/>
        <v>24</v>
      </c>
      <c r="N53" s="1" t="str">
        <f>SABI_SUMMARY!L53</f>
        <v>SUBADULT</v>
      </c>
      <c r="O53" s="1" t="str">
        <f>SABI_SUMMARY!M53</f>
        <v>FEMALE_SUBADULT</v>
      </c>
      <c r="P53" s="1" t="str">
        <f>SABI_SUMMARY!N53</f>
        <v>CENSORED</v>
      </c>
      <c r="Q53" s="1">
        <f>SABI_SUMMARY!O53</f>
        <v>0</v>
      </c>
      <c r="R53" s="1">
        <f t="shared" si="5"/>
        <v>0</v>
      </c>
      <c r="S53" s="1">
        <f t="shared" si="6"/>
        <v>0</v>
      </c>
      <c r="T53" t="s">
        <v>386</v>
      </c>
      <c r="U53">
        <v>3</v>
      </c>
      <c r="V53" s="1">
        <f t="array" ref="V53">INDEX($AC$1:$AM$262,MATCH(1,($AC$1:$AC$262=T53)*($AD$1:$AD$262=U53),0),8)</f>
        <v>76</v>
      </c>
      <c r="W53" s="1" t="str">
        <f t="shared" si="7"/>
        <v>ADULT_72_84</v>
      </c>
      <c r="X53" s="1">
        <f t="shared" si="0"/>
        <v>1</v>
      </c>
      <c r="Y53" s="1">
        <f t="shared" si="8"/>
        <v>1</v>
      </c>
      <c r="AB53" s="82">
        <v>52</v>
      </c>
      <c r="AC53" s="58" t="s">
        <v>417</v>
      </c>
      <c r="AD53" s="49">
        <v>3</v>
      </c>
      <c r="AE53" s="65">
        <v>40452</v>
      </c>
      <c r="AF53" s="58">
        <v>2</v>
      </c>
      <c r="AG53" s="58">
        <v>1</v>
      </c>
      <c r="AH53" s="58">
        <v>1</v>
      </c>
      <c r="AI53" s="49">
        <v>1</v>
      </c>
      <c r="AJ53" s="49">
        <f t="shared" si="1"/>
        <v>79</v>
      </c>
      <c r="AK53" s="49" t="str">
        <f t="shared" si="2"/>
        <v>ADULT_72_84</v>
      </c>
      <c r="AL53" s="84">
        <v>38047</v>
      </c>
      <c r="AM53" s="82" t="s">
        <v>798</v>
      </c>
    </row>
    <row r="54" spans="1:39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3"/>
        <v>4</v>
      </c>
      <c r="M54" s="1">
        <f t="shared" si="4"/>
        <v>4</v>
      </c>
      <c r="N54" s="1" t="str">
        <f>SABI_SUMMARY!L54</f>
        <v>CUB</v>
      </c>
      <c r="O54" s="1" t="str">
        <f>SABI_SUMMARY!M54</f>
        <v>NA_CUB</v>
      </c>
      <c r="P54" s="1" t="str">
        <f>SABI_SUMMARY!N54</f>
        <v>MORTALITY</v>
      </c>
      <c r="Q54" s="1">
        <f>SABI_SUMMARY!O54</f>
        <v>1</v>
      </c>
      <c r="R54" s="1">
        <f t="shared" si="5"/>
        <v>1</v>
      </c>
      <c r="S54" s="1">
        <f t="shared" si="6"/>
        <v>1</v>
      </c>
      <c r="T54" t="s">
        <v>386</v>
      </c>
      <c r="U54">
        <v>4</v>
      </c>
      <c r="V54" s="1">
        <f t="array" ref="V54">INDEX($AC$1:$AM$262,MATCH(1,($AC$1:$AC$262=T54)*($AD$1:$AD$262=U54),0),8)</f>
        <v>93</v>
      </c>
      <c r="W54" s="1" t="str">
        <f t="shared" si="7"/>
        <v>ADULT_84</v>
      </c>
      <c r="X54" s="1">
        <f t="shared" si="0"/>
        <v>0</v>
      </c>
      <c r="Y54" s="1">
        <f t="shared" si="8"/>
        <v>0</v>
      </c>
      <c r="AB54" s="82">
        <v>53</v>
      </c>
      <c r="AC54" s="58" t="s">
        <v>417</v>
      </c>
      <c r="AD54" s="49">
        <v>4</v>
      </c>
      <c r="AE54" s="83">
        <v>41244</v>
      </c>
      <c r="AF54" s="58">
        <v>2</v>
      </c>
      <c r="AG54" s="58">
        <v>2</v>
      </c>
      <c r="AH54" s="58" t="s">
        <v>271</v>
      </c>
      <c r="AI54" s="49">
        <v>2</v>
      </c>
      <c r="AJ54" s="49">
        <f t="shared" si="1"/>
        <v>105</v>
      </c>
      <c r="AK54" s="49" t="str">
        <f t="shared" si="2"/>
        <v>ADULT_84</v>
      </c>
      <c r="AL54" s="84">
        <v>38047</v>
      </c>
      <c r="AM54" s="82" t="s">
        <v>798</v>
      </c>
    </row>
    <row r="55" spans="1:39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3"/>
        <v>5</v>
      </c>
      <c r="M55" s="1">
        <f t="shared" si="4"/>
        <v>5</v>
      </c>
      <c r="N55" s="1" t="str">
        <f>SABI_SUMMARY!L55</f>
        <v>CUB</v>
      </c>
      <c r="O55" s="1" t="str">
        <f>SABI_SUMMARY!M55</f>
        <v>NA_CUB</v>
      </c>
      <c r="P55" s="1" t="str">
        <f>SABI_SUMMARY!N55</f>
        <v>MORTALITY</v>
      </c>
      <c r="Q55" s="1">
        <f>SABI_SUMMARY!O55</f>
        <v>1</v>
      </c>
      <c r="R55" s="1">
        <f t="shared" si="5"/>
        <v>1</v>
      </c>
      <c r="S55" s="1">
        <f t="shared" si="6"/>
        <v>1</v>
      </c>
      <c r="T55" t="s">
        <v>386</v>
      </c>
      <c r="U55">
        <v>4</v>
      </c>
      <c r="V55" s="1">
        <f t="array" ref="V55">INDEX($AC$1:$AM$262,MATCH(1,($AC$1:$AC$262=T55)*($AD$1:$AD$262=U55),0),8)</f>
        <v>93</v>
      </c>
      <c r="W55" s="1" t="str">
        <f t="shared" si="7"/>
        <v>ADULT_84</v>
      </c>
      <c r="X55" s="1">
        <f t="shared" si="0"/>
        <v>0</v>
      </c>
      <c r="Y55" s="1">
        <f t="shared" si="8"/>
        <v>0</v>
      </c>
      <c r="AB55" s="82">
        <v>54</v>
      </c>
      <c r="AC55" s="58" t="s">
        <v>417</v>
      </c>
      <c r="AD55" s="49">
        <v>5</v>
      </c>
      <c r="AE55" s="83">
        <v>41944</v>
      </c>
      <c r="AF55" s="58">
        <v>1</v>
      </c>
      <c r="AG55" s="58" t="s">
        <v>271</v>
      </c>
      <c r="AH55" s="58" t="s">
        <v>271</v>
      </c>
      <c r="AI55" s="49">
        <v>0</v>
      </c>
      <c r="AJ55" s="49">
        <f t="shared" si="1"/>
        <v>128</v>
      </c>
      <c r="AK55" s="49" t="str">
        <f t="shared" si="2"/>
        <v>ADULT_84</v>
      </c>
      <c r="AL55" s="84">
        <v>38047</v>
      </c>
      <c r="AM55" s="82" t="s">
        <v>798</v>
      </c>
    </row>
    <row r="56" spans="1:39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3"/>
        <v>1</v>
      </c>
      <c r="M56" s="1">
        <f t="shared" si="4"/>
        <v>1</v>
      </c>
      <c r="N56" s="1" t="str">
        <f>SABI_SUMMARY!L56</f>
        <v>CUB</v>
      </c>
      <c r="O56" s="1" t="str">
        <f>SABI_SUMMARY!M56</f>
        <v>NA_CUB</v>
      </c>
      <c r="P56" s="1" t="str">
        <f>SABI_SUMMARY!N56</f>
        <v>CENSORED</v>
      </c>
      <c r="Q56" s="1">
        <f>SABI_SUMMARY!O56</f>
        <v>0</v>
      </c>
      <c r="R56" s="1">
        <f t="shared" si="5"/>
        <v>1</v>
      </c>
      <c r="S56" s="1">
        <f t="shared" si="6"/>
        <v>1</v>
      </c>
      <c r="T56" t="s">
        <v>386</v>
      </c>
      <c r="U56">
        <v>5</v>
      </c>
      <c r="V56" s="1">
        <f t="array" ref="V56">INDEX($AC$1:$AM$262,MATCH(1,($AC$1:$AC$262=T56)*($AD$1:$AD$262=U56),0),8)</f>
        <v>103</v>
      </c>
      <c r="W56" s="1" t="str">
        <f t="shared" si="7"/>
        <v>ADULT_84</v>
      </c>
      <c r="X56" s="1">
        <f t="shared" si="0"/>
        <v>0</v>
      </c>
      <c r="Y56" s="1">
        <f t="shared" si="8"/>
        <v>0</v>
      </c>
      <c r="AB56" s="82">
        <v>55</v>
      </c>
      <c r="AC56" s="58" t="s">
        <v>427</v>
      </c>
      <c r="AD56" s="49">
        <v>1</v>
      </c>
      <c r="AE56" s="83">
        <v>38749</v>
      </c>
      <c r="AF56" s="58">
        <v>2</v>
      </c>
      <c r="AG56" s="58">
        <v>1</v>
      </c>
      <c r="AH56" s="58" t="s">
        <v>271</v>
      </c>
      <c r="AI56" s="49">
        <v>1</v>
      </c>
      <c r="AJ56" s="49">
        <f t="shared" si="1"/>
        <v>51</v>
      </c>
      <c r="AK56" s="49" t="str">
        <f t="shared" si="2"/>
        <v>ADULT_48_60</v>
      </c>
      <c r="AL56" s="84">
        <v>37196</v>
      </c>
      <c r="AM56" s="82" t="s">
        <v>798</v>
      </c>
    </row>
    <row r="57" spans="1:39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3"/>
        <v>1</v>
      </c>
      <c r="M57" s="1">
        <f t="shared" si="4"/>
        <v>1</v>
      </c>
      <c r="N57" s="1" t="str">
        <f>SABI_SUMMARY!L57</f>
        <v>CUB</v>
      </c>
      <c r="O57" s="1" t="str">
        <f>SABI_SUMMARY!M57</f>
        <v>NA_CUB</v>
      </c>
      <c r="P57" s="1" t="str">
        <f>SABI_SUMMARY!N57</f>
        <v>CENSORED</v>
      </c>
      <c r="Q57" s="1">
        <f>SABI_SUMMARY!O57</f>
        <v>0</v>
      </c>
      <c r="R57" s="1">
        <f t="shared" si="5"/>
        <v>1</v>
      </c>
      <c r="S57" s="1">
        <f t="shared" si="6"/>
        <v>1</v>
      </c>
      <c r="T57" t="s">
        <v>386</v>
      </c>
      <c r="U57">
        <v>5</v>
      </c>
      <c r="V57" s="1">
        <f t="array" ref="V57">INDEX($AC$1:$AM$262,MATCH(1,($AC$1:$AC$262=T57)*($AD$1:$AD$262=U57),0),8)</f>
        <v>103</v>
      </c>
      <c r="W57" s="1" t="str">
        <f t="shared" si="7"/>
        <v>ADULT_84</v>
      </c>
      <c r="X57" s="1">
        <f t="shared" si="0"/>
        <v>0</v>
      </c>
      <c r="Y57" s="1">
        <f t="shared" si="8"/>
        <v>0</v>
      </c>
      <c r="AB57" s="82">
        <v>56</v>
      </c>
      <c r="AC57" s="58" t="s">
        <v>427</v>
      </c>
      <c r="AD57" s="49">
        <v>2</v>
      </c>
      <c r="AE57" s="83">
        <v>39479</v>
      </c>
      <c r="AF57" s="58">
        <v>2</v>
      </c>
      <c r="AG57" s="58">
        <v>2</v>
      </c>
      <c r="AH57" s="58" t="s">
        <v>271</v>
      </c>
      <c r="AI57" s="49">
        <v>1</v>
      </c>
      <c r="AJ57" s="49">
        <f t="shared" si="1"/>
        <v>75</v>
      </c>
      <c r="AK57" s="49" t="str">
        <f t="shared" si="2"/>
        <v>ADULT_72_84</v>
      </c>
      <c r="AL57" s="84">
        <v>37196</v>
      </c>
      <c r="AM57" s="82" t="s">
        <v>798</v>
      </c>
    </row>
    <row r="58" spans="1:39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3"/>
        <v>5</v>
      </c>
      <c r="M58" s="1">
        <f t="shared" si="4"/>
        <v>5</v>
      </c>
      <c r="N58" s="1" t="str">
        <f>SABI_SUMMARY!L58</f>
        <v>CUB</v>
      </c>
      <c r="O58" s="1" t="str">
        <f>SABI_SUMMARY!M58</f>
        <v>MALE_CUB</v>
      </c>
      <c r="P58" s="1" t="str">
        <f>SABI_SUMMARY!N58</f>
        <v>MORTALITY</v>
      </c>
      <c r="Q58" s="1">
        <f>SABI_SUMMARY!O58</f>
        <v>1</v>
      </c>
      <c r="R58" s="1">
        <f t="shared" si="5"/>
        <v>1</v>
      </c>
      <c r="S58" s="1">
        <f t="shared" si="6"/>
        <v>1</v>
      </c>
      <c r="T58" t="s">
        <v>392</v>
      </c>
      <c r="U58">
        <v>1</v>
      </c>
      <c r="V58" s="1">
        <f t="array" ref="V58">INDEX($AC$1:$AM$262,MATCH(1,($AC$1:$AC$262=T58)*($AD$1:$AD$262=U58),0),8)</f>
        <v>59</v>
      </c>
      <c r="W58" s="1" t="str">
        <f t="shared" si="7"/>
        <v>ADULT_48_60</v>
      </c>
      <c r="X58" s="1">
        <f t="shared" si="0"/>
        <v>0</v>
      </c>
      <c r="Y58" s="1">
        <f t="shared" si="8"/>
        <v>0</v>
      </c>
      <c r="AB58" s="82">
        <v>57</v>
      </c>
      <c r="AC58" s="58" t="s">
        <v>427</v>
      </c>
      <c r="AD58" s="49">
        <v>3</v>
      </c>
      <c r="AE58" s="83">
        <v>40179</v>
      </c>
      <c r="AF58" s="58">
        <v>3</v>
      </c>
      <c r="AG58" s="58">
        <v>2</v>
      </c>
      <c r="AH58" s="58">
        <v>1</v>
      </c>
      <c r="AI58" s="49">
        <v>1</v>
      </c>
      <c r="AJ58" s="49">
        <f t="shared" si="1"/>
        <v>98</v>
      </c>
      <c r="AK58" s="49" t="str">
        <f t="shared" si="2"/>
        <v>ADULT_84</v>
      </c>
      <c r="AL58" s="84">
        <v>37196</v>
      </c>
      <c r="AM58" s="82" t="s">
        <v>798</v>
      </c>
    </row>
    <row r="59" spans="1:39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3"/>
        <v>12</v>
      </c>
      <c r="M59" s="1">
        <f t="shared" si="4"/>
        <v>24</v>
      </c>
      <c r="N59" s="1" t="str">
        <f>SABI_SUMMARY!L59</f>
        <v>ADULT_36_48</v>
      </c>
      <c r="O59" s="1" t="str">
        <f>SABI_SUMMARY!M59</f>
        <v>MALE_ADULT_36_48</v>
      </c>
      <c r="P59" s="1" t="str">
        <f>SABI_SUMMARY!N59</f>
        <v>CENSORED</v>
      </c>
      <c r="Q59" s="1">
        <f>SABI_SUMMARY!O59</f>
        <v>0</v>
      </c>
      <c r="R59" s="1">
        <f t="shared" si="5"/>
        <v>0</v>
      </c>
      <c r="S59" s="1">
        <f t="shared" si="6"/>
        <v>0</v>
      </c>
      <c r="T59" t="s">
        <v>392</v>
      </c>
      <c r="U59">
        <v>2</v>
      </c>
      <c r="V59" s="1">
        <f t="array" ref="V59">INDEX($AC$1:$AM$262,MATCH(1,($AC$1:$AC$262=T59)*($AD$1:$AD$262=U59),0),8)</f>
        <v>72</v>
      </c>
      <c r="W59" s="1" t="str">
        <f t="shared" si="7"/>
        <v>ADULT_60_72</v>
      </c>
      <c r="X59" s="1">
        <f t="shared" si="0"/>
        <v>1</v>
      </c>
      <c r="Y59" s="1">
        <f t="shared" si="8"/>
        <v>1</v>
      </c>
      <c r="AB59" s="82">
        <v>58</v>
      </c>
      <c r="AC59" s="58" t="s">
        <v>427</v>
      </c>
      <c r="AD59" s="49">
        <v>4</v>
      </c>
      <c r="AE59" s="83">
        <v>40969</v>
      </c>
      <c r="AF59" s="58">
        <v>2</v>
      </c>
      <c r="AG59" s="58">
        <v>1</v>
      </c>
      <c r="AH59" s="58" t="s">
        <v>271</v>
      </c>
      <c r="AI59" s="49">
        <v>0</v>
      </c>
      <c r="AJ59" s="49">
        <f t="shared" si="1"/>
        <v>124</v>
      </c>
      <c r="AK59" s="49" t="str">
        <f t="shared" si="2"/>
        <v>ADULT_84</v>
      </c>
      <c r="AL59" s="84">
        <v>37196</v>
      </c>
      <c r="AM59" s="82" t="s">
        <v>798</v>
      </c>
    </row>
    <row r="60" spans="1:39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3"/>
        <v>2</v>
      </c>
      <c r="M60" s="1">
        <f t="shared" si="4"/>
        <v>2</v>
      </c>
      <c r="N60" s="1" t="str">
        <f>SABI_SUMMARY!L60</f>
        <v>CUB</v>
      </c>
      <c r="O60" s="1" t="str">
        <f>SABI_SUMMARY!M60</f>
        <v>NA_CUB</v>
      </c>
      <c r="P60" s="1" t="str">
        <f>SABI_SUMMARY!N60</f>
        <v>MORTALITY</v>
      </c>
      <c r="Q60" s="1">
        <f>SABI_SUMMARY!O60</f>
        <v>1</v>
      </c>
      <c r="R60" s="1">
        <f t="shared" si="5"/>
        <v>1</v>
      </c>
      <c r="S60" s="1">
        <f t="shared" si="6"/>
        <v>1</v>
      </c>
      <c r="T60" t="s">
        <v>392</v>
      </c>
      <c r="U60">
        <v>3</v>
      </c>
      <c r="V60" s="1">
        <f t="array" ref="V60">INDEX($AC$1:$AM$262,MATCH(1,($AC$1:$AC$262=T60)*($AD$1:$AD$262=U60),0),8)</f>
        <v>93</v>
      </c>
      <c r="W60" s="1" t="str">
        <f t="shared" si="7"/>
        <v>ADULT_84</v>
      </c>
      <c r="X60" s="1">
        <f t="shared" si="0"/>
        <v>0</v>
      </c>
      <c r="Y60" s="1">
        <f t="shared" si="8"/>
        <v>0</v>
      </c>
      <c r="AB60" s="82">
        <v>59</v>
      </c>
      <c r="AC60" s="58" t="s">
        <v>427</v>
      </c>
      <c r="AD60" s="49">
        <v>5</v>
      </c>
      <c r="AE60" s="83">
        <v>41456</v>
      </c>
      <c r="AF60" s="58" t="s">
        <v>271</v>
      </c>
      <c r="AG60" s="58" t="s">
        <v>271</v>
      </c>
      <c r="AH60" s="58" t="s">
        <v>271</v>
      </c>
      <c r="AI60" s="49">
        <v>0</v>
      </c>
      <c r="AJ60" s="49">
        <f t="shared" si="1"/>
        <v>140</v>
      </c>
      <c r="AK60" s="49" t="str">
        <f t="shared" si="2"/>
        <v>ADULT_84</v>
      </c>
      <c r="AL60" s="84">
        <v>37196</v>
      </c>
      <c r="AM60" s="82" t="s">
        <v>798</v>
      </c>
    </row>
    <row r="61" spans="1:39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3"/>
        <v>12</v>
      </c>
      <c r="M61" s="1">
        <f t="shared" si="4"/>
        <v>15</v>
      </c>
      <c r="N61" s="1" t="str">
        <f>SABI_SUMMARY!L61</f>
        <v>JUVENILE</v>
      </c>
      <c r="O61" s="1" t="str">
        <f>SABI_SUMMARY!M61</f>
        <v>FEMALE_JUVENILE</v>
      </c>
      <c r="P61" s="1" t="str">
        <f>SABI_SUMMARY!N61</f>
        <v>CENSORED</v>
      </c>
      <c r="Q61" s="1">
        <f>SABI_SUMMARY!O61</f>
        <v>0</v>
      </c>
      <c r="R61" s="1">
        <f t="shared" si="5"/>
        <v>0</v>
      </c>
      <c r="S61" s="1">
        <f t="shared" si="6"/>
        <v>1</v>
      </c>
      <c r="T61" t="s">
        <v>392</v>
      </c>
      <c r="U61">
        <v>4</v>
      </c>
      <c r="V61" s="1">
        <f t="array" ref="V61">INDEX($AC$1:$AM$262,MATCH(1,($AC$1:$AC$262=T61)*($AD$1:$AD$262=U61),0),8)</f>
        <v>103</v>
      </c>
      <c r="W61" s="1" t="str">
        <f t="shared" si="7"/>
        <v>ADULT_84</v>
      </c>
      <c r="X61" s="1">
        <f t="shared" si="0"/>
        <v>1</v>
      </c>
      <c r="Y61" s="1">
        <f t="shared" si="8"/>
        <v>0</v>
      </c>
      <c r="AB61" s="82">
        <v>60</v>
      </c>
      <c r="AC61" s="58" t="s">
        <v>427</v>
      </c>
      <c r="AD61" s="49">
        <v>6</v>
      </c>
      <c r="AE61" s="83">
        <v>41609</v>
      </c>
      <c r="AF61" s="58">
        <v>2</v>
      </c>
      <c r="AG61" s="58">
        <v>1</v>
      </c>
      <c r="AH61" s="58">
        <v>1</v>
      </c>
      <c r="AI61" s="49" t="s">
        <v>271</v>
      </c>
      <c r="AJ61" s="49">
        <f t="shared" si="1"/>
        <v>145</v>
      </c>
      <c r="AK61" s="49" t="str">
        <f t="shared" si="2"/>
        <v>ADULT_84</v>
      </c>
      <c r="AL61" s="84">
        <v>37196</v>
      </c>
      <c r="AM61" s="82" t="s">
        <v>798</v>
      </c>
    </row>
    <row r="62" spans="1:39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3"/>
        <v>12</v>
      </c>
      <c r="M62" s="1">
        <f t="shared" si="4"/>
        <v>15</v>
      </c>
      <c r="N62" s="1" t="str">
        <f>SABI_SUMMARY!L62</f>
        <v>JUVENILE</v>
      </c>
      <c r="O62" s="1" t="str">
        <f>SABI_SUMMARY!M62</f>
        <v>MALE_JUVENILE</v>
      </c>
      <c r="P62" s="1" t="str">
        <f>SABI_SUMMARY!N62</f>
        <v>CENSORED</v>
      </c>
      <c r="Q62" s="1">
        <f>SABI_SUMMARY!O62</f>
        <v>0</v>
      </c>
      <c r="R62" s="1">
        <f t="shared" si="5"/>
        <v>0</v>
      </c>
      <c r="S62" s="1">
        <f t="shared" si="6"/>
        <v>1</v>
      </c>
      <c r="T62" t="s">
        <v>392</v>
      </c>
      <c r="U62">
        <v>4</v>
      </c>
      <c r="V62" s="1">
        <f t="array" ref="V62">INDEX($AC$1:$AM$262,MATCH(1,($AC$1:$AC$262=T62)*($AD$1:$AD$262=U62),0),8)</f>
        <v>103</v>
      </c>
      <c r="W62" s="1" t="str">
        <f t="shared" si="7"/>
        <v>ADULT_84</v>
      </c>
      <c r="X62" s="1">
        <f t="shared" si="0"/>
        <v>1</v>
      </c>
      <c r="Y62" s="1">
        <f t="shared" si="8"/>
        <v>0</v>
      </c>
      <c r="AB62" s="82">
        <v>61</v>
      </c>
      <c r="AC62" s="58" t="s">
        <v>440</v>
      </c>
      <c r="AD62" s="49">
        <v>1</v>
      </c>
      <c r="AE62" s="83">
        <v>39845</v>
      </c>
      <c r="AF62" s="58">
        <v>1</v>
      </c>
      <c r="AG62" s="58">
        <v>1</v>
      </c>
      <c r="AH62" s="58" t="s">
        <v>271</v>
      </c>
      <c r="AI62" s="49">
        <v>1</v>
      </c>
      <c r="AJ62" s="49">
        <f t="shared" si="1"/>
        <v>33</v>
      </c>
      <c r="AK62" s="49" t="str">
        <f t="shared" si="2"/>
        <v>SUBADULT</v>
      </c>
      <c r="AL62" s="84">
        <v>38838</v>
      </c>
      <c r="AM62" s="82" t="s">
        <v>798</v>
      </c>
    </row>
    <row r="63" spans="1:39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3"/>
        <v>12</v>
      </c>
      <c r="M63" s="1">
        <f t="shared" si="4"/>
        <v>24</v>
      </c>
      <c r="N63" s="1" t="str">
        <f>SABI_SUMMARY!L63</f>
        <v>ADULT_36_48</v>
      </c>
      <c r="O63" s="1" t="str">
        <f>SABI_SUMMARY!M63</f>
        <v>FEMALE_ADULT_36_48</v>
      </c>
      <c r="P63" s="1" t="str">
        <f>SABI_SUMMARY!N63</f>
        <v>CENSORED</v>
      </c>
      <c r="Q63" s="1">
        <f>SABI_SUMMARY!O63</f>
        <v>0</v>
      </c>
      <c r="R63" s="1">
        <f t="shared" si="5"/>
        <v>0</v>
      </c>
      <c r="S63" s="1">
        <f t="shared" si="6"/>
        <v>0</v>
      </c>
      <c r="T63" t="s">
        <v>398</v>
      </c>
      <c r="U63">
        <v>1</v>
      </c>
      <c r="V63" s="1">
        <f t="array" ref="V63">INDEX($AC$1:$AM$262,MATCH(1,($AC$1:$AC$262=T63)*($AD$1:$AD$262=U63),0),8)</f>
        <v>53</v>
      </c>
      <c r="W63" s="1" t="str">
        <f t="shared" si="7"/>
        <v>ADULT_48_60</v>
      </c>
      <c r="X63" s="1">
        <f t="shared" si="0"/>
        <v>1</v>
      </c>
      <c r="Y63" s="1">
        <f t="shared" si="8"/>
        <v>1</v>
      </c>
      <c r="AB63" s="82">
        <v>62</v>
      </c>
      <c r="AC63" s="58" t="s">
        <v>366</v>
      </c>
      <c r="AD63" s="49">
        <v>1</v>
      </c>
      <c r="AE63" s="65">
        <v>40575</v>
      </c>
      <c r="AF63" s="58">
        <v>1</v>
      </c>
      <c r="AG63" s="58">
        <v>1</v>
      </c>
      <c r="AH63" s="58" t="s">
        <v>271</v>
      </c>
      <c r="AI63" s="49">
        <v>0</v>
      </c>
      <c r="AJ63" s="49">
        <f t="shared" si="1"/>
        <v>43</v>
      </c>
      <c r="AK63" s="49" t="str">
        <f t="shared" si="2"/>
        <v>ADULT_36_48</v>
      </c>
      <c r="AL63" s="89">
        <v>39264</v>
      </c>
      <c r="AM63" s="82" t="s">
        <v>798</v>
      </c>
    </row>
    <row r="64" spans="1:39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3"/>
        <v>12</v>
      </c>
      <c r="M64" s="1">
        <f t="shared" si="4"/>
        <v>24</v>
      </c>
      <c r="N64" s="1" t="str">
        <f>SABI_SUMMARY!L64</f>
        <v>ADULT_84</v>
      </c>
      <c r="O64" s="1" t="str">
        <f>SABI_SUMMARY!M64</f>
        <v>FEMALE_ADULT_84</v>
      </c>
      <c r="P64" s="1" t="str">
        <f>SABI_SUMMARY!N64</f>
        <v>MORTALITY</v>
      </c>
      <c r="Q64" s="1">
        <f>SABI_SUMMARY!O64</f>
        <v>1</v>
      </c>
      <c r="R64" s="1">
        <f t="shared" si="5"/>
        <v>0</v>
      </c>
      <c r="S64" s="1">
        <f t="shared" si="6"/>
        <v>0</v>
      </c>
      <c r="T64" t="s">
        <v>398</v>
      </c>
      <c r="U64">
        <v>1</v>
      </c>
      <c r="V64" s="1">
        <f t="array" ref="V64">INDEX($AC$1:$AM$262,MATCH(1,($AC$1:$AC$262=T64)*($AD$1:$AD$262=U64),0),8)</f>
        <v>53</v>
      </c>
      <c r="W64" s="1" t="str">
        <f t="shared" si="7"/>
        <v>ADULT_48_60</v>
      </c>
      <c r="X64" s="1">
        <f t="shared" si="0"/>
        <v>1</v>
      </c>
      <c r="Y64" s="1">
        <f t="shared" si="8"/>
        <v>1</v>
      </c>
      <c r="AB64" s="82">
        <v>63</v>
      </c>
      <c r="AC64" s="58" t="s">
        <v>366</v>
      </c>
      <c r="AD64" s="49">
        <v>2</v>
      </c>
      <c r="AE64" s="83">
        <v>41306</v>
      </c>
      <c r="AF64" s="58">
        <v>1</v>
      </c>
      <c r="AG64" s="58" t="s">
        <v>271</v>
      </c>
      <c r="AH64" s="58" t="s">
        <v>271</v>
      </c>
      <c r="AI64" s="49">
        <v>0</v>
      </c>
      <c r="AJ64" s="49">
        <f t="shared" si="1"/>
        <v>67</v>
      </c>
      <c r="AK64" s="49" t="str">
        <f t="shared" si="2"/>
        <v>ADULT_60_72</v>
      </c>
      <c r="AL64" s="89">
        <v>39264</v>
      </c>
      <c r="AM64" s="82" t="s">
        <v>798</v>
      </c>
    </row>
    <row r="65" spans="1:39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3"/>
        <v>1</v>
      </c>
      <c r="M65" s="1">
        <f t="shared" si="4"/>
        <v>1</v>
      </c>
      <c r="N65" s="1" t="str">
        <f>SABI_SUMMARY!L65</f>
        <v>CUB</v>
      </c>
      <c r="O65" s="1" t="str">
        <f>SABI_SUMMARY!M65</f>
        <v>NA_CUB</v>
      </c>
      <c r="P65" s="1" t="str">
        <f>SABI_SUMMARY!N65</f>
        <v>MORTALITY</v>
      </c>
      <c r="Q65" s="1">
        <f>SABI_SUMMARY!O65</f>
        <v>1</v>
      </c>
      <c r="R65" s="1">
        <f t="shared" si="5"/>
        <v>1</v>
      </c>
      <c r="S65" s="1">
        <f t="shared" si="6"/>
        <v>1</v>
      </c>
      <c r="T65" t="s">
        <v>398</v>
      </c>
      <c r="U65">
        <v>2</v>
      </c>
      <c r="V65" s="1">
        <f t="array" ref="V65">INDEX($AC$1:$AM$262,MATCH(1,($AC$1:$AC$262=T65)*($AD$1:$AD$262=U65),0),8)</f>
        <v>79</v>
      </c>
      <c r="W65" s="1" t="str">
        <f t="shared" si="7"/>
        <v>ADULT_72_84</v>
      </c>
      <c r="X65" s="1">
        <f t="shared" si="0"/>
        <v>0</v>
      </c>
      <c r="Y65" s="1">
        <f t="shared" si="8"/>
        <v>0</v>
      </c>
      <c r="AB65" s="82">
        <v>64</v>
      </c>
      <c r="AC65" s="58" t="s">
        <v>366</v>
      </c>
      <c r="AD65" s="49">
        <v>3</v>
      </c>
      <c r="AE65" s="83">
        <v>41671</v>
      </c>
      <c r="AF65" s="58">
        <v>1</v>
      </c>
      <c r="AG65" s="58">
        <v>1</v>
      </c>
      <c r="AH65" s="58" t="s">
        <v>271</v>
      </c>
      <c r="AI65" s="49" t="s">
        <v>271</v>
      </c>
      <c r="AJ65" s="49">
        <f t="shared" si="1"/>
        <v>79</v>
      </c>
      <c r="AK65" s="49" t="str">
        <f t="shared" si="2"/>
        <v>ADULT_72_84</v>
      </c>
      <c r="AL65" s="89">
        <v>39264</v>
      </c>
      <c r="AM65" s="82" t="s">
        <v>798</v>
      </c>
    </row>
    <row r="66" spans="1:39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3"/>
        <v>1</v>
      </c>
      <c r="M66" s="1">
        <f t="shared" si="4"/>
        <v>1</v>
      </c>
      <c r="N66" s="1" t="str">
        <f>SABI_SUMMARY!L66</f>
        <v>CUB</v>
      </c>
      <c r="O66" s="1" t="str">
        <f>SABI_SUMMARY!M66</f>
        <v>NA_CUB</v>
      </c>
      <c r="P66" s="1" t="str">
        <f>SABI_SUMMARY!N66</f>
        <v>MORTALITY</v>
      </c>
      <c r="Q66" s="1">
        <f>SABI_SUMMARY!O66</f>
        <v>1</v>
      </c>
      <c r="R66" s="1">
        <f t="shared" si="5"/>
        <v>1</v>
      </c>
      <c r="S66" s="1">
        <f t="shared" si="6"/>
        <v>1</v>
      </c>
      <c r="T66" t="s">
        <v>398</v>
      </c>
      <c r="U66">
        <v>2</v>
      </c>
      <c r="V66" s="1">
        <f t="array" ref="V66">INDEX($AC$1:$AM$262,MATCH(1,($AC$1:$AC$262=T66)*($AD$1:$AD$262=U66),0),8)</f>
        <v>79</v>
      </c>
      <c r="W66" s="1" t="str">
        <f t="shared" si="7"/>
        <v>ADULT_72_84</v>
      </c>
      <c r="X66" s="1">
        <f t="shared" ref="X66:X129" si="9">IF(K66&gt;=12,1,0)</f>
        <v>0</v>
      </c>
      <c r="Y66" s="1">
        <f t="shared" si="8"/>
        <v>0</v>
      </c>
      <c r="AB66" s="82">
        <v>65</v>
      </c>
      <c r="AC66" s="58" t="s">
        <v>777</v>
      </c>
      <c r="AD66" s="49">
        <v>1</v>
      </c>
      <c r="AE66" s="83">
        <v>40695</v>
      </c>
      <c r="AF66" s="58">
        <v>1</v>
      </c>
      <c r="AG66" s="58">
        <v>1</v>
      </c>
      <c r="AH66" s="58" t="s">
        <v>271</v>
      </c>
      <c r="AI66" s="49">
        <v>1</v>
      </c>
      <c r="AJ66" s="49">
        <f t="shared" ref="AJ66:AJ129" si="10">(YEAR(AE66)-YEAR(AL66))*12+MONTH(AE66)-MONTH(AL66)</f>
        <v>61</v>
      </c>
      <c r="AK66" s="49" t="str">
        <f t="shared" ref="AK66:AK129" si="11">IF(AJ66&lt;=12,"CUB",IF(AJ66&lt;=24,"JUVENILE",IF(AJ66&lt;=36,"SUBADULT",IF(AJ66&lt;=48,"ADULT_36_48",IF(AJ66&lt;=60,"ADULT_48_60",IF(AJ66&lt;=72,"ADULT_60_72",IF(AJ66&lt;=84,"ADULT_72_84",IF(AJ66&gt;84,"ADULT_84","NA"))))))))</f>
        <v>ADULT_60_72</v>
      </c>
      <c r="AL66" s="85">
        <v>38838</v>
      </c>
      <c r="AM66" s="82" t="s">
        <v>799</v>
      </c>
    </row>
    <row r="67" spans="1:39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ref="L67:L130" si="12">IF(R67&gt;0,K67,12)</f>
        <v>1</v>
      </c>
      <c r="M67" s="1">
        <f t="shared" ref="M67:M130" si="13">IF(S67&gt;0,K67,24)</f>
        <v>1</v>
      </c>
      <c r="N67" s="1" t="str">
        <f>SABI_SUMMARY!L67</f>
        <v>CUB</v>
      </c>
      <c r="O67" s="1" t="str">
        <f>SABI_SUMMARY!M67</f>
        <v>NA_CUB</v>
      </c>
      <c r="P67" s="1" t="str">
        <f>SABI_SUMMARY!N67</f>
        <v>MORTALITY</v>
      </c>
      <c r="Q67" s="1">
        <f>SABI_SUMMARY!O67</f>
        <v>1</v>
      </c>
      <c r="R67" s="1">
        <f t="shared" ref="R67:R130" si="14">IF(K67&lt;=12,1,0)</f>
        <v>1</v>
      </c>
      <c r="S67" s="1">
        <f t="shared" ref="S67:S130" si="15">IF(K67&lt;=24,1,0)</f>
        <v>1</v>
      </c>
      <c r="T67" t="s">
        <v>398</v>
      </c>
      <c r="U67">
        <v>3</v>
      </c>
      <c r="V67" s="1">
        <f t="array" ref="V67">INDEX($AC$1:$AM$262,MATCH(1,($AC$1:$AC$262=T67)*($AD$1:$AD$262=U67),0),8)</f>
        <v>86</v>
      </c>
      <c r="W67" s="1" t="str">
        <f t="shared" ref="W67:W130" si="16">IF(V67&lt;=12,"CUB",IF(V67&lt;=24,"JUVENILE",IF(V67&lt;=36,"SUBADULT",IF(V67&lt;=48,"ADULT_36_48",IF(V67&lt;=60,"ADULT_48_60",IF(V67&lt;=72,"ADULT_60_72",IF(V67&lt;=84,"ADULT_72_84",IF(V67&gt;84,"ADULT_84","NA"))))))))</f>
        <v>ADULT_84</v>
      </c>
      <c r="X67" s="1">
        <f t="shared" si="9"/>
        <v>0</v>
      </c>
      <c r="Y67" s="1">
        <f t="shared" ref="Y67:Y130" si="17">IF(K67&gt;=24,1,0)</f>
        <v>0</v>
      </c>
      <c r="AB67" s="82">
        <v>66</v>
      </c>
      <c r="AC67" s="58" t="s">
        <v>777</v>
      </c>
      <c r="AD67" s="49">
        <v>2</v>
      </c>
      <c r="AE67" s="83">
        <v>41548</v>
      </c>
      <c r="AF67" s="58">
        <v>1</v>
      </c>
      <c r="AG67" s="58" t="s">
        <v>271</v>
      </c>
      <c r="AH67" s="58">
        <v>1</v>
      </c>
      <c r="AI67" s="49" t="s">
        <v>271</v>
      </c>
      <c r="AJ67" s="49">
        <f t="shared" si="10"/>
        <v>89</v>
      </c>
      <c r="AK67" s="49" t="str">
        <f t="shared" si="11"/>
        <v>ADULT_84</v>
      </c>
      <c r="AL67" s="85">
        <v>38838</v>
      </c>
      <c r="AM67" s="82" t="s">
        <v>799</v>
      </c>
    </row>
    <row r="68" spans="1:39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si="12"/>
        <v>1</v>
      </c>
      <c r="M68" s="1">
        <f t="shared" si="13"/>
        <v>1</v>
      </c>
      <c r="N68" s="1" t="str">
        <f>SABI_SUMMARY!L68</f>
        <v>CUB</v>
      </c>
      <c r="O68" s="1" t="str">
        <f>SABI_SUMMARY!M68</f>
        <v>NA_CUB</v>
      </c>
      <c r="P68" s="1" t="str">
        <f>SABI_SUMMARY!N68</f>
        <v>MORTALITY</v>
      </c>
      <c r="Q68" s="1">
        <f>SABI_SUMMARY!O68</f>
        <v>1</v>
      </c>
      <c r="R68" s="1">
        <f t="shared" si="14"/>
        <v>1</v>
      </c>
      <c r="S68" s="1">
        <f t="shared" si="15"/>
        <v>1</v>
      </c>
      <c r="T68" t="s">
        <v>398</v>
      </c>
      <c r="U68">
        <v>3</v>
      </c>
      <c r="V68" s="1">
        <f t="array" ref="V68">INDEX($AC$1:$AM$262,MATCH(1,($AC$1:$AC$262=T68)*($AD$1:$AD$262=U68),0),8)</f>
        <v>86</v>
      </c>
      <c r="W68" s="1" t="str">
        <f t="shared" si="16"/>
        <v>ADULT_84</v>
      </c>
      <c r="X68" s="1">
        <f t="shared" si="9"/>
        <v>0</v>
      </c>
      <c r="Y68" s="1">
        <f t="shared" si="17"/>
        <v>0</v>
      </c>
      <c r="AB68" s="82">
        <v>67</v>
      </c>
      <c r="AC68" s="58" t="s">
        <v>778</v>
      </c>
      <c r="AD68" s="49">
        <v>1</v>
      </c>
      <c r="AE68" s="83">
        <v>39661</v>
      </c>
      <c r="AF68" s="58">
        <v>1</v>
      </c>
      <c r="AG68" s="58" t="s">
        <v>271</v>
      </c>
      <c r="AH68" s="58" t="s">
        <v>271</v>
      </c>
      <c r="AI68" s="49">
        <v>1</v>
      </c>
      <c r="AJ68" s="49">
        <f t="shared" si="10"/>
        <v>38</v>
      </c>
      <c r="AK68" s="49" t="str">
        <f t="shared" si="11"/>
        <v>ADULT_36_48</v>
      </c>
      <c r="AL68" s="85">
        <v>38504</v>
      </c>
      <c r="AM68" s="82" t="s">
        <v>799</v>
      </c>
    </row>
    <row r="69" spans="1:39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12"/>
        <v>12</v>
      </c>
      <c r="M69" s="1">
        <f t="shared" si="13"/>
        <v>22</v>
      </c>
      <c r="N69" s="1" t="str">
        <f>SABI_SUMMARY!L69</f>
        <v>JUVENILE</v>
      </c>
      <c r="O69" s="1" t="str">
        <f>SABI_SUMMARY!M69</f>
        <v>MALE_JUVENILE</v>
      </c>
      <c r="P69" s="1" t="str">
        <f>SABI_SUMMARY!N69</f>
        <v>CENSORED</v>
      </c>
      <c r="Q69" s="1">
        <f>SABI_SUMMARY!O69</f>
        <v>0</v>
      </c>
      <c r="R69" s="1">
        <f t="shared" si="14"/>
        <v>0</v>
      </c>
      <c r="S69" s="1">
        <f t="shared" si="15"/>
        <v>1</v>
      </c>
      <c r="T69" t="s">
        <v>398</v>
      </c>
      <c r="U69">
        <v>4</v>
      </c>
      <c r="V69" s="1">
        <f t="array" ref="V69">INDEX($AC$1:$AM$262,MATCH(1,($AC$1:$AC$262=T69)*($AD$1:$AD$262=U69),0),8)</f>
        <v>109</v>
      </c>
      <c r="W69" s="1" t="str">
        <f t="shared" si="16"/>
        <v>ADULT_84</v>
      </c>
      <c r="X69" s="1">
        <f t="shared" si="9"/>
        <v>1</v>
      </c>
      <c r="Y69" s="1">
        <f t="shared" si="17"/>
        <v>0</v>
      </c>
      <c r="AB69" s="82">
        <v>68</v>
      </c>
      <c r="AC69" s="58" t="s">
        <v>778</v>
      </c>
      <c r="AD69" s="49">
        <v>2</v>
      </c>
      <c r="AE69" s="83">
        <v>40391</v>
      </c>
      <c r="AF69" s="58">
        <v>1</v>
      </c>
      <c r="AG69" s="58" t="s">
        <v>271</v>
      </c>
      <c r="AH69" s="58">
        <v>1</v>
      </c>
      <c r="AI69" s="49">
        <v>0</v>
      </c>
      <c r="AJ69" s="49">
        <f t="shared" si="10"/>
        <v>62</v>
      </c>
      <c r="AK69" s="49" t="str">
        <f t="shared" si="11"/>
        <v>ADULT_60_72</v>
      </c>
      <c r="AL69" s="85">
        <v>38504</v>
      </c>
      <c r="AM69" s="82" t="s">
        <v>799</v>
      </c>
    </row>
    <row r="70" spans="1:39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12"/>
        <v>3</v>
      </c>
      <c r="M70" s="1">
        <f t="shared" si="13"/>
        <v>3</v>
      </c>
      <c r="N70" s="1" t="str">
        <f>SABI_SUMMARY!L70</f>
        <v>CUB</v>
      </c>
      <c r="O70" s="1" t="str">
        <f>SABI_SUMMARY!M70</f>
        <v>NA_CUB</v>
      </c>
      <c r="P70" s="1" t="str">
        <f>SABI_SUMMARY!N70</f>
        <v>MORTALITY</v>
      </c>
      <c r="Q70" s="1">
        <f>SABI_SUMMARY!O70</f>
        <v>1</v>
      </c>
      <c r="R70" s="1">
        <f t="shared" si="14"/>
        <v>1</v>
      </c>
      <c r="S70" s="1">
        <f t="shared" si="15"/>
        <v>1</v>
      </c>
      <c r="T70" t="s">
        <v>398</v>
      </c>
      <c r="U70">
        <v>5</v>
      </c>
      <c r="V70" s="1">
        <f t="array" ref="V70">INDEX($AC$1:$AM$262,MATCH(1,($AC$1:$AC$262=T70)*($AD$1:$AD$262=U70),0),8)</f>
        <v>129</v>
      </c>
      <c r="W70" s="1" t="str">
        <f t="shared" si="16"/>
        <v>ADULT_84</v>
      </c>
      <c r="X70" s="1">
        <f t="shared" si="9"/>
        <v>0</v>
      </c>
      <c r="Y70" s="1">
        <f t="shared" si="17"/>
        <v>0</v>
      </c>
      <c r="AB70" s="82">
        <v>69</v>
      </c>
      <c r="AC70" s="58" t="s">
        <v>778</v>
      </c>
      <c r="AD70" s="49">
        <v>3</v>
      </c>
      <c r="AE70" s="83">
        <v>40878</v>
      </c>
      <c r="AF70" s="58">
        <v>2</v>
      </c>
      <c r="AG70" s="58" t="s">
        <v>271</v>
      </c>
      <c r="AH70" s="58" t="s">
        <v>271</v>
      </c>
      <c r="AI70" s="49">
        <v>0</v>
      </c>
      <c r="AJ70" s="49">
        <f t="shared" si="10"/>
        <v>78</v>
      </c>
      <c r="AK70" s="49" t="str">
        <f t="shared" si="11"/>
        <v>ADULT_72_84</v>
      </c>
      <c r="AL70" s="85">
        <v>38504</v>
      </c>
      <c r="AM70" s="82" t="s">
        <v>799</v>
      </c>
    </row>
    <row r="71" spans="1:39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12"/>
        <v>4</v>
      </c>
      <c r="M71" s="1">
        <f t="shared" si="13"/>
        <v>4</v>
      </c>
      <c r="N71" s="1" t="str">
        <f>SABI_SUMMARY!L71</f>
        <v>CUB</v>
      </c>
      <c r="O71" s="1" t="str">
        <f>SABI_SUMMARY!M71</f>
        <v>FEMALE_CUB</v>
      </c>
      <c r="P71" s="1" t="str">
        <f>SABI_SUMMARY!N71</f>
        <v>MORTALITY</v>
      </c>
      <c r="Q71" s="1">
        <f>SABI_SUMMARY!O71</f>
        <v>1</v>
      </c>
      <c r="R71" s="1">
        <f t="shared" si="14"/>
        <v>1</v>
      </c>
      <c r="S71" s="1">
        <f t="shared" si="15"/>
        <v>1</v>
      </c>
      <c r="T71" t="s">
        <v>398</v>
      </c>
      <c r="U71">
        <v>6</v>
      </c>
      <c r="V71" s="1">
        <f t="array" ref="V71">INDEX($AC$1:$AM$262,MATCH(1,($AC$1:$AC$262=T71)*($AD$1:$AD$262=U71),0),8)</f>
        <v>140</v>
      </c>
      <c r="W71" s="1" t="str">
        <f t="shared" si="16"/>
        <v>ADULT_84</v>
      </c>
      <c r="X71" s="1">
        <f t="shared" si="9"/>
        <v>0</v>
      </c>
      <c r="Y71" s="1">
        <f t="shared" si="17"/>
        <v>0</v>
      </c>
      <c r="AB71" s="82">
        <v>70</v>
      </c>
      <c r="AC71" s="58" t="s">
        <v>778</v>
      </c>
      <c r="AD71" s="49">
        <v>4</v>
      </c>
      <c r="AE71" s="83">
        <v>41275</v>
      </c>
      <c r="AF71" s="58">
        <v>1</v>
      </c>
      <c r="AG71" s="58" t="s">
        <v>271</v>
      </c>
      <c r="AH71" s="58" t="s">
        <v>271</v>
      </c>
      <c r="AI71" s="49">
        <v>0</v>
      </c>
      <c r="AJ71" s="49">
        <f t="shared" si="10"/>
        <v>91</v>
      </c>
      <c r="AK71" s="49" t="str">
        <f t="shared" si="11"/>
        <v>ADULT_84</v>
      </c>
      <c r="AL71" s="85">
        <v>38504</v>
      </c>
      <c r="AM71" s="82" t="s">
        <v>799</v>
      </c>
    </row>
    <row r="72" spans="1:39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12"/>
        <v>12</v>
      </c>
      <c r="M72" s="1">
        <f t="shared" si="13"/>
        <v>24</v>
      </c>
      <c r="N72" s="1" t="str">
        <f>SABI_SUMMARY!L72</f>
        <v>ADULT_36_48</v>
      </c>
      <c r="O72" s="1" t="str">
        <f>SABI_SUMMARY!M72</f>
        <v>FEMALE_ADULT_36_48</v>
      </c>
      <c r="P72" s="1" t="str">
        <f>SABI_SUMMARY!N72</f>
        <v>CENSORED</v>
      </c>
      <c r="Q72" s="1">
        <f>SABI_SUMMARY!O72</f>
        <v>0</v>
      </c>
      <c r="R72" s="1">
        <f t="shared" si="14"/>
        <v>0</v>
      </c>
      <c r="S72" s="1">
        <f t="shared" si="15"/>
        <v>0</v>
      </c>
      <c r="T72" t="s">
        <v>398</v>
      </c>
      <c r="U72">
        <v>6</v>
      </c>
      <c r="V72" s="1">
        <f t="array" ref="V72">INDEX($AC$1:$AM$262,MATCH(1,($AC$1:$AC$262=T72)*($AD$1:$AD$262=U72),0),8)</f>
        <v>140</v>
      </c>
      <c r="W72" s="1" t="str">
        <f t="shared" si="16"/>
        <v>ADULT_84</v>
      </c>
      <c r="X72" s="1">
        <f t="shared" si="9"/>
        <v>1</v>
      </c>
      <c r="Y72" s="1">
        <f t="shared" si="17"/>
        <v>1</v>
      </c>
      <c r="AB72" s="82">
        <v>71</v>
      </c>
      <c r="AC72" s="58" t="s">
        <v>778</v>
      </c>
      <c r="AD72" s="49">
        <v>5</v>
      </c>
      <c r="AE72" s="83">
        <v>41671</v>
      </c>
      <c r="AF72" s="58">
        <v>2</v>
      </c>
      <c r="AG72" s="58">
        <v>1</v>
      </c>
      <c r="AH72" s="58" t="s">
        <v>271</v>
      </c>
      <c r="AI72" s="49" t="s">
        <v>271</v>
      </c>
      <c r="AJ72" s="49">
        <f t="shared" si="10"/>
        <v>104</v>
      </c>
      <c r="AK72" s="49" t="str">
        <f t="shared" si="11"/>
        <v>ADULT_84</v>
      </c>
      <c r="AL72" s="85">
        <v>38504</v>
      </c>
      <c r="AM72" s="82" t="s">
        <v>799</v>
      </c>
    </row>
    <row r="73" spans="1:39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12"/>
        <v>2</v>
      </c>
      <c r="M73" s="1">
        <f t="shared" si="13"/>
        <v>2</v>
      </c>
      <c r="N73" s="1" t="str">
        <f>SABI_SUMMARY!L73</f>
        <v>CUB</v>
      </c>
      <c r="O73" s="1" t="str">
        <f>SABI_SUMMARY!M73</f>
        <v>NA_CUB</v>
      </c>
      <c r="P73" s="1" t="str">
        <f>SABI_SUMMARY!N73</f>
        <v>MORTALITY</v>
      </c>
      <c r="Q73" s="1">
        <f>SABI_SUMMARY!O73</f>
        <v>1</v>
      </c>
      <c r="R73" s="1">
        <f t="shared" si="14"/>
        <v>1</v>
      </c>
      <c r="S73" s="1">
        <f t="shared" si="15"/>
        <v>1</v>
      </c>
      <c r="T73" t="s">
        <v>407</v>
      </c>
      <c r="U73">
        <v>1</v>
      </c>
      <c r="V73" s="1">
        <f t="array" ref="V73">INDEX($AC$1:$AM$262,MATCH(1,($AC$1:$AC$262=T73)*($AD$1:$AD$262=U73),0),8)</f>
        <v>45</v>
      </c>
      <c r="W73" s="1" t="str">
        <f t="shared" si="16"/>
        <v>ADULT_36_48</v>
      </c>
      <c r="X73" s="1">
        <f t="shared" si="9"/>
        <v>0</v>
      </c>
      <c r="Y73" s="1">
        <f t="shared" si="17"/>
        <v>0</v>
      </c>
      <c r="AB73" s="82">
        <v>72</v>
      </c>
      <c r="AC73" s="58" t="s">
        <v>453</v>
      </c>
      <c r="AD73" s="49">
        <v>1</v>
      </c>
      <c r="AE73" s="86">
        <v>39295</v>
      </c>
      <c r="AF73" s="58" t="s">
        <v>271</v>
      </c>
      <c r="AG73" s="58" t="s">
        <v>271</v>
      </c>
      <c r="AH73" s="58" t="s">
        <v>271</v>
      </c>
      <c r="AI73" s="49">
        <v>0</v>
      </c>
      <c r="AJ73" s="49">
        <f t="shared" si="10"/>
        <v>44</v>
      </c>
      <c r="AK73" s="49" t="str">
        <f t="shared" si="11"/>
        <v>ADULT_36_48</v>
      </c>
      <c r="AL73" s="84">
        <v>37956</v>
      </c>
      <c r="AM73" s="82" t="s">
        <v>798</v>
      </c>
    </row>
    <row r="74" spans="1:39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12"/>
        <v>2</v>
      </c>
      <c r="M74" s="1">
        <f t="shared" si="13"/>
        <v>2</v>
      </c>
      <c r="N74" s="1" t="str">
        <f>SABI_SUMMARY!L74</f>
        <v>CUB</v>
      </c>
      <c r="O74" s="1" t="str">
        <f>SABI_SUMMARY!M74</f>
        <v>NA_CUB</v>
      </c>
      <c r="P74" s="1" t="str">
        <f>SABI_SUMMARY!N74</f>
        <v>MORTALITY</v>
      </c>
      <c r="Q74" s="1">
        <f>SABI_SUMMARY!O74</f>
        <v>1</v>
      </c>
      <c r="R74" s="1">
        <f t="shared" si="14"/>
        <v>1</v>
      </c>
      <c r="S74" s="1">
        <f t="shared" si="15"/>
        <v>1</v>
      </c>
      <c r="T74" t="s">
        <v>407</v>
      </c>
      <c r="U74">
        <v>1</v>
      </c>
      <c r="V74" s="1">
        <f t="array" ref="V74">INDEX($AC$1:$AM$262,MATCH(1,($AC$1:$AC$262=T74)*($AD$1:$AD$262=U74),0),8)</f>
        <v>45</v>
      </c>
      <c r="W74" s="1" t="str">
        <f t="shared" si="16"/>
        <v>ADULT_36_48</v>
      </c>
      <c r="X74" s="1">
        <f t="shared" si="9"/>
        <v>0</v>
      </c>
      <c r="Y74" s="1">
        <f t="shared" si="17"/>
        <v>0</v>
      </c>
      <c r="AB74" s="82">
        <v>73</v>
      </c>
      <c r="AC74" s="58" t="s">
        <v>453</v>
      </c>
      <c r="AD74" s="49">
        <v>2</v>
      </c>
      <c r="AE74" s="83">
        <v>39569</v>
      </c>
      <c r="AF74" s="58">
        <v>2</v>
      </c>
      <c r="AG74" s="58" t="s">
        <v>271</v>
      </c>
      <c r="AH74" s="58" t="s">
        <v>271</v>
      </c>
      <c r="AI74" s="49">
        <v>0</v>
      </c>
      <c r="AJ74" s="49">
        <f t="shared" si="10"/>
        <v>53</v>
      </c>
      <c r="AK74" s="49" t="str">
        <f t="shared" si="11"/>
        <v>ADULT_48_60</v>
      </c>
      <c r="AL74" s="84">
        <v>37956</v>
      </c>
      <c r="AM74" s="82" t="s">
        <v>798</v>
      </c>
    </row>
    <row r="75" spans="1:39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12"/>
        <v>2</v>
      </c>
      <c r="M75" s="1">
        <f t="shared" si="13"/>
        <v>2</v>
      </c>
      <c r="N75" s="1" t="str">
        <f>SABI_SUMMARY!L75</f>
        <v>CUB</v>
      </c>
      <c r="O75" s="1" t="str">
        <f>SABI_SUMMARY!M75</f>
        <v>NA_CUB</v>
      </c>
      <c r="P75" s="1" t="str">
        <f>SABI_SUMMARY!N75</f>
        <v>MORTALITY</v>
      </c>
      <c r="Q75" s="1">
        <f>SABI_SUMMARY!O75</f>
        <v>1</v>
      </c>
      <c r="R75" s="1">
        <f t="shared" si="14"/>
        <v>1</v>
      </c>
      <c r="S75" s="1">
        <f t="shared" si="15"/>
        <v>1</v>
      </c>
      <c r="T75" t="s">
        <v>407</v>
      </c>
      <c r="U75">
        <v>2</v>
      </c>
      <c r="V75" s="1">
        <f t="array" ref="V75">INDEX($AC$1:$AM$262,MATCH(1,($AC$1:$AC$262=T75)*($AD$1:$AD$262=U75),0),8)</f>
        <v>56</v>
      </c>
      <c r="W75" s="1" t="str">
        <f t="shared" si="16"/>
        <v>ADULT_48_60</v>
      </c>
      <c r="X75" s="1">
        <f t="shared" si="9"/>
        <v>0</v>
      </c>
      <c r="Y75" s="1">
        <f t="shared" si="17"/>
        <v>0</v>
      </c>
      <c r="AB75" s="82">
        <v>74</v>
      </c>
      <c r="AC75" s="58" t="s">
        <v>453</v>
      </c>
      <c r="AD75" s="49">
        <v>3</v>
      </c>
      <c r="AE75" s="83">
        <v>39814</v>
      </c>
      <c r="AF75" s="58">
        <v>2</v>
      </c>
      <c r="AG75" s="58" t="s">
        <v>271</v>
      </c>
      <c r="AH75" s="58" t="s">
        <v>271</v>
      </c>
      <c r="AI75" s="49">
        <v>0</v>
      </c>
      <c r="AJ75" s="49">
        <f t="shared" si="10"/>
        <v>61</v>
      </c>
      <c r="AK75" s="49" t="str">
        <f t="shared" si="11"/>
        <v>ADULT_60_72</v>
      </c>
      <c r="AL75" s="84">
        <v>37956</v>
      </c>
      <c r="AM75" s="82" t="s">
        <v>798</v>
      </c>
    </row>
    <row r="76" spans="1:39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12"/>
        <v>2</v>
      </c>
      <c r="M76" s="1">
        <f t="shared" si="13"/>
        <v>2</v>
      </c>
      <c r="N76" s="1" t="str">
        <f>SABI_SUMMARY!L76</f>
        <v>CUB</v>
      </c>
      <c r="O76" s="1" t="str">
        <f>SABI_SUMMARY!M76</f>
        <v>NA_CUB</v>
      </c>
      <c r="P76" s="1" t="str">
        <f>SABI_SUMMARY!N76</f>
        <v>MORTALITY</v>
      </c>
      <c r="Q76" s="1">
        <f>SABI_SUMMARY!O76</f>
        <v>1</v>
      </c>
      <c r="R76" s="1">
        <f t="shared" si="14"/>
        <v>1</v>
      </c>
      <c r="S76" s="1">
        <f t="shared" si="15"/>
        <v>1</v>
      </c>
      <c r="T76" t="s">
        <v>407</v>
      </c>
      <c r="U76">
        <v>2</v>
      </c>
      <c r="V76" s="1">
        <f t="array" ref="V76">INDEX($AC$1:$AM$262,MATCH(1,($AC$1:$AC$262=T76)*($AD$1:$AD$262=U76),0),8)</f>
        <v>56</v>
      </c>
      <c r="W76" s="1" t="str">
        <f t="shared" si="16"/>
        <v>ADULT_48_60</v>
      </c>
      <c r="X76" s="1">
        <f t="shared" si="9"/>
        <v>0</v>
      </c>
      <c r="Y76" s="1">
        <f t="shared" si="17"/>
        <v>0</v>
      </c>
      <c r="AB76" s="82">
        <v>75</v>
      </c>
      <c r="AC76" s="58" t="s">
        <v>453</v>
      </c>
      <c r="AD76" s="49">
        <v>4</v>
      </c>
      <c r="AE76" s="83">
        <v>40148</v>
      </c>
      <c r="AF76" s="58">
        <v>2</v>
      </c>
      <c r="AG76" s="58">
        <v>1</v>
      </c>
      <c r="AH76" s="58">
        <v>1</v>
      </c>
      <c r="AI76" s="49">
        <v>0</v>
      </c>
      <c r="AJ76" s="49">
        <f t="shared" si="10"/>
        <v>72</v>
      </c>
      <c r="AK76" s="49" t="str">
        <f t="shared" si="11"/>
        <v>ADULT_60_72</v>
      </c>
      <c r="AL76" s="84">
        <v>37956</v>
      </c>
      <c r="AM76" s="82" t="s">
        <v>798</v>
      </c>
    </row>
    <row r="77" spans="1:39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12"/>
        <v>12</v>
      </c>
      <c r="M77" s="1">
        <f t="shared" si="13"/>
        <v>24</v>
      </c>
      <c r="N77" s="1" t="str">
        <f>SABI_SUMMARY!L77</f>
        <v>ADULT_84</v>
      </c>
      <c r="O77" s="1" t="str">
        <f>SABI_SUMMARY!M77</f>
        <v>FEMALE_ADULT_84</v>
      </c>
      <c r="P77" s="1" t="str">
        <f>SABI_SUMMARY!N77</f>
        <v>CENSORED</v>
      </c>
      <c r="Q77" s="1">
        <f>SABI_SUMMARY!O77</f>
        <v>0</v>
      </c>
      <c r="R77" s="1">
        <f t="shared" si="14"/>
        <v>0</v>
      </c>
      <c r="S77" s="1">
        <f t="shared" si="15"/>
        <v>0</v>
      </c>
      <c r="T77" t="s">
        <v>407</v>
      </c>
      <c r="U77">
        <v>3</v>
      </c>
      <c r="V77" s="1">
        <f t="array" ref="V77">INDEX($AC$1:$AM$262,MATCH(1,($AC$1:$AC$262=T77)*($AD$1:$AD$262=U77),0),8)</f>
        <v>74</v>
      </c>
      <c r="W77" s="1" t="str">
        <f t="shared" si="16"/>
        <v>ADULT_72_84</v>
      </c>
      <c r="X77" s="1">
        <f t="shared" si="9"/>
        <v>1</v>
      </c>
      <c r="Y77" s="1">
        <f t="shared" si="17"/>
        <v>1</v>
      </c>
      <c r="AB77" s="82">
        <v>76</v>
      </c>
      <c r="AC77" s="58" t="s">
        <v>461</v>
      </c>
      <c r="AD77" s="49">
        <v>1</v>
      </c>
      <c r="AE77" s="86">
        <v>35490</v>
      </c>
      <c r="AF77" s="58" t="s">
        <v>271</v>
      </c>
      <c r="AG77" s="58" t="s">
        <v>271</v>
      </c>
      <c r="AH77" s="58" t="s">
        <v>271</v>
      </c>
      <c r="AI77" s="49">
        <v>0</v>
      </c>
      <c r="AJ77" s="49">
        <f t="shared" si="10"/>
        <v>45</v>
      </c>
      <c r="AK77" s="49" t="str">
        <f t="shared" si="11"/>
        <v>ADULT_36_48</v>
      </c>
      <c r="AL77" s="85">
        <v>34121</v>
      </c>
      <c r="AM77" s="82" t="s">
        <v>799</v>
      </c>
    </row>
    <row r="78" spans="1:39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12"/>
        <v>4</v>
      </c>
      <c r="M78" s="1">
        <f t="shared" si="13"/>
        <v>4</v>
      </c>
      <c r="N78" s="1" t="str">
        <f>SABI_SUMMARY!L78</f>
        <v>CUB</v>
      </c>
      <c r="O78" s="1" t="str">
        <f>SABI_SUMMARY!M78</f>
        <v>NA_CUB</v>
      </c>
      <c r="P78" s="1" t="str">
        <f>SABI_SUMMARY!N78</f>
        <v>MORTALITY</v>
      </c>
      <c r="Q78" s="1">
        <f>SABI_SUMMARY!O78</f>
        <v>1</v>
      </c>
      <c r="R78" s="1">
        <f t="shared" si="14"/>
        <v>1</v>
      </c>
      <c r="S78" s="1">
        <f t="shared" si="15"/>
        <v>1</v>
      </c>
      <c r="T78" t="s">
        <v>407</v>
      </c>
      <c r="U78">
        <v>4</v>
      </c>
      <c r="V78" s="1">
        <f t="array" ref="V78">INDEX($AC$1:$AM$262,MATCH(1,($AC$1:$AC$262=T78)*($AD$1:$AD$262=U78),0),8)</f>
        <v>98</v>
      </c>
      <c r="W78" s="1" t="str">
        <f t="shared" si="16"/>
        <v>ADULT_84</v>
      </c>
      <c r="X78" s="1">
        <f t="shared" si="9"/>
        <v>0</v>
      </c>
      <c r="Y78" s="1">
        <f t="shared" si="17"/>
        <v>0</v>
      </c>
      <c r="AB78" s="82">
        <v>77</v>
      </c>
      <c r="AC78" s="58" t="s">
        <v>461</v>
      </c>
      <c r="AD78" s="49">
        <v>2</v>
      </c>
      <c r="AE78" s="86">
        <v>35796</v>
      </c>
      <c r="AF78" s="58" t="s">
        <v>271</v>
      </c>
      <c r="AG78" s="58" t="s">
        <v>271</v>
      </c>
      <c r="AH78" s="58" t="s">
        <v>271</v>
      </c>
      <c r="AI78" s="49">
        <v>0</v>
      </c>
      <c r="AJ78" s="49">
        <f t="shared" si="10"/>
        <v>55</v>
      </c>
      <c r="AK78" s="49" t="str">
        <f t="shared" si="11"/>
        <v>ADULT_48_60</v>
      </c>
      <c r="AL78" s="85">
        <v>34121</v>
      </c>
      <c r="AM78" s="82" t="s">
        <v>799</v>
      </c>
    </row>
    <row r="79" spans="1:39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12"/>
        <v>12</v>
      </c>
      <c r="M79" s="1">
        <f t="shared" si="13"/>
        <v>24</v>
      </c>
      <c r="N79" s="1" t="str">
        <f>SABI_SUMMARY!L79</f>
        <v>ADULT_36_48</v>
      </c>
      <c r="O79" s="1" t="str">
        <f>SABI_SUMMARY!M79</f>
        <v>FEMALE_ADULT_36_48</v>
      </c>
      <c r="P79" s="1" t="str">
        <f>SABI_SUMMARY!N79</f>
        <v>MORTALITY</v>
      </c>
      <c r="Q79" s="1">
        <f>SABI_SUMMARY!O79</f>
        <v>1</v>
      </c>
      <c r="R79" s="1">
        <f t="shared" si="14"/>
        <v>0</v>
      </c>
      <c r="S79" s="1">
        <f t="shared" si="15"/>
        <v>0</v>
      </c>
      <c r="T79" t="s">
        <v>407</v>
      </c>
      <c r="U79">
        <v>4</v>
      </c>
      <c r="V79" s="1">
        <f t="array" ref="V79">INDEX($AC$1:$AM$262,MATCH(1,($AC$1:$AC$262=T79)*($AD$1:$AD$262=U79),0),8)</f>
        <v>98</v>
      </c>
      <c r="W79" s="1" t="str">
        <f t="shared" si="16"/>
        <v>ADULT_84</v>
      </c>
      <c r="X79" s="1">
        <f t="shared" si="9"/>
        <v>1</v>
      </c>
      <c r="Y79" s="1">
        <f t="shared" si="17"/>
        <v>1</v>
      </c>
      <c r="AB79" s="82">
        <v>78</v>
      </c>
      <c r="AC79" s="58" t="s">
        <v>461</v>
      </c>
      <c r="AD79" s="49">
        <v>3</v>
      </c>
      <c r="AE79" s="86">
        <v>36130</v>
      </c>
      <c r="AF79" s="58" t="s">
        <v>271</v>
      </c>
      <c r="AG79" s="58" t="s">
        <v>271</v>
      </c>
      <c r="AH79" s="58" t="s">
        <v>271</v>
      </c>
      <c r="AI79" s="49">
        <v>0</v>
      </c>
      <c r="AJ79" s="49">
        <f t="shared" si="10"/>
        <v>66</v>
      </c>
      <c r="AK79" s="49" t="str">
        <f t="shared" si="11"/>
        <v>ADULT_60_72</v>
      </c>
      <c r="AL79" s="85">
        <v>34121</v>
      </c>
      <c r="AM79" s="82" t="s">
        <v>799</v>
      </c>
    </row>
    <row r="80" spans="1:39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12"/>
        <v>2</v>
      </c>
      <c r="M80" s="1">
        <f t="shared" si="13"/>
        <v>2</v>
      </c>
      <c r="N80" s="1" t="str">
        <f>SABI_SUMMARY!L80</f>
        <v>CUB</v>
      </c>
      <c r="O80" s="1" t="str">
        <f>SABI_SUMMARY!M80</f>
        <v>NA_CUB</v>
      </c>
      <c r="P80" s="1" t="str">
        <f>SABI_SUMMARY!N80</f>
        <v>MORTALITY</v>
      </c>
      <c r="Q80" s="1">
        <f>SABI_SUMMARY!O80</f>
        <v>1</v>
      </c>
      <c r="R80" s="1">
        <f t="shared" si="14"/>
        <v>1</v>
      </c>
      <c r="S80" s="1">
        <f t="shared" si="15"/>
        <v>1</v>
      </c>
      <c r="T80" t="s">
        <v>407</v>
      </c>
      <c r="U80">
        <v>5</v>
      </c>
      <c r="V80" s="1">
        <f t="array" ref="V80">INDEX($AC$1:$AM$262,MATCH(1,($AC$1:$AC$262=T80)*($AD$1:$AD$262=U80),0),8)</f>
        <v>133</v>
      </c>
      <c r="W80" s="1" t="str">
        <f t="shared" si="16"/>
        <v>ADULT_84</v>
      </c>
      <c r="X80" s="1">
        <f t="shared" si="9"/>
        <v>0</v>
      </c>
      <c r="Y80" s="1">
        <f t="shared" si="17"/>
        <v>0</v>
      </c>
      <c r="AB80" s="82">
        <v>79</v>
      </c>
      <c r="AC80" s="58" t="s">
        <v>461</v>
      </c>
      <c r="AD80" s="49">
        <v>4</v>
      </c>
      <c r="AE80" s="86">
        <v>36465</v>
      </c>
      <c r="AF80" s="58">
        <v>2</v>
      </c>
      <c r="AG80" s="58">
        <v>2</v>
      </c>
      <c r="AH80" s="58" t="s">
        <v>271</v>
      </c>
      <c r="AI80" s="49">
        <v>2</v>
      </c>
      <c r="AJ80" s="49">
        <f t="shared" si="10"/>
        <v>77</v>
      </c>
      <c r="AK80" s="49" t="str">
        <f t="shared" si="11"/>
        <v>ADULT_72_84</v>
      </c>
      <c r="AL80" s="85">
        <v>34121</v>
      </c>
      <c r="AM80" s="82" t="s">
        <v>799</v>
      </c>
    </row>
    <row r="81" spans="1:39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12"/>
        <v>2</v>
      </c>
      <c r="M81" s="1">
        <f t="shared" si="13"/>
        <v>2</v>
      </c>
      <c r="N81" s="1" t="str">
        <f>SABI_SUMMARY!L81</f>
        <v>CUB</v>
      </c>
      <c r="O81" s="1" t="str">
        <f>SABI_SUMMARY!M81</f>
        <v>NA_CUB</v>
      </c>
      <c r="P81" s="1" t="str">
        <f>SABI_SUMMARY!N81</f>
        <v>MORTALITY</v>
      </c>
      <c r="Q81" s="1">
        <f>SABI_SUMMARY!O81</f>
        <v>1</v>
      </c>
      <c r="R81" s="1">
        <f t="shared" si="14"/>
        <v>1</v>
      </c>
      <c r="S81" s="1">
        <f t="shared" si="15"/>
        <v>1</v>
      </c>
      <c r="T81" t="s">
        <v>407</v>
      </c>
      <c r="U81">
        <v>5</v>
      </c>
      <c r="V81" s="1">
        <f t="array" ref="V81">INDEX($AC$1:$AM$262,MATCH(1,($AC$1:$AC$262=T81)*($AD$1:$AD$262=U81),0),8)</f>
        <v>133</v>
      </c>
      <c r="W81" s="1" t="str">
        <f t="shared" si="16"/>
        <v>ADULT_84</v>
      </c>
      <c r="X81" s="1">
        <f t="shared" si="9"/>
        <v>0</v>
      </c>
      <c r="Y81" s="1">
        <f t="shared" si="17"/>
        <v>0</v>
      </c>
      <c r="AB81" s="82">
        <v>80</v>
      </c>
      <c r="AC81" s="58" t="s">
        <v>461</v>
      </c>
      <c r="AD81" s="49">
        <v>5</v>
      </c>
      <c r="AE81" s="83">
        <v>37226</v>
      </c>
      <c r="AF81" s="58">
        <v>3</v>
      </c>
      <c r="AG81" s="58" t="s">
        <v>271</v>
      </c>
      <c r="AH81" s="58">
        <v>3</v>
      </c>
      <c r="AI81" s="49">
        <v>3</v>
      </c>
      <c r="AJ81" s="49">
        <f t="shared" si="10"/>
        <v>102</v>
      </c>
      <c r="AK81" s="49" t="str">
        <f t="shared" si="11"/>
        <v>ADULT_84</v>
      </c>
      <c r="AL81" s="85">
        <v>34121</v>
      </c>
      <c r="AM81" s="82" t="s">
        <v>799</v>
      </c>
    </row>
    <row r="82" spans="1:39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12"/>
        <v>12</v>
      </c>
      <c r="M82" s="1">
        <f t="shared" si="13"/>
        <v>24</v>
      </c>
      <c r="N82" s="1" t="str">
        <f>SABI_SUMMARY!L82</f>
        <v>ADULT_84</v>
      </c>
      <c r="O82" s="1" t="str">
        <f>SABI_SUMMARY!M82</f>
        <v>MALE_ADULT_84</v>
      </c>
      <c r="P82" s="1" t="str">
        <f>SABI_SUMMARY!N82</f>
        <v>CENSORED</v>
      </c>
      <c r="Q82" s="1">
        <f>SABI_SUMMARY!O82</f>
        <v>0</v>
      </c>
      <c r="R82" s="1">
        <f t="shared" si="14"/>
        <v>0</v>
      </c>
      <c r="S82" s="1">
        <f t="shared" si="15"/>
        <v>0</v>
      </c>
      <c r="T82" t="s">
        <v>407</v>
      </c>
      <c r="U82">
        <v>6</v>
      </c>
      <c r="V82" s="1">
        <f t="array" ref="V82">INDEX($AC$1:$AM$262,MATCH(1,($AC$1:$AC$262=T82)*($AD$1:$AD$262=U82),0),8)</f>
        <v>141</v>
      </c>
      <c r="W82" s="1" t="str">
        <f t="shared" si="16"/>
        <v>ADULT_84</v>
      </c>
      <c r="X82" s="1">
        <f t="shared" si="9"/>
        <v>1</v>
      </c>
      <c r="Y82" s="1">
        <f t="shared" si="17"/>
        <v>1</v>
      </c>
      <c r="AB82" s="82">
        <v>81</v>
      </c>
      <c r="AC82" s="58" t="s">
        <v>461</v>
      </c>
      <c r="AD82" s="49">
        <v>6</v>
      </c>
      <c r="AE82" s="83">
        <v>37987</v>
      </c>
      <c r="AF82" s="58" t="s">
        <v>271</v>
      </c>
      <c r="AG82" s="58">
        <v>1</v>
      </c>
      <c r="AH82" s="58" t="s">
        <v>271</v>
      </c>
      <c r="AI82" s="49">
        <v>1</v>
      </c>
      <c r="AJ82" s="49">
        <f t="shared" si="10"/>
        <v>127</v>
      </c>
      <c r="AK82" s="49" t="str">
        <f t="shared" si="11"/>
        <v>ADULT_84</v>
      </c>
      <c r="AL82" s="85">
        <v>34121</v>
      </c>
      <c r="AM82" s="82" t="s">
        <v>799</v>
      </c>
    </row>
    <row r="83" spans="1:39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12"/>
        <v>2</v>
      </c>
      <c r="M83" s="1">
        <f t="shared" si="13"/>
        <v>2</v>
      </c>
      <c r="N83" s="1" t="str">
        <f>SABI_SUMMARY!L83</f>
        <v>CUB</v>
      </c>
      <c r="O83" s="1" t="str">
        <f>SABI_SUMMARY!M83</f>
        <v>NA_CUB</v>
      </c>
      <c r="P83" s="1" t="str">
        <f>SABI_SUMMARY!N83</f>
        <v>MORTALITY</v>
      </c>
      <c r="Q83" s="1">
        <f>SABI_SUMMARY!O83</f>
        <v>1</v>
      </c>
      <c r="R83" s="1">
        <f t="shared" si="14"/>
        <v>1</v>
      </c>
      <c r="S83" s="1">
        <f t="shared" si="15"/>
        <v>1</v>
      </c>
      <c r="T83" t="s">
        <v>407</v>
      </c>
      <c r="U83">
        <v>7</v>
      </c>
      <c r="V83" s="1">
        <f t="array" ref="V83">INDEX($AC$1:$AM$262,MATCH(1,($AC$1:$AC$262=T83)*($AD$1:$AD$262=U83),0),8)</f>
        <v>172</v>
      </c>
      <c r="W83" s="1" t="str">
        <f t="shared" si="16"/>
        <v>ADULT_84</v>
      </c>
      <c r="X83" s="1">
        <f t="shared" si="9"/>
        <v>0</v>
      </c>
      <c r="Y83" s="1">
        <f t="shared" si="17"/>
        <v>0</v>
      </c>
      <c r="AB83" s="82">
        <v>82</v>
      </c>
      <c r="AC83" s="58" t="s">
        <v>461</v>
      </c>
      <c r="AD83" s="49">
        <v>7</v>
      </c>
      <c r="AE83" s="83">
        <v>38687</v>
      </c>
      <c r="AF83" s="58" t="s">
        <v>271</v>
      </c>
      <c r="AG83" s="58" t="s">
        <v>271</v>
      </c>
      <c r="AH83" s="58" t="s">
        <v>271</v>
      </c>
      <c r="AI83" s="49">
        <v>0</v>
      </c>
      <c r="AJ83" s="49">
        <f t="shared" si="10"/>
        <v>150</v>
      </c>
      <c r="AK83" s="49" t="str">
        <f t="shared" si="11"/>
        <v>ADULT_84</v>
      </c>
      <c r="AL83" s="85">
        <v>34121</v>
      </c>
      <c r="AM83" s="82" t="s">
        <v>799</v>
      </c>
    </row>
    <row r="84" spans="1:39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12"/>
        <v>5</v>
      </c>
      <c r="M84" s="1">
        <f t="shared" si="13"/>
        <v>5</v>
      </c>
      <c r="N84" s="1" t="str">
        <f>SABI_SUMMARY!L84</f>
        <v>CUB</v>
      </c>
      <c r="O84" s="1" t="str">
        <f>SABI_SUMMARY!M84</f>
        <v>NA_CUB</v>
      </c>
      <c r="P84" s="1" t="str">
        <f>SABI_SUMMARY!N84</f>
        <v>MORTALITY</v>
      </c>
      <c r="Q84" s="1">
        <f>SABI_SUMMARY!O84</f>
        <v>1</v>
      </c>
      <c r="R84" s="1">
        <f t="shared" si="14"/>
        <v>1</v>
      </c>
      <c r="S84" s="1">
        <f t="shared" si="15"/>
        <v>1</v>
      </c>
      <c r="T84" t="s">
        <v>407</v>
      </c>
      <c r="U84">
        <v>7</v>
      </c>
      <c r="V84" s="1">
        <f t="array" ref="V84">INDEX($AC$1:$AM$262,MATCH(1,($AC$1:$AC$262=T84)*($AD$1:$AD$262=U84),0),8)</f>
        <v>172</v>
      </c>
      <c r="W84" s="1" t="str">
        <f t="shared" si="16"/>
        <v>ADULT_84</v>
      </c>
      <c r="X84" s="1">
        <f t="shared" si="9"/>
        <v>0</v>
      </c>
      <c r="Y84" s="1">
        <f t="shared" si="17"/>
        <v>0</v>
      </c>
      <c r="AB84" s="82">
        <v>83</v>
      </c>
      <c r="AC84" s="58" t="s">
        <v>461</v>
      </c>
      <c r="AD84" s="49">
        <v>8</v>
      </c>
      <c r="AE84" s="83">
        <v>38838</v>
      </c>
      <c r="AF84" s="58">
        <v>1</v>
      </c>
      <c r="AG84" s="58" t="s">
        <v>271</v>
      </c>
      <c r="AH84" s="58">
        <v>1</v>
      </c>
      <c r="AI84" s="49">
        <v>1</v>
      </c>
      <c r="AJ84" s="49">
        <f t="shared" si="10"/>
        <v>155</v>
      </c>
      <c r="AK84" s="49" t="str">
        <f t="shared" si="11"/>
        <v>ADULT_84</v>
      </c>
      <c r="AL84" s="85">
        <v>34121</v>
      </c>
      <c r="AM84" s="82" t="s">
        <v>799</v>
      </c>
    </row>
    <row r="85" spans="1:39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12"/>
        <v>3</v>
      </c>
      <c r="M85" s="1">
        <f t="shared" si="13"/>
        <v>3</v>
      </c>
      <c r="N85" s="1" t="str">
        <f>SABI_SUMMARY!L85</f>
        <v>CUB</v>
      </c>
      <c r="O85" s="1" t="str">
        <f>SABI_SUMMARY!M85</f>
        <v>NA_CUB</v>
      </c>
      <c r="P85" s="1" t="str">
        <f>SABI_SUMMARY!N85</f>
        <v>MORTALITY</v>
      </c>
      <c r="Q85" s="1">
        <f>SABI_SUMMARY!O85</f>
        <v>1</v>
      </c>
      <c r="R85" s="1">
        <f t="shared" si="14"/>
        <v>1</v>
      </c>
      <c r="S85" s="1">
        <f t="shared" si="15"/>
        <v>1</v>
      </c>
      <c r="T85" t="s">
        <v>407</v>
      </c>
      <c r="U85">
        <v>8</v>
      </c>
      <c r="V85" s="1">
        <f t="array" ref="V85">INDEX($AC$1:$AM$262,MATCH(1,($AC$1:$AC$262=T85)*($AD$1:$AD$262=U85),0),8)</f>
        <v>184</v>
      </c>
      <c r="W85" s="1" t="str">
        <f t="shared" si="16"/>
        <v>ADULT_84</v>
      </c>
      <c r="X85" s="1">
        <f t="shared" si="9"/>
        <v>0</v>
      </c>
      <c r="Y85" s="1">
        <f t="shared" si="17"/>
        <v>0</v>
      </c>
      <c r="AB85" s="82">
        <v>84</v>
      </c>
      <c r="AC85" s="58" t="s">
        <v>461</v>
      </c>
      <c r="AD85" s="49">
        <v>9</v>
      </c>
      <c r="AE85" s="83">
        <v>39539</v>
      </c>
      <c r="AF85" s="58">
        <v>3</v>
      </c>
      <c r="AG85" s="58" t="s">
        <v>271</v>
      </c>
      <c r="AH85" s="58" t="s">
        <v>271</v>
      </c>
      <c r="AI85" s="49">
        <v>0</v>
      </c>
      <c r="AJ85" s="49">
        <f t="shared" si="10"/>
        <v>178</v>
      </c>
      <c r="AK85" s="49" t="str">
        <f t="shared" si="11"/>
        <v>ADULT_84</v>
      </c>
      <c r="AL85" s="85">
        <v>34121</v>
      </c>
      <c r="AM85" s="82" t="s">
        <v>799</v>
      </c>
    </row>
    <row r="86" spans="1:39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12"/>
        <v>12</v>
      </c>
      <c r="M86" s="1">
        <f t="shared" si="13"/>
        <v>24</v>
      </c>
      <c r="N86" s="1" t="str">
        <f>SABI_SUMMARY!L86</f>
        <v>ADULT_72_84</v>
      </c>
      <c r="O86" s="1" t="str">
        <f>SABI_SUMMARY!M86</f>
        <v>FEMALE_ADULT_72_84</v>
      </c>
      <c r="P86" s="1" t="str">
        <f>SABI_SUMMARY!N86</f>
        <v>CENSORED</v>
      </c>
      <c r="Q86" s="1">
        <f>SABI_SUMMARY!O86</f>
        <v>0</v>
      </c>
      <c r="R86" s="1">
        <f t="shared" si="14"/>
        <v>0</v>
      </c>
      <c r="S86" s="1">
        <f t="shared" si="15"/>
        <v>0</v>
      </c>
      <c r="T86" t="s">
        <v>417</v>
      </c>
      <c r="U86">
        <v>1</v>
      </c>
      <c r="V86" s="1">
        <f t="array" ref="V86">INDEX($AC$1:$AM$262,MATCH(1,($AC$1:$AC$262=T86)*($AD$1:$AD$262=U86),0),8)</f>
        <v>35</v>
      </c>
      <c r="W86" s="1" t="str">
        <f t="shared" si="16"/>
        <v>SUBADULT</v>
      </c>
      <c r="X86" s="1">
        <f t="shared" si="9"/>
        <v>1</v>
      </c>
      <c r="Y86" s="1">
        <f t="shared" si="17"/>
        <v>1</v>
      </c>
      <c r="AB86" s="82">
        <v>85</v>
      </c>
      <c r="AC86" s="58" t="s">
        <v>461</v>
      </c>
      <c r="AD86" s="49">
        <v>10</v>
      </c>
      <c r="AE86" s="83">
        <v>39845</v>
      </c>
      <c r="AF86" s="58" t="s">
        <v>271</v>
      </c>
      <c r="AG86" s="58" t="s">
        <v>271</v>
      </c>
      <c r="AH86" s="58" t="s">
        <v>271</v>
      </c>
      <c r="AI86" s="49">
        <v>0</v>
      </c>
      <c r="AJ86" s="49">
        <f t="shared" si="10"/>
        <v>188</v>
      </c>
      <c r="AK86" s="49" t="str">
        <f t="shared" si="11"/>
        <v>ADULT_84</v>
      </c>
      <c r="AL86" s="85">
        <v>34121</v>
      </c>
      <c r="AM86" s="82" t="s">
        <v>799</v>
      </c>
    </row>
    <row r="87" spans="1:39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12"/>
        <v>12</v>
      </c>
      <c r="M87" s="1">
        <f t="shared" si="13"/>
        <v>24</v>
      </c>
      <c r="N87" s="1" t="str">
        <f>SABI_SUMMARY!L87</f>
        <v>ADULT_84</v>
      </c>
      <c r="O87" s="1" t="str">
        <f>SABI_SUMMARY!M87</f>
        <v>FEMALE_ADULT_84</v>
      </c>
      <c r="P87" s="1" t="str">
        <f>SABI_SUMMARY!N87</f>
        <v>CENSORED</v>
      </c>
      <c r="Q87" s="1">
        <f>SABI_SUMMARY!O87</f>
        <v>0</v>
      </c>
      <c r="R87" s="1">
        <f t="shared" si="14"/>
        <v>0</v>
      </c>
      <c r="S87" s="1">
        <f t="shared" si="15"/>
        <v>0</v>
      </c>
      <c r="T87" t="s">
        <v>417</v>
      </c>
      <c r="U87">
        <v>1</v>
      </c>
      <c r="V87" s="1">
        <f t="array" ref="V87">INDEX($AC$1:$AM$262,MATCH(1,($AC$1:$AC$262=T87)*($AD$1:$AD$262=U87),0),8)</f>
        <v>35</v>
      </c>
      <c r="W87" s="1" t="str">
        <f t="shared" si="16"/>
        <v>SUBADULT</v>
      </c>
      <c r="X87" s="1">
        <f t="shared" si="9"/>
        <v>1</v>
      </c>
      <c r="Y87" s="1">
        <f t="shared" si="17"/>
        <v>1</v>
      </c>
      <c r="AB87" s="82">
        <v>86</v>
      </c>
      <c r="AC87" s="58" t="s">
        <v>476</v>
      </c>
      <c r="AD87" s="49">
        <v>1</v>
      </c>
      <c r="AE87" s="83">
        <v>39022</v>
      </c>
      <c r="AF87" s="58">
        <v>2</v>
      </c>
      <c r="AG87" s="58" t="s">
        <v>271</v>
      </c>
      <c r="AH87" s="58">
        <v>1</v>
      </c>
      <c r="AI87" s="49">
        <v>1</v>
      </c>
      <c r="AJ87" s="49">
        <f t="shared" si="10"/>
        <v>59</v>
      </c>
      <c r="AK87" s="49" t="str">
        <f t="shared" si="11"/>
        <v>ADULT_48_60</v>
      </c>
      <c r="AL87" s="84">
        <v>37226</v>
      </c>
      <c r="AM87" s="82" t="s">
        <v>798</v>
      </c>
    </row>
    <row r="88" spans="1:39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12"/>
        <v>12</v>
      </c>
      <c r="M88" s="1">
        <f t="shared" si="13"/>
        <v>24</v>
      </c>
      <c r="N88" s="1" t="str">
        <f>SABI_SUMMARY!L88</f>
        <v>ADULT_72_84</v>
      </c>
      <c r="O88" s="1" t="str">
        <f>SABI_SUMMARY!M88</f>
        <v>MALE_ADULT_72_84</v>
      </c>
      <c r="P88" s="1" t="str">
        <f>SABI_SUMMARY!N88</f>
        <v>CENSORED</v>
      </c>
      <c r="Q88" s="1">
        <f>SABI_SUMMARY!O88</f>
        <v>0</v>
      </c>
      <c r="R88" s="1">
        <f t="shared" si="14"/>
        <v>0</v>
      </c>
      <c r="S88" s="1">
        <f t="shared" si="15"/>
        <v>0</v>
      </c>
      <c r="T88" t="s">
        <v>417</v>
      </c>
      <c r="U88">
        <v>2</v>
      </c>
      <c r="V88" s="1">
        <f t="array" ref="V88">INDEX($AC$1:$AM$262,MATCH(1,($AC$1:$AC$262=T88)*($AD$1:$AD$262=U88),0),8)</f>
        <v>56</v>
      </c>
      <c r="W88" s="1" t="str">
        <f t="shared" si="16"/>
        <v>ADULT_48_60</v>
      </c>
      <c r="X88" s="1">
        <f t="shared" si="9"/>
        <v>1</v>
      </c>
      <c r="Y88" s="1">
        <f t="shared" si="17"/>
        <v>1</v>
      </c>
      <c r="AB88" s="82">
        <v>87</v>
      </c>
      <c r="AC88" s="58" t="s">
        <v>476</v>
      </c>
      <c r="AD88" s="49">
        <v>2</v>
      </c>
      <c r="AE88" s="83">
        <v>39904</v>
      </c>
      <c r="AF88" s="58">
        <v>2</v>
      </c>
      <c r="AG88" s="58" t="s">
        <v>271</v>
      </c>
      <c r="AH88" s="58">
        <v>1</v>
      </c>
      <c r="AI88" s="49">
        <v>1</v>
      </c>
      <c r="AJ88" s="49">
        <f t="shared" si="10"/>
        <v>88</v>
      </c>
      <c r="AK88" s="49" t="str">
        <f t="shared" si="11"/>
        <v>ADULT_84</v>
      </c>
      <c r="AL88" s="84">
        <v>37226</v>
      </c>
      <c r="AM88" s="82" t="s">
        <v>798</v>
      </c>
    </row>
    <row r="89" spans="1:39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12"/>
        <v>12</v>
      </c>
      <c r="M89" s="1">
        <f t="shared" si="13"/>
        <v>24</v>
      </c>
      <c r="N89" s="1" t="str">
        <f>SABI_SUMMARY!L89</f>
        <v>ADULT_72_84</v>
      </c>
      <c r="O89" s="1" t="str">
        <f>SABI_SUMMARY!M89</f>
        <v>MALE_ADULT_72_84</v>
      </c>
      <c r="P89" s="1" t="str">
        <f>SABI_SUMMARY!N89</f>
        <v>CENSORED</v>
      </c>
      <c r="Q89" s="1">
        <f>SABI_SUMMARY!O89</f>
        <v>0</v>
      </c>
      <c r="R89" s="1">
        <f t="shared" si="14"/>
        <v>0</v>
      </c>
      <c r="S89" s="1">
        <f t="shared" si="15"/>
        <v>0</v>
      </c>
      <c r="T89" t="s">
        <v>417</v>
      </c>
      <c r="U89">
        <v>2</v>
      </c>
      <c r="V89" s="1">
        <f t="array" ref="V89">INDEX($AC$1:$AM$262,MATCH(1,($AC$1:$AC$262=T89)*($AD$1:$AD$262=U89),0),8)</f>
        <v>56</v>
      </c>
      <c r="W89" s="1" t="str">
        <f t="shared" si="16"/>
        <v>ADULT_48_60</v>
      </c>
      <c r="X89" s="1">
        <f t="shared" si="9"/>
        <v>1</v>
      </c>
      <c r="Y89" s="1">
        <f t="shared" si="17"/>
        <v>1</v>
      </c>
      <c r="AB89" s="82">
        <v>88</v>
      </c>
      <c r="AC89" s="58" t="s">
        <v>480</v>
      </c>
      <c r="AD89" s="49">
        <v>1</v>
      </c>
      <c r="AE89" s="83">
        <v>41122</v>
      </c>
      <c r="AF89" s="58">
        <v>2</v>
      </c>
      <c r="AG89" s="58" t="s">
        <v>271</v>
      </c>
      <c r="AH89" s="58">
        <v>1</v>
      </c>
      <c r="AI89" s="49">
        <v>1</v>
      </c>
      <c r="AJ89" s="49">
        <f t="shared" si="10"/>
        <v>47</v>
      </c>
      <c r="AK89" s="49" t="str">
        <f t="shared" si="11"/>
        <v>ADULT_36_48</v>
      </c>
      <c r="AL89" s="84">
        <v>39692</v>
      </c>
      <c r="AM89" s="82" t="s">
        <v>798</v>
      </c>
    </row>
    <row r="90" spans="1:39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12"/>
        <v>12</v>
      </c>
      <c r="M90" s="1">
        <f t="shared" si="13"/>
        <v>17</v>
      </c>
      <c r="N90" s="1" t="str">
        <f>SABI_SUMMARY!L90</f>
        <v>JUVENILE</v>
      </c>
      <c r="O90" s="1" t="str">
        <f>SABI_SUMMARY!M90</f>
        <v>FEMALE_JUVENILE</v>
      </c>
      <c r="P90" s="1" t="str">
        <f>SABI_SUMMARY!N90</f>
        <v>CENSORED</v>
      </c>
      <c r="Q90" s="1">
        <f>SABI_SUMMARY!O90</f>
        <v>0</v>
      </c>
      <c r="R90" s="1">
        <f t="shared" si="14"/>
        <v>0</v>
      </c>
      <c r="S90" s="1">
        <f t="shared" si="15"/>
        <v>1</v>
      </c>
      <c r="T90" t="s">
        <v>417</v>
      </c>
      <c r="U90">
        <v>3</v>
      </c>
      <c r="V90" s="1">
        <f t="array" ref="V90">INDEX($AC$1:$AM$262,MATCH(1,($AC$1:$AC$262=T90)*($AD$1:$AD$262=U90),0),8)</f>
        <v>79</v>
      </c>
      <c r="W90" s="1" t="str">
        <f t="shared" si="16"/>
        <v>ADULT_72_84</v>
      </c>
      <c r="X90" s="1">
        <f t="shared" si="9"/>
        <v>1</v>
      </c>
      <c r="Y90" s="1">
        <f t="shared" si="17"/>
        <v>0</v>
      </c>
      <c r="AB90" s="82">
        <v>89</v>
      </c>
      <c r="AC90" s="58" t="s">
        <v>480</v>
      </c>
      <c r="AD90" s="49">
        <v>2</v>
      </c>
      <c r="AE90" s="83">
        <v>41699</v>
      </c>
      <c r="AF90" s="58">
        <v>3</v>
      </c>
      <c r="AG90" s="58" t="s">
        <v>271</v>
      </c>
      <c r="AH90" s="58" t="s">
        <v>271</v>
      </c>
      <c r="AI90" s="49">
        <v>0</v>
      </c>
      <c r="AJ90" s="49">
        <f t="shared" si="10"/>
        <v>66</v>
      </c>
      <c r="AK90" s="49" t="str">
        <f t="shared" si="11"/>
        <v>ADULT_60_72</v>
      </c>
      <c r="AL90" s="84">
        <v>39692</v>
      </c>
      <c r="AM90" s="82" t="s">
        <v>798</v>
      </c>
    </row>
    <row r="91" spans="1:39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12"/>
        <v>12</v>
      </c>
      <c r="M91" s="1">
        <f t="shared" si="13"/>
        <v>24</v>
      </c>
      <c r="N91" s="1" t="str">
        <f>SABI_SUMMARY!L91</f>
        <v>ADULT_48_60</v>
      </c>
      <c r="O91" s="1" t="str">
        <f>SABI_SUMMARY!M91</f>
        <v>MALE_ADULT_48_60</v>
      </c>
      <c r="P91" s="1" t="str">
        <f>SABI_SUMMARY!N91</f>
        <v>CENSORED</v>
      </c>
      <c r="Q91" s="1">
        <f>SABI_SUMMARY!O91</f>
        <v>0</v>
      </c>
      <c r="R91" s="1">
        <f t="shared" si="14"/>
        <v>0</v>
      </c>
      <c r="S91" s="1">
        <f t="shared" si="15"/>
        <v>0</v>
      </c>
      <c r="T91" t="s">
        <v>417</v>
      </c>
      <c r="U91">
        <v>3</v>
      </c>
      <c r="V91" s="1">
        <f t="array" ref="V91">INDEX($AC$1:$AM$262,MATCH(1,($AC$1:$AC$262=T91)*($AD$1:$AD$262=U91),0),8)</f>
        <v>79</v>
      </c>
      <c r="W91" s="1" t="str">
        <f t="shared" si="16"/>
        <v>ADULT_72_84</v>
      </c>
      <c r="X91" s="1">
        <f t="shared" si="9"/>
        <v>1</v>
      </c>
      <c r="Y91" s="1">
        <f t="shared" si="17"/>
        <v>1</v>
      </c>
      <c r="AB91" s="82">
        <v>90</v>
      </c>
      <c r="AC91" s="58" t="s">
        <v>485</v>
      </c>
      <c r="AD91" s="49">
        <v>1</v>
      </c>
      <c r="AE91" s="83">
        <v>38687</v>
      </c>
      <c r="AF91" s="58">
        <v>2</v>
      </c>
      <c r="AG91" s="58" t="s">
        <v>271</v>
      </c>
      <c r="AH91" s="58">
        <v>1</v>
      </c>
      <c r="AI91" s="49">
        <v>1</v>
      </c>
      <c r="AJ91" s="49">
        <f t="shared" si="10"/>
        <v>62</v>
      </c>
      <c r="AK91" s="49" t="str">
        <f t="shared" si="11"/>
        <v>ADULT_60_72</v>
      </c>
      <c r="AL91" s="84">
        <v>36800</v>
      </c>
      <c r="AM91" s="82" t="s">
        <v>798</v>
      </c>
    </row>
    <row r="92" spans="1:39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12"/>
        <v>12</v>
      </c>
      <c r="M92" s="1">
        <f t="shared" si="13"/>
        <v>24</v>
      </c>
      <c r="N92" s="1" t="str">
        <f>SABI_SUMMARY!L92</f>
        <v>SUBADULT</v>
      </c>
      <c r="O92" s="1" t="str">
        <f>SABI_SUMMARY!M92</f>
        <v>MALE_SUBADULT</v>
      </c>
      <c r="P92" s="1" t="str">
        <f>SABI_SUMMARY!N92</f>
        <v>CENSORED</v>
      </c>
      <c r="Q92" s="1">
        <f>SABI_SUMMARY!O92</f>
        <v>0</v>
      </c>
      <c r="R92" s="1">
        <f t="shared" si="14"/>
        <v>0</v>
      </c>
      <c r="S92" s="1">
        <f t="shared" si="15"/>
        <v>0</v>
      </c>
      <c r="T92" t="s">
        <v>417</v>
      </c>
      <c r="U92">
        <v>4</v>
      </c>
      <c r="V92" s="1">
        <f t="array" ref="V92">INDEX($AC$1:$AM$262,MATCH(1,($AC$1:$AC$262=T92)*($AD$1:$AD$262=U92),0),8)</f>
        <v>105</v>
      </c>
      <c r="W92" s="1" t="str">
        <f t="shared" si="16"/>
        <v>ADULT_84</v>
      </c>
      <c r="X92" s="1">
        <f t="shared" si="9"/>
        <v>1</v>
      </c>
      <c r="Y92" s="1">
        <f t="shared" si="17"/>
        <v>1</v>
      </c>
      <c r="AB92" s="82">
        <v>91</v>
      </c>
      <c r="AC92" s="58" t="s">
        <v>485</v>
      </c>
      <c r="AD92" s="49">
        <v>2</v>
      </c>
      <c r="AE92" s="83">
        <v>39661</v>
      </c>
      <c r="AF92" s="58">
        <v>1</v>
      </c>
      <c r="AG92" s="58">
        <v>1</v>
      </c>
      <c r="AH92" s="58" t="s">
        <v>271</v>
      </c>
      <c r="AI92" s="49">
        <v>1</v>
      </c>
      <c r="AJ92" s="49">
        <f t="shared" si="10"/>
        <v>94</v>
      </c>
      <c r="AK92" s="49" t="str">
        <f t="shared" si="11"/>
        <v>ADULT_84</v>
      </c>
      <c r="AL92" s="84">
        <v>36800</v>
      </c>
      <c r="AM92" s="82" t="s">
        <v>798</v>
      </c>
    </row>
    <row r="93" spans="1:39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12"/>
        <v>12</v>
      </c>
      <c r="M93" s="1">
        <f t="shared" si="13"/>
        <v>24</v>
      </c>
      <c r="N93" s="1" t="str">
        <f>SABI_SUMMARY!L93</f>
        <v>SUBADULT</v>
      </c>
      <c r="O93" s="1" t="str">
        <f>SABI_SUMMARY!M93</f>
        <v>MALE_SUBADULT</v>
      </c>
      <c r="P93" s="1" t="str">
        <f>SABI_SUMMARY!N93</f>
        <v>CENSORED</v>
      </c>
      <c r="Q93" s="1">
        <f>SABI_SUMMARY!O93</f>
        <v>0</v>
      </c>
      <c r="R93" s="1">
        <f t="shared" si="14"/>
        <v>0</v>
      </c>
      <c r="S93" s="1">
        <f t="shared" si="15"/>
        <v>0</v>
      </c>
      <c r="T93" t="s">
        <v>417</v>
      </c>
      <c r="U93">
        <v>4</v>
      </c>
      <c r="V93" s="1">
        <f t="array" ref="V93">INDEX($AC$1:$AM$262,MATCH(1,($AC$1:$AC$262=T93)*($AD$1:$AD$262=U93),0),8)</f>
        <v>105</v>
      </c>
      <c r="W93" s="1" t="str">
        <f t="shared" si="16"/>
        <v>ADULT_84</v>
      </c>
      <c r="X93" s="1">
        <f t="shared" si="9"/>
        <v>1</v>
      </c>
      <c r="Y93" s="1">
        <f t="shared" si="17"/>
        <v>1</v>
      </c>
      <c r="AB93" s="82">
        <v>92</v>
      </c>
      <c r="AC93" s="58" t="s">
        <v>485</v>
      </c>
      <c r="AD93" s="49">
        <v>3</v>
      </c>
      <c r="AE93" s="83">
        <v>40848</v>
      </c>
      <c r="AF93" s="58">
        <v>2</v>
      </c>
      <c r="AG93" s="58">
        <v>1</v>
      </c>
      <c r="AH93" s="58">
        <v>1</v>
      </c>
      <c r="AI93" s="49">
        <v>1</v>
      </c>
      <c r="AJ93" s="49">
        <f t="shared" si="10"/>
        <v>133</v>
      </c>
      <c r="AK93" s="49" t="str">
        <f t="shared" si="11"/>
        <v>ADULT_84</v>
      </c>
      <c r="AL93" s="84">
        <v>36800</v>
      </c>
      <c r="AM93" s="82" t="s">
        <v>798</v>
      </c>
    </row>
    <row r="94" spans="1:39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12"/>
        <v>1</v>
      </c>
      <c r="M94" s="1">
        <f t="shared" si="13"/>
        <v>1</v>
      </c>
      <c r="N94" s="1" t="str">
        <f>SABI_SUMMARY!L94</f>
        <v>CUB</v>
      </c>
      <c r="O94" s="1" t="str">
        <f>SABI_SUMMARY!M94</f>
        <v>NA_CUB</v>
      </c>
      <c r="P94" s="1" t="str">
        <f>SABI_SUMMARY!N94</f>
        <v>MORTALITY</v>
      </c>
      <c r="Q94" s="1">
        <f>SABI_SUMMARY!O94</f>
        <v>1</v>
      </c>
      <c r="R94" s="1">
        <f t="shared" si="14"/>
        <v>1</v>
      </c>
      <c r="S94" s="1">
        <f t="shared" si="15"/>
        <v>1</v>
      </c>
      <c r="T94" t="s">
        <v>417</v>
      </c>
      <c r="U94">
        <v>5</v>
      </c>
      <c r="V94" s="1">
        <f t="array" ref="V94">INDEX($AC$1:$AM$262,MATCH(1,($AC$1:$AC$262=T94)*($AD$1:$AD$262=U94),0),8)</f>
        <v>128</v>
      </c>
      <c r="W94" s="1" t="str">
        <f t="shared" si="16"/>
        <v>ADULT_84</v>
      </c>
      <c r="X94" s="1">
        <f t="shared" si="9"/>
        <v>0</v>
      </c>
      <c r="Y94" s="1">
        <f t="shared" si="17"/>
        <v>0</v>
      </c>
      <c r="AB94" s="82">
        <v>93</v>
      </c>
      <c r="AC94" s="58" t="s">
        <v>485</v>
      </c>
      <c r="AD94" s="49">
        <v>4</v>
      </c>
      <c r="AE94" s="15">
        <v>42005</v>
      </c>
      <c r="AF94" s="58">
        <v>2</v>
      </c>
      <c r="AG94" s="58" t="s">
        <v>271</v>
      </c>
      <c r="AH94" s="58" t="s">
        <v>271</v>
      </c>
      <c r="AI94" s="49" t="s">
        <v>271</v>
      </c>
      <c r="AJ94" s="49">
        <f t="shared" si="10"/>
        <v>171</v>
      </c>
      <c r="AK94" s="49" t="str">
        <f t="shared" si="11"/>
        <v>ADULT_84</v>
      </c>
      <c r="AL94" s="84">
        <v>36800</v>
      </c>
      <c r="AM94" s="82" t="s">
        <v>798</v>
      </c>
    </row>
    <row r="95" spans="1:39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12"/>
        <v>6</v>
      </c>
      <c r="M95" s="1">
        <f t="shared" si="13"/>
        <v>6</v>
      </c>
      <c r="N95" s="1" t="str">
        <f>SABI_SUMMARY!L95</f>
        <v>CUB</v>
      </c>
      <c r="O95" s="1" t="str">
        <f>SABI_SUMMARY!M95</f>
        <v>NA_CUB</v>
      </c>
      <c r="P95" s="1" t="str">
        <f>SABI_SUMMARY!N95</f>
        <v>MORTALITY</v>
      </c>
      <c r="Q95" s="1">
        <f>SABI_SUMMARY!O95</f>
        <v>1</v>
      </c>
      <c r="R95" s="1">
        <f t="shared" si="14"/>
        <v>1</v>
      </c>
      <c r="S95" s="1">
        <f t="shared" si="15"/>
        <v>1</v>
      </c>
      <c r="T95" t="s">
        <v>427</v>
      </c>
      <c r="U95">
        <v>1</v>
      </c>
      <c r="V95" s="1">
        <f t="array" ref="V95">INDEX($AC$1:$AM$262,MATCH(1,($AC$1:$AC$262=T95)*($AD$1:$AD$262=U95),0),8)</f>
        <v>51</v>
      </c>
      <c r="W95" s="1" t="str">
        <f t="shared" si="16"/>
        <v>ADULT_48_60</v>
      </c>
      <c r="X95" s="1">
        <f t="shared" si="9"/>
        <v>0</v>
      </c>
      <c r="Y95" s="1">
        <f t="shared" si="17"/>
        <v>0</v>
      </c>
      <c r="AB95" s="82">
        <v>94</v>
      </c>
      <c r="AC95" s="58" t="s">
        <v>491</v>
      </c>
      <c r="AD95" s="49">
        <v>1</v>
      </c>
      <c r="AE95" s="83">
        <v>40238</v>
      </c>
      <c r="AF95" s="58">
        <v>2</v>
      </c>
      <c r="AG95" s="58">
        <v>2</v>
      </c>
      <c r="AH95" s="58" t="s">
        <v>271</v>
      </c>
      <c r="AI95" s="49">
        <v>2</v>
      </c>
      <c r="AJ95" s="49">
        <f t="shared" si="10"/>
        <v>40</v>
      </c>
      <c r="AK95" s="49" t="str">
        <f t="shared" si="11"/>
        <v>ADULT_36_48</v>
      </c>
      <c r="AL95" s="84">
        <v>39022</v>
      </c>
      <c r="AM95" s="82" t="s">
        <v>798</v>
      </c>
    </row>
    <row r="96" spans="1:39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12"/>
        <v>12</v>
      </c>
      <c r="M96" s="1">
        <f t="shared" si="13"/>
        <v>24</v>
      </c>
      <c r="N96" s="1" t="str">
        <f>SABI_SUMMARY!L96</f>
        <v>ADULT_84</v>
      </c>
      <c r="O96" s="1" t="str">
        <f>SABI_SUMMARY!M96</f>
        <v>MALE_ADULT_84</v>
      </c>
      <c r="P96" s="1" t="str">
        <f>SABI_SUMMARY!N96</f>
        <v>CENSORED</v>
      </c>
      <c r="Q96" s="1">
        <f>SABI_SUMMARY!O96</f>
        <v>0</v>
      </c>
      <c r="R96" s="1">
        <f t="shared" si="14"/>
        <v>0</v>
      </c>
      <c r="S96" s="1">
        <f t="shared" si="15"/>
        <v>0</v>
      </c>
      <c r="T96" t="s">
        <v>427</v>
      </c>
      <c r="U96">
        <v>1</v>
      </c>
      <c r="V96" s="1">
        <f t="array" ref="V96">INDEX($AC$1:$AM$262,MATCH(1,($AC$1:$AC$262=T96)*($AD$1:$AD$262=U96),0),8)</f>
        <v>51</v>
      </c>
      <c r="W96" s="1" t="str">
        <f t="shared" si="16"/>
        <v>ADULT_48_60</v>
      </c>
      <c r="X96" s="1">
        <f t="shared" si="9"/>
        <v>1</v>
      </c>
      <c r="Y96" s="1">
        <f t="shared" si="17"/>
        <v>1</v>
      </c>
      <c r="AB96" s="82">
        <v>95</v>
      </c>
      <c r="AC96" s="58" t="s">
        <v>491</v>
      </c>
      <c r="AD96" s="49">
        <v>2</v>
      </c>
      <c r="AE96" s="65">
        <v>41122</v>
      </c>
      <c r="AF96" s="58">
        <v>1</v>
      </c>
      <c r="AG96" s="58" t="s">
        <v>271</v>
      </c>
      <c r="AH96" s="58">
        <v>1</v>
      </c>
      <c r="AI96" s="49">
        <v>1</v>
      </c>
      <c r="AJ96" s="49">
        <f t="shared" si="10"/>
        <v>69</v>
      </c>
      <c r="AK96" s="49" t="str">
        <f t="shared" si="11"/>
        <v>ADULT_60_72</v>
      </c>
      <c r="AL96" s="89">
        <v>39022</v>
      </c>
      <c r="AM96" s="82" t="s">
        <v>798</v>
      </c>
    </row>
    <row r="97" spans="1:39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12"/>
        <v>6</v>
      </c>
      <c r="M97" s="1">
        <f t="shared" si="13"/>
        <v>6</v>
      </c>
      <c r="N97" s="1" t="str">
        <f>SABI_SUMMARY!L97</f>
        <v>CUB</v>
      </c>
      <c r="O97" s="1" t="str">
        <f>SABI_SUMMARY!M97</f>
        <v>MALE_CUB</v>
      </c>
      <c r="P97" s="1" t="str">
        <f>SABI_SUMMARY!N97</f>
        <v>MORTALITY</v>
      </c>
      <c r="Q97" s="1">
        <f>SABI_SUMMARY!O97</f>
        <v>1</v>
      </c>
      <c r="R97" s="1">
        <f t="shared" si="14"/>
        <v>1</v>
      </c>
      <c r="S97" s="1">
        <f t="shared" si="15"/>
        <v>1</v>
      </c>
      <c r="T97" t="s">
        <v>427</v>
      </c>
      <c r="U97">
        <v>2</v>
      </c>
      <c r="V97" s="1">
        <f t="array" ref="V97">INDEX($AC$1:$AM$262,MATCH(1,($AC$1:$AC$262=T97)*($AD$1:$AD$262=U97),0),8)</f>
        <v>75</v>
      </c>
      <c r="W97" s="1" t="str">
        <f t="shared" si="16"/>
        <v>ADULT_72_84</v>
      </c>
      <c r="X97" s="1">
        <f t="shared" si="9"/>
        <v>0</v>
      </c>
      <c r="Y97" s="1">
        <f t="shared" si="17"/>
        <v>0</v>
      </c>
      <c r="AB97" s="82">
        <v>96</v>
      </c>
      <c r="AC97" s="58" t="s">
        <v>342</v>
      </c>
      <c r="AD97" s="49">
        <v>1</v>
      </c>
      <c r="AE97" s="84">
        <v>29099</v>
      </c>
      <c r="AF97" s="58">
        <v>2</v>
      </c>
      <c r="AG97" s="58" t="s">
        <v>271</v>
      </c>
      <c r="AH97" s="58">
        <v>2</v>
      </c>
      <c r="AI97" s="49">
        <v>2</v>
      </c>
      <c r="AJ97" s="49">
        <f t="shared" si="10"/>
        <v>45</v>
      </c>
      <c r="AK97" s="49" t="str">
        <f t="shared" si="11"/>
        <v>ADULT_36_48</v>
      </c>
      <c r="AL97" s="85">
        <v>27729</v>
      </c>
      <c r="AM97" s="82" t="s">
        <v>799</v>
      </c>
    </row>
    <row r="98" spans="1:39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12"/>
        <v>12</v>
      </c>
      <c r="M98" s="1">
        <f t="shared" si="13"/>
        <v>24</v>
      </c>
      <c r="N98" s="1" t="str">
        <f>SABI_SUMMARY!L98</f>
        <v>ADULT_36_48</v>
      </c>
      <c r="O98" s="1" t="str">
        <f>SABI_SUMMARY!M98</f>
        <v>MALE_ADULT_36_48</v>
      </c>
      <c r="P98" s="1" t="str">
        <f>SABI_SUMMARY!N98</f>
        <v>CENSORED</v>
      </c>
      <c r="Q98" s="1">
        <f>SABI_SUMMARY!O98</f>
        <v>0</v>
      </c>
      <c r="R98" s="1">
        <f t="shared" si="14"/>
        <v>0</v>
      </c>
      <c r="S98" s="1">
        <f t="shared" si="15"/>
        <v>0</v>
      </c>
      <c r="T98" t="s">
        <v>427</v>
      </c>
      <c r="U98">
        <v>2</v>
      </c>
      <c r="V98" s="1">
        <f t="array" ref="V98">INDEX($AC$1:$AM$262,MATCH(1,($AC$1:$AC$262=T98)*($AD$1:$AD$262=U98),0),8)</f>
        <v>75</v>
      </c>
      <c r="W98" s="1" t="str">
        <f t="shared" si="16"/>
        <v>ADULT_72_84</v>
      </c>
      <c r="X98" s="1">
        <f t="shared" si="9"/>
        <v>1</v>
      </c>
      <c r="Y98" s="1">
        <f t="shared" si="17"/>
        <v>1</v>
      </c>
      <c r="AB98" s="82">
        <v>97</v>
      </c>
      <c r="AC98" s="58" t="s">
        <v>342</v>
      </c>
      <c r="AD98" s="49">
        <v>2</v>
      </c>
      <c r="AE98" s="83">
        <v>29799</v>
      </c>
      <c r="AF98" s="58">
        <v>2</v>
      </c>
      <c r="AG98" s="58">
        <v>1</v>
      </c>
      <c r="AH98" s="58">
        <v>1</v>
      </c>
      <c r="AI98" s="49">
        <v>2</v>
      </c>
      <c r="AJ98" s="49">
        <f t="shared" si="10"/>
        <v>68</v>
      </c>
      <c r="AK98" s="49" t="str">
        <f t="shared" si="11"/>
        <v>ADULT_60_72</v>
      </c>
      <c r="AL98" s="85">
        <v>27729</v>
      </c>
      <c r="AM98" s="82" t="s">
        <v>799</v>
      </c>
    </row>
    <row r="99" spans="1:39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12"/>
        <v>6</v>
      </c>
      <c r="M99" s="1">
        <f t="shared" si="13"/>
        <v>6</v>
      </c>
      <c r="N99" s="1" t="str">
        <f>SABI_SUMMARY!L99</f>
        <v>CUB</v>
      </c>
      <c r="O99" s="1" t="str">
        <f>SABI_SUMMARY!M99</f>
        <v>MALE_CUB</v>
      </c>
      <c r="P99" s="1" t="str">
        <f>SABI_SUMMARY!N99</f>
        <v>MORTALITY</v>
      </c>
      <c r="Q99" s="1">
        <f>SABI_SUMMARY!O99</f>
        <v>1</v>
      </c>
      <c r="R99" s="1">
        <f t="shared" si="14"/>
        <v>1</v>
      </c>
      <c r="S99" s="1">
        <f t="shared" si="15"/>
        <v>1</v>
      </c>
      <c r="T99" t="s">
        <v>427</v>
      </c>
      <c r="U99">
        <v>3</v>
      </c>
      <c r="V99" s="1">
        <f t="array" ref="V99">INDEX($AC$1:$AM$262,MATCH(1,($AC$1:$AC$262=T99)*($AD$1:$AD$262=U99),0),8)</f>
        <v>98</v>
      </c>
      <c r="W99" s="1" t="str">
        <f t="shared" si="16"/>
        <v>ADULT_84</v>
      </c>
      <c r="X99" s="1">
        <f t="shared" si="9"/>
        <v>0</v>
      </c>
      <c r="Y99" s="1">
        <f t="shared" si="17"/>
        <v>0</v>
      </c>
      <c r="AB99" s="82">
        <v>98</v>
      </c>
      <c r="AC99" s="58" t="s">
        <v>342</v>
      </c>
      <c r="AD99" s="49">
        <v>3</v>
      </c>
      <c r="AE99" s="83">
        <v>30317</v>
      </c>
      <c r="AF99" s="58">
        <v>3</v>
      </c>
      <c r="AG99" s="58" t="s">
        <v>271</v>
      </c>
      <c r="AH99" s="58">
        <v>1</v>
      </c>
      <c r="AI99" s="49">
        <v>1</v>
      </c>
      <c r="AJ99" s="49">
        <f t="shared" si="10"/>
        <v>85</v>
      </c>
      <c r="AK99" s="49" t="str">
        <f t="shared" si="11"/>
        <v>ADULT_84</v>
      </c>
      <c r="AL99" s="85">
        <v>27729</v>
      </c>
      <c r="AM99" s="82" t="s">
        <v>799</v>
      </c>
    </row>
    <row r="100" spans="1:39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12"/>
        <v>7</v>
      </c>
      <c r="M100" s="1">
        <f t="shared" si="13"/>
        <v>7</v>
      </c>
      <c r="N100" s="1" t="str">
        <f>SABI_SUMMARY!L100</f>
        <v>CUB</v>
      </c>
      <c r="O100" s="1" t="str">
        <f>SABI_SUMMARY!M100</f>
        <v>MALE_CUB</v>
      </c>
      <c r="P100" s="1" t="str">
        <f>SABI_SUMMARY!N100</f>
        <v>MORTALITY</v>
      </c>
      <c r="Q100" s="1">
        <f>SABI_SUMMARY!O100</f>
        <v>1</v>
      </c>
      <c r="R100" s="1">
        <f t="shared" si="14"/>
        <v>1</v>
      </c>
      <c r="S100" s="1">
        <f t="shared" si="15"/>
        <v>1</v>
      </c>
      <c r="T100" t="s">
        <v>427</v>
      </c>
      <c r="U100">
        <v>3</v>
      </c>
      <c r="V100" s="1">
        <f t="array" ref="V100">INDEX($AC$1:$AM$262,MATCH(1,($AC$1:$AC$262=T100)*($AD$1:$AD$262=U100),0),8)</f>
        <v>98</v>
      </c>
      <c r="W100" s="1" t="str">
        <f t="shared" si="16"/>
        <v>ADULT_84</v>
      </c>
      <c r="X100" s="1">
        <f t="shared" si="9"/>
        <v>0</v>
      </c>
      <c r="Y100" s="1">
        <f t="shared" si="17"/>
        <v>0</v>
      </c>
      <c r="AB100" s="82">
        <v>99</v>
      </c>
      <c r="AC100" s="58" t="s">
        <v>342</v>
      </c>
      <c r="AD100" s="49">
        <v>4</v>
      </c>
      <c r="AE100" s="83">
        <v>30773</v>
      </c>
      <c r="AF100" s="58">
        <v>2</v>
      </c>
      <c r="AG100" s="58">
        <v>1</v>
      </c>
      <c r="AH100" s="58">
        <v>1</v>
      </c>
      <c r="AI100" s="49">
        <v>2</v>
      </c>
      <c r="AJ100" s="49">
        <f t="shared" si="10"/>
        <v>100</v>
      </c>
      <c r="AK100" s="49" t="str">
        <f t="shared" si="11"/>
        <v>ADULT_84</v>
      </c>
      <c r="AL100" s="85">
        <v>27729</v>
      </c>
      <c r="AM100" s="82" t="s">
        <v>799</v>
      </c>
    </row>
    <row r="101" spans="1:39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12"/>
        <v>12</v>
      </c>
      <c r="M101" s="1">
        <f t="shared" si="13"/>
        <v>24</v>
      </c>
      <c r="N101" s="1" t="str">
        <f>SABI_SUMMARY!L101</f>
        <v>ADULT_48_60</v>
      </c>
      <c r="O101" s="1" t="str">
        <f>SABI_SUMMARY!M101</f>
        <v>FEMALE_ADULT_48_60</v>
      </c>
      <c r="P101" s="1" t="str">
        <f>SABI_SUMMARY!N101</f>
        <v>CENSORED</v>
      </c>
      <c r="Q101" s="1">
        <f>SABI_SUMMARY!O101</f>
        <v>0</v>
      </c>
      <c r="R101" s="1">
        <f t="shared" si="14"/>
        <v>0</v>
      </c>
      <c r="S101" s="1">
        <f t="shared" si="15"/>
        <v>0</v>
      </c>
      <c r="T101" t="s">
        <v>427</v>
      </c>
      <c r="U101">
        <v>3</v>
      </c>
      <c r="V101" s="1">
        <f t="array" ref="V101">INDEX($AC$1:$AM$262,MATCH(1,($AC$1:$AC$262=T101)*($AD$1:$AD$262=U101),0),8)</f>
        <v>98</v>
      </c>
      <c r="W101" s="1" t="str">
        <f t="shared" si="16"/>
        <v>ADULT_84</v>
      </c>
      <c r="X101" s="1">
        <f t="shared" si="9"/>
        <v>1</v>
      </c>
      <c r="Y101" s="1">
        <f t="shared" si="17"/>
        <v>1</v>
      </c>
      <c r="AB101" s="82">
        <v>100</v>
      </c>
      <c r="AC101" s="58" t="s">
        <v>342</v>
      </c>
      <c r="AD101" s="49">
        <v>5</v>
      </c>
      <c r="AE101" s="83">
        <v>31321</v>
      </c>
      <c r="AF101" s="58">
        <v>2</v>
      </c>
      <c r="AG101" s="58">
        <v>1</v>
      </c>
      <c r="AH101" s="58">
        <v>1</v>
      </c>
      <c r="AI101" s="49">
        <v>2</v>
      </c>
      <c r="AJ101" s="49">
        <f t="shared" si="10"/>
        <v>118</v>
      </c>
      <c r="AK101" s="49" t="str">
        <f t="shared" si="11"/>
        <v>ADULT_84</v>
      </c>
      <c r="AL101" s="85">
        <v>27729</v>
      </c>
      <c r="AM101" s="82" t="s">
        <v>799</v>
      </c>
    </row>
    <row r="102" spans="1:39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12"/>
        <v>3</v>
      </c>
      <c r="M102" s="1">
        <f t="shared" si="13"/>
        <v>3</v>
      </c>
      <c r="N102" s="1" t="str">
        <f>SABI_SUMMARY!L102</f>
        <v>CUB</v>
      </c>
      <c r="O102" s="1" t="str">
        <f>SABI_SUMMARY!M102</f>
        <v>NA_CUB</v>
      </c>
      <c r="P102" s="1" t="str">
        <f>SABI_SUMMARY!N102</f>
        <v>MORTALITY</v>
      </c>
      <c r="Q102" s="1">
        <f>SABI_SUMMARY!O102</f>
        <v>1</v>
      </c>
      <c r="R102" s="1">
        <f t="shared" si="14"/>
        <v>1</v>
      </c>
      <c r="S102" s="1">
        <f t="shared" si="15"/>
        <v>1</v>
      </c>
      <c r="T102" t="s">
        <v>427</v>
      </c>
      <c r="U102">
        <v>4</v>
      </c>
      <c r="V102" s="1">
        <f t="array" ref="V102">INDEX($AC$1:$AM$262,MATCH(1,($AC$1:$AC$262=T102)*($AD$1:$AD$262=U102),0),8)</f>
        <v>124</v>
      </c>
      <c r="W102" s="1" t="str">
        <f t="shared" si="16"/>
        <v>ADULT_84</v>
      </c>
      <c r="X102" s="1">
        <f t="shared" si="9"/>
        <v>0</v>
      </c>
      <c r="Y102" s="1">
        <f t="shared" si="17"/>
        <v>0</v>
      </c>
      <c r="AB102" s="82">
        <v>101</v>
      </c>
      <c r="AC102" s="58" t="s">
        <v>342</v>
      </c>
      <c r="AD102" s="49">
        <v>6</v>
      </c>
      <c r="AE102" s="83">
        <v>31778</v>
      </c>
      <c r="AF102" s="58" t="s">
        <v>271</v>
      </c>
      <c r="AG102" s="58" t="s">
        <v>271</v>
      </c>
      <c r="AH102" s="58" t="s">
        <v>271</v>
      </c>
      <c r="AI102" s="49">
        <v>0</v>
      </c>
      <c r="AJ102" s="49">
        <f t="shared" si="10"/>
        <v>133</v>
      </c>
      <c r="AK102" s="49" t="str">
        <f t="shared" si="11"/>
        <v>ADULT_84</v>
      </c>
      <c r="AL102" s="85">
        <v>27729</v>
      </c>
      <c r="AM102" s="82" t="s">
        <v>799</v>
      </c>
    </row>
    <row r="103" spans="1:39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12"/>
        <v>9</v>
      </c>
      <c r="M103" s="1">
        <f t="shared" si="13"/>
        <v>9</v>
      </c>
      <c r="N103" s="1" t="str">
        <f>SABI_SUMMARY!L103</f>
        <v>CUB</v>
      </c>
      <c r="O103" s="1" t="str">
        <f>SABI_SUMMARY!M103</f>
        <v>MALE_CUB</v>
      </c>
      <c r="P103" s="1" t="str">
        <f>SABI_SUMMARY!N103</f>
        <v>MORTALITY</v>
      </c>
      <c r="Q103" s="1">
        <f>SABI_SUMMARY!O103</f>
        <v>1</v>
      </c>
      <c r="R103" s="1">
        <f t="shared" si="14"/>
        <v>1</v>
      </c>
      <c r="S103" s="1">
        <f t="shared" si="15"/>
        <v>1</v>
      </c>
      <c r="T103" t="s">
        <v>427</v>
      </c>
      <c r="U103">
        <v>4</v>
      </c>
      <c r="V103" s="1">
        <f t="array" ref="V103">INDEX($AC$1:$AM$262,MATCH(1,($AC$1:$AC$262=T103)*($AD$1:$AD$262=U103),0),8)</f>
        <v>124</v>
      </c>
      <c r="W103" s="1" t="str">
        <f t="shared" si="16"/>
        <v>ADULT_84</v>
      </c>
      <c r="X103" s="1">
        <f t="shared" si="9"/>
        <v>0</v>
      </c>
      <c r="Y103" s="1">
        <f t="shared" si="17"/>
        <v>0</v>
      </c>
      <c r="AB103" s="82">
        <v>102</v>
      </c>
      <c r="AC103" s="58" t="s">
        <v>342</v>
      </c>
      <c r="AD103" s="49">
        <v>7</v>
      </c>
      <c r="AE103" s="83">
        <v>31929</v>
      </c>
      <c r="AF103" s="58">
        <v>1</v>
      </c>
      <c r="AG103" s="58">
        <v>1</v>
      </c>
      <c r="AH103" s="58" t="s">
        <v>271</v>
      </c>
      <c r="AI103" s="49">
        <v>1</v>
      </c>
      <c r="AJ103" s="49">
        <f t="shared" si="10"/>
        <v>138</v>
      </c>
      <c r="AK103" s="49" t="str">
        <f t="shared" si="11"/>
        <v>ADULT_84</v>
      </c>
      <c r="AL103" s="85">
        <v>27729</v>
      </c>
      <c r="AM103" s="82" t="s">
        <v>799</v>
      </c>
    </row>
    <row r="104" spans="1:39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12"/>
        <v>1</v>
      </c>
      <c r="M104" s="1">
        <f t="shared" si="13"/>
        <v>1</v>
      </c>
      <c r="N104" s="1" t="str">
        <f>SABI_SUMMARY!L104</f>
        <v>CUB</v>
      </c>
      <c r="O104" s="1" t="str">
        <f>SABI_SUMMARY!M104</f>
        <v>NA_CUB</v>
      </c>
      <c r="P104" s="1" t="str">
        <f>SABI_SUMMARY!N104</f>
        <v>MORTALITY</v>
      </c>
      <c r="Q104" s="1">
        <f>SABI_SUMMARY!O104</f>
        <v>1</v>
      </c>
      <c r="R104" s="1">
        <f t="shared" si="14"/>
        <v>1</v>
      </c>
      <c r="S104" s="1">
        <f t="shared" si="15"/>
        <v>1</v>
      </c>
      <c r="T104" t="s">
        <v>427</v>
      </c>
      <c r="U104">
        <v>5</v>
      </c>
      <c r="V104" s="1">
        <f t="array" ref="V104">INDEX($AC$1:$AM$262,MATCH(1,($AC$1:$AC$262=T104)*($AD$1:$AD$262=U104),0),8)</f>
        <v>140</v>
      </c>
      <c r="W104" s="1" t="str">
        <f t="shared" si="16"/>
        <v>ADULT_84</v>
      </c>
      <c r="X104" s="1">
        <f t="shared" si="9"/>
        <v>0</v>
      </c>
      <c r="Y104" s="1">
        <f t="shared" si="17"/>
        <v>0</v>
      </c>
      <c r="AB104" s="82">
        <v>103</v>
      </c>
      <c r="AC104" s="58" t="s">
        <v>342</v>
      </c>
      <c r="AD104" s="49">
        <v>8</v>
      </c>
      <c r="AE104" s="83">
        <v>32356</v>
      </c>
      <c r="AF104" s="58">
        <v>2</v>
      </c>
      <c r="AG104" s="58" t="s">
        <v>271</v>
      </c>
      <c r="AH104" s="58">
        <v>1</v>
      </c>
      <c r="AI104" s="49">
        <v>1</v>
      </c>
      <c r="AJ104" s="49">
        <f t="shared" si="10"/>
        <v>152</v>
      </c>
      <c r="AK104" s="49" t="str">
        <f t="shared" si="11"/>
        <v>ADULT_84</v>
      </c>
      <c r="AL104" s="85">
        <v>27729</v>
      </c>
      <c r="AM104" s="82" t="s">
        <v>799</v>
      </c>
    </row>
    <row r="105" spans="1:39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12"/>
        <v>1</v>
      </c>
      <c r="M105" s="1">
        <f t="shared" si="13"/>
        <v>1</v>
      </c>
      <c r="N105" s="1" t="str">
        <f>SABI_SUMMARY!L105</f>
        <v>CUB</v>
      </c>
      <c r="O105" s="1" t="str">
        <f>SABI_SUMMARY!M105</f>
        <v>NA_CUB</v>
      </c>
      <c r="P105" s="1" t="str">
        <f>SABI_SUMMARY!N105</f>
        <v>MORTALITY</v>
      </c>
      <c r="Q105" s="1">
        <f>SABI_SUMMARY!O105</f>
        <v>1</v>
      </c>
      <c r="R105" s="1">
        <f t="shared" si="14"/>
        <v>1</v>
      </c>
      <c r="S105" s="1">
        <f t="shared" si="15"/>
        <v>1</v>
      </c>
      <c r="T105" t="s">
        <v>427</v>
      </c>
      <c r="U105">
        <v>5</v>
      </c>
      <c r="V105" s="1">
        <f t="array" ref="V105">INDEX($AC$1:$AM$262,MATCH(1,($AC$1:$AC$262=T105)*($AD$1:$AD$262=U105),0),8)</f>
        <v>140</v>
      </c>
      <c r="W105" s="1" t="str">
        <f t="shared" si="16"/>
        <v>ADULT_84</v>
      </c>
      <c r="X105" s="1">
        <f t="shared" si="9"/>
        <v>0</v>
      </c>
      <c r="Y105" s="1">
        <f t="shared" si="17"/>
        <v>0</v>
      </c>
      <c r="AB105" s="82">
        <v>104</v>
      </c>
      <c r="AC105" s="58" t="s">
        <v>342</v>
      </c>
      <c r="AD105" s="49">
        <v>9</v>
      </c>
      <c r="AE105" s="83">
        <v>32782</v>
      </c>
      <c r="AF105" s="58">
        <v>1</v>
      </c>
      <c r="AG105" s="58">
        <v>1</v>
      </c>
      <c r="AH105" s="58" t="s">
        <v>271</v>
      </c>
      <c r="AI105" s="49">
        <v>1</v>
      </c>
      <c r="AJ105" s="49">
        <f t="shared" si="10"/>
        <v>166</v>
      </c>
      <c r="AK105" s="49" t="str">
        <f t="shared" si="11"/>
        <v>ADULT_84</v>
      </c>
      <c r="AL105" s="85">
        <v>27729</v>
      </c>
      <c r="AM105" s="82" t="s">
        <v>799</v>
      </c>
    </row>
    <row r="106" spans="1:39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12"/>
        <v>12</v>
      </c>
      <c r="M106" s="1">
        <f t="shared" si="13"/>
        <v>13</v>
      </c>
      <c r="N106" s="1" t="str">
        <f>SABI_SUMMARY!L106</f>
        <v>JUVENILE</v>
      </c>
      <c r="O106" s="1" t="str">
        <f>SABI_SUMMARY!M106</f>
        <v>FEMALE_JUVENILE</v>
      </c>
      <c r="P106" s="1" t="str">
        <f>SABI_SUMMARY!N106</f>
        <v>CENSORED</v>
      </c>
      <c r="Q106" s="1">
        <f>SABI_SUMMARY!O106</f>
        <v>0</v>
      </c>
      <c r="R106" s="1">
        <f t="shared" si="14"/>
        <v>0</v>
      </c>
      <c r="S106" s="1">
        <f t="shared" si="15"/>
        <v>1</v>
      </c>
      <c r="T106" t="s">
        <v>427</v>
      </c>
      <c r="U106">
        <v>6</v>
      </c>
      <c r="V106" s="1">
        <f t="array" ref="V106">INDEX($AC$1:$AM$262,MATCH(1,($AC$1:$AC$262=T106)*($AD$1:$AD$262=U106),0),8)</f>
        <v>145</v>
      </c>
      <c r="W106" s="1" t="str">
        <f t="shared" si="16"/>
        <v>ADULT_84</v>
      </c>
      <c r="X106" s="1">
        <f t="shared" si="9"/>
        <v>1</v>
      </c>
      <c r="Y106" s="1">
        <f t="shared" si="17"/>
        <v>0</v>
      </c>
      <c r="AB106" s="82">
        <v>105</v>
      </c>
      <c r="AC106" s="58" t="s">
        <v>517</v>
      </c>
      <c r="AD106" s="49">
        <v>1</v>
      </c>
      <c r="AE106" s="83">
        <v>37196</v>
      </c>
      <c r="AF106" s="58" t="s">
        <v>271</v>
      </c>
      <c r="AG106" s="58" t="s">
        <v>271</v>
      </c>
      <c r="AH106" s="58" t="s">
        <v>271</v>
      </c>
      <c r="AI106" s="49">
        <v>0</v>
      </c>
      <c r="AJ106" s="49">
        <f t="shared" si="10"/>
        <v>46</v>
      </c>
      <c r="AK106" s="49" t="str">
        <f t="shared" si="11"/>
        <v>ADULT_36_48</v>
      </c>
      <c r="AL106" s="84">
        <v>35796</v>
      </c>
      <c r="AM106" s="82" t="s">
        <v>798</v>
      </c>
    </row>
    <row r="107" spans="1:39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12"/>
        <v>12</v>
      </c>
      <c r="M107" s="1">
        <f t="shared" si="13"/>
        <v>13</v>
      </c>
      <c r="N107" s="1" t="str">
        <f>SABI_SUMMARY!L107</f>
        <v>JUVENILE</v>
      </c>
      <c r="O107" s="1" t="str">
        <f>SABI_SUMMARY!M107</f>
        <v>MALE_JUVENILE</v>
      </c>
      <c r="P107" s="1" t="str">
        <f>SABI_SUMMARY!N107</f>
        <v>CENSORED</v>
      </c>
      <c r="Q107" s="1">
        <f>SABI_SUMMARY!O107</f>
        <v>0</v>
      </c>
      <c r="R107" s="1">
        <f t="shared" si="14"/>
        <v>0</v>
      </c>
      <c r="S107" s="1">
        <f t="shared" si="15"/>
        <v>1</v>
      </c>
      <c r="T107" t="s">
        <v>427</v>
      </c>
      <c r="U107">
        <v>6</v>
      </c>
      <c r="V107" s="1">
        <f t="array" ref="V107">INDEX($AC$1:$AM$262,MATCH(1,($AC$1:$AC$262=T107)*($AD$1:$AD$262=U107),0),8)</f>
        <v>145</v>
      </c>
      <c r="W107" s="1" t="str">
        <f t="shared" si="16"/>
        <v>ADULT_84</v>
      </c>
      <c r="X107" s="1">
        <f t="shared" si="9"/>
        <v>1</v>
      </c>
      <c r="Y107" s="1">
        <f t="shared" si="17"/>
        <v>0</v>
      </c>
      <c r="AB107" s="82">
        <v>106</v>
      </c>
      <c r="AC107" s="58" t="s">
        <v>517</v>
      </c>
      <c r="AD107" s="49">
        <v>2</v>
      </c>
      <c r="AE107" s="83">
        <v>37347</v>
      </c>
      <c r="AF107" s="58">
        <v>2</v>
      </c>
      <c r="AG107" s="58">
        <v>1</v>
      </c>
      <c r="AH107" s="58">
        <v>1</v>
      </c>
      <c r="AI107" s="49">
        <v>1</v>
      </c>
      <c r="AJ107" s="49">
        <f t="shared" si="10"/>
        <v>51</v>
      </c>
      <c r="AK107" s="49" t="str">
        <f t="shared" si="11"/>
        <v>ADULT_48_60</v>
      </c>
      <c r="AL107" s="84">
        <v>35796</v>
      </c>
      <c r="AM107" s="82" t="s">
        <v>798</v>
      </c>
    </row>
    <row r="108" spans="1:39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12"/>
        <v>12</v>
      </c>
      <c r="M108" s="1">
        <f t="shared" si="13"/>
        <v>23</v>
      </c>
      <c r="N108" s="1" t="str">
        <f>SABI_SUMMARY!L108</f>
        <v>JUVENILE</v>
      </c>
      <c r="O108" s="1" t="str">
        <f>SABI_SUMMARY!M108</f>
        <v>MALE_JUVENILE</v>
      </c>
      <c r="P108" s="1" t="str">
        <f>SABI_SUMMARY!N108</f>
        <v>CENSORED</v>
      </c>
      <c r="Q108" s="1">
        <f>SABI_SUMMARY!O108</f>
        <v>0</v>
      </c>
      <c r="R108" s="1">
        <f t="shared" si="14"/>
        <v>0</v>
      </c>
      <c r="S108" s="1">
        <f t="shared" si="15"/>
        <v>1</v>
      </c>
      <c r="T108" t="s">
        <v>440</v>
      </c>
      <c r="U108">
        <v>1</v>
      </c>
      <c r="V108" s="1">
        <f t="array" ref="V108">INDEX($AC$1:$AM$262,MATCH(1,($AC$1:$AC$262=T108)*($AD$1:$AD$262=U108),0),8)</f>
        <v>33</v>
      </c>
      <c r="W108" s="1" t="str">
        <f t="shared" si="16"/>
        <v>SUBADULT</v>
      </c>
      <c r="X108" s="1">
        <f t="shared" si="9"/>
        <v>1</v>
      </c>
      <c r="Y108" s="1">
        <f t="shared" si="17"/>
        <v>0</v>
      </c>
      <c r="AB108" s="82">
        <v>107</v>
      </c>
      <c r="AC108" s="58" t="s">
        <v>517</v>
      </c>
      <c r="AD108" s="49">
        <v>3</v>
      </c>
      <c r="AE108" s="83">
        <v>38139</v>
      </c>
      <c r="AF108" s="58">
        <v>2</v>
      </c>
      <c r="AG108" s="58" t="s">
        <v>271</v>
      </c>
      <c r="AH108" s="58" t="s">
        <v>271</v>
      </c>
      <c r="AI108" s="49">
        <v>0</v>
      </c>
      <c r="AJ108" s="49">
        <f t="shared" si="10"/>
        <v>77</v>
      </c>
      <c r="AK108" s="49" t="str">
        <f t="shared" si="11"/>
        <v>ADULT_72_84</v>
      </c>
      <c r="AL108" s="84">
        <v>35796</v>
      </c>
      <c r="AM108" s="82" t="s">
        <v>798</v>
      </c>
    </row>
    <row r="109" spans="1:39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12"/>
        <v>9</v>
      </c>
      <c r="M109" s="1">
        <f t="shared" si="13"/>
        <v>9</v>
      </c>
      <c r="N109" s="1" t="str">
        <f>SABI_SUMMARY!L109</f>
        <v>CUB</v>
      </c>
      <c r="O109" s="1" t="str">
        <f>SABI_SUMMARY!M109</f>
        <v>MALE_CUB</v>
      </c>
      <c r="P109" s="1" t="str">
        <f>SABI_SUMMARY!N109</f>
        <v>MORTALITY</v>
      </c>
      <c r="Q109" s="1">
        <f>SABI_SUMMARY!O109</f>
        <v>1</v>
      </c>
      <c r="R109" s="1">
        <f t="shared" si="14"/>
        <v>1</v>
      </c>
      <c r="S109" s="1">
        <f t="shared" si="15"/>
        <v>1</v>
      </c>
      <c r="T109" t="s">
        <v>366</v>
      </c>
      <c r="U109">
        <v>1</v>
      </c>
      <c r="V109" s="1">
        <f t="array" ref="V109">INDEX($AC$1:$AM$262,MATCH(1,($AC$1:$AC$262=T109)*($AD$1:$AD$262=U109),0),8)</f>
        <v>43</v>
      </c>
      <c r="W109" s="1" t="str">
        <f t="shared" si="16"/>
        <v>ADULT_36_48</v>
      </c>
      <c r="X109" s="1">
        <f t="shared" si="9"/>
        <v>0</v>
      </c>
      <c r="Y109" s="1">
        <f t="shared" si="17"/>
        <v>0</v>
      </c>
      <c r="AB109" s="82">
        <v>108</v>
      </c>
      <c r="AC109" s="58" t="s">
        <v>517</v>
      </c>
      <c r="AD109" s="49">
        <v>4</v>
      </c>
      <c r="AE109" s="83">
        <v>38657</v>
      </c>
      <c r="AF109" s="58">
        <v>2</v>
      </c>
      <c r="AG109" s="58" t="s">
        <v>271</v>
      </c>
      <c r="AH109" s="58" t="s">
        <v>271</v>
      </c>
      <c r="AI109" s="49">
        <v>0</v>
      </c>
      <c r="AJ109" s="49">
        <f t="shared" si="10"/>
        <v>94</v>
      </c>
      <c r="AK109" s="49" t="str">
        <f t="shared" si="11"/>
        <v>ADULT_84</v>
      </c>
      <c r="AL109" s="84">
        <v>35796</v>
      </c>
      <c r="AM109" s="82" t="s">
        <v>798</v>
      </c>
    </row>
    <row r="110" spans="1:39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12"/>
        <v>5</v>
      </c>
      <c r="M110" s="1">
        <f t="shared" si="13"/>
        <v>5</v>
      </c>
      <c r="N110" s="1" t="str">
        <f>SABI_SUMMARY!L110</f>
        <v>CUB</v>
      </c>
      <c r="O110" s="1" t="str">
        <f>SABI_SUMMARY!M110</f>
        <v>NA_CUB</v>
      </c>
      <c r="P110" s="1" t="str">
        <f>SABI_SUMMARY!N110</f>
        <v>MORTALITY</v>
      </c>
      <c r="Q110" s="1">
        <f>SABI_SUMMARY!O110</f>
        <v>1</v>
      </c>
      <c r="R110" s="1">
        <f t="shared" si="14"/>
        <v>1</v>
      </c>
      <c r="S110" s="1">
        <f t="shared" si="15"/>
        <v>1</v>
      </c>
      <c r="T110" t="s">
        <v>366</v>
      </c>
      <c r="U110">
        <v>2</v>
      </c>
      <c r="V110" s="1">
        <f t="array" ref="V110">INDEX($AC$1:$AM$262,MATCH(1,($AC$1:$AC$262=T110)*($AD$1:$AD$262=U110),0),8)</f>
        <v>67</v>
      </c>
      <c r="W110" s="1" t="str">
        <f t="shared" si="16"/>
        <v>ADULT_60_72</v>
      </c>
      <c r="X110" s="1">
        <f t="shared" si="9"/>
        <v>0</v>
      </c>
      <c r="Y110" s="1">
        <f t="shared" si="17"/>
        <v>0</v>
      </c>
      <c r="AB110" s="82">
        <v>109</v>
      </c>
      <c r="AC110" s="58" t="s">
        <v>517</v>
      </c>
      <c r="AD110" s="49">
        <v>5</v>
      </c>
      <c r="AE110" s="83">
        <v>38808</v>
      </c>
      <c r="AF110" s="58">
        <v>2</v>
      </c>
      <c r="AG110" s="58">
        <v>2</v>
      </c>
      <c r="AH110" s="58" t="s">
        <v>271</v>
      </c>
      <c r="AI110" s="49">
        <v>1</v>
      </c>
      <c r="AJ110" s="49">
        <f t="shared" si="10"/>
        <v>99</v>
      </c>
      <c r="AK110" s="49" t="str">
        <f t="shared" si="11"/>
        <v>ADULT_84</v>
      </c>
      <c r="AL110" s="84">
        <v>35796</v>
      </c>
      <c r="AM110" s="82" t="s">
        <v>798</v>
      </c>
    </row>
    <row r="111" spans="1:39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12"/>
        <v>11</v>
      </c>
      <c r="M111" s="1">
        <f t="shared" si="13"/>
        <v>11</v>
      </c>
      <c r="N111" s="1" t="str">
        <f>SABI_SUMMARY!L111</f>
        <v>CUB</v>
      </c>
      <c r="O111" s="1" t="str">
        <f>SABI_SUMMARY!M111</f>
        <v>MALE_CUB</v>
      </c>
      <c r="P111" s="1" t="str">
        <f>SABI_SUMMARY!N111</f>
        <v>CENSORED</v>
      </c>
      <c r="Q111" s="1">
        <f>SABI_SUMMARY!O111</f>
        <v>0</v>
      </c>
      <c r="R111" s="1">
        <f t="shared" si="14"/>
        <v>1</v>
      </c>
      <c r="S111" s="1">
        <f t="shared" si="15"/>
        <v>1</v>
      </c>
      <c r="T111" t="s">
        <v>366</v>
      </c>
      <c r="U111">
        <v>3</v>
      </c>
      <c r="V111" s="1">
        <f t="array" ref="V111">INDEX($AC$1:$AM$262,MATCH(1,($AC$1:$AC$262=T111)*($AD$1:$AD$262=U111),0),8)</f>
        <v>79</v>
      </c>
      <c r="W111" s="1" t="str">
        <f t="shared" si="16"/>
        <v>ADULT_72_84</v>
      </c>
      <c r="X111" s="1">
        <f t="shared" si="9"/>
        <v>0</v>
      </c>
      <c r="Y111" s="1">
        <f t="shared" si="17"/>
        <v>0</v>
      </c>
      <c r="AB111" s="82">
        <v>110</v>
      </c>
      <c r="AC111" s="58" t="s">
        <v>517</v>
      </c>
      <c r="AD111" s="49">
        <v>6</v>
      </c>
      <c r="AE111" s="83">
        <v>39692</v>
      </c>
      <c r="AF111" s="58">
        <v>2</v>
      </c>
      <c r="AG111" s="58">
        <v>2</v>
      </c>
      <c r="AH111" s="58" t="s">
        <v>271</v>
      </c>
      <c r="AI111" s="49">
        <v>2</v>
      </c>
      <c r="AJ111" s="49">
        <f t="shared" si="10"/>
        <v>128</v>
      </c>
      <c r="AK111" s="49" t="str">
        <f t="shared" si="11"/>
        <v>ADULT_84</v>
      </c>
      <c r="AL111" s="84">
        <v>35796</v>
      </c>
      <c r="AM111" s="82" t="s">
        <v>798</v>
      </c>
    </row>
    <row r="112" spans="1:39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12"/>
        <v>12</v>
      </c>
      <c r="M112" s="1">
        <f t="shared" si="13"/>
        <v>17</v>
      </c>
      <c r="N112" s="1" t="str">
        <f>SABI_SUMMARY!L112</f>
        <v>JUVENILE</v>
      </c>
      <c r="O112" s="1" t="str">
        <f>SABI_SUMMARY!M112</f>
        <v>MALE_JUVENILE</v>
      </c>
      <c r="P112" s="1" t="str">
        <f>SABI_SUMMARY!N112</f>
        <v>CENSORED</v>
      </c>
      <c r="Q112" s="1">
        <f>SABI_SUMMARY!O112</f>
        <v>0</v>
      </c>
      <c r="R112" s="1">
        <f t="shared" si="14"/>
        <v>0</v>
      </c>
      <c r="S112" s="1">
        <f t="shared" si="15"/>
        <v>1</v>
      </c>
      <c r="T112" t="s">
        <v>777</v>
      </c>
      <c r="U112">
        <v>1</v>
      </c>
      <c r="V112" s="1">
        <f t="array" ref="V112">INDEX($AC$1:$AM$262,MATCH(1,($AC$1:$AC$262=T112)*($AD$1:$AD$262=U112),0),8)</f>
        <v>61</v>
      </c>
      <c r="W112" s="1" t="str">
        <f t="shared" si="16"/>
        <v>ADULT_60_72</v>
      </c>
      <c r="X112" s="1">
        <f t="shared" si="9"/>
        <v>1</v>
      </c>
      <c r="Y112" s="1">
        <f t="shared" si="17"/>
        <v>0</v>
      </c>
      <c r="AB112" s="82">
        <v>111</v>
      </c>
      <c r="AC112" s="58" t="s">
        <v>517</v>
      </c>
      <c r="AD112" s="49">
        <v>7</v>
      </c>
      <c r="AE112" s="83">
        <v>40544</v>
      </c>
      <c r="AF112" s="58" t="s">
        <v>271</v>
      </c>
      <c r="AG112" s="58" t="s">
        <v>271</v>
      </c>
      <c r="AH112" s="58" t="s">
        <v>271</v>
      </c>
      <c r="AI112" s="49">
        <v>0</v>
      </c>
      <c r="AJ112" s="49">
        <f t="shared" si="10"/>
        <v>156</v>
      </c>
      <c r="AK112" s="49" t="str">
        <f t="shared" si="11"/>
        <v>ADULT_84</v>
      </c>
      <c r="AL112" s="84">
        <v>35796</v>
      </c>
      <c r="AM112" s="82" t="s">
        <v>798</v>
      </c>
    </row>
    <row r="113" spans="1:39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12"/>
        <v>8</v>
      </c>
      <c r="M113" s="1">
        <f t="shared" si="13"/>
        <v>8</v>
      </c>
      <c r="N113" s="1" t="str">
        <f>SABI_SUMMARY!L113</f>
        <v>CUB</v>
      </c>
      <c r="O113" s="1" t="str">
        <f>SABI_SUMMARY!M113</f>
        <v>FEMALE_CUB</v>
      </c>
      <c r="P113" s="1" t="str">
        <f>SABI_SUMMARY!N113</f>
        <v>CENSORED</v>
      </c>
      <c r="Q113" s="1">
        <f>SABI_SUMMARY!O113</f>
        <v>0</v>
      </c>
      <c r="R113" s="1">
        <f t="shared" si="14"/>
        <v>1</v>
      </c>
      <c r="S113" s="1">
        <f t="shared" si="15"/>
        <v>1</v>
      </c>
      <c r="T113" t="s">
        <v>777</v>
      </c>
      <c r="U113">
        <v>2</v>
      </c>
      <c r="V113" s="1">
        <f t="array" ref="V113">INDEX($AC$1:$AM$262,MATCH(1,($AC$1:$AC$262=T113)*($AD$1:$AD$262=U113),0),8)</f>
        <v>89</v>
      </c>
      <c r="W113" s="1" t="str">
        <f t="shared" si="16"/>
        <v>ADULT_84</v>
      </c>
      <c r="X113" s="1">
        <f t="shared" si="9"/>
        <v>0</v>
      </c>
      <c r="Y113" s="1">
        <f t="shared" si="17"/>
        <v>0</v>
      </c>
      <c r="AB113" s="82">
        <v>112</v>
      </c>
      <c r="AC113" s="58" t="s">
        <v>517</v>
      </c>
      <c r="AD113" s="49">
        <v>8</v>
      </c>
      <c r="AE113" s="83">
        <v>41153</v>
      </c>
      <c r="AF113" s="58">
        <v>1</v>
      </c>
      <c r="AG113" s="58" t="s">
        <v>271</v>
      </c>
      <c r="AH113" s="58" t="s">
        <v>271</v>
      </c>
      <c r="AI113" s="49">
        <v>0</v>
      </c>
      <c r="AJ113" s="49">
        <f t="shared" si="10"/>
        <v>176</v>
      </c>
      <c r="AK113" s="49" t="str">
        <f t="shared" si="11"/>
        <v>ADULT_84</v>
      </c>
      <c r="AL113" s="84">
        <v>35796</v>
      </c>
      <c r="AM113" s="82" t="s">
        <v>798</v>
      </c>
    </row>
    <row r="114" spans="1:39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12"/>
        <v>12</v>
      </c>
      <c r="M114" s="1">
        <f t="shared" si="13"/>
        <v>18</v>
      </c>
      <c r="N114" s="1" t="str">
        <f>SABI_SUMMARY!L114</f>
        <v>JUVENILE</v>
      </c>
      <c r="O114" s="1" t="str">
        <f>SABI_SUMMARY!M114</f>
        <v>NA_JUVENILE</v>
      </c>
      <c r="P114" s="1" t="str">
        <f>SABI_SUMMARY!N114</f>
        <v>CENSORED</v>
      </c>
      <c r="Q114" s="1">
        <f>SABI_SUMMARY!O114</f>
        <v>0</v>
      </c>
      <c r="R114" s="1">
        <f t="shared" si="14"/>
        <v>0</v>
      </c>
      <c r="S114" s="1">
        <f t="shared" si="15"/>
        <v>1</v>
      </c>
      <c r="T114" t="s">
        <v>778</v>
      </c>
      <c r="U114">
        <v>1</v>
      </c>
      <c r="V114" s="1">
        <f t="array" ref="V114">INDEX($AC$1:$AM$262,MATCH(1,($AC$1:$AC$262=T114)*($AD$1:$AD$262=U114),0),8)</f>
        <v>38</v>
      </c>
      <c r="W114" s="1" t="str">
        <f t="shared" si="16"/>
        <v>ADULT_36_48</v>
      </c>
      <c r="X114" s="1">
        <f t="shared" si="9"/>
        <v>1</v>
      </c>
      <c r="Y114" s="1">
        <f t="shared" si="17"/>
        <v>0</v>
      </c>
      <c r="AB114" s="82">
        <v>113</v>
      </c>
      <c r="AC114" s="58" t="s">
        <v>529</v>
      </c>
      <c r="AD114" s="49">
        <v>1</v>
      </c>
      <c r="AE114" s="83">
        <v>41426</v>
      </c>
      <c r="AF114" s="58">
        <v>2</v>
      </c>
      <c r="AG114" s="58">
        <v>2</v>
      </c>
      <c r="AH114" s="58" t="s">
        <v>271</v>
      </c>
      <c r="AI114" s="49">
        <v>1</v>
      </c>
      <c r="AJ114" s="49">
        <f t="shared" si="10"/>
        <v>47</v>
      </c>
      <c r="AK114" s="49" t="str">
        <f t="shared" si="11"/>
        <v>ADULT_36_48</v>
      </c>
      <c r="AL114" s="84">
        <v>39995</v>
      </c>
      <c r="AM114" s="82" t="s">
        <v>798</v>
      </c>
    </row>
    <row r="115" spans="1:39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12"/>
        <v>7</v>
      </c>
      <c r="M115" s="1">
        <f t="shared" si="13"/>
        <v>7</v>
      </c>
      <c r="N115" s="1" t="str">
        <f>SABI_SUMMARY!L115</f>
        <v>CUB</v>
      </c>
      <c r="O115" s="1" t="str">
        <f>SABI_SUMMARY!M115</f>
        <v>FEMALE_CUB</v>
      </c>
      <c r="P115" s="1" t="str">
        <f>SABI_SUMMARY!N115</f>
        <v>MORTALITY</v>
      </c>
      <c r="Q115" s="1">
        <f>SABI_SUMMARY!O115</f>
        <v>1</v>
      </c>
      <c r="R115" s="1">
        <f t="shared" si="14"/>
        <v>1</v>
      </c>
      <c r="S115" s="1">
        <f t="shared" si="15"/>
        <v>1</v>
      </c>
      <c r="T115" t="s">
        <v>778</v>
      </c>
      <c r="U115">
        <v>2</v>
      </c>
      <c r="V115" s="1">
        <f t="array" ref="V115">INDEX($AC$1:$AM$262,MATCH(1,($AC$1:$AC$262=T115)*($AD$1:$AD$262=U115),0),8)</f>
        <v>62</v>
      </c>
      <c r="W115" s="1" t="str">
        <f t="shared" si="16"/>
        <v>ADULT_60_72</v>
      </c>
      <c r="X115" s="1">
        <f t="shared" si="9"/>
        <v>0</v>
      </c>
      <c r="Y115" s="1">
        <f t="shared" si="17"/>
        <v>0</v>
      </c>
      <c r="AB115" s="82">
        <v>114</v>
      </c>
      <c r="AC115" s="58" t="s">
        <v>529</v>
      </c>
      <c r="AD115" s="49">
        <v>2</v>
      </c>
      <c r="AE115" s="83">
        <v>41760</v>
      </c>
      <c r="AF115" s="58">
        <v>2</v>
      </c>
      <c r="AG115" s="58" t="s">
        <v>271</v>
      </c>
      <c r="AH115" s="58" t="s">
        <v>271</v>
      </c>
      <c r="AI115" s="49" t="s">
        <v>271</v>
      </c>
      <c r="AJ115" s="49">
        <f t="shared" si="10"/>
        <v>58</v>
      </c>
      <c r="AK115" s="49" t="str">
        <f t="shared" si="11"/>
        <v>ADULT_48_60</v>
      </c>
      <c r="AL115" s="84">
        <v>39995</v>
      </c>
      <c r="AM115" s="82" t="s">
        <v>798</v>
      </c>
    </row>
    <row r="116" spans="1:39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12"/>
        <v>3</v>
      </c>
      <c r="M116" s="1">
        <f t="shared" si="13"/>
        <v>3</v>
      </c>
      <c r="N116" s="1" t="str">
        <f>SABI_SUMMARY!L116</f>
        <v>CUB</v>
      </c>
      <c r="O116" s="1" t="str">
        <f>SABI_SUMMARY!M116</f>
        <v>NA_CUB</v>
      </c>
      <c r="P116" s="1" t="str">
        <f>SABI_SUMMARY!N116</f>
        <v>MORTALITY</v>
      </c>
      <c r="Q116" s="1">
        <f>SABI_SUMMARY!O116</f>
        <v>1</v>
      </c>
      <c r="R116" s="1">
        <f t="shared" si="14"/>
        <v>1</v>
      </c>
      <c r="S116" s="1">
        <f t="shared" si="15"/>
        <v>1</v>
      </c>
      <c r="T116" t="s">
        <v>778</v>
      </c>
      <c r="U116">
        <v>3</v>
      </c>
      <c r="V116" s="1">
        <f t="array" ref="V116">INDEX($AC$1:$AM$262,MATCH(1,($AC$1:$AC$262=T116)*($AD$1:$AD$262=U116),0),8)</f>
        <v>78</v>
      </c>
      <c r="W116" s="1" t="str">
        <f t="shared" si="16"/>
        <v>ADULT_72_84</v>
      </c>
      <c r="X116" s="1">
        <f t="shared" si="9"/>
        <v>0</v>
      </c>
      <c r="Y116" s="1">
        <f t="shared" si="17"/>
        <v>0</v>
      </c>
      <c r="AB116" s="82">
        <v>115</v>
      </c>
      <c r="AC116" s="58" t="s">
        <v>533</v>
      </c>
      <c r="AD116" s="49">
        <v>1</v>
      </c>
      <c r="AE116" s="83">
        <v>35765</v>
      </c>
      <c r="AF116" s="58">
        <v>2</v>
      </c>
      <c r="AG116" s="58" t="s">
        <v>271</v>
      </c>
      <c r="AH116" s="58">
        <v>1</v>
      </c>
      <c r="AI116" s="49">
        <v>1</v>
      </c>
      <c r="AJ116" s="49">
        <f t="shared" si="10"/>
        <v>45</v>
      </c>
      <c r="AK116" s="49" t="str">
        <f t="shared" si="11"/>
        <v>ADULT_36_48</v>
      </c>
      <c r="AL116" s="85">
        <v>34394</v>
      </c>
      <c r="AM116" s="82" t="s">
        <v>799</v>
      </c>
    </row>
    <row r="117" spans="1:39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12"/>
        <v>3</v>
      </c>
      <c r="M117" s="1">
        <f t="shared" si="13"/>
        <v>3</v>
      </c>
      <c r="N117" s="1" t="str">
        <f>SABI_SUMMARY!L117</f>
        <v>CUB</v>
      </c>
      <c r="O117" s="1" t="str">
        <f>SABI_SUMMARY!M117</f>
        <v>NA_CUB</v>
      </c>
      <c r="P117" s="1" t="str">
        <f>SABI_SUMMARY!N117</f>
        <v>MORTALITY</v>
      </c>
      <c r="Q117" s="1">
        <f>SABI_SUMMARY!O117</f>
        <v>1</v>
      </c>
      <c r="R117" s="1">
        <f t="shared" si="14"/>
        <v>1</v>
      </c>
      <c r="S117" s="1">
        <f t="shared" si="15"/>
        <v>1</v>
      </c>
      <c r="T117" t="s">
        <v>778</v>
      </c>
      <c r="U117">
        <v>3</v>
      </c>
      <c r="V117" s="1">
        <f t="array" ref="V117">INDEX($AC$1:$AM$262,MATCH(1,($AC$1:$AC$262=T117)*($AD$1:$AD$262=U117),0),8)</f>
        <v>78</v>
      </c>
      <c r="W117" s="1" t="str">
        <f t="shared" si="16"/>
        <v>ADULT_72_84</v>
      </c>
      <c r="X117" s="1">
        <f t="shared" si="9"/>
        <v>0</v>
      </c>
      <c r="Y117" s="1">
        <f t="shared" si="17"/>
        <v>0</v>
      </c>
      <c r="AB117" s="82">
        <v>116</v>
      </c>
      <c r="AC117" s="58" t="s">
        <v>533</v>
      </c>
      <c r="AD117" s="49">
        <v>2</v>
      </c>
      <c r="AE117" s="83">
        <v>36434</v>
      </c>
      <c r="AF117" s="58">
        <v>3</v>
      </c>
      <c r="AG117" s="58">
        <v>1</v>
      </c>
      <c r="AH117" s="58">
        <v>2</v>
      </c>
      <c r="AI117" s="49">
        <v>2</v>
      </c>
      <c r="AJ117" s="49">
        <f t="shared" si="10"/>
        <v>67</v>
      </c>
      <c r="AK117" s="49" t="str">
        <f t="shared" si="11"/>
        <v>ADULT_60_72</v>
      </c>
      <c r="AL117" s="85">
        <v>34394</v>
      </c>
      <c r="AM117" s="82" t="s">
        <v>799</v>
      </c>
    </row>
    <row r="118" spans="1:39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12"/>
        <v>5</v>
      </c>
      <c r="M118" s="1">
        <f t="shared" si="13"/>
        <v>5</v>
      </c>
      <c r="N118" s="1" t="str">
        <f>SABI_SUMMARY!L118</f>
        <v>CUB</v>
      </c>
      <c r="O118" s="1" t="str">
        <f>SABI_SUMMARY!M118</f>
        <v>NA_CUB</v>
      </c>
      <c r="P118" s="1" t="str">
        <f>SABI_SUMMARY!N118</f>
        <v>MORTALITY</v>
      </c>
      <c r="Q118" s="1">
        <f>SABI_SUMMARY!O118</f>
        <v>1</v>
      </c>
      <c r="R118" s="1">
        <f t="shared" si="14"/>
        <v>1</v>
      </c>
      <c r="S118" s="1">
        <f t="shared" si="15"/>
        <v>1</v>
      </c>
      <c r="T118" t="s">
        <v>778</v>
      </c>
      <c r="U118">
        <v>4</v>
      </c>
      <c r="V118" s="1">
        <f t="array" ref="V118">INDEX($AC$1:$AM$262,MATCH(1,($AC$1:$AC$262=T118)*($AD$1:$AD$262=U118),0),8)</f>
        <v>91</v>
      </c>
      <c r="W118" s="1" t="str">
        <f t="shared" si="16"/>
        <v>ADULT_84</v>
      </c>
      <c r="X118" s="1">
        <f t="shared" si="9"/>
        <v>0</v>
      </c>
      <c r="Y118" s="1">
        <f t="shared" si="17"/>
        <v>0</v>
      </c>
      <c r="AB118" s="82">
        <v>117</v>
      </c>
      <c r="AC118" s="58" t="s">
        <v>533</v>
      </c>
      <c r="AD118" s="49">
        <v>3</v>
      </c>
      <c r="AE118" s="83">
        <v>37196</v>
      </c>
      <c r="AF118" s="58">
        <v>3</v>
      </c>
      <c r="AG118" s="58">
        <v>1</v>
      </c>
      <c r="AH118" s="58">
        <v>2</v>
      </c>
      <c r="AI118" s="49">
        <v>2</v>
      </c>
      <c r="AJ118" s="49">
        <f t="shared" si="10"/>
        <v>92</v>
      </c>
      <c r="AK118" s="49" t="str">
        <f t="shared" si="11"/>
        <v>ADULT_84</v>
      </c>
      <c r="AL118" s="85">
        <v>34394</v>
      </c>
      <c r="AM118" s="82" t="s">
        <v>799</v>
      </c>
    </row>
    <row r="119" spans="1:39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12"/>
        <v>5</v>
      </c>
      <c r="M119" s="1">
        <f t="shared" si="13"/>
        <v>5</v>
      </c>
      <c r="N119" s="1" t="str">
        <f>SABI_SUMMARY!L119</f>
        <v>CUB</v>
      </c>
      <c r="O119" s="1" t="str">
        <f>SABI_SUMMARY!M119</f>
        <v>NA_CUB</v>
      </c>
      <c r="P119" s="1" t="str">
        <f>SABI_SUMMARY!N119</f>
        <v>MORTALITY</v>
      </c>
      <c r="Q119" s="1">
        <f>SABI_SUMMARY!O119</f>
        <v>1</v>
      </c>
      <c r="R119" s="1">
        <f t="shared" si="14"/>
        <v>1</v>
      </c>
      <c r="S119" s="1">
        <f t="shared" si="15"/>
        <v>1</v>
      </c>
      <c r="T119" t="s">
        <v>778</v>
      </c>
      <c r="U119">
        <v>5</v>
      </c>
      <c r="V119" s="1">
        <f t="array" ref="V119">INDEX($AC$1:$AM$262,MATCH(1,($AC$1:$AC$262=T119)*($AD$1:$AD$262=U119),0),8)</f>
        <v>104</v>
      </c>
      <c r="W119" s="1" t="str">
        <f t="shared" si="16"/>
        <v>ADULT_84</v>
      </c>
      <c r="X119" s="1">
        <f t="shared" si="9"/>
        <v>0</v>
      </c>
      <c r="Y119" s="1">
        <f t="shared" si="17"/>
        <v>0</v>
      </c>
      <c r="AB119" s="82">
        <v>118</v>
      </c>
      <c r="AC119" s="58" t="s">
        <v>533</v>
      </c>
      <c r="AD119" s="49">
        <v>4</v>
      </c>
      <c r="AE119" s="83">
        <v>38261</v>
      </c>
      <c r="AF119" s="58" t="s">
        <v>271</v>
      </c>
      <c r="AG119" s="58" t="s">
        <v>271</v>
      </c>
      <c r="AH119" s="58" t="s">
        <v>271</v>
      </c>
      <c r="AI119" s="49">
        <v>0</v>
      </c>
      <c r="AJ119" s="49">
        <f t="shared" si="10"/>
        <v>127</v>
      </c>
      <c r="AK119" s="49" t="str">
        <f t="shared" si="11"/>
        <v>ADULT_84</v>
      </c>
      <c r="AL119" s="85">
        <v>34394</v>
      </c>
      <c r="AM119" s="82" t="s">
        <v>799</v>
      </c>
    </row>
    <row r="120" spans="1:39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12"/>
        <v>11</v>
      </c>
      <c r="M120" s="1">
        <f t="shared" si="13"/>
        <v>11</v>
      </c>
      <c r="N120" s="1" t="str">
        <f>SABI_SUMMARY!L120</f>
        <v>CUB</v>
      </c>
      <c r="O120" s="1" t="str">
        <f>SABI_SUMMARY!M120</f>
        <v>MALE_CUB</v>
      </c>
      <c r="P120" s="1" t="str">
        <f>SABI_SUMMARY!N120</f>
        <v>CENSORED</v>
      </c>
      <c r="Q120" s="1">
        <f>SABI_SUMMARY!O120</f>
        <v>0</v>
      </c>
      <c r="R120" s="1">
        <f t="shared" si="14"/>
        <v>1</v>
      </c>
      <c r="S120" s="1">
        <f t="shared" si="15"/>
        <v>1</v>
      </c>
      <c r="T120" t="s">
        <v>778</v>
      </c>
      <c r="U120">
        <v>5</v>
      </c>
      <c r="V120" s="1">
        <f t="array" ref="V120">INDEX($AC$1:$AM$262,MATCH(1,($AC$1:$AC$262=T120)*($AD$1:$AD$262=U120),0),8)</f>
        <v>104</v>
      </c>
      <c r="W120" s="1" t="str">
        <f t="shared" si="16"/>
        <v>ADULT_84</v>
      </c>
      <c r="X120" s="1">
        <f t="shared" si="9"/>
        <v>0</v>
      </c>
      <c r="Y120" s="1">
        <f t="shared" si="17"/>
        <v>0</v>
      </c>
      <c r="AB120" s="82">
        <v>119</v>
      </c>
      <c r="AC120" s="58" t="s">
        <v>533</v>
      </c>
      <c r="AD120" s="49">
        <v>5</v>
      </c>
      <c r="AE120" s="84">
        <v>38384</v>
      </c>
      <c r="AF120" s="58">
        <v>3</v>
      </c>
      <c r="AG120" s="58" t="s">
        <v>271</v>
      </c>
      <c r="AH120" s="58" t="s">
        <v>271</v>
      </c>
      <c r="AI120" s="49">
        <v>0</v>
      </c>
      <c r="AJ120" s="49">
        <f t="shared" si="10"/>
        <v>131</v>
      </c>
      <c r="AK120" s="49" t="str">
        <f t="shared" si="11"/>
        <v>ADULT_84</v>
      </c>
      <c r="AL120" s="85">
        <v>34394</v>
      </c>
      <c r="AM120" s="82" t="s">
        <v>799</v>
      </c>
    </row>
    <row r="121" spans="1:39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12"/>
        <v>1</v>
      </c>
      <c r="M121" s="1">
        <f t="shared" si="13"/>
        <v>1</v>
      </c>
      <c r="N121" s="1" t="str">
        <f>SABI_SUMMARY!L121</f>
        <v>CUB</v>
      </c>
      <c r="O121" s="1" t="str">
        <f>SABI_SUMMARY!M121</f>
        <v>NA_CUB</v>
      </c>
      <c r="P121" s="1" t="str">
        <f>SABI_SUMMARY!N121</f>
        <v>MORTALITY</v>
      </c>
      <c r="Q121" s="1">
        <f>SABI_SUMMARY!O121</f>
        <v>1</v>
      </c>
      <c r="R121" s="1">
        <f t="shared" si="14"/>
        <v>1</v>
      </c>
      <c r="S121" s="1">
        <f t="shared" si="15"/>
        <v>1</v>
      </c>
      <c r="T121" t="s">
        <v>453</v>
      </c>
      <c r="U121">
        <v>1</v>
      </c>
      <c r="V121" s="1">
        <f t="array" ref="V121">INDEX($AC$1:$AM$262,MATCH(1,($AC$1:$AC$262=T121)*($AD$1:$AD$262=U121),0),8)</f>
        <v>44</v>
      </c>
      <c r="W121" s="1" t="str">
        <f t="shared" si="16"/>
        <v>ADULT_36_48</v>
      </c>
      <c r="X121" s="1">
        <f t="shared" si="9"/>
        <v>0</v>
      </c>
      <c r="Y121" s="1">
        <f t="shared" si="17"/>
        <v>0</v>
      </c>
      <c r="AB121" s="82">
        <v>120</v>
      </c>
      <c r="AC121" s="58" t="s">
        <v>533</v>
      </c>
      <c r="AD121" s="49">
        <v>6</v>
      </c>
      <c r="AE121" s="84">
        <v>38657</v>
      </c>
      <c r="AF121" s="58">
        <v>2</v>
      </c>
      <c r="AG121" s="58">
        <v>1</v>
      </c>
      <c r="AH121" s="58" t="s">
        <v>271</v>
      </c>
      <c r="AI121" s="49">
        <v>1</v>
      </c>
      <c r="AJ121" s="49">
        <f t="shared" si="10"/>
        <v>140</v>
      </c>
      <c r="AK121" s="49" t="str">
        <f t="shared" si="11"/>
        <v>ADULT_84</v>
      </c>
      <c r="AL121" s="85">
        <v>34394</v>
      </c>
      <c r="AM121" s="82" t="s">
        <v>799</v>
      </c>
    </row>
    <row r="122" spans="1:39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12"/>
        <v>1</v>
      </c>
      <c r="M122" s="1">
        <f t="shared" si="13"/>
        <v>1</v>
      </c>
      <c r="N122" s="1" t="str">
        <f>SABI_SUMMARY!L122</f>
        <v>CUB</v>
      </c>
      <c r="O122" s="1" t="str">
        <f>SABI_SUMMARY!M122</f>
        <v>NA_CUB</v>
      </c>
      <c r="P122" s="1" t="str">
        <f>SABI_SUMMARY!N122</f>
        <v>MORTALITY</v>
      </c>
      <c r="Q122" s="1">
        <f>SABI_SUMMARY!O122</f>
        <v>1</v>
      </c>
      <c r="R122" s="1">
        <f t="shared" si="14"/>
        <v>1</v>
      </c>
      <c r="S122" s="1">
        <f t="shared" si="15"/>
        <v>1</v>
      </c>
      <c r="T122" t="s">
        <v>453</v>
      </c>
      <c r="U122">
        <v>1</v>
      </c>
      <c r="V122" s="1">
        <f t="array" ref="V122">INDEX($AC$1:$AM$262,MATCH(1,($AC$1:$AC$262=T122)*($AD$1:$AD$262=U122),0),8)</f>
        <v>44</v>
      </c>
      <c r="W122" s="1" t="str">
        <f t="shared" si="16"/>
        <v>ADULT_36_48</v>
      </c>
      <c r="X122" s="1">
        <f t="shared" si="9"/>
        <v>0</v>
      </c>
      <c r="Y122" s="1">
        <f t="shared" si="17"/>
        <v>0</v>
      </c>
      <c r="AB122" s="82">
        <v>121</v>
      </c>
      <c r="AC122" s="58" t="s">
        <v>533</v>
      </c>
      <c r="AD122" s="49">
        <v>7</v>
      </c>
      <c r="AE122" s="83">
        <v>39356</v>
      </c>
      <c r="AF122" s="58">
        <v>2</v>
      </c>
      <c r="AG122" s="58" t="s">
        <v>271</v>
      </c>
      <c r="AH122" s="58">
        <v>1</v>
      </c>
      <c r="AI122" s="49">
        <v>1</v>
      </c>
      <c r="AJ122" s="49">
        <f t="shared" si="10"/>
        <v>163</v>
      </c>
      <c r="AK122" s="49" t="str">
        <f t="shared" si="11"/>
        <v>ADULT_84</v>
      </c>
      <c r="AL122" s="85">
        <v>34394</v>
      </c>
      <c r="AM122" s="82" t="s">
        <v>799</v>
      </c>
    </row>
    <row r="123" spans="1:39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12"/>
        <v>2</v>
      </c>
      <c r="M123" s="1">
        <f t="shared" si="13"/>
        <v>2</v>
      </c>
      <c r="N123" s="1" t="str">
        <f>SABI_SUMMARY!L123</f>
        <v>CUB</v>
      </c>
      <c r="O123" s="1" t="str">
        <f>SABI_SUMMARY!M123</f>
        <v>NA_CUB</v>
      </c>
      <c r="P123" s="1" t="str">
        <f>SABI_SUMMARY!N123</f>
        <v>MORTALITY</v>
      </c>
      <c r="Q123" s="1">
        <f>SABI_SUMMARY!O123</f>
        <v>1</v>
      </c>
      <c r="R123" s="1">
        <f t="shared" si="14"/>
        <v>1</v>
      </c>
      <c r="S123" s="1">
        <f t="shared" si="15"/>
        <v>1</v>
      </c>
      <c r="T123" t="s">
        <v>453</v>
      </c>
      <c r="U123">
        <v>2</v>
      </c>
      <c r="V123" s="1">
        <f t="array" ref="V123">INDEX($AC$1:$AM$262,MATCH(1,($AC$1:$AC$262=T123)*($AD$1:$AD$262=U123),0),8)</f>
        <v>53</v>
      </c>
      <c r="W123" s="1" t="str">
        <f t="shared" si="16"/>
        <v>ADULT_48_60</v>
      </c>
      <c r="X123" s="1">
        <f t="shared" si="9"/>
        <v>0</v>
      </c>
      <c r="Y123" s="1">
        <f t="shared" si="17"/>
        <v>0</v>
      </c>
      <c r="AB123" s="82">
        <v>122</v>
      </c>
      <c r="AC123" s="58" t="s">
        <v>551</v>
      </c>
      <c r="AD123" s="49">
        <v>1</v>
      </c>
      <c r="AE123" s="83">
        <v>36100</v>
      </c>
      <c r="AF123" s="58">
        <v>2</v>
      </c>
      <c r="AG123" s="58" t="s">
        <v>271</v>
      </c>
      <c r="AH123" s="58">
        <v>2</v>
      </c>
      <c r="AI123" s="49">
        <v>2</v>
      </c>
      <c r="AJ123" s="49">
        <f t="shared" si="10"/>
        <v>37</v>
      </c>
      <c r="AK123" s="49" t="str">
        <f t="shared" si="11"/>
        <v>ADULT_36_48</v>
      </c>
      <c r="AL123" s="84">
        <v>34973</v>
      </c>
      <c r="AM123" s="82" t="s">
        <v>798</v>
      </c>
    </row>
    <row r="124" spans="1:39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12"/>
        <v>2</v>
      </c>
      <c r="M124" s="1">
        <f t="shared" si="13"/>
        <v>2</v>
      </c>
      <c r="N124" s="1" t="str">
        <f>SABI_SUMMARY!L124</f>
        <v>CUB</v>
      </c>
      <c r="O124" s="1" t="str">
        <f>SABI_SUMMARY!M124</f>
        <v>NA_CUB</v>
      </c>
      <c r="P124" s="1" t="str">
        <f>SABI_SUMMARY!N124</f>
        <v>MORTALITY</v>
      </c>
      <c r="Q124" s="1">
        <f>SABI_SUMMARY!O124</f>
        <v>1</v>
      </c>
      <c r="R124" s="1">
        <f t="shared" si="14"/>
        <v>1</v>
      </c>
      <c r="S124" s="1">
        <f t="shared" si="15"/>
        <v>1</v>
      </c>
      <c r="T124" t="s">
        <v>453</v>
      </c>
      <c r="U124">
        <v>2</v>
      </c>
      <c r="V124" s="1">
        <f t="array" ref="V124">INDEX($AC$1:$AM$262,MATCH(1,($AC$1:$AC$262=T124)*($AD$1:$AD$262=U124),0),8)</f>
        <v>53</v>
      </c>
      <c r="W124" s="1" t="str">
        <f t="shared" si="16"/>
        <v>ADULT_48_60</v>
      </c>
      <c r="X124" s="1">
        <f t="shared" si="9"/>
        <v>0</v>
      </c>
      <c r="Y124" s="1">
        <f t="shared" si="17"/>
        <v>0</v>
      </c>
      <c r="AB124" s="82">
        <v>123</v>
      </c>
      <c r="AC124" s="58" t="s">
        <v>551</v>
      </c>
      <c r="AD124" s="49">
        <v>2</v>
      </c>
      <c r="AE124" s="83">
        <v>37165</v>
      </c>
      <c r="AF124" s="58">
        <v>2</v>
      </c>
      <c r="AG124" s="58" t="s">
        <v>271</v>
      </c>
      <c r="AH124" s="58" t="s">
        <v>271</v>
      </c>
      <c r="AI124" s="49">
        <v>0</v>
      </c>
      <c r="AJ124" s="49">
        <f t="shared" si="10"/>
        <v>72</v>
      </c>
      <c r="AK124" s="49" t="str">
        <f>IF(AJ124&lt;=12,"CUB",IF(AJ124&lt;=24,"JUVENILE",IF(AJ124&lt;=36,"SUBADULT",IF(AJ124&lt;=48,"ADULT_36_48",IF(AJ124&lt;=60,"ADULT_48_60",IF(AJ124&lt;=72,"ADULT_60_72",IF(AJ124&lt;=84,"ADULT_72_84",IF(AJ124&gt;84,"ADULT_84","NA"))))))))</f>
        <v>ADULT_60_72</v>
      </c>
      <c r="AL124" s="84">
        <v>34973</v>
      </c>
      <c r="AM124" s="82" t="s">
        <v>798</v>
      </c>
    </row>
    <row r="125" spans="1:39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12"/>
        <v>3</v>
      </c>
      <c r="M125" s="1">
        <f t="shared" si="13"/>
        <v>3</v>
      </c>
      <c r="N125" s="1" t="str">
        <f>SABI_SUMMARY!L125</f>
        <v>CUB</v>
      </c>
      <c r="O125" s="1" t="str">
        <f>SABI_SUMMARY!M125</f>
        <v>NA_CUB</v>
      </c>
      <c r="P125" s="1" t="str">
        <f>SABI_SUMMARY!N125</f>
        <v>MORTALITY</v>
      </c>
      <c r="Q125" s="1">
        <f>SABI_SUMMARY!O125</f>
        <v>1</v>
      </c>
      <c r="R125" s="1">
        <f t="shared" si="14"/>
        <v>1</v>
      </c>
      <c r="S125" s="1">
        <f t="shared" si="15"/>
        <v>1</v>
      </c>
      <c r="T125" t="s">
        <v>453</v>
      </c>
      <c r="U125">
        <v>3</v>
      </c>
      <c r="V125" s="1">
        <f t="array" ref="V125">INDEX($AC$1:$AM$262,MATCH(1,($AC$1:$AC$262=T125)*($AD$1:$AD$262=U125),0),8)</f>
        <v>61</v>
      </c>
      <c r="W125" s="1" t="str">
        <f t="shared" si="16"/>
        <v>ADULT_60_72</v>
      </c>
      <c r="X125" s="1">
        <f t="shared" si="9"/>
        <v>0</v>
      </c>
      <c r="Y125" s="1">
        <f t="shared" si="17"/>
        <v>0</v>
      </c>
      <c r="AB125" s="82">
        <v>124</v>
      </c>
      <c r="AC125" s="58" t="s">
        <v>551</v>
      </c>
      <c r="AD125" s="49">
        <v>3</v>
      </c>
      <c r="AE125" s="83">
        <v>37561</v>
      </c>
      <c r="AF125" s="58">
        <v>1</v>
      </c>
      <c r="AG125" s="58" t="s">
        <v>271</v>
      </c>
      <c r="AH125" s="58">
        <v>1</v>
      </c>
      <c r="AI125" s="49">
        <v>0</v>
      </c>
      <c r="AJ125" s="49">
        <f t="shared" si="10"/>
        <v>85</v>
      </c>
      <c r="AK125" s="49" t="str">
        <f t="shared" si="11"/>
        <v>ADULT_84</v>
      </c>
      <c r="AL125" s="84">
        <v>34973</v>
      </c>
      <c r="AM125" s="82" t="s">
        <v>798</v>
      </c>
    </row>
    <row r="126" spans="1:39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12"/>
        <v>3</v>
      </c>
      <c r="M126" s="1">
        <f t="shared" si="13"/>
        <v>3</v>
      </c>
      <c r="N126" s="1" t="str">
        <f>SABI_SUMMARY!L126</f>
        <v>CUB</v>
      </c>
      <c r="O126" s="1" t="str">
        <f>SABI_SUMMARY!M126</f>
        <v>NA_CUB</v>
      </c>
      <c r="P126" s="1" t="str">
        <f>SABI_SUMMARY!N126</f>
        <v>MORTALITY</v>
      </c>
      <c r="Q126" s="1">
        <f>SABI_SUMMARY!O126</f>
        <v>1</v>
      </c>
      <c r="R126" s="1">
        <f t="shared" si="14"/>
        <v>1</v>
      </c>
      <c r="S126" s="1">
        <f t="shared" si="15"/>
        <v>1</v>
      </c>
      <c r="T126" t="s">
        <v>453</v>
      </c>
      <c r="U126">
        <v>3</v>
      </c>
      <c r="V126" s="1">
        <f t="array" ref="V126">INDEX($AC$1:$AM$262,MATCH(1,($AC$1:$AC$262=T126)*($AD$1:$AD$262=U126),0),8)</f>
        <v>61</v>
      </c>
      <c r="W126" s="1" t="str">
        <f t="shared" si="16"/>
        <v>ADULT_60_72</v>
      </c>
      <c r="X126" s="1">
        <f t="shared" si="9"/>
        <v>0</v>
      </c>
      <c r="Y126" s="1">
        <f t="shared" si="17"/>
        <v>0</v>
      </c>
      <c r="AB126" s="82">
        <v>125</v>
      </c>
      <c r="AC126" s="58" t="s">
        <v>551</v>
      </c>
      <c r="AD126" s="49">
        <v>4</v>
      </c>
      <c r="AE126" s="83">
        <v>37865</v>
      </c>
      <c r="AF126" s="58">
        <v>2</v>
      </c>
      <c r="AG126" s="58" t="s">
        <v>271</v>
      </c>
      <c r="AH126" s="58" t="s">
        <v>271</v>
      </c>
      <c r="AI126" s="49">
        <v>0</v>
      </c>
      <c r="AJ126" s="49">
        <f t="shared" si="10"/>
        <v>95</v>
      </c>
      <c r="AK126" s="49" t="str">
        <f t="shared" si="11"/>
        <v>ADULT_84</v>
      </c>
      <c r="AL126" s="84">
        <v>34973</v>
      </c>
      <c r="AM126" s="82" t="s">
        <v>798</v>
      </c>
    </row>
    <row r="127" spans="1:39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12"/>
        <v>6</v>
      </c>
      <c r="M127" s="1">
        <f t="shared" si="13"/>
        <v>6</v>
      </c>
      <c r="N127" s="1" t="str">
        <f>SABI_SUMMARY!L127</f>
        <v>CUB</v>
      </c>
      <c r="O127" s="1" t="str">
        <f>SABI_SUMMARY!M127</f>
        <v>MALE_CUB</v>
      </c>
      <c r="P127" s="1" t="str">
        <f>SABI_SUMMARY!N127</f>
        <v>MORTALITY</v>
      </c>
      <c r="Q127" s="1">
        <f>SABI_SUMMARY!O127</f>
        <v>1</v>
      </c>
      <c r="R127" s="1">
        <f t="shared" si="14"/>
        <v>1</v>
      </c>
      <c r="S127" s="1">
        <f t="shared" si="15"/>
        <v>1</v>
      </c>
      <c r="T127" t="s">
        <v>453</v>
      </c>
      <c r="U127">
        <v>4</v>
      </c>
      <c r="V127" s="1">
        <f t="array" ref="V127">INDEX($AC$1:$AM$262,MATCH(1,($AC$1:$AC$262=T127)*($AD$1:$AD$262=U127),0),8)</f>
        <v>72</v>
      </c>
      <c r="W127" s="1" t="str">
        <f t="shared" si="16"/>
        <v>ADULT_60_72</v>
      </c>
      <c r="X127" s="1">
        <f t="shared" si="9"/>
        <v>0</v>
      </c>
      <c r="Y127" s="1">
        <f t="shared" si="17"/>
        <v>0</v>
      </c>
      <c r="AB127" s="82">
        <v>126</v>
      </c>
      <c r="AC127" s="58" t="s">
        <v>551</v>
      </c>
      <c r="AD127" s="49">
        <v>5</v>
      </c>
      <c r="AE127" s="83">
        <v>38412</v>
      </c>
      <c r="AF127" s="58">
        <v>2</v>
      </c>
      <c r="AG127" s="58" t="s">
        <v>271</v>
      </c>
      <c r="AH127" s="58" t="s">
        <v>271</v>
      </c>
      <c r="AI127" s="49">
        <v>0</v>
      </c>
      <c r="AJ127" s="49">
        <f t="shared" si="10"/>
        <v>113</v>
      </c>
      <c r="AK127" s="49" t="str">
        <f t="shared" si="11"/>
        <v>ADULT_84</v>
      </c>
      <c r="AL127" s="84">
        <v>34973</v>
      </c>
      <c r="AM127" s="82" t="s">
        <v>798</v>
      </c>
    </row>
    <row r="128" spans="1:39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12"/>
        <v>7</v>
      </c>
      <c r="M128" s="1">
        <f t="shared" si="13"/>
        <v>7</v>
      </c>
      <c r="N128" s="1" t="str">
        <f>SABI_SUMMARY!L128</f>
        <v>CUB</v>
      </c>
      <c r="O128" s="1" t="str">
        <f>SABI_SUMMARY!M128</f>
        <v>FEMALE_CUB</v>
      </c>
      <c r="P128" s="1" t="str">
        <f>SABI_SUMMARY!N128</f>
        <v>MORTALITY</v>
      </c>
      <c r="Q128" s="1">
        <f>SABI_SUMMARY!O128</f>
        <v>1</v>
      </c>
      <c r="R128" s="1">
        <f t="shared" si="14"/>
        <v>1</v>
      </c>
      <c r="S128" s="1">
        <f t="shared" si="15"/>
        <v>1</v>
      </c>
      <c r="T128" t="s">
        <v>453</v>
      </c>
      <c r="U128">
        <v>4</v>
      </c>
      <c r="V128" s="1">
        <f t="array" ref="V128">INDEX($AC$1:$AM$262,MATCH(1,($AC$1:$AC$262=T128)*($AD$1:$AD$262=U128),0),8)</f>
        <v>72</v>
      </c>
      <c r="W128" s="1" t="str">
        <f t="shared" si="16"/>
        <v>ADULT_60_72</v>
      </c>
      <c r="X128" s="1">
        <f t="shared" si="9"/>
        <v>0</v>
      </c>
      <c r="Y128" s="1">
        <f t="shared" si="17"/>
        <v>0</v>
      </c>
      <c r="AB128" s="82">
        <v>127</v>
      </c>
      <c r="AC128" s="58" t="s">
        <v>551</v>
      </c>
      <c r="AD128" s="49">
        <v>6</v>
      </c>
      <c r="AE128" s="83">
        <v>38869</v>
      </c>
      <c r="AF128" s="58">
        <v>2</v>
      </c>
      <c r="AG128" s="58" t="s">
        <v>271</v>
      </c>
      <c r="AH128" s="58">
        <v>1</v>
      </c>
      <c r="AI128" s="49">
        <v>1</v>
      </c>
      <c r="AJ128" s="49">
        <f t="shared" si="10"/>
        <v>128</v>
      </c>
      <c r="AK128" s="49" t="str">
        <f t="shared" si="11"/>
        <v>ADULT_84</v>
      </c>
      <c r="AL128" s="84">
        <v>34973</v>
      </c>
      <c r="AM128" s="82" t="s">
        <v>798</v>
      </c>
    </row>
    <row r="129" spans="1:39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12"/>
        <v>1</v>
      </c>
      <c r="M129" s="1">
        <f t="shared" si="13"/>
        <v>1</v>
      </c>
      <c r="N129" s="1" t="str">
        <f>SABI_SUMMARY!L129</f>
        <v>CUB</v>
      </c>
      <c r="O129" s="1" t="str">
        <f>SABI_SUMMARY!M129</f>
        <v>NA_CUB</v>
      </c>
      <c r="P129" s="1" t="str">
        <f>SABI_SUMMARY!N129</f>
        <v>MORTALITY</v>
      </c>
      <c r="Q129" s="1">
        <f>SABI_SUMMARY!O129</f>
        <v>1</v>
      </c>
      <c r="R129" s="1">
        <f t="shared" si="14"/>
        <v>1</v>
      </c>
      <c r="S129" s="1">
        <f t="shared" si="15"/>
        <v>1</v>
      </c>
      <c r="T129" t="s">
        <v>461</v>
      </c>
      <c r="U129">
        <v>1</v>
      </c>
      <c r="V129" s="1">
        <f t="array" ref="V129">INDEX($AC$1:$AM$262,MATCH(1,($AC$1:$AC$262=T129)*($AD$1:$AD$262=U129),0),8)</f>
        <v>45</v>
      </c>
      <c r="W129" s="1" t="str">
        <f t="shared" si="16"/>
        <v>ADULT_36_48</v>
      </c>
      <c r="X129" s="1">
        <f t="shared" si="9"/>
        <v>0</v>
      </c>
      <c r="Y129" s="1">
        <f t="shared" si="17"/>
        <v>0</v>
      </c>
      <c r="AB129" s="82">
        <v>128</v>
      </c>
      <c r="AC129" s="58" t="s">
        <v>551</v>
      </c>
      <c r="AD129" s="49">
        <v>7</v>
      </c>
      <c r="AE129" s="90">
        <v>39753</v>
      </c>
      <c r="AF129" s="58" t="s">
        <v>271</v>
      </c>
      <c r="AG129" s="58" t="s">
        <v>271</v>
      </c>
      <c r="AH129" s="58" t="s">
        <v>271</v>
      </c>
      <c r="AI129" s="49">
        <v>0</v>
      </c>
      <c r="AJ129" s="49">
        <f t="shared" si="10"/>
        <v>157</v>
      </c>
      <c r="AK129" s="49" t="str">
        <f t="shared" si="11"/>
        <v>ADULT_84</v>
      </c>
      <c r="AL129" s="84">
        <v>34973</v>
      </c>
      <c r="AM129" s="82" t="s">
        <v>798</v>
      </c>
    </row>
    <row r="130" spans="1:39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12"/>
        <v>1</v>
      </c>
      <c r="M130" s="1">
        <f t="shared" si="13"/>
        <v>1</v>
      </c>
      <c r="N130" s="1" t="str">
        <f>SABI_SUMMARY!L130</f>
        <v>CUB</v>
      </c>
      <c r="O130" s="1" t="str">
        <f>SABI_SUMMARY!M130</f>
        <v>NA_CUB</v>
      </c>
      <c r="P130" s="1" t="str">
        <f>SABI_SUMMARY!N130</f>
        <v>MORTALITY</v>
      </c>
      <c r="Q130" s="1">
        <f>SABI_SUMMARY!O130</f>
        <v>1</v>
      </c>
      <c r="R130" s="1">
        <f t="shared" si="14"/>
        <v>1</v>
      </c>
      <c r="S130" s="1">
        <f t="shared" si="15"/>
        <v>1</v>
      </c>
      <c r="T130" t="s">
        <v>461</v>
      </c>
      <c r="U130">
        <v>1</v>
      </c>
      <c r="V130" s="1">
        <f t="array" ref="V130">INDEX($AC$1:$AM$262,MATCH(1,($AC$1:$AC$262=T130)*($AD$1:$AD$262=U130),0),8)</f>
        <v>45</v>
      </c>
      <c r="W130" s="1" t="str">
        <f t="shared" si="16"/>
        <v>ADULT_36_48</v>
      </c>
      <c r="X130" s="1">
        <f t="shared" ref="X130:X193" si="18">IF(K130&gt;=12,1,0)</f>
        <v>0</v>
      </c>
      <c r="Y130" s="1">
        <f t="shared" si="17"/>
        <v>0</v>
      </c>
      <c r="AB130" s="82">
        <v>129</v>
      </c>
      <c r="AC130" s="58" t="s">
        <v>551</v>
      </c>
      <c r="AD130" s="49">
        <v>8</v>
      </c>
      <c r="AE130" s="90">
        <v>40179</v>
      </c>
      <c r="AF130" s="58" t="s">
        <v>271</v>
      </c>
      <c r="AG130" s="58" t="s">
        <v>271</v>
      </c>
      <c r="AH130" s="58" t="s">
        <v>271</v>
      </c>
      <c r="AI130" s="49">
        <v>0</v>
      </c>
      <c r="AJ130" s="49">
        <f t="shared" ref="AJ130:AJ193" si="19">(YEAR(AE130)-YEAR(AL130))*12+MONTH(AE130)-MONTH(AL130)</f>
        <v>171</v>
      </c>
      <c r="AK130" s="49" t="str">
        <f t="shared" ref="AK130:AK193" si="20">IF(AJ130&lt;=12,"CUB",IF(AJ130&lt;=24,"JUVENILE",IF(AJ130&lt;=36,"SUBADULT",IF(AJ130&lt;=48,"ADULT_36_48",IF(AJ130&lt;=60,"ADULT_48_60",IF(AJ130&lt;=72,"ADULT_60_72",IF(AJ130&lt;=84,"ADULT_72_84",IF(AJ130&gt;84,"ADULT_84","NA"))))))))</f>
        <v>ADULT_84</v>
      </c>
      <c r="AL130" s="84">
        <v>34973</v>
      </c>
      <c r="AM130" s="82" t="s">
        <v>798</v>
      </c>
    </row>
    <row r="131" spans="1:39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ref="L131:L194" si="21">IF(R131&gt;0,K131,12)</f>
        <v>2</v>
      </c>
      <c r="M131" s="1">
        <f t="shared" ref="M131:M194" si="22">IF(S131&gt;0,K131,24)</f>
        <v>2</v>
      </c>
      <c r="N131" s="1" t="str">
        <f>SABI_SUMMARY!L131</f>
        <v>CUB</v>
      </c>
      <c r="O131" s="1" t="str">
        <f>SABI_SUMMARY!M131</f>
        <v>NA_CUB</v>
      </c>
      <c r="P131" s="1" t="str">
        <f>SABI_SUMMARY!N131</f>
        <v>MORTALITY</v>
      </c>
      <c r="Q131" s="1">
        <f>SABI_SUMMARY!O131</f>
        <v>1</v>
      </c>
      <c r="R131" s="1">
        <f t="shared" ref="R131:R194" si="23">IF(K131&lt;=12,1,0)</f>
        <v>1</v>
      </c>
      <c r="S131" s="1">
        <f t="shared" ref="S131:S194" si="24">IF(K131&lt;=24,1,0)</f>
        <v>1</v>
      </c>
      <c r="T131" t="s">
        <v>461</v>
      </c>
      <c r="U131">
        <v>2</v>
      </c>
      <c r="V131" s="1">
        <f t="array" ref="V131">INDEX($AC$1:$AM$262,MATCH(1,($AC$1:$AC$262=T131)*($AD$1:$AD$262=U131),0),8)</f>
        <v>55</v>
      </c>
      <c r="W131" s="1" t="str">
        <f t="shared" ref="W131:W194" si="25">IF(V131&lt;=12,"CUB",IF(V131&lt;=24,"JUVENILE",IF(V131&lt;=36,"SUBADULT",IF(V131&lt;=48,"ADULT_36_48",IF(V131&lt;=60,"ADULT_48_60",IF(V131&lt;=72,"ADULT_60_72",IF(V131&lt;=84,"ADULT_72_84",IF(V131&gt;84,"ADULT_84","NA"))))))))</f>
        <v>ADULT_48_60</v>
      </c>
      <c r="X131" s="1">
        <f t="shared" si="18"/>
        <v>0</v>
      </c>
      <c r="Y131" s="1">
        <f t="shared" ref="Y131:Y194" si="26">IF(K131&gt;=24,1,0)</f>
        <v>0</v>
      </c>
      <c r="AB131" s="82">
        <v>130</v>
      </c>
      <c r="AC131" s="58" t="s">
        <v>563</v>
      </c>
      <c r="AD131" s="49">
        <v>1</v>
      </c>
      <c r="AE131" s="83">
        <v>41518</v>
      </c>
      <c r="AF131" s="58" t="s">
        <v>271</v>
      </c>
      <c r="AG131" s="58" t="s">
        <v>271</v>
      </c>
      <c r="AH131" s="58" t="s">
        <v>271</v>
      </c>
      <c r="AI131" s="49" t="s">
        <v>271</v>
      </c>
      <c r="AJ131" s="49">
        <f t="shared" si="19"/>
        <v>53</v>
      </c>
      <c r="AK131" s="49" t="str">
        <f t="shared" si="20"/>
        <v>ADULT_48_60</v>
      </c>
      <c r="AL131" s="84">
        <v>39904</v>
      </c>
      <c r="AM131" s="82" t="s">
        <v>798</v>
      </c>
    </row>
    <row r="132" spans="1:39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si="21"/>
        <v>2</v>
      </c>
      <c r="M132" s="1">
        <f t="shared" si="22"/>
        <v>2</v>
      </c>
      <c r="N132" s="1" t="str">
        <f>SABI_SUMMARY!L132</f>
        <v>CUB</v>
      </c>
      <c r="O132" s="1" t="str">
        <f>SABI_SUMMARY!M132</f>
        <v>NA_CUB</v>
      </c>
      <c r="P132" s="1" t="str">
        <f>SABI_SUMMARY!N132</f>
        <v>MORTALITY</v>
      </c>
      <c r="Q132" s="1">
        <f>SABI_SUMMARY!O132</f>
        <v>1</v>
      </c>
      <c r="R132" s="1">
        <f t="shared" si="23"/>
        <v>1</v>
      </c>
      <c r="S132" s="1">
        <f t="shared" si="24"/>
        <v>1</v>
      </c>
      <c r="T132" t="s">
        <v>461</v>
      </c>
      <c r="U132">
        <v>2</v>
      </c>
      <c r="V132" s="1">
        <f t="array" ref="V132">INDEX($AC$1:$AM$262,MATCH(1,($AC$1:$AC$262=T132)*($AD$1:$AD$262=U132),0),8)</f>
        <v>55</v>
      </c>
      <c r="W132" s="1" t="str">
        <f t="shared" si="25"/>
        <v>ADULT_48_60</v>
      </c>
      <c r="X132" s="1">
        <f t="shared" si="18"/>
        <v>0</v>
      </c>
      <c r="Y132" s="1">
        <f t="shared" si="26"/>
        <v>0</v>
      </c>
      <c r="AB132" s="82">
        <v>131</v>
      </c>
      <c r="AC132" s="58" t="s">
        <v>563</v>
      </c>
      <c r="AD132" s="49">
        <v>2</v>
      </c>
      <c r="AE132" s="15">
        <v>41334</v>
      </c>
      <c r="AF132" s="58">
        <v>2</v>
      </c>
      <c r="AG132" s="58" t="s">
        <v>271</v>
      </c>
      <c r="AH132" s="58" t="s">
        <v>271</v>
      </c>
      <c r="AI132" s="49">
        <v>0</v>
      </c>
      <c r="AJ132" s="49">
        <f t="shared" si="19"/>
        <v>47</v>
      </c>
      <c r="AK132" s="49" t="str">
        <f t="shared" si="20"/>
        <v>ADULT_36_48</v>
      </c>
      <c r="AL132" s="84">
        <v>39904</v>
      </c>
      <c r="AM132" s="82" t="s">
        <v>798</v>
      </c>
    </row>
    <row r="133" spans="1:39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21"/>
        <v>3</v>
      </c>
      <c r="M133" s="1">
        <f t="shared" si="22"/>
        <v>3</v>
      </c>
      <c r="N133" s="1" t="str">
        <f>SABI_SUMMARY!L133</f>
        <v>CUB</v>
      </c>
      <c r="O133" s="1" t="str">
        <f>SABI_SUMMARY!M133</f>
        <v>NA_CUB</v>
      </c>
      <c r="P133" s="1" t="str">
        <f>SABI_SUMMARY!N133</f>
        <v>MORTALITY</v>
      </c>
      <c r="Q133" s="1">
        <f>SABI_SUMMARY!O133</f>
        <v>1</v>
      </c>
      <c r="R133" s="1">
        <f t="shared" si="23"/>
        <v>1</v>
      </c>
      <c r="S133" s="1">
        <f t="shared" si="24"/>
        <v>1</v>
      </c>
      <c r="T133" t="s">
        <v>461</v>
      </c>
      <c r="U133">
        <v>3</v>
      </c>
      <c r="V133" s="1">
        <f t="array" ref="V133">INDEX($AC$1:$AM$262,MATCH(1,($AC$1:$AC$262=T133)*($AD$1:$AD$262=U133),0),8)</f>
        <v>66</v>
      </c>
      <c r="W133" s="1" t="str">
        <f t="shared" si="25"/>
        <v>ADULT_60_72</v>
      </c>
      <c r="X133" s="1">
        <f t="shared" si="18"/>
        <v>0</v>
      </c>
      <c r="Y133" s="1">
        <f t="shared" si="26"/>
        <v>0</v>
      </c>
      <c r="AB133" s="82">
        <v>132</v>
      </c>
      <c r="AC133" s="58" t="s">
        <v>566</v>
      </c>
      <c r="AD133" s="49">
        <v>1</v>
      </c>
      <c r="AE133" s="83">
        <v>39114</v>
      </c>
      <c r="AF133" s="58">
        <v>2</v>
      </c>
      <c r="AG133" s="58" t="s">
        <v>271</v>
      </c>
      <c r="AH133" s="58" t="s">
        <v>271</v>
      </c>
      <c r="AI133" s="49">
        <v>0</v>
      </c>
      <c r="AJ133" s="49">
        <f t="shared" si="19"/>
        <v>49</v>
      </c>
      <c r="AK133" s="49" t="str">
        <f t="shared" si="20"/>
        <v>ADULT_48_60</v>
      </c>
      <c r="AL133" s="84">
        <v>37622</v>
      </c>
      <c r="AM133" s="82" t="s">
        <v>798</v>
      </c>
    </row>
    <row r="134" spans="1:39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21"/>
        <v>3</v>
      </c>
      <c r="M134" s="1">
        <f t="shared" si="22"/>
        <v>3</v>
      </c>
      <c r="N134" s="1" t="str">
        <f>SABI_SUMMARY!L134</f>
        <v>CUB</v>
      </c>
      <c r="O134" s="1" t="str">
        <f>SABI_SUMMARY!M134</f>
        <v>NA_CUB</v>
      </c>
      <c r="P134" s="1" t="str">
        <f>SABI_SUMMARY!N134</f>
        <v>MORTALITY</v>
      </c>
      <c r="Q134" s="1">
        <f>SABI_SUMMARY!O134</f>
        <v>1</v>
      </c>
      <c r="R134" s="1">
        <f t="shared" si="23"/>
        <v>1</v>
      </c>
      <c r="S134" s="1">
        <f t="shared" si="24"/>
        <v>1</v>
      </c>
      <c r="T134" t="s">
        <v>461</v>
      </c>
      <c r="U134">
        <v>3</v>
      </c>
      <c r="V134" s="1">
        <f t="array" ref="V134">INDEX($AC$1:$AM$262,MATCH(1,($AC$1:$AC$262=T134)*($AD$1:$AD$262=U134),0),8)</f>
        <v>66</v>
      </c>
      <c r="W134" s="1" t="str">
        <f t="shared" si="25"/>
        <v>ADULT_60_72</v>
      </c>
      <c r="X134" s="1">
        <f t="shared" si="18"/>
        <v>0</v>
      </c>
      <c r="Y134" s="1">
        <f t="shared" si="26"/>
        <v>0</v>
      </c>
      <c r="AB134" s="82">
        <v>133</v>
      </c>
      <c r="AC134" s="58" t="s">
        <v>566</v>
      </c>
      <c r="AD134" s="49">
        <v>2</v>
      </c>
      <c r="AE134" s="83">
        <v>39539</v>
      </c>
      <c r="AF134" s="58">
        <v>2</v>
      </c>
      <c r="AG134" s="58" t="s">
        <v>271</v>
      </c>
      <c r="AH134" s="58">
        <v>2</v>
      </c>
      <c r="AI134" s="49">
        <v>1</v>
      </c>
      <c r="AJ134" s="49">
        <f t="shared" si="19"/>
        <v>63</v>
      </c>
      <c r="AK134" s="49" t="str">
        <f t="shared" si="20"/>
        <v>ADULT_60_72</v>
      </c>
      <c r="AL134" s="84">
        <v>37622</v>
      </c>
      <c r="AM134" s="82" t="s">
        <v>798</v>
      </c>
    </row>
    <row r="135" spans="1:39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21"/>
        <v>12</v>
      </c>
      <c r="M135" s="1">
        <f t="shared" si="22"/>
        <v>24</v>
      </c>
      <c r="N135" s="1" t="str">
        <f>SABI_SUMMARY!L135</f>
        <v>SUBADULT</v>
      </c>
      <c r="O135" s="1" t="str">
        <f>SABI_SUMMARY!M135</f>
        <v>MALE_SUBADULT</v>
      </c>
      <c r="P135" s="1" t="str">
        <f>SABI_SUMMARY!N135</f>
        <v>CENSORED</v>
      </c>
      <c r="Q135" s="1">
        <f>SABI_SUMMARY!O135</f>
        <v>0</v>
      </c>
      <c r="R135" s="1">
        <f t="shared" si="23"/>
        <v>0</v>
      </c>
      <c r="S135" s="1">
        <f t="shared" si="24"/>
        <v>0</v>
      </c>
      <c r="T135" t="s">
        <v>461</v>
      </c>
      <c r="U135">
        <v>4</v>
      </c>
      <c r="V135" s="1">
        <f t="array" ref="V135">INDEX($AC$1:$AM$262,MATCH(1,($AC$1:$AC$262=T135)*($AD$1:$AD$262=U135),0),8)</f>
        <v>77</v>
      </c>
      <c r="W135" s="1" t="str">
        <f t="shared" si="25"/>
        <v>ADULT_72_84</v>
      </c>
      <c r="X135" s="1">
        <f t="shared" si="18"/>
        <v>1</v>
      </c>
      <c r="Y135" s="1">
        <f t="shared" si="26"/>
        <v>1</v>
      </c>
      <c r="AB135" s="82">
        <v>134</v>
      </c>
      <c r="AC135" s="58" t="s">
        <v>566</v>
      </c>
      <c r="AD135" s="49">
        <v>3</v>
      </c>
      <c r="AE135" s="83">
        <v>39995</v>
      </c>
      <c r="AF135" s="58">
        <v>3</v>
      </c>
      <c r="AG135" s="58">
        <v>2</v>
      </c>
      <c r="AH135" s="58">
        <v>1</v>
      </c>
      <c r="AI135" s="49">
        <v>3</v>
      </c>
      <c r="AJ135" s="49">
        <f t="shared" si="19"/>
        <v>78</v>
      </c>
      <c r="AK135" s="49" t="str">
        <f t="shared" si="20"/>
        <v>ADULT_72_84</v>
      </c>
      <c r="AL135" s="84">
        <v>37622</v>
      </c>
      <c r="AM135" s="82" t="s">
        <v>798</v>
      </c>
    </row>
    <row r="136" spans="1:39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21"/>
        <v>12</v>
      </c>
      <c r="M136" s="1">
        <f t="shared" si="22"/>
        <v>24</v>
      </c>
      <c r="N136" s="1" t="str">
        <f>SABI_SUMMARY!L136</f>
        <v>SUBADULT</v>
      </c>
      <c r="O136" s="1" t="str">
        <f>SABI_SUMMARY!M136</f>
        <v>MALE_SUBADULT</v>
      </c>
      <c r="P136" s="1" t="str">
        <f>SABI_SUMMARY!N136</f>
        <v>CENSORED</v>
      </c>
      <c r="Q136" s="1">
        <f>SABI_SUMMARY!O136</f>
        <v>0</v>
      </c>
      <c r="R136" s="1">
        <f t="shared" si="23"/>
        <v>0</v>
      </c>
      <c r="S136" s="1">
        <f t="shared" si="24"/>
        <v>0</v>
      </c>
      <c r="T136" t="s">
        <v>461</v>
      </c>
      <c r="U136">
        <v>4</v>
      </c>
      <c r="V136" s="1">
        <f t="array" ref="V136">INDEX($AC$1:$AM$262,MATCH(1,($AC$1:$AC$262=T136)*($AD$1:$AD$262=U136),0),8)</f>
        <v>77</v>
      </c>
      <c r="W136" s="1" t="str">
        <f t="shared" si="25"/>
        <v>ADULT_72_84</v>
      </c>
      <c r="X136" s="1">
        <f t="shared" si="18"/>
        <v>1</v>
      </c>
      <c r="Y136" s="1">
        <f t="shared" si="26"/>
        <v>1</v>
      </c>
      <c r="AB136" s="82">
        <v>135</v>
      </c>
      <c r="AC136" s="58" t="s">
        <v>566</v>
      </c>
      <c r="AD136" s="49">
        <v>4</v>
      </c>
      <c r="AE136" s="84">
        <v>40603</v>
      </c>
      <c r="AF136" s="58" t="s">
        <v>271</v>
      </c>
      <c r="AG136" s="58" t="s">
        <v>271</v>
      </c>
      <c r="AH136" s="58" t="s">
        <v>271</v>
      </c>
      <c r="AI136" s="49">
        <v>0</v>
      </c>
      <c r="AJ136" s="49">
        <f t="shared" si="19"/>
        <v>98</v>
      </c>
      <c r="AK136" s="49" t="str">
        <f t="shared" si="20"/>
        <v>ADULT_84</v>
      </c>
      <c r="AL136" s="84">
        <v>37622</v>
      </c>
      <c r="AM136" s="82" t="s">
        <v>798</v>
      </c>
    </row>
    <row r="137" spans="1:39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21"/>
        <v>12</v>
      </c>
      <c r="M137" s="1">
        <f t="shared" si="22"/>
        <v>24</v>
      </c>
      <c r="N137" s="1" t="str">
        <f>SABI_SUMMARY!L137</f>
        <v>JUVENILE</v>
      </c>
      <c r="O137" s="1" t="str">
        <f>SABI_SUMMARY!M137</f>
        <v>FEMALE_JUVENILE</v>
      </c>
      <c r="P137" s="1" t="str">
        <f>SABI_SUMMARY!N137</f>
        <v>MORTALITY</v>
      </c>
      <c r="Q137" s="1">
        <f>SABI_SUMMARY!O137</f>
        <v>1</v>
      </c>
      <c r="R137" s="1">
        <f t="shared" si="23"/>
        <v>0</v>
      </c>
      <c r="S137" s="1">
        <f t="shared" si="24"/>
        <v>1</v>
      </c>
      <c r="T137" t="s">
        <v>461</v>
      </c>
      <c r="U137">
        <v>5</v>
      </c>
      <c r="V137" s="1">
        <f t="array" ref="V137">INDEX($AC$1:$AM$262,MATCH(1,($AC$1:$AC$262=T137)*($AD$1:$AD$262=U137),0),8)</f>
        <v>102</v>
      </c>
      <c r="W137" s="1" t="str">
        <f t="shared" si="25"/>
        <v>ADULT_84</v>
      </c>
      <c r="X137" s="1">
        <f t="shared" si="18"/>
        <v>1</v>
      </c>
      <c r="Y137" s="1">
        <f t="shared" si="26"/>
        <v>1</v>
      </c>
      <c r="AB137" s="82">
        <v>136</v>
      </c>
      <c r="AC137" s="58" t="s">
        <v>779</v>
      </c>
      <c r="AD137" s="49">
        <v>1</v>
      </c>
      <c r="AE137" s="83">
        <v>39814</v>
      </c>
      <c r="AF137" s="58">
        <v>2</v>
      </c>
      <c r="AG137" s="58">
        <v>2</v>
      </c>
      <c r="AH137" s="58" t="s">
        <v>271</v>
      </c>
      <c r="AI137" s="49">
        <v>0</v>
      </c>
      <c r="AJ137" s="49">
        <f t="shared" si="19"/>
        <v>51</v>
      </c>
      <c r="AK137" s="49" t="str">
        <f t="shared" si="20"/>
        <v>ADULT_48_60</v>
      </c>
      <c r="AL137" s="84">
        <v>38261</v>
      </c>
      <c r="AM137" s="82" t="s">
        <v>798</v>
      </c>
    </row>
    <row r="138" spans="1:39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21"/>
        <v>12</v>
      </c>
      <c r="M138" s="1">
        <f t="shared" si="22"/>
        <v>24</v>
      </c>
      <c r="N138" s="1" t="str">
        <f>SABI_SUMMARY!L138</f>
        <v>ADULT_84</v>
      </c>
      <c r="O138" s="1" t="str">
        <f>SABI_SUMMARY!M138</f>
        <v>FEMALE_ADULT_84</v>
      </c>
      <c r="P138" s="1" t="str">
        <f>SABI_SUMMARY!N138</f>
        <v>MORTALITY</v>
      </c>
      <c r="Q138" s="1">
        <f>SABI_SUMMARY!O138</f>
        <v>1</v>
      </c>
      <c r="R138" s="1">
        <f t="shared" si="23"/>
        <v>0</v>
      </c>
      <c r="S138" s="1">
        <f t="shared" si="24"/>
        <v>0</v>
      </c>
      <c r="T138" t="s">
        <v>461</v>
      </c>
      <c r="U138">
        <v>5</v>
      </c>
      <c r="V138" s="1">
        <f t="array" ref="V138">INDEX($AC$1:$AM$262,MATCH(1,($AC$1:$AC$262=T138)*($AD$1:$AD$262=U138),0),8)</f>
        <v>102</v>
      </c>
      <c r="W138" s="1" t="str">
        <f t="shared" si="25"/>
        <v>ADULT_84</v>
      </c>
      <c r="X138" s="1">
        <f t="shared" si="18"/>
        <v>1</v>
      </c>
      <c r="Y138" s="1">
        <f t="shared" si="26"/>
        <v>1</v>
      </c>
      <c r="AB138" s="82">
        <v>137</v>
      </c>
      <c r="AC138" s="58" t="s">
        <v>779</v>
      </c>
      <c r="AD138" s="49">
        <v>2</v>
      </c>
      <c r="AE138" s="83">
        <v>40422</v>
      </c>
      <c r="AF138" s="58">
        <v>2</v>
      </c>
      <c r="AG138" s="58" t="s">
        <v>271</v>
      </c>
      <c r="AH138" s="58">
        <v>1</v>
      </c>
      <c r="AI138" s="49">
        <v>1</v>
      </c>
      <c r="AJ138" s="49">
        <f t="shared" si="19"/>
        <v>71</v>
      </c>
      <c r="AK138" s="49" t="str">
        <f t="shared" si="20"/>
        <v>ADULT_60_72</v>
      </c>
      <c r="AL138" s="84">
        <v>38261</v>
      </c>
      <c r="AM138" s="82" t="s">
        <v>798</v>
      </c>
    </row>
    <row r="139" spans="1:39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21"/>
        <v>12</v>
      </c>
      <c r="M139" s="1">
        <f t="shared" si="22"/>
        <v>24</v>
      </c>
      <c r="N139" s="1" t="str">
        <f>SABI_SUMMARY!L139</f>
        <v>ADULT_84</v>
      </c>
      <c r="O139" s="1" t="str">
        <f>SABI_SUMMARY!M139</f>
        <v>FEMALE_ADULT_84</v>
      </c>
      <c r="P139" s="1" t="str">
        <f>SABI_SUMMARY!N139</f>
        <v>MORTALITY</v>
      </c>
      <c r="Q139" s="1">
        <f>SABI_SUMMARY!O139</f>
        <v>1</v>
      </c>
      <c r="R139" s="1">
        <f t="shared" si="23"/>
        <v>0</v>
      </c>
      <c r="S139" s="1">
        <f t="shared" si="24"/>
        <v>0</v>
      </c>
      <c r="T139" t="s">
        <v>461</v>
      </c>
      <c r="U139">
        <v>5</v>
      </c>
      <c r="V139" s="1">
        <f t="array" ref="V139">INDEX($AC$1:$AM$262,MATCH(1,($AC$1:$AC$262=T139)*($AD$1:$AD$262=U139),0),8)</f>
        <v>102</v>
      </c>
      <c r="W139" s="1" t="str">
        <f t="shared" si="25"/>
        <v>ADULT_84</v>
      </c>
      <c r="X139" s="1">
        <f t="shared" si="18"/>
        <v>1</v>
      </c>
      <c r="Y139" s="1">
        <f t="shared" si="26"/>
        <v>1</v>
      </c>
      <c r="AB139" s="82">
        <v>138</v>
      </c>
      <c r="AC139" s="49" t="s">
        <v>779</v>
      </c>
      <c r="AD139" s="49">
        <v>3</v>
      </c>
      <c r="AE139" s="83">
        <v>41030</v>
      </c>
      <c r="AF139" s="58" t="s">
        <v>271</v>
      </c>
      <c r="AG139" s="58" t="s">
        <v>271</v>
      </c>
      <c r="AH139" s="58" t="s">
        <v>271</v>
      </c>
      <c r="AI139" s="49">
        <v>0</v>
      </c>
      <c r="AJ139" s="49">
        <f t="shared" si="19"/>
        <v>91</v>
      </c>
      <c r="AK139" s="49" t="str">
        <f t="shared" si="20"/>
        <v>ADULT_84</v>
      </c>
      <c r="AL139" s="84">
        <v>38261</v>
      </c>
      <c r="AM139" s="82" t="s">
        <v>798</v>
      </c>
    </row>
    <row r="140" spans="1:39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21"/>
        <v>12</v>
      </c>
      <c r="M140" s="1">
        <f t="shared" si="22"/>
        <v>24</v>
      </c>
      <c r="N140" s="1" t="str">
        <f>SABI_SUMMARY!L140</f>
        <v>SUBADULT</v>
      </c>
      <c r="O140" s="1" t="str">
        <f>SABI_SUMMARY!M140</f>
        <v>MALE_SUBADULT</v>
      </c>
      <c r="P140" s="1" t="str">
        <f>SABI_SUMMARY!N140</f>
        <v>CENSORED</v>
      </c>
      <c r="Q140" s="1">
        <f>SABI_SUMMARY!O140</f>
        <v>0</v>
      </c>
      <c r="R140" s="1">
        <f t="shared" si="23"/>
        <v>0</v>
      </c>
      <c r="S140" s="1">
        <f t="shared" si="24"/>
        <v>0</v>
      </c>
      <c r="T140" t="s">
        <v>461</v>
      </c>
      <c r="U140">
        <v>6</v>
      </c>
      <c r="V140" s="1">
        <f t="array" ref="V140">INDEX($AC$1:$AM$262,MATCH(1,($AC$1:$AC$262=T140)*($AD$1:$AD$262=U140),0),8)</f>
        <v>127</v>
      </c>
      <c r="W140" s="1" t="str">
        <f t="shared" si="25"/>
        <v>ADULT_84</v>
      </c>
      <c r="X140" s="1">
        <f t="shared" si="18"/>
        <v>1</v>
      </c>
      <c r="Y140" s="1">
        <f t="shared" si="26"/>
        <v>1</v>
      </c>
      <c r="AB140" s="82">
        <v>139</v>
      </c>
      <c r="AC140" s="58" t="s">
        <v>779</v>
      </c>
      <c r="AD140" s="49">
        <v>4</v>
      </c>
      <c r="AE140" s="83">
        <v>41275</v>
      </c>
      <c r="AF140" s="58">
        <v>2</v>
      </c>
      <c r="AG140" s="58" t="s">
        <v>271</v>
      </c>
      <c r="AH140" s="58">
        <v>1</v>
      </c>
      <c r="AI140" s="49">
        <v>0</v>
      </c>
      <c r="AJ140" s="49">
        <f t="shared" si="19"/>
        <v>99</v>
      </c>
      <c r="AK140" s="49" t="str">
        <f t="shared" si="20"/>
        <v>ADULT_84</v>
      </c>
      <c r="AL140" s="84">
        <v>38261</v>
      </c>
      <c r="AM140" s="82" t="s">
        <v>798</v>
      </c>
    </row>
    <row r="141" spans="1:39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21"/>
        <v>1</v>
      </c>
      <c r="M141" s="1">
        <f t="shared" si="22"/>
        <v>1</v>
      </c>
      <c r="N141" s="1" t="str">
        <f>SABI_SUMMARY!L141</f>
        <v>CUB</v>
      </c>
      <c r="O141" s="1" t="str">
        <f>SABI_SUMMARY!M141</f>
        <v>NA_CUB</v>
      </c>
      <c r="P141" s="1" t="str">
        <f>SABI_SUMMARY!N141</f>
        <v>MORTALITY</v>
      </c>
      <c r="Q141" s="1">
        <f>SABI_SUMMARY!O141</f>
        <v>1</v>
      </c>
      <c r="R141" s="1">
        <f t="shared" si="23"/>
        <v>1</v>
      </c>
      <c r="S141" s="1">
        <f t="shared" si="24"/>
        <v>1</v>
      </c>
      <c r="T141" t="s">
        <v>461</v>
      </c>
      <c r="U141">
        <v>7</v>
      </c>
      <c r="V141" s="1">
        <f t="array" ref="V141">INDEX($AC$1:$AM$262,MATCH(1,($AC$1:$AC$262=T141)*($AD$1:$AD$262=U141),0),8)</f>
        <v>150</v>
      </c>
      <c r="W141" s="1" t="str">
        <f t="shared" si="25"/>
        <v>ADULT_84</v>
      </c>
      <c r="X141" s="1">
        <f t="shared" si="18"/>
        <v>0</v>
      </c>
      <c r="Y141" s="1">
        <f t="shared" si="26"/>
        <v>0</v>
      </c>
      <c r="AB141" s="82">
        <v>140</v>
      </c>
      <c r="AC141" s="58" t="s">
        <v>779</v>
      </c>
      <c r="AD141" s="49">
        <v>5</v>
      </c>
      <c r="AE141" s="83">
        <v>41640</v>
      </c>
      <c r="AF141" s="58" t="s">
        <v>271</v>
      </c>
      <c r="AG141" s="58" t="s">
        <v>271</v>
      </c>
      <c r="AH141" s="58" t="s">
        <v>271</v>
      </c>
      <c r="AI141" s="49">
        <v>0</v>
      </c>
      <c r="AJ141" s="49">
        <f t="shared" si="19"/>
        <v>111</v>
      </c>
      <c r="AK141" s="49" t="str">
        <f t="shared" si="20"/>
        <v>ADULT_84</v>
      </c>
      <c r="AL141" s="84">
        <v>38261</v>
      </c>
      <c r="AM141" s="82" t="s">
        <v>798</v>
      </c>
    </row>
    <row r="142" spans="1:39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21"/>
        <v>1</v>
      </c>
      <c r="M142" s="1">
        <f t="shared" si="22"/>
        <v>1</v>
      </c>
      <c r="N142" s="1" t="str">
        <f>SABI_SUMMARY!L142</f>
        <v>CUB</v>
      </c>
      <c r="O142" s="1" t="str">
        <f>SABI_SUMMARY!M142</f>
        <v>NA_CUB</v>
      </c>
      <c r="P142" s="1" t="str">
        <f>SABI_SUMMARY!N142</f>
        <v>MORTALITY</v>
      </c>
      <c r="Q142" s="1">
        <f>SABI_SUMMARY!O142</f>
        <v>1</v>
      </c>
      <c r="R142" s="1">
        <f t="shared" si="23"/>
        <v>1</v>
      </c>
      <c r="S142" s="1">
        <f t="shared" si="24"/>
        <v>1</v>
      </c>
      <c r="T142" t="s">
        <v>461</v>
      </c>
      <c r="U142">
        <v>7</v>
      </c>
      <c r="V142" s="1">
        <f t="array" ref="V142">INDEX($AC$1:$AM$262,MATCH(1,($AC$1:$AC$262=T142)*($AD$1:$AD$262=U142),0),8)</f>
        <v>150</v>
      </c>
      <c r="W142" s="1" t="str">
        <f t="shared" si="25"/>
        <v>ADULT_84</v>
      </c>
      <c r="X142" s="1">
        <f t="shared" si="18"/>
        <v>0</v>
      </c>
      <c r="Y142" s="1">
        <f t="shared" si="26"/>
        <v>0</v>
      </c>
      <c r="AB142" s="82">
        <v>141</v>
      </c>
      <c r="AC142" s="58" t="s">
        <v>779</v>
      </c>
      <c r="AD142" s="49">
        <v>6</v>
      </c>
      <c r="AE142" s="83">
        <v>41791</v>
      </c>
      <c r="AF142" s="58">
        <v>2</v>
      </c>
      <c r="AG142" s="58">
        <v>1</v>
      </c>
      <c r="AH142" s="58">
        <v>1</v>
      </c>
      <c r="AI142" s="49" t="s">
        <v>271</v>
      </c>
      <c r="AJ142" s="49">
        <f t="shared" si="19"/>
        <v>116</v>
      </c>
      <c r="AK142" s="49" t="str">
        <f t="shared" si="20"/>
        <v>ADULT_84</v>
      </c>
      <c r="AL142" s="84">
        <v>38261</v>
      </c>
      <c r="AM142" s="82" t="s">
        <v>798</v>
      </c>
    </row>
    <row r="143" spans="1:39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21"/>
        <v>12</v>
      </c>
      <c r="M143" s="1">
        <f t="shared" si="22"/>
        <v>24</v>
      </c>
      <c r="N143" s="1" t="str">
        <f>SABI_SUMMARY!L143</f>
        <v>ADULT_84</v>
      </c>
      <c r="O143" s="1" t="str">
        <f>SABI_SUMMARY!M143</f>
        <v>FEMALE_ADULT_84</v>
      </c>
      <c r="P143" s="1" t="str">
        <f>SABI_SUMMARY!N143</f>
        <v>CENSORED</v>
      </c>
      <c r="Q143" s="1">
        <f>SABI_SUMMARY!O143</f>
        <v>0</v>
      </c>
      <c r="R143" s="1">
        <f t="shared" si="23"/>
        <v>0</v>
      </c>
      <c r="S143" s="1">
        <f t="shared" si="24"/>
        <v>0</v>
      </c>
      <c r="T143" t="s">
        <v>461</v>
      </c>
      <c r="U143">
        <v>8</v>
      </c>
      <c r="V143" s="1">
        <f t="array" ref="V143">INDEX($AC$1:$AM$262,MATCH(1,($AC$1:$AC$262=T143)*($AD$1:$AD$262=U143),0),8)</f>
        <v>155</v>
      </c>
      <c r="W143" s="1" t="str">
        <f t="shared" si="25"/>
        <v>ADULT_84</v>
      </c>
      <c r="X143" s="1">
        <f t="shared" si="18"/>
        <v>1</v>
      </c>
      <c r="Y143" s="1">
        <f t="shared" si="26"/>
        <v>1</v>
      </c>
      <c r="AB143" s="82">
        <v>142</v>
      </c>
      <c r="AC143" s="58" t="s">
        <v>581</v>
      </c>
      <c r="AD143" s="49">
        <v>1</v>
      </c>
      <c r="AE143" s="65">
        <v>38534</v>
      </c>
      <c r="AF143" s="58">
        <v>2</v>
      </c>
      <c r="AG143" s="58" t="s">
        <v>271</v>
      </c>
      <c r="AH143" s="58" t="s">
        <v>271</v>
      </c>
      <c r="AI143" s="49">
        <v>0</v>
      </c>
      <c r="AJ143" s="49">
        <f t="shared" si="19"/>
        <v>43</v>
      </c>
      <c r="AK143" s="49" t="str">
        <f t="shared" si="20"/>
        <v>ADULT_36_48</v>
      </c>
      <c r="AL143" s="89">
        <v>37226</v>
      </c>
      <c r="AM143" s="82" t="s">
        <v>798</v>
      </c>
    </row>
    <row r="144" spans="1:39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21"/>
        <v>4</v>
      </c>
      <c r="M144" s="1">
        <f t="shared" si="22"/>
        <v>4</v>
      </c>
      <c r="N144" s="1" t="str">
        <f>SABI_SUMMARY!L144</f>
        <v>CUB</v>
      </c>
      <c r="O144" s="1" t="str">
        <f>SABI_SUMMARY!M144</f>
        <v>NA_CUB</v>
      </c>
      <c r="P144" s="1" t="str">
        <f>SABI_SUMMARY!N144</f>
        <v>MORTALITY</v>
      </c>
      <c r="Q144" s="1">
        <f>SABI_SUMMARY!O144</f>
        <v>1</v>
      </c>
      <c r="R144" s="1">
        <f t="shared" si="23"/>
        <v>1</v>
      </c>
      <c r="S144" s="1">
        <f t="shared" si="24"/>
        <v>1</v>
      </c>
      <c r="T144" t="s">
        <v>461</v>
      </c>
      <c r="U144">
        <v>9</v>
      </c>
      <c r="V144" s="1">
        <f t="array" ref="V144">INDEX($AC$1:$AM$262,MATCH(1,($AC$1:$AC$262=T144)*($AD$1:$AD$262=U144),0),8)</f>
        <v>178</v>
      </c>
      <c r="W144" s="1" t="str">
        <f t="shared" si="25"/>
        <v>ADULT_84</v>
      </c>
      <c r="X144" s="1">
        <f t="shared" si="18"/>
        <v>0</v>
      </c>
      <c r="Y144" s="1">
        <f t="shared" si="26"/>
        <v>0</v>
      </c>
      <c r="AB144" s="82">
        <v>143</v>
      </c>
      <c r="AC144" s="58" t="s">
        <v>581</v>
      </c>
      <c r="AD144" s="49">
        <v>2</v>
      </c>
      <c r="AE144" s="83">
        <v>38777</v>
      </c>
      <c r="AF144" s="58">
        <v>2</v>
      </c>
      <c r="AG144" s="58">
        <v>1</v>
      </c>
      <c r="AH144" s="58">
        <v>1</v>
      </c>
      <c r="AI144" s="49">
        <v>1</v>
      </c>
      <c r="AJ144" s="49">
        <f t="shared" si="19"/>
        <v>51</v>
      </c>
      <c r="AK144" s="49" t="str">
        <f t="shared" si="20"/>
        <v>ADULT_48_60</v>
      </c>
      <c r="AL144" s="89">
        <v>37226</v>
      </c>
      <c r="AM144" s="82" t="s">
        <v>798</v>
      </c>
    </row>
    <row r="145" spans="1:39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21"/>
        <v>6</v>
      </c>
      <c r="M145" s="1">
        <f t="shared" si="22"/>
        <v>6</v>
      </c>
      <c r="N145" s="1" t="str">
        <f>SABI_SUMMARY!L145</f>
        <v>CUB</v>
      </c>
      <c r="O145" s="1" t="str">
        <f>SABI_SUMMARY!M145</f>
        <v>NA_CUB</v>
      </c>
      <c r="P145" s="1" t="str">
        <f>SABI_SUMMARY!N145</f>
        <v>MORTALITY</v>
      </c>
      <c r="Q145" s="1">
        <f>SABI_SUMMARY!O145</f>
        <v>1</v>
      </c>
      <c r="R145" s="1">
        <f t="shared" si="23"/>
        <v>1</v>
      </c>
      <c r="S145" s="1">
        <f t="shared" si="24"/>
        <v>1</v>
      </c>
      <c r="T145" t="s">
        <v>461</v>
      </c>
      <c r="U145">
        <v>9</v>
      </c>
      <c r="V145" s="1">
        <f t="array" ref="V145">INDEX($AC$1:$AM$262,MATCH(1,($AC$1:$AC$262=T145)*($AD$1:$AD$262=U145),0),8)</f>
        <v>178</v>
      </c>
      <c r="W145" s="1" t="str">
        <f t="shared" si="25"/>
        <v>ADULT_84</v>
      </c>
      <c r="X145" s="1">
        <f t="shared" si="18"/>
        <v>0</v>
      </c>
      <c r="Y145" s="1">
        <f t="shared" si="26"/>
        <v>0</v>
      </c>
      <c r="AB145" s="82">
        <v>144</v>
      </c>
      <c r="AC145" s="58" t="s">
        <v>581</v>
      </c>
      <c r="AD145" s="49">
        <v>3</v>
      </c>
      <c r="AE145" s="83">
        <v>39417</v>
      </c>
      <c r="AF145" s="58">
        <v>2</v>
      </c>
      <c r="AG145" s="58">
        <v>1</v>
      </c>
      <c r="AH145" s="58">
        <v>1</v>
      </c>
      <c r="AI145" s="49">
        <v>1</v>
      </c>
      <c r="AJ145" s="49">
        <f t="shared" si="19"/>
        <v>72</v>
      </c>
      <c r="AK145" s="49" t="str">
        <f t="shared" si="20"/>
        <v>ADULT_60_72</v>
      </c>
      <c r="AL145" s="89">
        <v>37226</v>
      </c>
      <c r="AM145" s="82" t="s">
        <v>798</v>
      </c>
    </row>
    <row r="146" spans="1:39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21"/>
        <v>6</v>
      </c>
      <c r="M146" s="1">
        <f t="shared" si="22"/>
        <v>6</v>
      </c>
      <c r="N146" s="1" t="str">
        <f>SABI_SUMMARY!L146</f>
        <v>CUB</v>
      </c>
      <c r="O146" s="1" t="str">
        <f>SABI_SUMMARY!M146</f>
        <v>NA_CUB</v>
      </c>
      <c r="P146" s="1" t="str">
        <f>SABI_SUMMARY!N146</f>
        <v>MORTALITY</v>
      </c>
      <c r="Q146" s="1">
        <f>SABI_SUMMARY!O146</f>
        <v>1</v>
      </c>
      <c r="R146" s="1">
        <f t="shared" si="23"/>
        <v>1</v>
      </c>
      <c r="S146" s="1">
        <f t="shared" si="24"/>
        <v>1</v>
      </c>
      <c r="T146" t="s">
        <v>461</v>
      </c>
      <c r="U146">
        <v>9</v>
      </c>
      <c r="V146" s="1">
        <f t="array" ref="V146">INDEX($AC$1:$AM$262,MATCH(1,($AC$1:$AC$262=T146)*($AD$1:$AD$262=U146),0),8)</f>
        <v>178</v>
      </c>
      <c r="W146" s="1" t="str">
        <f t="shared" si="25"/>
        <v>ADULT_84</v>
      </c>
      <c r="X146" s="1">
        <f t="shared" si="18"/>
        <v>0</v>
      </c>
      <c r="Y146" s="1">
        <f t="shared" si="26"/>
        <v>0</v>
      </c>
      <c r="AB146" s="82">
        <v>145</v>
      </c>
      <c r="AC146" s="58" t="s">
        <v>581</v>
      </c>
      <c r="AD146" s="49">
        <v>4</v>
      </c>
      <c r="AE146" s="83">
        <v>39904</v>
      </c>
      <c r="AF146" s="58">
        <v>2</v>
      </c>
      <c r="AG146" s="58">
        <v>2</v>
      </c>
      <c r="AH146" s="58" t="s">
        <v>271</v>
      </c>
      <c r="AI146" s="49">
        <v>1</v>
      </c>
      <c r="AJ146" s="49">
        <f t="shared" si="19"/>
        <v>88</v>
      </c>
      <c r="AK146" s="49" t="str">
        <f t="shared" si="20"/>
        <v>ADULT_84</v>
      </c>
      <c r="AL146" s="89">
        <v>37226</v>
      </c>
      <c r="AM146" s="82" t="s">
        <v>798</v>
      </c>
    </row>
    <row r="147" spans="1:39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21"/>
        <v>1</v>
      </c>
      <c r="M147" s="1">
        <f t="shared" si="22"/>
        <v>1</v>
      </c>
      <c r="N147" s="1" t="str">
        <f>SABI_SUMMARY!L147</f>
        <v>CUB</v>
      </c>
      <c r="O147" s="1" t="str">
        <f>SABI_SUMMARY!M147</f>
        <v>NA_CUB</v>
      </c>
      <c r="P147" s="1" t="str">
        <f>SABI_SUMMARY!N147</f>
        <v>MORTALITY</v>
      </c>
      <c r="Q147" s="1">
        <f>SABI_SUMMARY!O147</f>
        <v>1</v>
      </c>
      <c r="R147" s="1">
        <f t="shared" si="23"/>
        <v>1</v>
      </c>
      <c r="S147" s="1">
        <f t="shared" si="24"/>
        <v>1</v>
      </c>
      <c r="T147" t="s">
        <v>461</v>
      </c>
      <c r="U147">
        <v>10</v>
      </c>
      <c r="V147" s="1">
        <f t="array" ref="V147">INDEX($AC$1:$AM$262,MATCH(1,($AC$1:$AC$262=T147)*($AD$1:$AD$262=U147),0),8)</f>
        <v>188</v>
      </c>
      <c r="W147" s="1" t="str">
        <f t="shared" si="25"/>
        <v>ADULT_84</v>
      </c>
      <c r="X147" s="1">
        <f t="shared" si="18"/>
        <v>0</v>
      </c>
      <c r="Y147" s="1">
        <f t="shared" si="26"/>
        <v>0</v>
      </c>
      <c r="AB147" s="82">
        <v>146</v>
      </c>
      <c r="AC147" s="58" t="s">
        <v>581</v>
      </c>
      <c r="AD147" s="49">
        <v>5</v>
      </c>
      <c r="AE147" s="65">
        <v>40544</v>
      </c>
      <c r="AF147" s="58">
        <v>3</v>
      </c>
      <c r="AG147" s="58">
        <v>2</v>
      </c>
      <c r="AH147" s="58">
        <v>1</v>
      </c>
      <c r="AI147" s="49">
        <v>0</v>
      </c>
      <c r="AJ147" s="49">
        <f t="shared" si="19"/>
        <v>109</v>
      </c>
      <c r="AK147" s="49" t="str">
        <f t="shared" si="20"/>
        <v>ADULT_84</v>
      </c>
      <c r="AL147" s="89">
        <v>37226</v>
      </c>
      <c r="AM147" s="82" t="s">
        <v>798</v>
      </c>
    </row>
    <row r="148" spans="1:39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21"/>
        <v>1</v>
      </c>
      <c r="M148" s="1">
        <f t="shared" si="22"/>
        <v>1</v>
      </c>
      <c r="N148" s="1" t="str">
        <f>SABI_SUMMARY!L148</f>
        <v>CUB</v>
      </c>
      <c r="O148" s="1" t="str">
        <f>SABI_SUMMARY!M148</f>
        <v>NA_CUB</v>
      </c>
      <c r="P148" s="1" t="str">
        <f>SABI_SUMMARY!N148</f>
        <v>MORTALITY</v>
      </c>
      <c r="Q148" s="1">
        <f>SABI_SUMMARY!O148</f>
        <v>1</v>
      </c>
      <c r="R148" s="1">
        <f t="shared" si="23"/>
        <v>1</v>
      </c>
      <c r="S148" s="1">
        <f t="shared" si="24"/>
        <v>1</v>
      </c>
      <c r="T148" t="s">
        <v>461</v>
      </c>
      <c r="U148">
        <v>10</v>
      </c>
      <c r="V148" s="1">
        <f t="array" ref="V148">INDEX($AC$1:$AM$262,MATCH(1,($AC$1:$AC$262=T148)*($AD$1:$AD$262=U148),0),8)</f>
        <v>188</v>
      </c>
      <c r="W148" s="1" t="str">
        <f t="shared" si="25"/>
        <v>ADULT_84</v>
      </c>
      <c r="X148" s="1">
        <f t="shared" si="18"/>
        <v>0</v>
      </c>
      <c r="Y148" s="1">
        <f t="shared" si="26"/>
        <v>0</v>
      </c>
      <c r="AB148" s="82">
        <v>147</v>
      </c>
      <c r="AC148" s="58" t="s">
        <v>581</v>
      </c>
      <c r="AD148" s="49">
        <v>6</v>
      </c>
      <c r="AE148" s="65">
        <v>40940</v>
      </c>
      <c r="AF148" s="58">
        <v>3</v>
      </c>
      <c r="AG148" s="58">
        <v>2</v>
      </c>
      <c r="AH148" s="58" t="s">
        <v>271</v>
      </c>
      <c r="AI148" s="49">
        <v>1</v>
      </c>
      <c r="AJ148" s="49">
        <f t="shared" si="19"/>
        <v>122</v>
      </c>
      <c r="AK148" s="49" t="str">
        <f t="shared" si="20"/>
        <v>ADULT_84</v>
      </c>
      <c r="AL148" s="89">
        <v>37226</v>
      </c>
      <c r="AM148" s="82" t="s">
        <v>798</v>
      </c>
    </row>
    <row r="149" spans="1:39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21"/>
        <v>2</v>
      </c>
      <c r="M149" s="1">
        <f t="shared" si="22"/>
        <v>2</v>
      </c>
      <c r="N149" s="1" t="str">
        <f>SABI_SUMMARY!L149</f>
        <v>CUB</v>
      </c>
      <c r="O149" s="1" t="str">
        <f>SABI_SUMMARY!M149</f>
        <v>NA_CUB</v>
      </c>
      <c r="P149" s="1" t="str">
        <f>SABI_SUMMARY!N149</f>
        <v>MORTALITY</v>
      </c>
      <c r="Q149" s="1">
        <f>SABI_SUMMARY!O149</f>
        <v>1</v>
      </c>
      <c r="R149" s="1">
        <f t="shared" si="23"/>
        <v>1</v>
      </c>
      <c r="S149" s="1">
        <f t="shared" si="24"/>
        <v>1</v>
      </c>
      <c r="T149" t="s">
        <v>476</v>
      </c>
      <c r="U149">
        <v>1</v>
      </c>
      <c r="V149" s="1">
        <f t="array" ref="V149">INDEX($AC$1:$AM$262,MATCH(1,($AC$1:$AC$262=T149)*($AD$1:$AD$262=U149),0),8)</f>
        <v>59</v>
      </c>
      <c r="W149" s="1" t="str">
        <f t="shared" si="25"/>
        <v>ADULT_48_60</v>
      </c>
      <c r="X149" s="1">
        <f t="shared" si="18"/>
        <v>0</v>
      </c>
      <c r="Y149" s="1">
        <f t="shared" si="26"/>
        <v>0</v>
      </c>
      <c r="AB149" s="82">
        <v>148</v>
      </c>
      <c r="AC149" s="58" t="s">
        <v>594</v>
      </c>
      <c r="AD149" s="49">
        <v>1</v>
      </c>
      <c r="AE149" s="83">
        <v>38838</v>
      </c>
      <c r="AF149" s="58">
        <v>1</v>
      </c>
      <c r="AG149" s="58" t="s">
        <v>271</v>
      </c>
      <c r="AH149" s="58">
        <v>1</v>
      </c>
      <c r="AI149" s="49">
        <v>1</v>
      </c>
      <c r="AJ149" s="49">
        <f t="shared" si="19"/>
        <v>47</v>
      </c>
      <c r="AK149" s="49" t="str">
        <f t="shared" si="20"/>
        <v>ADULT_36_48</v>
      </c>
      <c r="AL149" s="85">
        <v>37408</v>
      </c>
      <c r="AM149" s="82" t="s">
        <v>799</v>
      </c>
    </row>
    <row r="150" spans="1:39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21"/>
        <v>12</v>
      </c>
      <c r="M150" s="1">
        <f t="shared" si="22"/>
        <v>24</v>
      </c>
      <c r="N150" s="1" t="str">
        <f>SABI_SUMMARY!L150</f>
        <v>ADULT_84</v>
      </c>
      <c r="O150" s="1" t="str">
        <f>SABI_SUMMARY!M150</f>
        <v>FEMALE_ADULT_84</v>
      </c>
      <c r="P150" s="1" t="str">
        <f>SABI_SUMMARY!N150</f>
        <v>MORTALITY</v>
      </c>
      <c r="Q150" s="1">
        <f>SABI_SUMMARY!O150</f>
        <v>1</v>
      </c>
      <c r="R150" s="1">
        <f t="shared" si="23"/>
        <v>0</v>
      </c>
      <c r="S150" s="1">
        <f t="shared" si="24"/>
        <v>0</v>
      </c>
      <c r="T150" t="s">
        <v>476</v>
      </c>
      <c r="U150">
        <v>1</v>
      </c>
      <c r="V150" s="1">
        <f t="array" ref="V150">INDEX($AC$1:$AM$262,MATCH(1,($AC$1:$AC$262=T150)*($AD$1:$AD$262=U150),0),8)</f>
        <v>59</v>
      </c>
      <c r="W150" s="1" t="str">
        <f t="shared" si="25"/>
        <v>ADULT_48_60</v>
      </c>
      <c r="X150" s="1">
        <f t="shared" si="18"/>
        <v>1</v>
      </c>
      <c r="Y150" s="1">
        <f t="shared" si="26"/>
        <v>1</v>
      </c>
      <c r="AB150" s="82">
        <v>149</v>
      </c>
      <c r="AC150" s="58" t="s">
        <v>594</v>
      </c>
      <c r="AD150" s="49">
        <v>2</v>
      </c>
      <c r="AE150" s="83">
        <v>39783</v>
      </c>
      <c r="AF150" s="58">
        <v>2</v>
      </c>
      <c r="AG150" s="58">
        <v>1</v>
      </c>
      <c r="AH150" s="58" t="s">
        <v>271</v>
      </c>
      <c r="AI150" s="49">
        <v>1</v>
      </c>
      <c r="AJ150" s="49">
        <f t="shared" si="19"/>
        <v>78</v>
      </c>
      <c r="AK150" s="49" t="str">
        <f t="shared" si="20"/>
        <v>ADULT_72_84</v>
      </c>
      <c r="AL150" s="85">
        <v>37408</v>
      </c>
      <c r="AM150" s="82" t="s">
        <v>799</v>
      </c>
    </row>
    <row r="151" spans="1:39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21"/>
        <v>12</v>
      </c>
      <c r="M151" s="1">
        <f t="shared" si="22"/>
        <v>24</v>
      </c>
      <c r="N151" s="1" t="str">
        <f>SABI_SUMMARY!L151</f>
        <v>ADULT_60_72</v>
      </c>
      <c r="O151" s="1" t="str">
        <f>SABI_SUMMARY!M151</f>
        <v>FEMALE_ADULT_60_72</v>
      </c>
      <c r="P151" s="1" t="str">
        <f>SABI_SUMMARY!N151</f>
        <v>CENSORED</v>
      </c>
      <c r="Q151" s="1">
        <f>SABI_SUMMARY!O151</f>
        <v>0</v>
      </c>
      <c r="R151" s="1">
        <f t="shared" si="23"/>
        <v>0</v>
      </c>
      <c r="S151" s="1">
        <f t="shared" si="24"/>
        <v>0</v>
      </c>
      <c r="T151" t="s">
        <v>476</v>
      </c>
      <c r="U151">
        <v>2</v>
      </c>
      <c r="V151" s="1">
        <f t="array" ref="V151">INDEX($AC$1:$AM$262,MATCH(1,($AC$1:$AC$262=T151)*($AD$1:$AD$262=U151),0),8)</f>
        <v>88</v>
      </c>
      <c r="W151" s="1" t="str">
        <f t="shared" si="25"/>
        <v>ADULT_84</v>
      </c>
      <c r="X151" s="1">
        <f t="shared" si="18"/>
        <v>1</v>
      </c>
      <c r="Y151" s="1">
        <f t="shared" si="26"/>
        <v>1</v>
      </c>
      <c r="AB151" s="82">
        <v>150</v>
      </c>
      <c r="AC151" s="58" t="s">
        <v>594</v>
      </c>
      <c r="AD151" s="49">
        <v>3</v>
      </c>
      <c r="AE151" s="65">
        <v>40634</v>
      </c>
      <c r="AF151" s="58">
        <v>1</v>
      </c>
      <c r="AG151" s="58">
        <v>1</v>
      </c>
      <c r="AH151" s="58" t="s">
        <v>271</v>
      </c>
      <c r="AI151" s="49">
        <v>1</v>
      </c>
      <c r="AJ151" s="49">
        <f t="shared" si="19"/>
        <v>106</v>
      </c>
      <c r="AK151" s="49" t="str">
        <f t="shared" si="20"/>
        <v>ADULT_84</v>
      </c>
      <c r="AL151" s="85">
        <v>37408</v>
      </c>
      <c r="AM151" s="82" t="s">
        <v>799</v>
      </c>
    </row>
    <row r="152" spans="1:39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21"/>
        <v>1</v>
      </c>
      <c r="M152" s="1">
        <f t="shared" si="22"/>
        <v>1</v>
      </c>
      <c r="N152" s="1" t="str">
        <f>SABI_SUMMARY!L152</f>
        <v>CUB</v>
      </c>
      <c r="O152" s="1" t="str">
        <f>SABI_SUMMARY!M152</f>
        <v>NA_CUB</v>
      </c>
      <c r="P152" s="1" t="str">
        <f>SABI_SUMMARY!N152</f>
        <v>MORTALITY</v>
      </c>
      <c r="Q152" s="1">
        <f>SABI_SUMMARY!O152</f>
        <v>1</v>
      </c>
      <c r="R152" s="1">
        <f t="shared" si="23"/>
        <v>1</v>
      </c>
      <c r="S152" s="1">
        <f t="shared" si="24"/>
        <v>1</v>
      </c>
      <c r="T152" t="s">
        <v>480</v>
      </c>
      <c r="U152">
        <v>1</v>
      </c>
      <c r="V152" s="1">
        <f t="array" ref="V152">INDEX($AC$1:$AM$262,MATCH(1,($AC$1:$AC$262=T152)*($AD$1:$AD$262=U152),0),8)</f>
        <v>47</v>
      </c>
      <c r="W152" s="1" t="str">
        <f t="shared" si="25"/>
        <v>ADULT_36_48</v>
      </c>
      <c r="X152" s="1">
        <f t="shared" si="18"/>
        <v>0</v>
      </c>
      <c r="Y152" s="1">
        <f t="shared" si="26"/>
        <v>0</v>
      </c>
      <c r="AB152" s="82">
        <v>151</v>
      </c>
      <c r="AC152" s="58" t="s">
        <v>594</v>
      </c>
      <c r="AD152" s="49">
        <v>4</v>
      </c>
      <c r="AE152" s="83">
        <v>41244</v>
      </c>
      <c r="AF152" s="58">
        <v>1</v>
      </c>
      <c r="AG152" s="58" t="s">
        <v>271</v>
      </c>
      <c r="AH152" s="58">
        <v>1</v>
      </c>
      <c r="AI152" s="49">
        <v>1</v>
      </c>
      <c r="AJ152" s="49">
        <f t="shared" si="19"/>
        <v>126</v>
      </c>
      <c r="AK152" s="49" t="str">
        <f t="shared" si="20"/>
        <v>ADULT_84</v>
      </c>
      <c r="AL152" s="85">
        <v>37408</v>
      </c>
      <c r="AM152" s="82" t="s">
        <v>799</v>
      </c>
    </row>
    <row r="153" spans="1:39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21"/>
        <v>1</v>
      </c>
      <c r="M153" s="1">
        <f t="shared" si="22"/>
        <v>1</v>
      </c>
      <c r="N153" s="1" t="str">
        <f>SABI_SUMMARY!L153</f>
        <v>CUB</v>
      </c>
      <c r="O153" s="1" t="str">
        <f>SABI_SUMMARY!M153</f>
        <v>NA_CUB</v>
      </c>
      <c r="P153" s="1" t="str">
        <f>SABI_SUMMARY!N153</f>
        <v>MORTALITY</v>
      </c>
      <c r="Q153" s="1">
        <f>SABI_SUMMARY!O153</f>
        <v>1</v>
      </c>
      <c r="R153" s="1">
        <f t="shared" si="23"/>
        <v>1</v>
      </c>
      <c r="S153" s="1">
        <f t="shared" si="24"/>
        <v>1</v>
      </c>
      <c r="T153" t="s">
        <v>480</v>
      </c>
      <c r="U153">
        <v>1</v>
      </c>
      <c r="V153" s="1">
        <f t="array" ref="V153">INDEX($AC$1:$AM$262,MATCH(1,($AC$1:$AC$262=T153)*($AD$1:$AD$262=U153),0),8)</f>
        <v>47</v>
      </c>
      <c r="W153" s="1" t="str">
        <f t="shared" si="25"/>
        <v>ADULT_36_48</v>
      </c>
      <c r="X153" s="1">
        <f t="shared" si="18"/>
        <v>0</v>
      </c>
      <c r="Y153" s="1">
        <f t="shared" si="26"/>
        <v>0</v>
      </c>
      <c r="AB153" s="82">
        <v>152</v>
      </c>
      <c r="AC153" s="58" t="s">
        <v>603</v>
      </c>
      <c r="AD153" s="49">
        <v>1</v>
      </c>
      <c r="AE153" s="86">
        <v>35704</v>
      </c>
      <c r="AF153" s="58">
        <v>2</v>
      </c>
      <c r="AG153" s="58">
        <v>2</v>
      </c>
      <c r="AH153" s="58" t="s">
        <v>271</v>
      </c>
      <c r="AI153" s="49">
        <v>2</v>
      </c>
      <c r="AJ153" s="49">
        <f t="shared" si="19"/>
        <v>55</v>
      </c>
      <c r="AK153" s="49" t="str">
        <f t="shared" si="20"/>
        <v>ADULT_48_60</v>
      </c>
      <c r="AL153" s="85">
        <v>34029</v>
      </c>
      <c r="AM153" s="82" t="s">
        <v>799</v>
      </c>
    </row>
    <row r="154" spans="1:39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21"/>
        <v>12</v>
      </c>
      <c r="M154" s="1">
        <f t="shared" si="22"/>
        <v>24</v>
      </c>
      <c r="N154" s="1" t="str">
        <f>SABI_SUMMARY!L154</f>
        <v>SUBADULT</v>
      </c>
      <c r="O154" s="1" t="str">
        <f>SABI_SUMMARY!M154</f>
        <v>FEMALE_SUBADULT</v>
      </c>
      <c r="P154" s="1" t="str">
        <f>SABI_SUMMARY!N154</f>
        <v>CENSORED</v>
      </c>
      <c r="Q154" s="1">
        <f>SABI_SUMMARY!O154</f>
        <v>0</v>
      </c>
      <c r="R154" s="1">
        <f t="shared" si="23"/>
        <v>0</v>
      </c>
      <c r="S154" s="1">
        <f t="shared" si="24"/>
        <v>0</v>
      </c>
      <c r="T154" t="s">
        <v>480</v>
      </c>
      <c r="U154">
        <v>1</v>
      </c>
      <c r="V154" s="1">
        <f t="array" ref="V154">INDEX($AC$1:$AM$262,MATCH(1,($AC$1:$AC$262=T154)*($AD$1:$AD$262=U154),0),8)</f>
        <v>47</v>
      </c>
      <c r="W154" s="1" t="str">
        <f t="shared" si="25"/>
        <v>ADULT_36_48</v>
      </c>
      <c r="X154" s="1">
        <f t="shared" si="18"/>
        <v>1</v>
      </c>
      <c r="Y154" s="1">
        <f t="shared" si="26"/>
        <v>1</v>
      </c>
      <c r="AB154" s="82">
        <v>153</v>
      </c>
      <c r="AC154" s="58" t="s">
        <v>603</v>
      </c>
      <c r="AD154" s="49">
        <v>2</v>
      </c>
      <c r="AE154" s="86">
        <v>36557</v>
      </c>
      <c r="AF154" s="58">
        <v>2</v>
      </c>
      <c r="AG154" s="58" t="s">
        <v>271</v>
      </c>
      <c r="AH154" s="58" t="s">
        <v>271</v>
      </c>
      <c r="AI154" s="49">
        <v>0</v>
      </c>
      <c r="AJ154" s="49">
        <f t="shared" si="19"/>
        <v>83</v>
      </c>
      <c r="AK154" s="49" t="str">
        <f t="shared" si="20"/>
        <v>ADULT_72_84</v>
      </c>
      <c r="AL154" s="85">
        <v>34029</v>
      </c>
      <c r="AM154" s="82" t="s">
        <v>799</v>
      </c>
    </row>
    <row r="155" spans="1:39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21"/>
        <v>12</v>
      </c>
      <c r="M155" s="1">
        <f t="shared" si="22"/>
        <v>19</v>
      </c>
      <c r="N155" s="1" t="str">
        <f>SABI_SUMMARY!L155</f>
        <v>JUVENILE</v>
      </c>
      <c r="O155" s="1" t="str">
        <f>SABI_SUMMARY!M155</f>
        <v>FEMALE_JUVENILE</v>
      </c>
      <c r="P155" s="1" t="str">
        <f>SABI_SUMMARY!N155</f>
        <v>CENSORED</v>
      </c>
      <c r="Q155" s="1">
        <f>SABI_SUMMARY!O155</f>
        <v>0</v>
      </c>
      <c r="R155" s="1">
        <f t="shared" si="23"/>
        <v>0</v>
      </c>
      <c r="S155" s="1">
        <f t="shared" si="24"/>
        <v>1</v>
      </c>
      <c r="T155" t="s">
        <v>480</v>
      </c>
      <c r="U155">
        <v>1</v>
      </c>
      <c r="V155" s="1">
        <f t="array" ref="V155">INDEX($AC$1:$AM$262,MATCH(1,($AC$1:$AC$262=T155)*($AD$1:$AD$262=U155),0),8)</f>
        <v>47</v>
      </c>
      <c r="W155" s="1" t="str">
        <f t="shared" si="25"/>
        <v>ADULT_36_48</v>
      </c>
      <c r="X155" s="1">
        <f t="shared" si="18"/>
        <v>1</v>
      </c>
      <c r="Y155" s="1">
        <f t="shared" si="26"/>
        <v>0</v>
      </c>
      <c r="AB155" s="82">
        <v>154</v>
      </c>
      <c r="AC155" s="58" t="s">
        <v>603</v>
      </c>
      <c r="AD155" s="49">
        <v>3</v>
      </c>
      <c r="AE155" s="83">
        <v>36892</v>
      </c>
      <c r="AF155" s="58">
        <v>2</v>
      </c>
      <c r="AG155" s="58">
        <v>2</v>
      </c>
      <c r="AH155" s="58" t="s">
        <v>271</v>
      </c>
      <c r="AI155" s="49">
        <v>2</v>
      </c>
      <c r="AJ155" s="49">
        <f t="shared" si="19"/>
        <v>94</v>
      </c>
      <c r="AK155" s="49" t="str">
        <f t="shared" si="20"/>
        <v>ADULT_84</v>
      </c>
      <c r="AL155" s="85">
        <v>34029</v>
      </c>
      <c r="AM155" s="82" t="s">
        <v>799</v>
      </c>
    </row>
    <row r="156" spans="1:39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21"/>
        <v>2</v>
      </c>
      <c r="M156" s="1">
        <f t="shared" si="22"/>
        <v>2</v>
      </c>
      <c r="N156" s="1" t="str">
        <f>SABI_SUMMARY!L156</f>
        <v>CUB</v>
      </c>
      <c r="O156" s="1" t="str">
        <f>SABI_SUMMARY!M156</f>
        <v>NA_CUB</v>
      </c>
      <c r="P156" s="1" t="str">
        <f>SABI_SUMMARY!N156</f>
        <v>MORTALITY</v>
      </c>
      <c r="Q156" s="1">
        <f>SABI_SUMMARY!O156</f>
        <v>1</v>
      </c>
      <c r="R156" s="1">
        <f t="shared" si="23"/>
        <v>1</v>
      </c>
      <c r="S156" s="1">
        <f t="shared" si="24"/>
        <v>1</v>
      </c>
      <c r="T156" t="s">
        <v>480</v>
      </c>
      <c r="U156">
        <v>2</v>
      </c>
      <c r="V156" s="1">
        <f t="array" ref="V156">INDEX($AC$1:$AM$262,MATCH(1,($AC$1:$AC$262=T156)*($AD$1:$AD$262=U156),0),8)</f>
        <v>66</v>
      </c>
      <c r="W156" s="1" t="str">
        <f t="shared" si="25"/>
        <v>ADULT_60_72</v>
      </c>
      <c r="X156" s="1">
        <f t="shared" si="18"/>
        <v>0</v>
      </c>
      <c r="Y156" s="1">
        <f t="shared" si="26"/>
        <v>0</v>
      </c>
      <c r="AB156" s="82">
        <v>155</v>
      </c>
      <c r="AC156" s="58" t="s">
        <v>603</v>
      </c>
      <c r="AD156" s="49">
        <v>4</v>
      </c>
      <c r="AE156" s="83">
        <v>38047</v>
      </c>
      <c r="AF156" s="58">
        <v>2</v>
      </c>
      <c r="AG156" s="58" t="s">
        <v>271</v>
      </c>
      <c r="AH156" s="58">
        <v>2</v>
      </c>
      <c r="AI156" s="49">
        <v>2</v>
      </c>
      <c r="AJ156" s="49">
        <f t="shared" si="19"/>
        <v>132</v>
      </c>
      <c r="AK156" s="49" t="str">
        <f t="shared" si="20"/>
        <v>ADULT_84</v>
      </c>
      <c r="AL156" s="85">
        <v>34029</v>
      </c>
      <c r="AM156" s="82" t="s">
        <v>799</v>
      </c>
    </row>
    <row r="157" spans="1:39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21"/>
        <v>2</v>
      </c>
      <c r="M157" s="1">
        <f t="shared" si="22"/>
        <v>2</v>
      </c>
      <c r="N157" s="1" t="str">
        <f>SABI_SUMMARY!L157</f>
        <v>CUB</v>
      </c>
      <c r="O157" s="1" t="str">
        <f>SABI_SUMMARY!M157</f>
        <v>NA_CUB</v>
      </c>
      <c r="P157" s="1" t="str">
        <f>SABI_SUMMARY!N157</f>
        <v>MORTALITY</v>
      </c>
      <c r="Q157" s="1">
        <f>SABI_SUMMARY!O157</f>
        <v>1</v>
      </c>
      <c r="R157" s="1">
        <f t="shared" si="23"/>
        <v>1</v>
      </c>
      <c r="S157" s="1">
        <f t="shared" si="24"/>
        <v>1</v>
      </c>
      <c r="T157" t="s">
        <v>480</v>
      </c>
      <c r="U157">
        <v>2</v>
      </c>
      <c r="V157" s="1">
        <f t="array" ref="V157">INDEX($AC$1:$AM$262,MATCH(1,($AC$1:$AC$262=T157)*($AD$1:$AD$262=U157),0),8)</f>
        <v>66</v>
      </c>
      <c r="W157" s="1" t="str">
        <f t="shared" si="25"/>
        <v>ADULT_60_72</v>
      </c>
      <c r="X157" s="1">
        <f t="shared" si="18"/>
        <v>0</v>
      </c>
      <c r="Y157" s="1">
        <f t="shared" si="26"/>
        <v>0</v>
      </c>
      <c r="AB157" s="82">
        <v>156</v>
      </c>
      <c r="AC157" s="58" t="s">
        <v>603</v>
      </c>
      <c r="AD157" s="49">
        <v>5</v>
      </c>
      <c r="AE157" s="83">
        <v>38687</v>
      </c>
      <c r="AF157" s="58">
        <v>2</v>
      </c>
      <c r="AG157" s="58">
        <v>1</v>
      </c>
      <c r="AH157" s="58">
        <v>1</v>
      </c>
      <c r="AI157" s="49">
        <v>1</v>
      </c>
      <c r="AJ157" s="49">
        <f t="shared" si="19"/>
        <v>153</v>
      </c>
      <c r="AK157" s="49" t="str">
        <f t="shared" si="20"/>
        <v>ADULT_84</v>
      </c>
      <c r="AL157" s="85">
        <v>34029</v>
      </c>
      <c r="AM157" s="82" t="s">
        <v>799</v>
      </c>
    </row>
    <row r="158" spans="1:39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21"/>
        <v>2</v>
      </c>
      <c r="M158" s="1">
        <f t="shared" si="22"/>
        <v>2</v>
      </c>
      <c r="N158" s="1" t="str">
        <f>SABI_SUMMARY!L158</f>
        <v>CUB</v>
      </c>
      <c r="O158" s="1" t="str">
        <f>SABI_SUMMARY!M158</f>
        <v>NA_CUB</v>
      </c>
      <c r="P158" s="1" t="str">
        <f>SABI_SUMMARY!N158</f>
        <v>MORTALITY</v>
      </c>
      <c r="Q158" s="1">
        <f>SABI_SUMMARY!O158</f>
        <v>1</v>
      </c>
      <c r="R158" s="1">
        <f t="shared" si="23"/>
        <v>1</v>
      </c>
      <c r="S158" s="1">
        <f t="shared" si="24"/>
        <v>1</v>
      </c>
      <c r="T158" t="s">
        <v>480</v>
      </c>
      <c r="U158">
        <v>2</v>
      </c>
      <c r="V158" s="1">
        <f t="array" ref="V158">INDEX($AC$1:$AM$262,MATCH(1,($AC$1:$AC$262=T158)*($AD$1:$AD$262=U158),0),8)</f>
        <v>66</v>
      </c>
      <c r="W158" s="1" t="str">
        <f t="shared" si="25"/>
        <v>ADULT_60_72</v>
      </c>
      <c r="X158" s="1">
        <f t="shared" si="18"/>
        <v>0</v>
      </c>
      <c r="Y158" s="1">
        <f t="shared" si="26"/>
        <v>0</v>
      </c>
      <c r="AB158" s="82">
        <v>157</v>
      </c>
      <c r="AC158" s="58" t="s">
        <v>603</v>
      </c>
      <c r="AD158" s="49">
        <v>6</v>
      </c>
      <c r="AE158" s="83">
        <v>39783</v>
      </c>
      <c r="AF158" s="58" t="s">
        <v>271</v>
      </c>
      <c r="AG158" s="58" t="s">
        <v>271</v>
      </c>
      <c r="AH158" s="58" t="s">
        <v>271</v>
      </c>
      <c r="AI158" s="49">
        <v>0</v>
      </c>
      <c r="AJ158" s="49">
        <f t="shared" si="19"/>
        <v>189</v>
      </c>
      <c r="AK158" s="49" t="str">
        <f t="shared" si="20"/>
        <v>ADULT_84</v>
      </c>
      <c r="AL158" s="85">
        <v>34029</v>
      </c>
      <c r="AM158" s="82" t="s">
        <v>799</v>
      </c>
    </row>
    <row r="159" spans="1:39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21"/>
        <v>4</v>
      </c>
      <c r="M159" s="1">
        <f t="shared" si="22"/>
        <v>4</v>
      </c>
      <c r="N159" s="1" t="str">
        <f>SABI_SUMMARY!L159</f>
        <v>CUB</v>
      </c>
      <c r="O159" s="1" t="str">
        <f>SABI_SUMMARY!M159</f>
        <v>NA_CUB</v>
      </c>
      <c r="P159" s="1" t="str">
        <f>SABI_SUMMARY!N159</f>
        <v>MORTALITY</v>
      </c>
      <c r="Q159" s="1">
        <f>SABI_SUMMARY!O159</f>
        <v>1</v>
      </c>
      <c r="R159" s="1">
        <f t="shared" si="23"/>
        <v>1</v>
      </c>
      <c r="S159" s="1">
        <f t="shared" si="24"/>
        <v>1</v>
      </c>
      <c r="T159" t="s">
        <v>485</v>
      </c>
      <c r="U159">
        <v>1</v>
      </c>
      <c r="V159" s="1">
        <f t="array" ref="V159">INDEX($AC$1:$AM$262,MATCH(1,($AC$1:$AC$262=T159)*($AD$1:$AD$262=U159),0),8)</f>
        <v>62</v>
      </c>
      <c r="W159" s="1" t="str">
        <f t="shared" si="25"/>
        <v>ADULT_60_72</v>
      </c>
      <c r="X159" s="1">
        <f t="shared" si="18"/>
        <v>0</v>
      </c>
      <c r="Y159" s="1">
        <f t="shared" si="26"/>
        <v>0</v>
      </c>
      <c r="AB159" s="82">
        <v>158</v>
      </c>
      <c r="AC159" s="58" t="s">
        <v>614</v>
      </c>
      <c r="AD159" s="49">
        <v>1</v>
      </c>
      <c r="AE159" s="83">
        <v>39722</v>
      </c>
      <c r="AF159" s="58">
        <v>2</v>
      </c>
      <c r="AG159" s="58" t="s">
        <v>271</v>
      </c>
      <c r="AH159" s="58" t="s">
        <v>271</v>
      </c>
      <c r="AI159" s="49">
        <v>0</v>
      </c>
      <c r="AJ159" s="49">
        <f t="shared" si="19"/>
        <v>42</v>
      </c>
      <c r="AK159" s="49" t="str">
        <f t="shared" si="20"/>
        <v>ADULT_36_48</v>
      </c>
      <c r="AL159" s="84">
        <v>38443</v>
      </c>
      <c r="AM159" s="82" t="s">
        <v>798</v>
      </c>
    </row>
    <row r="160" spans="1:39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21"/>
        <v>12</v>
      </c>
      <c r="M160" s="1">
        <f t="shared" si="22"/>
        <v>24</v>
      </c>
      <c r="N160" s="1" t="str">
        <f>SABI_SUMMARY!L160</f>
        <v>SUBADULT</v>
      </c>
      <c r="O160" s="1" t="str">
        <f>SABI_SUMMARY!M160</f>
        <v>FEMALE_SUBADULT</v>
      </c>
      <c r="P160" s="1" t="str">
        <f>SABI_SUMMARY!N160</f>
        <v>CENSORED</v>
      </c>
      <c r="Q160" s="1">
        <f>SABI_SUMMARY!O160</f>
        <v>0</v>
      </c>
      <c r="R160" s="1">
        <f t="shared" si="23"/>
        <v>0</v>
      </c>
      <c r="S160" s="1">
        <f t="shared" si="24"/>
        <v>0</v>
      </c>
      <c r="T160" t="s">
        <v>485</v>
      </c>
      <c r="U160">
        <v>1</v>
      </c>
      <c r="V160" s="1">
        <f t="array" ref="V160">INDEX($AC$1:$AM$262,MATCH(1,($AC$1:$AC$262=T160)*($AD$1:$AD$262=U160),0),8)</f>
        <v>62</v>
      </c>
      <c r="W160" s="1" t="str">
        <f t="shared" si="25"/>
        <v>ADULT_60_72</v>
      </c>
      <c r="X160" s="1">
        <f t="shared" si="18"/>
        <v>1</v>
      </c>
      <c r="Y160" s="1">
        <f t="shared" si="26"/>
        <v>1</v>
      </c>
      <c r="AB160" s="82">
        <v>159</v>
      </c>
      <c r="AC160" s="58" t="s">
        <v>614</v>
      </c>
      <c r="AD160" s="49">
        <v>2</v>
      </c>
      <c r="AE160" s="83">
        <v>39904</v>
      </c>
      <c r="AF160" s="58">
        <v>2</v>
      </c>
      <c r="AG160" s="58">
        <v>1</v>
      </c>
      <c r="AH160" s="58">
        <v>1</v>
      </c>
      <c r="AI160" s="49">
        <v>2</v>
      </c>
      <c r="AJ160" s="49">
        <f t="shared" si="19"/>
        <v>48</v>
      </c>
      <c r="AK160" s="49" t="str">
        <f t="shared" si="20"/>
        <v>ADULT_36_48</v>
      </c>
      <c r="AL160" s="84">
        <v>38443</v>
      </c>
      <c r="AM160" s="82" t="s">
        <v>798</v>
      </c>
    </row>
    <row r="161" spans="1:39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21"/>
        <v>12</v>
      </c>
      <c r="M161" s="1">
        <f t="shared" si="22"/>
        <v>24</v>
      </c>
      <c r="N161" s="1" t="str">
        <f>SABI_SUMMARY!L161</f>
        <v>ADULT_36_48</v>
      </c>
      <c r="O161" s="1" t="str">
        <f>SABI_SUMMARY!M161</f>
        <v>MALE_ADULT_36_48</v>
      </c>
      <c r="P161" s="1" t="str">
        <f>SABI_SUMMARY!N161</f>
        <v>CENSORED</v>
      </c>
      <c r="Q161" s="1">
        <f>SABI_SUMMARY!O161</f>
        <v>0</v>
      </c>
      <c r="R161" s="1">
        <f t="shared" si="23"/>
        <v>0</v>
      </c>
      <c r="S161" s="1">
        <f t="shared" si="24"/>
        <v>0</v>
      </c>
      <c r="T161" t="s">
        <v>485</v>
      </c>
      <c r="U161">
        <v>2</v>
      </c>
      <c r="V161" s="1">
        <f t="array" ref="V161">INDEX($AC$1:$AM$262,MATCH(1,($AC$1:$AC$262=T161)*($AD$1:$AD$262=U161),0),8)</f>
        <v>94</v>
      </c>
      <c r="W161" s="1" t="str">
        <f t="shared" si="25"/>
        <v>ADULT_84</v>
      </c>
      <c r="X161" s="1">
        <f t="shared" si="18"/>
        <v>1</v>
      </c>
      <c r="Y161" s="1">
        <f t="shared" si="26"/>
        <v>1</v>
      </c>
      <c r="AB161" s="82">
        <v>160</v>
      </c>
      <c r="AC161" s="58" t="s">
        <v>614</v>
      </c>
      <c r="AD161" s="49">
        <v>3</v>
      </c>
      <c r="AE161" s="65">
        <v>40575</v>
      </c>
      <c r="AF161" s="58">
        <v>2</v>
      </c>
      <c r="AG161" s="58" t="s">
        <v>271</v>
      </c>
      <c r="AH161" s="58" t="s">
        <v>271</v>
      </c>
      <c r="AI161" s="49">
        <v>0</v>
      </c>
      <c r="AJ161" s="49">
        <f t="shared" si="19"/>
        <v>70</v>
      </c>
      <c r="AK161" s="49" t="str">
        <f t="shared" si="20"/>
        <v>ADULT_60_72</v>
      </c>
      <c r="AL161" s="84">
        <v>38443</v>
      </c>
      <c r="AM161" s="82" t="s">
        <v>798</v>
      </c>
    </row>
    <row r="162" spans="1:39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21"/>
        <v>11</v>
      </c>
      <c r="M162" s="1">
        <f t="shared" si="22"/>
        <v>11</v>
      </c>
      <c r="N162" s="1" t="str">
        <f>SABI_SUMMARY!L162</f>
        <v>CUB</v>
      </c>
      <c r="O162" s="1" t="str">
        <f>SABI_SUMMARY!M162</f>
        <v>MALE_CUB</v>
      </c>
      <c r="P162" s="1" t="str">
        <f>SABI_SUMMARY!N162</f>
        <v>MORTALITY</v>
      </c>
      <c r="Q162" s="1">
        <f>SABI_SUMMARY!O162</f>
        <v>1</v>
      </c>
      <c r="R162" s="1">
        <f t="shared" si="23"/>
        <v>1</v>
      </c>
      <c r="S162" s="1">
        <f t="shared" si="24"/>
        <v>1</v>
      </c>
      <c r="T162" t="s">
        <v>485</v>
      </c>
      <c r="U162">
        <v>3</v>
      </c>
      <c r="V162" s="1">
        <f t="array" ref="V162">INDEX($AC$1:$AM$262,MATCH(1,($AC$1:$AC$262=T162)*($AD$1:$AD$262=U162),0),8)</f>
        <v>133</v>
      </c>
      <c r="W162" s="1" t="str">
        <f t="shared" si="25"/>
        <v>ADULT_84</v>
      </c>
      <c r="X162" s="1">
        <f t="shared" si="18"/>
        <v>0</v>
      </c>
      <c r="Y162" s="1">
        <f t="shared" si="26"/>
        <v>0</v>
      </c>
      <c r="AB162" s="82">
        <v>161</v>
      </c>
      <c r="AC162" s="58" t="s">
        <v>614</v>
      </c>
      <c r="AD162" s="49">
        <v>4</v>
      </c>
      <c r="AE162" s="65">
        <v>40848</v>
      </c>
      <c r="AF162" s="58" t="s">
        <v>271</v>
      </c>
      <c r="AG162" s="58" t="s">
        <v>271</v>
      </c>
      <c r="AH162" s="58" t="s">
        <v>271</v>
      </c>
      <c r="AI162" s="49">
        <v>0</v>
      </c>
      <c r="AJ162" s="49">
        <f t="shared" si="19"/>
        <v>79</v>
      </c>
      <c r="AK162" s="49" t="str">
        <f t="shared" si="20"/>
        <v>ADULT_72_84</v>
      </c>
      <c r="AL162" s="84">
        <v>38443</v>
      </c>
      <c r="AM162" s="82" t="s">
        <v>798</v>
      </c>
    </row>
    <row r="163" spans="1:39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21"/>
        <v>12</v>
      </c>
      <c r="M163" s="1">
        <f t="shared" si="22"/>
        <v>22</v>
      </c>
      <c r="N163" s="1" t="str">
        <f>SABI_SUMMARY!L163</f>
        <v>JUVENILE</v>
      </c>
      <c r="O163" s="1" t="str">
        <f>SABI_SUMMARY!M163</f>
        <v>FEMALE_JUVENILE</v>
      </c>
      <c r="P163" s="1" t="str">
        <f>SABI_SUMMARY!N163</f>
        <v>CENSORED</v>
      </c>
      <c r="Q163" s="1">
        <f>SABI_SUMMARY!O163</f>
        <v>0</v>
      </c>
      <c r="R163" s="1">
        <f t="shared" si="23"/>
        <v>0</v>
      </c>
      <c r="S163" s="1">
        <f t="shared" si="24"/>
        <v>1</v>
      </c>
      <c r="T163" t="s">
        <v>485</v>
      </c>
      <c r="U163">
        <v>3</v>
      </c>
      <c r="V163" s="1">
        <f t="array" ref="V163">INDEX($AC$1:$AM$262,MATCH(1,($AC$1:$AC$262=T163)*($AD$1:$AD$262=U163),0),8)</f>
        <v>133</v>
      </c>
      <c r="W163" s="1" t="str">
        <f t="shared" si="25"/>
        <v>ADULT_84</v>
      </c>
      <c r="X163" s="1">
        <f t="shared" si="18"/>
        <v>1</v>
      </c>
      <c r="Y163" s="1">
        <f t="shared" si="26"/>
        <v>0</v>
      </c>
      <c r="AB163" s="82">
        <v>162</v>
      </c>
      <c r="AC163" s="58" t="s">
        <v>614</v>
      </c>
      <c r="AD163" s="49">
        <v>5</v>
      </c>
      <c r="AE163" s="83">
        <v>41061</v>
      </c>
      <c r="AF163" s="58">
        <v>2</v>
      </c>
      <c r="AG163" s="58" t="s">
        <v>271</v>
      </c>
      <c r="AH163" s="58">
        <v>1</v>
      </c>
      <c r="AI163" s="49">
        <v>0</v>
      </c>
      <c r="AJ163" s="49">
        <f t="shared" si="19"/>
        <v>86</v>
      </c>
      <c r="AK163" s="49" t="str">
        <f t="shared" si="20"/>
        <v>ADULT_84</v>
      </c>
      <c r="AL163" s="84">
        <v>38443</v>
      </c>
      <c r="AM163" s="82" t="s">
        <v>798</v>
      </c>
    </row>
    <row r="164" spans="1:39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21"/>
        <v>12</v>
      </c>
      <c r="M164" s="1">
        <f t="shared" si="22"/>
        <v>21</v>
      </c>
      <c r="N164" s="1" t="str">
        <f>SABI_SUMMARY!L164</f>
        <v>JUVENILE</v>
      </c>
      <c r="O164" s="1" t="str">
        <f>SABI_SUMMARY!M164</f>
        <v>MALE_JUVENILE</v>
      </c>
      <c r="P164" s="1" t="str">
        <f>SABI_SUMMARY!N164</f>
        <v>CENSORED</v>
      </c>
      <c r="Q164" s="1">
        <f>SABI_SUMMARY!O164</f>
        <v>0</v>
      </c>
      <c r="R164" s="1">
        <f t="shared" si="23"/>
        <v>0</v>
      </c>
      <c r="S164" s="1">
        <f t="shared" si="24"/>
        <v>1</v>
      </c>
      <c r="T164" t="s">
        <v>491</v>
      </c>
      <c r="U164">
        <v>1</v>
      </c>
      <c r="V164" s="1">
        <f t="array" ref="V164">INDEX($AC$1:$AM$262,MATCH(1,($AC$1:$AC$262=T164)*($AD$1:$AD$262=U164),0),8)</f>
        <v>40</v>
      </c>
      <c r="W164" s="1" t="str">
        <f t="shared" si="25"/>
        <v>ADULT_36_48</v>
      </c>
      <c r="X164" s="1">
        <f t="shared" si="18"/>
        <v>1</v>
      </c>
      <c r="Y164" s="1">
        <f t="shared" si="26"/>
        <v>0</v>
      </c>
      <c r="AB164" s="82">
        <v>163</v>
      </c>
      <c r="AC164" s="58" t="s">
        <v>614</v>
      </c>
      <c r="AD164" s="49">
        <v>6</v>
      </c>
      <c r="AE164" s="83">
        <v>41699</v>
      </c>
      <c r="AF164" s="58">
        <v>2</v>
      </c>
      <c r="AG164" s="58" t="s">
        <v>271</v>
      </c>
      <c r="AH164" s="58" t="s">
        <v>271</v>
      </c>
      <c r="AI164" s="49">
        <v>0</v>
      </c>
      <c r="AJ164" s="49">
        <f t="shared" si="19"/>
        <v>107</v>
      </c>
      <c r="AK164" s="49" t="str">
        <f t="shared" si="20"/>
        <v>ADULT_84</v>
      </c>
      <c r="AL164" s="84">
        <v>38443</v>
      </c>
      <c r="AM164" s="82" t="s">
        <v>798</v>
      </c>
    </row>
    <row r="165" spans="1:39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21"/>
        <v>12</v>
      </c>
      <c r="M165" s="1">
        <f t="shared" si="22"/>
        <v>21</v>
      </c>
      <c r="N165" s="1" t="str">
        <f>SABI_SUMMARY!L165</f>
        <v>JUVENILE</v>
      </c>
      <c r="O165" s="1" t="str">
        <f>SABI_SUMMARY!M165</f>
        <v>MALE_JUVENILE</v>
      </c>
      <c r="P165" s="1" t="str">
        <f>SABI_SUMMARY!N165</f>
        <v>CENSORED</v>
      </c>
      <c r="Q165" s="1">
        <f>SABI_SUMMARY!O165</f>
        <v>0</v>
      </c>
      <c r="R165" s="1">
        <f t="shared" si="23"/>
        <v>0</v>
      </c>
      <c r="S165" s="1">
        <f t="shared" si="24"/>
        <v>1</v>
      </c>
      <c r="T165" t="s">
        <v>491</v>
      </c>
      <c r="U165">
        <v>1</v>
      </c>
      <c r="V165" s="1">
        <f t="array" ref="V165">INDEX($AC$1:$AM$262,MATCH(1,($AC$1:$AC$262=T165)*($AD$1:$AD$262=U165),0),8)</f>
        <v>40</v>
      </c>
      <c r="W165" s="1" t="str">
        <f t="shared" si="25"/>
        <v>ADULT_36_48</v>
      </c>
      <c r="X165" s="1">
        <f t="shared" si="18"/>
        <v>1</v>
      </c>
      <c r="Y165" s="1">
        <f t="shared" si="26"/>
        <v>0</v>
      </c>
      <c r="AB165" s="82">
        <v>164</v>
      </c>
      <c r="AC165" s="58" t="s">
        <v>614</v>
      </c>
      <c r="AD165" s="49">
        <v>7</v>
      </c>
      <c r="AE165" s="83">
        <v>41944</v>
      </c>
      <c r="AF165" s="58">
        <v>1</v>
      </c>
      <c r="AG165" s="58" t="s">
        <v>271</v>
      </c>
      <c r="AH165" s="58" t="s">
        <v>271</v>
      </c>
      <c r="AI165" s="49">
        <v>0</v>
      </c>
      <c r="AJ165" s="49">
        <f t="shared" si="19"/>
        <v>115</v>
      </c>
      <c r="AK165" s="49" t="str">
        <f t="shared" si="20"/>
        <v>ADULT_84</v>
      </c>
      <c r="AL165" s="84">
        <v>38443</v>
      </c>
      <c r="AM165" s="82" t="s">
        <v>798</v>
      </c>
    </row>
    <row r="166" spans="1:39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21"/>
        <v>12</v>
      </c>
      <c r="M166" s="1">
        <f t="shared" si="22"/>
        <v>24</v>
      </c>
      <c r="N166" s="1" t="str">
        <f>SABI_SUMMARY!L166</f>
        <v>SUBADULT</v>
      </c>
      <c r="O166" s="1" t="str">
        <f>SABI_SUMMARY!M166</f>
        <v>FEMALE_SUBADULT</v>
      </c>
      <c r="P166" s="1" t="str">
        <f>SABI_SUMMARY!N166</f>
        <v>CENSORED</v>
      </c>
      <c r="Q166" s="1">
        <f>SABI_SUMMARY!O166</f>
        <v>0</v>
      </c>
      <c r="R166" s="1">
        <f t="shared" si="23"/>
        <v>0</v>
      </c>
      <c r="S166" s="1">
        <f t="shared" si="24"/>
        <v>0</v>
      </c>
      <c r="T166" t="s">
        <v>491</v>
      </c>
      <c r="U166">
        <v>2</v>
      </c>
      <c r="V166" s="1">
        <f t="array" ref="V166">INDEX($AC$1:$AM$262,MATCH(1,($AC$1:$AC$262=T166)*($AD$1:$AD$262=U166),0),8)</f>
        <v>69</v>
      </c>
      <c r="W166" s="1" t="str">
        <f t="shared" si="25"/>
        <v>ADULT_60_72</v>
      </c>
      <c r="X166" s="1">
        <f t="shared" si="18"/>
        <v>1</v>
      </c>
      <c r="Y166" s="1">
        <f t="shared" si="26"/>
        <v>1</v>
      </c>
      <c r="AB166" s="82">
        <v>165</v>
      </c>
      <c r="AC166" s="58" t="s">
        <v>800</v>
      </c>
      <c r="AD166" s="49">
        <v>1</v>
      </c>
      <c r="AE166" s="86">
        <v>32690</v>
      </c>
      <c r="AF166" s="58" t="s">
        <v>271</v>
      </c>
      <c r="AG166" s="58" t="s">
        <v>271</v>
      </c>
      <c r="AH166" s="58" t="s">
        <v>271</v>
      </c>
      <c r="AI166" s="49">
        <v>0</v>
      </c>
      <c r="AJ166" s="49">
        <f t="shared" si="19"/>
        <v>45</v>
      </c>
      <c r="AK166" s="49" t="str">
        <f t="shared" si="20"/>
        <v>ADULT_36_48</v>
      </c>
      <c r="AL166" s="84">
        <v>31321</v>
      </c>
      <c r="AM166" s="82" t="s">
        <v>798</v>
      </c>
    </row>
    <row r="167" spans="1:39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21"/>
        <v>2</v>
      </c>
      <c r="M167" s="1">
        <f t="shared" si="22"/>
        <v>2</v>
      </c>
      <c r="N167" s="1" t="str">
        <f>SABI_SUMMARY!L167</f>
        <v>CUB</v>
      </c>
      <c r="O167" s="1" t="str">
        <f>SABI_SUMMARY!M167</f>
        <v>NA_CUB</v>
      </c>
      <c r="P167" s="1" t="str">
        <f>SABI_SUMMARY!N167</f>
        <v>MORTALITY</v>
      </c>
      <c r="Q167" s="1">
        <f>SABI_SUMMARY!O167</f>
        <v>1</v>
      </c>
      <c r="R167" s="1">
        <f t="shared" si="23"/>
        <v>1</v>
      </c>
      <c r="S167" s="1">
        <f t="shared" si="24"/>
        <v>1</v>
      </c>
      <c r="T167" t="s">
        <v>494</v>
      </c>
      <c r="U167">
        <v>1</v>
      </c>
      <c r="V167" s="1" t="s">
        <v>271</v>
      </c>
      <c r="W167" s="1" t="s">
        <v>271</v>
      </c>
      <c r="X167" s="1">
        <f t="shared" si="18"/>
        <v>0</v>
      </c>
      <c r="Y167" s="1">
        <f t="shared" si="26"/>
        <v>0</v>
      </c>
      <c r="AB167" s="82">
        <v>166</v>
      </c>
      <c r="AC167" s="58" t="s">
        <v>800</v>
      </c>
      <c r="AD167" s="49">
        <v>2</v>
      </c>
      <c r="AE167" s="83">
        <v>32964</v>
      </c>
      <c r="AF167" s="58">
        <v>2</v>
      </c>
      <c r="AG167" s="58" t="s">
        <v>271</v>
      </c>
      <c r="AH167" s="58">
        <v>1</v>
      </c>
      <c r="AI167" s="49">
        <v>1</v>
      </c>
      <c r="AJ167" s="49">
        <f t="shared" si="19"/>
        <v>54</v>
      </c>
      <c r="AK167" s="49" t="str">
        <f t="shared" si="20"/>
        <v>ADULT_48_60</v>
      </c>
      <c r="AL167" s="84">
        <v>31321</v>
      </c>
      <c r="AM167" s="82" t="s">
        <v>798</v>
      </c>
    </row>
    <row r="168" spans="1:39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21"/>
        <v>5</v>
      </c>
      <c r="M168" s="1">
        <f t="shared" si="22"/>
        <v>5</v>
      </c>
      <c r="N168" s="1" t="str">
        <f>SABI_SUMMARY!L168</f>
        <v>CUB</v>
      </c>
      <c r="O168" s="1" t="str">
        <f>SABI_SUMMARY!M168</f>
        <v>MALE_CUB</v>
      </c>
      <c r="P168" s="1" t="str">
        <f>SABI_SUMMARY!N168</f>
        <v>MORTALITY</v>
      </c>
      <c r="Q168" s="1">
        <f>SABI_SUMMARY!O168</f>
        <v>1</v>
      </c>
      <c r="R168" s="1">
        <f t="shared" si="23"/>
        <v>1</v>
      </c>
      <c r="S168" s="1">
        <f t="shared" si="24"/>
        <v>1</v>
      </c>
      <c r="T168" t="s">
        <v>494</v>
      </c>
      <c r="U168">
        <v>2</v>
      </c>
      <c r="V168" s="1" t="s">
        <v>271</v>
      </c>
      <c r="W168" s="1" t="s">
        <v>271</v>
      </c>
      <c r="X168" s="1">
        <f t="shared" si="18"/>
        <v>0</v>
      </c>
      <c r="Y168" s="1">
        <f t="shared" si="26"/>
        <v>0</v>
      </c>
      <c r="AB168" s="82">
        <v>167</v>
      </c>
      <c r="AC168" s="58" t="s">
        <v>623</v>
      </c>
      <c r="AD168" s="49">
        <v>1</v>
      </c>
      <c r="AE168" s="83">
        <v>36678</v>
      </c>
      <c r="AF168" s="58">
        <v>2</v>
      </c>
      <c r="AG168" s="58">
        <v>2</v>
      </c>
      <c r="AH168" s="58" t="s">
        <v>271</v>
      </c>
      <c r="AI168" s="49">
        <v>2</v>
      </c>
      <c r="AJ168" s="49">
        <f t="shared" si="19"/>
        <v>36</v>
      </c>
      <c r="AK168" s="49" t="str">
        <f t="shared" si="20"/>
        <v>SUBADULT</v>
      </c>
      <c r="AL168" s="85">
        <v>35582</v>
      </c>
      <c r="AM168" s="82" t="s">
        <v>799</v>
      </c>
    </row>
    <row r="169" spans="1:39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21"/>
        <v>7</v>
      </c>
      <c r="M169" s="1">
        <f t="shared" si="22"/>
        <v>7</v>
      </c>
      <c r="N169" s="1" t="str">
        <f>SABI_SUMMARY!L169</f>
        <v>CUB</v>
      </c>
      <c r="O169" s="1" t="str">
        <f>SABI_SUMMARY!M169</f>
        <v>NA_CUB</v>
      </c>
      <c r="P169" s="1" t="str">
        <f>SABI_SUMMARY!N169</f>
        <v>MORTALITY</v>
      </c>
      <c r="Q169" s="1">
        <f>SABI_SUMMARY!O169</f>
        <v>1</v>
      </c>
      <c r="R169" s="1">
        <f t="shared" si="23"/>
        <v>1</v>
      </c>
      <c r="S169" s="1">
        <f t="shared" si="24"/>
        <v>1</v>
      </c>
      <c r="T169" t="s">
        <v>494</v>
      </c>
      <c r="U169">
        <v>3</v>
      </c>
      <c r="V169" s="1" t="s">
        <v>271</v>
      </c>
      <c r="W169" s="1" t="s">
        <v>271</v>
      </c>
      <c r="X169" s="1">
        <f t="shared" si="18"/>
        <v>0</v>
      </c>
      <c r="Y169" s="1">
        <f t="shared" si="26"/>
        <v>0</v>
      </c>
      <c r="AB169" s="82">
        <v>168</v>
      </c>
      <c r="AC169" s="58" t="s">
        <v>623</v>
      </c>
      <c r="AD169" s="49">
        <v>2</v>
      </c>
      <c r="AE169" s="83">
        <v>37622</v>
      </c>
      <c r="AF169" s="58">
        <v>1</v>
      </c>
      <c r="AG169" s="58" t="s">
        <v>271</v>
      </c>
      <c r="AH169" s="58">
        <v>1</v>
      </c>
      <c r="AI169" s="49">
        <v>1</v>
      </c>
      <c r="AJ169" s="49">
        <f t="shared" si="19"/>
        <v>67</v>
      </c>
      <c r="AK169" s="49" t="str">
        <f t="shared" si="20"/>
        <v>ADULT_60_72</v>
      </c>
      <c r="AL169" s="85">
        <v>35582</v>
      </c>
      <c r="AM169" s="82" t="s">
        <v>799</v>
      </c>
    </row>
    <row r="170" spans="1:39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21"/>
        <v>12</v>
      </c>
      <c r="M170" s="1">
        <f t="shared" si="22"/>
        <v>24</v>
      </c>
      <c r="N170" s="1" t="str">
        <f>SABI_SUMMARY!L170</f>
        <v>SUBADULT</v>
      </c>
      <c r="O170" s="1" t="str">
        <f>SABI_SUMMARY!M170</f>
        <v>MALE_SUBADULT</v>
      </c>
      <c r="P170" s="1" t="str">
        <f>SABI_SUMMARY!N170</f>
        <v>CENSORED</v>
      </c>
      <c r="Q170" s="1">
        <f>SABI_SUMMARY!O170</f>
        <v>0</v>
      </c>
      <c r="R170" s="1">
        <f t="shared" si="23"/>
        <v>0</v>
      </c>
      <c r="S170" s="1">
        <f t="shared" si="24"/>
        <v>0</v>
      </c>
      <c r="T170" t="s">
        <v>494</v>
      </c>
      <c r="U170">
        <v>3</v>
      </c>
      <c r="V170" s="1" t="s">
        <v>271</v>
      </c>
      <c r="W170" s="1" t="s">
        <v>271</v>
      </c>
      <c r="X170" s="1">
        <f t="shared" si="18"/>
        <v>1</v>
      </c>
      <c r="Y170" s="1">
        <f t="shared" si="26"/>
        <v>1</v>
      </c>
      <c r="AB170" s="82">
        <v>169</v>
      </c>
      <c r="AC170" s="58" t="s">
        <v>623</v>
      </c>
      <c r="AD170" s="49">
        <v>3</v>
      </c>
      <c r="AE170" s="83">
        <v>38322</v>
      </c>
      <c r="AF170" s="58" t="s">
        <v>271</v>
      </c>
      <c r="AG170" s="58" t="s">
        <v>271</v>
      </c>
      <c r="AH170" s="58" t="s">
        <v>271</v>
      </c>
      <c r="AI170" s="49">
        <v>0</v>
      </c>
      <c r="AJ170" s="49">
        <f t="shared" si="19"/>
        <v>90</v>
      </c>
      <c r="AK170" s="49" t="str">
        <f t="shared" si="20"/>
        <v>ADULT_84</v>
      </c>
      <c r="AL170" s="85">
        <v>35582</v>
      </c>
      <c r="AM170" s="82" t="s">
        <v>799</v>
      </c>
    </row>
    <row r="171" spans="1:39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21"/>
        <v>12</v>
      </c>
      <c r="M171" s="1">
        <f t="shared" si="22"/>
        <v>12</v>
      </c>
      <c r="N171" s="1" t="str">
        <f>SABI_SUMMARY!L171</f>
        <v>CUB</v>
      </c>
      <c r="O171" s="1" t="str">
        <f>SABI_SUMMARY!M171</f>
        <v>FEMALE_CUB</v>
      </c>
      <c r="P171" s="1" t="str">
        <f>SABI_SUMMARY!N171</f>
        <v>CENSORED</v>
      </c>
      <c r="Q171" s="1">
        <f>SABI_SUMMARY!O171</f>
        <v>0</v>
      </c>
      <c r="R171" s="1">
        <f t="shared" si="23"/>
        <v>1</v>
      </c>
      <c r="S171" s="1">
        <f t="shared" si="24"/>
        <v>1</v>
      </c>
      <c r="T171" t="s">
        <v>494</v>
      </c>
      <c r="U171">
        <v>4</v>
      </c>
      <c r="V171" s="1" t="s">
        <v>271</v>
      </c>
      <c r="W171" s="1" t="s">
        <v>271</v>
      </c>
      <c r="X171" s="1">
        <f t="shared" si="18"/>
        <v>1</v>
      </c>
      <c r="Y171" s="1">
        <f t="shared" si="26"/>
        <v>0</v>
      </c>
      <c r="AB171" s="82">
        <v>170</v>
      </c>
      <c r="AC171" s="58" t="s">
        <v>623</v>
      </c>
      <c r="AD171" s="49">
        <v>4</v>
      </c>
      <c r="AE171" s="83">
        <v>38443</v>
      </c>
      <c r="AF171" s="58">
        <v>2</v>
      </c>
      <c r="AG171" s="58" t="s">
        <v>271</v>
      </c>
      <c r="AH171" s="58">
        <v>1</v>
      </c>
      <c r="AI171" s="49">
        <v>1</v>
      </c>
      <c r="AJ171" s="49">
        <f t="shared" si="19"/>
        <v>94</v>
      </c>
      <c r="AK171" s="49" t="str">
        <f t="shared" si="20"/>
        <v>ADULT_84</v>
      </c>
      <c r="AL171" s="85">
        <v>35582</v>
      </c>
      <c r="AM171" s="82" t="s">
        <v>799</v>
      </c>
    </row>
    <row r="172" spans="1:39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21"/>
        <v>12</v>
      </c>
      <c r="M172" s="1">
        <f t="shared" si="22"/>
        <v>12</v>
      </c>
      <c r="N172" s="1" t="str">
        <f>SABI_SUMMARY!L172</f>
        <v>CUB</v>
      </c>
      <c r="O172" s="1" t="str">
        <f>SABI_SUMMARY!M172</f>
        <v>MALE_CUB</v>
      </c>
      <c r="P172" s="1" t="str">
        <f>SABI_SUMMARY!N172</f>
        <v>CENSORED</v>
      </c>
      <c r="Q172" s="1">
        <f>SABI_SUMMARY!O172</f>
        <v>0</v>
      </c>
      <c r="R172" s="1">
        <f t="shared" si="23"/>
        <v>1</v>
      </c>
      <c r="S172" s="1">
        <f t="shared" si="24"/>
        <v>1</v>
      </c>
      <c r="T172" t="s">
        <v>494</v>
      </c>
      <c r="U172">
        <v>4</v>
      </c>
      <c r="V172" s="1" t="s">
        <v>271</v>
      </c>
      <c r="W172" s="1" t="s">
        <v>271</v>
      </c>
      <c r="X172" s="1">
        <f t="shared" si="18"/>
        <v>1</v>
      </c>
      <c r="Y172" s="1">
        <f t="shared" si="26"/>
        <v>0</v>
      </c>
      <c r="AB172" s="82">
        <v>171</v>
      </c>
      <c r="AC172" s="58" t="s">
        <v>623</v>
      </c>
      <c r="AD172" s="49">
        <v>5</v>
      </c>
      <c r="AE172" s="83">
        <v>39052</v>
      </c>
      <c r="AF172" s="58">
        <v>2</v>
      </c>
      <c r="AG172" s="58" t="s">
        <v>271</v>
      </c>
      <c r="AH172" s="58" t="s">
        <v>271</v>
      </c>
      <c r="AI172" s="49">
        <v>0</v>
      </c>
      <c r="AJ172" s="49">
        <f t="shared" si="19"/>
        <v>114</v>
      </c>
      <c r="AK172" s="49" t="str">
        <f t="shared" si="20"/>
        <v>ADULT_84</v>
      </c>
      <c r="AL172" s="85">
        <v>35582</v>
      </c>
      <c r="AM172" s="82" t="s">
        <v>799</v>
      </c>
    </row>
    <row r="173" spans="1:39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21"/>
        <v>12</v>
      </c>
      <c r="M173" s="1">
        <f t="shared" si="22"/>
        <v>24</v>
      </c>
      <c r="N173" s="1" t="str">
        <f>SABI_SUMMARY!L173</f>
        <v>ADULT_36_48</v>
      </c>
      <c r="O173" s="1" t="str">
        <f>SABI_SUMMARY!M173</f>
        <v>FEMALE_ADULT_36_48</v>
      </c>
      <c r="P173" s="1" t="str">
        <f>SABI_SUMMARY!N173</f>
        <v>MORTALITY</v>
      </c>
      <c r="Q173" s="1">
        <f>SABI_SUMMARY!O173</f>
        <v>1</v>
      </c>
      <c r="R173" s="1">
        <f t="shared" si="23"/>
        <v>0</v>
      </c>
      <c r="S173" s="1">
        <f t="shared" si="24"/>
        <v>0</v>
      </c>
      <c r="T173" t="s">
        <v>342</v>
      </c>
      <c r="U173">
        <v>1</v>
      </c>
      <c r="V173" s="1">
        <f t="array" ref="V173">INDEX($AC$1:$AM$262,MATCH(1,($AC$1:$AC$262=T173)*($AD$1:$AD$262=U173),0),8)</f>
        <v>45</v>
      </c>
      <c r="W173" s="1" t="str">
        <f t="shared" si="25"/>
        <v>ADULT_36_48</v>
      </c>
      <c r="X173" s="1">
        <f t="shared" si="18"/>
        <v>1</v>
      </c>
      <c r="Y173" s="1">
        <f t="shared" si="26"/>
        <v>1</v>
      </c>
      <c r="AB173" s="82">
        <v>172</v>
      </c>
      <c r="AC173" s="58" t="s">
        <v>630</v>
      </c>
      <c r="AD173" s="49">
        <v>1</v>
      </c>
      <c r="AE173" s="83">
        <v>41244</v>
      </c>
      <c r="AF173" s="58">
        <v>1</v>
      </c>
      <c r="AG173" s="58" t="s">
        <v>271</v>
      </c>
      <c r="AH173" s="58">
        <v>1</v>
      </c>
      <c r="AI173" s="49">
        <v>1</v>
      </c>
      <c r="AJ173" s="49">
        <f t="shared" si="19"/>
        <v>42</v>
      </c>
      <c r="AK173" s="49" t="str">
        <f t="shared" si="20"/>
        <v>ADULT_36_48</v>
      </c>
      <c r="AL173" s="85">
        <v>39965</v>
      </c>
      <c r="AM173" s="82" t="s">
        <v>799</v>
      </c>
    </row>
    <row r="174" spans="1:39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21"/>
        <v>12</v>
      </c>
      <c r="M174" s="1">
        <f t="shared" si="22"/>
        <v>24</v>
      </c>
      <c r="N174" s="1" t="str">
        <f>SABI_SUMMARY!L174</f>
        <v>ADULT_48_60</v>
      </c>
      <c r="O174" s="1" t="str">
        <f>SABI_SUMMARY!M174</f>
        <v>FEMALE_ADULT_48_60</v>
      </c>
      <c r="P174" s="1" t="str">
        <f>SABI_SUMMARY!N174</f>
        <v>CENSORED</v>
      </c>
      <c r="Q174" s="1">
        <f>SABI_SUMMARY!O174</f>
        <v>0</v>
      </c>
      <c r="R174" s="1">
        <f t="shared" si="23"/>
        <v>0</v>
      </c>
      <c r="S174" s="1">
        <f t="shared" si="24"/>
        <v>0</v>
      </c>
      <c r="T174" t="s">
        <v>342</v>
      </c>
      <c r="U174">
        <v>1</v>
      </c>
      <c r="V174" s="1">
        <f t="array" ref="V174">INDEX($AC$1:$AM$262,MATCH(1,($AC$1:$AC$262=T174)*($AD$1:$AD$262=U174),0),8)</f>
        <v>45</v>
      </c>
      <c r="W174" s="1" t="str">
        <f t="shared" si="25"/>
        <v>ADULT_36_48</v>
      </c>
      <c r="X174" s="1">
        <f t="shared" si="18"/>
        <v>1</v>
      </c>
      <c r="Y174" s="1">
        <f t="shared" si="26"/>
        <v>1</v>
      </c>
      <c r="AB174" s="82">
        <v>173</v>
      </c>
      <c r="AC174" s="58" t="s">
        <v>630</v>
      </c>
      <c r="AD174" s="49">
        <v>2</v>
      </c>
      <c r="AE174" s="83">
        <v>41852</v>
      </c>
      <c r="AF174" s="58">
        <v>2</v>
      </c>
      <c r="AG174" s="58">
        <v>1</v>
      </c>
      <c r="AH174" s="58">
        <v>1</v>
      </c>
      <c r="AI174" s="49" t="s">
        <v>271</v>
      </c>
      <c r="AJ174" s="49">
        <f t="shared" si="19"/>
        <v>62</v>
      </c>
      <c r="AK174" s="49" t="str">
        <f t="shared" si="20"/>
        <v>ADULT_60_72</v>
      </c>
      <c r="AL174" s="85">
        <v>39965</v>
      </c>
      <c r="AM174" s="82" t="s">
        <v>799</v>
      </c>
    </row>
    <row r="175" spans="1:39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21"/>
        <v>12</v>
      </c>
      <c r="M175" s="1">
        <f t="shared" si="22"/>
        <v>19</v>
      </c>
      <c r="N175" s="1" t="str">
        <f>SABI_SUMMARY!L175</f>
        <v>JUVENILE</v>
      </c>
      <c r="O175" s="1" t="str">
        <f>SABI_SUMMARY!M175</f>
        <v>MALE_JUVENILE</v>
      </c>
      <c r="P175" s="1" t="str">
        <f>SABI_SUMMARY!N175</f>
        <v>CENSORED</v>
      </c>
      <c r="Q175" s="1">
        <f>SABI_SUMMARY!O175</f>
        <v>0</v>
      </c>
      <c r="R175" s="1">
        <f t="shared" si="23"/>
        <v>0</v>
      </c>
      <c r="S175" s="1">
        <f t="shared" si="24"/>
        <v>1</v>
      </c>
      <c r="T175" t="s">
        <v>342</v>
      </c>
      <c r="U175">
        <v>2</v>
      </c>
      <c r="V175" s="1">
        <f t="array" ref="V175">INDEX($AC$1:$AM$262,MATCH(1,($AC$1:$AC$262=T175)*($AD$1:$AD$262=U175),0),8)</f>
        <v>68</v>
      </c>
      <c r="W175" s="1" t="str">
        <f t="shared" si="25"/>
        <v>ADULT_60_72</v>
      </c>
      <c r="X175" s="1">
        <f t="shared" si="18"/>
        <v>1</v>
      </c>
      <c r="Y175" s="1">
        <f t="shared" si="26"/>
        <v>0</v>
      </c>
      <c r="AB175" s="82">
        <v>174</v>
      </c>
      <c r="AC175" s="58" t="s">
        <v>634</v>
      </c>
      <c r="AD175" s="49">
        <v>1</v>
      </c>
      <c r="AE175" s="65">
        <v>40452</v>
      </c>
      <c r="AF175" s="58">
        <v>2</v>
      </c>
      <c r="AG175" s="58" t="s">
        <v>271</v>
      </c>
      <c r="AH175" s="58" t="s">
        <v>271</v>
      </c>
      <c r="AI175" s="49">
        <v>0</v>
      </c>
      <c r="AJ175" s="49">
        <f t="shared" si="19"/>
        <v>44</v>
      </c>
      <c r="AK175" s="49" t="str">
        <f t="shared" si="20"/>
        <v>ADULT_36_48</v>
      </c>
      <c r="AL175" s="89">
        <v>39114</v>
      </c>
      <c r="AM175" s="82" t="s">
        <v>798</v>
      </c>
    </row>
    <row r="176" spans="1:39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21"/>
        <v>12</v>
      </c>
      <c r="M176" s="1">
        <f t="shared" si="22"/>
        <v>24</v>
      </c>
      <c r="N176" s="1" t="str">
        <f>SABI_SUMMARY!L176</f>
        <v>ADULT_72_84</v>
      </c>
      <c r="O176" s="1" t="str">
        <f>SABI_SUMMARY!M176</f>
        <v>FEMALE_ADULT_72_84</v>
      </c>
      <c r="P176" s="1" t="str">
        <f>SABI_SUMMARY!N176</f>
        <v>MORTALITY</v>
      </c>
      <c r="Q176" s="1">
        <f>SABI_SUMMARY!O176</f>
        <v>1</v>
      </c>
      <c r="R176" s="1">
        <f t="shared" si="23"/>
        <v>0</v>
      </c>
      <c r="S176" s="1">
        <f t="shared" si="24"/>
        <v>0</v>
      </c>
      <c r="T176" t="s">
        <v>342</v>
      </c>
      <c r="U176">
        <v>2</v>
      </c>
      <c r="V176" s="1">
        <f t="array" ref="V176">INDEX($AC$1:$AM$262,MATCH(1,($AC$1:$AC$262=T176)*($AD$1:$AD$262=U176),0),8)</f>
        <v>68</v>
      </c>
      <c r="W176" s="1" t="str">
        <f t="shared" si="25"/>
        <v>ADULT_60_72</v>
      </c>
      <c r="X176" s="1">
        <f t="shared" si="18"/>
        <v>1</v>
      </c>
      <c r="Y176" s="1">
        <f t="shared" si="26"/>
        <v>1</v>
      </c>
      <c r="AB176" s="82">
        <v>175</v>
      </c>
      <c r="AC176" s="58" t="s">
        <v>634</v>
      </c>
      <c r="AD176" s="49">
        <v>2</v>
      </c>
      <c r="AE176" s="65">
        <v>40909</v>
      </c>
      <c r="AF176" s="58" t="s">
        <v>271</v>
      </c>
      <c r="AG176" s="58" t="s">
        <v>271</v>
      </c>
      <c r="AH176" s="58" t="s">
        <v>271</v>
      </c>
      <c r="AI176" s="49">
        <v>0</v>
      </c>
      <c r="AJ176" s="49">
        <f t="shared" si="19"/>
        <v>59</v>
      </c>
      <c r="AK176" s="49" t="str">
        <f t="shared" si="20"/>
        <v>ADULT_48_60</v>
      </c>
      <c r="AL176" s="89">
        <v>39114</v>
      </c>
      <c r="AM176" s="82" t="s">
        <v>798</v>
      </c>
    </row>
    <row r="177" spans="1:39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21"/>
        <v>3</v>
      </c>
      <c r="M177" s="1">
        <f t="shared" si="22"/>
        <v>3</v>
      </c>
      <c r="N177" s="1" t="str">
        <f>SABI_SUMMARY!L177</f>
        <v>CUB</v>
      </c>
      <c r="O177" s="1" t="str">
        <f>SABI_SUMMARY!M177</f>
        <v>NA_CUB</v>
      </c>
      <c r="P177" s="1" t="str">
        <f>SABI_SUMMARY!N177</f>
        <v>MORTALITY</v>
      </c>
      <c r="Q177" s="1">
        <f>SABI_SUMMARY!O177</f>
        <v>1</v>
      </c>
      <c r="R177" s="1">
        <f t="shared" si="23"/>
        <v>1</v>
      </c>
      <c r="S177" s="1">
        <f t="shared" si="24"/>
        <v>1</v>
      </c>
      <c r="T177" t="s">
        <v>342</v>
      </c>
      <c r="U177">
        <v>3</v>
      </c>
      <c r="V177" s="1">
        <f t="array" ref="V177">INDEX($AC$1:$AM$262,MATCH(1,($AC$1:$AC$262=T177)*($AD$1:$AD$262=U177),0),8)</f>
        <v>85</v>
      </c>
      <c r="W177" s="1" t="str">
        <f t="shared" si="25"/>
        <v>ADULT_84</v>
      </c>
      <c r="X177" s="1">
        <f t="shared" si="18"/>
        <v>0</v>
      </c>
      <c r="Y177" s="1">
        <f t="shared" si="26"/>
        <v>0</v>
      </c>
      <c r="AB177" s="82">
        <v>176</v>
      </c>
      <c r="AC177" s="58" t="s">
        <v>634</v>
      </c>
      <c r="AD177" s="49">
        <v>3</v>
      </c>
      <c r="AE177" s="83">
        <v>41183</v>
      </c>
      <c r="AF177" s="58">
        <v>2</v>
      </c>
      <c r="AG177" s="58" t="s">
        <v>271</v>
      </c>
      <c r="AH177" s="58">
        <v>2</v>
      </c>
      <c r="AI177" s="49">
        <v>0</v>
      </c>
      <c r="AJ177" s="49">
        <f t="shared" si="19"/>
        <v>68</v>
      </c>
      <c r="AK177" s="49" t="str">
        <f t="shared" si="20"/>
        <v>ADULT_60_72</v>
      </c>
      <c r="AL177" s="89">
        <v>39114</v>
      </c>
      <c r="AM177" s="82" t="s">
        <v>798</v>
      </c>
    </row>
    <row r="178" spans="1:39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21"/>
        <v>3</v>
      </c>
      <c r="M178" s="1">
        <f t="shared" si="22"/>
        <v>3</v>
      </c>
      <c r="N178" s="1" t="str">
        <f>SABI_SUMMARY!L178</f>
        <v>CUB</v>
      </c>
      <c r="O178" s="1" t="str">
        <f>SABI_SUMMARY!M178</f>
        <v>NA_CUB</v>
      </c>
      <c r="P178" s="1" t="str">
        <f>SABI_SUMMARY!N178</f>
        <v>MORTALITY</v>
      </c>
      <c r="Q178" s="1">
        <f>SABI_SUMMARY!O178</f>
        <v>1</v>
      </c>
      <c r="R178" s="1">
        <f t="shared" si="23"/>
        <v>1</v>
      </c>
      <c r="S178" s="1">
        <f t="shared" si="24"/>
        <v>1</v>
      </c>
      <c r="T178" t="s">
        <v>342</v>
      </c>
      <c r="U178">
        <v>3</v>
      </c>
      <c r="V178" s="1">
        <f t="array" ref="V178">INDEX($AC$1:$AM$262,MATCH(1,($AC$1:$AC$262=T178)*($AD$1:$AD$262=U178),0),8)</f>
        <v>85</v>
      </c>
      <c r="W178" s="1" t="str">
        <f t="shared" si="25"/>
        <v>ADULT_84</v>
      </c>
      <c r="X178" s="1">
        <f t="shared" si="18"/>
        <v>0</v>
      </c>
      <c r="Y178" s="1">
        <f t="shared" si="26"/>
        <v>0</v>
      </c>
      <c r="AB178" s="82">
        <v>177</v>
      </c>
      <c r="AC178" s="58" t="s">
        <v>634</v>
      </c>
      <c r="AD178" s="49">
        <v>4</v>
      </c>
      <c r="AE178" s="83">
        <v>41579</v>
      </c>
      <c r="AF178" s="58">
        <v>2</v>
      </c>
      <c r="AG178" s="58" t="s">
        <v>271</v>
      </c>
      <c r="AH178" s="58" t="s">
        <v>271</v>
      </c>
      <c r="AI178" s="49">
        <v>0</v>
      </c>
      <c r="AJ178" s="49">
        <f t="shared" si="19"/>
        <v>81</v>
      </c>
      <c r="AK178" s="49" t="str">
        <f t="shared" si="20"/>
        <v>ADULT_72_84</v>
      </c>
      <c r="AL178" s="89">
        <v>39114</v>
      </c>
      <c r="AM178" s="82" t="s">
        <v>798</v>
      </c>
    </row>
    <row r="179" spans="1:39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21"/>
        <v>12</v>
      </c>
      <c r="M179" s="1">
        <f t="shared" si="22"/>
        <v>13</v>
      </c>
      <c r="N179" s="1" t="str">
        <f>SABI_SUMMARY!L179</f>
        <v>JUVENILE</v>
      </c>
      <c r="O179" s="1" t="str">
        <f>SABI_SUMMARY!M179</f>
        <v>FEMALE_JUVENILE</v>
      </c>
      <c r="P179" s="1" t="str">
        <f>SABI_SUMMARY!N179</f>
        <v>CENSORED</v>
      </c>
      <c r="Q179" s="1">
        <f>SABI_SUMMARY!O179</f>
        <v>0</v>
      </c>
      <c r="R179" s="1">
        <f t="shared" si="23"/>
        <v>0</v>
      </c>
      <c r="S179" s="1">
        <f t="shared" si="24"/>
        <v>1</v>
      </c>
      <c r="T179" t="s">
        <v>342</v>
      </c>
      <c r="U179">
        <v>3</v>
      </c>
      <c r="V179" s="1">
        <f t="array" ref="V179">INDEX($AC$1:$AM$262,MATCH(1,($AC$1:$AC$262=T179)*($AD$1:$AD$262=U179),0),8)</f>
        <v>85</v>
      </c>
      <c r="W179" s="1" t="str">
        <f t="shared" si="25"/>
        <v>ADULT_84</v>
      </c>
      <c r="X179" s="1">
        <f t="shared" si="18"/>
        <v>1</v>
      </c>
      <c r="Y179" s="1">
        <f t="shared" si="26"/>
        <v>0</v>
      </c>
      <c r="AB179" s="82">
        <v>178</v>
      </c>
      <c r="AC179" s="58" t="s">
        <v>634</v>
      </c>
      <c r="AD179" s="49">
        <v>5</v>
      </c>
      <c r="AE179" s="83">
        <v>41883</v>
      </c>
      <c r="AF179" s="58">
        <v>2</v>
      </c>
      <c r="AG179" s="58">
        <v>1</v>
      </c>
      <c r="AH179" s="58" t="s">
        <v>271</v>
      </c>
      <c r="AI179" s="49" t="s">
        <v>271</v>
      </c>
      <c r="AJ179" s="49">
        <f t="shared" si="19"/>
        <v>91</v>
      </c>
      <c r="AK179" s="49" t="str">
        <f t="shared" si="20"/>
        <v>ADULT_84</v>
      </c>
      <c r="AL179" s="89">
        <v>39114</v>
      </c>
      <c r="AM179" s="82" t="s">
        <v>798</v>
      </c>
    </row>
    <row r="180" spans="1:39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21"/>
        <v>12</v>
      </c>
      <c r="M180" s="1">
        <f t="shared" si="22"/>
        <v>20</v>
      </c>
      <c r="N180" s="1" t="str">
        <f>SABI_SUMMARY!L180</f>
        <v>JUVENILE</v>
      </c>
      <c r="O180" s="1" t="str">
        <f>SABI_SUMMARY!M180</f>
        <v>MALE_JUVENILE</v>
      </c>
      <c r="P180" s="1" t="str">
        <f>SABI_SUMMARY!N180</f>
        <v>MORTALITY</v>
      </c>
      <c r="Q180" s="1">
        <f>SABI_SUMMARY!O180</f>
        <v>1</v>
      </c>
      <c r="R180" s="1">
        <f t="shared" si="23"/>
        <v>0</v>
      </c>
      <c r="S180" s="1">
        <f t="shared" si="24"/>
        <v>1</v>
      </c>
      <c r="T180" t="s">
        <v>342</v>
      </c>
      <c r="U180">
        <v>4</v>
      </c>
      <c r="V180" s="1">
        <f t="array" ref="V180">INDEX($AC$1:$AM$262,MATCH(1,($AC$1:$AC$262=T180)*($AD$1:$AD$262=U180),0),8)</f>
        <v>100</v>
      </c>
      <c r="W180" s="1" t="str">
        <f t="shared" si="25"/>
        <v>ADULT_84</v>
      </c>
      <c r="X180" s="1">
        <f t="shared" si="18"/>
        <v>1</v>
      </c>
      <c r="Y180" s="1">
        <f t="shared" si="26"/>
        <v>0</v>
      </c>
      <c r="AB180" s="82">
        <v>179</v>
      </c>
      <c r="AC180" s="58" t="s">
        <v>641</v>
      </c>
      <c r="AD180" s="49">
        <v>1</v>
      </c>
      <c r="AE180" s="86">
        <v>37469</v>
      </c>
      <c r="AF180" s="58" t="s">
        <v>271</v>
      </c>
      <c r="AG180" s="58" t="s">
        <v>271</v>
      </c>
      <c r="AH180" s="58" t="s">
        <v>271</v>
      </c>
      <c r="AI180" s="49">
        <v>0</v>
      </c>
      <c r="AJ180" s="49">
        <f t="shared" si="19"/>
        <v>45</v>
      </c>
      <c r="AK180" s="49" t="str">
        <f t="shared" si="20"/>
        <v>ADULT_36_48</v>
      </c>
      <c r="AL180" s="84">
        <v>36100</v>
      </c>
      <c r="AM180" s="82" t="s">
        <v>798</v>
      </c>
    </row>
    <row r="181" spans="1:39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21"/>
        <v>12</v>
      </c>
      <c r="M181" s="1">
        <f t="shared" si="22"/>
        <v>24</v>
      </c>
      <c r="N181" s="1" t="str">
        <f>SABI_SUMMARY!L181</f>
        <v>ADULT_84</v>
      </c>
      <c r="O181" s="1" t="str">
        <f>SABI_SUMMARY!M181</f>
        <v>FEMALE_ADULT_84</v>
      </c>
      <c r="P181" s="1" t="str">
        <f>SABI_SUMMARY!N181</f>
        <v>MORTALITY</v>
      </c>
      <c r="Q181" s="1">
        <f>SABI_SUMMARY!O181</f>
        <v>1</v>
      </c>
      <c r="R181" s="1">
        <f t="shared" si="23"/>
        <v>0</v>
      </c>
      <c r="S181" s="1">
        <f t="shared" si="24"/>
        <v>0</v>
      </c>
      <c r="T181" t="s">
        <v>342</v>
      </c>
      <c r="U181">
        <v>4</v>
      </c>
      <c r="V181" s="1">
        <f t="array" ref="V181">INDEX($AC$1:$AM$262,MATCH(1,($AC$1:$AC$262=T181)*($AD$1:$AD$262=U181),0),8)</f>
        <v>100</v>
      </c>
      <c r="W181" s="1" t="str">
        <f t="shared" si="25"/>
        <v>ADULT_84</v>
      </c>
      <c r="X181" s="1">
        <f t="shared" si="18"/>
        <v>1</v>
      </c>
      <c r="Y181" s="1">
        <f t="shared" si="26"/>
        <v>1</v>
      </c>
      <c r="AB181" s="82">
        <v>180</v>
      </c>
      <c r="AC181" s="58" t="s">
        <v>641</v>
      </c>
      <c r="AD181" s="49">
        <v>2</v>
      </c>
      <c r="AE181" s="86">
        <v>37712</v>
      </c>
      <c r="AF181" s="58" t="s">
        <v>271</v>
      </c>
      <c r="AG181" s="58" t="s">
        <v>271</v>
      </c>
      <c r="AH181" s="58" t="s">
        <v>271</v>
      </c>
      <c r="AI181" s="49">
        <v>0</v>
      </c>
      <c r="AJ181" s="49">
        <f t="shared" si="19"/>
        <v>53</v>
      </c>
      <c r="AK181" s="49" t="str">
        <f t="shared" si="20"/>
        <v>ADULT_48_60</v>
      </c>
      <c r="AL181" s="84">
        <v>36100</v>
      </c>
      <c r="AM181" s="82" t="s">
        <v>798</v>
      </c>
    </row>
    <row r="182" spans="1:39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21"/>
        <v>12</v>
      </c>
      <c r="M182" s="1">
        <f t="shared" si="22"/>
        <v>14</v>
      </c>
      <c r="N182" s="1" t="str">
        <f>SABI_SUMMARY!L182</f>
        <v>JUVENILE</v>
      </c>
      <c r="O182" s="1" t="str">
        <f>SABI_SUMMARY!M182</f>
        <v>MALE_JUVENILE</v>
      </c>
      <c r="P182" s="1" t="str">
        <f>SABI_SUMMARY!N182</f>
        <v>CENSORED</v>
      </c>
      <c r="Q182" s="1">
        <f>SABI_SUMMARY!O182</f>
        <v>0</v>
      </c>
      <c r="R182" s="1">
        <f t="shared" si="23"/>
        <v>0</v>
      </c>
      <c r="S182" s="1">
        <f t="shared" si="24"/>
        <v>1</v>
      </c>
      <c r="T182" t="s">
        <v>342</v>
      </c>
      <c r="U182">
        <v>5</v>
      </c>
      <c r="V182" s="1">
        <f t="array" ref="V182">INDEX($AC$1:$AM$262,MATCH(1,($AC$1:$AC$262=T182)*($AD$1:$AD$262=U182),0),8)</f>
        <v>118</v>
      </c>
      <c r="W182" s="1" t="str">
        <f t="shared" si="25"/>
        <v>ADULT_84</v>
      </c>
      <c r="X182" s="1">
        <f t="shared" si="18"/>
        <v>1</v>
      </c>
      <c r="Y182" s="1">
        <f t="shared" si="26"/>
        <v>0</v>
      </c>
      <c r="AB182" s="82">
        <v>181</v>
      </c>
      <c r="AC182" s="58" t="s">
        <v>641</v>
      </c>
      <c r="AD182" s="49">
        <v>3</v>
      </c>
      <c r="AE182" s="83">
        <v>37956</v>
      </c>
      <c r="AF182" s="58">
        <v>3</v>
      </c>
      <c r="AG182" s="58">
        <v>1</v>
      </c>
      <c r="AH182" s="58">
        <v>1</v>
      </c>
      <c r="AI182" s="49">
        <v>2</v>
      </c>
      <c r="AJ182" s="49">
        <f t="shared" si="19"/>
        <v>61</v>
      </c>
      <c r="AK182" s="49" t="str">
        <f t="shared" si="20"/>
        <v>ADULT_60_72</v>
      </c>
      <c r="AL182" s="84">
        <v>36100</v>
      </c>
      <c r="AM182" s="82" t="s">
        <v>798</v>
      </c>
    </row>
    <row r="183" spans="1:39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21"/>
        <v>12</v>
      </c>
      <c r="M183" s="1">
        <f t="shared" si="22"/>
        <v>24</v>
      </c>
      <c r="N183" s="1" t="str">
        <f>SABI_SUMMARY!L183</f>
        <v>ADULT_60_72</v>
      </c>
      <c r="O183" s="1" t="str">
        <f>SABI_SUMMARY!M183</f>
        <v>FEMALE_ADULT_60_72</v>
      </c>
      <c r="P183" s="1" t="str">
        <f>SABI_SUMMARY!N183</f>
        <v>MORTALITY</v>
      </c>
      <c r="Q183" s="1">
        <f>SABI_SUMMARY!O183</f>
        <v>1</v>
      </c>
      <c r="R183" s="1">
        <f t="shared" si="23"/>
        <v>0</v>
      </c>
      <c r="S183" s="1">
        <f t="shared" si="24"/>
        <v>0</v>
      </c>
      <c r="T183" t="s">
        <v>342</v>
      </c>
      <c r="U183">
        <v>5</v>
      </c>
      <c r="V183" s="1">
        <f t="array" ref="V183">INDEX($AC$1:$AM$262,MATCH(1,($AC$1:$AC$262=T183)*($AD$1:$AD$262=U183),0),8)</f>
        <v>118</v>
      </c>
      <c r="W183" s="1" t="str">
        <f t="shared" si="25"/>
        <v>ADULT_84</v>
      </c>
      <c r="X183" s="1">
        <f t="shared" si="18"/>
        <v>1</v>
      </c>
      <c r="Y183" s="1">
        <f t="shared" si="26"/>
        <v>1</v>
      </c>
      <c r="AB183" s="82">
        <v>182</v>
      </c>
      <c r="AC183" s="58" t="s">
        <v>641</v>
      </c>
      <c r="AD183" s="49">
        <v>4</v>
      </c>
      <c r="AE183" s="83">
        <v>38596</v>
      </c>
      <c r="AF183" s="58">
        <v>3</v>
      </c>
      <c r="AG183" s="58" t="s">
        <v>271</v>
      </c>
      <c r="AH183" s="58">
        <v>2</v>
      </c>
      <c r="AI183" s="49">
        <v>2</v>
      </c>
      <c r="AJ183" s="49">
        <f t="shared" si="19"/>
        <v>82</v>
      </c>
      <c r="AK183" s="49" t="str">
        <f t="shared" si="20"/>
        <v>ADULT_72_84</v>
      </c>
      <c r="AL183" s="84">
        <v>36100</v>
      </c>
      <c r="AM183" s="82" t="s">
        <v>798</v>
      </c>
    </row>
    <row r="184" spans="1:39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21"/>
        <v>1</v>
      </c>
      <c r="M184" s="1">
        <f t="shared" si="22"/>
        <v>1</v>
      </c>
      <c r="N184" s="1" t="str">
        <f>SABI_SUMMARY!L184</f>
        <v>CUB</v>
      </c>
      <c r="O184" s="1" t="str">
        <f>SABI_SUMMARY!M184</f>
        <v>NA_CUB</v>
      </c>
      <c r="P184" s="1" t="str">
        <f>SABI_SUMMARY!N184</f>
        <v>MORTALITY</v>
      </c>
      <c r="Q184" s="1">
        <f>SABI_SUMMARY!O184</f>
        <v>1</v>
      </c>
      <c r="R184" s="1">
        <f t="shared" si="23"/>
        <v>1</v>
      </c>
      <c r="S184" s="1">
        <f t="shared" si="24"/>
        <v>1</v>
      </c>
      <c r="T184" t="s">
        <v>342</v>
      </c>
      <c r="U184">
        <v>6</v>
      </c>
      <c r="V184" s="1">
        <f t="array" ref="V184">INDEX($AC$1:$AM$262,MATCH(1,($AC$1:$AC$262=T184)*($AD$1:$AD$262=U184),0),8)</f>
        <v>133</v>
      </c>
      <c r="W184" s="1" t="str">
        <f t="shared" si="25"/>
        <v>ADULT_84</v>
      </c>
      <c r="X184" s="1">
        <f t="shared" si="18"/>
        <v>0</v>
      </c>
      <c r="Y184" s="1">
        <f t="shared" si="26"/>
        <v>0</v>
      </c>
      <c r="AB184" s="82">
        <v>183</v>
      </c>
      <c r="AC184" s="58" t="s">
        <v>641</v>
      </c>
      <c r="AD184" s="49">
        <v>5</v>
      </c>
      <c r="AE184" s="83">
        <v>39479</v>
      </c>
      <c r="AF184" s="58">
        <v>3</v>
      </c>
      <c r="AG184" s="58">
        <v>1</v>
      </c>
      <c r="AH184" s="58">
        <v>2</v>
      </c>
      <c r="AI184" s="49">
        <v>0</v>
      </c>
      <c r="AJ184" s="49">
        <f t="shared" si="19"/>
        <v>111</v>
      </c>
      <c r="AK184" s="49" t="str">
        <f t="shared" si="20"/>
        <v>ADULT_84</v>
      </c>
      <c r="AL184" s="84">
        <v>36100</v>
      </c>
      <c r="AM184" s="82" t="s">
        <v>798</v>
      </c>
    </row>
    <row r="185" spans="1:39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21"/>
        <v>1</v>
      </c>
      <c r="M185" s="1">
        <f t="shared" si="22"/>
        <v>1</v>
      </c>
      <c r="N185" s="1" t="str">
        <f>SABI_SUMMARY!L185</f>
        <v>CUB</v>
      </c>
      <c r="O185" s="1" t="str">
        <f>SABI_SUMMARY!M185</f>
        <v>NA_CUB</v>
      </c>
      <c r="P185" s="1" t="str">
        <f>SABI_SUMMARY!N185</f>
        <v>MORTALITY</v>
      </c>
      <c r="Q185" s="1">
        <f>SABI_SUMMARY!O185</f>
        <v>1</v>
      </c>
      <c r="R185" s="1">
        <f t="shared" si="23"/>
        <v>1</v>
      </c>
      <c r="S185" s="1">
        <f t="shared" si="24"/>
        <v>1</v>
      </c>
      <c r="T185" t="s">
        <v>342</v>
      </c>
      <c r="U185">
        <v>6</v>
      </c>
      <c r="V185" s="1">
        <f t="array" ref="V185">INDEX($AC$1:$AM$262,MATCH(1,($AC$1:$AC$262=T185)*($AD$1:$AD$262=U185),0),8)</f>
        <v>133</v>
      </c>
      <c r="W185" s="1" t="str">
        <f t="shared" si="25"/>
        <v>ADULT_84</v>
      </c>
      <c r="X185" s="1">
        <f t="shared" si="18"/>
        <v>0</v>
      </c>
      <c r="Y185" s="1">
        <f t="shared" si="26"/>
        <v>0</v>
      </c>
      <c r="AB185" s="82">
        <v>184</v>
      </c>
      <c r="AC185" s="58" t="s">
        <v>641</v>
      </c>
      <c r="AD185" s="49">
        <v>6</v>
      </c>
      <c r="AE185" s="83">
        <v>39783</v>
      </c>
      <c r="AF185" s="58">
        <v>1</v>
      </c>
      <c r="AG185" s="58" t="s">
        <v>271</v>
      </c>
      <c r="AH185" s="58">
        <v>1</v>
      </c>
      <c r="AI185" s="49">
        <v>1</v>
      </c>
      <c r="AJ185" s="49">
        <f t="shared" si="19"/>
        <v>121</v>
      </c>
      <c r="AK185" s="49" t="str">
        <f t="shared" si="20"/>
        <v>ADULT_84</v>
      </c>
      <c r="AL185" s="84">
        <v>36100</v>
      </c>
      <c r="AM185" s="82" t="s">
        <v>798</v>
      </c>
    </row>
    <row r="186" spans="1:39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21"/>
        <v>12</v>
      </c>
      <c r="M186" s="1">
        <f t="shared" si="22"/>
        <v>24</v>
      </c>
      <c r="N186" s="1" t="str">
        <f>SABI_SUMMARY!L186</f>
        <v>SUBADULT</v>
      </c>
      <c r="O186" s="1" t="str">
        <f>SABI_SUMMARY!M186</f>
        <v>MALE_SUBADULT</v>
      </c>
      <c r="P186" s="1" t="str">
        <f>SABI_SUMMARY!N186</f>
        <v>CENSORED</v>
      </c>
      <c r="Q186" s="1">
        <f>SABI_SUMMARY!O186</f>
        <v>0</v>
      </c>
      <c r="R186" s="1">
        <f t="shared" si="23"/>
        <v>0</v>
      </c>
      <c r="S186" s="1">
        <f t="shared" si="24"/>
        <v>0</v>
      </c>
      <c r="T186" t="s">
        <v>342</v>
      </c>
      <c r="U186">
        <v>7</v>
      </c>
      <c r="V186" s="1">
        <f t="array" ref="V186">INDEX($AC$1:$AM$262,MATCH(1,($AC$1:$AC$262=T186)*($AD$1:$AD$262=U186),0),8)</f>
        <v>138</v>
      </c>
      <c r="W186" s="1" t="str">
        <f t="shared" si="25"/>
        <v>ADULT_84</v>
      </c>
      <c r="X186" s="1">
        <f t="shared" si="18"/>
        <v>1</v>
      </c>
      <c r="Y186" s="1">
        <f t="shared" si="26"/>
        <v>1</v>
      </c>
      <c r="AB186" s="82">
        <v>185</v>
      </c>
      <c r="AC186" s="58" t="s">
        <v>641</v>
      </c>
      <c r="AD186" s="49">
        <v>7</v>
      </c>
      <c r="AE186" s="65">
        <v>40544</v>
      </c>
      <c r="AF186" s="58">
        <v>1</v>
      </c>
      <c r="AG186" s="58">
        <v>1</v>
      </c>
      <c r="AH186" s="58" t="s">
        <v>271</v>
      </c>
      <c r="AI186" s="49">
        <v>1</v>
      </c>
      <c r="AJ186" s="49">
        <f t="shared" si="19"/>
        <v>146</v>
      </c>
      <c r="AK186" s="49" t="str">
        <f t="shared" si="20"/>
        <v>ADULT_84</v>
      </c>
      <c r="AL186" s="84">
        <v>36100</v>
      </c>
      <c r="AM186" s="82" t="s">
        <v>798</v>
      </c>
    </row>
    <row r="187" spans="1:39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21"/>
        <v>4</v>
      </c>
      <c r="M187" s="1">
        <f t="shared" si="22"/>
        <v>4</v>
      </c>
      <c r="N187" s="1" t="str">
        <f>SABI_SUMMARY!L187</f>
        <v>CUB</v>
      </c>
      <c r="O187" s="1" t="str">
        <f>SABI_SUMMARY!M187</f>
        <v>NA_CUB</v>
      </c>
      <c r="P187" s="1" t="str">
        <f>SABI_SUMMARY!N187</f>
        <v>MORTALITY</v>
      </c>
      <c r="Q187" s="1">
        <f>SABI_SUMMARY!O187</f>
        <v>1</v>
      </c>
      <c r="R187" s="1">
        <f t="shared" si="23"/>
        <v>1</v>
      </c>
      <c r="S187" s="1">
        <f t="shared" si="24"/>
        <v>1</v>
      </c>
      <c r="T187" t="s">
        <v>342</v>
      </c>
      <c r="U187">
        <v>8</v>
      </c>
      <c r="V187" s="1">
        <f t="array" ref="V187">INDEX($AC$1:$AM$262,MATCH(1,($AC$1:$AC$262=T187)*($AD$1:$AD$262=U187),0),8)</f>
        <v>152</v>
      </c>
      <c r="W187" s="1" t="str">
        <f t="shared" si="25"/>
        <v>ADULT_84</v>
      </c>
      <c r="X187" s="1">
        <f t="shared" si="18"/>
        <v>0</v>
      </c>
      <c r="Y187" s="1">
        <f t="shared" si="26"/>
        <v>0</v>
      </c>
      <c r="AB187" s="82">
        <v>186</v>
      </c>
      <c r="AC187" s="58" t="s">
        <v>549</v>
      </c>
      <c r="AD187" s="49">
        <v>1</v>
      </c>
      <c r="AE187" s="83">
        <v>41334</v>
      </c>
      <c r="AF187" s="58">
        <v>2</v>
      </c>
      <c r="AG187" s="58">
        <v>1</v>
      </c>
      <c r="AH187" s="58">
        <v>1</v>
      </c>
      <c r="AI187" s="49">
        <v>1</v>
      </c>
      <c r="AJ187" s="49">
        <f t="shared" si="19"/>
        <v>65</v>
      </c>
      <c r="AK187" s="49" t="str">
        <f t="shared" si="20"/>
        <v>ADULT_60_72</v>
      </c>
      <c r="AL187" s="89">
        <v>39356</v>
      </c>
      <c r="AM187" s="82" t="s">
        <v>798</v>
      </c>
    </row>
    <row r="188" spans="1:39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21"/>
        <v>12</v>
      </c>
      <c r="M188" s="1">
        <f t="shared" si="22"/>
        <v>24</v>
      </c>
      <c r="N188" s="1" t="str">
        <f>SABI_SUMMARY!L188</f>
        <v>ADULT_48_60</v>
      </c>
      <c r="O188" s="1" t="str">
        <f>SABI_SUMMARY!M188</f>
        <v>FEMALE_ADULT_48_60</v>
      </c>
      <c r="P188" s="1" t="str">
        <f>SABI_SUMMARY!N188</f>
        <v>MORTALITY</v>
      </c>
      <c r="Q188" s="1">
        <f>SABI_SUMMARY!O188</f>
        <v>1</v>
      </c>
      <c r="R188" s="1">
        <f t="shared" si="23"/>
        <v>0</v>
      </c>
      <c r="S188" s="1">
        <f t="shared" si="24"/>
        <v>0</v>
      </c>
      <c r="T188" t="s">
        <v>342</v>
      </c>
      <c r="U188">
        <v>8</v>
      </c>
      <c r="V188" s="1">
        <f t="array" ref="V188">INDEX($AC$1:$AM$262,MATCH(1,($AC$1:$AC$262=T188)*($AD$1:$AD$262=U188),0),8)</f>
        <v>152</v>
      </c>
      <c r="W188" s="1" t="str">
        <f t="shared" si="25"/>
        <v>ADULT_84</v>
      </c>
      <c r="X188" s="1">
        <f t="shared" si="18"/>
        <v>1</v>
      </c>
      <c r="Y188" s="1">
        <f t="shared" si="26"/>
        <v>1</v>
      </c>
      <c r="AB188" s="82">
        <v>187</v>
      </c>
      <c r="AC188" s="58" t="s">
        <v>656</v>
      </c>
      <c r="AD188" s="49" t="s">
        <v>271</v>
      </c>
      <c r="AE188" s="83">
        <v>41671</v>
      </c>
      <c r="AF188" s="58">
        <v>1</v>
      </c>
      <c r="AG188" s="58" t="s">
        <v>271</v>
      </c>
      <c r="AH188" s="58" t="s">
        <v>271</v>
      </c>
      <c r="AI188" s="49">
        <v>0</v>
      </c>
      <c r="AJ188" s="49">
        <f t="shared" si="19"/>
        <v>80</v>
      </c>
      <c r="AK188" s="49" t="str">
        <f t="shared" si="20"/>
        <v>ADULT_72_84</v>
      </c>
      <c r="AL188" s="85">
        <v>39234</v>
      </c>
      <c r="AM188" s="82" t="s">
        <v>799</v>
      </c>
    </row>
    <row r="189" spans="1:39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21"/>
        <v>12</v>
      </c>
      <c r="M189" s="1">
        <f t="shared" si="22"/>
        <v>17</v>
      </c>
      <c r="N189" s="1" t="str">
        <f>SABI_SUMMARY!L189</f>
        <v>JUVENILE</v>
      </c>
      <c r="O189" s="1" t="str">
        <f>SABI_SUMMARY!M189</f>
        <v>MALE_JUVENILE</v>
      </c>
      <c r="P189" s="1" t="str">
        <f>SABI_SUMMARY!N189</f>
        <v>CENSORED</v>
      </c>
      <c r="Q189" s="1">
        <f>SABI_SUMMARY!O189</f>
        <v>0</v>
      </c>
      <c r="R189" s="1">
        <f t="shared" si="23"/>
        <v>0</v>
      </c>
      <c r="S189" s="1">
        <f t="shared" si="24"/>
        <v>1</v>
      </c>
      <c r="T189" t="s">
        <v>342</v>
      </c>
      <c r="U189">
        <v>9</v>
      </c>
      <c r="V189" s="1">
        <f t="array" ref="V189">INDEX($AC$1:$AM$262,MATCH(1,($AC$1:$AC$262=T189)*($AD$1:$AD$262=U189),0),8)</f>
        <v>166</v>
      </c>
      <c r="W189" s="1" t="str">
        <f t="shared" si="25"/>
        <v>ADULT_84</v>
      </c>
      <c r="X189" s="1">
        <f t="shared" si="18"/>
        <v>1</v>
      </c>
      <c r="Y189" s="1">
        <f t="shared" si="26"/>
        <v>0</v>
      </c>
      <c r="AB189" s="82">
        <v>188</v>
      </c>
      <c r="AC189" s="58" t="s">
        <v>656</v>
      </c>
      <c r="AD189" s="49" t="s">
        <v>271</v>
      </c>
      <c r="AE189" s="83">
        <v>41944</v>
      </c>
      <c r="AF189" s="58">
        <v>1</v>
      </c>
      <c r="AG189" s="58" t="s">
        <v>271</v>
      </c>
      <c r="AH189" s="58" t="s">
        <v>271</v>
      </c>
      <c r="AI189" s="49" t="s">
        <v>271</v>
      </c>
      <c r="AJ189" s="49">
        <f t="shared" si="19"/>
        <v>89</v>
      </c>
      <c r="AK189" s="49" t="str">
        <f t="shared" si="20"/>
        <v>ADULT_84</v>
      </c>
      <c r="AL189" s="85">
        <v>39234</v>
      </c>
      <c r="AM189" s="82" t="s">
        <v>799</v>
      </c>
    </row>
    <row r="190" spans="1:39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21"/>
        <v>2</v>
      </c>
      <c r="M190" s="1">
        <f t="shared" si="22"/>
        <v>2</v>
      </c>
      <c r="N190" s="1" t="str">
        <f>SABI_SUMMARY!L190</f>
        <v>CUB</v>
      </c>
      <c r="O190" s="1" t="str">
        <f>SABI_SUMMARY!M190</f>
        <v>NA_CUB</v>
      </c>
      <c r="P190" s="1" t="str">
        <f>SABI_SUMMARY!N190</f>
        <v>MORTALITY</v>
      </c>
      <c r="Q190" s="1">
        <f>SABI_SUMMARY!O190</f>
        <v>1</v>
      </c>
      <c r="R190" s="1">
        <f t="shared" si="23"/>
        <v>1</v>
      </c>
      <c r="S190" s="1">
        <f t="shared" si="24"/>
        <v>1</v>
      </c>
      <c r="T190" t="s">
        <v>517</v>
      </c>
      <c r="U190">
        <v>1</v>
      </c>
      <c r="V190" s="1">
        <f t="array" ref="V190">INDEX($AC$1:$AM$262,MATCH(1,($AC$1:$AC$262=T190)*($AD$1:$AD$262=U190),0),8)</f>
        <v>46</v>
      </c>
      <c r="W190" s="1" t="str">
        <f t="shared" si="25"/>
        <v>ADULT_36_48</v>
      </c>
      <c r="X190" s="1">
        <f t="shared" si="18"/>
        <v>0</v>
      </c>
      <c r="Y190" s="1">
        <f t="shared" si="26"/>
        <v>0</v>
      </c>
      <c r="AB190" s="82">
        <v>189</v>
      </c>
      <c r="AC190" s="58" t="s">
        <v>659</v>
      </c>
      <c r="AD190" s="49">
        <v>1</v>
      </c>
      <c r="AE190" s="65">
        <v>36100</v>
      </c>
      <c r="AF190" s="58">
        <v>2</v>
      </c>
      <c r="AG190" s="58" t="s">
        <v>271</v>
      </c>
      <c r="AH190" s="58">
        <v>1</v>
      </c>
      <c r="AI190" s="58">
        <v>1</v>
      </c>
      <c r="AJ190" s="49">
        <f t="shared" si="19"/>
        <v>46</v>
      </c>
      <c r="AK190" s="49" t="str">
        <f t="shared" si="20"/>
        <v>ADULT_36_48</v>
      </c>
      <c r="AL190" s="85">
        <v>34700</v>
      </c>
      <c r="AM190" s="82" t="s">
        <v>799</v>
      </c>
    </row>
    <row r="191" spans="1:39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21"/>
        <v>2</v>
      </c>
      <c r="M191" s="1">
        <f t="shared" si="22"/>
        <v>2</v>
      </c>
      <c r="N191" s="1" t="str">
        <f>SABI_SUMMARY!L191</f>
        <v>CUB</v>
      </c>
      <c r="O191" s="1" t="str">
        <f>SABI_SUMMARY!M191</f>
        <v>NA_CUB</v>
      </c>
      <c r="P191" s="1" t="str">
        <f>SABI_SUMMARY!N191</f>
        <v>MORTALITY</v>
      </c>
      <c r="Q191" s="1">
        <f>SABI_SUMMARY!O191</f>
        <v>1</v>
      </c>
      <c r="R191" s="1">
        <f t="shared" si="23"/>
        <v>1</v>
      </c>
      <c r="S191" s="1">
        <f t="shared" si="24"/>
        <v>1</v>
      </c>
      <c r="T191" t="s">
        <v>517</v>
      </c>
      <c r="U191">
        <v>1</v>
      </c>
      <c r="V191" s="1">
        <f t="array" ref="V191">INDEX($AC$1:$AM$262,MATCH(1,($AC$1:$AC$262=T191)*($AD$1:$AD$262=U191),0),8)</f>
        <v>46</v>
      </c>
      <c r="W191" s="1" t="str">
        <f t="shared" si="25"/>
        <v>ADULT_36_48</v>
      </c>
      <c r="X191" s="1">
        <f t="shared" si="18"/>
        <v>0</v>
      </c>
      <c r="Y191" s="1">
        <f t="shared" si="26"/>
        <v>0</v>
      </c>
      <c r="AB191" s="82">
        <v>190</v>
      </c>
      <c r="AC191" s="58" t="s">
        <v>659</v>
      </c>
      <c r="AD191" s="49">
        <v>2</v>
      </c>
      <c r="AE191" s="65">
        <v>36861</v>
      </c>
      <c r="AF191" s="58">
        <v>1</v>
      </c>
      <c r="AG191" s="58">
        <v>1</v>
      </c>
      <c r="AH191" s="58" t="s">
        <v>271</v>
      </c>
      <c r="AI191" s="58">
        <v>1</v>
      </c>
      <c r="AJ191" s="49">
        <f t="shared" si="19"/>
        <v>71</v>
      </c>
      <c r="AK191" s="49" t="str">
        <f t="shared" si="20"/>
        <v>ADULT_60_72</v>
      </c>
      <c r="AL191" s="85">
        <v>34700</v>
      </c>
      <c r="AM191" s="82" t="s">
        <v>799</v>
      </c>
    </row>
    <row r="192" spans="1:39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21"/>
        <v>4</v>
      </c>
      <c r="M192" s="1">
        <f t="shared" si="22"/>
        <v>4</v>
      </c>
      <c r="N192" s="1" t="str">
        <f>SABI_SUMMARY!L192</f>
        <v>CUB</v>
      </c>
      <c r="O192" s="1" t="str">
        <f>SABI_SUMMARY!M192</f>
        <v>MALE_CUB</v>
      </c>
      <c r="P192" s="1" t="str">
        <f>SABI_SUMMARY!N192</f>
        <v>MORTALITY</v>
      </c>
      <c r="Q192" s="1">
        <f>SABI_SUMMARY!O192</f>
        <v>1</v>
      </c>
      <c r="R192" s="1">
        <f t="shared" si="23"/>
        <v>1</v>
      </c>
      <c r="S192" s="1">
        <f t="shared" si="24"/>
        <v>1</v>
      </c>
      <c r="T192" t="s">
        <v>517</v>
      </c>
      <c r="U192">
        <v>2</v>
      </c>
      <c r="V192" s="1">
        <f t="array" ref="V192">INDEX($AC$1:$AM$262,MATCH(1,($AC$1:$AC$262=T192)*($AD$1:$AD$262=U192),0),8)</f>
        <v>51</v>
      </c>
      <c r="W192" s="1" t="str">
        <f t="shared" si="25"/>
        <v>ADULT_48_60</v>
      </c>
      <c r="X192" s="1">
        <f t="shared" si="18"/>
        <v>0</v>
      </c>
      <c r="Y192" s="1">
        <f t="shared" si="26"/>
        <v>0</v>
      </c>
      <c r="AB192" s="82">
        <v>191</v>
      </c>
      <c r="AC192" s="58" t="s">
        <v>659</v>
      </c>
      <c r="AD192" s="49">
        <v>3</v>
      </c>
      <c r="AE192" s="86">
        <v>37622</v>
      </c>
      <c r="AF192" s="58" t="s">
        <v>271</v>
      </c>
      <c r="AG192" s="58" t="s">
        <v>271</v>
      </c>
      <c r="AH192" s="58">
        <v>1</v>
      </c>
      <c r="AI192" s="58">
        <v>1</v>
      </c>
      <c r="AJ192" s="49">
        <f t="shared" si="19"/>
        <v>96</v>
      </c>
      <c r="AK192" s="49" t="str">
        <f t="shared" si="20"/>
        <v>ADULT_84</v>
      </c>
      <c r="AL192" s="85">
        <v>34700</v>
      </c>
      <c r="AM192" s="82" t="s">
        <v>799</v>
      </c>
    </row>
    <row r="193" spans="1:39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21"/>
        <v>12</v>
      </c>
      <c r="M193" s="1">
        <f t="shared" si="22"/>
        <v>24</v>
      </c>
      <c r="N193" s="1" t="str">
        <f>SABI_SUMMARY!L193</f>
        <v>SUBADULT</v>
      </c>
      <c r="O193" s="1" t="str">
        <f>SABI_SUMMARY!M193</f>
        <v>FEMALE_SUBADULT</v>
      </c>
      <c r="P193" s="1" t="str">
        <f>SABI_SUMMARY!N193</f>
        <v>MORTALITY</v>
      </c>
      <c r="Q193" s="1">
        <f>SABI_SUMMARY!O193</f>
        <v>1</v>
      </c>
      <c r="R193" s="1">
        <f t="shared" si="23"/>
        <v>0</v>
      </c>
      <c r="S193" s="1">
        <f t="shared" si="24"/>
        <v>0</v>
      </c>
      <c r="T193" t="s">
        <v>517</v>
      </c>
      <c r="U193">
        <v>2</v>
      </c>
      <c r="V193" s="1">
        <f t="array" ref="V193">INDEX($AC$1:$AM$262,MATCH(1,($AC$1:$AC$262=T193)*($AD$1:$AD$262=U193),0),8)</f>
        <v>51</v>
      </c>
      <c r="W193" s="1" t="str">
        <f t="shared" si="25"/>
        <v>ADULT_48_60</v>
      </c>
      <c r="X193" s="1">
        <f t="shared" si="18"/>
        <v>1</v>
      </c>
      <c r="Y193" s="1">
        <f t="shared" si="26"/>
        <v>1</v>
      </c>
      <c r="AB193" s="82">
        <v>192</v>
      </c>
      <c r="AC193" s="58" t="s">
        <v>659</v>
      </c>
      <c r="AD193" s="49">
        <v>4</v>
      </c>
      <c r="AE193" s="86">
        <v>38385</v>
      </c>
      <c r="AF193" s="58" t="s">
        <v>271</v>
      </c>
      <c r="AG193" s="58">
        <v>1</v>
      </c>
      <c r="AH193" s="58" t="s">
        <v>271</v>
      </c>
      <c r="AI193" s="58">
        <v>1</v>
      </c>
      <c r="AJ193" s="49">
        <f t="shared" si="19"/>
        <v>121</v>
      </c>
      <c r="AK193" s="49" t="str">
        <f t="shared" si="20"/>
        <v>ADULT_84</v>
      </c>
      <c r="AL193" s="85">
        <v>34700</v>
      </c>
      <c r="AM193" s="82" t="s">
        <v>799</v>
      </c>
    </row>
    <row r="194" spans="1:39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21"/>
        <v>4</v>
      </c>
      <c r="M194" s="1">
        <f t="shared" si="22"/>
        <v>4</v>
      </c>
      <c r="N194" s="1" t="str">
        <f>SABI_SUMMARY!L194</f>
        <v>CUB</v>
      </c>
      <c r="O194" s="1" t="str">
        <f>SABI_SUMMARY!M194</f>
        <v>NA_CUB</v>
      </c>
      <c r="P194" s="1" t="str">
        <f>SABI_SUMMARY!N194</f>
        <v>MORTALITY</v>
      </c>
      <c r="Q194" s="1">
        <f>SABI_SUMMARY!O194</f>
        <v>1</v>
      </c>
      <c r="R194" s="1">
        <f t="shared" si="23"/>
        <v>1</v>
      </c>
      <c r="S194" s="1">
        <f t="shared" si="24"/>
        <v>1</v>
      </c>
      <c r="T194" t="s">
        <v>517</v>
      </c>
      <c r="U194">
        <v>3</v>
      </c>
      <c r="V194" s="1">
        <f t="array" ref="V194">INDEX($AC$1:$AM$262,MATCH(1,($AC$1:$AC$262=T194)*($AD$1:$AD$262=U194),0),8)</f>
        <v>77</v>
      </c>
      <c r="W194" s="1" t="str">
        <f t="shared" si="25"/>
        <v>ADULT_72_84</v>
      </c>
      <c r="X194" s="1">
        <f t="shared" ref="X194:X257" si="27">IF(K194&gt;=12,1,0)</f>
        <v>0</v>
      </c>
      <c r="Y194" s="1">
        <f t="shared" si="26"/>
        <v>0</v>
      </c>
      <c r="AB194" s="82">
        <v>193</v>
      </c>
      <c r="AC194" s="58" t="s">
        <v>659</v>
      </c>
      <c r="AD194" s="49">
        <v>5</v>
      </c>
      <c r="AE194" s="86">
        <v>39142</v>
      </c>
      <c r="AF194" s="58">
        <v>2</v>
      </c>
      <c r="AG194" s="58" t="s">
        <v>271</v>
      </c>
      <c r="AH194" s="58" t="s">
        <v>271</v>
      </c>
      <c r="AI194" s="58">
        <v>0</v>
      </c>
      <c r="AJ194" s="49">
        <f t="shared" ref="AJ194:AJ262" si="28">(YEAR(AE194)-YEAR(AL194))*12+MONTH(AE194)-MONTH(AL194)</f>
        <v>146</v>
      </c>
      <c r="AK194" s="49" t="str">
        <f t="shared" ref="AK194:AK257" si="29">IF(AJ194&lt;=12,"CUB",IF(AJ194&lt;=24,"JUVENILE",IF(AJ194&lt;=36,"SUBADULT",IF(AJ194&lt;=48,"ADULT_36_48",IF(AJ194&lt;=60,"ADULT_48_60",IF(AJ194&lt;=72,"ADULT_60_72",IF(AJ194&lt;=84,"ADULT_72_84",IF(AJ194&gt;84,"ADULT_84","NA"))))))))</f>
        <v>ADULT_84</v>
      </c>
      <c r="AL194" s="85">
        <v>34700</v>
      </c>
      <c r="AM194" s="82" t="s">
        <v>799</v>
      </c>
    </row>
    <row r="195" spans="1:39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ref="L195:L258" si="30">IF(R195&gt;0,K195,12)</f>
        <v>4</v>
      </c>
      <c r="M195" s="1">
        <f t="shared" ref="M195:M258" si="31">IF(S195&gt;0,K195,24)</f>
        <v>4</v>
      </c>
      <c r="N195" s="1" t="str">
        <f>SABI_SUMMARY!L195</f>
        <v>CUB</v>
      </c>
      <c r="O195" s="1" t="str">
        <f>SABI_SUMMARY!M195</f>
        <v>NA_CUB</v>
      </c>
      <c r="P195" s="1" t="str">
        <f>SABI_SUMMARY!N195</f>
        <v>MORTALITY</v>
      </c>
      <c r="Q195" s="1">
        <f>SABI_SUMMARY!O195</f>
        <v>1</v>
      </c>
      <c r="R195" s="1">
        <f t="shared" ref="R195:R258" si="32">IF(K195&lt;=12,1,0)</f>
        <v>1</v>
      </c>
      <c r="S195" s="1">
        <f t="shared" ref="S195:S258" si="33">IF(K195&lt;=24,1,0)</f>
        <v>1</v>
      </c>
      <c r="T195" t="s">
        <v>517</v>
      </c>
      <c r="U195">
        <v>3</v>
      </c>
      <c r="V195" s="1">
        <f t="array" ref="V195">INDEX($AC$1:$AM$262,MATCH(1,($AC$1:$AC$262=T195)*($AD$1:$AD$262=U195),0),8)</f>
        <v>77</v>
      </c>
      <c r="W195" s="1" t="str">
        <f t="shared" ref="W195:W258" si="34">IF(V195&lt;=12,"CUB",IF(V195&lt;=24,"JUVENILE",IF(V195&lt;=36,"SUBADULT",IF(V195&lt;=48,"ADULT_36_48",IF(V195&lt;=60,"ADULT_48_60",IF(V195&lt;=72,"ADULT_60_72",IF(V195&lt;=84,"ADULT_72_84",IF(V195&gt;84,"ADULT_84","NA"))))))))</f>
        <v>ADULT_72_84</v>
      </c>
      <c r="X195" s="1">
        <f t="shared" si="27"/>
        <v>0</v>
      </c>
      <c r="Y195" s="1">
        <f t="shared" ref="Y195:Y258" si="35">IF(K195&gt;=24,1,0)</f>
        <v>0</v>
      </c>
      <c r="AB195" s="82">
        <v>194</v>
      </c>
      <c r="AC195" s="58" t="s">
        <v>659</v>
      </c>
      <c r="AD195" s="49">
        <v>6</v>
      </c>
      <c r="AE195" s="86">
        <v>39448</v>
      </c>
      <c r="AF195" s="58" t="s">
        <v>271</v>
      </c>
      <c r="AG195" s="58" t="s">
        <v>271</v>
      </c>
      <c r="AH195" s="58" t="s">
        <v>271</v>
      </c>
      <c r="AI195" s="49">
        <v>0</v>
      </c>
      <c r="AJ195" s="49">
        <f t="shared" si="28"/>
        <v>156</v>
      </c>
      <c r="AK195" s="49" t="str">
        <f t="shared" si="29"/>
        <v>ADULT_84</v>
      </c>
      <c r="AL195" s="87">
        <v>34700</v>
      </c>
      <c r="AM195" s="82" t="s">
        <v>798</v>
      </c>
    </row>
    <row r="196" spans="1:39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si="30"/>
        <v>1</v>
      </c>
      <c r="M196" s="1">
        <f t="shared" si="31"/>
        <v>1</v>
      </c>
      <c r="N196" s="1" t="str">
        <f>SABI_SUMMARY!L196</f>
        <v>CUB</v>
      </c>
      <c r="O196" s="1" t="str">
        <f>SABI_SUMMARY!M196</f>
        <v>NA_CUB</v>
      </c>
      <c r="P196" s="1" t="str">
        <f>SABI_SUMMARY!N196</f>
        <v>MORTALITY</v>
      </c>
      <c r="Q196" s="1">
        <f>SABI_SUMMARY!O196</f>
        <v>1</v>
      </c>
      <c r="R196" s="1">
        <f t="shared" si="32"/>
        <v>1</v>
      </c>
      <c r="S196" s="1">
        <f t="shared" si="33"/>
        <v>1</v>
      </c>
      <c r="T196" t="s">
        <v>517</v>
      </c>
      <c r="U196">
        <v>4</v>
      </c>
      <c r="V196" s="1">
        <f t="array" ref="V196">INDEX($AC$1:$AM$262,MATCH(1,($AC$1:$AC$262=T196)*($AD$1:$AD$262=U196),0),8)</f>
        <v>94</v>
      </c>
      <c r="W196" s="1" t="str">
        <f t="shared" si="34"/>
        <v>ADULT_84</v>
      </c>
      <c r="X196" s="1">
        <f t="shared" si="27"/>
        <v>0</v>
      </c>
      <c r="Y196" s="1">
        <f t="shared" si="35"/>
        <v>0</v>
      </c>
      <c r="AB196" s="82">
        <v>195</v>
      </c>
      <c r="AC196" s="58" t="s">
        <v>659</v>
      </c>
      <c r="AD196" s="49">
        <v>7</v>
      </c>
      <c r="AE196" s="65">
        <v>39722</v>
      </c>
      <c r="AF196" s="58">
        <v>1</v>
      </c>
      <c r="AG196" s="58">
        <v>1</v>
      </c>
      <c r="AH196" s="58" t="s">
        <v>271</v>
      </c>
      <c r="AI196" s="58">
        <v>1</v>
      </c>
      <c r="AJ196" s="49">
        <f t="shared" si="28"/>
        <v>165</v>
      </c>
      <c r="AK196" s="49" t="str">
        <f t="shared" si="29"/>
        <v>ADULT_84</v>
      </c>
      <c r="AL196" s="85">
        <v>34700</v>
      </c>
      <c r="AM196" s="82" t="s">
        <v>799</v>
      </c>
    </row>
    <row r="197" spans="1:39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30"/>
        <v>3</v>
      </c>
      <c r="M197" s="1">
        <f t="shared" si="31"/>
        <v>3</v>
      </c>
      <c r="N197" s="1" t="str">
        <f>SABI_SUMMARY!L197</f>
        <v>CUB</v>
      </c>
      <c r="O197" s="1" t="str">
        <f>SABI_SUMMARY!M197</f>
        <v>NA_CUB</v>
      </c>
      <c r="P197" s="1" t="str">
        <f>SABI_SUMMARY!N197</f>
        <v>MORTALITY</v>
      </c>
      <c r="Q197" s="1">
        <f>SABI_SUMMARY!O197</f>
        <v>1</v>
      </c>
      <c r="R197" s="1">
        <f t="shared" si="32"/>
        <v>1</v>
      </c>
      <c r="S197" s="1">
        <f t="shared" si="33"/>
        <v>1</v>
      </c>
      <c r="T197" t="s">
        <v>517</v>
      </c>
      <c r="U197">
        <v>4</v>
      </c>
      <c r="V197" s="1">
        <f t="array" ref="V197">INDEX($AC$1:$AM$262,MATCH(1,($AC$1:$AC$262=T197)*($AD$1:$AD$262=U197),0),8)</f>
        <v>94</v>
      </c>
      <c r="W197" s="1" t="str">
        <f t="shared" si="34"/>
        <v>ADULT_84</v>
      </c>
      <c r="X197" s="1">
        <f t="shared" si="27"/>
        <v>0</v>
      </c>
      <c r="Y197" s="1">
        <f t="shared" si="35"/>
        <v>0</v>
      </c>
      <c r="AB197" s="82">
        <v>196</v>
      </c>
      <c r="AC197" s="58" t="s">
        <v>124</v>
      </c>
      <c r="AD197" s="49">
        <v>1</v>
      </c>
      <c r="AE197" s="65">
        <v>40513</v>
      </c>
      <c r="AF197" s="58">
        <v>2</v>
      </c>
      <c r="AG197" s="58">
        <v>1</v>
      </c>
      <c r="AH197" s="58" t="s">
        <v>271</v>
      </c>
      <c r="AI197" s="49">
        <v>1</v>
      </c>
      <c r="AJ197" s="49">
        <f t="shared" si="28"/>
        <v>46</v>
      </c>
      <c r="AK197" s="49" t="str">
        <f t="shared" si="29"/>
        <v>ADULT_36_48</v>
      </c>
      <c r="AL197" s="89">
        <v>39114</v>
      </c>
      <c r="AM197" s="82" t="s">
        <v>798</v>
      </c>
    </row>
    <row r="198" spans="1:39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30"/>
        <v>7</v>
      </c>
      <c r="M198" s="1">
        <f t="shared" si="31"/>
        <v>7</v>
      </c>
      <c r="N198" s="1" t="str">
        <f>SABI_SUMMARY!L198</f>
        <v>CUB</v>
      </c>
      <c r="O198" s="1" t="str">
        <f>SABI_SUMMARY!M198</f>
        <v>MALE_CUB</v>
      </c>
      <c r="P198" s="1" t="str">
        <f>SABI_SUMMARY!N198</f>
        <v>MORTALITY</v>
      </c>
      <c r="Q198" s="1">
        <f>SABI_SUMMARY!O198</f>
        <v>1</v>
      </c>
      <c r="R198" s="1">
        <f t="shared" si="32"/>
        <v>1</v>
      </c>
      <c r="S198" s="1">
        <f t="shared" si="33"/>
        <v>1</v>
      </c>
      <c r="T198" t="s">
        <v>517</v>
      </c>
      <c r="U198">
        <v>5</v>
      </c>
      <c r="V198" s="1">
        <f t="array" ref="V198">INDEX($AC$1:$AM$262,MATCH(1,($AC$1:$AC$262=T198)*($AD$1:$AD$262=U198),0),8)</f>
        <v>99</v>
      </c>
      <c r="W198" s="1" t="str">
        <f t="shared" si="34"/>
        <v>ADULT_84</v>
      </c>
      <c r="X198" s="1">
        <f t="shared" si="27"/>
        <v>0</v>
      </c>
      <c r="Y198" s="1">
        <f t="shared" si="35"/>
        <v>0</v>
      </c>
      <c r="AB198" s="82">
        <v>197</v>
      </c>
      <c r="AC198" s="58" t="s">
        <v>124</v>
      </c>
      <c r="AD198" s="49">
        <v>2</v>
      </c>
      <c r="AE198" s="83">
        <v>41153</v>
      </c>
      <c r="AF198" s="58">
        <v>2</v>
      </c>
      <c r="AG198" s="58">
        <v>1</v>
      </c>
      <c r="AH198" s="58">
        <v>1</v>
      </c>
      <c r="AI198" s="49">
        <v>1</v>
      </c>
      <c r="AJ198" s="49">
        <f t="shared" si="28"/>
        <v>67</v>
      </c>
      <c r="AK198" s="49" t="str">
        <f t="shared" si="29"/>
        <v>ADULT_60_72</v>
      </c>
      <c r="AL198" s="89">
        <v>39114</v>
      </c>
      <c r="AM198" s="82" t="s">
        <v>798</v>
      </c>
    </row>
    <row r="199" spans="1:39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30"/>
        <v>12</v>
      </c>
      <c r="M199" s="1">
        <f t="shared" si="31"/>
        <v>24</v>
      </c>
      <c r="N199" s="1" t="str">
        <f>SABI_SUMMARY!L199</f>
        <v>ADULT_72_84</v>
      </c>
      <c r="O199" s="1" t="str">
        <f>SABI_SUMMARY!M199</f>
        <v>MALE_ADULT_72_84</v>
      </c>
      <c r="P199" s="1" t="str">
        <f>SABI_SUMMARY!N199</f>
        <v>CENSORED</v>
      </c>
      <c r="Q199" s="1">
        <f>SABI_SUMMARY!O199</f>
        <v>0</v>
      </c>
      <c r="R199" s="1">
        <f t="shared" si="32"/>
        <v>0</v>
      </c>
      <c r="S199" s="1">
        <f t="shared" si="33"/>
        <v>0</v>
      </c>
      <c r="T199" t="s">
        <v>517</v>
      </c>
      <c r="U199">
        <v>5</v>
      </c>
      <c r="V199" s="1">
        <f t="array" ref="V199">INDEX($AC$1:$AM$262,MATCH(1,($AC$1:$AC$262=T199)*($AD$1:$AD$262=U199),0),8)</f>
        <v>99</v>
      </c>
      <c r="W199" s="1" t="str">
        <f t="shared" si="34"/>
        <v>ADULT_84</v>
      </c>
      <c r="X199" s="1">
        <f t="shared" si="27"/>
        <v>1</v>
      </c>
      <c r="Y199" s="1">
        <f t="shared" si="35"/>
        <v>1</v>
      </c>
      <c r="AB199" s="82">
        <v>198</v>
      </c>
      <c r="AC199" s="58" t="s">
        <v>124</v>
      </c>
      <c r="AD199" s="49">
        <v>3</v>
      </c>
      <c r="AE199" s="83">
        <v>41852</v>
      </c>
      <c r="AF199" s="58">
        <v>2</v>
      </c>
      <c r="AG199" s="58" t="s">
        <v>271</v>
      </c>
      <c r="AH199" s="58" t="s">
        <v>271</v>
      </c>
      <c r="AI199" s="49">
        <v>0</v>
      </c>
      <c r="AJ199" s="49">
        <f t="shared" si="28"/>
        <v>90</v>
      </c>
      <c r="AK199" s="49" t="str">
        <f t="shared" si="29"/>
        <v>ADULT_84</v>
      </c>
      <c r="AL199" s="89">
        <v>39114</v>
      </c>
      <c r="AM199" s="82" t="s">
        <v>798</v>
      </c>
    </row>
    <row r="200" spans="1:39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30"/>
        <v>12</v>
      </c>
      <c r="M200" s="1">
        <f t="shared" si="31"/>
        <v>24</v>
      </c>
      <c r="N200" s="1" t="str">
        <f>SABI_SUMMARY!L200</f>
        <v>ADULT_72_84</v>
      </c>
      <c r="O200" s="1" t="str">
        <f>SABI_SUMMARY!M200</f>
        <v>MALE_ADULT_72_84</v>
      </c>
      <c r="P200" s="1" t="str">
        <f>SABI_SUMMARY!N200</f>
        <v>CENSORED</v>
      </c>
      <c r="Q200" s="1">
        <f>SABI_SUMMARY!O200</f>
        <v>0</v>
      </c>
      <c r="R200" s="1">
        <f t="shared" si="32"/>
        <v>0</v>
      </c>
      <c r="S200" s="1">
        <f t="shared" si="33"/>
        <v>0</v>
      </c>
      <c r="T200" t="s">
        <v>517</v>
      </c>
      <c r="U200">
        <v>6</v>
      </c>
      <c r="V200" s="1">
        <f t="array" ref="V200">INDEX($AC$1:$AM$262,MATCH(1,($AC$1:$AC$262=T200)*($AD$1:$AD$262=U200),0),8)</f>
        <v>128</v>
      </c>
      <c r="W200" s="1" t="str">
        <f t="shared" si="34"/>
        <v>ADULT_84</v>
      </c>
      <c r="X200" s="1">
        <f t="shared" si="27"/>
        <v>1</v>
      </c>
      <c r="Y200" s="1">
        <f t="shared" si="35"/>
        <v>1</v>
      </c>
      <c r="AB200" s="82">
        <v>199</v>
      </c>
      <c r="AC200" s="58" t="s">
        <v>675</v>
      </c>
      <c r="AD200" s="49">
        <v>1</v>
      </c>
      <c r="AE200" s="83">
        <v>41518</v>
      </c>
      <c r="AF200" s="58" t="s">
        <v>271</v>
      </c>
      <c r="AG200" s="58" t="s">
        <v>271</v>
      </c>
      <c r="AH200" s="58" t="s">
        <v>271</v>
      </c>
      <c r="AI200" s="49">
        <v>0</v>
      </c>
      <c r="AJ200" s="49">
        <f t="shared" si="28"/>
        <v>53</v>
      </c>
      <c r="AK200" s="49" t="str">
        <f t="shared" si="29"/>
        <v>ADULT_48_60</v>
      </c>
      <c r="AL200" s="84">
        <v>39904</v>
      </c>
      <c r="AM200" s="82" t="s">
        <v>798</v>
      </c>
    </row>
    <row r="201" spans="1:39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30"/>
        <v>12</v>
      </c>
      <c r="M201" s="1">
        <f t="shared" si="31"/>
        <v>24</v>
      </c>
      <c r="N201" s="1" t="str">
        <f>SABI_SUMMARY!L201</f>
        <v>ADULT_72_84</v>
      </c>
      <c r="O201" s="1" t="str">
        <f>SABI_SUMMARY!M201</f>
        <v>MALE_ADULT_72_84</v>
      </c>
      <c r="P201" s="1" t="str">
        <f>SABI_SUMMARY!N201</f>
        <v>CENSORED</v>
      </c>
      <c r="Q201" s="1">
        <f>SABI_SUMMARY!O201</f>
        <v>0</v>
      </c>
      <c r="R201" s="1">
        <f t="shared" si="32"/>
        <v>0</v>
      </c>
      <c r="S201" s="1">
        <f t="shared" si="33"/>
        <v>0</v>
      </c>
      <c r="T201" t="s">
        <v>517</v>
      </c>
      <c r="U201">
        <v>6</v>
      </c>
      <c r="V201" s="1">
        <f t="array" ref="V201">INDEX($AC$1:$AM$262,MATCH(1,($AC$1:$AC$262=T201)*($AD$1:$AD$262=U201),0),8)</f>
        <v>128</v>
      </c>
      <c r="W201" s="1" t="str">
        <f t="shared" si="34"/>
        <v>ADULT_84</v>
      </c>
      <c r="X201" s="1">
        <f t="shared" si="27"/>
        <v>1</v>
      </c>
      <c r="Y201" s="1">
        <f t="shared" si="35"/>
        <v>1</v>
      </c>
      <c r="AB201" s="82">
        <v>200</v>
      </c>
      <c r="AC201" s="58" t="s">
        <v>675</v>
      </c>
      <c r="AD201" s="49">
        <v>2</v>
      </c>
      <c r="AE201" s="83">
        <v>41730</v>
      </c>
      <c r="AF201" s="58">
        <v>2</v>
      </c>
      <c r="AG201" s="58" t="s">
        <v>271</v>
      </c>
      <c r="AH201" s="58">
        <v>2</v>
      </c>
      <c r="AI201" s="49" t="s">
        <v>271</v>
      </c>
      <c r="AJ201" s="49">
        <f t="shared" si="28"/>
        <v>60</v>
      </c>
      <c r="AK201" s="49" t="str">
        <f t="shared" si="29"/>
        <v>ADULT_48_60</v>
      </c>
      <c r="AL201" s="84">
        <v>39904</v>
      </c>
      <c r="AM201" s="82" t="s">
        <v>798</v>
      </c>
    </row>
    <row r="202" spans="1:39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30"/>
        <v>2</v>
      </c>
      <c r="M202" s="1">
        <f t="shared" si="31"/>
        <v>2</v>
      </c>
      <c r="N202" s="1" t="str">
        <f>SABI_SUMMARY!L202</f>
        <v>CUB</v>
      </c>
      <c r="O202" s="1" t="str">
        <f>SABI_SUMMARY!M202</f>
        <v>NA_CUB</v>
      </c>
      <c r="P202" s="1" t="str">
        <f>SABI_SUMMARY!N202</f>
        <v>MORTALITY</v>
      </c>
      <c r="Q202" s="1">
        <f>SABI_SUMMARY!O202</f>
        <v>1</v>
      </c>
      <c r="R202" s="1">
        <f t="shared" si="32"/>
        <v>1</v>
      </c>
      <c r="S202" s="1">
        <f t="shared" si="33"/>
        <v>1</v>
      </c>
      <c r="T202" t="s">
        <v>517</v>
      </c>
      <c r="U202">
        <v>7</v>
      </c>
      <c r="V202" s="1">
        <f t="array" ref="V202">INDEX($AC$1:$AM$262,MATCH(1,($AC$1:$AC$262=T202)*($AD$1:$AD$262=U202),0),8)</f>
        <v>156</v>
      </c>
      <c r="W202" s="1" t="str">
        <f t="shared" si="34"/>
        <v>ADULT_84</v>
      </c>
      <c r="X202" s="1">
        <f t="shared" si="27"/>
        <v>0</v>
      </c>
      <c r="Y202" s="1">
        <f t="shared" si="35"/>
        <v>0</v>
      </c>
      <c r="AB202" s="82">
        <v>201</v>
      </c>
      <c r="AC202" s="58" t="s">
        <v>405</v>
      </c>
      <c r="AD202" s="49">
        <v>1</v>
      </c>
      <c r="AE202" s="86">
        <v>34973</v>
      </c>
      <c r="AF202" s="58" t="s">
        <v>271</v>
      </c>
      <c r="AG202" s="58" t="s">
        <v>271</v>
      </c>
      <c r="AH202" s="58" t="s">
        <v>271</v>
      </c>
      <c r="AI202" s="49">
        <v>0</v>
      </c>
      <c r="AJ202" s="49">
        <f t="shared" si="28"/>
        <v>55</v>
      </c>
      <c r="AK202" s="49" t="str">
        <f t="shared" si="29"/>
        <v>ADULT_48_60</v>
      </c>
      <c r="AL202" s="85">
        <v>33298</v>
      </c>
      <c r="AM202" s="82" t="s">
        <v>799</v>
      </c>
    </row>
    <row r="203" spans="1:39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30"/>
        <v>2</v>
      </c>
      <c r="M203" s="1">
        <f t="shared" si="31"/>
        <v>2</v>
      </c>
      <c r="N203" s="1" t="str">
        <f>SABI_SUMMARY!L203</f>
        <v>CUB</v>
      </c>
      <c r="O203" s="1" t="str">
        <f>SABI_SUMMARY!M203</f>
        <v>NA_CUB</v>
      </c>
      <c r="P203" s="1" t="str">
        <f>SABI_SUMMARY!N203</f>
        <v>MORTALITY</v>
      </c>
      <c r="Q203" s="1">
        <f>SABI_SUMMARY!O203</f>
        <v>1</v>
      </c>
      <c r="R203" s="1">
        <f t="shared" si="32"/>
        <v>1</v>
      </c>
      <c r="S203" s="1">
        <f t="shared" si="33"/>
        <v>1</v>
      </c>
      <c r="T203" t="s">
        <v>517</v>
      </c>
      <c r="U203">
        <v>7</v>
      </c>
      <c r="V203" s="1">
        <f t="array" ref="V203">INDEX($AC$1:$AM$262,MATCH(1,($AC$1:$AC$262=T203)*($AD$1:$AD$262=U203),0),8)</f>
        <v>156</v>
      </c>
      <c r="W203" s="1" t="str">
        <f t="shared" si="34"/>
        <v>ADULT_84</v>
      </c>
      <c r="X203" s="1">
        <f t="shared" si="27"/>
        <v>0</v>
      </c>
      <c r="Y203" s="1">
        <f t="shared" si="35"/>
        <v>0</v>
      </c>
      <c r="AB203" s="82">
        <v>202</v>
      </c>
      <c r="AC203" s="58" t="s">
        <v>405</v>
      </c>
      <c r="AD203" s="49">
        <v>2</v>
      </c>
      <c r="AE203" s="86">
        <v>35309</v>
      </c>
      <c r="AF203" s="58">
        <v>1</v>
      </c>
      <c r="AG203" s="58">
        <v>1</v>
      </c>
      <c r="AH203" s="58" t="s">
        <v>271</v>
      </c>
      <c r="AI203" s="49">
        <v>0</v>
      </c>
      <c r="AJ203" s="49">
        <f t="shared" si="28"/>
        <v>66</v>
      </c>
      <c r="AK203" s="49" t="str">
        <f t="shared" si="29"/>
        <v>ADULT_60_72</v>
      </c>
      <c r="AL203" s="85">
        <v>33298</v>
      </c>
      <c r="AM203" s="82" t="s">
        <v>799</v>
      </c>
    </row>
    <row r="204" spans="1:39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30"/>
        <v>1</v>
      </c>
      <c r="M204" s="1">
        <f t="shared" si="31"/>
        <v>1</v>
      </c>
      <c r="N204" s="1" t="str">
        <f>SABI_SUMMARY!L204</f>
        <v>CUB</v>
      </c>
      <c r="O204" s="1" t="str">
        <f>SABI_SUMMARY!M204</f>
        <v>NA_CUB</v>
      </c>
      <c r="P204" s="1" t="str">
        <f>SABI_SUMMARY!N204</f>
        <v>MORTALITY</v>
      </c>
      <c r="Q204" s="1">
        <f>SABI_SUMMARY!O204</f>
        <v>1</v>
      </c>
      <c r="R204" s="1">
        <f t="shared" si="32"/>
        <v>1</v>
      </c>
      <c r="S204" s="1">
        <f t="shared" si="33"/>
        <v>1</v>
      </c>
      <c r="T204" t="s">
        <v>517</v>
      </c>
      <c r="U204">
        <v>8</v>
      </c>
      <c r="V204" s="1">
        <f t="array" ref="V204">INDEX($AC$1:$AM$262,MATCH(1,($AC$1:$AC$262=T204)*($AD$1:$AD$262=U204),0),8)</f>
        <v>176</v>
      </c>
      <c r="W204" s="1" t="str">
        <f t="shared" si="34"/>
        <v>ADULT_84</v>
      </c>
      <c r="X204" s="1">
        <f t="shared" si="27"/>
        <v>0</v>
      </c>
      <c r="Y204" s="1">
        <f t="shared" si="35"/>
        <v>0</v>
      </c>
      <c r="AB204" s="82">
        <v>203</v>
      </c>
      <c r="AC204" s="58" t="s">
        <v>405</v>
      </c>
      <c r="AD204" s="49">
        <v>3</v>
      </c>
      <c r="AE204" s="86">
        <v>35765</v>
      </c>
      <c r="AF204" s="58" t="s">
        <v>271</v>
      </c>
      <c r="AG204" s="58" t="s">
        <v>271</v>
      </c>
      <c r="AH204" s="58" t="s">
        <v>271</v>
      </c>
      <c r="AI204" s="49">
        <v>0</v>
      </c>
      <c r="AJ204" s="49">
        <f t="shared" si="28"/>
        <v>81</v>
      </c>
      <c r="AK204" s="49" t="str">
        <f t="shared" si="29"/>
        <v>ADULT_72_84</v>
      </c>
      <c r="AL204" s="85">
        <v>33298</v>
      </c>
      <c r="AM204" s="82" t="s">
        <v>799</v>
      </c>
    </row>
    <row r="205" spans="1:39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30"/>
        <v>5</v>
      </c>
      <c r="M205" s="1">
        <f t="shared" si="31"/>
        <v>5</v>
      </c>
      <c r="N205" s="1" t="str">
        <f>SABI_SUMMARY!L205</f>
        <v>CUB</v>
      </c>
      <c r="O205" s="1" t="str">
        <f>SABI_SUMMARY!M205</f>
        <v>MALE_CUB</v>
      </c>
      <c r="P205" s="1" t="str">
        <f>SABI_SUMMARY!N205</f>
        <v>MORTALITY</v>
      </c>
      <c r="Q205" s="1">
        <f>SABI_SUMMARY!O205</f>
        <v>1</v>
      </c>
      <c r="R205" s="1">
        <f t="shared" si="32"/>
        <v>1</v>
      </c>
      <c r="S205" s="1">
        <f t="shared" si="33"/>
        <v>1</v>
      </c>
      <c r="T205" t="s">
        <v>529</v>
      </c>
      <c r="U205">
        <v>1</v>
      </c>
      <c r="V205" s="1">
        <f t="array" ref="V205">INDEX($AC$1:$AM$262,MATCH(1,($AC$1:$AC$262=T205)*($AD$1:$AD$262=U205),0),8)</f>
        <v>47</v>
      </c>
      <c r="W205" s="1" t="str">
        <f t="shared" si="34"/>
        <v>ADULT_36_48</v>
      </c>
      <c r="X205" s="1">
        <f t="shared" si="27"/>
        <v>0</v>
      </c>
      <c r="Y205" s="1">
        <f t="shared" si="35"/>
        <v>0</v>
      </c>
      <c r="AB205" s="82">
        <v>204</v>
      </c>
      <c r="AC205" s="58" t="s">
        <v>405</v>
      </c>
      <c r="AD205" s="49">
        <v>4</v>
      </c>
      <c r="AE205" s="83">
        <v>36161</v>
      </c>
      <c r="AF205" s="58">
        <v>1</v>
      </c>
      <c r="AG205" s="58">
        <v>1</v>
      </c>
      <c r="AH205" s="58" t="s">
        <v>271</v>
      </c>
      <c r="AI205" s="49">
        <v>1</v>
      </c>
      <c r="AJ205" s="49">
        <f t="shared" si="28"/>
        <v>94</v>
      </c>
      <c r="AK205" s="49" t="str">
        <f t="shared" si="29"/>
        <v>ADULT_84</v>
      </c>
      <c r="AL205" s="85">
        <v>33298</v>
      </c>
      <c r="AM205" s="82" t="s">
        <v>799</v>
      </c>
    </row>
    <row r="206" spans="1:39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30"/>
        <v>12</v>
      </c>
      <c r="M206" s="1">
        <f t="shared" si="31"/>
        <v>19</v>
      </c>
      <c r="N206" s="1" t="str">
        <f>SABI_SUMMARY!L206</f>
        <v>JUVENILE</v>
      </c>
      <c r="O206" s="1" t="str">
        <f>SABI_SUMMARY!M206</f>
        <v>MALE_JUVENILE</v>
      </c>
      <c r="P206" s="1" t="str">
        <f>SABI_SUMMARY!N206</f>
        <v>CENSORED</v>
      </c>
      <c r="Q206" s="1">
        <f>SABI_SUMMARY!O206</f>
        <v>0</v>
      </c>
      <c r="R206" s="1">
        <f t="shared" si="32"/>
        <v>0</v>
      </c>
      <c r="S206" s="1">
        <f t="shared" si="33"/>
        <v>1</v>
      </c>
      <c r="T206" t="s">
        <v>529</v>
      </c>
      <c r="U206">
        <v>1</v>
      </c>
      <c r="V206" s="1">
        <f t="array" ref="V206">INDEX($AC$1:$AM$262,MATCH(1,($AC$1:$AC$262=T206)*($AD$1:$AD$262=U206),0),8)</f>
        <v>47</v>
      </c>
      <c r="W206" s="1" t="str">
        <f t="shared" si="34"/>
        <v>ADULT_36_48</v>
      </c>
      <c r="X206" s="1">
        <f t="shared" si="27"/>
        <v>1</v>
      </c>
      <c r="Y206" s="1">
        <f t="shared" si="35"/>
        <v>0</v>
      </c>
      <c r="AB206" s="82">
        <v>205</v>
      </c>
      <c r="AC206" s="58" t="s">
        <v>405</v>
      </c>
      <c r="AD206" s="49">
        <v>5</v>
      </c>
      <c r="AE206" s="83">
        <v>36892</v>
      </c>
      <c r="AF206" s="58" t="s">
        <v>271</v>
      </c>
      <c r="AG206" s="58" t="s">
        <v>271</v>
      </c>
      <c r="AH206" s="58" t="s">
        <v>271</v>
      </c>
      <c r="AI206" s="49">
        <v>0</v>
      </c>
      <c r="AJ206" s="49">
        <f t="shared" si="28"/>
        <v>118</v>
      </c>
      <c r="AK206" s="49" t="str">
        <f t="shared" si="29"/>
        <v>ADULT_84</v>
      </c>
      <c r="AL206" s="85">
        <v>33298</v>
      </c>
      <c r="AM206" s="82" t="s">
        <v>799</v>
      </c>
    </row>
    <row r="207" spans="1:39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30"/>
        <v>3</v>
      </c>
      <c r="M207" s="1">
        <f t="shared" si="31"/>
        <v>3</v>
      </c>
      <c r="N207" s="1" t="str">
        <f>SABI_SUMMARY!L207</f>
        <v>CUB</v>
      </c>
      <c r="O207" s="1" t="str">
        <f>SABI_SUMMARY!M207</f>
        <v>NA_CUB</v>
      </c>
      <c r="P207" s="1" t="str">
        <f>SABI_SUMMARY!N207</f>
        <v>MORTALITY</v>
      </c>
      <c r="Q207" s="1">
        <f>SABI_SUMMARY!O207</f>
        <v>1</v>
      </c>
      <c r="R207" s="1">
        <f t="shared" si="32"/>
        <v>1</v>
      </c>
      <c r="S207" s="1">
        <f t="shared" si="33"/>
        <v>1</v>
      </c>
      <c r="T207" t="s">
        <v>529</v>
      </c>
      <c r="U207">
        <v>2</v>
      </c>
      <c r="V207" s="1">
        <f t="array" ref="V207">INDEX($AC$1:$AM$262,MATCH(1,($AC$1:$AC$262=T207)*($AD$1:$AD$262=U207),0),8)</f>
        <v>58</v>
      </c>
      <c r="W207" s="1" t="str">
        <f t="shared" si="34"/>
        <v>ADULT_48_60</v>
      </c>
      <c r="X207" s="1">
        <f t="shared" si="27"/>
        <v>0</v>
      </c>
      <c r="Y207" s="1">
        <f t="shared" si="35"/>
        <v>0</v>
      </c>
      <c r="AB207" s="82">
        <v>206</v>
      </c>
      <c r="AC207" s="58" t="s">
        <v>405</v>
      </c>
      <c r="AD207" s="49">
        <v>6</v>
      </c>
      <c r="AE207" s="83">
        <v>37043</v>
      </c>
      <c r="AF207" s="58" t="s">
        <v>271</v>
      </c>
      <c r="AG207" s="58" t="s">
        <v>271</v>
      </c>
      <c r="AH207" s="58" t="s">
        <v>271</v>
      </c>
      <c r="AI207" s="49">
        <v>0</v>
      </c>
      <c r="AJ207" s="49">
        <f t="shared" si="28"/>
        <v>123</v>
      </c>
      <c r="AK207" s="49" t="str">
        <f t="shared" si="29"/>
        <v>ADULT_84</v>
      </c>
      <c r="AL207" s="85">
        <v>33298</v>
      </c>
      <c r="AM207" s="82" t="s">
        <v>799</v>
      </c>
    </row>
    <row r="208" spans="1:39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30"/>
        <v>3</v>
      </c>
      <c r="M208" s="1">
        <f t="shared" si="31"/>
        <v>3</v>
      </c>
      <c r="N208" s="1" t="str">
        <f>SABI_SUMMARY!L208</f>
        <v>CUB</v>
      </c>
      <c r="O208" s="1" t="str">
        <f>SABI_SUMMARY!M208</f>
        <v>NA_CUB</v>
      </c>
      <c r="P208" s="1" t="str">
        <f>SABI_SUMMARY!N208</f>
        <v>MORTALITY</v>
      </c>
      <c r="Q208" s="1">
        <f>SABI_SUMMARY!O208</f>
        <v>1</v>
      </c>
      <c r="R208" s="1">
        <f t="shared" si="32"/>
        <v>1</v>
      </c>
      <c r="S208" s="1">
        <f t="shared" si="33"/>
        <v>1</v>
      </c>
      <c r="T208" t="s">
        <v>529</v>
      </c>
      <c r="U208">
        <v>2</v>
      </c>
      <c r="V208" s="1">
        <f t="array" ref="V208">INDEX($AC$1:$AM$262,MATCH(1,($AC$1:$AC$262=T208)*($AD$1:$AD$262=U208),0),8)</f>
        <v>58</v>
      </c>
      <c r="W208" s="1" t="str">
        <f t="shared" si="34"/>
        <v>ADULT_48_60</v>
      </c>
      <c r="X208" s="1">
        <f t="shared" si="27"/>
        <v>0</v>
      </c>
      <c r="Y208" s="1">
        <f t="shared" si="35"/>
        <v>0</v>
      </c>
      <c r="AB208" s="82">
        <v>207</v>
      </c>
      <c r="AC208" s="58" t="s">
        <v>405</v>
      </c>
      <c r="AD208" s="49">
        <v>7</v>
      </c>
      <c r="AE208" s="83">
        <v>37288</v>
      </c>
      <c r="AF208" s="58" t="s">
        <v>271</v>
      </c>
      <c r="AG208" s="58" t="s">
        <v>271</v>
      </c>
      <c r="AH208" s="58" t="s">
        <v>271</v>
      </c>
      <c r="AI208" s="49">
        <v>0</v>
      </c>
      <c r="AJ208" s="49">
        <f t="shared" si="28"/>
        <v>131</v>
      </c>
      <c r="AK208" s="49" t="str">
        <f t="shared" si="29"/>
        <v>ADULT_84</v>
      </c>
      <c r="AL208" s="85">
        <v>33298</v>
      </c>
      <c r="AM208" s="82" t="s">
        <v>799</v>
      </c>
    </row>
    <row r="209" spans="1:39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30"/>
        <v>2</v>
      </c>
      <c r="M209" s="1">
        <f t="shared" si="31"/>
        <v>2</v>
      </c>
      <c r="N209" s="1" t="str">
        <f>SABI_SUMMARY!L209</f>
        <v>CUB</v>
      </c>
      <c r="O209" s="1" t="str">
        <f>SABI_SUMMARY!M209</f>
        <v>NA_CUB</v>
      </c>
      <c r="P209" s="1" t="str">
        <f>SABI_SUMMARY!N209</f>
        <v>MORTALITY</v>
      </c>
      <c r="Q209" s="1">
        <f>SABI_SUMMARY!O209</f>
        <v>1</v>
      </c>
      <c r="R209" s="1">
        <f t="shared" si="32"/>
        <v>1</v>
      </c>
      <c r="S209" s="1">
        <f t="shared" si="33"/>
        <v>1</v>
      </c>
      <c r="T209" t="s">
        <v>533</v>
      </c>
      <c r="U209">
        <v>1</v>
      </c>
      <c r="V209" s="1">
        <f t="array" ref="V209">INDEX($AC$1:$AM$262,MATCH(1,($AC$1:$AC$262=T209)*($AD$1:$AD$262=U209),0),8)</f>
        <v>45</v>
      </c>
      <c r="W209" s="1" t="str">
        <f t="shared" si="34"/>
        <v>ADULT_36_48</v>
      </c>
      <c r="X209" s="1">
        <f t="shared" si="27"/>
        <v>0</v>
      </c>
      <c r="Y209" s="1">
        <f t="shared" si="35"/>
        <v>0</v>
      </c>
      <c r="AB209" s="82">
        <v>208</v>
      </c>
      <c r="AC209" s="58" t="s">
        <v>405</v>
      </c>
      <c r="AD209" s="49">
        <v>8</v>
      </c>
      <c r="AE209" s="83">
        <v>37561</v>
      </c>
      <c r="AF209" s="58">
        <v>2</v>
      </c>
      <c r="AG209" s="58">
        <v>1</v>
      </c>
      <c r="AH209" s="58" t="s">
        <v>271</v>
      </c>
      <c r="AI209" s="49">
        <v>1</v>
      </c>
      <c r="AJ209" s="49">
        <f t="shared" si="28"/>
        <v>140</v>
      </c>
      <c r="AK209" s="49" t="str">
        <f t="shared" si="29"/>
        <v>ADULT_84</v>
      </c>
      <c r="AL209" s="85">
        <v>33298</v>
      </c>
      <c r="AM209" s="82" t="s">
        <v>799</v>
      </c>
    </row>
    <row r="210" spans="1:39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30"/>
        <v>12</v>
      </c>
      <c r="M210" s="1">
        <f t="shared" si="31"/>
        <v>24</v>
      </c>
      <c r="N210" s="1" t="str">
        <f>SABI_SUMMARY!L210</f>
        <v>ADULT_84</v>
      </c>
      <c r="O210" s="1" t="str">
        <f>SABI_SUMMARY!M210</f>
        <v>FEMALE_ADULT_84</v>
      </c>
      <c r="P210" s="1" t="str">
        <f>SABI_SUMMARY!N210</f>
        <v>MORTALITY</v>
      </c>
      <c r="Q210" s="1">
        <f>SABI_SUMMARY!O210</f>
        <v>1</v>
      </c>
      <c r="R210" s="1">
        <f t="shared" si="32"/>
        <v>0</v>
      </c>
      <c r="S210" s="1">
        <f t="shared" si="33"/>
        <v>0</v>
      </c>
      <c r="T210" t="s">
        <v>533</v>
      </c>
      <c r="U210">
        <v>1</v>
      </c>
      <c r="V210" s="1">
        <f t="array" ref="V210">INDEX($AC$1:$AM$262,MATCH(1,($AC$1:$AC$262=T210)*($AD$1:$AD$262=U210),0),8)</f>
        <v>45</v>
      </c>
      <c r="W210" s="1" t="str">
        <f t="shared" si="34"/>
        <v>ADULT_36_48</v>
      </c>
      <c r="X210" s="1">
        <f t="shared" si="27"/>
        <v>1</v>
      </c>
      <c r="Y210" s="1">
        <f t="shared" si="35"/>
        <v>1</v>
      </c>
      <c r="AB210" s="82">
        <v>209</v>
      </c>
      <c r="AC210" s="58" t="s">
        <v>405</v>
      </c>
      <c r="AD210" s="49">
        <v>9</v>
      </c>
      <c r="AE210" s="83">
        <v>38384</v>
      </c>
      <c r="AF210" s="58" t="s">
        <v>271</v>
      </c>
      <c r="AG210" s="58" t="s">
        <v>271</v>
      </c>
      <c r="AH210" s="58" t="s">
        <v>271</v>
      </c>
      <c r="AI210" s="49">
        <v>0</v>
      </c>
      <c r="AJ210" s="49">
        <f t="shared" si="28"/>
        <v>167</v>
      </c>
      <c r="AK210" s="49" t="str">
        <f t="shared" si="29"/>
        <v>ADULT_84</v>
      </c>
      <c r="AL210" s="85">
        <v>33298</v>
      </c>
      <c r="AM210" s="82" t="s">
        <v>799</v>
      </c>
    </row>
    <row r="211" spans="1:39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30"/>
        <v>3</v>
      </c>
      <c r="M211" s="1">
        <f t="shared" si="31"/>
        <v>3</v>
      </c>
      <c r="N211" s="1" t="str">
        <f>SABI_SUMMARY!L211</f>
        <v>CUB</v>
      </c>
      <c r="O211" s="1" t="str">
        <f>SABI_SUMMARY!M211</f>
        <v>MALE_CUB</v>
      </c>
      <c r="P211" s="1" t="str">
        <f>SABI_SUMMARY!N211</f>
        <v>MORTALITY</v>
      </c>
      <c r="Q211" s="1">
        <f>SABI_SUMMARY!O211</f>
        <v>1</v>
      </c>
      <c r="R211" s="1">
        <f t="shared" si="32"/>
        <v>1</v>
      </c>
      <c r="S211" s="1">
        <f t="shared" si="33"/>
        <v>1</v>
      </c>
      <c r="T211" t="s">
        <v>533</v>
      </c>
      <c r="U211">
        <v>2</v>
      </c>
      <c r="V211" s="1">
        <f t="array" ref="V211">INDEX($AC$1:$AM$262,MATCH(1,($AC$1:$AC$262=T211)*($AD$1:$AD$262=U211),0),8)</f>
        <v>67</v>
      </c>
      <c r="W211" s="1" t="str">
        <f t="shared" si="34"/>
        <v>ADULT_60_72</v>
      </c>
      <c r="X211" s="1">
        <f t="shared" si="27"/>
        <v>0</v>
      </c>
      <c r="Y211" s="1">
        <f t="shared" si="35"/>
        <v>0</v>
      </c>
      <c r="AB211" s="82">
        <v>210</v>
      </c>
      <c r="AC211" s="58" t="s">
        <v>405</v>
      </c>
      <c r="AD211" s="49">
        <v>10</v>
      </c>
      <c r="AE211" s="83">
        <v>38504</v>
      </c>
      <c r="AF211" s="58">
        <v>2</v>
      </c>
      <c r="AG211" s="58">
        <v>1</v>
      </c>
      <c r="AH211" s="58" t="s">
        <v>271</v>
      </c>
      <c r="AI211" s="49">
        <v>1</v>
      </c>
      <c r="AJ211" s="49">
        <f t="shared" si="28"/>
        <v>171</v>
      </c>
      <c r="AK211" s="49" t="str">
        <f t="shared" si="29"/>
        <v>ADULT_84</v>
      </c>
      <c r="AL211" s="85">
        <v>33298</v>
      </c>
      <c r="AM211" s="82" t="s">
        <v>799</v>
      </c>
    </row>
    <row r="212" spans="1:39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30"/>
        <v>12</v>
      </c>
      <c r="M212" s="1">
        <f t="shared" si="31"/>
        <v>24</v>
      </c>
      <c r="N212" s="1" t="str">
        <f>SABI_SUMMARY!L212</f>
        <v>SUBADULT</v>
      </c>
      <c r="O212" s="1" t="str">
        <f>SABI_SUMMARY!M212</f>
        <v>FEMALE_SUBADULT</v>
      </c>
      <c r="P212" s="1" t="str">
        <f>SABI_SUMMARY!N212</f>
        <v>CENSORED</v>
      </c>
      <c r="Q212" s="1">
        <f>SABI_SUMMARY!O212</f>
        <v>0</v>
      </c>
      <c r="R212" s="1">
        <f t="shared" si="32"/>
        <v>0</v>
      </c>
      <c r="S212" s="1">
        <f t="shared" si="33"/>
        <v>0</v>
      </c>
      <c r="T212" t="s">
        <v>533</v>
      </c>
      <c r="U212">
        <v>2</v>
      </c>
      <c r="V212" s="1">
        <f t="array" ref="V212">INDEX($AC$1:$AM$262,MATCH(1,($AC$1:$AC$262=T212)*($AD$1:$AD$262=U212),0),8)</f>
        <v>67</v>
      </c>
      <c r="W212" s="1" t="str">
        <f t="shared" si="34"/>
        <v>ADULT_60_72</v>
      </c>
      <c r="X212" s="1">
        <f t="shared" si="27"/>
        <v>1</v>
      </c>
      <c r="Y212" s="1">
        <f t="shared" si="35"/>
        <v>1</v>
      </c>
      <c r="AB212" s="82">
        <v>211</v>
      </c>
      <c r="AC212" s="58" t="s">
        <v>781</v>
      </c>
      <c r="AD212" s="49">
        <v>1</v>
      </c>
      <c r="AE212" s="83">
        <v>36923</v>
      </c>
      <c r="AF212" s="58">
        <v>2</v>
      </c>
      <c r="AG212" s="58" t="s">
        <v>271</v>
      </c>
      <c r="AH212" s="58" t="s">
        <v>271</v>
      </c>
      <c r="AI212" s="49">
        <v>0</v>
      </c>
      <c r="AJ212" s="49">
        <f t="shared" si="28"/>
        <v>59</v>
      </c>
      <c r="AK212" s="49" t="str">
        <f t="shared" si="29"/>
        <v>ADULT_48_60</v>
      </c>
      <c r="AL212" s="84">
        <v>35125</v>
      </c>
      <c r="AM212" s="82" t="s">
        <v>798</v>
      </c>
    </row>
    <row r="213" spans="1:39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30"/>
        <v>12</v>
      </c>
      <c r="M213" s="1">
        <f t="shared" si="31"/>
        <v>24</v>
      </c>
      <c r="N213" s="1" t="str">
        <f>SABI_SUMMARY!L213</f>
        <v>ADULT_84</v>
      </c>
      <c r="O213" s="1" t="str">
        <f>SABI_SUMMARY!M213</f>
        <v>FEMALE_ADULT_84</v>
      </c>
      <c r="P213" s="1" t="str">
        <f>SABI_SUMMARY!N213</f>
        <v>MORTALITY</v>
      </c>
      <c r="Q213" s="1">
        <f>SABI_SUMMARY!O213</f>
        <v>1</v>
      </c>
      <c r="R213" s="1">
        <f t="shared" si="32"/>
        <v>0</v>
      </c>
      <c r="S213" s="1">
        <f t="shared" si="33"/>
        <v>0</v>
      </c>
      <c r="T213" t="s">
        <v>533</v>
      </c>
      <c r="U213">
        <v>2</v>
      </c>
      <c r="V213" s="1">
        <f t="array" ref="V213">INDEX($AC$1:$AM$262,MATCH(1,($AC$1:$AC$262=T213)*($AD$1:$AD$262=U213),0),8)</f>
        <v>67</v>
      </c>
      <c r="W213" s="1" t="str">
        <f t="shared" si="34"/>
        <v>ADULT_60_72</v>
      </c>
      <c r="X213" s="1">
        <f t="shared" si="27"/>
        <v>1</v>
      </c>
      <c r="Y213" s="1">
        <f t="shared" si="35"/>
        <v>1</v>
      </c>
      <c r="AB213" s="82">
        <v>212</v>
      </c>
      <c r="AC213" s="58" t="s">
        <v>692</v>
      </c>
      <c r="AD213" s="49">
        <v>1</v>
      </c>
      <c r="AE213" s="83">
        <v>40391</v>
      </c>
      <c r="AF213" s="58">
        <v>1</v>
      </c>
      <c r="AG213" s="58" t="s">
        <v>271</v>
      </c>
      <c r="AH213" s="58" t="s">
        <v>271</v>
      </c>
      <c r="AI213" s="49">
        <v>0</v>
      </c>
      <c r="AJ213" s="49">
        <f t="shared" si="28"/>
        <v>53</v>
      </c>
      <c r="AK213" s="49" t="str">
        <f t="shared" si="29"/>
        <v>ADULT_48_60</v>
      </c>
      <c r="AL213" s="89">
        <v>38777</v>
      </c>
      <c r="AM213" s="82" t="s">
        <v>798</v>
      </c>
    </row>
    <row r="214" spans="1:39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30"/>
        <v>9</v>
      </c>
      <c r="M214" s="1">
        <f t="shared" si="31"/>
        <v>9</v>
      </c>
      <c r="N214" s="1" t="str">
        <f>SABI_SUMMARY!L214</f>
        <v>CUB</v>
      </c>
      <c r="O214" s="1" t="str">
        <f>SABI_SUMMARY!M214</f>
        <v>MALE_CUB</v>
      </c>
      <c r="P214" s="1" t="str">
        <f>SABI_SUMMARY!N214</f>
        <v>MORTALITY</v>
      </c>
      <c r="Q214" s="1">
        <f>SABI_SUMMARY!O214</f>
        <v>1</v>
      </c>
      <c r="R214" s="1">
        <f t="shared" si="32"/>
        <v>1</v>
      </c>
      <c r="S214" s="1">
        <f t="shared" si="33"/>
        <v>1</v>
      </c>
      <c r="T214" t="s">
        <v>533</v>
      </c>
      <c r="U214">
        <v>3</v>
      </c>
      <c r="V214" s="1">
        <f t="array" ref="V214">INDEX($AC$1:$AM$262,MATCH(1,($AC$1:$AC$262=T214)*($AD$1:$AD$262=U214),0),8)</f>
        <v>92</v>
      </c>
      <c r="W214" s="1" t="str">
        <f t="shared" si="34"/>
        <v>ADULT_84</v>
      </c>
      <c r="X214" s="1">
        <f t="shared" si="27"/>
        <v>0</v>
      </c>
      <c r="Y214" s="1">
        <f t="shared" si="35"/>
        <v>0</v>
      </c>
      <c r="AB214" s="82">
        <v>213</v>
      </c>
      <c r="AC214" s="58" t="s">
        <v>692</v>
      </c>
      <c r="AD214" s="49">
        <v>2</v>
      </c>
      <c r="AE214" s="65">
        <v>40695</v>
      </c>
      <c r="AF214" s="58">
        <v>2</v>
      </c>
      <c r="AG214" s="58">
        <v>1</v>
      </c>
      <c r="AH214" s="58">
        <v>1</v>
      </c>
      <c r="AI214" s="49">
        <v>2</v>
      </c>
      <c r="AJ214" s="49">
        <f t="shared" si="28"/>
        <v>63</v>
      </c>
      <c r="AK214" s="49" t="str">
        <f t="shared" si="29"/>
        <v>ADULT_60_72</v>
      </c>
      <c r="AL214" s="89">
        <v>38777</v>
      </c>
      <c r="AM214" s="82" t="s">
        <v>798</v>
      </c>
    </row>
    <row r="215" spans="1:39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30"/>
        <v>12</v>
      </c>
      <c r="M215" s="1">
        <f t="shared" si="31"/>
        <v>21</v>
      </c>
      <c r="N215" s="1" t="str">
        <f>SABI_SUMMARY!L215</f>
        <v>JUVENILE</v>
      </c>
      <c r="O215" s="1" t="str">
        <f>SABI_SUMMARY!M215</f>
        <v>FEMALE_JUVENILE</v>
      </c>
      <c r="P215" s="1" t="str">
        <f>SABI_SUMMARY!N215</f>
        <v>MORTALITY</v>
      </c>
      <c r="Q215" s="1">
        <f>SABI_SUMMARY!O215</f>
        <v>1</v>
      </c>
      <c r="R215" s="1">
        <f t="shared" si="32"/>
        <v>0</v>
      </c>
      <c r="S215" s="1">
        <f t="shared" si="33"/>
        <v>1</v>
      </c>
      <c r="T215" t="s">
        <v>533</v>
      </c>
      <c r="U215">
        <v>3</v>
      </c>
      <c r="V215" s="1">
        <f t="array" ref="V215">INDEX($AC$1:$AM$262,MATCH(1,($AC$1:$AC$262=T215)*($AD$1:$AD$262=U215),0),8)</f>
        <v>92</v>
      </c>
      <c r="W215" s="1" t="str">
        <f t="shared" si="34"/>
        <v>ADULT_84</v>
      </c>
      <c r="X215" s="1">
        <f t="shared" si="27"/>
        <v>1</v>
      </c>
      <c r="Y215" s="1">
        <f t="shared" si="35"/>
        <v>0</v>
      </c>
      <c r="AB215" s="82">
        <v>214</v>
      </c>
      <c r="AC215" s="58" t="s">
        <v>692</v>
      </c>
      <c r="AD215" s="49">
        <v>3</v>
      </c>
      <c r="AE215" s="83">
        <v>41275</v>
      </c>
      <c r="AF215" s="58">
        <v>3</v>
      </c>
      <c r="AG215" s="58" t="s">
        <v>271</v>
      </c>
      <c r="AH215" s="58" t="s">
        <v>271</v>
      </c>
      <c r="AI215" s="49">
        <v>0</v>
      </c>
      <c r="AJ215" s="49">
        <f t="shared" si="28"/>
        <v>82</v>
      </c>
      <c r="AK215" s="49" t="str">
        <f t="shared" si="29"/>
        <v>ADULT_72_84</v>
      </c>
      <c r="AL215" s="89">
        <v>38777</v>
      </c>
      <c r="AM215" s="82" t="s">
        <v>798</v>
      </c>
    </row>
    <row r="216" spans="1:39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30"/>
        <v>12</v>
      </c>
      <c r="M216" s="1">
        <f t="shared" si="31"/>
        <v>24</v>
      </c>
      <c r="N216" s="1" t="str">
        <f>SABI_SUMMARY!L216</f>
        <v>ADULT_84</v>
      </c>
      <c r="O216" s="1" t="str">
        <f>SABI_SUMMARY!M216</f>
        <v>FEMALE_ADULT_84</v>
      </c>
      <c r="P216" s="1" t="str">
        <f>SABI_SUMMARY!N216</f>
        <v>CENSORED</v>
      </c>
      <c r="Q216" s="1">
        <f>SABI_SUMMARY!O216</f>
        <v>0</v>
      </c>
      <c r="R216" s="1">
        <f t="shared" si="32"/>
        <v>0</v>
      </c>
      <c r="S216" s="1">
        <f t="shared" si="33"/>
        <v>0</v>
      </c>
      <c r="T216" t="s">
        <v>533</v>
      </c>
      <c r="U216">
        <v>3</v>
      </c>
      <c r="V216" s="1">
        <f t="array" ref="V216">INDEX($AC$1:$AM$262,MATCH(1,($AC$1:$AC$262=T216)*($AD$1:$AD$262=U216),0),8)</f>
        <v>92</v>
      </c>
      <c r="W216" s="1" t="str">
        <f t="shared" si="34"/>
        <v>ADULT_84</v>
      </c>
      <c r="X216" s="1">
        <f t="shared" si="27"/>
        <v>1</v>
      </c>
      <c r="Y216" s="1">
        <f t="shared" si="35"/>
        <v>1</v>
      </c>
      <c r="AB216" s="82">
        <v>215</v>
      </c>
      <c r="AC216" s="58" t="s">
        <v>692</v>
      </c>
      <c r="AD216" s="49">
        <v>4</v>
      </c>
      <c r="AE216" s="83">
        <v>41456</v>
      </c>
      <c r="AF216" s="58">
        <v>2</v>
      </c>
      <c r="AG216" s="58">
        <v>1</v>
      </c>
      <c r="AH216" s="58">
        <v>1</v>
      </c>
      <c r="AI216" s="49">
        <v>0</v>
      </c>
      <c r="AJ216" s="49">
        <f t="shared" si="28"/>
        <v>88</v>
      </c>
      <c r="AK216" s="49" t="str">
        <f t="shared" si="29"/>
        <v>ADULT_84</v>
      </c>
      <c r="AL216" s="89">
        <v>38777</v>
      </c>
      <c r="AM216" s="82" t="s">
        <v>798</v>
      </c>
    </row>
    <row r="217" spans="1:39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30"/>
        <v>1</v>
      </c>
      <c r="M217" s="1">
        <f t="shared" si="31"/>
        <v>1</v>
      </c>
      <c r="N217" s="1" t="str">
        <f>SABI_SUMMARY!L217</f>
        <v>CUB</v>
      </c>
      <c r="O217" s="1" t="str">
        <f>SABI_SUMMARY!M217</f>
        <v>NA_CUB</v>
      </c>
      <c r="P217" s="1" t="str">
        <f>SABI_SUMMARY!N217</f>
        <v>MORTALITY</v>
      </c>
      <c r="Q217" s="1">
        <f>SABI_SUMMARY!O217</f>
        <v>1</v>
      </c>
      <c r="R217" s="1">
        <f t="shared" si="32"/>
        <v>1</v>
      </c>
      <c r="S217" s="1">
        <f t="shared" si="33"/>
        <v>1</v>
      </c>
      <c r="T217" t="s">
        <v>533</v>
      </c>
      <c r="U217">
        <v>4</v>
      </c>
      <c r="V217" s="1">
        <f t="array" ref="V217">INDEX($AC$1:$AM$262,MATCH(1,($AC$1:$AC$262=T217)*($AD$1:$AD$262=U217),0),8)</f>
        <v>127</v>
      </c>
      <c r="W217" s="1" t="str">
        <f t="shared" si="34"/>
        <v>ADULT_84</v>
      </c>
      <c r="X217" s="1">
        <f t="shared" si="27"/>
        <v>0</v>
      </c>
      <c r="Y217" s="1">
        <f t="shared" si="35"/>
        <v>0</v>
      </c>
      <c r="AB217" s="82">
        <v>216</v>
      </c>
      <c r="AC217" s="58" t="s">
        <v>699</v>
      </c>
      <c r="AD217" s="49">
        <v>1</v>
      </c>
      <c r="AE217" s="86">
        <v>37135</v>
      </c>
      <c r="AF217" s="58" t="s">
        <v>271</v>
      </c>
      <c r="AG217" s="58" t="s">
        <v>271</v>
      </c>
      <c r="AH217" s="58" t="s">
        <v>271</v>
      </c>
      <c r="AI217" s="49">
        <v>0</v>
      </c>
      <c r="AJ217" s="49">
        <f t="shared" si="28"/>
        <v>45</v>
      </c>
      <c r="AK217" s="49" t="str">
        <f t="shared" si="29"/>
        <v>ADULT_36_48</v>
      </c>
      <c r="AL217" s="84">
        <v>35765</v>
      </c>
      <c r="AM217" s="82" t="s">
        <v>798</v>
      </c>
    </row>
    <row r="218" spans="1:39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30"/>
        <v>1</v>
      </c>
      <c r="M218" s="1">
        <f t="shared" si="31"/>
        <v>1</v>
      </c>
      <c r="N218" s="1" t="str">
        <f>SABI_SUMMARY!L218</f>
        <v>CUB</v>
      </c>
      <c r="O218" s="1" t="str">
        <f>SABI_SUMMARY!M218</f>
        <v>NA_CUB</v>
      </c>
      <c r="P218" s="1" t="str">
        <f>SABI_SUMMARY!N218</f>
        <v>MORTALITY</v>
      </c>
      <c r="Q218" s="1">
        <f>SABI_SUMMARY!O218</f>
        <v>1</v>
      </c>
      <c r="R218" s="1">
        <f t="shared" si="32"/>
        <v>1</v>
      </c>
      <c r="S218" s="1">
        <f t="shared" si="33"/>
        <v>1</v>
      </c>
      <c r="T218" t="s">
        <v>533</v>
      </c>
      <c r="U218">
        <v>4</v>
      </c>
      <c r="V218" s="1">
        <f t="array" ref="V218">INDEX($AC$1:$AM$262,MATCH(1,($AC$1:$AC$262=T218)*($AD$1:$AD$262=U218),0),8)</f>
        <v>127</v>
      </c>
      <c r="W218" s="1" t="str">
        <f t="shared" si="34"/>
        <v>ADULT_84</v>
      </c>
      <c r="X218" s="1">
        <f t="shared" si="27"/>
        <v>0</v>
      </c>
      <c r="Y218" s="1">
        <f t="shared" si="35"/>
        <v>0</v>
      </c>
      <c r="AB218" s="82">
        <v>217</v>
      </c>
      <c r="AC218" s="58" t="s">
        <v>699</v>
      </c>
      <c r="AD218" s="49">
        <v>2</v>
      </c>
      <c r="AE218" s="86">
        <v>37530</v>
      </c>
      <c r="AF218" s="58" t="s">
        <v>271</v>
      </c>
      <c r="AG218" s="58" t="s">
        <v>271</v>
      </c>
      <c r="AH218" s="58" t="s">
        <v>271</v>
      </c>
      <c r="AI218" s="49">
        <v>0</v>
      </c>
      <c r="AJ218" s="49">
        <f t="shared" si="28"/>
        <v>58</v>
      </c>
      <c r="AK218" s="49" t="str">
        <f t="shared" si="29"/>
        <v>ADULT_48_60</v>
      </c>
      <c r="AL218" s="84">
        <v>35765</v>
      </c>
      <c r="AM218" s="82" t="s">
        <v>798</v>
      </c>
    </row>
    <row r="219" spans="1:39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30"/>
        <v>4</v>
      </c>
      <c r="M219" s="1">
        <f t="shared" si="31"/>
        <v>4</v>
      </c>
      <c r="N219" s="1" t="str">
        <f>SABI_SUMMARY!L219</f>
        <v>CUB</v>
      </c>
      <c r="O219" s="1" t="str">
        <f>SABI_SUMMARY!M219</f>
        <v>NA_CUB</v>
      </c>
      <c r="P219" s="1" t="str">
        <f>SABI_SUMMARY!N219</f>
        <v>MORTALITY</v>
      </c>
      <c r="Q219" s="1">
        <f>SABI_SUMMARY!O219</f>
        <v>1</v>
      </c>
      <c r="R219" s="1">
        <f t="shared" si="32"/>
        <v>1</v>
      </c>
      <c r="S219" s="1">
        <f t="shared" si="33"/>
        <v>1</v>
      </c>
      <c r="T219" t="s">
        <v>533</v>
      </c>
      <c r="U219">
        <v>5</v>
      </c>
      <c r="V219" s="1">
        <f t="array" ref="V219">INDEX($AC$1:$AM$262,MATCH(1,($AC$1:$AC$262=T219)*($AD$1:$AD$262=U219),0),8)</f>
        <v>131</v>
      </c>
      <c r="W219" s="1" t="str">
        <f t="shared" si="34"/>
        <v>ADULT_84</v>
      </c>
      <c r="X219" s="1">
        <f t="shared" si="27"/>
        <v>0</v>
      </c>
      <c r="Y219" s="1">
        <f t="shared" si="35"/>
        <v>0</v>
      </c>
      <c r="AB219" s="82">
        <v>218</v>
      </c>
      <c r="AC219" s="58" t="s">
        <v>699</v>
      </c>
      <c r="AD219" s="49">
        <v>3</v>
      </c>
      <c r="AE219" s="83">
        <v>37773</v>
      </c>
      <c r="AF219" s="58">
        <v>2</v>
      </c>
      <c r="AG219" s="58" t="s">
        <v>271</v>
      </c>
      <c r="AH219" s="58">
        <v>1</v>
      </c>
      <c r="AI219" s="49">
        <v>1</v>
      </c>
      <c r="AJ219" s="49">
        <f t="shared" si="28"/>
        <v>66</v>
      </c>
      <c r="AK219" s="49" t="str">
        <f t="shared" si="29"/>
        <v>ADULT_60_72</v>
      </c>
      <c r="AL219" s="84">
        <v>35765</v>
      </c>
      <c r="AM219" s="82" t="s">
        <v>798</v>
      </c>
    </row>
    <row r="220" spans="1:39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30"/>
        <v>4</v>
      </c>
      <c r="M220" s="1">
        <f t="shared" si="31"/>
        <v>4</v>
      </c>
      <c r="N220" s="1" t="str">
        <f>SABI_SUMMARY!L220</f>
        <v>CUB</v>
      </c>
      <c r="O220" s="1" t="str">
        <f>SABI_SUMMARY!M220</f>
        <v>NA_CUB</v>
      </c>
      <c r="P220" s="1" t="str">
        <f>SABI_SUMMARY!N220</f>
        <v>MORTALITY</v>
      </c>
      <c r="Q220" s="1">
        <f>SABI_SUMMARY!O220</f>
        <v>1</v>
      </c>
      <c r="R220" s="1">
        <f t="shared" si="32"/>
        <v>1</v>
      </c>
      <c r="S220" s="1">
        <f t="shared" si="33"/>
        <v>1</v>
      </c>
      <c r="T220" t="s">
        <v>533</v>
      </c>
      <c r="U220">
        <v>5</v>
      </c>
      <c r="V220" s="1">
        <f t="array" ref="V220">INDEX($AC$1:$AM$262,MATCH(1,($AC$1:$AC$262=T220)*($AD$1:$AD$262=U220),0),8)</f>
        <v>131</v>
      </c>
      <c r="W220" s="1" t="str">
        <f t="shared" si="34"/>
        <v>ADULT_84</v>
      </c>
      <c r="X220" s="1">
        <f t="shared" si="27"/>
        <v>0</v>
      </c>
      <c r="Y220" s="1">
        <f t="shared" si="35"/>
        <v>0</v>
      </c>
      <c r="AB220" s="82">
        <v>219</v>
      </c>
      <c r="AC220" s="58" t="s">
        <v>699</v>
      </c>
      <c r="AD220" s="49">
        <v>4</v>
      </c>
      <c r="AE220" s="83">
        <v>38292</v>
      </c>
      <c r="AF220" s="58" t="s">
        <v>271</v>
      </c>
      <c r="AG220" s="58" t="s">
        <v>271</v>
      </c>
      <c r="AH220" s="58" t="s">
        <v>271</v>
      </c>
      <c r="AI220" s="49">
        <v>0</v>
      </c>
      <c r="AJ220" s="49">
        <f t="shared" si="28"/>
        <v>83</v>
      </c>
      <c r="AK220" s="49" t="str">
        <f t="shared" si="29"/>
        <v>ADULT_72_84</v>
      </c>
      <c r="AL220" s="84">
        <v>35765</v>
      </c>
      <c r="AM220" s="82" t="s">
        <v>798</v>
      </c>
    </row>
    <row r="221" spans="1:39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30"/>
        <v>4</v>
      </c>
      <c r="M221" s="1">
        <f t="shared" si="31"/>
        <v>4</v>
      </c>
      <c r="N221" s="1" t="str">
        <f>SABI_SUMMARY!L221</f>
        <v>CUB</v>
      </c>
      <c r="O221" s="1" t="str">
        <f>SABI_SUMMARY!M221</f>
        <v>NA_CUB</v>
      </c>
      <c r="P221" s="1" t="str">
        <f>SABI_SUMMARY!N221</f>
        <v>MORTALITY</v>
      </c>
      <c r="Q221" s="1">
        <f>SABI_SUMMARY!O221</f>
        <v>1</v>
      </c>
      <c r="R221" s="1">
        <f t="shared" si="32"/>
        <v>1</v>
      </c>
      <c r="S221" s="1">
        <f t="shared" si="33"/>
        <v>1</v>
      </c>
      <c r="T221" t="s">
        <v>533</v>
      </c>
      <c r="U221">
        <v>5</v>
      </c>
      <c r="V221" s="1">
        <f t="array" ref="V221">INDEX($AC$1:$AM$262,MATCH(1,($AC$1:$AC$262=T221)*($AD$1:$AD$262=U221),0),8)</f>
        <v>131</v>
      </c>
      <c r="W221" s="1" t="str">
        <f t="shared" si="34"/>
        <v>ADULT_84</v>
      </c>
      <c r="X221" s="1">
        <f t="shared" si="27"/>
        <v>0</v>
      </c>
      <c r="Y221" s="1">
        <f t="shared" si="35"/>
        <v>0</v>
      </c>
      <c r="AB221" s="82">
        <v>220</v>
      </c>
      <c r="AC221" s="58" t="s">
        <v>699</v>
      </c>
      <c r="AD221" s="49">
        <v>5</v>
      </c>
      <c r="AE221" s="83">
        <v>38657</v>
      </c>
      <c r="AF221" s="58" t="s">
        <v>271</v>
      </c>
      <c r="AG221" s="58" t="s">
        <v>271</v>
      </c>
      <c r="AH221" s="58" t="s">
        <v>271</v>
      </c>
      <c r="AI221" s="49">
        <v>0</v>
      </c>
      <c r="AJ221" s="49">
        <f t="shared" si="28"/>
        <v>95</v>
      </c>
      <c r="AK221" s="49" t="str">
        <f t="shared" si="29"/>
        <v>ADULT_84</v>
      </c>
      <c r="AL221" s="84">
        <v>35765</v>
      </c>
      <c r="AM221" s="82" t="s">
        <v>798</v>
      </c>
    </row>
    <row r="222" spans="1:39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30"/>
        <v>4</v>
      </c>
      <c r="M222" s="1">
        <f t="shared" si="31"/>
        <v>4</v>
      </c>
      <c r="N222" s="1" t="str">
        <f>SABI_SUMMARY!L222</f>
        <v>CUB</v>
      </c>
      <c r="O222" s="1" t="str">
        <f>SABI_SUMMARY!M222</f>
        <v>NA_CUB</v>
      </c>
      <c r="P222" s="1" t="str">
        <f>SABI_SUMMARY!N222</f>
        <v>MORTALITY</v>
      </c>
      <c r="Q222" s="1">
        <f>SABI_SUMMARY!O222</f>
        <v>1</v>
      </c>
      <c r="R222" s="1">
        <f t="shared" si="32"/>
        <v>1</v>
      </c>
      <c r="S222" s="1">
        <f t="shared" si="33"/>
        <v>1</v>
      </c>
      <c r="T222" t="s">
        <v>533</v>
      </c>
      <c r="U222">
        <v>6</v>
      </c>
      <c r="V222" s="1">
        <f t="array" ref="V222">INDEX($AC$1:$AM$262,MATCH(1,($AC$1:$AC$262=T222)*($AD$1:$AD$262=U222),0),8)</f>
        <v>140</v>
      </c>
      <c r="W222" s="1" t="str">
        <f t="shared" si="34"/>
        <v>ADULT_84</v>
      </c>
      <c r="X222" s="1">
        <f t="shared" si="27"/>
        <v>0</v>
      </c>
      <c r="Y222" s="1">
        <f t="shared" si="35"/>
        <v>0</v>
      </c>
      <c r="AB222" s="82">
        <v>221</v>
      </c>
      <c r="AC222" s="58" t="s">
        <v>699</v>
      </c>
      <c r="AD222" s="49">
        <v>6</v>
      </c>
      <c r="AE222" s="83">
        <v>38777</v>
      </c>
      <c r="AF222" s="58">
        <v>2</v>
      </c>
      <c r="AG222" s="58">
        <v>1</v>
      </c>
      <c r="AH222" s="58">
        <v>1</v>
      </c>
      <c r="AI222" s="49">
        <v>2</v>
      </c>
      <c r="AJ222" s="49">
        <f t="shared" si="28"/>
        <v>99</v>
      </c>
      <c r="AK222" s="49" t="str">
        <f t="shared" si="29"/>
        <v>ADULT_84</v>
      </c>
      <c r="AL222" s="84">
        <v>35765</v>
      </c>
      <c r="AM222" s="82" t="s">
        <v>798</v>
      </c>
    </row>
    <row r="223" spans="1:39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30"/>
        <v>12</v>
      </c>
      <c r="M223" s="1">
        <f t="shared" si="31"/>
        <v>24</v>
      </c>
      <c r="N223" s="1" t="str">
        <f>SABI_SUMMARY!L223</f>
        <v>SUBADULT</v>
      </c>
      <c r="O223" s="1" t="str">
        <f>SABI_SUMMARY!M223</f>
        <v>MALE_SUBADULT</v>
      </c>
      <c r="P223" s="1" t="str">
        <f>SABI_SUMMARY!N223</f>
        <v>CENSORED</v>
      </c>
      <c r="Q223" s="1">
        <f>SABI_SUMMARY!O223</f>
        <v>0</v>
      </c>
      <c r="R223" s="1">
        <f t="shared" si="32"/>
        <v>0</v>
      </c>
      <c r="S223" s="1">
        <f t="shared" si="33"/>
        <v>0</v>
      </c>
      <c r="T223" t="s">
        <v>533</v>
      </c>
      <c r="U223">
        <v>6</v>
      </c>
      <c r="V223" s="1">
        <f t="array" ref="V223">INDEX($AC$1:$AM$262,MATCH(1,($AC$1:$AC$262=T223)*($AD$1:$AD$262=U223),0),8)</f>
        <v>140</v>
      </c>
      <c r="W223" s="1" t="str">
        <f t="shared" si="34"/>
        <v>ADULT_84</v>
      </c>
      <c r="X223" s="1">
        <f t="shared" si="27"/>
        <v>1</v>
      </c>
      <c r="Y223" s="1">
        <f t="shared" si="35"/>
        <v>1</v>
      </c>
      <c r="AB223" s="82">
        <v>222</v>
      </c>
      <c r="AC223" s="58" t="s">
        <v>699</v>
      </c>
      <c r="AD223" s="49">
        <v>7</v>
      </c>
      <c r="AE223" s="65">
        <v>39692</v>
      </c>
      <c r="AF223" s="58">
        <v>1</v>
      </c>
      <c r="AG223" s="58" t="s">
        <v>271</v>
      </c>
      <c r="AH223" s="58">
        <v>1</v>
      </c>
      <c r="AI223" s="49">
        <v>1</v>
      </c>
      <c r="AJ223" s="49">
        <f t="shared" si="28"/>
        <v>129</v>
      </c>
      <c r="AK223" s="49" t="str">
        <f t="shared" si="29"/>
        <v>ADULT_84</v>
      </c>
      <c r="AL223" s="84">
        <v>35765</v>
      </c>
      <c r="AM223" s="82" t="s">
        <v>798</v>
      </c>
    </row>
    <row r="224" spans="1:39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30"/>
        <v>8</v>
      </c>
      <c r="M224" s="1">
        <f t="shared" si="31"/>
        <v>8</v>
      </c>
      <c r="N224" s="1" t="str">
        <f>SABI_SUMMARY!L224</f>
        <v>CUB</v>
      </c>
      <c r="O224" s="1" t="str">
        <f>SABI_SUMMARY!M224</f>
        <v>NA_CUB</v>
      </c>
      <c r="P224" s="1" t="str">
        <f>SABI_SUMMARY!N224</f>
        <v>MORTALITY</v>
      </c>
      <c r="Q224" s="1">
        <f>SABI_SUMMARY!O224</f>
        <v>1</v>
      </c>
      <c r="R224" s="1">
        <f t="shared" si="32"/>
        <v>1</v>
      </c>
      <c r="S224" s="1">
        <f t="shared" si="33"/>
        <v>1</v>
      </c>
      <c r="T224" t="s">
        <v>533</v>
      </c>
      <c r="U224">
        <v>7</v>
      </c>
      <c r="V224" s="1">
        <f t="array" ref="V224">INDEX($AC$1:$AM$262,MATCH(1,($AC$1:$AC$262=T224)*($AD$1:$AD$262=U224),0),8)</f>
        <v>163</v>
      </c>
      <c r="W224" s="1" t="str">
        <f t="shared" si="34"/>
        <v>ADULT_84</v>
      </c>
      <c r="X224" s="1">
        <f t="shared" si="27"/>
        <v>0</v>
      </c>
      <c r="Y224" s="1">
        <f t="shared" si="35"/>
        <v>0</v>
      </c>
      <c r="AB224" s="82">
        <v>223</v>
      </c>
      <c r="AC224" s="58" t="s">
        <v>699</v>
      </c>
      <c r="AD224" s="49">
        <v>8</v>
      </c>
      <c r="AE224" s="83">
        <v>40148</v>
      </c>
      <c r="AF224" s="58" t="s">
        <v>271</v>
      </c>
      <c r="AG224" s="58" t="s">
        <v>271</v>
      </c>
      <c r="AH224" s="58" t="s">
        <v>271</v>
      </c>
      <c r="AI224" s="49">
        <v>0</v>
      </c>
      <c r="AJ224" s="49">
        <f t="shared" si="28"/>
        <v>144</v>
      </c>
      <c r="AK224" s="49" t="str">
        <f t="shared" si="29"/>
        <v>ADULT_84</v>
      </c>
      <c r="AL224" s="84">
        <v>35765</v>
      </c>
      <c r="AM224" s="82" t="s">
        <v>798</v>
      </c>
    </row>
    <row r="225" spans="1:39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30"/>
        <v>12</v>
      </c>
      <c r="M225" s="1">
        <f t="shared" si="31"/>
        <v>24</v>
      </c>
      <c r="N225" s="1" t="str">
        <f>SABI_SUMMARY!L225</f>
        <v>ADULT_84</v>
      </c>
      <c r="O225" s="1" t="str">
        <f>SABI_SUMMARY!M225</f>
        <v>FEMALE_ADULT_84</v>
      </c>
      <c r="P225" s="1" t="str">
        <f>SABI_SUMMARY!N225</f>
        <v>CENSORED</v>
      </c>
      <c r="Q225" s="1">
        <f>SABI_SUMMARY!O225</f>
        <v>0</v>
      </c>
      <c r="R225" s="1">
        <f t="shared" si="32"/>
        <v>0</v>
      </c>
      <c r="S225" s="1">
        <f t="shared" si="33"/>
        <v>0</v>
      </c>
      <c r="T225" t="s">
        <v>533</v>
      </c>
      <c r="U225">
        <v>7</v>
      </c>
      <c r="V225" s="1">
        <f t="array" ref="V225">INDEX($AC$1:$AM$262,MATCH(1,($AC$1:$AC$262=T225)*($AD$1:$AD$262=U225),0),8)</f>
        <v>163</v>
      </c>
      <c r="W225" s="1" t="str">
        <f t="shared" si="34"/>
        <v>ADULT_84</v>
      </c>
      <c r="X225" s="1">
        <f t="shared" si="27"/>
        <v>1</v>
      </c>
      <c r="Y225" s="1">
        <f t="shared" si="35"/>
        <v>1</v>
      </c>
      <c r="AB225" s="82">
        <v>224</v>
      </c>
      <c r="AC225" s="59" t="s">
        <v>699</v>
      </c>
      <c r="AD225" s="49">
        <v>9</v>
      </c>
      <c r="AE225" s="83">
        <v>40544</v>
      </c>
      <c r="AF225" s="58" t="s">
        <v>271</v>
      </c>
      <c r="AG225" s="58" t="s">
        <v>271</v>
      </c>
      <c r="AH225" s="58" t="s">
        <v>271</v>
      </c>
      <c r="AI225" s="49">
        <v>0</v>
      </c>
      <c r="AJ225" s="49">
        <f t="shared" si="28"/>
        <v>157</v>
      </c>
      <c r="AK225" s="49" t="str">
        <f t="shared" si="29"/>
        <v>ADULT_84</v>
      </c>
      <c r="AL225" s="84">
        <v>35765</v>
      </c>
      <c r="AM225" s="82" t="s">
        <v>798</v>
      </c>
    </row>
    <row r="226" spans="1:39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30"/>
        <v>12</v>
      </c>
      <c r="M226" s="1">
        <f t="shared" si="31"/>
        <v>24</v>
      </c>
      <c r="N226" s="1" t="str">
        <f>SABI_SUMMARY!L226</f>
        <v>ADULT_36_48</v>
      </c>
      <c r="O226" s="1" t="str">
        <f>SABI_SUMMARY!M226</f>
        <v>FEMALE_ADULT_36_48</v>
      </c>
      <c r="P226" s="1" t="str">
        <f>SABI_SUMMARY!N226</f>
        <v>MORTALITY</v>
      </c>
      <c r="Q226" s="1">
        <f>SABI_SUMMARY!O226</f>
        <v>1</v>
      </c>
      <c r="R226" s="1">
        <f t="shared" si="32"/>
        <v>0</v>
      </c>
      <c r="S226" s="1">
        <f t="shared" si="33"/>
        <v>0</v>
      </c>
      <c r="T226" t="s">
        <v>551</v>
      </c>
      <c r="U226">
        <v>1</v>
      </c>
      <c r="V226" s="1">
        <f t="array" ref="V226">INDEX($AC$1:$AM$262,MATCH(1,($AC$1:$AC$262=T226)*($AD$1:$AD$262=U226),0),8)</f>
        <v>37</v>
      </c>
      <c r="W226" s="1" t="str">
        <f t="shared" si="34"/>
        <v>ADULT_36_48</v>
      </c>
      <c r="X226" s="1">
        <f t="shared" si="27"/>
        <v>1</v>
      </c>
      <c r="Y226" s="1">
        <f t="shared" si="35"/>
        <v>1</v>
      </c>
      <c r="AB226" s="82">
        <v>225</v>
      </c>
      <c r="AC226" s="58" t="s">
        <v>699</v>
      </c>
      <c r="AD226" s="49">
        <v>10</v>
      </c>
      <c r="AE226" s="83">
        <v>41061</v>
      </c>
      <c r="AF226" s="58">
        <v>1</v>
      </c>
      <c r="AG226" s="58">
        <v>1</v>
      </c>
      <c r="AH226" s="58" t="s">
        <v>271</v>
      </c>
      <c r="AI226" s="49">
        <v>1</v>
      </c>
      <c r="AJ226" s="49">
        <f t="shared" si="28"/>
        <v>174</v>
      </c>
      <c r="AK226" s="49" t="str">
        <f t="shared" si="29"/>
        <v>ADULT_84</v>
      </c>
      <c r="AL226" s="84">
        <v>35765</v>
      </c>
      <c r="AM226" s="82" t="s">
        <v>798</v>
      </c>
    </row>
    <row r="227" spans="1:39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30"/>
        <v>12</v>
      </c>
      <c r="M227" s="1">
        <f t="shared" si="31"/>
        <v>24</v>
      </c>
      <c r="N227" s="1" t="str">
        <f>SABI_SUMMARY!L227</f>
        <v>ADULT_84</v>
      </c>
      <c r="O227" s="1" t="str">
        <f>SABI_SUMMARY!M227</f>
        <v>FEMALE_ADULT_84</v>
      </c>
      <c r="P227" s="1" t="str">
        <f>SABI_SUMMARY!N227</f>
        <v>CENSORED</v>
      </c>
      <c r="Q227" s="1">
        <f>SABI_SUMMARY!O227</f>
        <v>0</v>
      </c>
      <c r="R227" s="1">
        <f t="shared" si="32"/>
        <v>0</v>
      </c>
      <c r="S227" s="1">
        <f t="shared" si="33"/>
        <v>0</v>
      </c>
      <c r="T227" t="s">
        <v>551</v>
      </c>
      <c r="U227">
        <v>1</v>
      </c>
      <c r="V227" s="1">
        <f t="array" ref="V227">INDEX($AC$1:$AM$262,MATCH(1,($AC$1:$AC$262=T227)*($AD$1:$AD$262=U227),0),8)</f>
        <v>37</v>
      </c>
      <c r="W227" s="1" t="str">
        <f t="shared" si="34"/>
        <v>ADULT_36_48</v>
      </c>
      <c r="X227" s="1">
        <f t="shared" si="27"/>
        <v>1</v>
      </c>
      <c r="Y227" s="1">
        <f t="shared" si="35"/>
        <v>1</v>
      </c>
      <c r="AB227" s="82">
        <v>226</v>
      </c>
      <c r="AC227" s="58" t="s">
        <v>782</v>
      </c>
      <c r="AD227" s="49">
        <v>1</v>
      </c>
      <c r="AE227" s="90">
        <v>35612</v>
      </c>
      <c r="AF227" s="58">
        <v>1</v>
      </c>
      <c r="AG227" s="58">
        <v>1</v>
      </c>
      <c r="AH227" s="58" t="s">
        <v>271</v>
      </c>
      <c r="AI227" s="49">
        <v>1</v>
      </c>
      <c r="AJ227" s="49">
        <f t="shared" si="28"/>
        <v>46</v>
      </c>
      <c r="AK227" s="49" t="str">
        <f t="shared" si="29"/>
        <v>ADULT_36_48</v>
      </c>
      <c r="AL227" s="87">
        <v>34213</v>
      </c>
      <c r="AM227" s="82" t="s">
        <v>798</v>
      </c>
    </row>
    <row r="228" spans="1:39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30"/>
        <v>2</v>
      </c>
      <c r="M228" s="1">
        <f t="shared" si="31"/>
        <v>2</v>
      </c>
      <c r="N228" s="1" t="str">
        <f>SABI_SUMMARY!L228</f>
        <v>CUB</v>
      </c>
      <c r="O228" s="1" t="str">
        <f>SABI_SUMMARY!M228</f>
        <v>NA_CUB</v>
      </c>
      <c r="P228" s="1" t="str">
        <f>SABI_SUMMARY!N228</f>
        <v>MORTALITY</v>
      </c>
      <c r="Q228" s="1">
        <f>SABI_SUMMARY!O228</f>
        <v>1</v>
      </c>
      <c r="R228" s="1">
        <f t="shared" si="32"/>
        <v>1</v>
      </c>
      <c r="S228" s="1">
        <f t="shared" si="33"/>
        <v>1</v>
      </c>
      <c r="T228" t="s">
        <v>551</v>
      </c>
      <c r="U228">
        <v>2</v>
      </c>
      <c r="V228" s="1">
        <f t="array" ref="V228">INDEX($AC$1:$AM$262,MATCH(1,($AC$1:$AC$262=T228)*($AD$1:$AD$262=U228),0),8)</f>
        <v>72</v>
      </c>
      <c r="W228" s="1" t="str">
        <f t="shared" si="34"/>
        <v>ADULT_60_72</v>
      </c>
      <c r="X228" s="1">
        <f t="shared" si="27"/>
        <v>0</v>
      </c>
      <c r="Y228" s="1">
        <f t="shared" si="35"/>
        <v>0</v>
      </c>
      <c r="AB228" s="82">
        <v>227</v>
      </c>
      <c r="AC228" s="58" t="s">
        <v>782</v>
      </c>
      <c r="AD228" s="49">
        <v>2</v>
      </c>
      <c r="AE228" s="83">
        <v>36800</v>
      </c>
      <c r="AF228" s="58">
        <v>2</v>
      </c>
      <c r="AG228" s="58">
        <v>1</v>
      </c>
      <c r="AH228" s="58">
        <v>1</v>
      </c>
      <c r="AI228" s="49">
        <v>2</v>
      </c>
      <c r="AJ228" s="49">
        <f t="shared" si="28"/>
        <v>85</v>
      </c>
      <c r="AK228" s="49" t="str">
        <f t="shared" si="29"/>
        <v>ADULT_84</v>
      </c>
      <c r="AL228" s="87">
        <v>34213</v>
      </c>
      <c r="AM228" s="82" t="s">
        <v>798</v>
      </c>
    </row>
    <row r="229" spans="1:39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30"/>
        <v>2</v>
      </c>
      <c r="M229" s="1">
        <f t="shared" si="31"/>
        <v>2</v>
      </c>
      <c r="N229" s="1" t="str">
        <f>SABI_SUMMARY!L229</f>
        <v>CUB</v>
      </c>
      <c r="O229" s="1" t="str">
        <f>SABI_SUMMARY!M229</f>
        <v>NA_CUB</v>
      </c>
      <c r="P229" s="1" t="str">
        <f>SABI_SUMMARY!N229</f>
        <v>MORTALITY</v>
      </c>
      <c r="Q229" s="1">
        <f>SABI_SUMMARY!O229</f>
        <v>1</v>
      </c>
      <c r="R229" s="1">
        <f t="shared" si="32"/>
        <v>1</v>
      </c>
      <c r="S229" s="1">
        <f t="shared" si="33"/>
        <v>1</v>
      </c>
      <c r="T229" t="s">
        <v>551</v>
      </c>
      <c r="U229">
        <v>2</v>
      </c>
      <c r="V229" s="1">
        <f t="array" ref="V229">INDEX($AC$1:$AM$262,MATCH(1,($AC$1:$AC$262=T229)*($AD$1:$AD$262=U229),0),8)</f>
        <v>72</v>
      </c>
      <c r="W229" s="1" t="str">
        <f t="shared" si="34"/>
        <v>ADULT_60_72</v>
      </c>
      <c r="X229" s="1">
        <f t="shared" si="27"/>
        <v>0</v>
      </c>
      <c r="Y229" s="1">
        <f t="shared" si="35"/>
        <v>0</v>
      </c>
      <c r="AB229" s="82">
        <v>228</v>
      </c>
      <c r="AC229" s="58" t="s">
        <v>782</v>
      </c>
      <c r="AD229" s="49">
        <v>3</v>
      </c>
      <c r="AE229" s="83">
        <v>37712</v>
      </c>
      <c r="AF229" s="58">
        <v>2</v>
      </c>
      <c r="AG229" s="58">
        <v>1</v>
      </c>
      <c r="AH229" s="58">
        <v>1</v>
      </c>
      <c r="AI229" s="49">
        <v>1</v>
      </c>
      <c r="AJ229" s="49">
        <f t="shared" si="28"/>
        <v>115</v>
      </c>
      <c r="AK229" s="49" t="str">
        <f t="shared" si="29"/>
        <v>ADULT_84</v>
      </c>
      <c r="AL229" s="87">
        <v>34213</v>
      </c>
      <c r="AM229" s="82" t="s">
        <v>798</v>
      </c>
    </row>
    <row r="230" spans="1:39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30"/>
        <v>2</v>
      </c>
      <c r="M230" s="1">
        <f t="shared" si="31"/>
        <v>2</v>
      </c>
      <c r="N230" s="1" t="str">
        <f>SABI_SUMMARY!L230</f>
        <v>CUB</v>
      </c>
      <c r="O230" s="1" t="str">
        <f>SABI_SUMMARY!M230</f>
        <v>FEMALE_CUB</v>
      </c>
      <c r="P230" s="1" t="str">
        <f>SABI_SUMMARY!N230</f>
        <v>MORTALITY</v>
      </c>
      <c r="Q230" s="1">
        <f>SABI_SUMMARY!O230</f>
        <v>1</v>
      </c>
      <c r="R230" s="1">
        <f t="shared" si="32"/>
        <v>1</v>
      </c>
      <c r="S230" s="1">
        <f t="shared" si="33"/>
        <v>1</v>
      </c>
      <c r="T230" t="s">
        <v>551</v>
      </c>
      <c r="U230">
        <v>3</v>
      </c>
      <c r="V230" s="1">
        <f t="array" ref="V230">INDEX($AC$1:$AM$262,MATCH(1,($AC$1:$AC$262=T230)*($AD$1:$AD$262=U230),0),8)</f>
        <v>85</v>
      </c>
      <c r="W230" s="1" t="str">
        <f t="shared" si="34"/>
        <v>ADULT_84</v>
      </c>
      <c r="X230" s="1">
        <f t="shared" si="27"/>
        <v>0</v>
      </c>
      <c r="Y230" s="1">
        <f t="shared" si="35"/>
        <v>0</v>
      </c>
      <c r="AB230" s="82">
        <v>229</v>
      </c>
      <c r="AC230" s="58" t="s">
        <v>782</v>
      </c>
      <c r="AD230" s="49">
        <v>4</v>
      </c>
      <c r="AE230" s="83">
        <v>38687</v>
      </c>
      <c r="AF230" s="58">
        <v>2</v>
      </c>
      <c r="AG230" s="58">
        <v>1</v>
      </c>
      <c r="AH230" s="58">
        <v>1</v>
      </c>
      <c r="AI230" s="49">
        <v>0</v>
      </c>
      <c r="AJ230" s="49">
        <f t="shared" si="28"/>
        <v>147</v>
      </c>
      <c r="AK230" s="49" t="str">
        <f t="shared" si="29"/>
        <v>ADULT_84</v>
      </c>
      <c r="AL230" s="87">
        <v>34213</v>
      </c>
      <c r="AM230" s="82" t="s">
        <v>798</v>
      </c>
    </row>
    <row r="231" spans="1:39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30"/>
        <v>5</v>
      </c>
      <c r="M231" s="1">
        <f t="shared" si="31"/>
        <v>5</v>
      </c>
      <c r="N231" s="1" t="str">
        <f>SABI_SUMMARY!L231</f>
        <v>CUB</v>
      </c>
      <c r="O231" s="1" t="str">
        <f>SABI_SUMMARY!M231</f>
        <v>NA_CUB</v>
      </c>
      <c r="P231" s="1" t="str">
        <f>SABI_SUMMARY!N231</f>
        <v>MORTALITY</v>
      </c>
      <c r="Q231" s="1">
        <f>SABI_SUMMARY!O231</f>
        <v>1</v>
      </c>
      <c r="R231" s="1">
        <f t="shared" si="32"/>
        <v>1</v>
      </c>
      <c r="S231" s="1">
        <f t="shared" si="33"/>
        <v>1</v>
      </c>
      <c r="T231" t="s">
        <v>551</v>
      </c>
      <c r="U231">
        <v>4</v>
      </c>
      <c r="V231" s="1">
        <f t="array" ref="V231">INDEX($AC$1:$AM$262,MATCH(1,($AC$1:$AC$262=T231)*($AD$1:$AD$262=U231),0),8)</f>
        <v>95</v>
      </c>
      <c r="W231" s="1" t="str">
        <f t="shared" si="34"/>
        <v>ADULT_84</v>
      </c>
      <c r="X231" s="1">
        <f t="shared" si="27"/>
        <v>0</v>
      </c>
      <c r="Y231" s="1">
        <f t="shared" si="35"/>
        <v>0</v>
      </c>
      <c r="AB231" s="82">
        <v>230</v>
      </c>
      <c r="AC231" s="58" t="s">
        <v>782</v>
      </c>
      <c r="AD231" s="49">
        <v>5</v>
      </c>
      <c r="AE231" s="83">
        <v>39783</v>
      </c>
      <c r="AF231" s="58">
        <v>1</v>
      </c>
      <c r="AG231" s="58">
        <v>1</v>
      </c>
      <c r="AH231" s="58" t="s">
        <v>271</v>
      </c>
      <c r="AI231" s="49">
        <v>1</v>
      </c>
      <c r="AJ231" s="49">
        <f t="shared" si="28"/>
        <v>183</v>
      </c>
      <c r="AK231" s="49" t="str">
        <f t="shared" si="29"/>
        <v>ADULT_84</v>
      </c>
      <c r="AL231" s="87">
        <v>34213</v>
      </c>
      <c r="AM231" s="82" t="s">
        <v>798</v>
      </c>
    </row>
    <row r="232" spans="1:39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30"/>
        <v>5</v>
      </c>
      <c r="M232" s="1">
        <f t="shared" si="31"/>
        <v>5</v>
      </c>
      <c r="N232" s="1" t="str">
        <f>SABI_SUMMARY!L232</f>
        <v>CUB</v>
      </c>
      <c r="O232" s="1" t="str">
        <f>SABI_SUMMARY!M232</f>
        <v>NA_CUB</v>
      </c>
      <c r="P232" s="1" t="str">
        <f>SABI_SUMMARY!N232</f>
        <v>MORTALITY</v>
      </c>
      <c r="Q232" s="1">
        <f>SABI_SUMMARY!O232</f>
        <v>1</v>
      </c>
      <c r="R232" s="1">
        <f t="shared" si="32"/>
        <v>1</v>
      </c>
      <c r="S232" s="1">
        <f t="shared" si="33"/>
        <v>1</v>
      </c>
      <c r="T232" t="s">
        <v>551</v>
      </c>
      <c r="U232">
        <v>4</v>
      </c>
      <c r="V232" s="1">
        <f t="array" ref="V232">INDEX($AC$1:$AM$262,MATCH(1,($AC$1:$AC$262=T232)*($AD$1:$AD$262=U232),0),8)</f>
        <v>95</v>
      </c>
      <c r="W232" s="1" t="str">
        <f t="shared" si="34"/>
        <v>ADULT_84</v>
      </c>
      <c r="X232" s="1">
        <f t="shared" si="27"/>
        <v>0</v>
      </c>
      <c r="Y232" s="1">
        <f t="shared" si="35"/>
        <v>0</v>
      </c>
      <c r="AB232" s="82">
        <v>231</v>
      </c>
      <c r="AC232" s="58" t="s">
        <v>783</v>
      </c>
      <c r="AD232" s="49">
        <v>1</v>
      </c>
      <c r="AE232" s="83">
        <v>41030</v>
      </c>
      <c r="AF232" s="58">
        <v>2</v>
      </c>
      <c r="AG232" s="58" t="s">
        <v>271</v>
      </c>
      <c r="AH232" s="58" t="s">
        <v>271</v>
      </c>
      <c r="AI232" s="49">
        <v>0</v>
      </c>
      <c r="AJ232" s="49">
        <f t="shared" si="28"/>
        <v>71</v>
      </c>
      <c r="AK232" s="49" t="str">
        <f t="shared" si="29"/>
        <v>ADULT_60_72</v>
      </c>
      <c r="AL232" s="85">
        <v>38869</v>
      </c>
      <c r="AM232" s="82" t="s">
        <v>799</v>
      </c>
    </row>
    <row r="233" spans="1:39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30"/>
        <v>3</v>
      </c>
      <c r="M233" s="1">
        <f t="shared" si="31"/>
        <v>3</v>
      </c>
      <c r="N233" s="1" t="str">
        <f>SABI_SUMMARY!L233</f>
        <v>CUB</v>
      </c>
      <c r="O233" s="1" t="str">
        <f>SABI_SUMMARY!M233</f>
        <v>NA_CUB</v>
      </c>
      <c r="P233" s="1" t="str">
        <f>SABI_SUMMARY!N233</f>
        <v>MORTALITY</v>
      </c>
      <c r="Q233" s="1">
        <f>SABI_SUMMARY!O233</f>
        <v>1</v>
      </c>
      <c r="R233" s="1">
        <f t="shared" si="32"/>
        <v>1</v>
      </c>
      <c r="S233" s="1">
        <f t="shared" si="33"/>
        <v>1</v>
      </c>
      <c r="T233" t="s">
        <v>551</v>
      </c>
      <c r="U233">
        <v>5</v>
      </c>
      <c r="V233" s="1">
        <f t="array" ref="V233">INDEX($AC$1:$AM$262,MATCH(1,($AC$1:$AC$262=T233)*($AD$1:$AD$262=U233),0),8)</f>
        <v>113</v>
      </c>
      <c r="W233" s="1" t="str">
        <f t="shared" si="34"/>
        <v>ADULT_84</v>
      </c>
      <c r="X233" s="1">
        <f t="shared" si="27"/>
        <v>0</v>
      </c>
      <c r="Y233" s="1">
        <f t="shared" si="35"/>
        <v>0</v>
      </c>
      <c r="AB233" s="82">
        <v>232</v>
      </c>
      <c r="AC233" s="58" t="s">
        <v>783</v>
      </c>
      <c r="AD233" s="49">
        <v>2</v>
      </c>
      <c r="AE233" s="83">
        <v>41306</v>
      </c>
      <c r="AF233" s="58">
        <v>1</v>
      </c>
      <c r="AG233" s="58" t="s">
        <v>271</v>
      </c>
      <c r="AH233" s="58" t="s">
        <v>271</v>
      </c>
      <c r="AI233" s="49">
        <v>0</v>
      </c>
      <c r="AJ233" s="49">
        <f t="shared" si="28"/>
        <v>80</v>
      </c>
      <c r="AK233" s="49" t="str">
        <f t="shared" si="29"/>
        <v>ADULT_72_84</v>
      </c>
      <c r="AL233" s="85">
        <v>38869</v>
      </c>
      <c r="AM233" s="82" t="s">
        <v>799</v>
      </c>
    </row>
    <row r="234" spans="1:39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30"/>
        <v>3</v>
      </c>
      <c r="M234" s="1">
        <f t="shared" si="31"/>
        <v>3</v>
      </c>
      <c r="N234" s="1" t="str">
        <f>SABI_SUMMARY!L234</f>
        <v>CUB</v>
      </c>
      <c r="O234" s="1" t="str">
        <f>SABI_SUMMARY!M234</f>
        <v>NA_CUB</v>
      </c>
      <c r="P234" s="1" t="str">
        <f>SABI_SUMMARY!N234</f>
        <v>MORTALITY</v>
      </c>
      <c r="Q234" s="1">
        <f>SABI_SUMMARY!O234</f>
        <v>1</v>
      </c>
      <c r="R234" s="1">
        <f t="shared" si="32"/>
        <v>1</v>
      </c>
      <c r="S234" s="1">
        <f t="shared" si="33"/>
        <v>1</v>
      </c>
      <c r="T234" t="s">
        <v>551</v>
      </c>
      <c r="U234">
        <v>5</v>
      </c>
      <c r="V234" s="1">
        <f t="array" ref="V234">INDEX($AC$1:$AM$262,MATCH(1,($AC$1:$AC$262=T234)*($AD$1:$AD$262=U234),0),8)</f>
        <v>113</v>
      </c>
      <c r="W234" s="1" t="str">
        <f t="shared" si="34"/>
        <v>ADULT_84</v>
      </c>
      <c r="X234" s="1">
        <f t="shared" si="27"/>
        <v>0</v>
      </c>
      <c r="Y234" s="1">
        <f t="shared" si="35"/>
        <v>0</v>
      </c>
      <c r="AB234" s="82">
        <v>233</v>
      </c>
      <c r="AC234" s="58" t="s">
        <v>783</v>
      </c>
      <c r="AD234" s="49">
        <v>3</v>
      </c>
      <c r="AE234" s="83">
        <v>41640</v>
      </c>
      <c r="AF234" s="58" t="s">
        <v>271</v>
      </c>
      <c r="AG234" s="58" t="s">
        <v>271</v>
      </c>
      <c r="AH234" s="58" t="s">
        <v>271</v>
      </c>
      <c r="AI234" s="49">
        <v>0</v>
      </c>
      <c r="AJ234" s="49">
        <f t="shared" si="28"/>
        <v>91</v>
      </c>
      <c r="AK234" s="49" t="str">
        <f t="shared" si="29"/>
        <v>ADULT_84</v>
      </c>
      <c r="AL234" s="85">
        <v>38869</v>
      </c>
      <c r="AM234" s="82" t="s">
        <v>799</v>
      </c>
    </row>
    <row r="235" spans="1:39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30"/>
        <v>3</v>
      </c>
      <c r="M235" s="1">
        <f t="shared" si="31"/>
        <v>3</v>
      </c>
      <c r="N235" s="1" t="str">
        <f>SABI_SUMMARY!L235</f>
        <v>CUB</v>
      </c>
      <c r="O235" s="1" t="str">
        <f>SABI_SUMMARY!M235</f>
        <v>NA_CUB</v>
      </c>
      <c r="P235" s="1" t="str">
        <f>SABI_SUMMARY!N235</f>
        <v>MORTALITY</v>
      </c>
      <c r="Q235" s="1">
        <f>SABI_SUMMARY!O235</f>
        <v>1</v>
      </c>
      <c r="R235" s="1">
        <f t="shared" si="32"/>
        <v>1</v>
      </c>
      <c r="S235" s="1">
        <f t="shared" si="33"/>
        <v>1</v>
      </c>
      <c r="T235" t="s">
        <v>551</v>
      </c>
      <c r="U235">
        <v>6</v>
      </c>
      <c r="V235" s="1">
        <f t="array" ref="V235">INDEX($AC$1:$AM$262,MATCH(1,($AC$1:$AC$262=T235)*($AD$1:$AD$262=U235),0),8)</f>
        <v>128</v>
      </c>
      <c r="W235" s="1" t="str">
        <f t="shared" si="34"/>
        <v>ADULT_84</v>
      </c>
      <c r="X235" s="1">
        <f t="shared" si="27"/>
        <v>0</v>
      </c>
      <c r="Y235" s="1">
        <f t="shared" si="35"/>
        <v>0</v>
      </c>
      <c r="AB235" s="82">
        <v>234</v>
      </c>
      <c r="AC235" s="58" t="s">
        <v>783</v>
      </c>
      <c r="AD235" s="49">
        <v>4</v>
      </c>
      <c r="AE235" s="15">
        <v>41974</v>
      </c>
      <c r="AF235" s="58">
        <v>2</v>
      </c>
      <c r="AG235" s="58" t="s">
        <v>271</v>
      </c>
      <c r="AH235" s="58" t="s">
        <v>271</v>
      </c>
      <c r="AI235" s="49" t="s">
        <v>271</v>
      </c>
      <c r="AJ235" s="49">
        <f t="shared" si="28"/>
        <v>102</v>
      </c>
      <c r="AK235" s="49" t="str">
        <f t="shared" si="29"/>
        <v>ADULT_84</v>
      </c>
      <c r="AL235" s="85">
        <v>38869</v>
      </c>
      <c r="AM235" s="82" t="s">
        <v>799</v>
      </c>
    </row>
    <row r="236" spans="1:39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30"/>
        <v>12</v>
      </c>
      <c r="M236" s="1">
        <f t="shared" si="31"/>
        <v>19</v>
      </c>
      <c r="N236" s="1" t="str">
        <f>SABI_SUMMARY!L236</f>
        <v>JUVENILE</v>
      </c>
      <c r="O236" s="1" t="str">
        <f>SABI_SUMMARY!M236</f>
        <v>FEMALE_JUVENILE</v>
      </c>
      <c r="P236" s="1" t="str">
        <f>SABI_SUMMARY!N236</f>
        <v>CENSORED</v>
      </c>
      <c r="Q236" s="1">
        <f>SABI_SUMMARY!O236</f>
        <v>0</v>
      </c>
      <c r="R236" s="1">
        <f t="shared" si="32"/>
        <v>0</v>
      </c>
      <c r="S236" s="1">
        <f t="shared" si="33"/>
        <v>1</v>
      </c>
      <c r="T236" t="s">
        <v>551</v>
      </c>
      <c r="U236">
        <v>6</v>
      </c>
      <c r="V236" s="1">
        <f t="array" ref="V236">INDEX($AC$1:$AM$262,MATCH(1,($AC$1:$AC$262=T236)*($AD$1:$AD$262=U236),0),8)</f>
        <v>128</v>
      </c>
      <c r="W236" s="1" t="str">
        <f t="shared" si="34"/>
        <v>ADULT_84</v>
      </c>
      <c r="X236" s="1">
        <f t="shared" si="27"/>
        <v>1</v>
      </c>
      <c r="Y236" s="1">
        <f t="shared" si="35"/>
        <v>0</v>
      </c>
      <c r="AB236" s="82">
        <v>235</v>
      </c>
      <c r="AC236" s="58" t="s">
        <v>784</v>
      </c>
      <c r="AD236" s="49">
        <v>1</v>
      </c>
      <c r="AE236" s="61">
        <v>38869</v>
      </c>
      <c r="AF236" s="58">
        <v>1</v>
      </c>
      <c r="AG236" s="58" t="s">
        <v>271</v>
      </c>
      <c r="AH236" s="58">
        <v>1</v>
      </c>
      <c r="AI236" s="49">
        <v>1</v>
      </c>
      <c r="AJ236" s="49">
        <f t="shared" si="28"/>
        <v>48</v>
      </c>
      <c r="AK236" s="49" t="str">
        <f t="shared" si="29"/>
        <v>ADULT_36_48</v>
      </c>
      <c r="AL236" s="85">
        <v>37408</v>
      </c>
      <c r="AM236" s="82" t="s">
        <v>799</v>
      </c>
    </row>
    <row r="237" spans="1:39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30"/>
        <v>1</v>
      </c>
      <c r="M237" s="1">
        <f t="shared" si="31"/>
        <v>1</v>
      </c>
      <c r="N237" s="1" t="str">
        <f>SABI_SUMMARY!L237</f>
        <v>CUB</v>
      </c>
      <c r="O237" s="1" t="str">
        <f>SABI_SUMMARY!M237</f>
        <v>NA_CUB</v>
      </c>
      <c r="P237" s="1" t="str">
        <f>SABI_SUMMARY!N237</f>
        <v>MORTALITY</v>
      </c>
      <c r="Q237" s="1">
        <f>SABI_SUMMARY!O237</f>
        <v>1</v>
      </c>
      <c r="R237" s="1">
        <f t="shared" si="32"/>
        <v>1</v>
      </c>
      <c r="S237" s="1">
        <f t="shared" si="33"/>
        <v>1</v>
      </c>
      <c r="T237" t="s">
        <v>551</v>
      </c>
      <c r="U237">
        <v>7</v>
      </c>
      <c r="V237" s="1">
        <f t="array" ref="V237">INDEX($AC$1:$AM$262,MATCH(1,($AC$1:$AC$262=T237)*($AD$1:$AD$262=U237),0),8)</f>
        <v>157</v>
      </c>
      <c r="W237" s="1" t="str">
        <f t="shared" si="34"/>
        <v>ADULT_84</v>
      </c>
      <c r="X237" s="1">
        <f t="shared" si="27"/>
        <v>0</v>
      </c>
      <c r="Y237" s="1">
        <f t="shared" si="35"/>
        <v>0</v>
      </c>
      <c r="AB237" s="82">
        <v>236</v>
      </c>
      <c r="AC237" s="58" t="s">
        <v>784</v>
      </c>
      <c r="AD237" s="49">
        <v>2</v>
      </c>
      <c r="AE237" s="61">
        <v>39600</v>
      </c>
      <c r="AF237" s="58" t="s">
        <v>271</v>
      </c>
      <c r="AG237" s="58" t="s">
        <v>271</v>
      </c>
      <c r="AH237" s="58" t="s">
        <v>271</v>
      </c>
      <c r="AI237" s="49">
        <v>0</v>
      </c>
      <c r="AJ237" s="49">
        <f t="shared" si="28"/>
        <v>72</v>
      </c>
      <c r="AK237" s="49" t="str">
        <f t="shared" si="29"/>
        <v>ADULT_60_72</v>
      </c>
      <c r="AL237" s="85">
        <v>37408</v>
      </c>
      <c r="AM237" s="82" t="s">
        <v>799</v>
      </c>
    </row>
    <row r="238" spans="1:39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30"/>
        <v>1</v>
      </c>
      <c r="M238" s="1">
        <f t="shared" si="31"/>
        <v>1</v>
      </c>
      <c r="N238" s="1" t="str">
        <f>SABI_SUMMARY!L238</f>
        <v>CUB</v>
      </c>
      <c r="O238" s="1" t="str">
        <f>SABI_SUMMARY!M238</f>
        <v>NA_CUB</v>
      </c>
      <c r="P238" s="1" t="str">
        <f>SABI_SUMMARY!N238</f>
        <v>MORTALITY</v>
      </c>
      <c r="Q238" s="1">
        <f>SABI_SUMMARY!O238</f>
        <v>1</v>
      </c>
      <c r="R238" s="1">
        <f t="shared" si="32"/>
        <v>1</v>
      </c>
      <c r="S238" s="1">
        <f t="shared" si="33"/>
        <v>1</v>
      </c>
      <c r="T238" t="s">
        <v>551</v>
      </c>
      <c r="U238">
        <v>7</v>
      </c>
      <c r="V238" s="1">
        <f t="array" ref="V238">INDEX($AC$1:$AM$262,MATCH(1,($AC$1:$AC$262=T238)*($AD$1:$AD$262=U238),0),8)</f>
        <v>157</v>
      </c>
      <c r="W238" s="1" t="str">
        <f t="shared" si="34"/>
        <v>ADULT_84</v>
      </c>
      <c r="X238" s="1">
        <f t="shared" si="27"/>
        <v>0</v>
      </c>
      <c r="Y238" s="1">
        <f t="shared" si="35"/>
        <v>0</v>
      </c>
      <c r="AB238" s="82">
        <v>237</v>
      </c>
      <c r="AC238" s="58" t="s">
        <v>784</v>
      </c>
      <c r="AD238" s="49">
        <v>3</v>
      </c>
      <c r="AE238" s="61">
        <v>39814</v>
      </c>
      <c r="AF238" s="58">
        <v>2</v>
      </c>
      <c r="AG238" s="58" t="s">
        <v>271</v>
      </c>
      <c r="AH238" s="58">
        <v>2</v>
      </c>
      <c r="AI238" s="49">
        <v>2</v>
      </c>
      <c r="AJ238" s="49">
        <f t="shared" si="28"/>
        <v>79</v>
      </c>
      <c r="AK238" s="49" t="str">
        <f t="shared" si="29"/>
        <v>ADULT_72_84</v>
      </c>
      <c r="AL238" s="85">
        <v>37408</v>
      </c>
      <c r="AM238" s="82" t="s">
        <v>799</v>
      </c>
    </row>
    <row r="239" spans="1:39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30"/>
        <v>1</v>
      </c>
      <c r="M239" s="1">
        <f t="shared" si="31"/>
        <v>1</v>
      </c>
      <c r="N239" s="1" t="str">
        <f>SABI_SUMMARY!L239</f>
        <v>CUB</v>
      </c>
      <c r="O239" s="1" t="str">
        <f>SABI_SUMMARY!M239</f>
        <v>NA_CUB</v>
      </c>
      <c r="P239" s="1" t="str">
        <f>SABI_SUMMARY!N239</f>
        <v>MORTALITY</v>
      </c>
      <c r="Q239" s="1">
        <f>SABI_SUMMARY!O239</f>
        <v>1</v>
      </c>
      <c r="R239" s="1">
        <f t="shared" si="32"/>
        <v>1</v>
      </c>
      <c r="S239" s="1">
        <f t="shared" si="33"/>
        <v>1</v>
      </c>
      <c r="T239" t="s">
        <v>551</v>
      </c>
      <c r="U239">
        <v>8</v>
      </c>
      <c r="V239" s="1">
        <f t="array" ref="V239">INDEX($AC$1:$AM$262,MATCH(1,($AC$1:$AC$262=T239)*($AD$1:$AD$262=U239),0),8)</f>
        <v>171</v>
      </c>
      <c r="W239" s="1" t="str">
        <f t="shared" si="34"/>
        <v>ADULT_84</v>
      </c>
      <c r="X239" s="1">
        <f t="shared" si="27"/>
        <v>0</v>
      </c>
      <c r="Y239" s="1">
        <f t="shared" si="35"/>
        <v>0</v>
      </c>
      <c r="AB239" s="82">
        <v>238</v>
      </c>
      <c r="AC239" s="58" t="s">
        <v>784</v>
      </c>
      <c r="AD239" s="49">
        <v>4</v>
      </c>
      <c r="AE239" s="61">
        <v>40330</v>
      </c>
      <c r="AF239" s="58">
        <v>1</v>
      </c>
      <c r="AG239" s="58">
        <v>1</v>
      </c>
      <c r="AH239" s="58" t="s">
        <v>271</v>
      </c>
      <c r="AI239" s="49">
        <v>1</v>
      </c>
      <c r="AJ239" s="49">
        <f t="shared" si="28"/>
        <v>96</v>
      </c>
      <c r="AK239" s="49" t="str">
        <f t="shared" si="29"/>
        <v>ADULT_84</v>
      </c>
      <c r="AL239" s="85">
        <v>37408</v>
      </c>
      <c r="AM239" s="82" t="s">
        <v>799</v>
      </c>
    </row>
    <row r="240" spans="1:39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30"/>
        <v>1</v>
      </c>
      <c r="M240" s="1">
        <f t="shared" si="31"/>
        <v>1</v>
      </c>
      <c r="N240" s="1" t="str">
        <f>SABI_SUMMARY!L240</f>
        <v>CUB</v>
      </c>
      <c r="O240" s="1" t="str">
        <f>SABI_SUMMARY!M240</f>
        <v>NA_CUB</v>
      </c>
      <c r="P240" s="1" t="str">
        <f>SABI_SUMMARY!N240</f>
        <v>MORTALITY</v>
      </c>
      <c r="Q240" s="1">
        <f>SABI_SUMMARY!O240</f>
        <v>1</v>
      </c>
      <c r="R240" s="1">
        <f t="shared" si="32"/>
        <v>1</v>
      </c>
      <c r="S240" s="1">
        <f t="shared" si="33"/>
        <v>1</v>
      </c>
      <c r="T240" t="s">
        <v>551</v>
      </c>
      <c r="U240">
        <v>8</v>
      </c>
      <c r="V240" s="1">
        <f t="array" ref="V240">INDEX($AC$1:$AM$262,MATCH(1,($AC$1:$AC$262=T240)*($AD$1:$AD$262=U240),0),8)</f>
        <v>171</v>
      </c>
      <c r="W240" s="1" t="str">
        <f t="shared" si="34"/>
        <v>ADULT_84</v>
      </c>
      <c r="X240" s="1">
        <f t="shared" si="27"/>
        <v>0</v>
      </c>
      <c r="Y240" s="1">
        <f t="shared" si="35"/>
        <v>0</v>
      </c>
      <c r="AB240" s="82">
        <v>239</v>
      </c>
      <c r="AC240" s="58" t="s">
        <v>784</v>
      </c>
      <c r="AD240" s="49">
        <v>5</v>
      </c>
      <c r="AE240" s="83">
        <v>40940</v>
      </c>
      <c r="AF240" s="58">
        <v>2</v>
      </c>
      <c r="AG240" s="58">
        <v>1</v>
      </c>
      <c r="AH240" s="58">
        <v>1</v>
      </c>
      <c r="AI240" s="49">
        <v>2</v>
      </c>
      <c r="AJ240" s="49">
        <f t="shared" si="28"/>
        <v>116</v>
      </c>
      <c r="AK240" s="49" t="str">
        <f t="shared" si="29"/>
        <v>ADULT_84</v>
      </c>
      <c r="AL240" s="85">
        <v>37408</v>
      </c>
      <c r="AM240" s="82" t="s">
        <v>799</v>
      </c>
    </row>
    <row r="241" spans="1:39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30"/>
        <v>1</v>
      </c>
      <c r="M241" s="1">
        <f t="shared" si="31"/>
        <v>1</v>
      </c>
      <c r="N241" s="1" t="str">
        <f>SABI_SUMMARY!L241</f>
        <v>CUB</v>
      </c>
      <c r="O241" s="1" t="str">
        <f>SABI_SUMMARY!M241</f>
        <v>NA_CUB</v>
      </c>
      <c r="P241" s="1" t="str">
        <f>SABI_SUMMARY!N241</f>
        <v>MORTALITY</v>
      </c>
      <c r="Q241" s="1">
        <f>SABI_SUMMARY!O241</f>
        <v>1</v>
      </c>
      <c r="R241" s="1">
        <f t="shared" si="32"/>
        <v>1</v>
      </c>
      <c r="S241" s="1">
        <f t="shared" si="33"/>
        <v>1</v>
      </c>
      <c r="T241" t="s">
        <v>563</v>
      </c>
      <c r="U241">
        <v>1</v>
      </c>
      <c r="V241" s="1">
        <f t="array" ref="V241">INDEX($AC$1:$AM$262,MATCH(1,($AC$1:$AC$262=T241)*($AD$1:$AD$262=U241),0),8)</f>
        <v>53</v>
      </c>
      <c r="W241" s="1" t="str">
        <f t="shared" si="34"/>
        <v>ADULT_48_60</v>
      </c>
      <c r="X241" s="1">
        <f t="shared" si="27"/>
        <v>0</v>
      </c>
      <c r="Y241" s="1">
        <f t="shared" si="35"/>
        <v>0</v>
      </c>
      <c r="AB241" s="82">
        <v>240</v>
      </c>
      <c r="AC241" s="58" t="s">
        <v>784</v>
      </c>
      <c r="AD241" s="49">
        <v>6</v>
      </c>
      <c r="AE241" s="15">
        <v>41609</v>
      </c>
      <c r="AF241" s="58" t="s">
        <v>271</v>
      </c>
      <c r="AG241" s="58" t="s">
        <v>271</v>
      </c>
      <c r="AH241" s="58" t="s">
        <v>271</v>
      </c>
      <c r="AI241" s="49">
        <v>0</v>
      </c>
      <c r="AJ241" s="49">
        <f t="shared" si="28"/>
        <v>138</v>
      </c>
      <c r="AK241" s="49" t="str">
        <f t="shared" si="29"/>
        <v>ADULT_84</v>
      </c>
      <c r="AL241" s="85">
        <v>37408</v>
      </c>
      <c r="AM241" s="82" t="s">
        <v>799</v>
      </c>
    </row>
    <row r="242" spans="1:39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30"/>
        <v>1</v>
      </c>
      <c r="M242" s="1">
        <f t="shared" si="31"/>
        <v>1</v>
      </c>
      <c r="N242" s="1" t="str">
        <f>SABI_SUMMARY!L242</f>
        <v>CUB</v>
      </c>
      <c r="O242" s="1" t="str">
        <f>SABI_SUMMARY!M242</f>
        <v>NA_CUB</v>
      </c>
      <c r="P242" s="1" t="str">
        <f>SABI_SUMMARY!N242</f>
        <v>MORTALITY</v>
      </c>
      <c r="Q242" s="1">
        <f>SABI_SUMMARY!O242</f>
        <v>1</v>
      </c>
      <c r="R242" s="1">
        <f t="shared" si="32"/>
        <v>1</v>
      </c>
      <c r="S242" s="1">
        <f t="shared" si="33"/>
        <v>1</v>
      </c>
      <c r="T242" t="s">
        <v>563</v>
      </c>
      <c r="U242">
        <v>1</v>
      </c>
      <c r="V242" s="1">
        <f t="array" ref="V242">INDEX($AC$1:$AM$262,MATCH(1,($AC$1:$AC$262=T242)*($AD$1:$AD$262=U242),0),8)</f>
        <v>53</v>
      </c>
      <c r="W242" s="1" t="str">
        <f t="shared" si="34"/>
        <v>ADULT_48_60</v>
      </c>
      <c r="X242" s="1">
        <f t="shared" si="27"/>
        <v>0</v>
      </c>
      <c r="Y242" s="1">
        <f t="shared" si="35"/>
        <v>0</v>
      </c>
      <c r="AB242" s="82">
        <v>241</v>
      </c>
      <c r="AC242" s="58" t="s">
        <v>784</v>
      </c>
      <c r="AD242" s="49">
        <v>7</v>
      </c>
      <c r="AE242" s="61">
        <v>42036</v>
      </c>
      <c r="AF242" s="58" t="s">
        <v>271</v>
      </c>
      <c r="AG242" s="58" t="s">
        <v>271</v>
      </c>
      <c r="AH242" s="58" t="s">
        <v>271</v>
      </c>
      <c r="AI242" s="49" t="s">
        <v>271</v>
      </c>
      <c r="AJ242" s="49">
        <f t="shared" si="28"/>
        <v>152</v>
      </c>
      <c r="AK242" s="49" t="str">
        <f t="shared" si="29"/>
        <v>ADULT_84</v>
      </c>
      <c r="AL242" s="85">
        <v>37408</v>
      </c>
      <c r="AM242" s="82" t="s">
        <v>799</v>
      </c>
    </row>
    <row r="243" spans="1:39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30"/>
        <v>12</v>
      </c>
      <c r="M243" s="1">
        <f t="shared" si="31"/>
        <v>16</v>
      </c>
      <c r="N243" s="1" t="str">
        <f>SABI_SUMMARY!L243</f>
        <v>JUVENILE</v>
      </c>
      <c r="O243" s="1" t="str">
        <f>SABI_SUMMARY!M243</f>
        <v>NA_JUVENILE</v>
      </c>
      <c r="P243" s="1" t="str">
        <f>SABI_SUMMARY!N243</f>
        <v>CENSORED</v>
      </c>
      <c r="Q243" s="1">
        <f>SABI_SUMMARY!O243</f>
        <v>0</v>
      </c>
      <c r="R243" s="1">
        <f t="shared" si="32"/>
        <v>0</v>
      </c>
      <c r="S243" s="1">
        <f t="shared" si="33"/>
        <v>1</v>
      </c>
      <c r="T243" t="s">
        <v>563</v>
      </c>
      <c r="U243">
        <v>2</v>
      </c>
      <c r="V243" s="1">
        <f t="array" ref="V243">INDEX($AC$1:$AM$262,MATCH(1,($AC$1:$AC$262=T243)*($AD$1:$AD$262=U243),0),8)</f>
        <v>47</v>
      </c>
      <c r="W243" s="1" t="str">
        <f t="shared" si="34"/>
        <v>ADULT_36_48</v>
      </c>
      <c r="X243" s="1">
        <f t="shared" si="27"/>
        <v>1</v>
      </c>
      <c r="Y243" s="1">
        <f t="shared" si="35"/>
        <v>0</v>
      </c>
      <c r="AB243" s="82">
        <v>242</v>
      </c>
      <c r="AC243" s="58" t="s">
        <v>732</v>
      </c>
      <c r="AD243" s="49">
        <v>1</v>
      </c>
      <c r="AE243" s="86">
        <v>40238</v>
      </c>
      <c r="AF243" s="58" t="s">
        <v>271</v>
      </c>
      <c r="AG243" s="58" t="s">
        <v>271</v>
      </c>
      <c r="AH243" s="58" t="s">
        <v>271</v>
      </c>
      <c r="AI243" s="49">
        <v>0</v>
      </c>
      <c r="AJ243" s="49">
        <f t="shared" si="28"/>
        <v>54</v>
      </c>
      <c r="AK243" s="49" t="str">
        <f t="shared" si="29"/>
        <v>ADULT_48_60</v>
      </c>
      <c r="AL243" s="87">
        <v>38596</v>
      </c>
      <c r="AM243" s="82" t="s">
        <v>798</v>
      </c>
    </row>
    <row r="244" spans="1:39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30"/>
        <v>12</v>
      </c>
      <c r="M244" s="1">
        <f t="shared" si="31"/>
        <v>16</v>
      </c>
      <c r="N244" s="1" t="str">
        <f>SABI_SUMMARY!L244</f>
        <v>JUVENILE</v>
      </c>
      <c r="O244" s="1" t="str">
        <f>SABI_SUMMARY!M244</f>
        <v>NA_JUVENILE</v>
      </c>
      <c r="P244" s="1" t="str">
        <f>SABI_SUMMARY!N244</f>
        <v>CENSORED</v>
      </c>
      <c r="Q244" s="1">
        <f>SABI_SUMMARY!O244</f>
        <v>0</v>
      </c>
      <c r="R244" s="1">
        <f t="shared" si="32"/>
        <v>0</v>
      </c>
      <c r="S244" s="1">
        <f t="shared" si="33"/>
        <v>1</v>
      </c>
      <c r="T244" t="s">
        <v>563</v>
      </c>
      <c r="U244">
        <v>2</v>
      </c>
      <c r="V244" s="1">
        <f t="array" ref="V244">INDEX($AC$1:$AM$262,MATCH(1,($AC$1:$AC$262=T244)*($AD$1:$AD$262=U244),0),8)</f>
        <v>47</v>
      </c>
      <c r="W244" s="1" t="str">
        <f t="shared" si="34"/>
        <v>ADULT_36_48</v>
      </c>
      <c r="X244" s="1">
        <f t="shared" si="27"/>
        <v>1</v>
      </c>
      <c r="Y244" s="1">
        <f t="shared" si="35"/>
        <v>0</v>
      </c>
      <c r="AB244" s="82">
        <v>243</v>
      </c>
      <c r="AC244" s="58" t="s">
        <v>732</v>
      </c>
      <c r="AD244" s="49">
        <v>2</v>
      </c>
      <c r="AE244" s="90">
        <v>40664</v>
      </c>
      <c r="AF244" s="58">
        <v>1</v>
      </c>
      <c r="AG244" s="58" t="s">
        <v>271</v>
      </c>
      <c r="AH244" s="58" t="s">
        <v>271</v>
      </c>
      <c r="AI244" s="49">
        <v>0</v>
      </c>
      <c r="AJ244" s="49">
        <f t="shared" si="28"/>
        <v>68</v>
      </c>
      <c r="AK244" s="49" t="str">
        <f t="shared" si="29"/>
        <v>ADULT_60_72</v>
      </c>
      <c r="AL244" s="87">
        <v>38596</v>
      </c>
      <c r="AM244" s="82" t="s">
        <v>798</v>
      </c>
    </row>
    <row r="245" spans="1:39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30"/>
        <v>2</v>
      </c>
      <c r="M245" s="1">
        <f t="shared" si="31"/>
        <v>2</v>
      </c>
      <c r="N245" s="1" t="str">
        <f>SABI_SUMMARY!L245</f>
        <v>CUB</v>
      </c>
      <c r="O245" s="1" t="str">
        <f>SABI_SUMMARY!M245</f>
        <v>NA_CUB</v>
      </c>
      <c r="P245" s="1" t="str">
        <f>SABI_SUMMARY!N245</f>
        <v>MORTALITY</v>
      </c>
      <c r="Q245" s="1">
        <f>SABI_SUMMARY!O245</f>
        <v>1</v>
      </c>
      <c r="R245" s="1">
        <f t="shared" si="32"/>
        <v>1</v>
      </c>
      <c r="S245" s="1">
        <f t="shared" si="33"/>
        <v>1</v>
      </c>
      <c r="T245" t="s">
        <v>566</v>
      </c>
      <c r="U245">
        <v>1</v>
      </c>
      <c r="V245" s="1">
        <f t="array" ref="V245">INDEX($AC$1:$AM$262,MATCH(1,($AC$1:$AC$262=T245)*($AD$1:$AD$262=U245),0),8)</f>
        <v>49</v>
      </c>
      <c r="W245" s="1" t="str">
        <f t="shared" si="34"/>
        <v>ADULT_48_60</v>
      </c>
      <c r="X245" s="1">
        <f t="shared" si="27"/>
        <v>0</v>
      </c>
      <c r="Y245" s="1">
        <f t="shared" si="35"/>
        <v>0</v>
      </c>
      <c r="AB245" s="82">
        <v>244</v>
      </c>
      <c r="AC245" s="58" t="s">
        <v>732</v>
      </c>
      <c r="AD245" s="49">
        <v>3</v>
      </c>
      <c r="AE245" s="90">
        <v>40909</v>
      </c>
      <c r="AF245" s="58" t="s">
        <v>271</v>
      </c>
      <c r="AG245" s="58" t="s">
        <v>271</v>
      </c>
      <c r="AH245" s="58" t="s">
        <v>271</v>
      </c>
      <c r="AI245" s="49">
        <v>0</v>
      </c>
      <c r="AJ245" s="49">
        <f t="shared" si="28"/>
        <v>76</v>
      </c>
      <c r="AK245" s="49" t="str">
        <f t="shared" si="29"/>
        <v>ADULT_72_84</v>
      </c>
      <c r="AL245" s="87">
        <v>38596</v>
      </c>
      <c r="AM245" s="82" t="s">
        <v>798</v>
      </c>
    </row>
    <row r="246" spans="1:39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30"/>
        <v>2</v>
      </c>
      <c r="M246" s="1">
        <f t="shared" si="31"/>
        <v>2</v>
      </c>
      <c r="N246" s="1" t="str">
        <f>SABI_SUMMARY!L246</f>
        <v>CUB</v>
      </c>
      <c r="O246" s="1" t="str">
        <f>SABI_SUMMARY!M246</f>
        <v>NA_CUB</v>
      </c>
      <c r="P246" s="1" t="str">
        <f>SABI_SUMMARY!N246</f>
        <v>MORTALITY</v>
      </c>
      <c r="Q246" s="1">
        <f>SABI_SUMMARY!O246</f>
        <v>1</v>
      </c>
      <c r="R246" s="1">
        <f t="shared" si="32"/>
        <v>1</v>
      </c>
      <c r="S246" s="1">
        <f t="shared" si="33"/>
        <v>1</v>
      </c>
      <c r="T246" t="s">
        <v>566</v>
      </c>
      <c r="U246">
        <v>1</v>
      </c>
      <c r="V246" s="1">
        <f t="array" ref="V246">INDEX($AC$1:$AM$262,MATCH(1,($AC$1:$AC$262=T246)*($AD$1:$AD$262=U246),0),8)</f>
        <v>49</v>
      </c>
      <c r="W246" s="1" t="str">
        <f t="shared" si="34"/>
        <v>ADULT_48_60</v>
      </c>
      <c r="X246" s="1">
        <f t="shared" si="27"/>
        <v>0</v>
      </c>
      <c r="Y246" s="1">
        <f t="shared" si="35"/>
        <v>0</v>
      </c>
      <c r="AB246" s="82">
        <v>245</v>
      </c>
      <c r="AC246" s="58" t="s">
        <v>732</v>
      </c>
      <c r="AD246" s="49">
        <v>4</v>
      </c>
      <c r="AE246" s="83">
        <v>41518</v>
      </c>
      <c r="AF246" s="58">
        <v>2</v>
      </c>
      <c r="AG246" s="58" t="s">
        <v>271</v>
      </c>
      <c r="AH246" s="58" t="s">
        <v>271</v>
      </c>
      <c r="AI246" s="49">
        <v>0</v>
      </c>
      <c r="AJ246" s="49">
        <f t="shared" si="28"/>
        <v>96</v>
      </c>
      <c r="AK246" s="49" t="str">
        <f t="shared" si="29"/>
        <v>ADULT_84</v>
      </c>
      <c r="AL246" s="87">
        <v>38596</v>
      </c>
      <c r="AM246" s="82" t="s">
        <v>798</v>
      </c>
    </row>
    <row r="247" spans="1:39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30"/>
        <v>7</v>
      </c>
      <c r="M247" s="1">
        <f t="shared" si="31"/>
        <v>7</v>
      </c>
      <c r="N247" s="1" t="str">
        <f>SABI_SUMMARY!L247</f>
        <v>CUB</v>
      </c>
      <c r="O247" s="1" t="str">
        <f>SABI_SUMMARY!M247</f>
        <v>FEMALE_CUB</v>
      </c>
      <c r="P247" s="1" t="str">
        <f>SABI_SUMMARY!N247</f>
        <v>MORTALITY</v>
      </c>
      <c r="Q247" s="1">
        <f>SABI_SUMMARY!O247</f>
        <v>1</v>
      </c>
      <c r="R247" s="1">
        <f t="shared" si="32"/>
        <v>1</v>
      </c>
      <c r="S247" s="1">
        <f t="shared" si="33"/>
        <v>1</v>
      </c>
      <c r="T247" t="s">
        <v>566</v>
      </c>
      <c r="U247">
        <v>2</v>
      </c>
      <c r="V247" s="1">
        <f t="array" ref="V247">INDEX($AC$1:$AM$262,MATCH(1,($AC$1:$AC$262=T247)*($AD$1:$AD$262=U247),0),8)</f>
        <v>63</v>
      </c>
      <c r="W247" s="1" t="str">
        <f t="shared" si="34"/>
        <v>ADULT_60_72</v>
      </c>
      <c r="X247" s="1">
        <f t="shared" si="27"/>
        <v>0</v>
      </c>
      <c r="Y247" s="1">
        <f t="shared" si="35"/>
        <v>0</v>
      </c>
      <c r="AB247" s="82">
        <v>246</v>
      </c>
      <c r="AC247" s="58" t="s">
        <v>732</v>
      </c>
      <c r="AD247" s="49">
        <v>5</v>
      </c>
      <c r="AE247" s="83">
        <v>41760</v>
      </c>
      <c r="AF247" s="58" t="s">
        <v>271</v>
      </c>
      <c r="AG247" s="58" t="s">
        <v>271</v>
      </c>
      <c r="AH247" s="58" t="s">
        <v>271</v>
      </c>
      <c r="AI247" s="49">
        <v>0</v>
      </c>
      <c r="AJ247" s="49">
        <f t="shared" si="28"/>
        <v>104</v>
      </c>
      <c r="AK247" s="49" t="str">
        <f t="shared" si="29"/>
        <v>ADULT_84</v>
      </c>
      <c r="AL247" s="87">
        <v>38596</v>
      </c>
      <c r="AM247" s="82" t="s">
        <v>798</v>
      </c>
    </row>
    <row r="248" spans="1:39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30"/>
        <v>12</v>
      </c>
      <c r="M248" s="1">
        <f t="shared" si="31"/>
        <v>24</v>
      </c>
      <c r="N248" s="1" t="str">
        <f>SABI_SUMMARY!L248</f>
        <v>SUBADULT</v>
      </c>
      <c r="O248" s="1" t="str">
        <f>SABI_SUMMARY!M248</f>
        <v>FEMALE_SUBADULT</v>
      </c>
      <c r="P248" s="1" t="str">
        <f>SABI_SUMMARY!N248</f>
        <v>MORTALITY</v>
      </c>
      <c r="Q248" s="1">
        <f>SABI_SUMMARY!O248</f>
        <v>1</v>
      </c>
      <c r="R248" s="1">
        <f t="shared" si="32"/>
        <v>0</v>
      </c>
      <c r="S248" s="1">
        <f t="shared" si="33"/>
        <v>0</v>
      </c>
      <c r="T248" t="s">
        <v>566</v>
      </c>
      <c r="U248">
        <v>2</v>
      </c>
      <c r="V248" s="1">
        <f t="array" ref="V248">INDEX($AC$1:$AM$262,MATCH(1,($AC$1:$AC$262=T248)*($AD$1:$AD$262=U248),0),8)</f>
        <v>63</v>
      </c>
      <c r="W248" s="1" t="str">
        <f t="shared" si="34"/>
        <v>ADULT_60_72</v>
      </c>
      <c r="X248" s="1">
        <f t="shared" si="27"/>
        <v>1</v>
      </c>
      <c r="Y248" s="1">
        <f t="shared" si="35"/>
        <v>1</v>
      </c>
      <c r="AB248" s="82">
        <v>247</v>
      </c>
      <c r="AC248" s="58" t="s">
        <v>732</v>
      </c>
      <c r="AD248" s="49">
        <v>6</v>
      </c>
      <c r="AE248" s="83">
        <v>41913</v>
      </c>
      <c r="AF248" s="58">
        <v>3</v>
      </c>
      <c r="AG248" s="58" t="s">
        <v>271</v>
      </c>
      <c r="AH248" s="58" t="s">
        <v>271</v>
      </c>
      <c r="AI248" s="49">
        <v>0</v>
      </c>
      <c r="AJ248" s="49">
        <f t="shared" si="28"/>
        <v>109</v>
      </c>
      <c r="AK248" s="49" t="str">
        <f t="shared" si="29"/>
        <v>ADULT_84</v>
      </c>
      <c r="AL248" s="87">
        <v>38596</v>
      </c>
      <c r="AM248" s="82" t="s">
        <v>798</v>
      </c>
    </row>
    <row r="249" spans="1:39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30"/>
        <v>12</v>
      </c>
      <c r="M249" s="1">
        <f t="shared" si="31"/>
        <v>24</v>
      </c>
      <c r="N249" s="1" t="str">
        <f>SABI_SUMMARY!L249</f>
        <v>SUBADULT</v>
      </c>
      <c r="O249" s="1" t="str">
        <f>SABI_SUMMARY!M249</f>
        <v>MALE_SUBADULT</v>
      </c>
      <c r="P249" s="1" t="str">
        <f>SABI_SUMMARY!N249</f>
        <v>CENSORED</v>
      </c>
      <c r="Q249" s="1">
        <f>SABI_SUMMARY!O249</f>
        <v>0</v>
      </c>
      <c r="R249" s="1">
        <f t="shared" si="32"/>
        <v>0</v>
      </c>
      <c r="S249" s="1">
        <f t="shared" si="33"/>
        <v>0</v>
      </c>
      <c r="T249" t="s">
        <v>566</v>
      </c>
      <c r="U249">
        <v>3</v>
      </c>
      <c r="V249" s="1">
        <f t="array" ref="V249">INDEX($AC$1:$AM$262,MATCH(1,($AC$1:$AC$262=T249)*($AD$1:$AD$262=U249),0),8)</f>
        <v>78</v>
      </c>
      <c r="W249" s="1" t="str">
        <f t="shared" si="34"/>
        <v>ADULT_72_84</v>
      </c>
      <c r="X249" s="1">
        <f t="shared" si="27"/>
        <v>1</v>
      </c>
      <c r="Y249" s="1">
        <f t="shared" si="35"/>
        <v>1</v>
      </c>
      <c r="AB249" s="82">
        <v>248</v>
      </c>
      <c r="AC249" s="58" t="s">
        <v>732</v>
      </c>
      <c r="AD249" s="49">
        <v>7</v>
      </c>
      <c r="AE249" s="15">
        <v>42125</v>
      </c>
      <c r="AF249" s="58" t="s">
        <v>271</v>
      </c>
      <c r="AG249" s="58" t="s">
        <v>271</v>
      </c>
      <c r="AH249" s="58" t="s">
        <v>271</v>
      </c>
      <c r="AI249" s="49" t="s">
        <v>271</v>
      </c>
      <c r="AJ249" s="49">
        <f t="shared" si="28"/>
        <v>116</v>
      </c>
      <c r="AK249" s="49" t="str">
        <f t="shared" si="29"/>
        <v>ADULT_84</v>
      </c>
      <c r="AL249" s="87">
        <v>38596</v>
      </c>
      <c r="AM249" s="82" t="s">
        <v>798</v>
      </c>
    </row>
    <row r="250" spans="1:39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30"/>
        <v>12</v>
      </c>
      <c r="M250" s="1">
        <f t="shared" si="31"/>
        <v>24</v>
      </c>
      <c r="N250" s="1" t="str">
        <f>SABI_SUMMARY!L250</f>
        <v>ADULT_60_72</v>
      </c>
      <c r="O250" s="1" t="str">
        <f>SABI_SUMMARY!M250</f>
        <v>FEMALE_ADULT_60_72</v>
      </c>
      <c r="P250" s="1" t="str">
        <f>SABI_SUMMARY!N250</f>
        <v>CENSORED</v>
      </c>
      <c r="Q250" s="1">
        <f>SABI_SUMMARY!O250</f>
        <v>0</v>
      </c>
      <c r="R250" s="1">
        <f t="shared" si="32"/>
        <v>0</v>
      </c>
      <c r="S250" s="1">
        <f t="shared" si="33"/>
        <v>0</v>
      </c>
      <c r="T250" t="s">
        <v>566</v>
      </c>
      <c r="U250">
        <v>3</v>
      </c>
      <c r="V250" s="1">
        <f t="array" ref="V250">INDEX($AC$1:$AM$262,MATCH(1,($AC$1:$AC$262=T250)*($AD$1:$AD$262=U250),0),8)</f>
        <v>78</v>
      </c>
      <c r="W250" s="1" t="str">
        <f t="shared" si="34"/>
        <v>ADULT_72_84</v>
      </c>
      <c r="X250" s="1">
        <f t="shared" si="27"/>
        <v>1</v>
      </c>
      <c r="Y250" s="1">
        <f t="shared" si="35"/>
        <v>1</v>
      </c>
      <c r="AB250" s="82">
        <v>249</v>
      </c>
      <c r="AC250" s="58" t="s">
        <v>785</v>
      </c>
      <c r="AD250" s="49">
        <v>1</v>
      </c>
      <c r="AE250" s="83">
        <v>30864</v>
      </c>
      <c r="AF250" s="58">
        <v>2</v>
      </c>
      <c r="AG250" s="58" t="s">
        <v>271</v>
      </c>
      <c r="AH250" s="58" t="s">
        <v>271</v>
      </c>
      <c r="AI250" s="49">
        <v>0</v>
      </c>
      <c r="AJ250" s="49">
        <f t="shared" si="28"/>
        <v>35</v>
      </c>
      <c r="AK250" s="49" t="str">
        <f t="shared" si="29"/>
        <v>SUBADULT</v>
      </c>
      <c r="AL250" s="84">
        <v>29799</v>
      </c>
      <c r="AM250" s="82" t="s">
        <v>798</v>
      </c>
    </row>
    <row r="251" spans="1:39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30"/>
        <v>12</v>
      </c>
      <c r="M251" s="1">
        <f t="shared" si="31"/>
        <v>24</v>
      </c>
      <c r="N251" s="1" t="str">
        <f>SABI_SUMMARY!L251</f>
        <v>ADULT_60_72</v>
      </c>
      <c r="O251" s="1" t="str">
        <f>SABI_SUMMARY!M251</f>
        <v>MALE_ADULT_60_72</v>
      </c>
      <c r="P251" s="1" t="str">
        <f>SABI_SUMMARY!N251</f>
        <v>CENSORED</v>
      </c>
      <c r="Q251" s="1">
        <f>SABI_SUMMARY!O251</f>
        <v>0</v>
      </c>
      <c r="R251" s="1">
        <f t="shared" si="32"/>
        <v>0</v>
      </c>
      <c r="S251" s="1">
        <f t="shared" si="33"/>
        <v>0</v>
      </c>
      <c r="T251" t="s">
        <v>566</v>
      </c>
      <c r="U251">
        <v>3</v>
      </c>
      <c r="V251" s="1">
        <f t="array" ref="V251">INDEX($AC$1:$AM$262,MATCH(1,($AC$1:$AC$262=T251)*($AD$1:$AD$262=U251),0),8)</f>
        <v>78</v>
      </c>
      <c r="W251" s="1" t="str">
        <f t="shared" si="34"/>
        <v>ADULT_72_84</v>
      </c>
      <c r="X251" s="1">
        <f t="shared" si="27"/>
        <v>1</v>
      </c>
      <c r="Y251" s="1">
        <f t="shared" si="35"/>
        <v>1</v>
      </c>
      <c r="AB251" s="82">
        <v>250</v>
      </c>
      <c r="AC251" s="58" t="s">
        <v>785</v>
      </c>
      <c r="AD251" s="49">
        <v>2</v>
      </c>
      <c r="AE251" s="83">
        <v>31291</v>
      </c>
      <c r="AF251" s="58">
        <v>1</v>
      </c>
      <c r="AG251" s="58" t="s">
        <v>271</v>
      </c>
      <c r="AH251" s="58" t="s">
        <v>271</v>
      </c>
      <c r="AI251" s="49">
        <v>0</v>
      </c>
      <c r="AJ251" s="49">
        <f t="shared" si="28"/>
        <v>49</v>
      </c>
      <c r="AK251" s="49" t="str">
        <f t="shared" si="29"/>
        <v>ADULT_48_60</v>
      </c>
      <c r="AL251" s="84">
        <v>29799</v>
      </c>
      <c r="AM251" s="82" t="s">
        <v>798</v>
      </c>
    </row>
    <row r="252" spans="1:39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30"/>
        <v>8</v>
      </c>
      <c r="M252" s="1">
        <f t="shared" si="31"/>
        <v>8</v>
      </c>
      <c r="N252" s="1" t="str">
        <f>SABI_SUMMARY!L252</f>
        <v>CUB</v>
      </c>
      <c r="O252" s="1" t="str">
        <f>SABI_SUMMARY!M252</f>
        <v>MALE_CUB</v>
      </c>
      <c r="P252" s="1" t="str">
        <f>SABI_SUMMARY!N252</f>
        <v>MORTALITY</v>
      </c>
      <c r="Q252" s="1">
        <f>SABI_SUMMARY!O252</f>
        <v>1</v>
      </c>
      <c r="R252" s="1">
        <f t="shared" si="32"/>
        <v>1</v>
      </c>
      <c r="S252" s="1">
        <f t="shared" si="33"/>
        <v>1</v>
      </c>
      <c r="T252" t="s">
        <v>779</v>
      </c>
      <c r="U252">
        <v>1</v>
      </c>
      <c r="V252" s="1">
        <f t="array" ref="V252">INDEX($AC$1:$AM$262,MATCH(1,($AC$1:$AC$262=T252)*($AD$1:$AD$262=U252),0),8)</f>
        <v>51</v>
      </c>
      <c r="W252" s="1" t="str">
        <f t="shared" si="34"/>
        <v>ADULT_48_60</v>
      </c>
      <c r="X252" s="1">
        <f t="shared" si="27"/>
        <v>0</v>
      </c>
      <c r="Y252" s="1">
        <f t="shared" si="35"/>
        <v>0</v>
      </c>
      <c r="AB252" s="82">
        <v>251</v>
      </c>
      <c r="AC252" s="58" t="s">
        <v>785</v>
      </c>
      <c r="AD252" s="49">
        <v>3</v>
      </c>
      <c r="AE252" s="83">
        <v>31594</v>
      </c>
      <c r="AF252" s="58">
        <v>1</v>
      </c>
      <c r="AG252" s="58">
        <v>1</v>
      </c>
      <c r="AH252" s="58" t="s">
        <v>271</v>
      </c>
      <c r="AI252" s="49">
        <v>1</v>
      </c>
      <c r="AJ252" s="49">
        <f t="shared" si="28"/>
        <v>59</v>
      </c>
      <c r="AK252" s="49" t="str">
        <f t="shared" si="29"/>
        <v>ADULT_48_60</v>
      </c>
      <c r="AL252" s="84">
        <v>29799</v>
      </c>
      <c r="AM252" s="82" t="s">
        <v>798</v>
      </c>
    </row>
    <row r="253" spans="1:39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30"/>
        <v>10</v>
      </c>
      <c r="M253" s="1">
        <f t="shared" si="31"/>
        <v>10</v>
      </c>
      <c r="N253" s="1" t="str">
        <f>SABI_SUMMARY!L253</f>
        <v>CUB</v>
      </c>
      <c r="O253" s="1" t="str">
        <f>SABI_SUMMARY!M253</f>
        <v>MALE_CUB</v>
      </c>
      <c r="P253" s="1" t="str">
        <f>SABI_SUMMARY!N253</f>
        <v>MORTALITY</v>
      </c>
      <c r="Q253" s="1">
        <f>SABI_SUMMARY!O253</f>
        <v>1</v>
      </c>
      <c r="R253" s="1">
        <f t="shared" si="32"/>
        <v>1</v>
      </c>
      <c r="S253" s="1">
        <f t="shared" si="33"/>
        <v>1</v>
      </c>
      <c r="T253" t="s">
        <v>779</v>
      </c>
      <c r="U253">
        <v>1</v>
      </c>
      <c r="V253" s="1">
        <f t="array" ref="V253">INDEX($AC$1:$AM$262,MATCH(1,($AC$1:$AC$262=T253)*($AD$1:$AD$262=U253),0),8)</f>
        <v>51</v>
      </c>
      <c r="W253" s="1" t="str">
        <f t="shared" si="34"/>
        <v>ADULT_48_60</v>
      </c>
      <c r="X253" s="1">
        <f t="shared" si="27"/>
        <v>0</v>
      </c>
      <c r="Y253" s="1">
        <f t="shared" si="35"/>
        <v>0</v>
      </c>
      <c r="AB253" s="82">
        <v>252</v>
      </c>
      <c r="AC253" s="58" t="s">
        <v>785</v>
      </c>
      <c r="AD253" s="49">
        <v>4</v>
      </c>
      <c r="AE253" s="83">
        <v>32112</v>
      </c>
      <c r="AF253" s="49">
        <v>1</v>
      </c>
      <c r="AG253" s="58" t="s">
        <v>271</v>
      </c>
      <c r="AH253" s="49">
        <v>1</v>
      </c>
      <c r="AI253" s="49">
        <v>0</v>
      </c>
      <c r="AJ253" s="49">
        <f t="shared" si="28"/>
        <v>76</v>
      </c>
      <c r="AK253" s="49" t="str">
        <f t="shared" si="29"/>
        <v>ADULT_72_84</v>
      </c>
      <c r="AL253" s="84">
        <v>29799</v>
      </c>
      <c r="AM253" s="82" t="s">
        <v>798</v>
      </c>
    </row>
    <row r="254" spans="1:39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30"/>
        <v>3</v>
      </c>
      <c r="M254" s="1">
        <f t="shared" si="31"/>
        <v>3</v>
      </c>
      <c r="N254" s="1" t="str">
        <f>SABI_SUMMARY!L254</f>
        <v>CUB</v>
      </c>
      <c r="O254" s="1" t="str">
        <f>SABI_SUMMARY!M254</f>
        <v>NA_CUB</v>
      </c>
      <c r="P254" s="1" t="str">
        <f>SABI_SUMMARY!N254</f>
        <v>MORTALITY</v>
      </c>
      <c r="Q254" s="1">
        <f>SABI_SUMMARY!O254</f>
        <v>1</v>
      </c>
      <c r="R254" s="1">
        <f t="shared" si="32"/>
        <v>1</v>
      </c>
      <c r="S254" s="1">
        <f t="shared" si="33"/>
        <v>1</v>
      </c>
      <c r="T254" t="s">
        <v>779</v>
      </c>
      <c r="U254">
        <v>2</v>
      </c>
      <c r="V254" s="1">
        <f t="array" ref="V254">INDEX($AC$1:$AM$262,MATCH(1,($AC$1:$AC$262=T254)*($AD$1:$AD$262=U254),0),8)</f>
        <v>71</v>
      </c>
      <c r="W254" s="1" t="str">
        <f t="shared" si="34"/>
        <v>ADULT_60_72</v>
      </c>
      <c r="X254" s="1">
        <f t="shared" si="27"/>
        <v>0</v>
      </c>
      <c r="Y254" s="1">
        <f t="shared" si="35"/>
        <v>0</v>
      </c>
      <c r="AB254" s="82">
        <v>253</v>
      </c>
      <c r="AC254" s="58" t="s">
        <v>786</v>
      </c>
      <c r="AD254" s="49">
        <v>1</v>
      </c>
      <c r="AE254" s="83">
        <v>37196</v>
      </c>
      <c r="AF254" s="58">
        <v>2</v>
      </c>
      <c r="AG254" s="58">
        <v>2</v>
      </c>
      <c r="AH254" s="58" t="s">
        <v>271</v>
      </c>
      <c r="AI254" s="49">
        <v>2</v>
      </c>
      <c r="AJ254" s="49">
        <f t="shared" si="28"/>
        <v>36</v>
      </c>
      <c r="AK254" s="49" t="str">
        <f t="shared" si="29"/>
        <v>SUBADULT</v>
      </c>
      <c r="AL254" s="84">
        <v>36100</v>
      </c>
      <c r="AM254" s="82" t="s">
        <v>798</v>
      </c>
    </row>
    <row r="255" spans="1:39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30"/>
        <v>12</v>
      </c>
      <c r="M255" s="1">
        <f t="shared" si="31"/>
        <v>17</v>
      </c>
      <c r="N255" s="1" t="str">
        <f>SABI_SUMMARY!L255</f>
        <v>JUVENILE</v>
      </c>
      <c r="O255" s="1" t="str">
        <f>SABI_SUMMARY!M255</f>
        <v>FEMALE_JUVENILE</v>
      </c>
      <c r="P255" s="1" t="str">
        <f>SABI_SUMMARY!N255</f>
        <v>CENSORED</v>
      </c>
      <c r="Q255" s="1">
        <f>SABI_SUMMARY!O255</f>
        <v>0</v>
      </c>
      <c r="R255" s="1">
        <f t="shared" si="32"/>
        <v>0</v>
      </c>
      <c r="S255" s="1">
        <f t="shared" si="33"/>
        <v>1</v>
      </c>
      <c r="T255" t="s">
        <v>779</v>
      </c>
      <c r="U255">
        <v>2</v>
      </c>
      <c r="V255" s="1">
        <f t="array" ref="V255">INDEX($AC$1:$AM$262,MATCH(1,($AC$1:$AC$262=T255)*($AD$1:$AD$262=U255),0),8)</f>
        <v>71</v>
      </c>
      <c r="W255" s="1" t="str">
        <f t="shared" si="34"/>
        <v>ADULT_60_72</v>
      </c>
      <c r="X255" s="1">
        <f t="shared" si="27"/>
        <v>1</v>
      </c>
      <c r="Y255" s="1">
        <f t="shared" si="35"/>
        <v>0</v>
      </c>
      <c r="AB255" s="82">
        <v>254</v>
      </c>
      <c r="AC255" s="58" t="s">
        <v>786</v>
      </c>
      <c r="AD255" s="49">
        <v>2</v>
      </c>
      <c r="AE255" s="86">
        <v>38200</v>
      </c>
      <c r="AF255" s="58" t="s">
        <v>271</v>
      </c>
      <c r="AG255" s="58" t="s">
        <v>271</v>
      </c>
      <c r="AH255" s="58" t="s">
        <v>271</v>
      </c>
      <c r="AI255" s="58">
        <v>0</v>
      </c>
      <c r="AJ255" s="49">
        <f t="shared" si="28"/>
        <v>69</v>
      </c>
      <c r="AK255" s="49" t="str">
        <f t="shared" si="29"/>
        <v>ADULT_60_72</v>
      </c>
      <c r="AL255" s="84">
        <v>36100</v>
      </c>
      <c r="AM255" s="82" t="s">
        <v>798</v>
      </c>
    </row>
    <row r="256" spans="1:39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30"/>
        <v>1</v>
      </c>
      <c r="M256" s="1">
        <f t="shared" si="31"/>
        <v>1</v>
      </c>
      <c r="N256" s="1" t="str">
        <f>SABI_SUMMARY!L256</f>
        <v>CUB</v>
      </c>
      <c r="O256" s="1" t="str">
        <f>SABI_SUMMARY!M256</f>
        <v>NA_CUB</v>
      </c>
      <c r="P256" s="1" t="str">
        <f>SABI_SUMMARY!N256</f>
        <v>MORTALITY</v>
      </c>
      <c r="Q256" s="1">
        <f>SABI_SUMMARY!O256</f>
        <v>1</v>
      </c>
      <c r="R256" s="1">
        <f t="shared" si="32"/>
        <v>1</v>
      </c>
      <c r="S256" s="1">
        <f t="shared" si="33"/>
        <v>1</v>
      </c>
      <c r="T256" t="s">
        <v>779</v>
      </c>
      <c r="U256">
        <v>3</v>
      </c>
      <c r="V256" s="1">
        <f t="array" ref="V256">INDEX($AC$1:$AM$262,MATCH(1,($AC$1:$AC$262=T256)*($AD$1:$AD$262=U256),0),8)</f>
        <v>91</v>
      </c>
      <c r="W256" s="1" t="str">
        <f t="shared" si="34"/>
        <v>ADULT_84</v>
      </c>
      <c r="X256" s="1">
        <f t="shared" si="27"/>
        <v>0</v>
      </c>
      <c r="Y256" s="1">
        <f t="shared" si="35"/>
        <v>0</v>
      </c>
      <c r="AB256" s="82">
        <v>255</v>
      </c>
      <c r="AC256" s="58" t="s">
        <v>786</v>
      </c>
      <c r="AD256" s="49">
        <v>3</v>
      </c>
      <c r="AE256" s="86">
        <v>38626</v>
      </c>
      <c r="AF256" s="58" t="s">
        <v>271</v>
      </c>
      <c r="AG256" s="58" t="s">
        <v>271</v>
      </c>
      <c r="AH256" s="58" t="s">
        <v>271</v>
      </c>
      <c r="AI256" s="58">
        <v>0</v>
      </c>
      <c r="AJ256" s="49">
        <f t="shared" si="28"/>
        <v>83</v>
      </c>
      <c r="AK256" s="49" t="str">
        <f t="shared" si="29"/>
        <v>ADULT_72_84</v>
      </c>
      <c r="AL256" s="84">
        <v>36100</v>
      </c>
      <c r="AM256" s="82" t="s">
        <v>798</v>
      </c>
    </row>
    <row r="257" spans="1:39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30"/>
        <v>1</v>
      </c>
      <c r="M257" s="1">
        <f t="shared" si="31"/>
        <v>1</v>
      </c>
      <c r="N257" s="1" t="str">
        <f>SABI_SUMMARY!L257</f>
        <v>CUB</v>
      </c>
      <c r="O257" s="1" t="str">
        <f>SABI_SUMMARY!M257</f>
        <v>NA_CUB</v>
      </c>
      <c r="P257" s="1" t="str">
        <f>SABI_SUMMARY!N257</f>
        <v>MORTALITY</v>
      </c>
      <c r="Q257" s="1">
        <f>SABI_SUMMARY!O257</f>
        <v>1</v>
      </c>
      <c r="R257" s="1">
        <f t="shared" si="32"/>
        <v>1</v>
      </c>
      <c r="S257" s="1">
        <f t="shared" si="33"/>
        <v>1</v>
      </c>
      <c r="T257" t="s">
        <v>779</v>
      </c>
      <c r="U257">
        <v>3</v>
      </c>
      <c r="V257" s="1">
        <f t="array" ref="V257">INDEX($AC$1:$AM$262,MATCH(1,($AC$1:$AC$262=T257)*($AD$1:$AD$262=U257),0),8)</f>
        <v>91</v>
      </c>
      <c r="W257" s="1" t="str">
        <f t="shared" si="34"/>
        <v>ADULT_84</v>
      </c>
      <c r="X257" s="1">
        <f t="shared" si="27"/>
        <v>0</v>
      </c>
      <c r="Y257" s="1">
        <f t="shared" si="35"/>
        <v>0</v>
      </c>
      <c r="AB257" s="82">
        <v>256</v>
      </c>
      <c r="AC257" s="58" t="s">
        <v>786</v>
      </c>
      <c r="AD257" s="49">
        <v>4</v>
      </c>
      <c r="AE257" s="65">
        <v>39022</v>
      </c>
      <c r="AF257" s="58">
        <v>2</v>
      </c>
      <c r="AG257" s="58" t="s">
        <v>271</v>
      </c>
      <c r="AH257" s="58">
        <v>1</v>
      </c>
      <c r="AI257" s="49">
        <v>1</v>
      </c>
      <c r="AJ257" s="49">
        <f t="shared" si="28"/>
        <v>96</v>
      </c>
      <c r="AK257" s="49" t="str">
        <f t="shared" si="29"/>
        <v>ADULT_84</v>
      </c>
      <c r="AL257" s="84">
        <v>36100</v>
      </c>
      <c r="AM257" s="82" t="s">
        <v>798</v>
      </c>
    </row>
    <row r="258" spans="1:39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30"/>
        <v>3</v>
      </c>
      <c r="M258" s="1">
        <f t="shared" si="31"/>
        <v>3</v>
      </c>
      <c r="N258" s="1" t="str">
        <f>SABI_SUMMARY!L258</f>
        <v>CUB</v>
      </c>
      <c r="O258" s="1" t="str">
        <f>SABI_SUMMARY!M258</f>
        <v>NA_CUB</v>
      </c>
      <c r="P258" s="1" t="str">
        <f>SABI_SUMMARY!N258</f>
        <v>MORTALITY</v>
      </c>
      <c r="Q258" s="1">
        <f>SABI_SUMMARY!O258</f>
        <v>1</v>
      </c>
      <c r="R258" s="1">
        <f t="shared" si="32"/>
        <v>1</v>
      </c>
      <c r="S258" s="1">
        <f t="shared" si="33"/>
        <v>1</v>
      </c>
      <c r="T258" t="s">
        <v>779</v>
      </c>
      <c r="U258">
        <v>4</v>
      </c>
      <c r="V258" s="1">
        <f t="array" ref="V258">INDEX($AC$1:$AM$262,MATCH(1,($AC$1:$AC$262=T258)*($AD$1:$AD$262=U258),0),8)</f>
        <v>99</v>
      </c>
      <c r="W258" s="1" t="str">
        <f t="shared" si="34"/>
        <v>ADULT_84</v>
      </c>
      <c r="X258" s="1">
        <f t="shared" ref="X258:X321" si="36">IF(K258&gt;=12,1,0)</f>
        <v>0</v>
      </c>
      <c r="Y258" s="1">
        <f t="shared" si="35"/>
        <v>0</v>
      </c>
      <c r="AB258" s="82">
        <v>257</v>
      </c>
      <c r="AC258" s="58" t="s">
        <v>786</v>
      </c>
      <c r="AD258" s="49">
        <v>5</v>
      </c>
      <c r="AE258" s="65">
        <v>39600</v>
      </c>
      <c r="AF258" s="58">
        <v>3</v>
      </c>
      <c r="AG258" s="58" t="s">
        <v>271</v>
      </c>
      <c r="AH258" s="58" t="s">
        <v>271</v>
      </c>
      <c r="AI258" s="49">
        <v>0</v>
      </c>
      <c r="AJ258" s="49">
        <f t="shared" si="28"/>
        <v>115</v>
      </c>
      <c r="AK258" s="49" t="str">
        <f>IF(AJ258&lt;=12,"CUB",IF(AJ258&lt;=24,"JUVENILE",IF(AJ258&lt;=36,"SUBADULT",IF(AJ258&lt;=48,"ADULT_36_48",IF(AJ258&lt;=60,"ADULT_48_60",IF(AJ258&lt;=72,"ADULT_60_72",IF(AJ258&lt;=84,"ADULT_72_84",IF(AJ258&gt;84,"ADULT_84","NA"))))))))</f>
        <v>ADULT_84</v>
      </c>
      <c r="AL258" s="84">
        <v>36100</v>
      </c>
      <c r="AM258" s="82" t="s">
        <v>798</v>
      </c>
    </row>
    <row r="259" spans="1:39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ref="L259:L322" si="37">IF(R259&gt;0,K259,12)</f>
        <v>6</v>
      </c>
      <c r="M259" s="1">
        <f t="shared" ref="M259:M322" si="38">IF(S259&gt;0,K259,24)</f>
        <v>6</v>
      </c>
      <c r="N259" s="1" t="str">
        <f>SABI_SUMMARY!L259</f>
        <v>CUB</v>
      </c>
      <c r="O259" s="1" t="str">
        <f>SABI_SUMMARY!M259</f>
        <v>FEMALE_CUB</v>
      </c>
      <c r="P259" s="1" t="str">
        <f>SABI_SUMMARY!N259</f>
        <v>MORTALITY</v>
      </c>
      <c r="Q259" s="1">
        <f>SABI_SUMMARY!O259</f>
        <v>1</v>
      </c>
      <c r="R259" s="1">
        <f t="shared" ref="R259:R322" si="39">IF(K259&lt;=12,1,0)</f>
        <v>1</v>
      </c>
      <c r="S259" s="1">
        <f t="shared" ref="S259:S322" si="40">IF(K259&lt;=24,1,0)</f>
        <v>1</v>
      </c>
      <c r="T259" t="s">
        <v>779</v>
      </c>
      <c r="U259">
        <v>4</v>
      </c>
      <c r="V259" s="1">
        <f t="array" ref="V259">INDEX($AC$1:$AM$262,MATCH(1,($AC$1:$AC$262=T259)*($AD$1:$AD$262=U259),0),8)</f>
        <v>99</v>
      </c>
      <c r="W259" s="1" t="str">
        <f t="shared" ref="W259:W322" si="41">IF(V259&lt;=12,"CUB",IF(V259&lt;=24,"JUVENILE",IF(V259&lt;=36,"SUBADULT",IF(V259&lt;=48,"ADULT_36_48",IF(V259&lt;=60,"ADULT_48_60",IF(V259&lt;=72,"ADULT_60_72",IF(V259&lt;=84,"ADULT_72_84",IF(V259&gt;84,"ADULT_84","NA"))))))))</f>
        <v>ADULT_84</v>
      </c>
      <c r="X259" s="1">
        <f t="shared" si="36"/>
        <v>0</v>
      </c>
      <c r="Y259" s="1">
        <f t="shared" ref="Y259:Y322" si="42">IF(K259&gt;=24,1,0)</f>
        <v>0</v>
      </c>
      <c r="AB259" s="82">
        <v>258</v>
      </c>
      <c r="AC259" s="58" t="s">
        <v>786</v>
      </c>
      <c r="AD259" s="49">
        <v>6</v>
      </c>
      <c r="AE259" s="65">
        <v>39873</v>
      </c>
      <c r="AF259" s="58">
        <v>2</v>
      </c>
      <c r="AG259" s="58" t="s">
        <v>271</v>
      </c>
      <c r="AH259" s="58" t="s">
        <v>271</v>
      </c>
      <c r="AI259" s="49">
        <v>0</v>
      </c>
      <c r="AJ259" s="49">
        <f t="shared" si="28"/>
        <v>124</v>
      </c>
      <c r="AK259" s="49" t="str">
        <f>IF(AJ259&lt;=12,"CUB",IF(AJ259&lt;=24,"JUVENILE",IF(AJ259&lt;=36,"SUBADULT",IF(AJ259&lt;=48,"ADULT_36_48",IF(AJ259&lt;=60,"ADULT_48_60",IF(AJ259&lt;=72,"ADULT_60_72",IF(AJ259&lt;=84,"ADULT_72_84",IF(AJ259&gt;84,"ADULT_84","NA"))))))))</f>
        <v>ADULT_84</v>
      </c>
      <c r="AL259" s="84">
        <v>36100</v>
      </c>
      <c r="AM259" s="82" t="s">
        <v>798</v>
      </c>
    </row>
    <row r="260" spans="1:39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si="37"/>
        <v>1</v>
      </c>
      <c r="M260" s="1">
        <f t="shared" si="38"/>
        <v>1</v>
      </c>
      <c r="N260" s="1" t="str">
        <f>SABI_SUMMARY!L260</f>
        <v>CUB</v>
      </c>
      <c r="O260" s="1" t="str">
        <f>SABI_SUMMARY!M260</f>
        <v>NA_CUB</v>
      </c>
      <c r="P260" s="1" t="str">
        <f>SABI_SUMMARY!N260</f>
        <v>MORTALITY</v>
      </c>
      <c r="Q260" s="1">
        <f>SABI_SUMMARY!O260</f>
        <v>1</v>
      </c>
      <c r="R260" s="1">
        <f t="shared" si="39"/>
        <v>1</v>
      </c>
      <c r="S260" s="1">
        <f t="shared" si="40"/>
        <v>1</v>
      </c>
      <c r="T260" t="s">
        <v>779</v>
      </c>
      <c r="U260">
        <v>5</v>
      </c>
      <c r="V260" s="1">
        <f t="array" ref="V260">INDEX($AC$1:$AM$262,MATCH(1,($AC$1:$AC$262=T260)*($AD$1:$AD$262=U260),0),8)</f>
        <v>111</v>
      </c>
      <c r="W260" s="1" t="str">
        <f t="shared" si="41"/>
        <v>ADULT_84</v>
      </c>
      <c r="X260" s="1">
        <f t="shared" si="36"/>
        <v>0</v>
      </c>
      <c r="Y260" s="1">
        <f t="shared" si="42"/>
        <v>0</v>
      </c>
      <c r="AB260" s="82">
        <v>259</v>
      </c>
      <c r="AC260" s="58" t="s">
        <v>786</v>
      </c>
      <c r="AD260" s="49">
        <v>7</v>
      </c>
      <c r="AE260" s="65">
        <v>40179</v>
      </c>
      <c r="AF260" s="58">
        <v>2</v>
      </c>
      <c r="AG260" s="58">
        <v>2</v>
      </c>
      <c r="AH260" s="58" t="s">
        <v>271</v>
      </c>
      <c r="AI260" s="49">
        <v>1</v>
      </c>
      <c r="AJ260" s="49">
        <f t="shared" si="28"/>
        <v>134</v>
      </c>
      <c r="AK260" s="49" t="str">
        <f>IF(AJ260&lt;=12,"CUB",IF(AJ260&lt;=24,"JUVENILE",IF(AJ260&lt;=36,"SUBADULT",IF(AJ260&lt;=48,"ADULT_36_48",IF(AJ260&lt;=60,"ADULT_48_60",IF(AJ260&lt;=72,"ADULT_60_72",IF(AJ260&lt;=84,"ADULT_72_84",IF(AJ260&gt;84,"ADULT_84","NA"))))))))</f>
        <v>ADULT_84</v>
      </c>
      <c r="AL260" s="84">
        <v>36100</v>
      </c>
      <c r="AM260" s="82" t="s">
        <v>798</v>
      </c>
    </row>
    <row r="261" spans="1:39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37"/>
        <v>1</v>
      </c>
      <c r="M261" s="1">
        <f t="shared" si="38"/>
        <v>1</v>
      </c>
      <c r="N261" s="1" t="str">
        <f>SABI_SUMMARY!L261</f>
        <v>CUB</v>
      </c>
      <c r="O261" s="1" t="str">
        <f>SABI_SUMMARY!M261</f>
        <v>NA_CUB</v>
      </c>
      <c r="P261" s="1" t="str">
        <f>SABI_SUMMARY!N261</f>
        <v>MORTALITY</v>
      </c>
      <c r="Q261" s="1">
        <f>SABI_SUMMARY!O261</f>
        <v>1</v>
      </c>
      <c r="R261" s="1">
        <f t="shared" si="39"/>
        <v>1</v>
      </c>
      <c r="S261" s="1">
        <f t="shared" si="40"/>
        <v>1</v>
      </c>
      <c r="T261" t="s">
        <v>779</v>
      </c>
      <c r="U261">
        <v>5</v>
      </c>
      <c r="V261" s="1">
        <f t="array" ref="V261">INDEX($AC$1:$AM$262,MATCH(1,($AC$1:$AC$262=T261)*($AD$1:$AD$262=U261),0),8)</f>
        <v>111</v>
      </c>
      <c r="W261" s="1" t="str">
        <f t="shared" si="41"/>
        <v>ADULT_84</v>
      </c>
      <c r="X261" s="1">
        <f t="shared" si="36"/>
        <v>0</v>
      </c>
      <c r="Y261" s="1">
        <f t="shared" si="42"/>
        <v>0</v>
      </c>
      <c r="AB261" s="82">
        <v>260</v>
      </c>
      <c r="AC261" s="58" t="s">
        <v>786</v>
      </c>
      <c r="AD261" s="49">
        <v>8</v>
      </c>
      <c r="AE261" s="65">
        <v>40969</v>
      </c>
      <c r="AF261" s="58">
        <v>2</v>
      </c>
      <c r="AG261" s="58" t="s">
        <v>271</v>
      </c>
      <c r="AH261" s="58">
        <v>1</v>
      </c>
      <c r="AI261" s="49">
        <v>0</v>
      </c>
      <c r="AJ261" s="49">
        <f t="shared" si="28"/>
        <v>160</v>
      </c>
      <c r="AK261" s="49" t="str">
        <f>IF(AJ261&lt;=12,"CUB",IF(AJ261&lt;=24,"JUVENILE",IF(AJ261&lt;=36,"SUBADULT",IF(AJ261&lt;=48,"ADULT_36_48",IF(AJ261&lt;=60,"ADULT_48_60",IF(AJ261&lt;=72,"ADULT_60_72",IF(AJ261&lt;=84,"ADULT_72_84",IF(AJ261&gt;84,"ADULT_84","NA"))))))))</f>
        <v>ADULT_84</v>
      </c>
      <c r="AL261" s="84">
        <v>36100</v>
      </c>
      <c r="AM261" s="82" t="s">
        <v>798</v>
      </c>
    </row>
    <row r="262" spans="1:39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37"/>
        <v>5</v>
      </c>
      <c r="M262" s="1">
        <f t="shared" si="38"/>
        <v>5</v>
      </c>
      <c r="N262" s="1" t="str">
        <f>SABI_SUMMARY!L262</f>
        <v>CUB</v>
      </c>
      <c r="O262" s="1" t="str">
        <f>SABI_SUMMARY!M262</f>
        <v>FEMALE_CUB</v>
      </c>
      <c r="P262" s="1" t="str">
        <f>SABI_SUMMARY!N262</f>
        <v>MORTALITY</v>
      </c>
      <c r="Q262" s="1">
        <f>SABI_SUMMARY!O262</f>
        <v>1</v>
      </c>
      <c r="R262" s="1">
        <f t="shared" si="39"/>
        <v>1</v>
      </c>
      <c r="S262" s="1">
        <f t="shared" si="40"/>
        <v>1</v>
      </c>
      <c r="T262" t="s">
        <v>779</v>
      </c>
      <c r="U262">
        <v>6</v>
      </c>
      <c r="V262" s="1">
        <f t="array" ref="V262">INDEX($AC$1:$AM$262,MATCH(1,($AC$1:$AC$262=T262)*($AD$1:$AD$262=U262),0),8)</f>
        <v>116</v>
      </c>
      <c r="W262" s="1" t="str">
        <f t="shared" si="41"/>
        <v>ADULT_84</v>
      </c>
      <c r="X262" s="1">
        <f t="shared" si="36"/>
        <v>0</v>
      </c>
      <c r="Y262" s="1">
        <f t="shared" si="42"/>
        <v>0</v>
      </c>
      <c r="AB262" s="82">
        <v>261</v>
      </c>
      <c r="AC262" s="58" t="s">
        <v>786</v>
      </c>
      <c r="AD262" s="49">
        <v>9</v>
      </c>
      <c r="AE262" s="83">
        <v>41730</v>
      </c>
      <c r="AF262" s="58">
        <v>2</v>
      </c>
      <c r="AG262" s="58">
        <v>1</v>
      </c>
      <c r="AH262" s="58" t="s">
        <v>271</v>
      </c>
      <c r="AI262" s="49">
        <v>0</v>
      </c>
      <c r="AJ262" s="49">
        <f t="shared" si="28"/>
        <v>185</v>
      </c>
      <c r="AK262" s="49" t="str">
        <f>IF(AJ262&lt;=12,"CUB",IF(AJ262&lt;=24,"JUVENILE",IF(AJ262&lt;=36,"SUBADULT",IF(AJ262&lt;=48,"ADULT_36_48",IF(AJ262&lt;=60,"ADULT_48_60",IF(AJ262&lt;=72,"ADULT_60_72",IF(AJ262&lt;=84,"ADULT_72_84",IF(AJ262&gt;84,"ADULT_84","NA"))))))))</f>
        <v>ADULT_84</v>
      </c>
      <c r="AL262" s="84">
        <v>36100</v>
      </c>
      <c r="AM262" s="82" t="s">
        <v>798</v>
      </c>
    </row>
    <row r="263" spans="1:39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37"/>
        <v>7</v>
      </c>
      <c r="M263" s="1">
        <f t="shared" si="38"/>
        <v>7</v>
      </c>
      <c r="N263" s="1" t="str">
        <f>SABI_SUMMARY!L263</f>
        <v>CUB</v>
      </c>
      <c r="O263" s="1" t="str">
        <f>SABI_SUMMARY!M263</f>
        <v>MALE_CUB</v>
      </c>
      <c r="P263" s="1" t="str">
        <f>SABI_SUMMARY!N263</f>
        <v>CENSORED</v>
      </c>
      <c r="Q263" s="1">
        <f>SABI_SUMMARY!O263</f>
        <v>0</v>
      </c>
      <c r="R263" s="1">
        <f t="shared" si="39"/>
        <v>1</v>
      </c>
      <c r="S263" s="1">
        <f t="shared" si="40"/>
        <v>1</v>
      </c>
      <c r="T263" t="s">
        <v>779</v>
      </c>
      <c r="U263">
        <v>6</v>
      </c>
      <c r="V263" s="1">
        <f t="array" ref="V263">INDEX($AC$1:$AM$262,MATCH(1,($AC$1:$AC$262=T263)*($AD$1:$AD$262=U263),0),8)</f>
        <v>116</v>
      </c>
      <c r="W263" s="1" t="str">
        <f t="shared" si="41"/>
        <v>ADULT_84</v>
      </c>
      <c r="X263" s="1">
        <f t="shared" si="36"/>
        <v>0</v>
      </c>
      <c r="Y263" s="1">
        <f t="shared" si="42"/>
        <v>0</v>
      </c>
    </row>
    <row r="264" spans="1:39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37"/>
        <v>1</v>
      </c>
      <c r="M264" s="1">
        <f t="shared" si="38"/>
        <v>1</v>
      </c>
      <c r="N264" s="1" t="str">
        <f>SABI_SUMMARY!L264</f>
        <v>CUB</v>
      </c>
      <c r="O264" s="1" t="str">
        <f>SABI_SUMMARY!M264</f>
        <v>NA_CUB</v>
      </c>
      <c r="P264" s="1" t="str">
        <f>SABI_SUMMARY!N264</f>
        <v>MORTALITY</v>
      </c>
      <c r="Q264" s="1">
        <f>SABI_SUMMARY!O264</f>
        <v>1</v>
      </c>
      <c r="R264" s="1">
        <f t="shared" si="39"/>
        <v>1</v>
      </c>
      <c r="S264" s="1">
        <f t="shared" si="40"/>
        <v>1</v>
      </c>
      <c r="T264" t="s">
        <v>581</v>
      </c>
      <c r="U264">
        <v>1</v>
      </c>
      <c r="V264" s="1">
        <f t="array" ref="V264">INDEX($AC$1:$AM$262,MATCH(1,($AC$1:$AC$262=T264)*($AD$1:$AD$262=U264),0),8)</f>
        <v>43</v>
      </c>
      <c r="W264" s="1" t="str">
        <f t="shared" si="41"/>
        <v>ADULT_36_48</v>
      </c>
      <c r="X264" s="1">
        <f t="shared" si="36"/>
        <v>0</v>
      </c>
      <c r="Y264" s="1">
        <f t="shared" si="42"/>
        <v>0</v>
      </c>
    </row>
    <row r="265" spans="1:39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37"/>
        <v>1</v>
      </c>
      <c r="M265" s="1">
        <f t="shared" si="38"/>
        <v>1</v>
      </c>
      <c r="N265" s="1" t="str">
        <f>SABI_SUMMARY!L265</f>
        <v>CUB</v>
      </c>
      <c r="O265" s="1" t="str">
        <f>SABI_SUMMARY!M265</f>
        <v>NA_CUB</v>
      </c>
      <c r="P265" s="1" t="str">
        <f>SABI_SUMMARY!N265</f>
        <v>MORTALITY</v>
      </c>
      <c r="Q265" s="1">
        <f>SABI_SUMMARY!O265</f>
        <v>1</v>
      </c>
      <c r="R265" s="1">
        <f t="shared" si="39"/>
        <v>1</v>
      </c>
      <c r="S265" s="1">
        <f t="shared" si="40"/>
        <v>1</v>
      </c>
      <c r="T265" t="s">
        <v>581</v>
      </c>
      <c r="U265">
        <v>1</v>
      </c>
      <c r="V265" s="1">
        <f t="array" ref="V265">INDEX($AC$1:$AM$262,MATCH(1,($AC$1:$AC$262=T265)*($AD$1:$AD$262=U265),0),8)</f>
        <v>43</v>
      </c>
      <c r="W265" s="1" t="str">
        <f t="shared" si="41"/>
        <v>ADULT_36_48</v>
      </c>
      <c r="X265" s="1">
        <f t="shared" si="36"/>
        <v>0</v>
      </c>
      <c r="Y265" s="1">
        <f t="shared" si="42"/>
        <v>0</v>
      </c>
    </row>
    <row r="266" spans="1:39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37"/>
        <v>3</v>
      </c>
      <c r="M266" s="1">
        <f t="shared" si="38"/>
        <v>3</v>
      </c>
      <c r="N266" s="1" t="str">
        <f>SABI_SUMMARY!L266</f>
        <v>CUB</v>
      </c>
      <c r="O266" s="1" t="str">
        <f>SABI_SUMMARY!M266</f>
        <v>FEMALE_CUB</v>
      </c>
      <c r="P266" s="1" t="str">
        <f>SABI_SUMMARY!N266</f>
        <v>MORTALITY</v>
      </c>
      <c r="Q266" s="1">
        <f>SABI_SUMMARY!O266</f>
        <v>1</v>
      </c>
      <c r="R266" s="1">
        <f t="shared" si="39"/>
        <v>1</v>
      </c>
      <c r="S266" s="1">
        <f t="shared" si="40"/>
        <v>1</v>
      </c>
      <c r="T266" t="s">
        <v>581</v>
      </c>
      <c r="U266">
        <v>2</v>
      </c>
      <c r="V266" s="1">
        <f t="array" ref="V266">INDEX($AC$1:$AM$262,MATCH(1,($AC$1:$AC$262=T266)*($AD$1:$AD$262=U266),0),8)</f>
        <v>51</v>
      </c>
      <c r="W266" s="1" t="str">
        <f t="shared" si="41"/>
        <v>ADULT_48_60</v>
      </c>
      <c r="X266" s="1">
        <f t="shared" si="36"/>
        <v>0</v>
      </c>
      <c r="Y266" s="1">
        <f t="shared" si="42"/>
        <v>0</v>
      </c>
    </row>
    <row r="267" spans="1:39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37"/>
        <v>12</v>
      </c>
      <c r="M267" s="1">
        <f t="shared" si="38"/>
        <v>24</v>
      </c>
      <c r="N267" s="1" t="str">
        <f>SABI_SUMMARY!L267</f>
        <v>SUBADULT</v>
      </c>
      <c r="O267" s="1" t="str">
        <f>SABI_SUMMARY!M267</f>
        <v>MALE_SUBADULT</v>
      </c>
      <c r="P267" s="1" t="str">
        <f>SABI_SUMMARY!N267</f>
        <v>CENSORED</v>
      </c>
      <c r="Q267" s="1">
        <f>SABI_SUMMARY!O267</f>
        <v>0</v>
      </c>
      <c r="R267" s="1">
        <f t="shared" si="39"/>
        <v>0</v>
      </c>
      <c r="S267" s="1">
        <f t="shared" si="40"/>
        <v>0</v>
      </c>
      <c r="T267" t="s">
        <v>581</v>
      </c>
      <c r="U267">
        <v>2</v>
      </c>
      <c r="V267" s="1">
        <f t="array" ref="V267">INDEX($AC$1:$AM$262,MATCH(1,($AC$1:$AC$262=T267)*($AD$1:$AD$262=U267),0),8)</f>
        <v>51</v>
      </c>
      <c r="W267" s="1" t="str">
        <f t="shared" si="41"/>
        <v>ADULT_48_60</v>
      </c>
      <c r="X267" s="1">
        <f t="shared" si="36"/>
        <v>1</v>
      </c>
      <c r="Y267" s="1">
        <f t="shared" si="42"/>
        <v>1</v>
      </c>
    </row>
    <row r="268" spans="1:39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37"/>
        <v>4</v>
      </c>
      <c r="M268" s="1">
        <f t="shared" si="38"/>
        <v>4</v>
      </c>
      <c r="N268" s="1" t="str">
        <f>SABI_SUMMARY!L268</f>
        <v>CUB</v>
      </c>
      <c r="O268" s="1" t="str">
        <f>SABI_SUMMARY!M268</f>
        <v>FEMALE_CUB</v>
      </c>
      <c r="P268" s="1" t="str">
        <f>SABI_SUMMARY!N268</f>
        <v>MORTALITY</v>
      </c>
      <c r="Q268" s="1">
        <f>SABI_SUMMARY!O268</f>
        <v>1</v>
      </c>
      <c r="R268" s="1">
        <f t="shared" si="39"/>
        <v>1</v>
      </c>
      <c r="S268" s="1">
        <f t="shared" si="40"/>
        <v>1</v>
      </c>
      <c r="T268" t="s">
        <v>581</v>
      </c>
      <c r="U268">
        <v>3</v>
      </c>
      <c r="V268" s="1">
        <f t="array" ref="V268">INDEX($AC$1:$AM$262,MATCH(1,($AC$1:$AC$262=T268)*($AD$1:$AD$262=U268),0),8)</f>
        <v>72</v>
      </c>
      <c r="W268" s="1" t="str">
        <f t="shared" si="41"/>
        <v>ADULT_60_72</v>
      </c>
      <c r="X268" s="1">
        <f t="shared" si="36"/>
        <v>0</v>
      </c>
      <c r="Y268" s="1">
        <f t="shared" si="42"/>
        <v>0</v>
      </c>
    </row>
    <row r="269" spans="1:39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37"/>
        <v>12</v>
      </c>
      <c r="M269" s="1">
        <f t="shared" si="38"/>
        <v>24</v>
      </c>
      <c r="N269" s="1" t="str">
        <f>SABI_SUMMARY!L269</f>
        <v>ADULT_48_60</v>
      </c>
      <c r="O269" s="1" t="str">
        <f>SABI_SUMMARY!M269</f>
        <v>MALE_ADULT_48_60</v>
      </c>
      <c r="P269" s="1" t="str">
        <f>SABI_SUMMARY!N269</f>
        <v>CENSORED</v>
      </c>
      <c r="Q269" s="1">
        <f>SABI_SUMMARY!O269</f>
        <v>0</v>
      </c>
      <c r="R269" s="1">
        <f t="shared" si="39"/>
        <v>0</v>
      </c>
      <c r="S269" s="1">
        <f t="shared" si="40"/>
        <v>0</v>
      </c>
      <c r="T269" t="s">
        <v>581</v>
      </c>
      <c r="U269">
        <v>3</v>
      </c>
      <c r="V269" s="1">
        <f t="array" ref="V269">INDEX($AC$1:$AM$262,MATCH(1,($AC$1:$AC$262=T269)*($AD$1:$AD$262=U269),0),8)</f>
        <v>72</v>
      </c>
      <c r="W269" s="1" t="str">
        <f t="shared" si="41"/>
        <v>ADULT_60_72</v>
      </c>
      <c r="X269" s="1">
        <f t="shared" si="36"/>
        <v>1</v>
      </c>
      <c r="Y269" s="1">
        <f t="shared" si="42"/>
        <v>1</v>
      </c>
    </row>
    <row r="270" spans="1:39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37"/>
        <v>12</v>
      </c>
      <c r="M270" s="1">
        <f t="shared" si="38"/>
        <v>14</v>
      </c>
      <c r="N270" s="1" t="str">
        <f>SABI_SUMMARY!L270</f>
        <v>JUVENILE</v>
      </c>
      <c r="O270" s="1" t="str">
        <f>SABI_SUMMARY!M270</f>
        <v>MALE_JUVENILE</v>
      </c>
      <c r="P270" s="1" t="str">
        <f>SABI_SUMMARY!N270</f>
        <v>MORTALITY</v>
      </c>
      <c r="Q270" s="1">
        <f>SABI_SUMMARY!O270</f>
        <v>1</v>
      </c>
      <c r="R270" s="1">
        <f t="shared" si="39"/>
        <v>0</v>
      </c>
      <c r="S270" s="1">
        <f t="shared" si="40"/>
        <v>1</v>
      </c>
      <c r="T270" t="s">
        <v>581</v>
      </c>
      <c r="U270">
        <v>4</v>
      </c>
      <c r="V270" s="1">
        <f t="array" ref="V270">INDEX($AC$1:$AM$262,MATCH(1,($AC$1:$AC$262=T270)*($AD$1:$AD$262=U270),0),8)</f>
        <v>88</v>
      </c>
      <c r="W270" s="1" t="str">
        <f t="shared" si="41"/>
        <v>ADULT_84</v>
      </c>
      <c r="X270" s="1">
        <f t="shared" si="36"/>
        <v>1</v>
      </c>
      <c r="Y270" s="1">
        <f t="shared" si="42"/>
        <v>0</v>
      </c>
    </row>
    <row r="271" spans="1:39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37"/>
        <v>12</v>
      </c>
      <c r="M271" s="1">
        <f t="shared" si="38"/>
        <v>22</v>
      </c>
      <c r="N271" s="1" t="str">
        <f>SABI_SUMMARY!L271</f>
        <v>JUVENILE</v>
      </c>
      <c r="O271" s="1" t="str">
        <f>SABI_SUMMARY!M271</f>
        <v>MALE_JUVENILE</v>
      </c>
      <c r="P271" s="1" t="str">
        <f>SABI_SUMMARY!N271</f>
        <v>CENSORED</v>
      </c>
      <c r="Q271" s="1">
        <f>SABI_SUMMARY!O271</f>
        <v>0</v>
      </c>
      <c r="R271" s="1">
        <f t="shared" si="39"/>
        <v>0</v>
      </c>
      <c r="S271" s="1">
        <f t="shared" si="40"/>
        <v>1</v>
      </c>
      <c r="T271" t="s">
        <v>581</v>
      </c>
      <c r="U271">
        <v>4</v>
      </c>
      <c r="V271" s="1">
        <f t="array" ref="V271">INDEX($AC$1:$AM$262,MATCH(1,($AC$1:$AC$262=T271)*($AD$1:$AD$262=U271),0),8)</f>
        <v>88</v>
      </c>
      <c r="W271" s="1" t="str">
        <f t="shared" si="41"/>
        <v>ADULT_84</v>
      </c>
      <c r="X271" s="1">
        <f t="shared" si="36"/>
        <v>1</v>
      </c>
      <c r="Y271" s="1">
        <f t="shared" si="42"/>
        <v>0</v>
      </c>
    </row>
    <row r="272" spans="1:39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37"/>
        <v>1</v>
      </c>
      <c r="M272" s="1">
        <f t="shared" si="38"/>
        <v>1</v>
      </c>
      <c r="N272" s="1" t="str">
        <f>SABI_SUMMARY!L272</f>
        <v>CUB</v>
      </c>
      <c r="O272" s="1" t="str">
        <f>SABI_SUMMARY!M272</f>
        <v>MALE_CUB</v>
      </c>
      <c r="P272" s="1" t="str">
        <f>SABI_SUMMARY!N272</f>
        <v>MORTALITY</v>
      </c>
      <c r="Q272" s="1">
        <f>SABI_SUMMARY!O272</f>
        <v>1</v>
      </c>
      <c r="R272" s="1">
        <f t="shared" si="39"/>
        <v>1</v>
      </c>
      <c r="S272" s="1">
        <f t="shared" si="40"/>
        <v>1</v>
      </c>
      <c r="T272" t="s">
        <v>581</v>
      </c>
      <c r="U272">
        <v>5</v>
      </c>
      <c r="V272" s="1">
        <f t="array" ref="V272">INDEX($AC$1:$AM$262,MATCH(1,($AC$1:$AC$262=T272)*($AD$1:$AD$262=U272),0),8)</f>
        <v>109</v>
      </c>
      <c r="W272" s="1" t="str">
        <f t="shared" si="41"/>
        <v>ADULT_84</v>
      </c>
      <c r="X272" s="1">
        <f t="shared" si="36"/>
        <v>0</v>
      </c>
      <c r="Y272" s="1">
        <f t="shared" si="42"/>
        <v>0</v>
      </c>
    </row>
    <row r="273" spans="1:25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37"/>
        <v>5</v>
      </c>
      <c r="M273" s="1">
        <f t="shared" si="38"/>
        <v>5</v>
      </c>
      <c r="N273" s="1" t="str">
        <f>SABI_SUMMARY!L273</f>
        <v>CUB</v>
      </c>
      <c r="O273" s="1" t="str">
        <f>SABI_SUMMARY!M273</f>
        <v>MALE_CUB</v>
      </c>
      <c r="P273" s="1" t="str">
        <f>SABI_SUMMARY!N273</f>
        <v>MORTALITY</v>
      </c>
      <c r="Q273" s="1">
        <f>SABI_SUMMARY!O273</f>
        <v>1</v>
      </c>
      <c r="R273" s="1">
        <f t="shared" si="39"/>
        <v>1</v>
      </c>
      <c r="S273" s="1">
        <f t="shared" si="40"/>
        <v>1</v>
      </c>
      <c r="T273" t="s">
        <v>581</v>
      </c>
      <c r="U273">
        <v>5</v>
      </c>
      <c r="V273" s="1">
        <f t="array" ref="V273">INDEX($AC$1:$AM$262,MATCH(1,($AC$1:$AC$262=T273)*($AD$1:$AD$262=U273),0),8)</f>
        <v>109</v>
      </c>
      <c r="W273" s="1" t="str">
        <f t="shared" si="41"/>
        <v>ADULT_84</v>
      </c>
      <c r="X273" s="1">
        <f t="shared" si="36"/>
        <v>0</v>
      </c>
      <c r="Y273" s="1">
        <f t="shared" si="42"/>
        <v>0</v>
      </c>
    </row>
    <row r="274" spans="1:25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37"/>
        <v>9</v>
      </c>
      <c r="M274" s="1">
        <f t="shared" si="38"/>
        <v>9</v>
      </c>
      <c r="N274" s="1" t="str">
        <f>SABI_SUMMARY!L274</f>
        <v>CUB</v>
      </c>
      <c r="O274" s="1" t="str">
        <f>SABI_SUMMARY!M274</f>
        <v>FEMALE_CUB</v>
      </c>
      <c r="P274" s="1" t="str">
        <f>SABI_SUMMARY!N274</f>
        <v>MORTALITY</v>
      </c>
      <c r="Q274" s="1">
        <f>SABI_SUMMARY!O274</f>
        <v>1</v>
      </c>
      <c r="R274" s="1">
        <f t="shared" si="39"/>
        <v>1</v>
      </c>
      <c r="S274" s="1">
        <f t="shared" si="40"/>
        <v>1</v>
      </c>
      <c r="T274" t="s">
        <v>581</v>
      </c>
      <c r="U274">
        <v>5</v>
      </c>
      <c r="V274" s="1">
        <f t="array" ref="V274">INDEX($AC$1:$AM$262,MATCH(1,($AC$1:$AC$262=T274)*($AD$1:$AD$262=U274),0),8)</f>
        <v>109</v>
      </c>
      <c r="W274" s="1" t="str">
        <f t="shared" si="41"/>
        <v>ADULT_84</v>
      </c>
      <c r="X274" s="1">
        <f t="shared" si="36"/>
        <v>0</v>
      </c>
      <c r="Y274" s="1">
        <f t="shared" si="42"/>
        <v>0</v>
      </c>
    </row>
    <row r="275" spans="1:25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37"/>
        <v>1</v>
      </c>
      <c r="M275" s="1">
        <f t="shared" si="38"/>
        <v>1</v>
      </c>
      <c r="N275" s="1" t="str">
        <f>SABI_SUMMARY!L275</f>
        <v>CUB</v>
      </c>
      <c r="O275" s="1" t="str">
        <f>SABI_SUMMARY!M275</f>
        <v>NA_CUB</v>
      </c>
      <c r="P275" s="1" t="str">
        <f>SABI_SUMMARY!N275</f>
        <v>MORTALITY</v>
      </c>
      <c r="Q275" s="1">
        <f>SABI_SUMMARY!O275</f>
        <v>1</v>
      </c>
      <c r="R275" s="1">
        <f t="shared" si="39"/>
        <v>1</v>
      </c>
      <c r="S275" s="1">
        <f t="shared" si="40"/>
        <v>1</v>
      </c>
      <c r="T275" t="s">
        <v>581</v>
      </c>
      <c r="U275">
        <v>6</v>
      </c>
      <c r="V275" s="1">
        <f t="array" ref="V275">INDEX($AC$1:$AM$262,MATCH(1,($AC$1:$AC$262=T275)*($AD$1:$AD$262=U275),0),8)</f>
        <v>122</v>
      </c>
      <c r="W275" s="1" t="str">
        <f t="shared" si="41"/>
        <v>ADULT_84</v>
      </c>
      <c r="X275" s="1">
        <f t="shared" si="36"/>
        <v>0</v>
      </c>
      <c r="Y275" s="1">
        <f t="shared" si="42"/>
        <v>0</v>
      </c>
    </row>
    <row r="276" spans="1:25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37"/>
        <v>7</v>
      </c>
      <c r="M276" s="1">
        <f t="shared" si="38"/>
        <v>7</v>
      </c>
      <c r="N276" s="1" t="str">
        <f>SABI_SUMMARY!L276</f>
        <v>CUB</v>
      </c>
      <c r="O276" s="1" t="str">
        <f>SABI_SUMMARY!M276</f>
        <v>MALE_CUB</v>
      </c>
      <c r="P276" s="1" t="str">
        <f>SABI_SUMMARY!N276</f>
        <v>MORTALITY</v>
      </c>
      <c r="Q276" s="1">
        <f>SABI_SUMMARY!O276</f>
        <v>1</v>
      </c>
      <c r="R276" s="1">
        <f t="shared" si="39"/>
        <v>1</v>
      </c>
      <c r="S276" s="1">
        <f t="shared" si="40"/>
        <v>1</v>
      </c>
      <c r="T276" t="s">
        <v>581</v>
      </c>
      <c r="U276">
        <v>6</v>
      </c>
      <c r="V276" s="1">
        <f t="array" ref="V276">INDEX($AC$1:$AM$262,MATCH(1,($AC$1:$AC$262=T276)*($AD$1:$AD$262=U276),0),8)</f>
        <v>122</v>
      </c>
      <c r="W276" s="1" t="str">
        <f t="shared" si="41"/>
        <v>ADULT_84</v>
      </c>
      <c r="X276" s="1">
        <f t="shared" si="36"/>
        <v>0</v>
      </c>
      <c r="Y276" s="1">
        <f t="shared" si="42"/>
        <v>0</v>
      </c>
    </row>
    <row r="277" spans="1:25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37"/>
        <v>12</v>
      </c>
      <c r="M277" s="1">
        <f t="shared" si="38"/>
        <v>24</v>
      </c>
      <c r="N277" s="1" t="str">
        <f>SABI_SUMMARY!L277</f>
        <v>SUBADULT</v>
      </c>
      <c r="O277" s="1" t="str">
        <f>SABI_SUMMARY!M277</f>
        <v>MALE_SUBADULT</v>
      </c>
      <c r="P277" s="1" t="str">
        <f>SABI_SUMMARY!N277</f>
        <v>CENSORED</v>
      </c>
      <c r="Q277" s="1">
        <f>SABI_SUMMARY!O277</f>
        <v>0</v>
      </c>
      <c r="R277" s="1">
        <f t="shared" si="39"/>
        <v>0</v>
      </c>
      <c r="S277" s="1">
        <f t="shared" si="40"/>
        <v>0</v>
      </c>
      <c r="T277" t="s">
        <v>581</v>
      </c>
      <c r="U277">
        <v>6</v>
      </c>
      <c r="V277" s="1">
        <f t="array" ref="V277">INDEX($AC$1:$AM$262,MATCH(1,($AC$1:$AC$262=T277)*($AD$1:$AD$262=U277),0),8)</f>
        <v>122</v>
      </c>
      <c r="W277" s="1" t="str">
        <f t="shared" si="41"/>
        <v>ADULT_84</v>
      </c>
      <c r="X277" s="1">
        <f t="shared" si="36"/>
        <v>1</v>
      </c>
      <c r="Y277" s="1">
        <f t="shared" si="42"/>
        <v>1</v>
      </c>
    </row>
    <row r="278" spans="1:25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37"/>
        <v>12</v>
      </c>
      <c r="M278" s="1">
        <f t="shared" si="38"/>
        <v>24</v>
      </c>
      <c r="N278" s="1" t="str">
        <f>SABI_SUMMARY!L278</f>
        <v>ADULT_60_72</v>
      </c>
      <c r="O278" s="1" t="str">
        <f>SABI_SUMMARY!M278</f>
        <v>FEMALE_ADULT_60_72</v>
      </c>
      <c r="P278" s="1" t="str">
        <f>SABI_SUMMARY!N278</f>
        <v>MORTALITY</v>
      </c>
      <c r="Q278" s="1">
        <f>SABI_SUMMARY!O278</f>
        <v>1</v>
      </c>
      <c r="R278" s="1">
        <f t="shared" si="39"/>
        <v>0</v>
      </c>
      <c r="S278" s="1">
        <f t="shared" si="40"/>
        <v>0</v>
      </c>
      <c r="T278" t="s">
        <v>594</v>
      </c>
      <c r="U278">
        <v>1</v>
      </c>
      <c r="V278" s="1">
        <f t="array" ref="V278">INDEX($AC$1:$AM$262,MATCH(1,($AC$1:$AC$262=T278)*($AD$1:$AD$262=U278),0),8)</f>
        <v>47</v>
      </c>
      <c r="W278" s="1" t="str">
        <f t="shared" si="41"/>
        <v>ADULT_36_48</v>
      </c>
      <c r="X278" s="1">
        <f t="shared" si="36"/>
        <v>1</v>
      </c>
      <c r="Y278" s="1">
        <f t="shared" si="42"/>
        <v>1</v>
      </c>
    </row>
    <row r="279" spans="1:25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37"/>
        <v>3</v>
      </c>
      <c r="M279" s="1">
        <f t="shared" si="38"/>
        <v>3</v>
      </c>
      <c r="N279" s="1" t="str">
        <f>SABI_SUMMARY!L279</f>
        <v>CUB</v>
      </c>
      <c r="O279" s="1" t="str">
        <f>SABI_SUMMARY!M279</f>
        <v>NA_CUB</v>
      </c>
      <c r="P279" s="1" t="str">
        <f>SABI_SUMMARY!N279</f>
        <v>MORTALITY</v>
      </c>
      <c r="Q279" s="1">
        <f>SABI_SUMMARY!O279</f>
        <v>1</v>
      </c>
      <c r="R279" s="1">
        <f t="shared" si="39"/>
        <v>1</v>
      </c>
      <c r="S279" s="1">
        <f t="shared" si="40"/>
        <v>1</v>
      </c>
      <c r="T279" t="s">
        <v>594</v>
      </c>
      <c r="U279">
        <v>2</v>
      </c>
      <c r="V279" s="1">
        <f t="array" ref="V279">INDEX($AC$1:$AM$262,MATCH(1,($AC$1:$AC$262=T279)*($AD$1:$AD$262=U279),0),8)</f>
        <v>78</v>
      </c>
      <c r="W279" s="1" t="str">
        <f t="shared" si="41"/>
        <v>ADULT_72_84</v>
      </c>
      <c r="X279" s="1">
        <f t="shared" si="36"/>
        <v>0</v>
      </c>
      <c r="Y279" s="1">
        <f t="shared" si="42"/>
        <v>0</v>
      </c>
    </row>
    <row r="280" spans="1:25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37"/>
        <v>12</v>
      </c>
      <c r="M280" s="1">
        <f t="shared" si="38"/>
        <v>23</v>
      </c>
      <c r="N280" s="1" t="str">
        <f>SABI_SUMMARY!L280</f>
        <v>JUVENILE</v>
      </c>
      <c r="O280" s="1" t="str">
        <f>SABI_SUMMARY!M280</f>
        <v>MALE_JUVENILE</v>
      </c>
      <c r="P280" s="1" t="str">
        <f>SABI_SUMMARY!N280</f>
        <v>CENSORED</v>
      </c>
      <c r="Q280" s="1">
        <f>SABI_SUMMARY!O280</f>
        <v>0</v>
      </c>
      <c r="R280" s="1">
        <f t="shared" si="39"/>
        <v>0</v>
      </c>
      <c r="S280" s="1">
        <f t="shared" si="40"/>
        <v>1</v>
      </c>
      <c r="T280" t="s">
        <v>594</v>
      </c>
      <c r="U280">
        <v>2</v>
      </c>
      <c r="V280" s="1">
        <f t="array" ref="V280">INDEX($AC$1:$AM$262,MATCH(1,($AC$1:$AC$262=T280)*($AD$1:$AD$262=U280),0),8)</f>
        <v>78</v>
      </c>
      <c r="W280" s="1" t="str">
        <f t="shared" si="41"/>
        <v>ADULT_72_84</v>
      </c>
      <c r="X280" s="1">
        <f t="shared" si="36"/>
        <v>1</v>
      </c>
      <c r="Y280" s="1">
        <f t="shared" si="42"/>
        <v>0</v>
      </c>
    </row>
    <row r="281" spans="1:25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37"/>
        <v>12</v>
      </c>
      <c r="M281" s="1">
        <f t="shared" si="38"/>
        <v>24</v>
      </c>
      <c r="N281" s="1" t="str">
        <f>SABI_SUMMARY!L281</f>
        <v>SUBADULT</v>
      </c>
      <c r="O281" s="1" t="str">
        <f>SABI_SUMMARY!M281</f>
        <v>MALE_SUBADULT</v>
      </c>
      <c r="P281" s="1" t="str">
        <f>SABI_SUMMARY!N281</f>
        <v>CENSORED</v>
      </c>
      <c r="Q281" s="1">
        <f>SABI_SUMMARY!O281</f>
        <v>0</v>
      </c>
      <c r="R281" s="1">
        <f t="shared" si="39"/>
        <v>0</v>
      </c>
      <c r="S281" s="1">
        <f t="shared" si="40"/>
        <v>0</v>
      </c>
      <c r="T281" t="s">
        <v>594</v>
      </c>
      <c r="U281">
        <v>3</v>
      </c>
      <c r="V281" s="1">
        <f t="array" ref="V281">INDEX($AC$1:$AM$262,MATCH(1,($AC$1:$AC$262=T281)*($AD$1:$AD$262=U281),0),8)</f>
        <v>106</v>
      </c>
      <c r="W281" s="1" t="str">
        <f t="shared" si="41"/>
        <v>ADULT_84</v>
      </c>
      <c r="X281" s="1">
        <f t="shared" si="36"/>
        <v>1</v>
      </c>
      <c r="Y281" s="1">
        <f t="shared" si="42"/>
        <v>1</v>
      </c>
    </row>
    <row r="282" spans="1:25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37"/>
        <v>12</v>
      </c>
      <c r="M282" s="1">
        <f t="shared" si="38"/>
        <v>24</v>
      </c>
      <c r="N282" s="1" t="str">
        <f>SABI_SUMMARY!L282</f>
        <v>SUBADULT</v>
      </c>
      <c r="O282" s="1" t="str">
        <f>SABI_SUMMARY!M282</f>
        <v>FEMALE_SUBADULT</v>
      </c>
      <c r="P282" s="1" t="str">
        <f>SABI_SUMMARY!N282</f>
        <v>CENSORED</v>
      </c>
      <c r="Q282" s="1">
        <f>SABI_SUMMARY!O282</f>
        <v>0</v>
      </c>
      <c r="R282" s="1">
        <f t="shared" si="39"/>
        <v>0</v>
      </c>
      <c r="S282" s="1">
        <f t="shared" si="40"/>
        <v>0</v>
      </c>
      <c r="T282" t="s">
        <v>594</v>
      </c>
      <c r="U282">
        <v>4</v>
      </c>
      <c r="V282" s="1">
        <f t="array" ref="V282">INDEX($AC$1:$AM$262,MATCH(1,($AC$1:$AC$262=T282)*($AD$1:$AD$262=U282),0),8)</f>
        <v>126</v>
      </c>
      <c r="W282" s="1" t="str">
        <f t="shared" si="41"/>
        <v>ADULT_84</v>
      </c>
      <c r="X282" s="1">
        <f t="shared" si="36"/>
        <v>1</v>
      </c>
      <c r="Y282" s="1">
        <f t="shared" si="42"/>
        <v>1</v>
      </c>
    </row>
    <row r="283" spans="1:25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37"/>
        <v>2</v>
      </c>
      <c r="M283" s="1">
        <f t="shared" si="38"/>
        <v>2</v>
      </c>
      <c r="N283" s="1" t="str">
        <f>SABI_SUMMARY!L283</f>
        <v>CUB</v>
      </c>
      <c r="O283" s="1" t="str">
        <f>SABI_SUMMARY!M283</f>
        <v>NA_CUB</v>
      </c>
      <c r="P283" s="1" t="str">
        <f>SABI_SUMMARY!N283</f>
        <v>MORTALITY</v>
      </c>
      <c r="Q283" s="1">
        <f>SABI_SUMMARY!O283</f>
        <v>1</v>
      </c>
      <c r="R283" s="1">
        <f t="shared" si="39"/>
        <v>1</v>
      </c>
      <c r="S283" s="1">
        <f t="shared" si="40"/>
        <v>1</v>
      </c>
      <c r="T283" t="s">
        <v>800</v>
      </c>
      <c r="U283">
        <v>1</v>
      </c>
      <c r="V283" s="1">
        <f t="array" ref="V283">INDEX($AC$1:$AM$262,MATCH(1,($AC$1:$AC$262=T283)*($AD$1:$AD$262=U283),0),8)</f>
        <v>45</v>
      </c>
      <c r="W283" s="1" t="str">
        <f t="shared" si="41"/>
        <v>ADULT_36_48</v>
      </c>
      <c r="X283" s="1">
        <f t="shared" si="36"/>
        <v>0</v>
      </c>
      <c r="Y283" s="1">
        <f t="shared" si="42"/>
        <v>0</v>
      </c>
    </row>
    <row r="284" spans="1:25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37"/>
        <v>2</v>
      </c>
      <c r="M284" s="1">
        <f t="shared" si="38"/>
        <v>2</v>
      </c>
      <c r="N284" s="1" t="str">
        <f>SABI_SUMMARY!L284</f>
        <v>CUB</v>
      </c>
      <c r="O284" s="1" t="str">
        <f>SABI_SUMMARY!M284</f>
        <v>NA_CUB</v>
      </c>
      <c r="P284" s="1" t="str">
        <f>SABI_SUMMARY!N284</f>
        <v>MORTALITY</v>
      </c>
      <c r="Q284" s="1">
        <f>SABI_SUMMARY!O284</f>
        <v>1</v>
      </c>
      <c r="R284" s="1">
        <f t="shared" si="39"/>
        <v>1</v>
      </c>
      <c r="S284" s="1">
        <f t="shared" si="40"/>
        <v>1</v>
      </c>
      <c r="T284" s="1" t="s">
        <v>800</v>
      </c>
      <c r="U284">
        <v>1</v>
      </c>
      <c r="V284" s="1">
        <f t="array" ref="V284">INDEX($AC$1:$AM$262,MATCH(1,($AC$1:$AC$262=T284)*($AD$1:$AD$262=U284),0),8)</f>
        <v>45</v>
      </c>
      <c r="W284" s="1" t="str">
        <f t="shared" si="41"/>
        <v>ADULT_36_48</v>
      </c>
      <c r="X284" s="1">
        <f t="shared" si="36"/>
        <v>0</v>
      </c>
      <c r="Y284" s="1">
        <f t="shared" si="42"/>
        <v>0</v>
      </c>
    </row>
    <row r="285" spans="1:25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37"/>
        <v>3</v>
      </c>
      <c r="M285" s="1">
        <f t="shared" si="38"/>
        <v>3</v>
      </c>
      <c r="N285" s="1" t="str">
        <f>SABI_SUMMARY!L285</f>
        <v>CUB</v>
      </c>
      <c r="O285" s="1" t="str">
        <f>SABI_SUMMARY!M285</f>
        <v>NA_CUB</v>
      </c>
      <c r="P285" s="1" t="str">
        <f>SABI_SUMMARY!N285</f>
        <v>MORTALITY</v>
      </c>
      <c r="Q285" s="1">
        <f>SABI_SUMMARY!O285</f>
        <v>1</v>
      </c>
      <c r="R285" s="1">
        <f t="shared" si="39"/>
        <v>1</v>
      </c>
      <c r="S285" s="1">
        <f t="shared" si="40"/>
        <v>1</v>
      </c>
      <c r="T285" s="1" t="s">
        <v>800</v>
      </c>
      <c r="U285">
        <v>2</v>
      </c>
      <c r="V285" s="1">
        <f t="array" ref="V285">INDEX($AC$1:$AM$262,MATCH(1,($AC$1:$AC$262=T285)*($AD$1:$AD$262=U285),0),8)</f>
        <v>54</v>
      </c>
      <c r="W285" s="1" t="str">
        <f t="shared" si="41"/>
        <v>ADULT_48_60</v>
      </c>
      <c r="X285" s="1">
        <f t="shared" si="36"/>
        <v>0</v>
      </c>
      <c r="Y285" s="1">
        <f t="shared" si="42"/>
        <v>0</v>
      </c>
    </row>
    <row r="286" spans="1:25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37"/>
        <v>12</v>
      </c>
      <c r="M286" s="1">
        <f t="shared" si="38"/>
        <v>14</v>
      </c>
      <c r="N286" s="1" t="str">
        <f>SABI_SUMMARY!L286</f>
        <v>JUVENILE</v>
      </c>
      <c r="O286" s="1" t="str">
        <f>SABI_SUMMARY!M286</f>
        <v>FEMALE_JUVENILE</v>
      </c>
      <c r="P286" s="1" t="str">
        <f>SABI_SUMMARY!N286</f>
        <v>CENSORED</v>
      </c>
      <c r="Q286" s="1">
        <f>SABI_SUMMARY!O286</f>
        <v>0</v>
      </c>
      <c r="R286" s="1">
        <f t="shared" si="39"/>
        <v>0</v>
      </c>
      <c r="S286" s="1">
        <f t="shared" si="40"/>
        <v>1</v>
      </c>
      <c r="T286" s="1" t="s">
        <v>800</v>
      </c>
      <c r="U286">
        <v>2</v>
      </c>
      <c r="V286" s="1">
        <f t="array" ref="V286">INDEX($AC$1:$AM$262,MATCH(1,($AC$1:$AC$262=T286)*($AD$1:$AD$262=U286),0),8)</f>
        <v>54</v>
      </c>
      <c r="W286" s="1" t="str">
        <f t="shared" si="41"/>
        <v>ADULT_48_60</v>
      </c>
      <c r="X286" s="1">
        <f t="shared" si="36"/>
        <v>1</v>
      </c>
      <c r="Y286" s="1">
        <f t="shared" si="42"/>
        <v>0</v>
      </c>
    </row>
    <row r="287" spans="1:25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37"/>
        <v>12</v>
      </c>
      <c r="M287" s="1">
        <f t="shared" si="38"/>
        <v>24</v>
      </c>
      <c r="N287" s="1" t="str">
        <f>SABI_SUMMARY!L287</f>
        <v>JUVENILE</v>
      </c>
      <c r="O287" s="1" t="str">
        <f>SABI_SUMMARY!M287</f>
        <v>MALE_JUVENILE</v>
      </c>
      <c r="P287" s="1" t="str">
        <f>SABI_SUMMARY!N287</f>
        <v>CENSORED</v>
      </c>
      <c r="Q287" s="1">
        <f>SABI_SUMMARY!O287</f>
        <v>0</v>
      </c>
      <c r="R287" s="1">
        <f t="shared" si="39"/>
        <v>0</v>
      </c>
      <c r="S287" s="1">
        <f t="shared" si="40"/>
        <v>1</v>
      </c>
      <c r="T287" t="s">
        <v>603</v>
      </c>
      <c r="U287">
        <v>1</v>
      </c>
      <c r="V287" s="1">
        <f t="array" ref="V287">INDEX($AC$1:$AM$262,MATCH(1,($AC$1:$AC$262=T287)*($AD$1:$AD$262=U287),0),8)</f>
        <v>55</v>
      </c>
      <c r="W287" s="1" t="str">
        <f t="shared" si="41"/>
        <v>ADULT_48_60</v>
      </c>
      <c r="X287" s="1">
        <f t="shared" si="36"/>
        <v>1</v>
      </c>
      <c r="Y287" s="1">
        <f t="shared" si="42"/>
        <v>1</v>
      </c>
    </row>
    <row r="288" spans="1:25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37"/>
        <v>12</v>
      </c>
      <c r="M288" s="1">
        <f t="shared" si="38"/>
        <v>24</v>
      </c>
      <c r="N288" s="1" t="str">
        <f>SABI_SUMMARY!L288</f>
        <v>JUVENILE</v>
      </c>
      <c r="O288" s="1" t="str">
        <f>SABI_SUMMARY!M288</f>
        <v>MALE_JUVENILE</v>
      </c>
      <c r="P288" s="1" t="str">
        <f>SABI_SUMMARY!N288</f>
        <v>CENSORED</v>
      </c>
      <c r="Q288" s="1">
        <f>SABI_SUMMARY!O288</f>
        <v>0</v>
      </c>
      <c r="R288" s="1">
        <f t="shared" si="39"/>
        <v>0</v>
      </c>
      <c r="S288" s="1">
        <f t="shared" si="40"/>
        <v>1</v>
      </c>
      <c r="T288" t="s">
        <v>603</v>
      </c>
      <c r="U288">
        <v>1</v>
      </c>
      <c r="V288" s="1">
        <f t="array" ref="V288">INDEX($AC$1:$AM$262,MATCH(1,($AC$1:$AC$262=T288)*($AD$1:$AD$262=U288),0),8)</f>
        <v>55</v>
      </c>
      <c r="W288" s="1" t="str">
        <f t="shared" si="41"/>
        <v>ADULT_48_60</v>
      </c>
      <c r="X288" s="1">
        <f t="shared" si="36"/>
        <v>1</v>
      </c>
      <c r="Y288" s="1">
        <f t="shared" si="42"/>
        <v>1</v>
      </c>
    </row>
    <row r="289" spans="1:25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37"/>
        <v>2</v>
      </c>
      <c r="M289" s="1">
        <f t="shared" si="38"/>
        <v>2</v>
      </c>
      <c r="N289" s="1" t="str">
        <f>SABI_SUMMARY!L289</f>
        <v>CUB</v>
      </c>
      <c r="O289" s="1" t="str">
        <f>SABI_SUMMARY!M289</f>
        <v>NA_CUB</v>
      </c>
      <c r="P289" s="1" t="str">
        <f>SABI_SUMMARY!N289</f>
        <v>MORTALITY</v>
      </c>
      <c r="Q289" s="1">
        <f>SABI_SUMMARY!O289</f>
        <v>1</v>
      </c>
      <c r="R289" s="1">
        <f t="shared" si="39"/>
        <v>1</v>
      </c>
      <c r="S289" s="1">
        <f t="shared" si="40"/>
        <v>1</v>
      </c>
      <c r="T289" t="s">
        <v>603</v>
      </c>
      <c r="U289">
        <v>2</v>
      </c>
      <c r="V289" s="1">
        <f t="array" ref="V289">INDEX($AC$1:$AM$262,MATCH(1,($AC$1:$AC$262=T289)*($AD$1:$AD$262=U289),0),8)</f>
        <v>83</v>
      </c>
      <c r="W289" s="1" t="str">
        <f t="shared" si="41"/>
        <v>ADULT_72_84</v>
      </c>
      <c r="X289" s="1">
        <f t="shared" si="36"/>
        <v>0</v>
      </c>
      <c r="Y289" s="1">
        <f t="shared" si="42"/>
        <v>0</v>
      </c>
    </row>
    <row r="290" spans="1:25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37"/>
        <v>2</v>
      </c>
      <c r="M290" s="1">
        <f t="shared" si="38"/>
        <v>2</v>
      </c>
      <c r="N290" s="1" t="str">
        <f>SABI_SUMMARY!L290</f>
        <v>CUB</v>
      </c>
      <c r="O290" s="1" t="str">
        <f>SABI_SUMMARY!M290</f>
        <v>NA_CUB</v>
      </c>
      <c r="P290" s="1" t="str">
        <f>SABI_SUMMARY!N290</f>
        <v>MORTALITY</v>
      </c>
      <c r="Q290" s="1">
        <f>SABI_SUMMARY!O290</f>
        <v>1</v>
      </c>
      <c r="R290" s="1">
        <f t="shared" si="39"/>
        <v>1</v>
      </c>
      <c r="S290" s="1">
        <f t="shared" si="40"/>
        <v>1</v>
      </c>
      <c r="T290" t="s">
        <v>603</v>
      </c>
      <c r="U290">
        <v>2</v>
      </c>
      <c r="V290" s="1">
        <f t="array" ref="V290">INDEX($AC$1:$AM$262,MATCH(1,($AC$1:$AC$262=T290)*($AD$1:$AD$262=U290),0),8)</f>
        <v>83</v>
      </c>
      <c r="W290" s="1" t="str">
        <f t="shared" si="41"/>
        <v>ADULT_72_84</v>
      </c>
      <c r="X290" s="1">
        <f t="shared" si="36"/>
        <v>0</v>
      </c>
      <c r="Y290" s="1">
        <f t="shared" si="42"/>
        <v>0</v>
      </c>
    </row>
    <row r="291" spans="1:25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37"/>
        <v>12</v>
      </c>
      <c r="M291" s="1">
        <f t="shared" si="38"/>
        <v>24</v>
      </c>
      <c r="N291" s="1" t="str">
        <f>SABI_SUMMARY!L291</f>
        <v>SUBADULT</v>
      </c>
      <c r="O291" s="1" t="str">
        <f>SABI_SUMMARY!M291</f>
        <v>MALE_SUBADULT</v>
      </c>
      <c r="P291" s="1" t="str">
        <f>SABI_SUMMARY!N291</f>
        <v>MORTALITY</v>
      </c>
      <c r="Q291" s="1">
        <f>SABI_SUMMARY!O291</f>
        <v>1</v>
      </c>
      <c r="R291" s="1">
        <f t="shared" si="39"/>
        <v>0</v>
      </c>
      <c r="S291" s="1">
        <f t="shared" si="40"/>
        <v>0</v>
      </c>
      <c r="T291" t="s">
        <v>603</v>
      </c>
      <c r="U291">
        <v>3</v>
      </c>
      <c r="V291" s="1">
        <f t="array" ref="V291">INDEX($AC$1:$AM$262,MATCH(1,($AC$1:$AC$262=T291)*($AD$1:$AD$262=U291),0),8)</f>
        <v>94</v>
      </c>
      <c r="W291" s="1" t="str">
        <f t="shared" si="41"/>
        <v>ADULT_84</v>
      </c>
      <c r="X291" s="1">
        <f t="shared" si="36"/>
        <v>1</v>
      </c>
      <c r="Y291" s="1">
        <f t="shared" si="42"/>
        <v>1</v>
      </c>
    </row>
    <row r="292" spans="1:25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37"/>
        <v>12</v>
      </c>
      <c r="M292" s="1">
        <f t="shared" si="38"/>
        <v>24</v>
      </c>
      <c r="N292" s="1" t="str">
        <f>SABI_SUMMARY!L292</f>
        <v>SUBADULT</v>
      </c>
      <c r="O292" s="1" t="str">
        <f>SABI_SUMMARY!M292</f>
        <v>MALE_SUBADULT</v>
      </c>
      <c r="P292" s="1" t="str">
        <f>SABI_SUMMARY!N292</f>
        <v>MORTALITY</v>
      </c>
      <c r="Q292" s="1">
        <f>SABI_SUMMARY!O292</f>
        <v>1</v>
      </c>
      <c r="R292" s="1">
        <f t="shared" si="39"/>
        <v>0</v>
      </c>
      <c r="S292" s="1">
        <f t="shared" si="40"/>
        <v>0</v>
      </c>
      <c r="T292" t="s">
        <v>603</v>
      </c>
      <c r="U292">
        <v>3</v>
      </c>
      <c r="V292" s="1">
        <f t="array" ref="V292">INDEX($AC$1:$AM$262,MATCH(1,($AC$1:$AC$262=T292)*($AD$1:$AD$262=U292),0),8)</f>
        <v>94</v>
      </c>
      <c r="W292" s="1" t="str">
        <f t="shared" si="41"/>
        <v>ADULT_84</v>
      </c>
      <c r="X292" s="1">
        <f t="shared" si="36"/>
        <v>1</v>
      </c>
      <c r="Y292" s="1">
        <f t="shared" si="42"/>
        <v>1</v>
      </c>
    </row>
    <row r="293" spans="1:25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37"/>
        <v>12</v>
      </c>
      <c r="M293" s="1">
        <f t="shared" si="38"/>
        <v>24</v>
      </c>
      <c r="N293" s="1" t="str">
        <f>SABI_SUMMARY!L293</f>
        <v>JUVENILE</v>
      </c>
      <c r="O293" s="1" t="str">
        <f>SABI_SUMMARY!M293</f>
        <v>FEMALE_JUVENILE</v>
      </c>
      <c r="P293" s="1" t="str">
        <f>SABI_SUMMARY!N293</f>
        <v>MORTALITY</v>
      </c>
      <c r="Q293" s="1">
        <f>SABI_SUMMARY!O293</f>
        <v>1</v>
      </c>
      <c r="R293" s="1">
        <f t="shared" si="39"/>
        <v>0</v>
      </c>
      <c r="S293" s="1">
        <f t="shared" si="40"/>
        <v>1</v>
      </c>
      <c r="T293" t="s">
        <v>603</v>
      </c>
      <c r="U293">
        <v>4</v>
      </c>
      <c r="V293" s="1">
        <f t="array" ref="V293">INDEX($AC$1:$AM$262,MATCH(1,($AC$1:$AC$262=T293)*($AD$1:$AD$262=U293),0),8)</f>
        <v>132</v>
      </c>
      <c r="W293" s="1" t="str">
        <f t="shared" si="41"/>
        <v>ADULT_84</v>
      </c>
      <c r="X293" s="1">
        <f t="shared" si="36"/>
        <v>1</v>
      </c>
      <c r="Y293" s="1">
        <f t="shared" si="42"/>
        <v>1</v>
      </c>
    </row>
    <row r="294" spans="1:25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37"/>
        <v>12</v>
      </c>
      <c r="M294" s="1">
        <f t="shared" si="38"/>
        <v>24</v>
      </c>
      <c r="N294" s="1" t="str">
        <f>SABI_SUMMARY!L294</f>
        <v>ADULT_84</v>
      </c>
      <c r="O294" s="1" t="str">
        <f>SABI_SUMMARY!M294</f>
        <v>FEMALE_ADULT_84</v>
      </c>
      <c r="P294" s="1" t="str">
        <f>SABI_SUMMARY!N294</f>
        <v>CENSORED</v>
      </c>
      <c r="Q294" s="1">
        <f>SABI_SUMMARY!O294</f>
        <v>0</v>
      </c>
      <c r="R294" s="1">
        <f t="shared" si="39"/>
        <v>0</v>
      </c>
      <c r="S294" s="1">
        <f t="shared" si="40"/>
        <v>0</v>
      </c>
      <c r="T294" t="s">
        <v>603</v>
      </c>
      <c r="U294">
        <v>4</v>
      </c>
      <c r="V294" s="1">
        <f t="array" ref="V294">INDEX($AC$1:$AM$262,MATCH(1,($AC$1:$AC$262=T294)*($AD$1:$AD$262=U294),0),8)</f>
        <v>132</v>
      </c>
      <c r="W294" s="1" t="str">
        <f t="shared" si="41"/>
        <v>ADULT_84</v>
      </c>
      <c r="X294" s="1">
        <f t="shared" si="36"/>
        <v>1</v>
      </c>
      <c r="Y294" s="1">
        <f t="shared" si="42"/>
        <v>1</v>
      </c>
    </row>
    <row r="295" spans="1:25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37"/>
        <v>12</v>
      </c>
      <c r="M295" s="1">
        <f t="shared" si="38"/>
        <v>12</v>
      </c>
      <c r="N295" s="1" t="str">
        <f>SABI_SUMMARY!L295</f>
        <v>CUB</v>
      </c>
      <c r="O295" s="1" t="str">
        <f>SABI_SUMMARY!M295</f>
        <v>FEMALE_CUB</v>
      </c>
      <c r="P295" s="1" t="str">
        <f>SABI_SUMMARY!N295</f>
        <v>MORTALITY</v>
      </c>
      <c r="Q295" s="1">
        <f>SABI_SUMMARY!O295</f>
        <v>1</v>
      </c>
      <c r="R295" s="1">
        <f t="shared" si="39"/>
        <v>1</v>
      </c>
      <c r="S295" s="1">
        <f t="shared" si="40"/>
        <v>1</v>
      </c>
      <c r="T295" t="s">
        <v>603</v>
      </c>
      <c r="U295">
        <v>5</v>
      </c>
      <c r="V295" s="1">
        <f t="array" ref="V295">INDEX($AC$1:$AM$262,MATCH(1,($AC$1:$AC$262=T295)*($AD$1:$AD$262=U295),0),8)</f>
        <v>153</v>
      </c>
      <c r="W295" s="1" t="str">
        <f t="shared" si="41"/>
        <v>ADULT_84</v>
      </c>
      <c r="X295" s="1">
        <f t="shared" si="36"/>
        <v>1</v>
      </c>
      <c r="Y295" s="1">
        <f t="shared" si="42"/>
        <v>0</v>
      </c>
    </row>
    <row r="296" spans="1:25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37"/>
        <v>12</v>
      </c>
      <c r="M296" s="1">
        <f t="shared" si="38"/>
        <v>24</v>
      </c>
      <c r="N296" s="1" t="str">
        <f>SABI_SUMMARY!L296</f>
        <v>ADULT_48_60</v>
      </c>
      <c r="O296" s="1" t="str">
        <f>SABI_SUMMARY!M296</f>
        <v>MALE_ADULT_48_60</v>
      </c>
      <c r="P296" s="1" t="str">
        <f>SABI_SUMMARY!N296</f>
        <v>CENSORED</v>
      </c>
      <c r="Q296" s="1">
        <f>SABI_SUMMARY!O296</f>
        <v>0</v>
      </c>
      <c r="R296" s="1">
        <f t="shared" si="39"/>
        <v>0</v>
      </c>
      <c r="S296" s="1">
        <f t="shared" si="40"/>
        <v>0</v>
      </c>
      <c r="T296" t="s">
        <v>603</v>
      </c>
      <c r="U296">
        <v>5</v>
      </c>
      <c r="V296" s="1">
        <f t="array" ref="V296">INDEX($AC$1:$AM$262,MATCH(1,($AC$1:$AC$262=T296)*($AD$1:$AD$262=U296),0),8)</f>
        <v>153</v>
      </c>
      <c r="W296" s="1" t="str">
        <f t="shared" si="41"/>
        <v>ADULT_84</v>
      </c>
      <c r="X296" s="1">
        <f t="shared" si="36"/>
        <v>1</v>
      </c>
      <c r="Y296" s="1">
        <f t="shared" si="42"/>
        <v>1</v>
      </c>
    </row>
    <row r="297" spans="1:25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37"/>
        <v>2</v>
      </c>
      <c r="M297" s="1">
        <f t="shared" si="38"/>
        <v>2</v>
      </c>
      <c r="N297" s="1" t="str">
        <f>SABI_SUMMARY!L297</f>
        <v>CUB</v>
      </c>
      <c r="O297" s="1" t="str">
        <f>SABI_SUMMARY!M297</f>
        <v>NA_CUB</v>
      </c>
      <c r="P297" s="1" t="str">
        <f>SABI_SUMMARY!N297</f>
        <v>MORTALITY</v>
      </c>
      <c r="Q297" s="1">
        <f>SABI_SUMMARY!O297</f>
        <v>1</v>
      </c>
      <c r="R297" s="1">
        <f t="shared" si="39"/>
        <v>1</v>
      </c>
      <c r="S297" s="1">
        <f t="shared" si="40"/>
        <v>1</v>
      </c>
      <c r="T297" t="s">
        <v>603</v>
      </c>
      <c r="U297">
        <v>6</v>
      </c>
      <c r="V297" s="1">
        <f t="array" ref="V297">INDEX($AC$1:$AM$262,MATCH(1,($AC$1:$AC$262=T297)*($AD$1:$AD$262=U297),0),8)</f>
        <v>189</v>
      </c>
      <c r="W297" s="1" t="str">
        <f t="shared" si="41"/>
        <v>ADULT_84</v>
      </c>
      <c r="X297" s="1">
        <f t="shared" si="36"/>
        <v>0</v>
      </c>
      <c r="Y297" s="1">
        <f t="shared" si="42"/>
        <v>0</v>
      </c>
    </row>
    <row r="298" spans="1:25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37"/>
        <v>2</v>
      </c>
      <c r="M298" s="1">
        <f t="shared" si="38"/>
        <v>2</v>
      </c>
      <c r="N298" s="1" t="str">
        <f>SABI_SUMMARY!L298</f>
        <v>CUB</v>
      </c>
      <c r="O298" s="1" t="str">
        <f>SABI_SUMMARY!M298</f>
        <v>NA_CUB</v>
      </c>
      <c r="P298" s="1" t="str">
        <f>SABI_SUMMARY!N298</f>
        <v>MORTALITY</v>
      </c>
      <c r="Q298" s="1">
        <f>SABI_SUMMARY!O298</f>
        <v>1</v>
      </c>
      <c r="R298" s="1">
        <f t="shared" si="39"/>
        <v>1</v>
      </c>
      <c r="S298" s="1">
        <f t="shared" si="40"/>
        <v>1</v>
      </c>
      <c r="T298" t="s">
        <v>603</v>
      </c>
      <c r="U298">
        <v>6</v>
      </c>
      <c r="V298" s="1">
        <f t="array" ref="V298">INDEX($AC$1:$AM$262,MATCH(1,($AC$1:$AC$262=T298)*($AD$1:$AD$262=U298),0),8)</f>
        <v>189</v>
      </c>
      <c r="W298" s="1" t="str">
        <f t="shared" si="41"/>
        <v>ADULT_84</v>
      </c>
      <c r="X298" s="1">
        <f t="shared" si="36"/>
        <v>0</v>
      </c>
      <c r="Y298" s="1">
        <f t="shared" si="42"/>
        <v>0</v>
      </c>
    </row>
    <row r="299" spans="1:25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37"/>
        <v>1</v>
      </c>
      <c r="M299" s="1">
        <f t="shared" si="38"/>
        <v>1</v>
      </c>
      <c r="N299" s="1" t="str">
        <f>SABI_SUMMARY!L299</f>
        <v>CUB</v>
      </c>
      <c r="O299" s="1" t="str">
        <f>SABI_SUMMARY!M299</f>
        <v>NA_CUB</v>
      </c>
      <c r="P299" s="1" t="str">
        <f>SABI_SUMMARY!N299</f>
        <v>MORTALITY</v>
      </c>
      <c r="Q299" s="1">
        <f>SABI_SUMMARY!O299</f>
        <v>1</v>
      </c>
      <c r="R299" s="1">
        <f t="shared" si="39"/>
        <v>1</v>
      </c>
      <c r="S299" s="1">
        <f t="shared" si="40"/>
        <v>1</v>
      </c>
      <c r="T299" t="s">
        <v>614</v>
      </c>
      <c r="U299">
        <v>1</v>
      </c>
      <c r="V299" s="1">
        <f t="array" ref="V299">INDEX($AC$1:$AM$262,MATCH(1,($AC$1:$AC$262=T299)*($AD$1:$AD$262=U299),0),8)</f>
        <v>42</v>
      </c>
      <c r="W299" s="1" t="str">
        <f t="shared" si="41"/>
        <v>ADULT_36_48</v>
      </c>
      <c r="X299" s="1">
        <f t="shared" si="36"/>
        <v>0</v>
      </c>
      <c r="Y299" s="1">
        <f t="shared" si="42"/>
        <v>0</v>
      </c>
    </row>
    <row r="300" spans="1:25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37"/>
        <v>1</v>
      </c>
      <c r="M300" s="1">
        <f t="shared" si="38"/>
        <v>1</v>
      </c>
      <c r="N300" s="1" t="str">
        <f>SABI_SUMMARY!L300</f>
        <v>CUB</v>
      </c>
      <c r="O300" s="1" t="str">
        <f>SABI_SUMMARY!M300</f>
        <v>NA_CUB</v>
      </c>
      <c r="P300" s="1" t="str">
        <f>SABI_SUMMARY!N300</f>
        <v>MORTALITY</v>
      </c>
      <c r="Q300" s="1">
        <f>SABI_SUMMARY!O300</f>
        <v>1</v>
      </c>
      <c r="R300" s="1">
        <f t="shared" si="39"/>
        <v>1</v>
      </c>
      <c r="S300" s="1">
        <f t="shared" si="40"/>
        <v>1</v>
      </c>
      <c r="T300" t="s">
        <v>614</v>
      </c>
      <c r="U300">
        <v>1</v>
      </c>
      <c r="V300" s="1">
        <f t="array" ref="V300">INDEX($AC$1:$AM$262,MATCH(1,($AC$1:$AC$262=T300)*($AD$1:$AD$262=U300),0),8)</f>
        <v>42</v>
      </c>
      <c r="W300" s="1" t="str">
        <f t="shared" si="41"/>
        <v>ADULT_36_48</v>
      </c>
      <c r="X300" s="1">
        <f t="shared" si="36"/>
        <v>0</v>
      </c>
      <c r="Y300" s="1">
        <f t="shared" si="42"/>
        <v>0</v>
      </c>
    </row>
    <row r="301" spans="1:25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37"/>
        <v>12</v>
      </c>
      <c r="M301" s="1">
        <f t="shared" si="38"/>
        <v>22</v>
      </c>
      <c r="N301" s="1" t="str">
        <f>SABI_SUMMARY!L301</f>
        <v>JUVENILE</v>
      </c>
      <c r="O301" s="1" t="str">
        <f>SABI_SUMMARY!M301</f>
        <v>MALE_JUVENILE</v>
      </c>
      <c r="P301" s="1" t="str">
        <f>SABI_SUMMARY!N301</f>
        <v>CENSORED</v>
      </c>
      <c r="Q301" s="1">
        <f>SABI_SUMMARY!O301</f>
        <v>0</v>
      </c>
      <c r="R301" s="1">
        <f t="shared" si="39"/>
        <v>0</v>
      </c>
      <c r="S301" s="1">
        <f t="shared" si="40"/>
        <v>1</v>
      </c>
      <c r="T301" t="s">
        <v>614</v>
      </c>
      <c r="U301">
        <v>2</v>
      </c>
      <c r="V301" s="1">
        <f t="array" ref="V301">INDEX($AC$1:$AM$262,MATCH(1,($AC$1:$AC$262=T301)*($AD$1:$AD$262=U301),0),8)</f>
        <v>48</v>
      </c>
      <c r="W301" s="1" t="str">
        <f t="shared" si="41"/>
        <v>ADULT_36_48</v>
      </c>
      <c r="X301" s="1">
        <f t="shared" si="36"/>
        <v>1</v>
      </c>
      <c r="Y301" s="1">
        <f t="shared" si="42"/>
        <v>0</v>
      </c>
    </row>
    <row r="302" spans="1:25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37"/>
        <v>12</v>
      </c>
      <c r="M302" s="1">
        <f t="shared" si="38"/>
        <v>24</v>
      </c>
      <c r="N302" s="1" t="str">
        <f>SABI_SUMMARY!L302</f>
        <v>ADULT_60_72</v>
      </c>
      <c r="O302" s="1" t="str">
        <f>SABI_SUMMARY!M302</f>
        <v>FEMALE_ADULT_60_72</v>
      </c>
      <c r="P302" s="1" t="str">
        <f>SABI_SUMMARY!N302</f>
        <v>CENSORED</v>
      </c>
      <c r="Q302" s="1">
        <f>SABI_SUMMARY!O302</f>
        <v>0</v>
      </c>
      <c r="R302" s="1">
        <f t="shared" si="39"/>
        <v>0</v>
      </c>
      <c r="S302" s="1">
        <f t="shared" si="40"/>
        <v>0</v>
      </c>
      <c r="T302" t="s">
        <v>614</v>
      </c>
      <c r="U302">
        <v>2</v>
      </c>
      <c r="V302" s="1">
        <f t="array" ref="V302">INDEX($AC$1:$AM$262,MATCH(1,($AC$1:$AC$262=T302)*($AD$1:$AD$262=U302),0),8)</f>
        <v>48</v>
      </c>
      <c r="W302" s="1" t="str">
        <f t="shared" si="41"/>
        <v>ADULT_36_48</v>
      </c>
      <c r="X302" s="1">
        <f t="shared" si="36"/>
        <v>1</v>
      </c>
      <c r="Y302" s="1">
        <f t="shared" si="42"/>
        <v>1</v>
      </c>
    </row>
    <row r="303" spans="1:25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37"/>
        <v>4</v>
      </c>
      <c r="M303" s="1">
        <f t="shared" si="38"/>
        <v>4</v>
      </c>
      <c r="N303" s="1" t="str">
        <f>SABI_SUMMARY!L303</f>
        <v>CUB</v>
      </c>
      <c r="O303" s="1" t="str">
        <f>SABI_SUMMARY!M303</f>
        <v>NA_CUB</v>
      </c>
      <c r="P303" s="1" t="str">
        <f>SABI_SUMMARY!N303</f>
        <v>MORTALITY</v>
      </c>
      <c r="Q303" s="1">
        <f>SABI_SUMMARY!O303</f>
        <v>1</v>
      </c>
      <c r="R303" s="1">
        <f t="shared" si="39"/>
        <v>1</v>
      </c>
      <c r="S303" s="1">
        <f t="shared" si="40"/>
        <v>1</v>
      </c>
      <c r="T303" t="s">
        <v>614</v>
      </c>
      <c r="U303">
        <v>3</v>
      </c>
      <c r="V303" s="1">
        <f t="array" ref="V303">INDEX($AC$1:$AM$262,MATCH(1,($AC$1:$AC$262=T303)*($AD$1:$AD$262=U303),0),8)</f>
        <v>70</v>
      </c>
      <c r="W303" s="1" t="str">
        <f t="shared" si="41"/>
        <v>ADULT_60_72</v>
      </c>
      <c r="X303" s="1">
        <f t="shared" si="36"/>
        <v>0</v>
      </c>
      <c r="Y303" s="1">
        <f t="shared" si="42"/>
        <v>0</v>
      </c>
    </row>
    <row r="304" spans="1:25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37"/>
        <v>4</v>
      </c>
      <c r="M304" s="1">
        <f t="shared" si="38"/>
        <v>4</v>
      </c>
      <c r="N304" s="1" t="str">
        <f>SABI_SUMMARY!L304</f>
        <v>CUB</v>
      </c>
      <c r="O304" s="1" t="str">
        <f>SABI_SUMMARY!M304</f>
        <v>NA_CUB</v>
      </c>
      <c r="P304" s="1" t="str">
        <f>SABI_SUMMARY!N304</f>
        <v>MORTALITY</v>
      </c>
      <c r="Q304" s="1">
        <f>SABI_SUMMARY!O304</f>
        <v>1</v>
      </c>
      <c r="R304" s="1">
        <f t="shared" si="39"/>
        <v>1</v>
      </c>
      <c r="S304" s="1">
        <f t="shared" si="40"/>
        <v>1</v>
      </c>
      <c r="T304" t="s">
        <v>614</v>
      </c>
      <c r="U304">
        <v>3</v>
      </c>
      <c r="V304" s="1">
        <f t="array" ref="V304">INDEX($AC$1:$AM$262,MATCH(1,($AC$1:$AC$262=T304)*($AD$1:$AD$262=U304),0),8)</f>
        <v>70</v>
      </c>
      <c r="W304" s="1" t="str">
        <f t="shared" si="41"/>
        <v>ADULT_60_72</v>
      </c>
      <c r="X304" s="1">
        <f t="shared" si="36"/>
        <v>0</v>
      </c>
      <c r="Y304" s="1">
        <f t="shared" si="42"/>
        <v>0</v>
      </c>
    </row>
    <row r="305" spans="1:25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37"/>
        <v>1</v>
      </c>
      <c r="M305" s="1">
        <f t="shared" si="38"/>
        <v>1</v>
      </c>
      <c r="N305" s="1" t="str">
        <f>SABI_SUMMARY!L305</f>
        <v>CUB</v>
      </c>
      <c r="O305" s="1" t="str">
        <f>SABI_SUMMARY!M305</f>
        <v>NA_CUB</v>
      </c>
      <c r="P305" s="1" t="str">
        <f>SABI_SUMMARY!N305</f>
        <v>MORTALITY</v>
      </c>
      <c r="Q305" s="1">
        <f>SABI_SUMMARY!O305</f>
        <v>1</v>
      </c>
      <c r="R305" s="1">
        <f t="shared" si="39"/>
        <v>1</v>
      </c>
      <c r="S305" s="1">
        <f t="shared" si="40"/>
        <v>1</v>
      </c>
      <c r="T305" t="s">
        <v>614</v>
      </c>
      <c r="U305">
        <v>4</v>
      </c>
      <c r="V305" s="1">
        <f t="array" ref="V305">INDEX($AC$1:$AM$262,MATCH(1,($AC$1:$AC$262=T305)*($AD$1:$AD$262=U305),0),8)</f>
        <v>79</v>
      </c>
      <c r="W305" s="1" t="str">
        <f t="shared" si="41"/>
        <v>ADULT_72_84</v>
      </c>
      <c r="X305" s="1">
        <f t="shared" si="36"/>
        <v>0</v>
      </c>
      <c r="Y305" s="1">
        <f t="shared" si="42"/>
        <v>0</v>
      </c>
    </row>
    <row r="306" spans="1:25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37"/>
        <v>1</v>
      </c>
      <c r="M306" s="1">
        <f t="shared" si="38"/>
        <v>1</v>
      </c>
      <c r="N306" s="1" t="str">
        <f>SABI_SUMMARY!L306</f>
        <v>CUB</v>
      </c>
      <c r="O306" s="1" t="str">
        <f>SABI_SUMMARY!M306</f>
        <v>NA_CUB</v>
      </c>
      <c r="P306" s="1" t="str">
        <f>SABI_SUMMARY!N306</f>
        <v>MORTALITY</v>
      </c>
      <c r="Q306" s="1">
        <f>SABI_SUMMARY!O306</f>
        <v>1</v>
      </c>
      <c r="R306" s="1">
        <f t="shared" si="39"/>
        <v>1</v>
      </c>
      <c r="S306" s="1">
        <f t="shared" si="40"/>
        <v>1</v>
      </c>
      <c r="T306" t="s">
        <v>614</v>
      </c>
      <c r="U306">
        <v>4</v>
      </c>
      <c r="V306" s="1">
        <f t="array" ref="V306">INDEX($AC$1:$AM$262,MATCH(1,($AC$1:$AC$262=T306)*($AD$1:$AD$262=U306),0),8)</f>
        <v>79</v>
      </c>
      <c r="W306" s="1" t="str">
        <f t="shared" si="41"/>
        <v>ADULT_72_84</v>
      </c>
      <c r="X306" s="1">
        <f t="shared" si="36"/>
        <v>0</v>
      </c>
      <c r="Y306" s="1">
        <f t="shared" si="42"/>
        <v>0</v>
      </c>
    </row>
    <row r="307" spans="1:25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37"/>
        <v>2</v>
      </c>
      <c r="M307" s="1">
        <f t="shared" si="38"/>
        <v>2</v>
      </c>
      <c r="N307" s="1" t="str">
        <f>SABI_SUMMARY!L307</f>
        <v>CUB</v>
      </c>
      <c r="O307" s="1" t="str">
        <f>SABI_SUMMARY!M307</f>
        <v>NA_CUB</v>
      </c>
      <c r="P307" s="1" t="str">
        <f>SABI_SUMMARY!N307</f>
        <v>MORTALITY</v>
      </c>
      <c r="Q307" s="1">
        <f>SABI_SUMMARY!O307</f>
        <v>1</v>
      </c>
      <c r="R307" s="1">
        <f t="shared" si="39"/>
        <v>1</v>
      </c>
      <c r="S307" s="1">
        <f t="shared" si="40"/>
        <v>1</v>
      </c>
      <c r="T307" t="s">
        <v>614</v>
      </c>
      <c r="U307">
        <v>5</v>
      </c>
      <c r="V307" s="1">
        <f t="array" ref="V307">INDEX($AC$1:$AM$262,MATCH(1,($AC$1:$AC$262=T307)*($AD$1:$AD$262=U307),0),8)</f>
        <v>86</v>
      </c>
      <c r="W307" s="1" t="str">
        <f t="shared" si="41"/>
        <v>ADULT_84</v>
      </c>
      <c r="X307" s="1">
        <f t="shared" si="36"/>
        <v>0</v>
      </c>
      <c r="Y307" s="1">
        <f t="shared" si="42"/>
        <v>0</v>
      </c>
    </row>
    <row r="308" spans="1:25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37"/>
        <v>12</v>
      </c>
      <c r="M308" s="1">
        <f t="shared" si="38"/>
        <v>12</v>
      </c>
      <c r="N308" s="1" t="str">
        <f>SABI_SUMMARY!L308</f>
        <v>CUB</v>
      </c>
      <c r="O308" s="1" t="str">
        <f>SABI_SUMMARY!M308</f>
        <v>FEMALE_CUB</v>
      </c>
      <c r="P308" s="1" t="str">
        <f>SABI_SUMMARY!N308</f>
        <v>MORTALITY</v>
      </c>
      <c r="Q308" s="1">
        <f>SABI_SUMMARY!O308</f>
        <v>1</v>
      </c>
      <c r="R308" s="1">
        <f t="shared" si="39"/>
        <v>1</v>
      </c>
      <c r="S308" s="1">
        <f t="shared" si="40"/>
        <v>1</v>
      </c>
      <c r="T308" t="s">
        <v>614</v>
      </c>
      <c r="U308">
        <v>5</v>
      </c>
      <c r="V308" s="1">
        <f t="array" ref="V308">INDEX($AC$1:$AM$262,MATCH(1,($AC$1:$AC$262=T308)*($AD$1:$AD$262=U308),0),8)</f>
        <v>86</v>
      </c>
      <c r="W308" s="1" t="str">
        <f t="shared" si="41"/>
        <v>ADULT_84</v>
      </c>
      <c r="X308" s="1">
        <f t="shared" si="36"/>
        <v>1</v>
      </c>
      <c r="Y308" s="1">
        <f t="shared" si="42"/>
        <v>0</v>
      </c>
    </row>
    <row r="309" spans="1:25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37"/>
        <v>3</v>
      </c>
      <c r="M309" s="1">
        <f t="shared" si="38"/>
        <v>3</v>
      </c>
      <c r="N309" s="1" t="str">
        <f>SABI_SUMMARY!L309</f>
        <v>CUB</v>
      </c>
      <c r="O309" s="1" t="str">
        <f>SABI_SUMMARY!M309</f>
        <v>NA_CUB</v>
      </c>
      <c r="P309" s="1" t="str">
        <f>SABI_SUMMARY!N309</f>
        <v>MORTALITY</v>
      </c>
      <c r="Q309" s="1">
        <f>SABI_SUMMARY!O309</f>
        <v>1</v>
      </c>
      <c r="R309" s="1">
        <f t="shared" si="39"/>
        <v>1</v>
      </c>
      <c r="S309" s="1">
        <f t="shared" si="40"/>
        <v>1</v>
      </c>
      <c r="T309" t="s">
        <v>614</v>
      </c>
      <c r="U309">
        <v>6</v>
      </c>
      <c r="V309" s="1">
        <f t="array" ref="V309">INDEX($AC$1:$AM$262,MATCH(1,($AC$1:$AC$262=T309)*($AD$1:$AD$262=U309),0),8)</f>
        <v>107</v>
      </c>
      <c r="W309" s="1" t="str">
        <f t="shared" si="41"/>
        <v>ADULT_84</v>
      </c>
      <c r="X309" s="1">
        <f t="shared" si="36"/>
        <v>0</v>
      </c>
      <c r="Y309" s="1">
        <f t="shared" si="42"/>
        <v>0</v>
      </c>
    </row>
    <row r="310" spans="1:25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37"/>
        <v>3</v>
      </c>
      <c r="M310" s="1">
        <f t="shared" si="38"/>
        <v>3</v>
      </c>
      <c r="N310" s="1" t="str">
        <f>SABI_SUMMARY!L310</f>
        <v>CUB</v>
      </c>
      <c r="O310" s="1" t="str">
        <f>SABI_SUMMARY!M310</f>
        <v>NA_CUB</v>
      </c>
      <c r="P310" s="1" t="str">
        <f>SABI_SUMMARY!N310</f>
        <v>MORTALITY</v>
      </c>
      <c r="Q310" s="1">
        <f>SABI_SUMMARY!O310</f>
        <v>1</v>
      </c>
      <c r="R310" s="1">
        <f t="shared" si="39"/>
        <v>1</v>
      </c>
      <c r="S310" s="1">
        <f t="shared" si="40"/>
        <v>1</v>
      </c>
      <c r="T310" t="s">
        <v>614</v>
      </c>
      <c r="U310">
        <v>6</v>
      </c>
      <c r="V310" s="1">
        <f t="array" ref="V310">INDEX($AC$1:$AM$262,MATCH(1,($AC$1:$AC$262=T310)*($AD$1:$AD$262=U310),0),8)</f>
        <v>107</v>
      </c>
      <c r="W310" s="1" t="str">
        <f t="shared" si="41"/>
        <v>ADULT_84</v>
      </c>
      <c r="X310" s="1">
        <f t="shared" si="36"/>
        <v>0</v>
      </c>
      <c r="Y310" s="1">
        <f t="shared" si="42"/>
        <v>0</v>
      </c>
    </row>
    <row r="311" spans="1:25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37"/>
        <v>2</v>
      </c>
      <c r="M311" s="1">
        <f t="shared" si="38"/>
        <v>2</v>
      </c>
      <c r="N311" s="1" t="str">
        <f>SABI_SUMMARY!L311</f>
        <v>CUB</v>
      </c>
      <c r="O311" s="1" t="str">
        <f>SABI_SUMMARY!M311</f>
        <v>NA_CUB</v>
      </c>
      <c r="P311" s="1" t="str">
        <f>SABI_SUMMARY!N311</f>
        <v>MORTALITY</v>
      </c>
      <c r="Q311" s="1">
        <f>SABI_SUMMARY!O311</f>
        <v>1</v>
      </c>
      <c r="R311" s="1">
        <f t="shared" si="39"/>
        <v>1</v>
      </c>
      <c r="S311" s="1">
        <f t="shared" si="40"/>
        <v>1</v>
      </c>
      <c r="T311" t="s">
        <v>614</v>
      </c>
      <c r="U311">
        <v>7</v>
      </c>
      <c r="V311" s="1">
        <f t="array" ref="V311">INDEX($AC$1:$AM$262,MATCH(1,($AC$1:$AC$262=T311)*($AD$1:$AD$262=U311),0),8)</f>
        <v>115</v>
      </c>
      <c r="W311" s="1" t="str">
        <f t="shared" si="41"/>
        <v>ADULT_84</v>
      </c>
      <c r="X311" s="1">
        <f t="shared" si="36"/>
        <v>0</v>
      </c>
      <c r="Y311" s="1">
        <f t="shared" si="42"/>
        <v>0</v>
      </c>
    </row>
    <row r="312" spans="1:25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37"/>
        <v>12</v>
      </c>
      <c r="M312" s="1">
        <f t="shared" si="38"/>
        <v>18</v>
      </c>
      <c r="N312" s="1" t="str">
        <f>SABI_SUMMARY!L312</f>
        <v>JUVENILE</v>
      </c>
      <c r="O312" s="1" t="str">
        <f>SABI_SUMMARY!M312</f>
        <v>MALE_JUVENILE</v>
      </c>
      <c r="P312" s="1" t="str">
        <f>SABI_SUMMARY!N312</f>
        <v>CENSORED</v>
      </c>
      <c r="Q312" s="1">
        <f>SABI_SUMMARY!O312</f>
        <v>0</v>
      </c>
      <c r="R312" s="1">
        <f t="shared" si="39"/>
        <v>0</v>
      </c>
      <c r="S312" s="1">
        <f t="shared" si="40"/>
        <v>1</v>
      </c>
      <c r="T312" t="s">
        <v>623</v>
      </c>
      <c r="U312">
        <v>1</v>
      </c>
      <c r="V312" s="1">
        <f t="array" ref="V312">INDEX($AC$1:$AM$262,MATCH(1,($AC$1:$AC$262=T312)*($AD$1:$AD$262=U312),0),8)</f>
        <v>36</v>
      </c>
      <c r="W312" s="1" t="str">
        <f t="shared" si="41"/>
        <v>SUBADULT</v>
      </c>
      <c r="X312" s="1">
        <f t="shared" si="36"/>
        <v>1</v>
      </c>
      <c r="Y312" s="1">
        <f t="shared" si="42"/>
        <v>0</v>
      </c>
    </row>
    <row r="313" spans="1:25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37"/>
        <v>12</v>
      </c>
      <c r="M313" s="1">
        <f t="shared" si="38"/>
        <v>18</v>
      </c>
      <c r="N313" s="1" t="str">
        <f>SABI_SUMMARY!L313</f>
        <v>JUVENILE</v>
      </c>
      <c r="O313" s="1" t="str">
        <f>SABI_SUMMARY!M313</f>
        <v>MALE_JUVENILE</v>
      </c>
      <c r="P313" s="1" t="str">
        <f>SABI_SUMMARY!N313</f>
        <v>CENSORED</v>
      </c>
      <c r="Q313" s="1">
        <f>SABI_SUMMARY!O313</f>
        <v>0</v>
      </c>
      <c r="R313" s="1">
        <f t="shared" si="39"/>
        <v>0</v>
      </c>
      <c r="S313" s="1">
        <f t="shared" si="40"/>
        <v>1</v>
      </c>
      <c r="T313" t="s">
        <v>623</v>
      </c>
      <c r="U313">
        <v>1</v>
      </c>
      <c r="V313" s="1">
        <f t="array" ref="V313">INDEX($AC$1:$AM$262,MATCH(1,($AC$1:$AC$262=T313)*($AD$1:$AD$262=U313),0),8)</f>
        <v>36</v>
      </c>
      <c r="W313" s="1" t="str">
        <f t="shared" si="41"/>
        <v>SUBADULT</v>
      </c>
      <c r="X313" s="1">
        <f t="shared" si="36"/>
        <v>1</v>
      </c>
      <c r="Y313" s="1">
        <f t="shared" si="42"/>
        <v>0</v>
      </c>
    </row>
    <row r="314" spans="1:25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37"/>
        <v>12</v>
      </c>
      <c r="M314" s="1">
        <f t="shared" si="38"/>
        <v>24</v>
      </c>
      <c r="N314" s="1" t="str">
        <f>SABI_SUMMARY!L314</f>
        <v>ADULT_84</v>
      </c>
      <c r="O314" s="1" t="str">
        <f>SABI_SUMMARY!M314</f>
        <v>FEMALE_ADULT_84</v>
      </c>
      <c r="P314" s="1" t="str">
        <f>SABI_SUMMARY!N314</f>
        <v>MORTALITY</v>
      </c>
      <c r="Q314" s="1">
        <f>SABI_SUMMARY!O314</f>
        <v>1</v>
      </c>
      <c r="R314" s="1">
        <f t="shared" si="39"/>
        <v>0</v>
      </c>
      <c r="S314" s="1">
        <f t="shared" si="40"/>
        <v>0</v>
      </c>
      <c r="T314" t="s">
        <v>623</v>
      </c>
      <c r="U314">
        <v>2</v>
      </c>
      <c r="V314" s="1">
        <f t="array" ref="V314">INDEX($AC$1:$AM$262,MATCH(1,($AC$1:$AC$262=T314)*($AD$1:$AD$262=U314),0),8)</f>
        <v>67</v>
      </c>
      <c r="W314" s="1" t="str">
        <f t="shared" si="41"/>
        <v>ADULT_60_72</v>
      </c>
      <c r="X314" s="1">
        <f t="shared" si="36"/>
        <v>1</v>
      </c>
      <c r="Y314" s="1">
        <f t="shared" si="42"/>
        <v>1</v>
      </c>
    </row>
    <row r="315" spans="1:25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37"/>
        <v>1</v>
      </c>
      <c r="M315" s="1">
        <f t="shared" si="38"/>
        <v>1</v>
      </c>
      <c r="N315" s="1" t="str">
        <f>SABI_SUMMARY!L315</f>
        <v>CUB</v>
      </c>
      <c r="O315" s="1" t="str">
        <f>SABI_SUMMARY!M315</f>
        <v>NA_CUB</v>
      </c>
      <c r="P315" s="1" t="str">
        <f>SABI_SUMMARY!N315</f>
        <v>MORTALITY</v>
      </c>
      <c r="Q315" s="1">
        <f>SABI_SUMMARY!O315</f>
        <v>1</v>
      </c>
      <c r="R315" s="1">
        <f t="shared" si="39"/>
        <v>1</v>
      </c>
      <c r="S315" s="1">
        <f t="shared" si="40"/>
        <v>1</v>
      </c>
      <c r="T315" t="s">
        <v>623</v>
      </c>
      <c r="U315">
        <v>3</v>
      </c>
      <c r="V315" s="1">
        <f t="array" ref="V315">INDEX($AC$1:$AM$262,MATCH(1,($AC$1:$AC$262=T315)*($AD$1:$AD$262=U315),0),8)</f>
        <v>90</v>
      </c>
      <c r="W315" s="1" t="str">
        <f t="shared" si="41"/>
        <v>ADULT_84</v>
      </c>
      <c r="X315" s="1">
        <f t="shared" si="36"/>
        <v>0</v>
      </c>
      <c r="Y315" s="1">
        <f t="shared" si="42"/>
        <v>0</v>
      </c>
    </row>
    <row r="316" spans="1:25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37"/>
        <v>1</v>
      </c>
      <c r="M316" s="1">
        <f t="shared" si="38"/>
        <v>1</v>
      </c>
      <c r="N316" s="1" t="str">
        <f>SABI_SUMMARY!L316</f>
        <v>CUB</v>
      </c>
      <c r="O316" s="1" t="str">
        <f>SABI_SUMMARY!M316</f>
        <v>NA_CUB</v>
      </c>
      <c r="P316" s="1" t="str">
        <f>SABI_SUMMARY!N316</f>
        <v>MORTALITY</v>
      </c>
      <c r="Q316" s="1">
        <f>SABI_SUMMARY!O316</f>
        <v>1</v>
      </c>
      <c r="R316" s="1">
        <f t="shared" si="39"/>
        <v>1</v>
      </c>
      <c r="S316" s="1">
        <f t="shared" si="40"/>
        <v>1</v>
      </c>
      <c r="T316" t="s">
        <v>623</v>
      </c>
      <c r="U316">
        <v>3</v>
      </c>
      <c r="V316" s="1">
        <f t="array" ref="V316">INDEX($AC$1:$AM$262,MATCH(1,($AC$1:$AC$262=T316)*($AD$1:$AD$262=U316),0),8)</f>
        <v>90</v>
      </c>
      <c r="W316" s="1" t="str">
        <f t="shared" si="41"/>
        <v>ADULT_84</v>
      </c>
      <c r="X316" s="1">
        <f t="shared" si="36"/>
        <v>0</v>
      </c>
      <c r="Y316" s="1">
        <f t="shared" si="42"/>
        <v>0</v>
      </c>
    </row>
    <row r="317" spans="1:25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37"/>
        <v>3</v>
      </c>
      <c r="M317" s="1">
        <f t="shared" si="38"/>
        <v>3</v>
      </c>
      <c r="N317" s="1" t="str">
        <f>SABI_SUMMARY!L317</f>
        <v>CUB</v>
      </c>
      <c r="O317" s="1" t="str">
        <f>SABI_SUMMARY!M317</f>
        <v>NA_CUB</v>
      </c>
      <c r="P317" s="1" t="str">
        <f>SABI_SUMMARY!N317</f>
        <v>MORTALITY</v>
      </c>
      <c r="Q317" s="1">
        <f>SABI_SUMMARY!O317</f>
        <v>1</v>
      </c>
      <c r="R317" s="1">
        <f t="shared" si="39"/>
        <v>1</v>
      </c>
      <c r="S317" s="1">
        <f t="shared" si="40"/>
        <v>1</v>
      </c>
      <c r="T317" t="s">
        <v>623</v>
      </c>
      <c r="U317">
        <v>4</v>
      </c>
      <c r="V317" s="1">
        <f t="array" ref="V317">INDEX($AC$1:$AM$262,MATCH(1,($AC$1:$AC$262=T317)*($AD$1:$AD$262=U317),0),8)</f>
        <v>94</v>
      </c>
      <c r="W317" s="1" t="str">
        <f t="shared" si="41"/>
        <v>ADULT_84</v>
      </c>
      <c r="X317" s="1">
        <f t="shared" si="36"/>
        <v>0</v>
      </c>
      <c r="Y317" s="1">
        <f t="shared" si="42"/>
        <v>0</v>
      </c>
    </row>
    <row r="318" spans="1:25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37"/>
        <v>12</v>
      </c>
      <c r="M318" s="1">
        <f t="shared" si="38"/>
        <v>24</v>
      </c>
      <c r="N318" s="1" t="str">
        <f>SABI_SUMMARY!L318</f>
        <v>ADULT_84</v>
      </c>
      <c r="O318" s="1" t="str">
        <f>SABI_SUMMARY!M318</f>
        <v>FEMALE_ADULT_84</v>
      </c>
      <c r="P318" s="1" t="str">
        <f>SABI_SUMMARY!N318</f>
        <v>CENSORED</v>
      </c>
      <c r="Q318" s="1">
        <f>SABI_SUMMARY!O318</f>
        <v>0</v>
      </c>
      <c r="R318" s="1">
        <f t="shared" si="39"/>
        <v>0</v>
      </c>
      <c r="S318" s="1">
        <f t="shared" si="40"/>
        <v>0</v>
      </c>
      <c r="T318" t="s">
        <v>623</v>
      </c>
      <c r="U318">
        <v>4</v>
      </c>
      <c r="V318" s="1">
        <f t="array" ref="V318">INDEX($AC$1:$AM$262,MATCH(1,($AC$1:$AC$262=T318)*($AD$1:$AD$262=U318),0),8)</f>
        <v>94</v>
      </c>
      <c r="W318" s="1" t="str">
        <f t="shared" si="41"/>
        <v>ADULT_84</v>
      </c>
      <c r="X318" s="1">
        <f t="shared" si="36"/>
        <v>1</v>
      </c>
      <c r="Y318" s="1">
        <f t="shared" si="42"/>
        <v>1</v>
      </c>
    </row>
    <row r="319" spans="1:25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37"/>
        <v>2</v>
      </c>
      <c r="M319" s="1">
        <f t="shared" si="38"/>
        <v>2</v>
      </c>
      <c r="N319" s="1" t="str">
        <f>SABI_SUMMARY!L319</f>
        <v>CUB</v>
      </c>
      <c r="O319" s="1" t="str">
        <f>SABI_SUMMARY!M319</f>
        <v>NA_CUB</v>
      </c>
      <c r="P319" s="1" t="str">
        <f>SABI_SUMMARY!N319</f>
        <v>MORTALITY</v>
      </c>
      <c r="Q319" s="1">
        <f>SABI_SUMMARY!O319</f>
        <v>1</v>
      </c>
      <c r="R319" s="1">
        <f t="shared" si="39"/>
        <v>1</v>
      </c>
      <c r="S319" s="1">
        <f t="shared" si="40"/>
        <v>1</v>
      </c>
      <c r="T319" t="s">
        <v>623</v>
      </c>
      <c r="U319">
        <v>5</v>
      </c>
      <c r="V319" s="1">
        <f t="array" ref="V319">INDEX($AC$1:$AM$262,MATCH(1,($AC$1:$AC$262=T319)*($AD$1:$AD$262=U319),0),8)</f>
        <v>114</v>
      </c>
      <c r="W319" s="1" t="str">
        <f t="shared" si="41"/>
        <v>ADULT_84</v>
      </c>
      <c r="X319" s="1">
        <f t="shared" si="36"/>
        <v>0</v>
      </c>
      <c r="Y319" s="1">
        <f t="shared" si="42"/>
        <v>0</v>
      </c>
    </row>
    <row r="320" spans="1:25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37"/>
        <v>7</v>
      </c>
      <c r="M320" s="1">
        <f t="shared" si="38"/>
        <v>7</v>
      </c>
      <c r="N320" s="1" t="str">
        <f>SABI_SUMMARY!L320</f>
        <v>CUB</v>
      </c>
      <c r="O320" s="1" t="str">
        <f>SABI_SUMMARY!M320</f>
        <v>NA_CUB</v>
      </c>
      <c r="P320" s="1" t="str">
        <f>SABI_SUMMARY!N320</f>
        <v>MORTALITY</v>
      </c>
      <c r="Q320" s="1">
        <f>SABI_SUMMARY!O320</f>
        <v>1</v>
      </c>
      <c r="R320" s="1">
        <f t="shared" si="39"/>
        <v>1</v>
      </c>
      <c r="S320" s="1">
        <f t="shared" si="40"/>
        <v>1</v>
      </c>
      <c r="T320" t="s">
        <v>623</v>
      </c>
      <c r="U320">
        <v>5</v>
      </c>
      <c r="V320" s="1">
        <f t="array" ref="V320">INDEX($AC$1:$AM$262,MATCH(1,($AC$1:$AC$262=T320)*($AD$1:$AD$262=U320),0),8)</f>
        <v>114</v>
      </c>
      <c r="W320" s="1" t="str">
        <f t="shared" si="41"/>
        <v>ADULT_84</v>
      </c>
      <c r="X320" s="1">
        <f t="shared" si="36"/>
        <v>0</v>
      </c>
      <c r="Y320" s="1">
        <f t="shared" si="42"/>
        <v>0</v>
      </c>
    </row>
    <row r="321" spans="1:25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37"/>
        <v>12</v>
      </c>
      <c r="M321" s="1">
        <f t="shared" si="38"/>
        <v>24</v>
      </c>
      <c r="N321" s="1" t="str">
        <f>SABI_SUMMARY!L321</f>
        <v>SUBADULT</v>
      </c>
      <c r="O321" s="1" t="str">
        <f>SABI_SUMMARY!M321</f>
        <v>FEMALE_SUBADULT</v>
      </c>
      <c r="P321" s="1" t="str">
        <f>SABI_SUMMARY!N321</f>
        <v>CENSORED</v>
      </c>
      <c r="Q321" s="1">
        <f>SABI_SUMMARY!O321</f>
        <v>0</v>
      </c>
      <c r="R321" s="1">
        <f t="shared" si="39"/>
        <v>0</v>
      </c>
      <c r="S321" s="1">
        <f t="shared" si="40"/>
        <v>0</v>
      </c>
      <c r="T321" t="s">
        <v>630</v>
      </c>
      <c r="U321">
        <v>1</v>
      </c>
      <c r="V321" s="1">
        <f t="array" ref="V321">INDEX($AC$1:$AM$262,MATCH(1,($AC$1:$AC$262=T321)*($AD$1:$AD$262=U321),0),8)</f>
        <v>42</v>
      </c>
      <c r="W321" s="1" t="str">
        <f t="shared" si="41"/>
        <v>ADULT_36_48</v>
      </c>
      <c r="X321" s="1">
        <f t="shared" si="36"/>
        <v>1</v>
      </c>
      <c r="Y321" s="1">
        <f t="shared" si="42"/>
        <v>1</v>
      </c>
    </row>
    <row r="322" spans="1:25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37"/>
        <v>5</v>
      </c>
      <c r="M322" s="1">
        <f t="shared" si="38"/>
        <v>5</v>
      </c>
      <c r="N322" s="1" t="str">
        <f>SABI_SUMMARY!L322</f>
        <v>CUB</v>
      </c>
      <c r="O322" s="1" t="str">
        <f>SABI_SUMMARY!M322</f>
        <v>FEMALE_CUB</v>
      </c>
      <c r="P322" s="1" t="str">
        <f>SABI_SUMMARY!N322</f>
        <v>CENSORED</v>
      </c>
      <c r="Q322" s="1">
        <f>SABI_SUMMARY!O322</f>
        <v>0</v>
      </c>
      <c r="R322" s="1">
        <f t="shared" si="39"/>
        <v>1</v>
      </c>
      <c r="S322" s="1">
        <f t="shared" si="40"/>
        <v>1</v>
      </c>
      <c r="T322" t="s">
        <v>630</v>
      </c>
      <c r="U322">
        <v>2</v>
      </c>
      <c r="V322" s="1">
        <f t="array" ref="V322">INDEX($AC$1:$AM$262,MATCH(1,($AC$1:$AC$262=T322)*($AD$1:$AD$262=U322),0),8)</f>
        <v>62</v>
      </c>
      <c r="W322" s="1" t="str">
        <f t="shared" si="41"/>
        <v>ADULT_60_72</v>
      </c>
      <c r="X322" s="1">
        <f t="shared" ref="X322:X385" si="43">IF(K322&gt;=12,1,0)</f>
        <v>0</v>
      </c>
      <c r="Y322" s="1">
        <f t="shared" si="42"/>
        <v>0</v>
      </c>
    </row>
    <row r="323" spans="1:25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ref="L323:L386" si="44">IF(R323&gt;0,K323,12)</f>
        <v>5</v>
      </c>
      <c r="M323" s="1">
        <f t="shared" ref="M323:M386" si="45">IF(S323&gt;0,K323,24)</f>
        <v>5</v>
      </c>
      <c r="N323" s="1" t="str">
        <f>SABI_SUMMARY!L323</f>
        <v>CUB</v>
      </c>
      <c r="O323" s="1" t="str">
        <f>SABI_SUMMARY!M323</f>
        <v>MALE_CUB</v>
      </c>
      <c r="P323" s="1" t="str">
        <f>SABI_SUMMARY!N323</f>
        <v>CENSORED</v>
      </c>
      <c r="Q323" s="1">
        <f>SABI_SUMMARY!O323</f>
        <v>0</v>
      </c>
      <c r="R323" s="1">
        <f t="shared" ref="R323:R386" si="46">IF(K323&lt;=12,1,0)</f>
        <v>1</v>
      </c>
      <c r="S323" s="1">
        <f t="shared" ref="S323:S386" si="47">IF(K323&lt;=24,1,0)</f>
        <v>1</v>
      </c>
      <c r="T323" t="s">
        <v>630</v>
      </c>
      <c r="U323">
        <v>2</v>
      </c>
      <c r="V323" s="1">
        <f t="array" ref="V323">INDEX($AC$1:$AM$262,MATCH(1,($AC$1:$AC$262=T323)*($AD$1:$AD$262=U323),0),8)</f>
        <v>62</v>
      </c>
      <c r="W323" s="1" t="str">
        <f t="shared" ref="W323:W386" si="48">IF(V323&lt;=12,"CUB",IF(V323&lt;=24,"JUVENILE",IF(V323&lt;=36,"SUBADULT",IF(V323&lt;=48,"ADULT_36_48",IF(V323&lt;=60,"ADULT_48_60",IF(V323&lt;=72,"ADULT_60_72",IF(V323&lt;=84,"ADULT_72_84",IF(V323&gt;84,"ADULT_84","NA"))))))))</f>
        <v>ADULT_60_72</v>
      </c>
      <c r="X323" s="1">
        <f t="shared" si="43"/>
        <v>0</v>
      </c>
      <c r="Y323" s="1">
        <f t="shared" ref="Y323:Y386" si="49">IF(K323&gt;=24,1,0)</f>
        <v>0</v>
      </c>
    </row>
    <row r="324" spans="1:25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si="44"/>
        <v>2</v>
      </c>
      <c r="M324" s="1">
        <f t="shared" si="45"/>
        <v>2</v>
      </c>
      <c r="N324" s="1" t="str">
        <f>SABI_SUMMARY!L324</f>
        <v>CUB</v>
      </c>
      <c r="O324" s="1" t="str">
        <f>SABI_SUMMARY!M324</f>
        <v>NA_CUB</v>
      </c>
      <c r="P324" s="1" t="str">
        <f>SABI_SUMMARY!N324</f>
        <v>MORTALITY</v>
      </c>
      <c r="Q324" s="1">
        <f>SABI_SUMMARY!O324</f>
        <v>1</v>
      </c>
      <c r="R324" s="1">
        <f t="shared" si="46"/>
        <v>1</v>
      </c>
      <c r="S324" s="1">
        <f t="shared" si="47"/>
        <v>1</v>
      </c>
      <c r="T324" t="s">
        <v>634</v>
      </c>
      <c r="U324">
        <v>1</v>
      </c>
      <c r="V324" s="1">
        <f t="array" ref="V324">INDEX($AC$1:$AM$262,MATCH(1,($AC$1:$AC$262=T324)*($AD$1:$AD$262=U324),0),8)</f>
        <v>44</v>
      </c>
      <c r="W324" s="1" t="str">
        <f t="shared" si="48"/>
        <v>ADULT_36_48</v>
      </c>
      <c r="X324" s="1">
        <f t="shared" si="43"/>
        <v>0</v>
      </c>
      <c r="Y324" s="1">
        <f t="shared" si="49"/>
        <v>0</v>
      </c>
    </row>
    <row r="325" spans="1:25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44"/>
        <v>6</v>
      </c>
      <c r="M325" s="1">
        <f t="shared" si="45"/>
        <v>6</v>
      </c>
      <c r="N325" s="1" t="str">
        <f>SABI_SUMMARY!L325</f>
        <v>CUB</v>
      </c>
      <c r="O325" s="1" t="str">
        <f>SABI_SUMMARY!M325</f>
        <v>NA_CUB</v>
      </c>
      <c r="P325" s="1" t="str">
        <f>SABI_SUMMARY!N325</f>
        <v>MORTALITY</v>
      </c>
      <c r="Q325" s="1">
        <f>SABI_SUMMARY!O325</f>
        <v>1</v>
      </c>
      <c r="R325" s="1">
        <f t="shared" si="46"/>
        <v>1</v>
      </c>
      <c r="S325" s="1">
        <f t="shared" si="47"/>
        <v>1</v>
      </c>
      <c r="T325" t="s">
        <v>634</v>
      </c>
      <c r="U325">
        <v>1</v>
      </c>
      <c r="V325" s="1">
        <f t="array" ref="V325">INDEX($AC$1:$AM$262,MATCH(1,($AC$1:$AC$262=T325)*($AD$1:$AD$262=U325),0),8)</f>
        <v>44</v>
      </c>
      <c r="W325" s="1" t="str">
        <f t="shared" si="48"/>
        <v>ADULT_36_48</v>
      </c>
      <c r="X325" s="1">
        <f t="shared" si="43"/>
        <v>0</v>
      </c>
      <c r="Y325" s="1">
        <f t="shared" si="49"/>
        <v>0</v>
      </c>
    </row>
    <row r="326" spans="1:25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44"/>
        <v>1</v>
      </c>
      <c r="M326" s="1">
        <f t="shared" si="45"/>
        <v>1</v>
      </c>
      <c r="N326" s="1" t="str">
        <f>SABI_SUMMARY!L326</f>
        <v>CUB</v>
      </c>
      <c r="O326" s="1" t="str">
        <f>SABI_SUMMARY!M326</f>
        <v>NA_CUB</v>
      </c>
      <c r="P326" s="1" t="str">
        <f>SABI_SUMMARY!N326</f>
        <v>MORTALITY</v>
      </c>
      <c r="Q326" s="1">
        <f>SABI_SUMMARY!O326</f>
        <v>1</v>
      </c>
      <c r="R326" s="1">
        <f t="shared" si="46"/>
        <v>1</v>
      </c>
      <c r="S326" s="1">
        <f t="shared" si="47"/>
        <v>1</v>
      </c>
      <c r="T326" t="s">
        <v>634</v>
      </c>
      <c r="U326">
        <v>2</v>
      </c>
      <c r="V326" s="1">
        <f t="array" ref="V326">INDEX($AC$1:$AM$262,MATCH(1,($AC$1:$AC$262=T326)*($AD$1:$AD$262=U326),0),8)</f>
        <v>59</v>
      </c>
      <c r="W326" s="1" t="str">
        <f t="shared" si="48"/>
        <v>ADULT_48_60</v>
      </c>
      <c r="X326" s="1">
        <f t="shared" si="43"/>
        <v>0</v>
      </c>
      <c r="Y326" s="1">
        <f t="shared" si="49"/>
        <v>0</v>
      </c>
    </row>
    <row r="327" spans="1:25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44"/>
        <v>1</v>
      </c>
      <c r="M327" s="1">
        <f t="shared" si="45"/>
        <v>1</v>
      </c>
      <c r="N327" s="1" t="str">
        <f>SABI_SUMMARY!L327</f>
        <v>CUB</v>
      </c>
      <c r="O327" s="1" t="str">
        <f>SABI_SUMMARY!M327</f>
        <v>NA_CUB</v>
      </c>
      <c r="P327" s="1" t="str">
        <f>SABI_SUMMARY!N327</f>
        <v>MORTALITY</v>
      </c>
      <c r="Q327" s="1">
        <f>SABI_SUMMARY!O327</f>
        <v>1</v>
      </c>
      <c r="R327" s="1">
        <f t="shared" si="46"/>
        <v>1</v>
      </c>
      <c r="S327" s="1">
        <f t="shared" si="47"/>
        <v>1</v>
      </c>
      <c r="T327" t="s">
        <v>634</v>
      </c>
      <c r="U327">
        <v>2</v>
      </c>
      <c r="V327" s="1">
        <f t="array" ref="V327">INDEX($AC$1:$AM$262,MATCH(1,($AC$1:$AC$262=T327)*($AD$1:$AD$262=U327),0),8)</f>
        <v>59</v>
      </c>
      <c r="W327" s="1" t="str">
        <f t="shared" si="48"/>
        <v>ADULT_48_60</v>
      </c>
      <c r="X327" s="1">
        <f t="shared" si="43"/>
        <v>0</v>
      </c>
      <c r="Y327" s="1">
        <f t="shared" si="49"/>
        <v>0</v>
      </c>
    </row>
    <row r="328" spans="1:25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44"/>
        <v>8</v>
      </c>
      <c r="M328" s="1">
        <f t="shared" si="45"/>
        <v>8</v>
      </c>
      <c r="N328" s="1" t="str">
        <f>SABI_SUMMARY!L328</f>
        <v>CUB</v>
      </c>
      <c r="O328" s="1" t="str">
        <f>SABI_SUMMARY!M328</f>
        <v>FEMALE_CUB</v>
      </c>
      <c r="P328" s="1" t="str">
        <f>SABI_SUMMARY!N328</f>
        <v>MORTALITY</v>
      </c>
      <c r="Q328" s="1">
        <f>SABI_SUMMARY!O328</f>
        <v>1</v>
      </c>
      <c r="R328" s="1">
        <f t="shared" si="46"/>
        <v>1</v>
      </c>
      <c r="S328" s="1">
        <f t="shared" si="47"/>
        <v>1</v>
      </c>
      <c r="T328" t="s">
        <v>634</v>
      </c>
      <c r="U328">
        <v>3</v>
      </c>
      <c r="V328" s="1">
        <f t="array" ref="V328">INDEX($AC$1:$AM$262,MATCH(1,($AC$1:$AC$262=T328)*($AD$1:$AD$262=U328),0),8)</f>
        <v>68</v>
      </c>
      <c r="W328" s="1" t="str">
        <f t="shared" si="48"/>
        <v>ADULT_60_72</v>
      </c>
      <c r="X328" s="1">
        <f t="shared" si="43"/>
        <v>0</v>
      </c>
      <c r="Y328" s="1">
        <f t="shared" si="49"/>
        <v>0</v>
      </c>
    </row>
    <row r="329" spans="1:25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44"/>
        <v>8</v>
      </c>
      <c r="M329" s="1">
        <f t="shared" si="45"/>
        <v>8</v>
      </c>
      <c r="N329" s="1" t="str">
        <f>SABI_SUMMARY!L329</f>
        <v>CUB</v>
      </c>
      <c r="O329" s="1" t="str">
        <f>SABI_SUMMARY!M329</f>
        <v>FEMALE_CUB</v>
      </c>
      <c r="P329" s="1" t="str">
        <f>SABI_SUMMARY!N329</f>
        <v>MORTALITY</v>
      </c>
      <c r="Q329" s="1">
        <f>SABI_SUMMARY!O329</f>
        <v>1</v>
      </c>
      <c r="R329" s="1">
        <f t="shared" si="46"/>
        <v>1</v>
      </c>
      <c r="S329" s="1">
        <f t="shared" si="47"/>
        <v>1</v>
      </c>
      <c r="T329" t="s">
        <v>634</v>
      </c>
      <c r="U329">
        <v>3</v>
      </c>
      <c r="V329" s="1">
        <f t="array" ref="V329">INDEX($AC$1:$AM$262,MATCH(1,($AC$1:$AC$262=T329)*($AD$1:$AD$262=U329),0),8)</f>
        <v>68</v>
      </c>
      <c r="W329" s="1" t="str">
        <f t="shared" si="48"/>
        <v>ADULT_60_72</v>
      </c>
      <c r="X329" s="1">
        <f t="shared" si="43"/>
        <v>0</v>
      </c>
      <c r="Y329" s="1">
        <f t="shared" si="49"/>
        <v>0</v>
      </c>
    </row>
    <row r="330" spans="1:25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44"/>
        <v>5</v>
      </c>
      <c r="M330" s="1">
        <f t="shared" si="45"/>
        <v>5</v>
      </c>
      <c r="N330" s="1" t="str">
        <f>SABI_SUMMARY!L330</f>
        <v>CUB</v>
      </c>
      <c r="O330" s="1" t="str">
        <f>SABI_SUMMARY!M330</f>
        <v>NA_CUB</v>
      </c>
      <c r="P330" s="1" t="str">
        <f>SABI_SUMMARY!N330</f>
        <v>MORTALITY</v>
      </c>
      <c r="Q330" s="1">
        <f>SABI_SUMMARY!O330</f>
        <v>1</v>
      </c>
      <c r="R330" s="1">
        <f t="shared" si="46"/>
        <v>1</v>
      </c>
      <c r="S330" s="1">
        <f t="shared" si="47"/>
        <v>1</v>
      </c>
      <c r="T330" t="s">
        <v>634</v>
      </c>
      <c r="U330">
        <v>4</v>
      </c>
      <c r="V330" s="1">
        <f t="array" ref="V330">INDEX($AC$1:$AM$262,MATCH(1,($AC$1:$AC$262=T330)*($AD$1:$AD$262=U330),0),8)</f>
        <v>81</v>
      </c>
      <c r="W330" s="1" t="str">
        <f t="shared" si="48"/>
        <v>ADULT_72_84</v>
      </c>
      <c r="X330" s="1">
        <f t="shared" si="43"/>
        <v>0</v>
      </c>
      <c r="Y330" s="1">
        <f t="shared" si="49"/>
        <v>0</v>
      </c>
    </row>
    <row r="331" spans="1:25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44"/>
        <v>6</v>
      </c>
      <c r="M331" s="1">
        <f t="shared" si="45"/>
        <v>6</v>
      </c>
      <c r="N331" s="1" t="str">
        <f>SABI_SUMMARY!L331</f>
        <v>CUB</v>
      </c>
      <c r="O331" s="1" t="str">
        <f>SABI_SUMMARY!M331</f>
        <v>NA_CUB</v>
      </c>
      <c r="P331" s="1" t="str">
        <f>SABI_SUMMARY!N331</f>
        <v>MORTALITY</v>
      </c>
      <c r="Q331" s="1">
        <f>SABI_SUMMARY!O331</f>
        <v>1</v>
      </c>
      <c r="R331" s="1">
        <f t="shared" si="46"/>
        <v>1</v>
      </c>
      <c r="S331" s="1">
        <f t="shared" si="47"/>
        <v>1</v>
      </c>
      <c r="T331" t="s">
        <v>634</v>
      </c>
      <c r="U331">
        <v>4</v>
      </c>
      <c r="V331" s="1">
        <f t="array" ref="V331">INDEX($AC$1:$AM$262,MATCH(1,($AC$1:$AC$262=T331)*($AD$1:$AD$262=U331),0),8)</f>
        <v>81</v>
      </c>
      <c r="W331" s="1" t="str">
        <f t="shared" si="48"/>
        <v>ADULT_72_84</v>
      </c>
      <c r="X331" s="1">
        <f t="shared" si="43"/>
        <v>0</v>
      </c>
      <c r="Y331" s="1">
        <f t="shared" si="49"/>
        <v>0</v>
      </c>
    </row>
    <row r="332" spans="1:25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44"/>
        <v>2</v>
      </c>
      <c r="M332" s="1">
        <f t="shared" si="45"/>
        <v>2</v>
      </c>
      <c r="N332" s="1" t="str">
        <f>SABI_SUMMARY!L332</f>
        <v>CUB</v>
      </c>
      <c r="O332" s="1" t="str">
        <f>SABI_SUMMARY!M332</f>
        <v>NA_CUB</v>
      </c>
      <c r="P332" s="1" t="str">
        <f>SABI_SUMMARY!N332</f>
        <v>MORTALITY</v>
      </c>
      <c r="Q332" s="1">
        <f>SABI_SUMMARY!O332</f>
        <v>1</v>
      </c>
      <c r="R332" s="1">
        <f t="shared" si="46"/>
        <v>1</v>
      </c>
      <c r="S332" s="1">
        <f t="shared" si="47"/>
        <v>1</v>
      </c>
      <c r="T332" t="s">
        <v>634</v>
      </c>
      <c r="U332">
        <v>5</v>
      </c>
      <c r="V332" s="1">
        <f t="array" ref="V332">INDEX($AC$1:$AM$262,MATCH(1,($AC$1:$AC$262=T332)*($AD$1:$AD$262=U332),0),8)</f>
        <v>91</v>
      </c>
      <c r="W332" s="1" t="str">
        <f t="shared" si="48"/>
        <v>ADULT_84</v>
      </c>
      <c r="X332" s="1">
        <f t="shared" si="43"/>
        <v>0</v>
      </c>
      <c r="Y332" s="1">
        <f t="shared" si="49"/>
        <v>0</v>
      </c>
    </row>
    <row r="333" spans="1:25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44"/>
        <v>4</v>
      </c>
      <c r="M333" s="1">
        <f t="shared" si="45"/>
        <v>4</v>
      </c>
      <c r="N333" s="1" t="str">
        <f>SABI_SUMMARY!L333</f>
        <v>CUB</v>
      </c>
      <c r="O333" s="1" t="str">
        <f>SABI_SUMMARY!M333</f>
        <v>MALE_CUB</v>
      </c>
      <c r="P333" s="1" t="str">
        <f>SABI_SUMMARY!N333</f>
        <v>CENSORED</v>
      </c>
      <c r="Q333" s="1">
        <f>SABI_SUMMARY!O333</f>
        <v>0</v>
      </c>
      <c r="R333" s="1">
        <f t="shared" si="46"/>
        <v>1</v>
      </c>
      <c r="S333" s="1">
        <f t="shared" si="47"/>
        <v>1</v>
      </c>
      <c r="T333" t="s">
        <v>634</v>
      </c>
      <c r="U333">
        <v>5</v>
      </c>
      <c r="V333" s="1">
        <f t="array" ref="V333">INDEX($AC$1:$AM$262,MATCH(1,($AC$1:$AC$262=T333)*($AD$1:$AD$262=U333),0),8)</f>
        <v>91</v>
      </c>
      <c r="W333" s="1" t="str">
        <f t="shared" si="48"/>
        <v>ADULT_84</v>
      </c>
      <c r="X333" s="1">
        <f t="shared" si="43"/>
        <v>0</v>
      </c>
      <c r="Y333" s="1">
        <f t="shared" si="49"/>
        <v>0</v>
      </c>
    </row>
    <row r="334" spans="1:25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44"/>
        <v>2</v>
      </c>
      <c r="M334" s="1">
        <f t="shared" si="45"/>
        <v>2</v>
      </c>
      <c r="N334" s="1" t="str">
        <f>SABI_SUMMARY!L334</f>
        <v>CUB</v>
      </c>
      <c r="O334" s="1" t="str">
        <f>SABI_SUMMARY!M334</f>
        <v>NA_CUB</v>
      </c>
      <c r="P334" s="1" t="str">
        <f>SABI_SUMMARY!N334</f>
        <v>MORTALITY</v>
      </c>
      <c r="Q334" s="1">
        <f>SABI_SUMMARY!O334</f>
        <v>1</v>
      </c>
      <c r="R334" s="1">
        <f t="shared" si="46"/>
        <v>1</v>
      </c>
      <c r="S334" s="1">
        <f t="shared" si="47"/>
        <v>1</v>
      </c>
      <c r="T334" t="s">
        <v>641</v>
      </c>
      <c r="U334">
        <v>1</v>
      </c>
      <c r="V334" s="1">
        <f t="array" ref="V334">INDEX($AC$1:$AM$262,MATCH(1,($AC$1:$AC$262=T334)*($AD$1:$AD$262=U334),0),8)</f>
        <v>45</v>
      </c>
      <c r="W334" s="1" t="str">
        <f t="shared" si="48"/>
        <v>ADULT_36_48</v>
      </c>
      <c r="X334" s="1">
        <f t="shared" si="43"/>
        <v>0</v>
      </c>
      <c r="Y334" s="1">
        <f t="shared" si="49"/>
        <v>0</v>
      </c>
    </row>
    <row r="335" spans="1:25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44"/>
        <v>2</v>
      </c>
      <c r="M335" s="1">
        <f t="shared" si="45"/>
        <v>2</v>
      </c>
      <c r="N335" s="1" t="str">
        <f>SABI_SUMMARY!L335</f>
        <v>CUB</v>
      </c>
      <c r="O335" s="1" t="str">
        <f>SABI_SUMMARY!M335</f>
        <v>NA_CUB</v>
      </c>
      <c r="P335" s="1" t="str">
        <f>SABI_SUMMARY!N335</f>
        <v>MORTALITY</v>
      </c>
      <c r="Q335" s="1">
        <f>SABI_SUMMARY!O335</f>
        <v>1</v>
      </c>
      <c r="R335" s="1">
        <f t="shared" si="46"/>
        <v>1</v>
      </c>
      <c r="S335" s="1">
        <f t="shared" si="47"/>
        <v>1</v>
      </c>
      <c r="T335" t="s">
        <v>641</v>
      </c>
      <c r="U335">
        <v>1</v>
      </c>
      <c r="V335" s="1">
        <f t="array" ref="V335">INDEX($AC$1:$AM$262,MATCH(1,($AC$1:$AC$262=T335)*($AD$1:$AD$262=U335),0),8)</f>
        <v>45</v>
      </c>
      <c r="W335" s="1" t="str">
        <f t="shared" si="48"/>
        <v>ADULT_36_48</v>
      </c>
      <c r="X335" s="1">
        <f t="shared" si="43"/>
        <v>0</v>
      </c>
      <c r="Y335" s="1">
        <f t="shared" si="49"/>
        <v>0</v>
      </c>
    </row>
    <row r="336" spans="1:25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44"/>
        <v>1</v>
      </c>
      <c r="M336" s="1">
        <f t="shared" si="45"/>
        <v>1</v>
      </c>
      <c r="N336" s="1" t="str">
        <f>SABI_SUMMARY!L336</f>
        <v>CUB</v>
      </c>
      <c r="O336" s="1" t="str">
        <f>SABI_SUMMARY!M336</f>
        <v>NA_CUB</v>
      </c>
      <c r="P336" s="1" t="str">
        <f>SABI_SUMMARY!N336</f>
        <v>MORTALITY</v>
      </c>
      <c r="Q336" s="1">
        <f>SABI_SUMMARY!O336</f>
        <v>1</v>
      </c>
      <c r="R336" s="1">
        <f t="shared" si="46"/>
        <v>1</v>
      </c>
      <c r="S336" s="1">
        <f t="shared" si="47"/>
        <v>1</v>
      </c>
      <c r="T336" t="s">
        <v>641</v>
      </c>
      <c r="U336">
        <v>2</v>
      </c>
      <c r="V336" s="1">
        <f t="array" ref="V336">INDEX($AC$1:$AM$262,MATCH(1,($AC$1:$AC$262=T336)*($AD$1:$AD$262=U336),0),8)</f>
        <v>53</v>
      </c>
      <c r="W336" s="1" t="str">
        <f t="shared" si="48"/>
        <v>ADULT_48_60</v>
      </c>
      <c r="X336" s="1">
        <f t="shared" si="43"/>
        <v>0</v>
      </c>
      <c r="Y336" s="1">
        <f t="shared" si="49"/>
        <v>0</v>
      </c>
    </row>
    <row r="337" spans="1:25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44"/>
        <v>1</v>
      </c>
      <c r="M337" s="1">
        <f t="shared" si="45"/>
        <v>1</v>
      </c>
      <c r="N337" s="1" t="str">
        <f>SABI_SUMMARY!L337</f>
        <v>CUB</v>
      </c>
      <c r="O337" s="1" t="str">
        <f>SABI_SUMMARY!M337</f>
        <v>NA_CUB</v>
      </c>
      <c r="P337" s="1" t="str">
        <f>SABI_SUMMARY!N337</f>
        <v>MORTALITY</v>
      </c>
      <c r="Q337" s="1">
        <f>SABI_SUMMARY!O337</f>
        <v>1</v>
      </c>
      <c r="R337" s="1">
        <f t="shared" si="46"/>
        <v>1</v>
      </c>
      <c r="S337" s="1">
        <f t="shared" si="47"/>
        <v>1</v>
      </c>
      <c r="T337" t="s">
        <v>641</v>
      </c>
      <c r="U337">
        <v>2</v>
      </c>
      <c r="V337" s="1">
        <f t="array" ref="V337">INDEX($AC$1:$AM$262,MATCH(1,($AC$1:$AC$262=T337)*($AD$1:$AD$262=U337),0),8)</f>
        <v>53</v>
      </c>
      <c r="W337" s="1" t="str">
        <f t="shared" si="48"/>
        <v>ADULT_48_60</v>
      </c>
      <c r="X337" s="1">
        <f t="shared" si="43"/>
        <v>0</v>
      </c>
      <c r="Y337" s="1">
        <f t="shared" si="49"/>
        <v>0</v>
      </c>
    </row>
    <row r="338" spans="1:25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44"/>
        <v>2</v>
      </c>
      <c r="M338" s="1">
        <f t="shared" si="45"/>
        <v>2</v>
      </c>
      <c r="N338" s="1" t="str">
        <f>SABI_SUMMARY!L338</f>
        <v>CUB</v>
      </c>
      <c r="O338" s="1" t="str">
        <f>SABI_SUMMARY!M338</f>
        <v>MALE_CUB</v>
      </c>
      <c r="P338" s="1" t="str">
        <f>SABI_SUMMARY!N338</f>
        <v>MORTALITY</v>
      </c>
      <c r="Q338" s="1">
        <f>SABI_SUMMARY!O338</f>
        <v>1</v>
      </c>
      <c r="R338" s="1">
        <f t="shared" si="46"/>
        <v>1</v>
      </c>
      <c r="S338" s="1">
        <f t="shared" si="47"/>
        <v>1</v>
      </c>
      <c r="T338" t="s">
        <v>641</v>
      </c>
      <c r="U338">
        <v>3</v>
      </c>
      <c r="V338" s="1">
        <f t="array" ref="V338">INDEX($AC$1:$AM$262,MATCH(1,($AC$1:$AC$262=T338)*($AD$1:$AD$262=U338),0),8)</f>
        <v>61</v>
      </c>
      <c r="W338" s="1" t="str">
        <f t="shared" si="48"/>
        <v>ADULT_60_72</v>
      </c>
      <c r="X338" s="1">
        <f t="shared" si="43"/>
        <v>0</v>
      </c>
      <c r="Y338" s="1">
        <f t="shared" si="49"/>
        <v>0</v>
      </c>
    </row>
    <row r="339" spans="1:25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44"/>
        <v>12</v>
      </c>
      <c r="M339" s="1">
        <f t="shared" si="45"/>
        <v>24</v>
      </c>
      <c r="N339" s="1" t="str">
        <f>SABI_SUMMARY!L339</f>
        <v>ADULT_72_84</v>
      </c>
      <c r="O339" s="1" t="str">
        <f>SABI_SUMMARY!M339</f>
        <v>FEMALE_ADULT_72_84</v>
      </c>
      <c r="P339" s="1" t="str">
        <f>SABI_SUMMARY!N339</f>
        <v>MORTALITY</v>
      </c>
      <c r="Q339" s="1">
        <f>SABI_SUMMARY!O339</f>
        <v>1</v>
      </c>
      <c r="R339" s="1">
        <f t="shared" si="46"/>
        <v>0</v>
      </c>
      <c r="S339" s="1">
        <f t="shared" si="47"/>
        <v>0</v>
      </c>
      <c r="T339" t="s">
        <v>641</v>
      </c>
      <c r="U339">
        <v>3</v>
      </c>
      <c r="V339" s="1">
        <f t="array" ref="V339">INDEX($AC$1:$AM$262,MATCH(1,($AC$1:$AC$262=T339)*($AD$1:$AD$262=U339),0),8)</f>
        <v>61</v>
      </c>
      <c r="W339" s="1" t="str">
        <f t="shared" si="48"/>
        <v>ADULT_60_72</v>
      </c>
      <c r="X339" s="1">
        <f t="shared" si="43"/>
        <v>1</v>
      </c>
      <c r="Y339" s="1">
        <f t="shared" si="49"/>
        <v>1</v>
      </c>
    </row>
    <row r="340" spans="1:25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44"/>
        <v>12</v>
      </c>
      <c r="M340" s="1">
        <f t="shared" si="45"/>
        <v>24</v>
      </c>
      <c r="N340" s="1" t="str">
        <f>SABI_SUMMARY!L340</f>
        <v>ADULT_72_84</v>
      </c>
      <c r="O340" s="1" t="str">
        <f>SABI_SUMMARY!M340</f>
        <v>MALE_ADULT_72_84</v>
      </c>
      <c r="P340" s="1" t="str">
        <f>SABI_SUMMARY!N340</f>
        <v>MORTALITY</v>
      </c>
      <c r="Q340" s="1">
        <f>SABI_SUMMARY!O340</f>
        <v>1</v>
      </c>
      <c r="R340" s="1">
        <f t="shared" si="46"/>
        <v>0</v>
      </c>
      <c r="S340" s="1">
        <f t="shared" si="47"/>
        <v>0</v>
      </c>
      <c r="T340" t="s">
        <v>641</v>
      </c>
      <c r="U340">
        <v>3</v>
      </c>
      <c r="V340" s="1">
        <f t="array" ref="V340">INDEX($AC$1:$AM$262,MATCH(1,($AC$1:$AC$262=T340)*($AD$1:$AD$262=U340),0),8)</f>
        <v>61</v>
      </c>
      <c r="W340" s="1" t="str">
        <f t="shared" si="48"/>
        <v>ADULT_60_72</v>
      </c>
      <c r="X340" s="1">
        <f t="shared" si="43"/>
        <v>1</v>
      </c>
      <c r="Y340" s="1">
        <f t="shared" si="49"/>
        <v>1</v>
      </c>
    </row>
    <row r="341" spans="1:25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44"/>
        <v>3</v>
      </c>
      <c r="M341" s="1">
        <f t="shared" si="45"/>
        <v>3</v>
      </c>
      <c r="N341" s="1" t="str">
        <f>SABI_SUMMARY!L341</f>
        <v>CUB</v>
      </c>
      <c r="O341" s="1" t="str">
        <f>SABI_SUMMARY!M341</f>
        <v>NA_CUB</v>
      </c>
      <c r="P341" s="1" t="str">
        <f>SABI_SUMMARY!N341</f>
        <v>MORTALITY</v>
      </c>
      <c r="Q341" s="1">
        <f>SABI_SUMMARY!O341</f>
        <v>1</v>
      </c>
      <c r="R341" s="1">
        <f t="shared" si="46"/>
        <v>1</v>
      </c>
      <c r="S341" s="1">
        <f t="shared" si="47"/>
        <v>1</v>
      </c>
      <c r="T341" t="s">
        <v>641</v>
      </c>
      <c r="U341">
        <v>4</v>
      </c>
      <c r="V341" s="1">
        <f t="array" ref="V341">INDEX($AC$1:$AM$262,MATCH(1,($AC$1:$AC$262=T341)*($AD$1:$AD$262=U341),0),8)</f>
        <v>82</v>
      </c>
      <c r="W341" s="1" t="str">
        <f t="shared" si="48"/>
        <v>ADULT_72_84</v>
      </c>
      <c r="X341" s="1">
        <f t="shared" si="43"/>
        <v>0</v>
      </c>
      <c r="Y341" s="1">
        <f t="shared" si="49"/>
        <v>0</v>
      </c>
    </row>
    <row r="342" spans="1:25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44"/>
        <v>12</v>
      </c>
      <c r="M342" s="1">
        <f t="shared" si="45"/>
        <v>24</v>
      </c>
      <c r="N342" s="1" t="str">
        <f>SABI_SUMMARY!L342</f>
        <v>SUBADULT</v>
      </c>
      <c r="O342" s="1" t="str">
        <f>SABI_SUMMARY!M342</f>
        <v>FEMALE_SUBADULT</v>
      </c>
      <c r="P342" s="1" t="str">
        <f>SABI_SUMMARY!N342</f>
        <v>CENSORED</v>
      </c>
      <c r="Q342" s="1">
        <f>SABI_SUMMARY!O342</f>
        <v>0</v>
      </c>
      <c r="R342" s="1">
        <f t="shared" si="46"/>
        <v>0</v>
      </c>
      <c r="S342" s="1">
        <f t="shared" si="47"/>
        <v>0</v>
      </c>
      <c r="T342" t="s">
        <v>641</v>
      </c>
      <c r="U342">
        <v>4</v>
      </c>
      <c r="V342" s="1">
        <f t="array" ref="V342">INDEX($AC$1:$AM$262,MATCH(1,($AC$1:$AC$262=T342)*($AD$1:$AD$262=U342),0),8)</f>
        <v>82</v>
      </c>
      <c r="W342" s="1" t="str">
        <f t="shared" si="48"/>
        <v>ADULT_72_84</v>
      </c>
      <c r="X342" s="1">
        <f t="shared" si="43"/>
        <v>1</v>
      </c>
      <c r="Y342" s="1">
        <f t="shared" si="49"/>
        <v>1</v>
      </c>
    </row>
    <row r="343" spans="1:25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44"/>
        <v>12</v>
      </c>
      <c r="M343" s="1">
        <f t="shared" si="45"/>
        <v>24</v>
      </c>
      <c r="N343" s="1" t="str">
        <f>SABI_SUMMARY!L343</f>
        <v>ADULT_84</v>
      </c>
      <c r="O343" s="1" t="str">
        <f>SABI_SUMMARY!M343</f>
        <v>FEMALE_ADULT_84</v>
      </c>
      <c r="P343" s="1" t="str">
        <f>SABI_SUMMARY!N343</f>
        <v>CENSORED</v>
      </c>
      <c r="Q343" s="1">
        <f>SABI_SUMMARY!O343</f>
        <v>0</v>
      </c>
      <c r="R343" s="1">
        <f t="shared" si="46"/>
        <v>0</v>
      </c>
      <c r="S343" s="1">
        <f t="shared" si="47"/>
        <v>0</v>
      </c>
      <c r="T343" t="s">
        <v>641</v>
      </c>
      <c r="U343">
        <v>4</v>
      </c>
      <c r="V343" s="1">
        <f t="array" ref="V343">INDEX($AC$1:$AM$262,MATCH(1,($AC$1:$AC$262=T343)*($AD$1:$AD$262=U343),0),8)</f>
        <v>82</v>
      </c>
      <c r="W343" s="1" t="str">
        <f t="shared" si="48"/>
        <v>ADULT_72_84</v>
      </c>
      <c r="X343" s="1">
        <f t="shared" si="43"/>
        <v>1</v>
      </c>
      <c r="Y343" s="1">
        <f t="shared" si="49"/>
        <v>1</v>
      </c>
    </row>
    <row r="344" spans="1:25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44"/>
        <v>1</v>
      </c>
      <c r="M344" s="1">
        <f t="shared" si="45"/>
        <v>1</v>
      </c>
      <c r="N344" s="1" t="str">
        <f>SABI_SUMMARY!L344</f>
        <v>CUB</v>
      </c>
      <c r="O344" s="1" t="str">
        <f>SABI_SUMMARY!M344</f>
        <v>FEMALE_CUB</v>
      </c>
      <c r="P344" s="1" t="str">
        <f>SABI_SUMMARY!N344</f>
        <v>MORTALITY</v>
      </c>
      <c r="Q344" s="1">
        <f>SABI_SUMMARY!O344</f>
        <v>1</v>
      </c>
      <c r="R344" s="1">
        <f t="shared" si="46"/>
        <v>1</v>
      </c>
      <c r="S344" s="1">
        <f t="shared" si="47"/>
        <v>1</v>
      </c>
      <c r="T344" t="s">
        <v>641</v>
      </c>
      <c r="U344">
        <v>5</v>
      </c>
      <c r="V344" s="1">
        <f t="array" ref="V344">INDEX($AC$1:$AM$262,MATCH(1,($AC$1:$AC$262=T344)*($AD$1:$AD$262=U344),0),8)</f>
        <v>111</v>
      </c>
      <c r="W344" s="1" t="str">
        <f t="shared" si="48"/>
        <v>ADULT_84</v>
      </c>
      <c r="X344" s="1">
        <f t="shared" si="43"/>
        <v>0</v>
      </c>
      <c r="Y344" s="1">
        <f t="shared" si="49"/>
        <v>0</v>
      </c>
    </row>
    <row r="345" spans="1:25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44"/>
        <v>1</v>
      </c>
      <c r="M345" s="1">
        <f t="shared" si="45"/>
        <v>1</v>
      </c>
      <c r="N345" s="1" t="str">
        <f>SABI_SUMMARY!L345</f>
        <v>CUB</v>
      </c>
      <c r="O345" s="1" t="str">
        <f>SABI_SUMMARY!M345</f>
        <v>FEMALE_CUB</v>
      </c>
      <c r="P345" s="1" t="str">
        <f>SABI_SUMMARY!N345</f>
        <v>MORTALITY</v>
      </c>
      <c r="Q345" s="1">
        <f>SABI_SUMMARY!O345</f>
        <v>1</v>
      </c>
      <c r="R345" s="1">
        <f t="shared" si="46"/>
        <v>1</v>
      </c>
      <c r="S345" s="1">
        <f t="shared" si="47"/>
        <v>1</v>
      </c>
      <c r="T345" t="s">
        <v>641</v>
      </c>
      <c r="U345">
        <v>5</v>
      </c>
      <c r="V345" s="1">
        <f t="array" ref="V345">INDEX($AC$1:$AM$262,MATCH(1,($AC$1:$AC$262=T345)*($AD$1:$AD$262=U345),0),8)</f>
        <v>111</v>
      </c>
      <c r="W345" s="1" t="str">
        <f t="shared" si="48"/>
        <v>ADULT_84</v>
      </c>
      <c r="X345" s="1">
        <f t="shared" si="43"/>
        <v>0</v>
      </c>
      <c r="Y345" s="1">
        <f t="shared" si="49"/>
        <v>0</v>
      </c>
    </row>
    <row r="346" spans="1:25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44"/>
        <v>5</v>
      </c>
      <c r="M346" s="1">
        <f t="shared" si="45"/>
        <v>5</v>
      </c>
      <c r="N346" s="1" t="str">
        <f>SABI_SUMMARY!L346</f>
        <v>CUB</v>
      </c>
      <c r="O346" s="1" t="str">
        <f>SABI_SUMMARY!M346</f>
        <v>MALE_CUB</v>
      </c>
      <c r="P346" s="1" t="str">
        <f>SABI_SUMMARY!N346</f>
        <v>MORTALITY</v>
      </c>
      <c r="Q346" s="1">
        <f>SABI_SUMMARY!O346</f>
        <v>1</v>
      </c>
      <c r="R346" s="1">
        <f t="shared" si="46"/>
        <v>1</v>
      </c>
      <c r="S346" s="1">
        <f t="shared" si="47"/>
        <v>1</v>
      </c>
      <c r="T346" t="s">
        <v>641</v>
      </c>
      <c r="U346">
        <v>5</v>
      </c>
      <c r="V346" s="1">
        <f t="array" ref="V346">INDEX($AC$1:$AM$262,MATCH(1,($AC$1:$AC$262=T346)*($AD$1:$AD$262=U346),0),8)</f>
        <v>111</v>
      </c>
      <c r="W346" s="1" t="str">
        <f t="shared" si="48"/>
        <v>ADULT_84</v>
      </c>
      <c r="X346" s="1">
        <f t="shared" si="43"/>
        <v>0</v>
      </c>
      <c r="Y346" s="1">
        <f t="shared" si="49"/>
        <v>0</v>
      </c>
    </row>
    <row r="347" spans="1:25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44"/>
        <v>12</v>
      </c>
      <c r="M347" s="1">
        <f t="shared" si="45"/>
        <v>24</v>
      </c>
      <c r="N347" s="1" t="str">
        <f>SABI_SUMMARY!L347</f>
        <v>SUBADULT</v>
      </c>
      <c r="O347" s="1" t="str">
        <f>SABI_SUMMARY!M347</f>
        <v>FEMALE_SUBADULT</v>
      </c>
      <c r="P347" s="1" t="str">
        <f>SABI_SUMMARY!N347</f>
        <v>CENSORED</v>
      </c>
      <c r="Q347" s="1">
        <f>SABI_SUMMARY!O347</f>
        <v>0</v>
      </c>
      <c r="R347" s="1">
        <f t="shared" si="46"/>
        <v>0</v>
      </c>
      <c r="S347" s="1">
        <f t="shared" si="47"/>
        <v>0</v>
      </c>
      <c r="T347" t="s">
        <v>641</v>
      </c>
      <c r="U347">
        <v>6</v>
      </c>
      <c r="V347" s="1">
        <f t="array" ref="V347">INDEX($AC$1:$AM$262,MATCH(1,($AC$1:$AC$262=T347)*($AD$1:$AD$262=U347),0),8)</f>
        <v>121</v>
      </c>
      <c r="W347" s="1" t="str">
        <f t="shared" si="48"/>
        <v>ADULT_84</v>
      </c>
      <c r="X347" s="1">
        <f t="shared" si="43"/>
        <v>1</v>
      </c>
      <c r="Y347" s="1">
        <f t="shared" si="49"/>
        <v>1</v>
      </c>
    </row>
    <row r="348" spans="1:25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44"/>
        <v>12</v>
      </c>
      <c r="M348" s="1">
        <f t="shared" si="45"/>
        <v>24</v>
      </c>
      <c r="N348" s="1" t="str">
        <f>SABI_SUMMARY!L348</f>
        <v>SUBADULT</v>
      </c>
      <c r="O348" s="1" t="str">
        <f>SABI_SUMMARY!M348</f>
        <v>MALE_SUBADULT</v>
      </c>
      <c r="P348" s="1" t="str">
        <f>SABI_SUMMARY!N348</f>
        <v>MORTALITY</v>
      </c>
      <c r="Q348" s="1">
        <f>SABI_SUMMARY!O348</f>
        <v>1</v>
      </c>
      <c r="R348" s="1">
        <f t="shared" si="46"/>
        <v>0</v>
      </c>
      <c r="S348" s="1">
        <f t="shared" si="47"/>
        <v>0</v>
      </c>
      <c r="T348" t="s">
        <v>641</v>
      </c>
      <c r="U348">
        <v>7</v>
      </c>
      <c r="V348" s="1">
        <f t="array" ref="V348">INDEX($AC$1:$AM$262,MATCH(1,($AC$1:$AC$262=T348)*($AD$1:$AD$262=U348),0),8)</f>
        <v>146</v>
      </c>
      <c r="W348" s="1" t="str">
        <f t="shared" si="48"/>
        <v>ADULT_84</v>
      </c>
      <c r="X348" s="1">
        <f t="shared" si="43"/>
        <v>1</v>
      </c>
      <c r="Y348" s="1">
        <f t="shared" si="49"/>
        <v>1</v>
      </c>
    </row>
    <row r="349" spans="1:25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44"/>
        <v>5</v>
      </c>
      <c r="M349" s="1">
        <f t="shared" si="45"/>
        <v>5</v>
      </c>
      <c r="N349" s="1" t="str">
        <f>SABI_SUMMARY!L349</f>
        <v>CUB</v>
      </c>
      <c r="O349" s="1" t="str">
        <f>SABI_SUMMARY!M349</f>
        <v>MALE_CUB</v>
      </c>
      <c r="P349" s="1" t="str">
        <f>SABI_SUMMARY!N349</f>
        <v>MORTALITY</v>
      </c>
      <c r="Q349" s="1">
        <f>SABI_SUMMARY!O349</f>
        <v>1</v>
      </c>
      <c r="R349" s="1">
        <f t="shared" si="46"/>
        <v>1</v>
      </c>
      <c r="S349" s="1">
        <f t="shared" si="47"/>
        <v>1</v>
      </c>
      <c r="T349" t="s">
        <v>549</v>
      </c>
      <c r="U349">
        <v>1</v>
      </c>
      <c r="V349" s="1">
        <f t="array" ref="V349">INDEX($AC$1:$AM$262,MATCH(1,($AC$1:$AC$262=T349)*($AD$1:$AD$262=U349),0),8)</f>
        <v>65</v>
      </c>
      <c r="W349" s="1" t="str">
        <f t="shared" si="48"/>
        <v>ADULT_60_72</v>
      </c>
      <c r="X349" s="1">
        <f t="shared" si="43"/>
        <v>0</v>
      </c>
      <c r="Y349" s="1">
        <f t="shared" si="49"/>
        <v>0</v>
      </c>
    </row>
    <row r="350" spans="1:25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44"/>
        <v>12</v>
      </c>
      <c r="M350" s="1">
        <f t="shared" si="45"/>
        <v>22</v>
      </c>
      <c r="N350" s="1" t="str">
        <f>SABI_SUMMARY!L350</f>
        <v>JUVENILE</v>
      </c>
      <c r="O350" s="1" t="str">
        <f>SABI_SUMMARY!M350</f>
        <v>FEMALE_JUVENILE</v>
      </c>
      <c r="P350" s="1" t="str">
        <f>SABI_SUMMARY!N350</f>
        <v>CENSORED</v>
      </c>
      <c r="Q350" s="1">
        <f>SABI_SUMMARY!O350</f>
        <v>0</v>
      </c>
      <c r="R350" s="1">
        <f t="shared" si="46"/>
        <v>0</v>
      </c>
      <c r="S350" s="1">
        <f t="shared" si="47"/>
        <v>1</v>
      </c>
      <c r="T350" t="s">
        <v>549</v>
      </c>
      <c r="U350">
        <v>1</v>
      </c>
      <c r="V350" s="1">
        <f t="array" ref="V350">INDEX($AC$1:$AM$262,MATCH(1,($AC$1:$AC$262=T350)*($AD$1:$AD$262=U350),0),8)</f>
        <v>65</v>
      </c>
      <c r="W350" s="1" t="str">
        <f t="shared" si="48"/>
        <v>ADULT_60_72</v>
      </c>
      <c r="X350" s="1">
        <f t="shared" si="43"/>
        <v>1</v>
      </c>
      <c r="Y350" s="1">
        <f t="shared" si="49"/>
        <v>0</v>
      </c>
    </row>
    <row r="351" spans="1:25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44"/>
        <v>4</v>
      </c>
      <c r="M351" s="1">
        <f t="shared" si="45"/>
        <v>4</v>
      </c>
      <c r="N351" s="1" t="str">
        <f>SABI_SUMMARY!L351</f>
        <v>CUB</v>
      </c>
      <c r="O351" s="1" t="str">
        <f>SABI_SUMMARY!M351</f>
        <v>NA_CUB</v>
      </c>
      <c r="P351" s="1" t="str">
        <f>SABI_SUMMARY!N351</f>
        <v>MORTALITY</v>
      </c>
      <c r="Q351" s="1">
        <f>SABI_SUMMARY!O351</f>
        <v>1</v>
      </c>
      <c r="R351" s="1">
        <f t="shared" si="46"/>
        <v>1</v>
      </c>
      <c r="S351" s="1">
        <f t="shared" si="47"/>
        <v>1</v>
      </c>
      <c r="T351" t="s">
        <v>656</v>
      </c>
      <c r="U351" t="s">
        <v>271</v>
      </c>
      <c r="V351" s="1" t="s">
        <v>271</v>
      </c>
      <c r="W351" s="1" t="s">
        <v>271</v>
      </c>
      <c r="X351" s="1">
        <f t="shared" si="43"/>
        <v>0</v>
      </c>
      <c r="Y351" s="1">
        <f t="shared" si="49"/>
        <v>0</v>
      </c>
    </row>
    <row r="352" spans="1:25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44"/>
        <v>2</v>
      </c>
      <c r="M352" s="1">
        <f t="shared" si="45"/>
        <v>2</v>
      </c>
      <c r="N352" s="1" t="str">
        <f>SABI_SUMMARY!L352</f>
        <v>CUB</v>
      </c>
      <c r="O352" s="1" t="str">
        <f>SABI_SUMMARY!M352</f>
        <v>NA_CUB</v>
      </c>
      <c r="P352" s="1" t="str">
        <f>SABI_SUMMARY!N352</f>
        <v>CENSORED</v>
      </c>
      <c r="Q352" s="1">
        <f>SABI_SUMMARY!O352</f>
        <v>0</v>
      </c>
      <c r="R352" s="1">
        <f t="shared" si="46"/>
        <v>1</v>
      </c>
      <c r="S352" s="1">
        <f t="shared" si="47"/>
        <v>1</v>
      </c>
      <c r="T352" t="s">
        <v>656</v>
      </c>
      <c r="U352" t="s">
        <v>271</v>
      </c>
      <c r="V352" s="1" t="s">
        <v>271</v>
      </c>
      <c r="W352" s="1" t="s">
        <v>271</v>
      </c>
      <c r="X352" s="1">
        <f t="shared" si="43"/>
        <v>0</v>
      </c>
      <c r="Y352" s="1">
        <f t="shared" si="49"/>
        <v>0</v>
      </c>
    </row>
    <row r="353" spans="1:25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44"/>
        <v>2</v>
      </c>
      <c r="M353" s="1">
        <f t="shared" si="45"/>
        <v>2</v>
      </c>
      <c r="N353" s="1" t="str">
        <f>SABI_SUMMARY!L353</f>
        <v>CUB</v>
      </c>
      <c r="O353" s="1" t="str">
        <f>SABI_SUMMARY!M353</f>
        <v>NA_CUB</v>
      </c>
      <c r="P353" s="1" t="str">
        <f>SABI_SUMMARY!N353</f>
        <v>MORTALITY</v>
      </c>
      <c r="Q353" s="1">
        <f>SABI_SUMMARY!O353</f>
        <v>1</v>
      </c>
      <c r="R353" s="1">
        <f t="shared" si="46"/>
        <v>1</v>
      </c>
      <c r="S353" s="1">
        <f t="shared" si="47"/>
        <v>1</v>
      </c>
      <c r="T353" t="s">
        <v>659</v>
      </c>
      <c r="U353">
        <v>1</v>
      </c>
      <c r="V353" s="1">
        <f t="array" ref="V353">INDEX($AC$1:$AM$262,MATCH(1,($AC$1:$AC$262=T353)*($AD$1:$AD$262=U353),0),8)</f>
        <v>46</v>
      </c>
      <c r="W353" s="1" t="str">
        <f t="shared" si="48"/>
        <v>ADULT_36_48</v>
      </c>
      <c r="X353" s="1">
        <f t="shared" si="43"/>
        <v>0</v>
      </c>
      <c r="Y353" s="1">
        <f t="shared" si="49"/>
        <v>0</v>
      </c>
    </row>
    <row r="354" spans="1:25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44"/>
        <v>12</v>
      </c>
      <c r="M354" s="1">
        <f t="shared" si="45"/>
        <v>24</v>
      </c>
      <c r="N354" s="1" t="str">
        <f>SABI_SUMMARY!L354</f>
        <v>ADULT_84</v>
      </c>
      <c r="O354" s="1" t="str">
        <f>SABI_SUMMARY!M354</f>
        <v>FEMALE_ADULT_84</v>
      </c>
      <c r="P354" s="1" t="str">
        <f>SABI_SUMMARY!N354</f>
        <v>MORTALITY</v>
      </c>
      <c r="Q354" s="1">
        <f>SABI_SUMMARY!O354</f>
        <v>1</v>
      </c>
      <c r="R354" s="1">
        <f t="shared" si="46"/>
        <v>0</v>
      </c>
      <c r="S354" s="1">
        <f t="shared" si="47"/>
        <v>0</v>
      </c>
      <c r="T354" t="s">
        <v>659</v>
      </c>
      <c r="U354">
        <v>1</v>
      </c>
      <c r="V354" s="1">
        <f t="array" ref="V354">INDEX($AC$1:$AM$262,MATCH(1,($AC$1:$AC$262=T354)*($AD$1:$AD$262=U354),0),8)</f>
        <v>46</v>
      </c>
      <c r="W354" s="1" t="str">
        <f t="shared" si="48"/>
        <v>ADULT_36_48</v>
      </c>
      <c r="X354" s="1">
        <f t="shared" si="43"/>
        <v>1</v>
      </c>
      <c r="Y354" s="1">
        <f t="shared" si="49"/>
        <v>1</v>
      </c>
    </row>
    <row r="355" spans="1:25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44"/>
        <v>12</v>
      </c>
      <c r="M355" s="1">
        <f t="shared" si="45"/>
        <v>24</v>
      </c>
      <c r="N355" s="1" t="str">
        <f>SABI_SUMMARY!L355</f>
        <v>ADULT_84</v>
      </c>
      <c r="O355" s="1" t="str">
        <f>SABI_SUMMARY!M355</f>
        <v>MALE_ADULT_84</v>
      </c>
      <c r="P355" s="1" t="str">
        <f>SABI_SUMMARY!N355</f>
        <v>CENSORED</v>
      </c>
      <c r="Q355" s="1">
        <f>SABI_SUMMARY!O355</f>
        <v>0</v>
      </c>
      <c r="R355" s="1">
        <f t="shared" si="46"/>
        <v>0</v>
      </c>
      <c r="S355" s="1">
        <f t="shared" si="47"/>
        <v>0</v>
      </c>
      <c r="T355" t="s">
        <v>659</v>
      </c>
      <c r="U355">
        <v>2</v>
      </c>
      <c r="V355" s="1">
        <f t="array" ref="V355">INDEX($AC$1:$AM$262,MATCH(1,($AC$1:$AC$262=T355)*($AD$1:$AD$262=U355),0),8)</f>
        <v>71</v>
      </c>
      <c r="W355" s="1" t="str">
        <f t="shared" si="48"/>
        <v>ADULT_60_72</v>
      </c>
      <c r="X355" s="1">
        <f t="shared" si="43"/>
        <v>1</v>
      </c>
      <c r="Y355" s="1">
        <f t="shared" si="49"/>
        <v>1</v>
      </c>
    </row>
    <row r="356" spans="1:25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44"/>
        <v>2</v>
      </c>
      <c r="M356" s="1">
        <f t="shared" si="45"/>
        <v>2</v>
      </c>
      <c r="N356" s="1" t="str">
        <f>SABI_SUMMARY!L356</f>
        <v>CUB</v>
      </c>
      <c r="O356" s="1" t="str">
        <f>SABI_SUMMARY!M356</f>
        <v>NA_CUB</v>
      </c>
      <c r="P356" s="1" t="str">
        <f>SABI_SUMMARY!N356</f>
        <v>MORTALITY</v>
      </c>
      <c r="Q356" s="1">
        <f>SABI_SUMMARY!O356</f>
        <v>1</v>
      </c>
      <c r="R356" s="1">
        <f t="shared" si="46"/>
        <v>1</v>
      </c>
      <c r="S356" s="1">
        <f t="shared" si="47"/>
        <v>1</v>
      </c>
      <c r="T356" t="s">
        <v>659</v>
      </c>
      <c r="U356">
        <v>3</v>
      </c>
      <c r="V356" s="1">
        <f t="array" ref="V356">INDEX($AC$1:$AM$262,MATCH(1,($AC$1:$AC$262=T356)*($AD$1:$AD$262=U356),0),8)</f>
        <v>96</v>
      </c>
      <c r="W356" s="1" t="str">
        <f t="shared" si="48"/>
        <v>ADULT_84</v>
      </c>
      <c r="X356" s="1">
        <f t="shared" si="43"/>
        <v>0</v>
      </c>
      <c r="Y356" s="1">
        <f t="shared" si="49"/>
        <v>0</v>
      </c>
    </row>
    <row r="357" spans="1:25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44"/>
        <v>12</v>
      </c>
      <c r="M357" s="1">
        <f t="shared" si="45"/>
        <v>18</v>
      </c>
      <c r="N357" s="1" t="str">
        <f>SABI_SUMMARY!L357</f>
        <v>JUVENILE</v>
      </c>
      <c r="O357" s="1" t="str">
        <f>SABI_SUMMARY!M357</f>
        <v>FEMALE_JUVENILE</v>
      </c>
      <c r="P357" s="1" t="str">
        <f>SABI_SUMMARY!N357</f>
        <v>CENSORED</v>
      </c>
      <c r="Q357" s="1">
        <f>SABI_SUMMARY!O357</f>
        <v>0</v>
      </c>
      <c r="R357" s="1">
        <f t="shared" si="46"/>
        <v>0</v>
      </c>
      <c r="S357" s="1">
        <f t="shared" si="47"/>
        <v>1</v>
      </c>
      <c r="T357" t="s">
        <v>659</v>
      </c>
      <c r="U357">
        <v>3</v>
      </c>
      <c r="V357" s="1">
        <f t="array" ref="V357">INDEX($AC$1:$AM$262,MATCH(1,($AC$1:$AC$262=T357)*($AD$1:$AD$262=U357),0),8)</f>
        <v>96</v>
      </c>
      <c r="W357" s="1" t="str">
        <f t="shared" si="48"/>
        <v>ADULT_84</v>
      </c>
      <c r="X357" s="1">
        <f t="shared" si="43"/>
        <v>1</v>
      </c>
      <c r="Y357" s="1">
        <f t="shared" si="49"/>
        <v>0</v>
      </c>
    </row>
    <row r="358" spans="1:25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44"/>
        <v>2</v>
      </c>
      <c r="M358" s="1">
        <f t="shared" si="45"/>
        <v>2</v>
      </c>
      <c r="N358" s="1" t="str">
        <f>SABI_SUMMARY!L358</f>
        <v>CUB</v>
      </c>
      <c r="O358" s="1" t="str">
        <f>SABI_SUMMARY!M358</f>
        <v>NA_CUB</v>
      </c>
      <c r="P358" s="1" t="str">
        <f>SABI_SUMMARY!N358</f>
        <v>MORTALITY</v>
      </c>
      <c r="Q358" s="1">
        <f>SABI_SUMMARY!O358</f>
        <v>1</v>
      </c>
      <c r="R358" s="1">
        <f t="shared" si="46"/>
        <v>1</v>
      </c>
      <c r="S358" s="1">
        <f t="shared" si="47"/>
        <v>1</v>
      </c>
      <c r="T358" t="s">
        <v>659</v>
      </c>
      <c r="U358">
        <v>4</v>
      </c>
      <c r="V358" s="1">
        <f t="array" ref="V358">INDEX($AC$1:$AM$262,MATCH(1,($AC$1:$AC$262=T358)*($AD$1:$AD$262=U358),0),8)</f>
        <v>121</v>
      </c>
      <c r="W358" s="1" t="str">
        <f t="shared" si="48"/>
        <v>ADULT_84</v>
      </c>
      <c r="X358" s="1">
        <f t="shared" si="43"/>
        <v>0</v>
      </c>
      <c r="Y358" s="1">
        <f t="shared" si="49"/>
        <v>0</v>
      </c>
    </row>
    <row r="359" spans="1:25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44"/>
        <v>12</v>
      </c>
      <c r="M359" s="1">
        <f t="shared" si="45"/>
        <v>18</v>
      </c>
      <c r="N359" s="1" t="str">
        <f>SABI_SUMMARY!L359</f>
        <v>JUVENILE</v>
      </c>
      <c r="O359" s="1" t="str">
        <f>SABI_SUMMARY!M359</f>
        <v>MALE_JUVENILE</v>
      </c>
      <c r="P359" s="1" t="str">
        <f>SABI_SUMMARY!N359</f>
        <v>CENSORED</v>
      </c>
      <c r="Q359" s="1">
        <f>SABI_SUMMARY!O359</f>
        <v>0</v>
      </c>
      <c r="R359" s="1">
        <f t="shared" si="46"/>
        <v>0</v>
      </c>
      <c r="S359" s="1">
        <f t="shared" si="47"/>
        <v>1</v>
      </c>
      <c r="T359" t="s">
        <v>659</v>
      </c>
      <c r="U359">
        <v>4</v>
      </c>
      <c r="V359" s="1">
        <f t="array" ref="V359">INDEX($AC$1:$AM$262,MATCH(1,($AC$1:$AC$262=T359)*($AD$1:$AD$262=U359),0),8)</f>
        <v>121</v>
      </c>
      <c r="W359" s="1" t="str">
        <f t="shared" si="48"/>
        <v>ADULT_84</v>
      </c>
      <c r="X359" s="1">
        <f t="shared" si="43"/>
        <v>1</v>
      </c>
      <c r="Y359" s="1">
        <f t="shared" si="49"/>
        <v>0</v>
      </c>
    </row>
    <row r="360" spans="1:25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44"/>
        <v>2</v>
      </c>
      <c r="M360" s="1">
        <f t="shared" si="45"/>
        <v>2</v>
      </c>
      <c r="N360" s="1" t="str">
        <f>SABI_SUMMARY!L360</f>
        <v>CUB</v>
      </c>
      <c r="O360" s="1" t="str">
        <f>SABI_SUMMARY!M360</f>
        <v>NA_CUB</v>
      </c>
      <c r="P360" s="1" t="str">
        <f>SABI_SUMMARY!N360</f>
        <v>MORTALITY</v>
      </c>
      <c r="Q360" s="1">
        <f>SABI_SUMMARY!O360</f>
        <v>1</v>
      </c>
      <c r="R360" s="1">
        <f t="shared" si="46"/>
        <v>1</v>
      </c>
      <c r="S360" s="1">
        <f t="shared" si="47"/>
        <v>1</v>
      </c>
      <c r="T360" t="s">
        <v>659</v>
      </c>
      <c r="U360">
        <v>5</v>
      </c>
      <c r="V360" s="1">
        <f t="array" ref="V360">INDEX($AC$1:$AM$262,MATCH(1,($AC$1:$AC$262=T360)*($AD$1:$AD$262=U360),0),8)</f>
        <v>146</v>
      </c>
      <c r="W360" s="1" t="str">
        <f t="shared" si="48"/>
        <v>ADULT_84</v>
      </c>
      <c r="X360" s="1">
        <f t="shared" si="43"/>
        <v>0</v>
      </c>
      <c r="Y360" s="1">
        <f t="shared" si="49"/>
        <v>0</v>
      </c>
    </row>
    <row r="361" spans="1:25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44"/>
        <v>2</v>
      </c>
      <c r="M361" s="1">
        <f t="shared" si="45"/>
        <v>2</v>
      </c>
      <c r="N361" s="1" t="str">
        <f>SABI_SUMMARY!L361</f>
        <v>CUB</v>
      </c>
      <c r="O361" s="1" t="str">
        <f>SABI_SUMMARY!M361</f>
        <v>NA_CUB</v>
      </c>
      <c r="P361" s="1" t="str">
        <f>SABI_SUMMARY!N361</f>
        <v>MORTALITY</v>
      </c>
      <c r="Q361" s="1">
        <f>SABI_SUMMARY!O361</f>
        <v>1</v>
      </c>
      <c r="R361" s="1">
        <f t="shared" si="46"/>
        <v>1</v>
      </c>
      <c r="S361" s="1">
        <f t="shared" si="47"/>
        <v>1</v>
      </c>
      <c r="T361" t="s">
        <v>659</v>
      </c>
      <c r="U361">
        <v>5</v>
      </c>
      <c r="V361" s="1">
        <f t="array" ref="V361">INDEX($AC$1:$AM$262,MATCH(1,($AC$1:$AC$262=T361)*($AD$1:$AD$262=U361),0),8)</f>
        <v>146</v>
      </c>
      <c r="W361" s="1" t="str">
        <f t="shared" si="48"/>
        <v>ADULT_84</v>
      </c>
      <c r="X361" s="1">
        <f t="shared" si="43"/>
        <v>0</v>
      </c>
      <c r="Y361" s="1">
        <f t="shared" si="49"/>
        <v>0</v>
      </c>
    </row>
    <row r="362" spans="1:25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44"/>
        <v>2</v>
      </c>
      <c r="M362" s="1">
        <f t="shared" si="45"/>
        <v>2</v>
      </c>
      <c r="N362" s="1" t="str">
        <f>SABI_SUMMARY!L362</f>
        <v>CUB</v>
      </c>
      <c r="O362" s="1" t="str">
        <f>SABI_SUMMARY!M362</f>
        <v>NA_CUB</v>
      </c>
      <c r="P362" s="1" t="str">
        <f>SABI_SUMMARY!N362</f>
        <v>MORTALITY</v>
      </c>
      <c r="Q362" s="1">
        <f>SABI_SUMMARY!O362</f>
        <v>1</v>
      </c>
      <c r="R362" s="1">
        <f t="shared" si="46"/>
        <v>1</v>
      </c>
      <c r="S362" s="1">
        <f t="shared" si="47"/>
        <v>1</v>
      </c>
      <c r="T362" t="s">
        <v>659</v>
      </c>
      <c r="U362">
        <v>6</v>
      </c>
      <c r="V362" s="1">
        <f t="array" ref="V362">INDEX($AC$1:$AM$262,MATCH(1,($AC$1:$AC$262=T362)*($AD$1:$AD$262=U362),0),8)</f>
        <v>156</v>
      </c>
      <c r="W362" s="1" t="str">
        <f t="shared" si="48"/>
        <v>ADULT_84</v>
      </c>
      <c r="X362" s="1">
        <f t="shared" si="43"/>
        <v>0</v>
      </c>
      <c r="Y362" s="1">
        <f t="shared" si="49"/>
        <v>0</v>
      </c>
    </row>
    <row r="363" spans="1:25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44"/>
        <v>2</v>
      </c>
      <c r="M363" s="1">
        <f t="shared" si="45"/>
        <v>2</v>
      </c>
      <c r="N363" s="1" t="str">
        <f>SABI_SUMMARY!L363</f>
        <v>CUB</v>
      </c>
      <c r="O363" s="1" t="str">
        <f>SABI_SUMMARY!M363</f>
        <v>NA_CUB</v>
      </c>
      <c r="P363" s="1" t="str">
        <f>SABI_SUMMARY!N363</f>
        <v>MORTALITY</v>
      </c>
      <c r="Q363" s="1">
        <f>SABI_SUMMARY!O363</f>
        <v>1</v>
      </c>
      <c r="R363" s="1">
        <f t="shared" si="46"/>
        <v>1</v>
      </c>
      <c r="S363" s="1">
        <f t="shared" si="47"/>
        <v>1</v>
      </c>
      <c r="T363" t="s">
        <v>659</v>
      </c>
      <c r="U363">
        <v>6</v>
      </c>
      <c r="V363" s="1">
        <f t="array" ref="V363">INDEX($AC$1:$AM$262,MATCH(1,($AC$1:$AC$262=T363)*($AD$1:$AD$262=U363),0),8)</f>
        <v>156</v>
      </c>
      <c r="W363" s="1" t="str">
        <f t="shared" si="48"/>
        <v>ADULT_84</v>
      </c>
      <c r="X363" s="1">
        <f t="shared" si="43"/>
        <v>0</v>
      </c>
      <c r="Y363" s="1">
        <f t="shared" si="49"/>
        <v>0</v>
      </c>
    </row>
    <row r="364" spans="1:25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44"/>
        <v>12</v>
      </c>
      <c r="M364" s="1">
        <f t="shared" si="45"/>
        <v>24</v>
      </c>
      <c r="N364" s="1" t="str">
        <f>SABI_SUMMARY!L364</f>
        <v>SUBADULT</v>
      </c>
      <c r="O364" s="1" t="str">
        <f>SABI_SUMMARY!M364</f>
        <v>MALE_SUBADULT</v>
      </c>
      <c r="P364" s="1" t="str">
        <f>SABI_SUMMARY!N364</f>
        <v>CENSORED</v>
      </c>
      <c r="Q364" s="1">
        <f>SABI_SUMMARY!O364</f>
        <v>0</v>
      </c>
      <c r="R364" s="1">
        <f t="shared" si="46"/>
        <v>0</v>
      </c>
      <c r="S364" s="1">
        <f t="shared" si="47"/>
        <v>0</v>
      </c>
      <c r="T364" t="s">
        <v>659</v>
      </c>
      <c r="U364">
        <v>7</v>
      </c>
      <c r="V364" s="1">
        <f t="array" ref="V364">INDEX($AC$1:$AM$262,MATCH(1,($AC$1:$AC$262=T364)*($AD$1:$AD$262=U364),0),8)</f>
        <v>165</v>
      </c>
      <c r="W364" s="1" t="str">
        <f t="shared" si="48"/>
        <v>ADULT_84</v>
      </c>
      <c r="X364" s="1">
        <f t="shared" si="43"/>
        <v>1</v>
      </c>
      <c r="Y364" s="1">
        <f t="shared" si="49"/>
        <v>1</v>
      </c>
    </row>
    <row r="365" spans="1:25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44"/>
        <v>1</v>
      </c>
      <c r="M365" s="1">
        <f t="shared" si="45"/>
        <v>1</v>
      </c>
      <c r="N365" s="1" t="str">
        <f>SABI_SUMMARY!L365</f>
        <v>CUB</v>
      </c>
      <c r="O365" s="1" t="str">
        <f>SABI_SUMMARY!M365</f>
        <v>NA_CUB</v>
      </c>
      <c r="P365" s="1" t="str">
        <f>SABI_SUMMARY!N365</f>
        <v>MORTALITY</v>
      </c>
      <c r="Q365" s="1">
        <f>SABI_SUMMARY!O365</f>
        <v>1</v>
      </c>
      <c r="R365" s="1">
        <f t="shared" si="46"/>
        <v>1</v>
      </c>
      <c r="S365" s="1">
        <f t="shared" si="47"/>
        <v>1</v>
      </c>
      <c r="T365" t="s">
        <v>124</v>
      </c>
      <c r="U365">
        <v>1</v>
      </c>
      <c r="V365" s="1">
        <f t="array" ref="V365">INDEX($AC$1:$AM$262,MATCH(1,($AC$1:$AC$262=T365)*($AD$1:$AD$262=U365),0),8)</f>
        <v>46</v>
      </c>
      <c r="W365" s="1" t="str">
        <f t="shared" si="48"/>
        <v>ADULT_36_48</v>
      </c>
      <c r="X365" s="1">
        <f t="shared" si="43"/>
        <v>0</v>
      </c>
      <c r="Y365" s="1">
        <f t="shared" si="49"/>
        <v>0</v>
      </c>
    </row>
    <row r="366" spans="1:25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44"/>
        <v>12</v>
      </c>
      <c r="M366" s="1">
        <f t="shared" si="45"/>
        <v>24</v>
      </c>
      <c r="N366" s="1" t="str">
        <f>SABI_SUMMARY!L366</f>
        <v>ADULT_36_48</v>
      </c>
      <c r="O366" s="1" t="str">
        <f>SABI_SUMMARY!M366</f>
        <v>MALE_ADULT_36_48</v>
      </c>
      <c r="P366" s="1" t="str">
        <f>SABI_SUMMARY!N366</f>
        <v>MORTALITY</v>
      </c>
      <c r="Q366" s="1">
        <f>SABI_SUMMARY!O366</f>
        <v>1</v>
      </c>
      <c r="R366" s="1">
        <f t="shared" si="46"/>
        <v>0</v>
      </c>
      <c r="S366" s="1">
        <f t="shared" si="47"/>
        <v>0</v>
      </c>
      <c r="T366" t="s">
        <v>124</v>
      </c>
      <c r="U366">
        <v>1</v>
      </c>
      <c r="V366" s="1">
        <f t="array" ref="V366">INDEX($AC$1:$AM$262,MATCH(1,($AC$1:$AC$262=T366)*($AD$1:$AD$262=U366),0),8)</f>
        <v>46</v>
      </c>
      <c r="W366" s="1" t="str">
        <f t="shared" si="48"/>
        <v>ADULT_36_48</v>
      </c>
      <c r="X366" s="1">
        <f t="shared" si="43"/>
        <v>1</v>
      </c>
      <c r="Y366" s="1">
        <f t="shared" si="49"/>
        <v>1</v>
      </c>
    </row>
    <row r="367" spans="1:25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44"/>
        <v>10</v>
      </c>
      <c r="M367" s="1">
        <f t="shared" si="45"/>
        <v>10</v>
      </c>
      <c r="N367" s="1" t="str">
        <f>SABI_SUMMARY!L367</f>
        <v>CUB</v>
      </c>
      <c r="O367" s="1" t="str">
        <f>SABI_SUMMARY!M367</f>
        <v>FEMALE_CUB</v>
      </c>
      <c r="P367" s="1" t="str">
        <f>SABI_SUMMARY!N367</f>
        <v>MORTALITY</v>
      </c>
      <c r="Q367" s="1">
        <f>SABI_SUMMARY!O367</f>
        <v>1</v>
      </c>
      <c r="R367" s="1">
        <f t="shared" si="46"/>
        <v>1</v>
      </c>
      <c r="S367" s="1">
        <f t="shared" si="47"/>
        <v>1</v>
      </c>
      <c r="T367" t="s">
        <v>124</v>
      </c>
      <c r="U367">
        <v>2</v>
      </c>
      <c r="V367" s="1">
        <f t="array" ref="V367">INDEX($AC$1:$AM$262,MATCH(1,($AC$1:$AC$262=T367)*($AD$1:$AD$262=U367),0),8)</f>
        <v>67</v>
      </c>
      <c r="W367" s="1" t="str">
        <f t="shared" si="48"/>
        <v>ADULT_60_72</v>
      </c>
      <c r="X367" s="1">
        <f t="shared" si="43"/>
        <v>0</v>
      </c>
      <c r="Y367" s="1">
        <f t="shared" si="49"/>
        <v>0</v>
      </c>
    </row>
    <row r="368" spans="1:25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44"/>
        <v>12</v>
      </c>
      <c r="M368" s="1">
        <f t="shared" si="45"/>
        <v>24</v>
      </c>
      <c r="N368" s="1" t="str">
        <f>SABI_SUMMARY!L368</f>
        <v>SUBADULT</v>
      </c>
      <c r="O368" s="1" t="str">
        <f>SABI_SUMMARY!M368</f>
        <v>MALE_SUBADULT</v>
      </c>
      <c r="P368" s="1" t="str">
        <f>SABI_SUMMARY!N368</f>
        <v>CENSORED</v>
      </c>
      <c r="Q368" s="1">
        <f>SABI_SUMMARY!O368</f>
        <v>0</v>
      </c>
      <c r="R368" s="1">
        <f t="shared" si="46"/>
        <v>0</v>
      </c>
      <c r="S368" s="1">
        <f t="shared" si="47"/>
        <v>0</v>
      </c>
      <c r="T368" t="s">
        <v>124</v>
      </c>
      <c r="U368">
        <v>2</v>
      </c>
      <c r="V368" s="1">
        <f t="array" ref="V368">INDEX($AC$1:$AM$262,MATCH(1,($AC$1:$AC$262=T368)*($AD$1:$AD$262=U368),0),8)</f>
        <v>67</v>
      </c>
      <c r="W368" s="1" t="str">
        <f t="shared" si="48"/>
        <v>ADULT_60_72</v>
      </c>
      <c r="X368" s="1">
        <f t="shared" si="43"/>
        <v>1</v>
      </c>
      <c r="Y368" s="1">
        <f t="shared" si="49"/>
        <v>1</v>
      </c>
    </row>
    <row r="369" spans="1:25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44"/>
        <v>5</v>
      </c>
      <c r="M369" s="1">
        <f t="shared" si="45"/>
        <v>5</v>
      </c>
      <c r="N369" s="1" t="str">
        <f>SABI_SUMMARY!L369</f>
        <v>CUB</v>
      </c>
      <c r="O369" s="1" t="str">
        <f>SABI_SUMMARY!M369</f>
        <v>NA_CUB</v>
      </c>
      <c r="P369" s="1" t="str">
        <f>SABI_SUMMARY!N369</f>
        <v>CENSORED</v>
      </c>
      <c r="Q369" s="1">
        <f>SABI_SUMMARY!O369</f>
        <v>0</v>
      </c>
      <c r="R369" s="1">
        <f t="shared" si="46"/>
        <v>1</v>
      </c>
      <c r="S369" s="1">
        <f t="shared" si="47"/>
        <v>1</v>
      </c>
      <c r="T369" t="s">
        <v>124</v>
      </c>
      <c r="U369">
        <v>3</v>
      </c>
      <c r="V369" s="1">
        <f t="array" ref="V369">INDEX($AC$1:$AM$262,MATCH(1,($AC$1:$AC$262=T369)*($AD$1:$AD$262=U369),0),8)</f>
        <v>90</v>
      </c>
      <c r="W369" s="1" t="str">
        <f t="shared" si="48"/>
        <v>ADULT_84</v>
      </c>
      <c r="X369" s="1">
        <f t="shared" si="43"/>
        <v>0</v>
      </c>
      <c r="Y369" s="1">
        <f t="shared" si="49"/>
        <v>0</v>
      </c>
    </row>
    <row r="370" spans="1:25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44"/>
        <v>5</v>
      </c>
      <c r="M370" s="1">
        <f t="shared" si="45"/>
        <v>5</v>
      </c>
      <c r="N370" s="1" t="str">
        <f>SABI_SUMMARY!L370</f>
        <v>CUB</v>
      </c>
      <c r="O370" s="1" t="str">
        <f>SABI_SUMMARY!M370</f>
        <v>NA_CUB</v>
      </c>
      <c r="P370" s="1" t="str">
        <f>SABI_SUMMARY!N370</f>
        <v>CENSORED</v>
      </c>
      <c r="Q370" s="1">
        <f>SABI_SUMMARY!O370</f>
        <v>0</v>
      </c>
      <c r="R370" s="1">
        <f t="shared" si="46"/>
        <v>1</v>
      </c>
      <c r="S370" s="1">
        <f t="shared" si="47"/>
        <v>1</v>
      </c>
      <c r="T370" t="s">
        <v>124</v>
      </c>
      <c r="U370">
        <v>3</v>
      </c>
      <c r="V370" s="1">
        <f t="array" ref="V370">INDEX($AC$1:$AM$262,MATCH(1,($AC$1:$AC$262=T370)*($AD$1:$AD$262=U370),0),8)</f>
        <v>90</v>
      </c>
      <c r="W370" s="1" t="str">
        <f t="shared" si="48"/>
        <v>ADULT_84</v>
      </c>
      <c r="X370" s="1">
        <f t="shared" si="43"/>
        <v>0</v>
      </c>
      <c r="Y370" s="1">
        <f t="shared" si="49"/>
        <v>0</v>
      </c>
    </row>
    <row r="371" spans="1:25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44"/>
        <v>1</v>
      </c>
      <c r="M371" s="1">
        <f t="shared" si="45"/>
        <v>1</v>
      </c>
      <c r="N371" s="1" t="str">
        <f>SABI_SUMMARY!L371</f>
        <v>CUB</v>
      </c>
      <c r="O371" s="1" t="str">
        <f>SABI_SUMMARY!M371</f>
        <v>NA_CUB</v>
      </c>
      <c r="P371" s="1" t="str">
        <f>SABI_SUMMARY!N371</f>
        <v>MORTALITY</v>
      </c>
      <c r="Q371" s="1">
        <f>SABI_SUMMARY!O371</f>
        <v>1</v>
      </c>
      <c r="R371" s="1">
        <f t="shared" si="46"/>
        <v>1</v>
      </c>
      <c r="S371" s="1">
        <f t="shared" si="47"/>
        <v>1</v>
      </c>
      <c r="T371" t="s">
        <v>675</v>
      </c>
      <c r="U371">
        <v>1</v>
      </c>
      <c r="V371" s="1">
        <f t="array" ref="V371">INDEX($AC$1:$AM$262,MATCH(1,($AC$1:$AC$262=T371)*($AD$1:$AD$262=U371),0),8)</f>
        <v>53</v>
      </c>
      <c r="W371" s="1" t="str">
        <f t="shared" si="48"/>
        <v>ADULT_48_60</v>
      </c>
      <c r="X371" s="1">
        <f t="shared" si="43"/>
        <v>0</v>
      </c>
      <c r="Y371" s="1">
        <f t="shared" si="49"/>
        <v>0</v>
      </c>
    </row>
    <row r="372" spans="1:25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44"/>
        <v>1</v>
      </c>
      <c r="M372" s="1">
        <f t="shared" si="45"/>
        <v>1</v>
      </c>
      <c r="N372" s="1" t="str">
        <f>SABI_SUMMARY!L372</f>
        <v>CUB</v>
      </c>
      <c r="O372" s="1" t="str">
        <f>SABI_SUMMARY!M372</f>
        <v>NA_CUB</v>
      </c>
      <c r="P372" s="1" t="str">
        <f>SABI_SUMMARY!N372</f>
        <v>MORTALITY</v>
      </c>
      <c r="Q372" s="1">
        <f>SABI_SUMMARY!O372</f>
        <v>1</v>
      </c>
      <c r="R372" s="1">
        <f t="shared" si="46"/>
        <v>1</v>
      </c>
      <c r="S372" s="1">
        <f t="shared" si="47"/>
        <v>1</v>
      </c>
      <c r="T372" t="s">
        <v>675</v>
      </c>
      <c r="U372">
        <v>1</v>
      </c>
      <c r="V372" s="1">
        <f t="array" ref="V372">INDEX($AC$1:$AM$262,MATCH(1,($AC$1:$AC$262=T372)*($AD$1:$AD$262=U372),0),8)</f>
        <v>53</v>
      </c>
      <c r="W372" s="1" t="str">
        <f t="shared" si="48"/>
        <v>ADULT_48_60</v>
      </c>
      <c r="X372" s="1">
        <f t="shared" si="43"/>
        <v>0</v>
      </c>
      <c r="Y372" s="1">
        <f t="shared" si="49"/>
        <v>0</v>
      </c>
    </row>
    <row r="373" spans="1:25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44"/>
        <v>9</v>
      </c>
      <c r="M373" s="1">
        <f t="shared" si="45"/>
        <v>9</v>
      </c>
      <c r="N373" s="1" t="str">
        <f>SABI_SUMMARY!L373</f>
        <v>CUB</v>
      </c>
      <c r="O373" s="1" t="str">
        <f>SABI_SUMMARY!M373</f>
        <v>FEMALE_CUB</v>
      </c>
      <c r="P373" s="1" t="str">
        <f>SABI_SUMMARY!N373</f>
        <v>CENSORED</v>
      </c>
      <c r="Q373" s="1">
        <f>SABI_SUMMARY!O373</f>
        <v>0</v>
      </c>
      <c r="R373" s="1">
        <f t="shared" si="46"/>
        <v>1</v>
      </c>
      <c r="S373" s="1">
        <f t="shared" si="47"/>
        <v>1</v>
      </c>
      <c r="T373" t="s">
        <v>675</v>
      </c>
      <c r="U373">
        <v>2</v>
      </c>
      <c r="V373" s="1">
        <f t="array" ref="V373">INDEX($AC$1:$AM$262,MATCH(1,($AC$1:$AC$262=T373)*($AD$1:$AD$262=U373),0),8)</f>
        <v>60</v>
      </c>
      <c r="W373" s="1" t="str">
        <f t="shared" si="48"/>
        <v>ADULT_48_60</v>
      </c>
      <c r="X373" s="1">
        <f t="shared" si="43"/>
        <v>0</v>
      </c>
      <c r="Y373" s="1">
        <f t="shared" si="49"/>
        <v>0</v>
      </c>
    </row>
    <row r="374" spans="1:25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44"/>
        <v>9</v>
      </c>
      <c r="M374" s="1">
        <f t="shared" si="45"/>
        <v>9</v>
      </c>
      <c r="N374" s="1" t="str">
        <f>SABI_SUMMARY!L374</f>
        <v>CUB</v>
      </c>
      <c r="O374" s="1" t="str">
        <f>SABI_SUMMARY!M374</f>
        <v>FEMALE_CUB</v>
      </c>
      <c r="P374" s="1" t="str">
        <f>SABI_SUMMARY!N374</f>
        <v>CENSORED</v>
      </c>
      <c r="Q374" s="1">
        <f>SABI_SUMMARY!O374</f>
        <v>0</v>
      </c>
      <c r="R374" s="1">
        <f t="shared" si="46"/>
        <v>1</v>
      </c>
      <c r="S374" s="1">
        <f t="shared" si="47"/>
        <v>1</v>
      </c>
      <c r="T374" t="s">
        <v>675</v>
      </c>
      <c r="U374">
        <v>2</v>
      </c>
      <c r="V374" s="1">
        <f t="array" ref="V374">INDEX($AC$1:$AM$262,MATCH(1,($AC$1:$AC$262=T374)*($AD$1:$AD$262=U374),0),8)</f>
        <v>60</v>
      </c>
      <c r="W374" s="1" t="str">
        <f t="shared" si="48"/>
        <v>ADULT_48_60</v>
      </c>
      <c r="X374" s="1">
        <f t="shared" si="43"/>
        <v>0</v>
      </c>
      <c r="Y374" s="1">
        <f t="shared" si="49"/>
        <v>0</v>
      </c>
    </row>
    <row r="375" spans="1:25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44"/>
        <v>2</v>
      </c>
      <c r="M375" s="1">
        <f t="shared" si="45"/>
        <v>2</v>
      </c>
      <c r="N375" s="1" t="str">
        <f>SABI_SUMMARY!L375</f>
        <v>CUB</v>
      </c>
      <c r="O375" s="1" t="str">
        <f>SABI_SUMMARY!M375</f>
        <v>NA_CUB</v>
      </c>
      <c r="P375" s="1" t="str">
        <f>SABI_SUMMARY!N375</f>
        <v>MORTALITY</v>
      </c>
      <c r="Q375" s="1">
        <f>SABI_SUMMARY!O375</f>
        <v>1</v>
      </c>
      <c r="R375" s="1">
        <f t="shared" si="46"/>
        <v>1</v>
      </c>
      <c r="S375" s="1">
        <f t="shared" si="47"/>
        <v>1</v>
      </c>
      <c r="T375" t="s">
        <v>405</v>
      </c>
      <c r="U375">
        <v>1</v>
      </c>
      <c r="V375" s="1">
        <f t="array" ref="V375">INDEX($AC$1:$AM$262,MATCH(1,($AC$1:$AC$262=T375)*($AD$1:$AD$262=U375),0),8)</f>
        <v>55</v>
      </c>
      <c r="W375" s="1" t="str">
        <f t="shared" si="48"/>
        <v>ADULT_48_60</v>
      </c>
      <c r="X375" s="1">
        <f t="shared" si="43"/>
        <v>0</v>
      </c>
      <c r="Y375" s="1">
        <f t="shared" si="49"/>
        <v>0</v>
      </c>
    </row>
    <row r="376" spans="1:25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44"/>
        <v>2</v>
      </c>
      <c r="M376" s="1">
        <f t="shared" si="45"/>
        <v>2</v>
      </c>
      <c r="N376" s="1" t="str">
        <f>SABI_SUMMARY!L376</f>
        <v>CUB</v>
      </c>
      <c r="O376" s="1" t="str">
        <f>SABI_SUMMARY!M376</f>
        <v>NA_CUB</v>
      </c>
      <c r="P376" s="1" t="str">
        <f>SABI_SUMMARY!N376</f>
        <v>MORTALITY</v>
      </c>
      <c r="Q376" s="1">
        <f>SABI_SUMMARY!O376</f>
        <v>1</v>
      </c>
      <c r="R376" s="1">
        <f t="shared" si="46"/>
        <v>1</v>
      </c>
      <c r="S376" s="1">
        <f t="shared" si="47"/>
        <v>1</v>
      </c>
      <c r="T376" t="s">
        <v>405</v>
      </c>
      <c r="U376">
        <v>1</v>
      </c>
      <c r="V376" s="1">
        <f t="array" ref="V376">INDEX($AC$1:$AM$262,MATCH(1,($AC$1:$AC$262=T376)*($AD$1:$AD$262=U376),0),8)</f>
        <v>55</v>
      </c>
      <c r="W376" s="1" t="str">
        <f t="shared" si="48"/>
        <v>ADULT_48_60</v>
      </c>
      <c r="X376" s="1">
        <f t="shared" si="43"/>
        <v>0</v>
      </c>
      <c r="Y376" s="1">
        <f t="shared" si="49"/>
        <v>0</v>
      </c>
    </row>
    <row r="377" spans="1:25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44"/>
        <v>8</v>
      </c>
      <c r="M377" s="1">
        <f t="shared" si="45"/>
        <v>8</v>
      </c>
      <c r="N377" s="1" t="str">
        <f>SABI_SUMMARY!L377</f>
        <v>CUB</v>
      </c>
      <c r="O377" s="1" t="str">
        <f>SABI_SUMMARY!M377</f>
        <v>MALE_CUB</v>
      </c>
      <c r="P377" s="1" t="str">
        <f>SABI_SUMMARY!N377</f>
        <v>MORTALITY</v>
      </c>
      <c r="Q377" s="1">
        <f>SABI_SUMMARY!O377</f>
        <v>1</v>
      </c>
      <c r="R377" s="1">
        <f t="shared" si="46"/>
        <v>1</v>
      </c>
      <c r="S377" s="1">
        <f t="shared" si="47"/>
        <v>1</v>
      </c>
      <c r="T377" t="s">
        <v>405</v>
      </c>
      <c r="U377">
        <v>2</v>
      </c>
      <c r="V377" s="1">
        <f t="array" ref="V377">INDEX($AC$1:$AM$262,MATCH(1,($AC$1:$AC$262=T377)*($AD$1:$AD$262=U377),0),8)</f>
        <v>66</v>
      </c>
      <c r="W377" s="1" t="str">
        <f t="shared" si="48"/>
        <v>ADULT_60_72</v>
      </c>
      <c r="X377" s="1">
        <f t="shared" si="43"/>
        <v>0</v>
      </c>
      <c r="Y377" s="1">
        <f t="shared" si="49"/>
        <v>0</v>
      </c>
    </row>
    <row r="378" spans="1:25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44"/>
        <v>2</v>
      </c>
      <c r="M378" s="1">
        <f t="shared" si="45"/>
        <v>2</v>
      </c>
      <c r="N378" s="1" t="str">
        <f>SABI_SUMMARY!L378</f>
        <v>CUB</v>
      </c>
      <c r="O378" s="1" t="str">
        <f>SABI_SUMMARY!M378</f>
        <v>NA_CUB</v>
      </c>
      <c r="P378" s="1" t="str">
        <f>SABI_SUMMARY!N378</f>
        <v>MORTALITY</v>
      </c>
      <c r="Q378" s="1">
        <f>SABI_SUMMARY!O378</f>
        <v>1</v>
      </c>
      <c r="R378" s="1">
        <f t="shared" si="46"/>
        <v>1</v>
      </c>
      <c r="S378" s="1">
        <f t="shared" si="47"/>
        <v>1</v>
      </c>
      <c r="T378" t="s">
        <v>405</v>
      </c>
      <c r="U378">
        <v>3</v>
      </c>
      <c r="V378" s="1">
        <f t="array" ref="V378">INDEX($AC$1:$AM$262,MATCH(1,($AC$1:$AC$262=T378)*($AD$1:$AD$262=U378),0),8)</f>
        <v>81</v>
      </c>
      <c r="W378" s="1" t="str">
        <f t="shared" si="48"/>
        <v>ADULT_72_84</v>
      </c>
      <c r="X378" s="1">
        <f t="shared" si="43"/>
        <v>0</v>
      </c>
      <c r="Y378" s="1">
        <f t="shared" si="49"/>
        <v>0</v>
      </c>
    </row>
    <row r="379" spans="1:25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44"/>
        <v>2</v>
      </c>
      <c r="M379" s="1">
        <f t="shared" si="45"/>
        <v>2</v>
      </c>
      <c r="N379" s="1" t="str">
        <f>SABI_SUMMARY!L379</f>
        <v>CUB</v>
      </c>
      <c r="O379" s="1" t="str">
        <f>SABI_SUMMARY!M379</f>
        <v>NA_CUB</v>
      </c>
      <c r="P379" s="1" t="str">
        <f>SABI_SUMMARY!N379</f>
        <v>MORTALITY</v>
      </c>
      <c r="Q379" s="1">
        <f>SABI_SUMMARY!O379</f>
        <v>1</v>
      </c>
      <c r="R379" s="1">
        <f t="shared" si="46"/>
        <v>1</v>
      </c>
      <c r="S379" s="1">
        <f t="shared" si="47"/>
        <v>1</v>
      </c>
      <c r="T379" t="s">
        <v>405</v>
      </c>
      <c r="U379">
        <v>3</v>
      </c>
      <c r="V379" s="1">
        <f t="array" ref="V379">INDEX($AC$1:$AM$262,MATCH(1,($AC$1:$AC$262=T379)*($AD$1:$AD$262=U379),0),8)</f>
        <v>81</v>
      </c>
      <c r="W379" s="1" t="str">
        <f t="shared" si="48"/>
        <v>ADULT_72_84</v>
      </c>
      <c r="X379" s="1">
        <f t="shared" si="43"/>
        <v>0</v>
      </c>
      <c r="Y379" s="1">
        <f t="shared" si="49"/>
        <v>0</v>
      </c>
    </row>
    <row r="380" spans="1:25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44"/>
        <v>12</v>
      </c>
      <c r="M380" s="1">
        <f t="shared" si="45"/>
        <v>16</v>
      </c>
      <c r="N380" s="1" t="str">
        <f>SABI_SUMMARY!L380</f>
        <v>JUVENILE</v>
      </c>
      <c r="O380" s="1" t="str">
        <f>SABI_SUMMARY!M380</f>
        <v>MALE_JUVENILE</v>
      </c>
      <c r="P380" s="1" t="str">
        <f>SABI_SUMMARY!N380</f>
        <v>CENSORED</v>
      </c>
      <c r="Q380" s="1">
        <f>SABI_SUMMARY!O380</f>
        <v>0</v>
      </c>
      <c r="R380" s="1">
        <f t="shared" si="46"/>
        <v>0</v>
      </c>
      <c r="S380" s="1">
        <f t="shared" si="47"/>
        <v>1</v>
      </c>
      <c r="T380" t="s">
        <v>405</v>
      </c>
      <c r="U380">
        <v>4</v>
      </c>
      <c r="V380" s="1">
        <f t="array" ref="V380">INDEX($AC$1:$AM$262,MATCH(1,($AC$1:$AC$262=T380)*($AD$1:$AD$262=U380),0),8)</f>
        <v>94</v>
      </c>
      <c r="W380" s="1" t="str">
        <f t="shared" si="48"/>
        <v>ADULT_84</v>
      </c>
      <c r="X380" s="1">
        <f t="shared" si="43"/>
        <v>1</v>
      </c>
      <c r="Y380" s="1">
        <f t="shared" si="49"/>
        <v>0</v>
      </c>
    </row>
    <row r="381" spans="1:25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44"/>
        <v>2</v>
      </c>
      <c r="M381" s="1">
        <f t="shared" si="45"/>
        <v>2</v>
      </c>
      <c r="N381" s="1" t="str">
        <f>SABI_SUMMARY!L381</f>
        <v>CUB</v>
      </c>
      <c r="O381" s="1" t="str">
        <f>SABI_SUMMARY!M381</f>
        <v>NA_CUB</v>
      </c>
      <c r="P381" s="1" t="str">
        <f>SABI_SUMMARY!N381</f>
        <v>MORTALITY</v>
      </c>
      <c r="Q381" s="1">
        <f>SABI_SUMMARY!O381</f>
        <v>1</v>
      </c>
      <c r="R381" s="1">
        <f t="shared" si="46"/>
        <v>1</v>
      </c>
      <c r="S381" s="1">
        <f t="shared" si="47"/>
        <v>1</v>
      </c>
      <c r="T381" t="s">
        <v>405</v>
      </c>
      <c r="U381">
        <v>5</v>
      </c>
      <c r="V381" s="1">
        <f t="array" ref="V381">INDEX($AC$1:$AM$262,MATCH(1,($AC$1:$AC$262=T381)*($AD$1:$AD$262=U381),0),8)</f>
        <v>118</v>
      </c>
      <c r="W381" s="1" t="str">
        <f t="shared" si="48"/>
        <v>ADULT_84</v>
      </c>
      <c r="X381" s="1">
        <f t="shared" si="43"/>
        <v>0</v>
      </c>
      <c r="Y381" s="1">
        <f t="shared" si="49"/>
        <v>0</v>
      </c>
    </row>
    <row r="382" spans="1:25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44"/>
        <v>2</v>
      </c>
      <c r="M382" s="1">
        <f t="shared" si="45"/>
        <v>2</v>
      </c>
      <c r="N382" s="1" t="str">
        <f>SABI_SUMMARY!L382</f>
        <v>CUB</v>
      </c>
      <c r="O382" s="1" t="str">
        <f>SABI_SUMMARY!M382</f>
        <v>NA_CUB</v>
      </c>
      <c r="P382" s="1" t="str">
        <f>SABI_SUMMARY!N382</f>
        <v>MORTALITY</v>
      </c>
      <c r="Q382" s="1">
        <f>SABI_SUMMARY!O382</f>
        <v>1</v>
      </c>
      <c r="R382" s="1">
        <f t="shared" si="46"/>
        <v>1</v>
      </c>
      <c r="S382" s="1">
        <f t="shared" si="47"/>
        <v>1</v>
      </c>
      <c r="T382" t="s">
        <v>405</v>
      </c>
      <c r="U382">
        <v>5</v>
      </c>
      <c r="V382" s="1">
        <f t="array" ref="V382">INDEX($AC$1:$AM$262,MATCH(1,($AC$1:$AC$262=T382)*($AD$1:$AD$262=U382),0),8)</f>
        <v>118</v>
      </c>
      <c r="W382" s="1" t="str">
        <f t="shared" si="48"/>
        <v>ADULT_84</v>
      </c>
      <c r="X382" s="1">
        <f t="shared" si="43"/>
        <v>0</v>
      </c>
      <c r="Y382" s="1">
        <f t="shared" si="49"/>
        <v>0</v>
      </c>
    </row>
    <row r="383" spans="1:25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44"/>
        <v>3</v>
      </c>
      <c r="M383" s="1">
        <f t="shared" si="45"/>
        <v>3</v>
      </c>
      <c r="N383" s="1" t="str">
        <f>SABI_SUMMARY!L383</f>
        <v>CUB</v>
      </c>
      <c r="O383" s="1" t="str">
        <f>SABI_SUMMARY!M383</f>
        <v>NA_CUB</v>
      </c>
      <c r="P383" s="1" t="str">
        <f>SABI_SUMMARY!N383</f>
        <v>MORTALITY</v>
      </c>
      <c r="Q383" s="1">
        <f>SABI_SUMMARY!O383</f>
        <v>1</v>
      </c>
      <c r="R383" s="1">
        <f t="shared" si="46"/>
        <v>1</v>
      </c>
      <c r="S383" s="1">
        <f t="shared" si="47"/>
        <v>1</v>
      </c>
      <c r="T383" t="s">
        <v>405</v>
      </c>
      <c r="U383">
        <v>6</v>
      </c>
      <c r="V383" s="1">
        <f t="array" ref="V383">INDEX($AC$1:$AM$262,MATCH(1,($AC$1:$AC$262=T383)*($AD$1:$AD$262=U383),0),8)</f>
        <v>123</v>
      </c>
      <c r="W383" s="1" t="str">
        <f t="shared" si="48"/>
        <v>ADULT_84</v>
      </c>
      <c r="X383" s="1">
        <f t="shared" si="43"/>
        <v>0</v>
      </c>
      <c r="Y383" s="1">
        <f t="shared" si="49"/>
        <v>0</v>
      </c>
    </row>
    <row r="384" spans="1:25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44"/>
        <v>3</v>
      </c>
      <c r="M384" s="1">
        <f t="shared" si="45"/>
        <v>3</v>
      </c>
      <c r="N384" s="1" t="str">
        <f>SABI_SUMMARY!L384</f>
        <v>CUB</v>
      </c>
      <c r="O384" s="1" t="str">
        <f>SABI_SUMMARY!M384</f>
        <v>NA_CUB</v>
      </c>
      <c r="P384" s="1" t="str">
        <f>SABI_SUMMARY!N384</f>
        <v>MORTALITY</v>
      </c>
      <c r="Q384" s="1">
        <f>SABI_SUMMARY!O384</f>
        <v>1</v>
      </c>
      <c r="R384" s="1">
        <f t="shared" si="46"/>
        <v>1</v>
      </c>
      <c r="S384" s="1">
        <f t="shared" si="47"/>
        <v>1</v>
      </c>
      <c r="T384" t="s">
        <v>405</v>
      </c>
      <c r="U384">
        <v>6</v>
      </c>
      <c r="V384" s="1">
        <f t="array" ref="V384">INDEX($AC$1:$AM$262,MATCH(1,($AC$1:$AC$262=T384)*($AD$1:$AD$262=U384),0),8)</f>
        <v>123</v>
      </c>
      <c r="W384" s="1" t="str">
        <f t="shared" si="48"/>
        <v>ADULT_84</v>
      </c>
      <c r="X384" s="1">
        <f t="shared" si="43"/>
        <v>0</v>
      </c>
      <c r="Y384" s="1">
        <f t="shared" si="49"/>
        <v>0</v>
      </c>
    </row>
    <row r="385" spans="1:25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44"/>
        <v>2</v>
      </c>
      <c r="M385" s="1">
        <f t="shared" si="45"/>
        <v>2</v>
      </c>
      <c r="N385" s="1" t="str">
        <f>SABI_SUMMARY!L385</f>
        <v>CUB</v>
      </c>
      <c r="O385" s="1" t="str">
        <f>SABI_SUMMARY!M385</f>
        <v>NA_CUB</v>
      </c>
      <c r="P385" s="1" t="str">
        <f>SABI_SUMMARY!N385</f>
        <v>MORTALITY</v>
      </c>
      <c r="Q385" s="1">
        <f>SABI_SUMMARY!O385</f>
        <v>1</v>
      </c>
      <c r="R385" s="1">
        <f t="shared" si="46"/>
        <v>1</v>
      </c>
      <c r="S385" s="1">
        <f t="shared" si="47"/>
        <v>1</v>
      </c>
      <c r="T385" t="s">
        <v>405</v>
      </c>
      <c r="U385">
        <v>7</v>
      </c>
      <c r="V385" s="1">
        <f t="array" ref="V385">INDEX($AC$1:$AM$262,MATCH(1,($AC$1:$AC$262=T385)*($AD$1:$AD$262=U385),0),8)</f>
        <v>131</v>
      </c>
      <c r="W385" s="1" t="str">
        <f t="shared" si="48"/>
        <v>ADULT_84</v>
      </c>
      <c r="X385" s="1">
        <f t="shared" si="43"/>
        <v>0</v>
      </c>
      <c r="Y385" s="1">
        <f t="shared" si="49"/>
        <v>0</v>
      </c>
    </row>
    <row r="386" spans="1:25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44"/>
        <v>2</v>
      </c>
      <c r="M386" s="1">
        <f t="shared" si="45"/>
        <v>2</v>
      </c>
      <c r="N386" s="1" t="str">
        <f>SABI_SUMMARY!L386</f>
        <v>CUB</v>
      </c>
      <c r="O386" s="1" t="str">
        <f>SABI_SUMMARY!M386</f>
        <v>NA_CUB</v>
      </c>
      <c r="P386" s="1" t="str">
        <f>SABI_SUMMARY!N386</f>
        <v>MORTALITY</v>
      </c>
      <c r="Q386" s="1">
        <f>SABI_SUMMARY!O386</f>
        <v>1</v>
      </c>
      <c r="R386" s="1">
        <f t="shared" si="46"/>
        <v>1</v>
      </c>
      <c r="S386" s="1">
        <f t="shared" si="47"/>
        <v>1</v>
      </c>
      <c r="T386" t="s">
        <v>405</v>
      </c>
      <c r="U386">
        <v>7</v>
      </c>
      <c r="V386" s="1">
        <f t="array" ref="V386">INDEX($AC$1:$AM$262,MATCH(1,($AC$1:$AC$262=T386)*($AD$1:$AD$262=U386),0),8)</f>
        <v>131</v>
      </c>
      <c r="W386" s="1" t="str">
        <f t="shared" si="48"/>
        <v>ADULT_84</v>
      </c>
      <c r="X386" s="1">
        <f t="shared" ref="X386:X449" si="50">IF(K386&gt;=12,1,0)</f>
        <v>0</v>
      </c>
      <c r="Y386" s="1">
        <f t="shared" si="49"/>
        <v>0</v>
      </c>
    </row>
    <row r="387" spans="1:25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ref="L387:L450" si="51">IF(R387&gt;0,K387,12)</f>
        <v>5</v>
      </c>
      <c r="M387" s="1">
        <f t="shared" ref="M387:M450" si="52">IF(S387&gt;0,K387,24)</f>
        <v>5</v>
      </c>
      <c r="N387" s="1" t="str">
        <f>SABI_SUMMARY!L387</f>
        <v>CUB</v>
      </c>
      <c r="O387" s="1" t="str">
        <f>SABI_SUMMARY!M387</f>
        <v>NA_CUB</v>
      </c>
      <c r="P387" s="1" t="str">
        <f>SABI_SUMMARY!N387</f>
        <v>MORTALITY</v>
      </c>
      <c r="Q387" s="1">
        <f>SABI_SUMMARY!O387</f>
        <v>1</v>
      </c>
      <c r="R387" s="1">
        <f t="shared" ref="R387:R450" si="53">IF(K387&lt;=12,1,0)</f>
        <v>1</v>
      </c>
      <c r="S387" s="1">
        <f t="shared" ref="S387:S450" si="54">IF(K387&lt;=24,1,0)</f>
        <v>1</v>
      </c>
      <c r="T387" t="s">
        <v>405</v>
      </c>
      <c r="U387">
        <v>8</v>
      </c>
      <c r="V387" s="1">
        <f t="array" ref="V387">INDEX($AC$1:$AM$262,MATCH(1,($AC$1:$AC$262=T387)*($AD$1:$AD$262=U387),0),8)</f>
        <v>140</v>
      </c>
      <c r="W387" s="1" t="str">
        <f t="shared" ref="W387:W450" si="55">IF(V387&lt;=12,"CUB",IF(V387&lt;=24,"JUVENILE",IF(V387&lt;=36,"SUBADULT",IF(V387&lt;=48,"ADULT_36_48",IF(V387&lt;=60,"ADULT_48_60",IF(V387&lt;=72,"ADULT_60_72",IF(V387&lt;=84,"ADULT_72_84",IF(V387&gt;84,"ADULT_84","NA"))))))))</f>
        <v>ADULT_84</v>
      </c>
      <c r="X387" s="1">
        <f t="shared" si="50"/>
        <v>0</v>
      </c>
      <c r="Y387" s="1">
        <f t="shared" ref="Y387:Y450" si="56">IF(K387&gt;=24,1,0)</f>
        <v>0</v>
      </c>
    </row>
    <row r="388" spans="1:25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si="51"/>
        <v>12</v>
      </c>
      <c r="M388" s="1">
        <f t="shared" si="52"/>
        <v>24</v>
      </c>
      <c r="N388" s="1" t="str">
        <f>SABI_SUMMARY!L388</f>
        <v>SUBADULT</v>
      </c>
      <c r="O388" s="1" t="str">
        <f>SABI_SUMMARY!M388</f>
        <v>MALE_SUBADULT</v>
      </c>
      <c r="P388" s="1" t="str">
        <f>SABI_SUMMARY!N388</f>
        <v>CENSORED</v>
      </c>
      <c r="Q388" s="1">
        <f>SABI_SUMMARY!O388</f>
        <v>0</v>
      </c>
      <c r="R388" s="1">
        <f t="shared" si="53"/>
        <v>0</v>
      </c>
      <c r="S388" s="1">
        <f t="shared" si="54"/>
        <v>0</v>
      </c>
      <c r="T388" t="s">
        <v>405</v>
      </c>
      <c r="U388">
        <v>8</v>
      </c>
      <c r="V388" s="1">
        <f t="array" ref="V388">INDEX($AC$1:$AM$262,MATCH(1,($AC$1:$AC$262=T388)*($AD$1:$AD$262=U388),0),8)</f>
        <v>140</v>
      </c>
      <c r="W388" s="1" t="str">
        <f t="shared" si="55"/>
        <v>ADULT_84</v>
      </c>
      <c r="X388" s="1">
        <f t="shared" si="50"/>
        <v>1</v>
      </c>
      <c r="Y388" s="1">
        <f t="shared" si="56"/>
        <v>1</v>
      </c>
    </row>
    <row r="389" spans="1:25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51"/>
        <v>1</v>
      </c>
      <c r="M389" s="1">
        <f t="shared" si="52"/>
        <v>1</v>
      </c>
      <c r="N389" s="1" t="str">
        <f>SABI_SUMMARY!L389</f>
        <v>CUB</v>
      </c>
      <c r="O389" s="1" t="str">
        <f>SABI_SUMMARY!M389</f>
        <v>NA_CUB</v>
      </c>
      <c r="P389" s="1" t="str">
        <f>SABI_SUMMARY!N389</f>
        <v>MORTALITY</v>
      </c>
      <c r="Q389" s="1">
        <f>SABI_SUMMARY!O389</f>
        <v>1</v>
      </c>
      <c r="R389" s="1">
        <f t="shared" si="53"/>
        <v>1</v>
      </c>
      <c r="S389" s="1">
        <f t="shared" si="54"/>
        <v>1</v>
      </c>
      <c r="T389" t="s">
        <v>405</v>
      </c>
      <c r="U389">
        <v>9</v>
      </c>
      <c r="V389" s="1">
        <f t="array" ref="V389">INDEX($AC$1:$AM$262,MATCH(1,($AC$1:$AC$262=T389)*($AD$1:$AD$262=U389),0),8)</f>
        <v>167</v>
      </c>
      <c r="W389" s="1" t="str">
        <f t="shared" si="55"/>
        <v>ADULT_84</v>
      </c>
      <c r="X389" s="1">
        <f t="shared" si="50"/>
        <v>0</v>
      </c>
      <c r="Y389" s="1">
        <f t="shared" si="56"/>
        <v>0</v>
      </c>
    </row>
    <row r="390" spans="1:25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51"/>
        <v>1</v>
      </c>
      <c r="M390" s="1">
        <f t="shared" si="52"/>
        <v>1</v>
      </c>
      <c r="N390" s="1" t="str">
        <f>SABI_SUMMARY!L390</f>
        <v>CUB</v>
      </c>
      <c r="O390" s="1" t="str">
        <f>SABI_SUMMARY!M390</f>
        <v>NA_CUB</v>
      </c>
      <c r="P390" s="1" t="str">
        <f>SABI_SUMMARY!N390</f>
        <v>MORTALITY</v>
      </c>
      <c r="Q390" s="1">
        <f>SABI_SUMMARY!O390</f>
        <v>1</v>
      </c>
      <c r="R390" s="1">
        <f t="shared" si="53"/>
        <v>1</v>
      </c>
      <c r="S390" s="1">
        <f t="shared" si="54"/>
        <v>1</v>
      </c>
      <c r="T390" t="s">
        <v>405</v>
      </c>
      <c r="U390">
        <v>9</v>
      </c>
      <c r="V390" s="1">
        <f t="array" ref="V390">INDEX($AC$1:$AM$262,MATCH(1,($AC$1:$AC$262=T390)*($AD$1:$AD$262=U390),0),8)</f>
        <v>167</v>
      </c>
      <c r="W390" s="1" t="str">
        <f t="shared" si="55"/>
        <v>ADULT_84</v>
      </c>
      <c r="X390" s="1">
        <f t="shared" si="50"/>
        <v>0</v>
      </c>
      <c r="Y390" s="1">
        <f t="shared" si="56"/>
        <v>0</v>
      </c>
    </row>
    <row r="391" spans="1:25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51"/>
        <v>6</v>
      </c>
      <c r="M391" s="1">
        <f t="shared" si="52"/>
        <v>6</v>
      </c>
      <c r="N391" s="1" t="str">
        <f>SABI_SUMMARY!L391</f>
        <v>CUB</v>
      </c>
      <c r="O391" s="1" t="str">
        <f>SABI_SUMMARY!M391</f>
        <v>NA_CUB</v>
      </c>
      <c r="P391" s="1" t="str">
        <f>SABI_SUMMARY!N391</f>
        <v>MORTALITY</v>
      </c>
      <c r="Q391" s="1">
        <f>SABI_SUMMARY!O391</f>
        <v>1</v>
      </c>
      <c r="R391" s="1">
        <f t="shared" si="53"/>
        <v>1</v>
      </c>
      <c r="S391" s="1">
        <f t="shared" si="54"/>
        <v>1</v>
      </c>
      <c r="T391" t="s">
        <v>405</v>
      </c>
      <c r="U391">
        <v>10</v>
      </c>
      <c r="V391" s="1">
        <f t="array" ref="V391">INDEX($AC$1:$AM$262,MATCH(1,($AC$1:$AC$262=T391)*($AD$1:$AD$262=U391),0),8)</f>
        <v>171</v>
      </c>
      <c r="W391" s="1" t="str">
        <f t="shared" si="55"/>
        <v>ADULT_84</v>
      </c>
      <c r="X391" s="1">
        <f t="shared" si="50"/>
        <v>0</v>
      </c>
      <c r="Y391" s="1">
        <f t="shared" si="56"/>
        <v>0</v>
      </c>
    </row>
    <row r="392" spans="1:25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51"/>
        <v>12</v>
      </c>
      <c r="M392" s="1">
        <f t="shared" si="52"/>
        <v>15</v>
      </c>
      <c r="N392" s="1" t="str">
        <f>SABI_SUMMARY!L392</f>
        <v>JUVENILE</v>
      </c>
      <c r="O392" s="1" t="str">
        <f>SABI_SUMMARY!M392</f>
        <v>MALE_JUVENILE</v>
      </c>
      <c r="P392" s="1" t="str">
        <f>SABI_SUMMARY!N392</f>
        <v>CENSORED</v>
      </c>
      <c r="Q392" s="1">
        <f>SABI_SUMMARY!O392</f>
        <v>0</v>
      </c>
      <c r="R392" s="1">
        <f t="shared" si="53"/>
        <v>0</v>
      </c>
      <c r="S392" s="1">
        <f t="shared" si="54"/>
        <v>1</v>
      </c>
      <c r="T392" t="s">
        <v>405</v>
      </c>
      <c r="U392">
        <v>10</v>
      </c>
      <c r="V392" s="1">
        <f t="array" ref="V392">INDEX($AC$1:$AM$262,MATCH(1,($AC$1:$AC$262=T392)*($AD$1:$AD$262=U392),0),8)</f>
        <v>171</v>
      </c>
      <c r="W392" s="1" t="str">
        <f t="shared" si="55"/>
        <v>ADULT_84</v>
      </c>
      <c r="X392" s="1">
        <f t="shared" si="50"/>
        <v>1</v>
      </c>
      <c r="Y392" s="1">
        <f t="shared" si="56"/>
        <v>0</v>
      </c>
    </row>
    <row r="393" spans="1:25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51"/>
        <v>5</v>
      </c>
      <c r="M393" s="1">
        <f t="shared" si="52"/>
        <v>5</v>
      </c>
      <c r="N393" s="1" t="str">
        <f>SABI_SUMMARY!L393</f>
        <v>CUB</v>
      </c>
      <c r="O393" s="1" t="str">
        <f>SABI_SUMMARY!M393</f>
        <v>NA_CUB</v>
      </c>
      <c r="P393" s="1" t="str">
        <f>SABI_SUMMARY!N393</f>
        <v>MORTALITY</v>
      </c>
      <c r="Q393" s="1">
        <f>SABI_SUMMARY!O393</f>
        <v>1</v>
      </c>
      <c r="R393" s="1">
        <f t="shared" si="53"/>
        <v>1</v>
      </c>
      <c r="S393" s="1">
        <f t="shared" si="54"/>
        <v>1</v>
      </c>
      <c r="T393" t="s">
        <v>781</v>
      </c>
      <c r="U393">
        <v>1</v>
      </c>
      <c r="V393" s="1">
        <f t="array" ref="V393">INDEX($AC$1:$AM$262,MATCH(1,($AC$1:$AC$262=T393)*($AD$1:$AD$262=U393),0),8)</f>
        <v>59</v>
      </c>
      <c r="W393" s="1" t="str">
        <f t="shared" si="55"/>
        <v>ADULT_48_60</v>
      </c>
      <c r="X393" s="1">
        <f t="shared" si="50"/>
        <v>0</v>
      </c>
      <c r="Y393" s="1">
        <f t="shared" si="56"/>
        <v>0</v>
      </c>
    </row>
    <row r="394" spans="1:25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51"/>
        <v>5</v>
      </c>
      <c r="M394" s="1">
        <f t="shared" si="52"/>
        <v>5</v>
      </c>
      <c r="N394" s="1" t="str">
        <f>SABI_SUMMARY!L394</f>
        <v>CUB</v>
      </c>
      <c r="O394" s="1" t="str">
        <f>SABI_SUMMARY!M394</f>
        <v>NA_CUB</v>
      </c>
      <c r="P394" s="1" t="str">
        <f>SABI_SUMMARY!N394</f>
        <v>MORTALITY</v>
      </c>
      <c r="Q394" s="1">
        <f>SABI_SUMMARY!O394</f>
        <v>1</v>
      </c>
      <c r="R394" s="1">
        <f t="shared" si="53"/>
        <v>1</v>
      </c>
      <c r="S394" s="1">
        <f t="shared" si="54"/>
        <v>1</v>
      </c>
      <c r="T394" t="s">
        <v>781</v>
      </c>
      <c r="U394">
        <v>1</v>
      </c>
      <c r="V394" s="1">
        <f t="array" ref="V394">INDEX($AC$1:$AM$262,MATCH(1,($AC$1:$AC$262=T394)*($AD$1:$AD$262=U394),0),8)</f>
        <v>59</v>
      </c>
      <c r="W394" s="1" t="str">
        <f t="shared" si="55"/>
        <v>ADULT_48_60</v>
      </c>
      <c r="X394" s="1">
        <f t="shared" si="50"/>
        <v>0</v>
      </c>
      <c r="Y394" s="1">
        <f t="shared" si="56"/>
        <v>0</v>
      </c>
    </row>
    <row r="395" spans="1:25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51"/>
        <v>4</v>
      </c>
      <c r="M395" s="1">
        <f t="shared" si="52"/>
        <v>4</v>
      </c>
      <c r="N395" s="1" t="str">
        <f>SABI_SUMMARY!L395</f>
        <v>CUB</v>
      </c>
      <c r="O395" s="1" t="str">
        <f>SABI_SUMMARY!M395</f>
        <v>NA_CUB</v>
      </c>
      <c r="P395" s="1" t="str">
        <f>SABI_SUMMARY!N395</f>
        <v>MORTALITY</v>
      </c>
      <c r="Q395" s="1">
        <f>SABI_SUMMARY!O395</f>
        <v>1</v>
      </c>
      <c r="R395" s="1">
        <f t="shared" si="53"/>
        <v>1</v>
      </c>
      <c r="S395" s="1">
        <f t="shared" si="54"/>
        <v>1</v>
      </c>
      <c r="T395" t="s">
        <v>692</v>
      </c>
      <c r="U395">
        <v>1</v>
      </c>
      <c r="V395" s="1">
        <f t="array" ref="V395">INDEX($AC$1:$AM$262,MATCH(1,($AC$1:$AC$262=T395)*($AD$1:$AD$262=U395),0),8)</f>
        <v>53</v>
      </c>
      <c r="W395" s="1" t="str">
        <f t="shared" si="55"/>
        <v>ADULT_48_60</v>
      </c>
      <c r="X395" s="1">
        <f t="shared" si="50"/>
        <v>0</v>
      </c>
      <c r="Y395" s="1">
        <f t="shared" si="56"/>
        <v>0</v>
      </c>
    </row>
    <row r="396" spans="1:25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51"/>
        <v>12</v>
      </c>
      <c r="M396" s="1">
        <f t="shared" si="52"/>
        <v>24</v>
      </c>
      <c r="N396" s="1" t="str">
        <f>SABI_SUMMARY!L396</f>
        <v>ADULT_36_48</v>
      </c>
      <c r="O396" s="1" t="str">
        <f>SABI_SUMMARY!M396</f>
        <v>FEMALE_ADULT_36_48</v>
      </c>
      <c r="P396" s="1" t="str">
        <f>SABI_SUMMARY!N396</f>
        <v>CENSORED</v>
      </c>
      <c r="Q396" s="1">
        <f>SABI_SUMMARY!O396</f>
        <v>0</v>
      </c>
      <c r="R396" s="1">
        <f t="shared" si="53"/>
        <v>0</v>
      </c>
      <c r="S396" s="1">
        <f t="shared" si="54"/>
        <v>0</v>
      </c>
      <c r="T396" t="s">
        <v>692</v>
      </c>
      <c r="U396">
        <v>2</v>
      </c>
      <c r="V396" s="1">
        <f t="array" ref="V396">INDEX($AC$1:$AM$262,MATCH(1,($AC$1:$AC$262=T396)*($AD$1:$AD$262=U396),0),8)</f>
        <v>63</v>
      </c>
      <c r="W396" s="1" t="str">
        <f t="shared" si="55"/>
        <v>ADULT_60_72</v>
      </c>
      <c r="X396" s="1">
        <f t="shared" si="50"/>
        <v>1</v>
      </c>
      <c r="Y396" s="1">
        <f t="shared" si="56"/>
        <v>1</v>
      </c>
    </row>
    <row r="397" spans="1:25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51"/>
        <v>12</v>
      </c>
      <c r="M397" s="1">
        <f t="shared" si="52"/>
        <v>24</v>
      </c>
      <c r="N397" s="1" t="str">
        <f>SABI_SUMMARY!L397</f>
        <v>ADULT_36_48</v>
      </c>
      <c r="O397" s="1" t="str">
        <f>SABI_SUMMARY!M397</f>
        <v>MALE_ADULT_36_48</v>
      </c>
      <c r="P397" s="1" t="str">
        <f>SABI_SUMMARY!N397</f>
        <v>CENSORED</v>
      </c>
      <c r="Q397" s="1">
        <f>SABI_SUMMARY!O397</f>
        <v>0</v>
      </c>
      <c r="R397" s="1">
        <f t="shared" si="53"/>
        <v>0</v>
      </c>
      <c r="S397" s="1">
        <f t="shared" si="54"/>
        <v>0</v>
      </c>
      <c r="T397" t="s">
        <v>692</v>
      </c>
      <c r="U397">
        <v>2</v>
      </c>
      <c r="V397" s="1">
        <f t="array" ref="V397">INDEX($AC$1:$AM$262,MATCH(1,($AC$1:$AC$262=T397)*($AD$1:$AD$262=U397),0),8)</f>
        <v>63</v>
      </c>
      <c r="W397" s="1" t="str">
        <f t="shared" si="55"/>
        <v>ADULT_60_72</v>
      </c>
      <c r="X397" s="1">
        <f t="shared" si="50"/>
        <v>1</v>
      </c>
      <c r="Y397" s="1">
        <f t="shared" si="56"/>
        <v>1</v>
      </c>
    </row>
    <row r="398" spans="1:25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51"/>
        <v>1</v>
      </c>
      <c r="M398" s="1">
        <f t="shared" si="52"/>
        <v>1</v>
      </c>
      <c r="N398" s="1" t="str">
        <f>SABI_SUMMARY!L398</f>
        <v>CUB</v>
      </c>
      <c r="O398" s="1" t="str">
        <f>SABI_SUMMARY!M398</f>
        <v>NA_CUB</v>
      </c>
      <c r="P398" s="1" t="str">
        <f>SABI_SUMMARY!N398</f>
        <v>MORTALITY</v>
      </c>
      <c r="Q398" s="1">
        <f>SABI_SUMMARY!O398</f>
        <v>1</v>
      </c>
      <c r="R398" s="1">
        <f t="shared" si="53"/>
        <v>1</v>
      </c>
      <c r="S398" s="1">
        <f t="shared" si="54"/>
        <v>1</v>
      </c>
      <c r="T398" t="s">
        <v>692</v>
      </c>
      <c r="U398">
        <v>3</v>
      </c>
      <c r="V398" s="1">
        <f t="array" ref="V398">INDEX($AC$1:$AM$262,MATCH(1,($AC$1:$AC$262=T398)*($AD$1:$AD$262=U398),0),8)</f>
        <v>82</v>
      </c>
      <c r="W398" s="1" t="str">
        <f t="shared" si="55"/>
        <v>ADULT_72_84</v>
      </c>
      <c r="X398" s="1">
        <f t="shared" si="50"/>
        <v>0</v>
      </c>
      <c r="Y398" s="1">
        <f t="shared" si="56"/>
        <v>0</v>
      </c>
    </row>
    <row r="399" spans="1:25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51"/>
        <v>1</v>
      </c>
      <c r="M399" s="1">
        <f t="shared" si="52"/>
        <v>1</v>
      </c>
      <c r="N399" s="1" t="str">
        <f>SABI_SUMMARY!L399</f>
        <v>CUB</v>
      </c>
      <c r="O399" s="1" t="str">
        <f>SABI_SUMMARY!M399</f>
        <v>NA_CUB</v>
      </c>
      <c r="P399" s="1" t="str">
        <f>SABI_SUMMARY!N399</f>
        <v>MORTALITY</v>
      </c>
      <c r="Q399" s="1">
        <f>SABI_SUMMARY!O399</f>
        <v>1</v>
      </c>
      <c r="R399" s="1">
        <f t="shared" si="53"/>
        <v>1</v>
      </c>
      <c r="S399" s="1">
        <f t="shared" si="54"/>
        <v>1</v>
      </c>
      <c r="T399" t="s">
        <v>692</v>
      </c>
      <c r="U399">
        <v>3</v>
      </c>
      <c r="V399" s="1">
        <f t="array" ref="V399">INDEX($AC$1:$AM$262,MATCH(1,($AC$1:$AC$262=T399)*($AD$1:$AD$262=U399),0),8)</f>
        <v>82</v>
      </c>
      <c r="W399" s="1" t="str">
        <f t="shared" si="55"/>
        <v>ADULT_72_84</v>
      </c>
      <c r="X399" s="1">
        <f t="shared" si="50"/>
        <v>0</v>
      </c>
      <c r="Y399" s="1">
        <f t="shared" si="56"/>
        <v>0</v>
      </c>
    </row>
    <row r="400" spans="1:25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51"/>
        <v>1</v>
      </c>
      <c r="M400" s="1">
        <f t="shared" si="52"/>
        <v>1</v>
      </c>
      <c r="N400" s="1" t="str">
        <f>SABI_SUMMARY!L400</f>
        <v>CUB</v>
      </c>
      <c r="O400" s="1" t="str">
        <f>SABI_SUMMARY!M400</f>
        <v>NA_CUB</v>
      </c>
      <c r="P400" s="1" t="str">
        <f>SABI_SUMMARY!N400</f>
        <v>MORTALITY</v>
      </c>
      <c r="Q400" s="1">
        <f>SABI_SUMMARY!O400</f>
        <v>1</v>
      </c>
      <c r="R400" s="1">
        <f t="shared" si="53"/>
        <v>1</v>
      </c>
      <c r="S400" s="1">
        <f t="shared" si="54"/>
        <v>1</v>
      </c>
      <c r="T400" t="s">
        <v>692</v>
      </c>
      <c r="U400">
        <v>3</v>
      </c>
      <c r="V400" s="1">
        <f t="array" ref="V400">INDEX($AC$1:$AM$262,MATCH(1,($AC$1:$AC$262=T400)*($AD$1:$AD$262=U400),0),8)</f>
        <v>82</v>
      </c>
      <c r="W400" s="1" t="str">
        <f t="shared" si="55"/>
        <v>ADULT_72_84</v>
      </c>
      <c r="X400" s="1">
        <f t="shared" si="50"/>
        <v>0</v>
      </c>
      <c r="Y400" s="1">
        <f t="shared" si="56"/>
        <v>0</v>
      </c>
    </row>
    <row r="401" spans="1:25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51"/>
        <v>12</v>
      </c>
      <c r="M401" s="1">
        <f t="shared" si="52"/>
        <v>12</v>
      </c>
      <c r="N401" s="1" t="str">
        <f>SABI_SUMMARY!L401</f>
        <v>CUB</v>
      </c>
      <c r="O401" s="1" t="str">
        <f>SABI_SUMMARY!M401</f>
        <v>FEMALE_CUB</v>
      </c>
      <c r="P401" s="1" t="str">
        <f>SABI_SUMMARY!N401</f>
        <v>MORTALITY</v>
      </c>
      <c r="Q401" s="1">
        <f>SABI_SUMMARY!O401</f>
        <v>1</v>
      </c>
      <c r="R401" s="1">
        <f t="shared" si="53"/>
        <v>1</v>
      </c>
      <c r="S401" s="1">
        <f t="shared" si="54"/>
        <v>1</v>
      </c>
      <c r="T401" t="s">
        <v>692</v>
      </c>
      <c r="U401">
        <v>4</v>
      </c>
      <c r="V401" s="1">
        <f t="array" ref="V401">INDEX($AC$1:$AM$262,MATCH(1,($AC$1:$AC$262=T401)*($AD$1:$AD$262=U401),0),8)</f>
        <v>88</v>
      </c>
      <c r="W401" s="1" t="str">
        <f t="shared" si="55"/>
        <v>ADULT_84</v>
      </c>
      <c r="X401" s="1">
        <f t="shared" si="50"/>
        <v>1</v>
      </c>
      <c r="Y401" s="1">
        <f t="shared" si="56"/>
        <v>0</v>
      </c>
    </row>
    <row r="402" spans="1:25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51"/>
        <v>12</v>
      </c>
      <c r="M402" s="1">
        <f t="shared" si="52"/>
        <v>18</v>
      </c>
      <c r="N402" s="1" t="str">
        <f>SABI_SUMMARY!L402</f>
        <v>JUVENILE</v>
      </c>
      <c r="O402" s="1" t="str">
        <f>SABI_SUMMARY!M402</f>
        <v>MALE_JUVENILE</v>
      </c>
      <c r="P402" s="1" t="str">
        <f>SABI_SUMMARY!N402</f>
        <v>CENSORED</v>
      </c>
      <c r="Q402" s="1">
        <f>SABI_SUMMARY!O402</f>
        <v>0</v>
      </c>
      <c r="R402" s="1">
        <f t="shared" si="53"/>
        <v>0</v>
      </c>
      <c r="S402" s="1">
        <f t="shared" si="54"/>
        <v>1</v>
      </c>
      <c r="T402" t="s">
        <v>692</v>
      </c>
      <c r="U402">
        <v>4</v>
      </c>
      <c r="V402" s="1">
        <f t="array" ref="V402">INDEX($AC$1:$AM$262,MATCH(1,($AC$1:$AC$262=T402)*($AD$1:$AD$262=U402),0),8)</f>
        <v>88</v>
      </c>
      <c r="W402" s="1" t="str">
        <f t="shared" si="55"/>
        <v>ADULT_84</v>
      </c>
      <c r="X402" s="1">
        <f t="shared" si="50"/>
        <v>1</v>
      </c>
      <c r="Y402" s="1">
        <f t="shared" si="56"/>
        <v>0</v>
      </c>
    </row>
    <row r="403" spans="1:25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51"/>
        <v>1</v>
      </c>
      <c r="M403" s="1">
        <f t="shared" si="52"/>
        <v>1</v>
      </c>
      <c r="N403" s="1" t="str">
        <f>SABI_SUMMARY!L403</f>
        <v>CUB</v>
      </c>
      <c r="O403" s="1" t="str">
        <f>SABI_SUMMARY!M403</f>
        <v>NA_CUB</v>
      </c>
      <c r="P403" s="1" t="str">
        <f>SABI_SUMMARY!N403</f>
        <v>MORTALITY</v>
      </c>
      <c r="Q403" s="1">
        <f>SABI_SUMMARY!O403</f>
        <v>1</v>
      </c>
      <c r="R403" s="1">
        <f t="shared" si="53"/>
        <v>1</v>
      </c>
      <c r="S403" s="1">
        <f t="shared" si="54"/>
        <v>1</v>
      </c>
      <c r="T403" t="s">
        <v>699</v>
      </c>
      <c r="U403">
        <v>1</v>
      </c>
      <c r="V403" s="1">
        <f t="array" ref="V403">INDEX($AC$1:$AM$262,MATCH(1,($AC$1:$AC$262=T403)*($AD$1:$AD$262=U403),0),8)</f>
        <v>45</v>
      </c>
      <c r="W403" s="1" t="str">
        <f t="shared" si="55"/>
        <v>ADULT_36_48</v>
      </c>
      <c r="X403" s="1">
        <f t="shared" si="50"/>
        <v>0</v>
      </c>
      <c r="Y403" s="1">
        <f t="shared" si="56"/>
        <v>0</v>
      </c>
    </row>
    <row r="404" spans="1:25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51"/>
        <v>1</v>
      </c>
      <c r="M404" s="1">
        <f t="shared" si="52"/>
        <v>1</v>
      </c>
      <c r="N404" s="1" t="str">
        <f>SABI_SUMMARY!L404</f>
        <v>CUB</v>
      </c>
      <c r="O404" s="1" t="str">
        <f>SABI_SUMMARY!M404</f>
        <v>NA_CUB</v>
      </c>
      <c r="P404" s="1" t="str">
        <f>SABI_SUMMARY!N404</f>
        <v>MORTALITY</v>
      </c>
      <c r="Q404" s="1">
        <f>SABI_SUMMARY!O404</f>
        <v>1</v>
      </c>
      <c r="R404" s="1">
        <f t="shared" si="53"/>
        <v>1</v>
      </c>
      <c r="S404" s="1">
        <f t="shared" si="54"/>
        <v>1</v>
      </c>
      <c r="T404" t="s">
        <v>699</v>
      </c>
      <c r="U404">
        <v>1</v>
      </c>
      <c r="V404" s="1">
        <f t="array" ref="V404">INDEX($AC$1:$AM$262,MATCH(1,($AC$1:$AC$262=T404)*($AD$1:$AD$262=U404),0),8)</f>
        <v>45</v>
      </c>
      <c r="W404" s="1" t="str">
        <f t="shared" si="55"/>
        <v>ADULT_36_48</v>
      </c>
      <c r="X404" s="1">
        <f t="shared" si="50"/>
        <v>0</v>
      </c>
      <c r="Y404" s="1">
        <f t="shared" si="56"/>
        <v>0</v>
      </c>
    </row>
    <row r="405" spans="1:25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51"/>
        <v>1</v>
      </c>
      <c r="M405" s="1">
        <f t="shared" si="52"/>
        <v>1</v>
      </c>
      <c r="N405" s="1" t="str">
        <f>SABI_SUMMARY!L405</f>
        <v>CUB</v>
      </c>
      <c r="O405" s="1" t="str">
        <f>SABI_SUMMARY!M405</f>
        <v>NA_CUB</v>
      </c>
      <c r="P405" s="1" t="str">
        <f>SABI_SUMMARY!N405</f>
        <v>MORTALITY</v>
      </c>
      <c r="Q405" s="1">
        <f>SABI_SUMMARY!O405</f>
        <v>1</v>
      </c>
      <c r="R405" s="1">
        <f t="shared" si="53"/>
        <v>1</v>
      </c>
      <c r="S405" s="1">
        <f t="shared" si="54"/>
        <v>1</v>
      </c>
      <c r="T405" t="s">
        <v>699</v>
      </c>
      <c r="U405">
        <v>2</v>
      </c>
      <c r="V405" s="1">
        <f t="array" ref="V405">INDEX($AC$1:$AM$262,MATCH(1,($AC$1:$AC$262=T405)*($AD$1:$AD$262=U405),0),8)</f>
        <v>58</v>
      </c>
      <c r="W405" s="1" t="str">
        <f t="shared" si="55"/>
        <v>ADULT_48_60</v>
      </c>
      <c r="X405" s="1">
        <f t="shared" si="50"/>
        <v>0</v>
      </c>
      <c r="Y405" s="1">
        <f t="shared" si="56"/>
        <v>0</v>
      </c>
    </row>
    <row r="406" spans="1:25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51"/>
        <v>1</v>
      </c>
      <c r="M406" s="1">
        <f t="shared" si="52"/>
        <v>1</v>
      </c>
      <c r="N406" s="1" t="str">
        <f>SABI_SUMMARY!L406</f>
        <v>CUB</v>
      </c>
      <c r="O406" s="1" t="str">
        <f>SABI_SUMMARY!M406</f>
        <v>NA_CUB</v>
      </c>
      <c r="P406" s="1" t="str">
        <f>SABI_SUMMARY!N406</f>
        <v>MORTALITY</v>
      </c>
      <c r="Q406" s="1">
        <f>SABI_SUMMARY!O406</f>
        <v>1</v>
      </c>
      <c r="R406" s="1">
        <f t="shared" si="53"/>
        <v>1</v>
      </c>
      <c r="S406" s="1">
        <f t="shared" si="54"/>
        <v>1</v>
      </c>
      <c r="T406" t="s">
        <v>699</v>
      </c>
      <c r="U406">
        <v>2</v>
      </c>
      <c r="V406" s="1">
        <f t="array" ref="V406">INDEX($AC$1:$AM$262,MATCH(1,($AC$1:$AC$262=T406)*($AD$1:$AD$262=U406),0),8)</f>
        <v>58</v>
      </c>
      <c r="W406" s="1" t="str">
        <f t="shared" si="55"/>
        <v>ADULT_48_60</v>
      </c>
      <c r="X406" s="1">
        <f t="shared" si="50"/>
        <v>0</v>
      </c>
      <c r="Y406" s="1">
        <f t="shared" si="56"/>
        <v>0</v>
      </c>
    </row>
    <row r="407" spans="1:25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51"/>
        <v>3</v>
      </c>
      <c r="M407" s="1">
        <f t="shared" si="52"/>
        <v>3</v>
      </c>
      <c r="N407" s="1" t="str">
        <f>SABI_SUMMARY!L407</f>
        <v>CUB</v>
      </c>
      <c r="O407" s="1" t="str">
        <f>SABI_SUMMARY!M407</f>
        <v>NA_CUB</v>
      </c>
      <c r="P407" s="1" t="str">
        <f>SABI_SUMMARY!N407</f>
        <v>MORTALITY</v>
      </c>
      <c r="Q407" s="1">
        <f>SABI_SUMMARY!O407</f>
        <v>1</v>
      </c>
      <c r="R407" s="1">
        <f t="shared" si="53"/>
        <v>1</v>
      </c>
      <c r="S407" s="1">
        <f t="shared" si="54"/>
        <v>1</v>
      </c>
      <c r="T407" t="s">
        <v>699</v>
      </c>
      <c r="U407">
        <v>3</v>
      </c>
      <c r="V407" s="1">
        <f t="array" ref="V407">INDEX($AC$1:$AM$262,MATCH(1,($AC$1:$AC$262=T407)*($AD$1:$AD$262=U407),0),8)</f>
        <v>66</v>
      </c>
      <c r="W407" s="1" t="str">
        <f t="shared" si="55"/>
        <v>ADULT_60_72</v>
      </c>
      <c r="X407" s="1">
        <f t="shared" si="50"/>
        <v>0</v>
      </c>
      <c r="Y407" s="1">
        <f t="shared" si="56"/>
        <v>0</v>
      </c>
    </row>
    <row r="408" spans="1:25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51"/>
        <v>12</v>
      </c>
      <c r="M408" s="1">
        <f t="shared" si="52"/>
        <v>24</v>
      </c>
      <c r="N408" s="1" t="str">
        <f>SABI_SUMMARY!L408</f>
        <v>ADULT_36_48</v>
      </c>
      <c r="O408" s="1" t="str">
        <f>SABI_SUMMARY!M408</f>
        <v>FEMALE_ADULT_36_48</v>
      </c>
      <c r="P408" s="1" t="str">
        <f>SABI_SUMMARY!N408</f>
        <v>MORTALITY</v>
      </c>
      <c r="Q408" s="1">
        <f>SABI_SUMMARY!O408</f>
        <v>1</v>
      </c>
      <c r="R408" s="1">
        <f t="shared" si="53"/>
        <v>0</v>
      </c>
      <c r="S408" s="1">
        <f t="shared" si="54"/>
        <v>0</v>
      </c>
      <c r="T408" t="s">
        <v>699</v>
      </c>
      <c r="U408">
        <v>3</v>
      </c>
      <c r="V408" s="1">
        <f t="array" ref="V408">INDEX($AC$1:$AM$262,MATCH(1,($AC$1:$AC$262=T408)*($AD$1:$AD$262=U408),0),8)</f>
        <v>66</v>
      </c>
      <c r="W408" s="1" t="str">
        <f t="shared" si="55"/>
        <v>ADULT_60_72</v>
      </c>
      <c r="X408" s="1">
        <f t="shared" si="50"/>
        <v>1</v>
      </c>
      <c r="Y408" s="1">
        <f t="shared" si="56"/>
        <v>1</v>
      </c>
    </row>
    <row r="409" spans="1:25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51"/>
        <v>3</v>
      </c>
      <c r="M409" s="1">
        <f t="shared" si="52"/>
        <v>3</v>
      </c>
      <c r="N409" s="1" t="str">
        <f>SABI_SUMMARY!L409</f>
        <v>CUB</v>
      </c>
      <c r="O409" s="1" t="str">
        <f>SABI_SUMMARY!M409</f>
        <v>NA_CUB</v>
      </c>
      <c r="P409" s="1" t="str">
        <f>SABI_SUMMARY!N409</f>
        <v>MORTALITY</v>
      </c>
      <c r="Q409" s="1">
        <f>SABI_SUMMARY!O409</f>
        <v>1</v>
      </c>
      <c r="R409" s="1">
        <f t="shared" si="53"/>
        <v>1</v>
      </c>
      <c r="S409" s="1">
        <f t="shared" si="54"/>
        <v>1</v>
      </c>
      <c r="T409" t="s">
        <v>699</v>
      </c>
      <c r="U409">
        <v>4</v>
      </c>
      <c r="V409" s="1">
        <f t="array" ref="V409">INDEX($AC$1:$AM$262,MATCH(1,($AC$1:$AC$262=T409)*($AD$1:$AD$262=U409),0),8)</f>
        <v>83</v>
      </c>
      <c r="W409" s="1" t="str">
        <f t="shared" si="55"/>
        <v>ADULT_72_84</v>
      </c>
      <c r="X409" s="1">
        <f t="shared" si="50"/>
        <v>0</v>
      </c>
      <c r="Y409" s="1">
        <f t="shared" si="56"/>
        <v>0</v>
      </c>
    </row>
    <row r="410" spans="1:25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51"/>
        <v>3</v>
      </c>
      <c r="M410" s="1">
        <f t="shared" si="52"/>
        <v>3</v>
      </c>
      <c r="N410" s="1" t="str">
        <f>SABI_SUMMARY!L410</f>
        <v>CUB</v>
      </c>
      <c r="O410" s="1" t="str">
        <f>SABI_SUMMARY!M410</f>
        <v>NA_CUB</v>
      </c>
      <c r="P410" s="1" t="str">
        <f>SABI_SUMMARY!N410</f>
        <v>MORTALITY</v>
      </c>
      <c r="Q410" s="1">
        <f>SABI_SUMMARY!O410</f>
        <v>1</v>
      </c>
      <c r="R410" s="1">
        <f t="shared" si="53"/>
        <v>1</v>
      </c>
      <c r="S410" s="1">
        <f t="shared" si="54"/>
        <v>1</v>
      </c>
      <c r="T410" t="s">
        <v>699</v>
      </c>
      <c r="U410">
        <v>4</v>
      </c>
      <c r="V410" s="1">
        <f t="array" ref="V410">INDEX($AC$1:$AM$262,MATCH(1,($AC$1:$AC$262=T410)*($AD$1:$AD$262=U410),0),8)</f>
        <v>83</v>
      </c>
      <c r="W410" s="1" t="str">
        <f t="shared" si="55"/>
        <v>ADULT_72_84</v>
      </c>
      <c r="X410" s="1">
        <f t="shared" si="50"/>
        <v>0</v>
      </c>
      <c r="Y410" s="1">
        <f t="shared" si="56"/>
        <v>0</v>
      </c>
    </row>
    <row r="411" spans="1:25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51"/>
        <v>1</v>
      </c>
      <c r="M411" s="1">
        <f t="shared" si="52"/>
        <v>1</v>
      </c>
      <c r="N411" s="1" t="str">
        <f>SABI_SUMMARY!L411</f>
        <v>CUB</v>
      </c>
      <c r="O411" s="1" t="str">
        <f>SABI_SUMMARY!M411</f>
        <v>NA_CUB</v>
      </c>
      <c r="P411" s="1" t="str">
        <f>SABI_SUMMARY!N411</f>
        <v>MORTALITY</v>
      </c>
      <c r="Q411" s="1">
        <f>SABI_SUMMARY!O411</f>
        <v>1</v>
      </c>
      <c r="R411" s="1">
        <f t="shared" si="53"/>
        <v>1</v>
      </c>
      <c r="S411" s="1">
        <f t="shared" si="54"/>
        <v>1</v>
      </c>
      <c r="T411" t="s">
        <v>699</v>
      </c>
      <c r="U411">
        <v>5</v>
      </c>
      <c r="V411" s="1">
        <f t="array" ref="V411">INDEX($AC$1:$AM$262,MATCH(1,($AC$1:$AC$262=T411)*($AD$1:$AD$262=U411),0),8)</f>
        <v>95</v>
      </c>
      <c r="W411" s="1" t="str">
        <f t="shared" si="55"/>
        <v>ADULT_84</v>
      </c>
      <c r="X411" s="1">
        <f t="shared" si="50"/>
        <v>0</v>
      </c>
      <c r="Y411" s="1">
        <f t="shared" si="56"/>
        <v>0</v>
      </c>
    </row>
    <row r="412" spans="1:25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51"/>
        <v>1</v>
      </c>
      <c r="M412" s="1">
        <f t="shared" si="52"/>
        <v>1</v>
      </c>
      <c r="N412" s="1" t="str">
        <f>SABI_SUMMARY!L412</f>
        <v>CUB</v>
      </c>
      <c r="O412" s="1" t="str">
        <f>SABI_SUMMARY!M412</f>
        <v>NA_CUB</v>
      </c>
      <c r="P412" s="1" t="str">
        <f>SABI_SUMMARY!N412</f>
        <v>MORTALITY</v>
      </c>
      <c r="Q412" s="1">
        <f>SABI_SUMMARY!O412</f>
        <v>1</v>
      </c>
      <c r="R412" s="1">
        <f t="shared" si="53"/>
        <v>1</v>
      </c>
      <c r="S412" s="1">
        <f t="shared" si="54"/>
        <v>1</v>
      </c>
      <c r="T412" t="s">
        <v>699</v>
      </c>
      <c r="U412">
        <v>5</v>
      </c>
      <c r="V412" s="1">
        <f t="array" ref="V412">INDEX($AC$1:$AM$262,MATCH(1,($AC$1:$AC$262=T412)*($AD$1:$AD$262=U412),0),8)</f>
        <v>95</v>
      </c>
      <c r="W412" s="1" t="str">
        <f t="shared" si="55"/>
        <v>ADULT_84</v>
      </c>
      <c r="X412" s="1">
        <f t="shared" si="50"/>
        <v>0</v>
      </c>
      <c r="Y412" s="1">
        <f t="shared" si="56"/>
        <v>0</v>
      </c>
    </row>
    <row r="413" spans="1:25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51"/>
        <v>12</v>
      </c>
      <c r="M413" s="1">
        <f t="shared" si="52"/>
        <v>24</v>
      </c>
      <c r="N413" s="1" t="str">
        <f>SABI_SUMMARY!L413</f>
        <v>ADULT_36_48</v>
      </c>
      <c r="O413" s="1" t="str">
        <f>SABI_SUMMARY!M413</f>
        <v>MALE_ADULT_36_48</v>
      </c>
      <c r="P413" s="1" t="str">
        <f>SABI_SUMMARY!N413</f>
        <v>CENSORED</v>
      </c>
      <c r="Q413" s="1">
        <f>SABI_SUMMARY!O413</f>
        <v>0</v>
      </c>
      <c r="R413" s="1">
        <f t="shared" si="53"/>
        <v>0</v>
      </c>
      <c r="S413" s="1">
        <f t="shared" si="54"/>
        <v>0</v>
      </c>
      <c r="T413" t="s">
        <v>699</v>
      </c>
      <c r="U413">
        <v>6</v>
      </c>
      <c r="V413" s="1">
        <f t="array" ref="V413">INDEX($AC$1:$AM$262,MATCH(1,($AC$1:$AC$262=T413)*($AD$1:$AD$262=U413),0),8)</f>
        <v>99</v>
      </c>
      <c r="W413" s="1" t="str">
        <f t="shared" si="55"/>
        <v>ADULT_84</v>
      </c>
      <c r="X413" s="1">
        <f t="shared" si="50"/>
        <v>1</v>
      </c>
      <c r="Y413" s="1">
        <f t="shared" si="56"/>
        <v>1</v>
      </c>
    </row>
    <row r="414" spans="1:25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51"/>
        <v>12</v>
      </c>
      <c r="M414" s="1">
        <f t="shared" si="52"/>
        <v>24</v>
      </c>
      <c r="N414" s="1" t="str">
        <f>SABI_SUMMARY!L414</f>
        <v>ADULT_84</v>
      </c>
      <c r="O414" s="1" t="str">
        <f>SABI_SUMMARY!M414</f>
        <v>FEMALE_ADULT_84</v>
      </c>
      <c r="P414" s="1" t="str">
        <f>SABI_SUMMARY!N414</f>
        <v>CENSORED</v>
      </c>
      <c r="Q414" s="1">
        <f>SABI_SUMMARY!O414</f>
        <v>0</v>
      </c>
      <c r="R414" s="1">
        <f t="shared" si="53"/>
        <v>0</v>
      </c>
      <c r="S414" s="1">
        <f t="shared" si="54"/>
        <v>0</v>
      </c>
      <c r="T414" t="s">
        <v>699</v>
      </c>
      <c r="U414">
        <v>6</v>
      </c>
      <c r="V414" s="1">
        <f t="array" ref="V414">INDEX($AC$1:$AM$262,MATCH(1,($AC$1:$AC$262=T414)*($AD$1:$AD$262=U414),0),8)</f>
        <v>99</v>
      </c>
      <c r="W414" s="1" t="str">
        <f t="shared" si="55"/>
        <v>ADULT_84</v>
      </c>
      <c r="X414" s="1">
        <f t="shared" si="50"/>
        <v>1</v>
      </c>
      <c r="Y414" s="1">
        <f t="shared" si="56"/>
        <v>1</v>
      </c>
    </row>
    <row r="415" spans="1:25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51"/>
        <v>12</v>
      </c>
      <c r="M415" s="1">
        <f t="shared" si="52"/>
        <v>24</v>
      </c>
      <c r="N415" s="1" t="str">
        <f>SABI_SUMMARY!L415</f>
        <v>ADULT_72_84</v>
      </c>
      <c r="O415" s="1" t="str">
        <f>SABI_SUMMARY!M415</f>
        <v>FEMALE_ADULT_72_84</v>
      </c>
      <c r="P415" s="1" t="str">
        <f>SABI_SUMMARY!N415</f>
        <v>CENSORED</v>
      </c>
      <c r="Q415" s="1">
        <f>SABI_SUMMARY!O415</f>
        <v>0</v>
      </c>
      <c r="R415" s="1">
        <f t="shared" si="53"/>
        <v>0</v>
      </c>
      <c r="S415" s="1">
        <f t="shared" si="54"/>
        <v>0</v>
      </c>
      <c r="T415" t="s">
        <v>699</v>
      </c>
      <c r="U415">
        <v>7</v>
      </c>
      <c r="V415" s="1">
        <f t="array" ref="V415">INDEX($AC$1:$AM$262,MATCH(1,($AC$1:$AC$262=T415)*($AD$1:$AD$262=U415),0),8)</f>
        <v>129</v>
      </c>
      <c r="W415" s="1" t="str">
        <f t="shared" si="55"/>
        <v>ADULT_84</v>
      </c>
      <c r="X415" s="1">
        <f t="shared" si="50"/>
        <v>1</v>
      </c>
      <c r="Y415" s="1">
        <f t="shared" si="56"/>
        <v>1</v>
      </c>
    </row>
    <row r="416" spans="1:25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51"/>
        <v>1</v>
      </c>
      <c r="M416" s="1">
        <f t="shared" si="52"/>
        <v>1</v>
      </c>
      <c r="N416" s="1" t="str">
        <f>SABI_SUMMARY!L416</f>
        <v>CUB</v>
      </c>
      <c r="O416" s="1" t="str">
        <f>SABI_SUMMARY!M416</f>
        <v>NA_CUB</v>
      </c>
      <c r="P416" s="1" t="str">
        <f>SABI_SUMMARY!N416</f>
        <v>MORTALITY</v>
      </c>
      <c r="Q416" s="1">
        <f>SABI_SUMMARY!O416</f>
        <v>1</v>
      </c>
      <c r="R416" s="1">
        <f t="shared" si="53"/>
        <v>1</v>
      </c>
      <c r="S416" s="1">
        <f t="shared" si="54"/>
        <v>1</v>
      </c>
      <c r="T416" t="s">
        <v>699</v>
      </c>
      <c r="U416">
        <v>8</v>
      </c>
      <c r="V416" s="1">
        <f t="array" ref="V416">INDEX($AC$1:$AM$262,MATCH(1,($AC$1:$AC$262=T416)*($AD$1:$AD$262=U416),0),8)</f>
        <v>144</v>
      </c>
      <c r="W416" s="1" t="str">
        <f t="shared" si="55"/>
        <v>ADULT_84</v>
      </c>
      <c r="X416" s="1">
        <f t="shared" si="50"/>
        <v>0</v>
      </c>
      <c r="Y416" s="1">
        <f t="shared" si="56"/>
        <v>0</v>
      </c>
    </row>
    <row r="417" spans="1:25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51"/>
        <v>1</v>
      </c>
      <c r="M417" s="1">
        <f t="shared" si="52"/>
        <v>1</v>
      </c>
      <c r="N417" s="1" t="str">
        <f>SABI_SUMMARY!L417</f>
        <v>CUB</v>
      </c>
      <c r="O417" s="1" t="str">
        <f>SABI_SUMMARY!M417</f>
        <v>NA_CUB</v>
      </c>
      <c r="P417" s="1" t="str">
        <f>SABI_SUMMARY!N417</f>
        <v>MORTALITY</v>
      </c>
      <c r="Q417" s="1">
        <f>SABI_SUMMARY!O417</f>
        <v>1</v>
      </c>
      <c r="R417" s="1">
        <f t="shared" si="53"/>
        <v>1</v>
      </c>
      <c r="S417" s="1">
        <f t="shared" si="54"/>
        <v>1</v>
      </c>
      <c r="T417" t="s">
        <v>699</v>
      </c>
      <c r="U417">
        <v>8</v>
      </c>
      <c r="V417" s="1">
        <f t="array" ref="V417">INDEX($AC$1:$AM$262,MATCH(1,($AC$1:$AC$262=T417)*($AD$1:$AD$262=U417),0),8)</f>
        <v>144</v>
      </c>
      <c r="W417" s="1" t="str">
        <f t="shared" si="55"/>
        <v>ADULT_84</v>
      </c>
      <c r="X417" s="1">
        <f t="shared" si="50"/>
        <v>0</v>
      </c>
      <c r="Y417" s="1">
        <f t="shared" si="56"/>
        <v>0</v>
      </c>
    </row>
    <row r="418" spans="1:25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51"/>
        <v>2</v>
      </c>
      <c r="M418" s="1">
        <f t="shared" si="52"/>
        <v>2</v>
      </c>
      <c r="N418" s="1" t="str">
        <f>SABI_SUMMARY!L418</f>
        <v>CUB</v>
      </c>
      <c r="O418" s="1" t="str">
        <f>SABI_SUMMARY!M418</f>
        <v>NA_CUB</v>
      </c>
      <c r="P418" s="1" t="str">
        <f>SABI_SUMMARY!N418</f>
        <v>MORTALITY</v>
      </c>
      <c r="Q418" s="1">
        <f>SABI_SUMMARY!O418</f>
        <v>1</v>
      </c>
      <c r="R418" s="1">
        <f t="shared" si="53"/>
        <v>1</v>
      </c>
      <c r="S418" s="1">
        <f t="shared" si="54"/>
        <v>1</v>
      </c>
      <c r="T418" t="s">
        <v>699</v>
      </c>
      <c r="U418">
        <v>9</v>
      </c>
      <c r="V418" s="1">
        <f t="array" ref="V418">INDEX($AC$1:$AM$262,MATCH(1,($AC$1:$AC$262=T418)*($AD$1:$AD$262=U418),0),8)</f>
        <v>157</v>
      </c>
      <c r="W418" s="1" t="str">
        <f t="shared" si="55"/>
        <v>ADULT_84</v>
      </c>
      <c r="X418" s="1">
        <f t="shared" si="50"/>
        <v>0</v>
      </c>
      <c r="Y418" s="1">
        <f t="shared" si="56"/>
        <v>0</v>
      </c>
    </row>
    <row r="419" spans="1:25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51"/>
        <v>2</v>
      </c>
      <c r="M419" s="1">
        <f t="shared" si="52"/>
        <v>2</v>
      </c>
      <c r="N419" s="1" t="str">
        <f>SABI_SUMMARY!L419</f>
        <v>CUB</v>
      </c>
      <c r="O419" s="1" t="str">
        <f>SABI_SUMMARY!M419</f>
        <v>NA_CUB</v>
      </c>
      <c r="P419" s="1" t="str">
        <f>SABI_SUMMARY!N419</f>
        <v>MORTALITY</v>
      </c>
      <c r="Q419" s="1">
        <f>SABI_SUMMARY!O419</f>
        <v>1</v>
      </c>
      <c r="R419" s="1">
        <f t="shared" si="53"/>
        <v>1</v>
      </c>
      <c r="S419" s="1">
        <f t="shared" si="54"/>
        <v>1</v>
      </c>
      <c r="T419" t="s">
        <v>699</v>
      </c>
      <c r="U419">
        <v>9</v>
      </c>
      <c r="V419" s="1">
        <f t="array" ref="V419">INDEX($AC$1:$AM$262,MATCH(1,($AC$1:$AC$262=T419)*($AD$1:$AD$262=U419),0),8)</f>
        <v>157</v>
      </c>
      <c r="W419" s="1" t="str">
        <f t="shared" si="55"/>
        <v>ADULT_84</v>
      </c>
      <c r="X419" s="1">
        <f t="shared" si="50"/>
        <v>0</v>
      </c>
      <c r="Y419" s="1">
        <f t="shared" si="56"/>
        <v>0</v>
      </c>
    </row>
    <row r="420" spans="1:25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51"/>
        <v>12</v>
      </c>
      <c r="M420" s="1">
        <f t="shared" si="52"/>
        <v>24</v>
      </c>
      <c r="N420" s="1" t="str">
        <f>SABI_SUMMARY!L420</f>
        <v>SUBADULT</v>
      </c>
      <c r="O420" s="1" t="str">
        <f>SABI_SUMMARY!M420</f>
        <v>MALE_SUBADULT</v>
      </c>
      <c r="P420" s="1" t="str">
        <f>SABI_SUMMARY!N420</f>
        <v>CENSORED</v>
      </c>
      <c r="Q420" s="1">
        <f>SABI_SUMMARY!O420</f>
        <v>0</v>
      </c>
      <c r="R420" s="1">
        <f t="shared" si="53"/>
        <v>0</v>
      </c>
      <c r="S420" s="1">
        <f t="shared" si="54"/>
        <v>0</v>
      </c>
      <c r="T420" t="s">
        <v>699</v>
      </c>
      <c r="U420">
        <v>10</v>
      </c>
      <c r="V420" s="1">
        <f t="array" ref="V420">INDEX($AC$1:$AM$262,MATCH(1,($AC$1:$AC$262=T420)*($AD$1:$AD$262=U420),0),8)</f>
        <v>174</v>
      </c>
      <c r="W420" s="1" t="str">
        <f t="shared" si="55"/>
        <v>ADULT_84</v>
      </c>
      <c r="X420" s="1">
        <f t="shared" si="50"/>
        <v>1</v>
      </c>
      <c r="Y420" s="1">
        <f t="shared" si="56"/>
        <v>1</v>
      </c>
    </row>
    <row r="421" spans="1:25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51"/>
        <v>12</v>
      </c>
      <c r="M421" s="1">
        <f t="shared" si="52"/>
        <v>24</v>
      </c>
      <c r="N421" s="1" t="str">
        <f>SABI_SUMMARY!L421</f>
        <v>SUBADULT</v>
      </c>
      <c r="O421" s="1" t="str">
        <f>SABI_SUMMARY!M421</f>
        <v>MALE_SUBADULT</v>
      </c>
      <c r="P421" s="1" t="str">
        <f>SABI_SUMMARY!N421</f>
        <v>CENSORED</v>
      </c>
      <c r="Q421" s="1">
        <f>SABI_SUMMARY!O421</f>
        <v>0</v>
      </c>
      <c r="R421" s="1">
        <f t="shared" si="53"/>
        <v>0</v>
      </c>
      <c r="S421" s="1">
        <f t="shared" si="54"/>
        <v>0</v>
      </c>
      <c r="T421" t="s">
        <v>782</v>
      </c>
      <c r="U421">
        <v>1</v>
      </c>
      <c r="V421" s="1">
        <f t="array" ref="V421">INDEX($AC$1:$AM$262,MATCH(1,($AC$1:$AC$262=T421)*($AD$1:$AD$262=U421),0),8)</f>
        <v>46</v>
      </c>
      <c r="W421" s="1" t="str">
        <f t="shared" si="55"/>
        <v>ADULT_36_48</v>
      </c>
      <c r="X421" s="1">
        <f t="shared" si="50"/>
        <v>1</v>
      </c>
      <c r="Y421" s="1">
        <f t="shared" si="56"/>
        <v>1</v>
      </c>
    </row>
    <row r="422" spans="1:25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51"/>
        <v>12</v>
      </c>
      <c r="M422" s="1">
        <f t="shared" si="52"/>
        <v>24</v>
      </c>
      <c r="N422" s="1" t="str">
        <f>SABI_SUMMARY!L422</f>
        <v>SUBADULT</v>
      </c>
      <c r="O422" s="1" t="str">
        <f>SABI_SUMMARY!M422</f>
        <v>MALE_SUBADULT</v>
      </c>
      <c r="P422" s="1" t="str">
        <f>SABI_SUMMARY!N422</f>
        <v>CENSORED</v>
      </c>
      <c r="Q422" s="1">
        <f>SABI_SUMMARY!O422</f>
        <v>0</v>
      </c>
      <c r="R422" s="1">
        <f t="shared" si="53"/>
        <v>0</v>
      </c>
      <c r="S422" s="1">
        <f t="shared" si="54"/>
        <v>0</v>
      </c>
      <c r="T422" t="s">
        <v>782</v>
      </c>
      <c r="U422">
        <v>2</v>
      </c>
      <c r="V422" s="1">
        <f t="array" ref="V422">INDEX($AC$1:$AM$262,MATCH(1,($AC$1:$AC$262=T422)*($AD$1:$AD$262=U422),0),8)</f>
        <v>85</v>
      </c>
      <c r="W422" s="1" t="str">
        <f t="shared" si="55"/>
        <v>ADULT_84</v>
      </c>
      <c r="X422" s="1">
        <f t="shared" si="50"/>
        <v>1</v>
      </c>
      <c r="Y422" s="1">
        <f t="shared" si="56"/>
        <v>1</v>
      </c>
    </row>
    <row r="423" spans="1:25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51"/>
        <v>12</v>
      </c>
      <c r="M423" s="1">
        <f t="shared" si="52"/>
        <v>24</v>
      </c>
      <c r="N423" s="1" t="str">
        <f>SABI_SUMMARY!L423</f>
        <v>ADULT_84</v>
      </c>
      <c r="O423" s="1" t="str">
        <f>SABI_SUMMARY!M423</f>
        <v>FEMALE_ADULT_84</v>
      </c>
      <c r="P423" s="1" t="str">
        <f>SABI_SUMMARY!N423</f>
        <v>CENSORED</v>
      </c>
      <c r="Q423" s="1">
        <f>SABI_SUMMARY!O423</f>
        <v>0</v>
      </c>
      <c r="R423" s="1">
        <f t="shared" si="53"/>
        <v>0</v>
      </c>
      <c r="S423" s="1">
        <f t="shared" si="54"/>
        <v>0</v>
      </c>
      <c r="T423" t="s">
        <v>782</v>
      </c>
      <c r="U423">
        <v>2</v>
      </c>
      <c r="V423" s="1">
        <f t="array" ref="V423">INDEX($AC$1:$AM$262,MATCH(1,($AC$1:$AC$262=T423)*($AD$1:$AD$262=U423),0),8)</f>
        <v>85</v>
      </c>
      <c r="W423" s="1" t="str">
        <f t="shared" si="55"/>
        <v>ADULT_84</v>
      </c>
      <c r="X423" s="1">
        <f t="shared" si="50"/>
        <v>1</v>
      </c>
      <c r="Y423" s="1">
        <f t="shared" si="56"/>
        <v>1</v>
      </c>
    </row>
    <row r="424" spans="1:25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51"/>
        <v>6</v>
      </c>
      <c r="M424" s="1">
        <f t="shared" si="52"/>
        <v>6</v>
      </c>
      <c r="N424" s="1" t="str">
        <f>SABI_SUMMARY!L424</f>
        <v>CUB</v>
      </c>
      <c r="O424" s="1" t="str">
        <f>SABI_SUMMARY!M424</f>
        <v>FEMALE_CUB</v>
      </c>
      <c r="P424" s="1" t="str">
        <f>SABI_SUMMARY!N424</f>
        <v>MORTALITY</v>
      </c>
      <c r="Q424" s="1">
        <f>SABI_SUMMARY!O424</f>
        <v>1</v>
      </c>
      <c r="R424" s="1">
        <f t="shared" si="53"/>
        <v>1</v>
      </c>
      <c r="S424" s="1">
        <f t="shared" si="54"/>
        <v>1</v>
      </c>
      <c r="T424" t="s">
        <v>782</v>
      </c>
      <c r="U424">
        <v>3</v>
      </c>
      <c r="V424" s="1">
        <f t="array" ref="V424">INDEX($AC$1:$AM$262,MATCH(1,($AC$1:$AC$262=T424)*($AD$1:$AD$262=U424),0),8)</f>
        <v>115</v>
      </c>
      <c r="W424" s="1" t="str">
        <f t="shared" si="55"/>
        <v>ADULT_84</v>
      </c>
      <c r="X424" s="1">
        <f t="shared" si="50"/>
        <v>0</v>
      </c>
      <c r="Y424" s="1">
        <f t="shared" si="56"/>
        <v>0</v>
      </c>
    </row>
    <row r="425" spans="1:25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51"/>
        <v>12</v>
      </c>
      <c r="M425" s="1">
        <f t="shared" si="52"/>
        <v>24</v>
      </c>
      <c r="N425" s="1" t="str">
        <f>SABI_SUMMARY!L425</f>
        <v>ADULT_84</v>
      </c>
      <c r="O425" s="1" t="str">
        <f>SABI_SUMMARY!M425</f>
        <v>MALE_ADULT_84</v>
      </c>
      <c r="P425" s="1" t="str">
        <f>SABI_SUMMARY!N425</f>
        <v>CENSORED</v>
      </c>
      <c r="Q425" s="1">
        <f>SABI_SUMMARY!O425</f>
        <v>0</v>
      </c>
      <c r="R425" s="1">
        <f t="shared" si="53"/>
        <v>0</v>
      </c>
      <c r="S425" s="1">
        <f t="shared" si="54"/>
        <v>0</v>
      </c>
      <c r="T425" t="s">
        <v>782</v>
      </c>
      <c r="U425">
        <v>3</v>
      </c>
      <c r="V425" s="1">
        <f t="array" ref="V425">INDEX($AC$1:$AM$262,MATCH(1,($AC$1:$AC$262=T425)*($AD$1:$AD$262=U425),0),8)</f>
        <v>115</v>
      </c>
      <c r="W425" s="1" t="str">
        <f t="shared" si="55"/>
        <v>ADULT_84</v>
      </c>
      <c r="X425" s="1">
        <f t="shared" si="50"/>
        <v>1</v>
      </c>
      <c r="Y425" s="1">
        <f t="shared" si="56"/>
        <v>1</v>
      </c>
    </row>
    <row r="426" spans="1:25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51"/>
        <v>5</v>
      </c>
      <c r="M426" s="1">
        <f t="shared" si="52"/>
        <v>5</v>
      </c>
      <c r="N426" s="1" t="str">
        <f>SABI_SUMMARY!L426</f>
        <v>CUB</v>
      </c>
      <c r="O426" s="1" t="str">
        <f>SABI_SUMMARY!M426</f>
        <v>FEMALE_CUB</v>
      </c>
      <c r="P426" s="1" t="str">
        <f>SABI_SUMMARY!N426</f>
        <v>MORTALITY</v>
      </c>
      <c r="Q426" s="1">
        <f>SABI_SUMMARY!O426</f>
        <v>1</v>
      </c>
      <c r="R426" s="1">
        <f t="shared" si="53"/>
        <v>1</v>
      </c>
      <c r="S426" s="1">
        <f t="shared" si="54"/>
        <v>1</v>
      </c>
      <c r="T426" t="s">
        <v>782</v>
      </c>
      <c r="U426">
        <v>4</v>
      </c>
      <c r="V426" s="1">
        <f t="array" ref="V426">INDEX($AC$1:$AM$262,MATCH(1,($AC$1:$AC$262=T426)*($AD$1:$AD$262=U426),0),8)</f>
        <v>147</v>
      </c>
      <c r="W426" s="1" t="str">
        <f t="shared" si="55"/>
        <v>ADULT_84</v>
      </c>
      <c r="X426" s="1">
        <f t="shared" si="50"/>
        <v>0</v>
      </c>
      <c r="Y426" s="1">
        <f t="shared" si="56"/>
        <v>0</v>
      </c>
    </row>
    <row r="427" spans="1:25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51"/>
        <v>12</v>
      </c>
      <c r="M427" s="1">
        <f t="shared" si="52"/>
        <v>18</v>
      </c>
      <c r="N427" s="1" t="str">
        <f>SABI_SUMMARY!L427</f>
        <v>JUVENILE</v>
      </c>
      <c r="O427" s="1" t="str">
        <f>SABI_SUMMARY!M427</f>
        <v>MALE_JUVENILE</v>
      </c>
      <c r="P427" s="1" t="str">
        <f>SABI_SUMMARY!N427</f>
        <v>MORTALITY</v>
      </c>
      <c r="Q427" s="1">
        <f>SABI_SUMMARY!O427</f>
        <v>1</v>
      </c>
      <c r="R427" s="1">
        <f t="shared" si="53"/>
        <v>0</v>
      </c>
      <c r="S427" s="1">
        <f t="shared" si="54"/>
        <v>1</v>
      </c>
      <c r="T427" t="s">
        <v>782</v>
      </c>
      <c r="U427">
        <v>4</v>
      </c>
      <c r="V427" s="1">
        <f t="array" ref="V427">INDEX($AC$1:$AM$262,MATCH(1,($AC$1:$AC$262=T427)*($AD$1:$AD$262=U427),0),8)</f>
        <v>147</v>
      </c>
      <c r="W427" s="1" t="str">
        <f t="shared" si="55"/>
        <v>ADULT_84</v>
      </c>
      <c r="X427" s="1">
        <f t="shared" si="50"/>
        <v>1</v>
      </c>
      <c r="Y427" s="1">
        <f t="shared" si="56"/>
        <v>0</v>
      </c>
    </row>
    <row r="428" spans="1:25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51"/>
        <v>12</v>
      </c>
      <c r="M428" s="1">
        <f t="shared" si="52"/>
        <v>24</v>
      </c>
      <c r="N428" s="1" t="str">
        <f>SABI_SUMMARY!L428</f>
        <v>SUBADULT</v>
      </c>
      <c r="O428" s="1" t="str">
        <f>SABI_SUMMARY!M428</f>
        <v>MALE_SUBADULT</v>
      </c>
      <c r="P428" s="1" t="str">
        <f>SABI_SUMMARY!N428</f>
        <v>CENSORED</v>
      </c>
      <c r="Q428" s="1">
        <f>SABI_SUMMARY!O428</f>
        <v>0</v>
      </c>
      <c r="R428" s="1">
        <f t="shared" si="53"/>
        <v>0</v>
      </c>
      <c r="S428" s="1">
        <f t="shared" si="54"/>
        <v>0</v>
      </c>
      <c r="T428" t="s">
        <v>782</v>
      </c>
      <c r="U428">
        <v>5</v>
      </c>
      <c r="V428" s="1">
        <f t="array" ref="V428">INDEX($AC$1:$AM$262,MATCH(1,($AC$1:$AC$262=T428)*($AD$1:$AD$262=U428),0),8)</f>
        <v>183</v>
      </c>
      <c r="W428" s="1" t="str">
        <f t="shared" si="55"/>
        <v>ADULT_84</v>
      </c>
      <c r="X428" s="1">
        <f t="shared" si="50"/>
        <v>1</v>
      </c>
      <c r="Y428" s="1">
        <f t="shared" si="56"/>
        <v>1</v>
      </c>
    </row>
    <row r="429" spans="1:25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51"/>
        <v>3</v>
      </c>
      <c r="M429" s="1">
        <f t="shared" si="52"/>
        <v>3</v>
      </c>
      <c r="N429" s="1" t="str">
        <f>SABI_SUMMARY!L429</f>
        <v>CUB</v>
      </c>
      <c r="O429" s="1" t="str">
        <f>SABI_SUMMARY!M429</f>
        <v>NA_CUB</v>
      </c>
      <c r="P429" s="1" t="str">
        <f>SABI_SUMMARY!N429</f>
        <v>MORTALITY</v>
      </c>
      <c r="Q429" s="1">
        <f>SABI_SUMMARY!O429</f>
        <v>1</v>
      </c>
      <c r="R429" s="1">
        <f t="shared" si="53"/>
        <v>1</v>
      </c>
      <c r="S429" s="1">
        <f t="shared" si="54"/>
        <v>1</v>
      </c>
      <c r="T429" t="s">
        <v>783</v>
      </c>
      <c r="U429">
        <v>1</v>
      </c>
      <c r="V429" s="1">
        <f t="array" ref="V429">INDEX($AC$1:$AM$262,MATCH(1,($AC$1:$AC$262=T429)*($AD$1:$AD$262=U429),0),8)</f>
        <v>71</v>
      </c>
      <c r="W429" s="1" t="str">
        <f t="shared" si="55"/>
        <v>ADULT_60_72</v>
      </c>
      <c r="X429" s="1">
        <f t="shared" si="50"/>
        <v>0</v>
      </c>
      <c r="Y429" s="1">
        <f t="shared" si="56"/>
        <v>0</v>
      </c>
    </row>
    <row r="430" spans="1:25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51"/>
        <v>5</v>
      </c>
      <c r="M430" s="1">
        <f t="shared" si="52"/>
        <v>5</v>
      </c>
      <c r="N430" s="1" t="str">
        <f>SABI_SUMMARY!L430</f>
        <v>CUB</v>
      </c>
      <c r="O430" s="1" t="str">
        <f>SABI_SUMMARY!M430</f>
        <v>NA_CUB</v>
      </c>
      <c r="P430" s="1" t="str">
        <f>SABI_SUMMARY!N430</f>
        <v>MORTALITY</v>
      </c>
      <c r="Q430" s="1">
        <f>SABI_SUMMARY!O430</f>
        <v>1</v>
      </c>
      <c r="R430" s="1">
        <f t="shared" si="53"/>
        <v>1</v>
      </c>
      <c r="S430" s="1">
        <f t="shared" si="54"/>
        <v>1</v>
      </c>
      <c r="T430" t="s">
        <v>783</v>
      </c>
      <c r="U430">
        <v>1</v>
      </c>
      <c r="V430" s="1">
        <f t="array" ref="V430">INDEX($AC$1:$AM$262,MATCH(1,($AC$1:$AC$262=T430)*($AD$1:$AD$262=U430),0),8)</f>
        <v>71</v>
      </c>
      <c r="W430" s="1" t="str">
        <f t="shared" si="55"/>
        <v>ADULT_60_72</v>
      </c>
      <c r="X430" s="1">
        <f t="shared" si="50"/>
        <v>0</v>
      </c>
      <c r="Y430" s="1">
        <f t="shared" si="56"/>
        <v>0</v>
      </c>
    </row>
    <row r="431" spans="1:25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51"/>
        <v>2</v>
      </c>
      <c r="M431" s="1">
        <f t="shared" si="52"/>
        <v>2</v>
      </c>
      <c r="N431" s="1" t="str">
        <f>SABI_SUMMARY!L431</f>
        <v>CUB</v>
      </c>
      <c r="O431" s="1" t="str">
        <f>SABI_SUMMARY!M431</f>
        <v>NA_CUB</v>
      </c>
      <c r="P431" s="1" t="str">
        <f>SABI_SUMMARY!N431</f>
        <v>MORTALITY</v>
      </c>
      <c r="Q431" s="1">
        <f>SABI_SUMMARY!O431</f>
        <v>1</v>
      </c>
      <c r="R431" s="1">
        <f t="shared" si="53"/>
        <v>1</v>
      </c>
      <c r="S431" s="1">
        <f t="shared" si="54"/>
        <v>1</v>
      </c>
      <c r="T431" t="s">
        <v>783</v>
      </c>
      <c r="U431">
        <v>2</v>
      </c>
      <c r="V431" s="1">
        <f t="array" ref="V431">INDEX($AC$1:$AM$262,MATCH(1,($AC$1:$AC$262=T431)*($AD$1:$AD$262=U431),0),8)</f>
        <v>80</v>
      </c>
      <c r="W431" s="1" t="str">
        <f t="shared" si="55"/>
        <v>ADULT_72_84</v>
      </c>
      <c r="X431" s="1">
        <f t="shared" si="50"/>
        <v>0</v>
      </c>
      <c r="Y431" s="1">
        <f t="shared" si="56"/>
        <v>0</v>
      </c>
    </row>
    <row r="432" spans="1:25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51"/>
        <v>3</v>
      </c>
      <c r="M432" s="1">
        <f t="shared" si="52"/>
        <v>3</v>
      </c>
      <c r="N432" s="1" t="str">
        <f>SABI_SUMMARY!L432</f>
        <v>CUB</v>
      </c>
      <c r="O432" s="1" t="str">
        <f>SABI_SUMMARY!M432</f>
        <v>NA_CUB</v>
      </c>
      <c r="P432" s="1" t="str">
        <f>SABI_SUMMARY!N432</f>
        <v>MORTALITY</v>
      </c>
      <c r="Q432" s="1">
        <f>SABI_SUMMARY!O432</f>
        <v>1</v>
      </c>
      <c r="R432" s="1">
        <f t="shared" si="53"/>
        <v>1</v>
      </c>
      <c r="S432" s="1">
        <f t="shared" si="54"/>
        <v>1</v>
      </c>
      <c r="T432" t="s">
        <v>783</v>
      </c>
      <c r="U432">
        <v>3</v>
      </c>
      <c r="V432" s="1">
        <f t="array" ref="V432">INDEX($AC$1:$AM$262,MATCH(1,($AC$1:$AC$262=T432)*($AD$1:$AD$262=U432),0),8)</f>
        <v>91</v>
      </c>
      <c r="W432" s="1" t="str">
        <f t="shared" si="55"/>
        <v>ADULT_84</v>
      </c>
      <c r="X432" s="1">
        <f t="shared" si="50"/>
        <v>0</v>
      </c>
      <c r="Y432" s="1">
        <f t="shared" si="56"/>
        <v>0</v>
      </c>
    </row>
    <row r="433" spans="1:25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51"/>
        <v>3</v>
      </c>
      <c r="M433" s="1">
        <f t="shared" si="52"/>
        <v>3</v>
      </c>
      <c r="N433" s="1" t="str">
        <f>SABI_SUMMARY!L433</f>
        <v>CUB</v>
      </c>
      <c r="O433" s="1" t="str">
        <f>SABI_SUMMARY!M433</f>
        <v>NA_CUB</v>
      </c>
      <c r="P433" s="1" t="str">
        <f>SABI_SUMMARY!N433</f>
        <v>MORTALITY</v>
      </c>
      <c r="Q433" s="1">
        <f>SABI_SUMMARY!O433</f>
        <v>1</v>
      </c>
      <c r="R433" s="1">
        <f t="shared" si="53"/>
        <v>1</v>
      </c>
      <c r="S433" s="1">
        <f t="shared" si="54"/>
        <v>1</v>
      </c>
      <c r="T433" t="s">
        <v>783</v>
      </c>
      <c r="U433">
        <v>3</v>
      </c>
      <c r="V433" s="1">
        <f t="array" ref="V433">INDEX($AC$1:$AM$262,MATCH(1,($AC$1:$AC$262=T433)*($AD$1:$AD$262=U433),0),8)</f>
        <v>91</v>
      </c>
      <c r="W433" s="1" t="str">
        <f t="shared" si="55"/>
        <v>ADULT_84</v>
      </c>
      <c r="X433" s="1">
        <f t="shared" si="50"/>
        <v>0</v>
      </c>
      <c r="Y433" s="1">
        <f t="shared" si="56"/>
        <v>0</v>
      </c>
    </row>
    <row r="434" spans="1:25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51"/>
        <v>1</v>
      </c>
      <c r="M434" s="1">
        <f t="shared" si="52"/>
        <v>1</v>
      </c>
      <c r="N434" s="1" t="str">
        <f>SABI_SUMMARY!L434</f>
        <v>CUB</v>
      </c>
      <c r="O434" s="1" t="str">
        <f>SABI_SUMMARY!M434</f>
        <v>NA_CUB</v>
      </c>
      <c r="P434" s="1" t="str">
        <f>SABI_SUMMARY!N434</f>
        <v>CENSORED</v>
      </c>
      <c r="Q434" s="1">
        <f>SABI_SUMMARY!O434</f>
        <v>0</v>
      </c>
      <c r="R434" s="1">
        <f t="shared" si="53"/>
        <v>1</v>
      </c>
      <c r="S434" s="1">
        <f t="shared" si="54"/>
        <v>1</v>
      </c>
      <c r="T434" t="s">
        <v>783</v>
      </c>
      <c r="U434">
        <v>4</v>
      </c>
      <c r="V434" s="1">
        <f t="array" ref="V434">INDEX($AC$1:$AM$262,MATCH(1,($AC$1:$AC$262=T434)*($AD$1:$AD$262=U434),0),8)</f>
        <v>102</v>
      </c>
      <c r="W434" s="1" t="str">
        <f t="shared" si="55"/>
        <v>ADULT_84</v>
      </c>
      <c r="X434" s="1">
        <f t="shared" si="50"/>
        <v>0</v>
      </c>
      <c r="Y434" s="1">
        <f t="shared" si="56"/>
        <v>0</v>
      </c>
    </row>
    <row r="435" spans="1:25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51"/>
        <v>1</v>
      </c>
      <c r="M435" s="1">
        <f t="shared" si="52"/>
        <v>1</v>
      </c>
      <c r="N435" s="1" t="str">
        <f>SABI_SUMMARY!L435</f>
        <v>CUB</v>
      </c>
      <c r="O435" s="1" t="str">
        <f>SABI_SUMMARY!M435</f>
        <v>NA_CUB</v>
      </c>
      <c r="P435" s="1" t="str">
        <f>SABI_SUMMARY!N435</f>
        <v>CENSORED</v>
      </c>
      <c r="Q435" s="1">
        <f>SABI_SUMMARY!O435</f>
        <v>0</v>
      </c>
      <c r="R435" s="1">
        <f t="shared" si="53"/>
        <v>1</v>
      </c>
      <c r="S435" s="1">
        <f t="shared" si="54"/>
        <v>1</v>
      </c>
      <c r="T435" t="s">
        <v>783</v>
      </c>
      <c r="U435">
        <v>4</v>
      </c>
      <c r="V435" s="1">
        <f t="array" ref="V435">INDEX($AC$1:$AM$262,MATCH(1,($AC$1:$AC$262=T435)*($AD$1:$AD$262=U435),0),8)</f>
        <v>102</v>
      </c>
      <c r="W435" s="1" t="str">
        <f t="shared" si="55"/>
        <v>ADULT_84</v>
      </c>
      <c r="X435" s="1">
        <f t="shared" si="50"/>
        <v>0</v>
      </c>
      <c r="Y435" s="1">
        <f t="shared" si="56"/>
        <v>0</v>
      </c>
    </row>
    <row r="436" spans="1:25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51"/>
        <v>12</v>
      </c>
      <c r="M436" s="1">
        <f t="shared" si="52"/>
        <v>12</v>
      </c>
      <c r="N436" s="1" t="str">
        <f>SABI_SUMMARY!L436</f>
        <v>CUB</v>
      </c>
      <c r="O436" s="1" t="str">
        <f>SABI_SUMMARY!M436</f>
        <v>FEMALE_CUB</v>
      </c>
      <c r="P436" s="1" t="str">
        <f>SABI_SUMMARY!N436</f>
        <v>CENSORED</v>
      </c>
      <c r="Q436" s="1">
        <f>SABI_SUMMARY!O436</f>
        <v>0</v>
      </c>
      <c r="R436" s="1">
        <f t="shared" si="53"/>
        <v>1</v>
      </c>
      <c r="S436" s="1">
        <f t="shared" si="54"/>
        <v>1</v>
      </c>
      <c r="T436" t="s">
        <v>784</v>
      </c>
      <c r="U436">
        <v>1</v>
      </c>
      <c r="V436" s="1">
        <f t="array" ref="V436">INDEX($AC$1:$AM$262,MATCH(1,($AC$1:$AC$262=T436)*($AD$1:$AD$262=U436),0),8)</f>
        <v>48</v>
      </c>
      <c r="W436" s="1" t="str">
        <f t="shared" si="55"/>
        <v>ADULT_36_48</v>
      </c>
      <c r="X436" s="1">
        <f t="shared" si="50"/>
        <v>1</v>
      </c>
      <c r="Y436" s="1">
        <f t="shared" si="56"/>
        <v>0</v>
      </c>
    </row>
    <row r="437" spans="1:25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51"/>
        <v>2</v>
      </c>
      <c r="M437" s="1">
        <f t="shared" si="52"/>
        <v>2</v>
      </c>
      <c r="N437" s="1" t="str">
        <f>SABI_SUMMARY!L437</f>
        <v>CUB</v>
      </c>
      <c r="O437" s="1" t="str">
        <f>SABI_SUMMARY!M437</f>
        <v>NA_CUB</v>
      </c>
      <c r="P437" s="1" t="str">
        <f>SABI_SUMMARY!N437</f>
        <v>MORTALITY</v>
      </c>
      <c r="Q437" s="1">
        <f>SABI_SUMMARY!O437</f>
        <v>1</v>
      </c>
      <c r="R437" s="1">
        <f t="shared" si="53"/>
        <v>1</v>
      </c>
      <c r="S437" s="1">
        <f t="shared" si="54"/>
        <v>1</v>
      </c>
      <c r="T437" t="s">
        <v>784</v>
      </c>
      <c r="U437">
        <v>2</v>
      </c>
      <c r="V437" s="1">
        <f t="array" ref="V437">INDEX($AC$1:$AM$262,MATCH(1,($AC$1:$AC$262=T437)*($AD$1:$AD$262=U437),0),8)</f>
        <v>72</v>
      </c>
      <c r="W437" s="1" t="str">
        <f t="shared" si="55"/>
        <v>ADULT_60_72</v>
      </c>
      <c r="X437" s="1">
        <f t="shared" si="50"/>
        <v>0</v>
      </c>
      <c r="Y437" s="1">
        <f t="shared" si="56"/>
        <v>0</v>
      </c>
    </row>
    <row r="438" spans="1:25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51"/>
        <v>2</v>
      </c>
      <c r="M438" s="1">
        <f t="shared" si="52"/>
        <v>2</v>
      </c>
      <c r="N438" s="1" t="str">
        <f>SABI_SUMMARY!L438</f>
        <v>CUB</v>
      </c>
      <c r="O438" s="1" t="str">
        <f>SABI_SUMMARY!M438</f>
        <v>NA_CUB</v>
      </c>
      <c r="P438" s="1" t="str">
        <f>SABI_SUMMARY!N438</f>
        <v>MORTALITY</v>
      </c>
      <c r="Q438" s="1">
        <f>SABI_SUMMARY!O438</f>
        <v>1</v>
      </c>
      <c r="R438" s="1">
        <f t="shared" si="53"/>
        <v>1</v>
      </c>
      <c r="S438" s="1">
        <f t="shared" si="54"/>
        <v>1</v>
      </c>
      <c r="T438" t="s">
        <v>784</v>
      </c>
      <c r="U438">
        <v>2</v>
      </c>
      <c r="V438" s="1">
        <f t="array" ref="V438">INDEX($AC$1:$AM$262,MATCH(1,($AC$1:$AC$262=T438)*($AD$1:$AD$262=U438),0),8)</f>
        <v>72</v>
      </c>
      <c r="W438" s="1" t="str">
        <f t="shared" si="55"/>
        <v>ADULT_60_72</v>
      </c>
      <c r="X438" s="1">
        <f t="shared" si="50"/>
        <v>0</v>
      </c>
      <c r="Y438" s="1">
        <f t="shared" si="56"/>
        <v>0</v>
      </c>
    </row>
    <row r="439" spans="1:25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51"/>
        <v>12</v>
      </c>
      <c r="M439" s="1">
        <f t="shared" si="52"/>
        <v>24</v>
      </c>
      <c r="N439" s="1" t="str">
        <f>SABI_SUMMARY!L439</f>
        <v>ADULT_48_60</v>
      </c>
      <c r="O439" s="1" t="str">
        <f>SABI_SUMMARY!M439</f>
        <v>FEMALE_ADULT_48_60</v>
      </c>
      <c r="P439" s="1" t="str">
        <f>SABI_SUMMARY!N439</f>
        <v>CENSORED</v>
      </c>
      <c r="Q439" s="1">
        <f>SABI_SUMMARY!O439</f>
        <v>0</v>
      </c>
      <c r="R439" s="1">
        <f t="shared" si="53"/>
        <v>0</v>
      </c>
      <c r="S439" s="1">
        <f t="shared" si="54"/>
        <v>0</v>
      </c>
      <c r="T439" t="s">
        <v>784</v>
      </c>
      <c r="U439">
        <v>3</v>
      </c>
      <c r="V439" s="1">
        <f t="array" ref="V439">INDEX($AC$1:$AM$262,MATCH(1,($AC$1:$AC$262=T439)*($AD$1:$AD$262=U439),0),8)</f>
        <v>79</v>
      </c>
      <c r="W439" s="1" t="str">
        <f t="shared" si="55"/>
        <v>ADULT_72_84</v>
      </c>
      <c r="X439" s="1">
        <f t="shared" si="50"/>
        <v>1</v>
      </c>
      <c r="Y439" s="1">
        <f t="shared" si="56"/>
        <v>1</v>
      </c>
    </row>
    <row r="440" spans="1:25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51"/>
        <v>12</v>
      </c>
      <c r="M440" s="1">
        <f t="shared" si="52"/>
        <v>24</v>
      </c>
      <c r="N440" s="1" t="str">
        <f>SABI_SUMMARY!L440</f>
        <v>ADULT_60_72</v>
      </c>
      <c r="O440" s="1" t="str">
        <f>SABI_SUMMARY!M440</f>
        <v>FEMALE_ADULT_60_72</v>
      </c>
      <c r="P440" s="1" t="str">
        <f>SABI_SUMMARY!N440</f>
        <v>CENSORED</v>
      </c>
      <c r="Q440" s="1">
        <f>SABI_SUMMARY!O440</f>
        <v>0</v>
      </c>
      <c r="R440" s="1">
        <f t="shared" si="53"/>
        <v>0</v>
      </c>
      <c r="S440" s="1">
        <f t="shared" si="54"/>
        <v>0</v>
      </c>
      <c r="T440" t="s">
        <v>784</v>
      </c>
      <c r="U440">
        <v>3</v>
      </c>
      <c r="V440" s="1">
        <f t="array" ref="V440">INDEX($AC$1:$AM$262,MATCH(1,($AC$1:$AC$262=T440)*($AD$1:$AD$262=U440),0),8)</f>
        <v>79</v>
      </c>
      <c r="W440" s="1" t="str">
        <f t="shared" si="55"/>
        <v>ADULT_72_84</v>
      </c>
      <c r="X440" s="1">
        <f t="shared" si="50"/>
        <v>1</v>
      </c>
      <c r="Y440" s="1">
        <f t="shared" si="56"/>
        <v>1</v>
      </c>
    </row>
    <row r="441" spans="1:25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51"/>
        <v>12</v>
      </c>
      <c r="M441" s="1">
        <f t="shared" si="52"/>
        <v>24</v>
      </c>
      <c r="N441" s="1" t="str">
        <f>SABI_SUMMARY!L441</f>
        <v>ADULT_48_60</v>
      </c>
      <c r="O441" s="1" t="str">
        <f>SABI_SUMMARY!M441</f>
        <v>MALE_ADULT_48_60</v>
      </c>
      <c r="P441" s="1" t="str">
        <f>SABI_SUMMARY!N441</f>
        <v>CENSORED</v>
      </c>
      <c r="Q441" s="1">
        <f>SABI_SUMMARY!O441</f>
        <v>0</v>
      </c>
      <c r="R441" s="1">
        <f t="shared" si="53"/>
        <v>0</v>
      </c>
      <c r="S441" s="1">
        <f t="shared" si="54"/>
        <v>0</v>
      </c>
      <c r="T441" t="s">
        <v>784</v>
      </c>
      <c r="U441">
        <v>4</v>
      </c>
      <c r="V441" s="1">
        <f t="array" ref="V441">INDEX($AC$1:$AM$262,MATCH(1,($AC$1:$AC$262=T441)*($AD$1:$AD$262=U441),0),8)</f>
        <v>96</v>
      </c>
      <c r="W441" s="1" t="str">
        <f t="shared" si="55"/>
        <v>ADULT_84</v>
      </c>
      <c r="X441" s="1">
        <f t="shared" si="50"/>
        <v>1</v>
      </c>
      <c r="Y441" s="1">
        <f t="shared" si="56"/>
        <v>1</v>
      </c>
    </row>
    <row r="442" spans="1:25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51"/>
        <v>12</v>
      </c>
      <c r="M442" s="1">
        <f t="shared" si="52"/>
        <v>24</v>
      </c>
      <c r="N442" s="1" t="str">
        <f>SABI_SUMMARY!L442</f>
        <v>SUBADULT</v>
      </c>
      <c r="O442" s="1" t="str">
        <f>SABI_SUMMARY!M442</f>
        <v>FEMALE_SUBADULT</v>
      </c>
      <c r="P442" s="1" t="str">
        <f>SABI_SUMMARY!N442</f>
        <v>CENSORED</v>
      </c>
      <c r="Q442" s="1">
        <f>SABI_SUMMARY!O442</f>
        <v>0</v>
      </c>
      <c r="R442" s="1">
        <f t="shared" si="53"/>
        <v>0</v>
      </c>
      <c r="S442" s="1">
        <f t="shared" si="54"/>
        <v>0</v>
      </c>
      <c r="T442" t="s">
        <v>784</v>
      </c>
      <c r="U442">
        <v>5</v>
      </c>
      <c r="V442" s="1">
        <f t="array" ref="V442">INDEX($AC$1:$AM$262,MATCH(1,($AC$1:$AC$262=T442)*($AD$1:$AD$262=U442),0),8)</f>
        <v>116</v>
      </c>
      <c r="W442" s="1" t="str">
        <f t="shared" si="55"/>
        <v>ADULT_84</v>
      </c>
      <c r="X442" s="1">
        <f t="shared" si="50"/>
        <v>1</v>
      </c>
      <c r="Y442" s="1">
        <f t="shared" si="56"/>
        <v>1</v>
      </c>
    </row>
    <row r="443" spans="1:25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51"/>
        <v>12</v>
      </c>
      <c r="M443" s="1">
        <f t="shared" si="52"/>
        <v>24</v>
      </c>
      <c r="N443" s="1" t="str">
        <f>SABI_SUMMARY!L443</f>
        <v>SUBADULT</v>
      </c>
      <c r="O443" s="1" t="str">
        <f>SABI_SUMMARY!M443</f>
        <v>MALE_SUBADULT</v>
      </c>
      <c r="P443" s="1" t="str">
        <f>SABI_SUMMARY!N443</f>
        <v>CENSORED</v>
      </c>
      <c r="Q443" s="1">
        <f>SABI_SUMMARY!O443</f>
        <v>0</v>
      </c>
      <c r="R443" s="1">
        <f t="shared" si="53"/>
        <v>0</v>
      </c>
      <c r="S443" s="1">
        <f t="shared" si="54"/>
        <v>0</v>
      </c>
      <c r="T443" t="s">
        <v>784</v>
      </c>
      <c r="U443">
        <v>5</v>
      </c>
      <c r="V443" s="1">
        <f t="array" ref="V443">INDEX($AC$1:$AM$262,MATCH(1,($AC$1:$AC$262=T443)*($AD$1:$AD$262=U443),0),8)</f>
        <v>116</v>
      </c>
      <c r="W443" s="1" t="str">
        <f t="shared" si="55"/>
        <v>ADULT_84</v>
      </c>
      <c r="X443" s="1">
        <f t="shared" si="50"/>
        <v>1</v>
      </c>
      <c r="Y443" s="1">
        <f t="shared" si="56"/>
        <v>1</v>
      </c>
    </row>
    <row r="444" spans="1:25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51"/>
        <v>2</v>
      </c>
      <c r="M444" s="1">
        <f t="shared" si="52"/>
        <v>2</v>
      </c>
      <c r="N444" s="1" t="str">
        <f>SABI_SUMMARY!L444</f>
        <v>CUB</v>
      </c>
      <c r="O444" s="1" t="str">
        <f>SABI_SUMMARY!M444</f>
        <v>NA_CUB</v>
      </c>
      <c r="P444" s="1" t="str">
        <f>SABI_SUMMARY!N444</f>
        <v>MORTALITY</v>
      </c>
      <c r="Q444" s="1">
        <f>SABI_SUMMARY!O444</f>
        <v>1</v>
      </c>
      <c r="R444" s="1">
        <f t="shared" si="53"/>
        <v>1</v>
      </c>
      <c r="S444" s="1">
        <f t="shared" si="54"/>
        <v>1</v>
      </c>
      <c r="T444" t="s">
        <v>784</v>
      </c>
      <c r="U444">
        <v>6</v>
      </c>
      <c r="V444" s="1">
        <f t="array" ref="V444">INDEX($AC$1:$AM$262,MATCH(1,($AC$1:$AC$262=T444)*($AD$1:$AD$262=U444),0),8)</f>
        <v>138</v>
      </c>
      <c r="W444" s="1" t="str">
        <f t="shared" si="55"/>
        <v>ADULT_84</v>
      </c>
      <c r="X444" s="1">
        <f t="shared" si="50"/>
        <v>0</v>
      </c>
      <c r="Y444" s="1">
        <f t="shared" si="56"/>
        <v>0</v>
      </c>
    </row>
    <row r="445" spans="1:25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51"/>
        <v>2</v>
      </c>
      <c r="M445" s="1">
        <f t="shared" si="52"/>
        <v>2</v>
      </c>
      <c r="N445" s="1" t="str">
        <f>SABI_SUMMARY!L445</f>
        <v>CUB</v>
      </c>
      <c r="O445" s="1" t="str">
        <f>SABI_SUMMARY!M445</f>
        <v>NA_CUB</v>
      </c>
      <c r="P445" s="1" t="str">
        <f>SABI_SUMMARY!N445</f>
        <v>MORTALITY</v>
      </c>
      <c r="Q445" s="1">
        <f>SABI_SUMMARY!O445</f>
        <v>1</v>
      </c>
      <c r="R445" s="1">
        <f t="shared" si="53"/>
        <v>1</v>
      </c>
      <c r="S445" s="1">
        <f t="shared" si="54"/>
        <v>1</v>
      </c>
      <c r="T445" t="s">
        <v>784</v>
      </c>
      <c r="U445">
        <v>6</v>
      </c>
      <c r="V445" s="1">
        <f t="array" ref="V445">INDEX($AC$1:$AM$262,MATCH(1,($AC$1:$AC$262=T445)*($AD$1:$AD$262=U445),0),8)</f>
        <v>138</v>
      </c>
      <c r="W445" s="1" t="str">
        <f t="shared" si="55"/>
        <v>ADULT_84</v>
      </c>
      <c r="X445" s="1">
        <f t="shared" si="50"/>
        <v>0</v>
      </c>
      <c r="Y445" s="1">
        <f t="shared" si="56"/>
        <v>0</v>
      </c>
    </row>
    <row r="446" spans="1:25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51"/>
        <v>2</v>
      </c>
      <c r="M446" s="1">
        <f t="shared" si="52"/>
        <v>2</v>
      </c>
      <c r="N446" s="1" t="str">
        <f>SABI_SUMMARY!L446</f>
        <v>CUB</v>
      </c>
      <c r="O446" s="1" t="str">
        <f>SABI_SUMMARY!M446</f>
        <v>NA_CUB</v>
      </c>
      <c r="P446" s="1" t="str">
        <f>SABI_SUMMARY!N446</f>
        <v>MORTALITY</v>
      </c>
      <c r="Q446" s="1">
        <f>SABI_SUMMARY!O446</f>
        <v>1</v>
      </c>
      <c r="R446" s="1">
        <f t="shared" si="53"/>
        <v>1</v>
      </c>
      <c r="S446" s="1">
        <f t="shared" si="54"/>
        <v>1</v>
      </c>
      <c r="T446" t="s">
        <v>732</v>
      </c>
      <c r="U446">
        <v>1</v>
      </c>
      <c r="V446" s="1">
        <f t="array" ref="V446">INDEX($AC$1:$AM$262,MATCH(1,($AC$1:$AC$262=T446)*($AD$1:$AD$262=U446),0),8)</f>
        <v>54</v>
      </c>
      <c r="W446" s="1" t="str">
        <f t="shared" si="55"/>
        <v>ADULT_48_60</v>
      </c>
      <c r="X446" s="1">
        <f t="shared" si="50"/>
        <v>0</v>
      </c>
      <c r="Y446" s="1">
        <f t="shared" si="56"/>
        <v>0</v>
      </c>
    </row>
    <row r="447" spans="1:25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51"/>
        <v>2</v>
      </c>
      <c r="M447" s="1">
        <f t="shared" si="52"/>
        <v>2</v>
      </c>
      <c r="N447" s="1" t="str">
        <f>SABI_SUMMARY!L447</f>
        <v>CUB</v>
      </c>
      <c r="O447" s="1" t="str">
        <f>SABI_SUMMARY!M447</f>
        <v>NA_CUB</v>
      </c>
      <c r="P447" s="1" t="str">
        <f>SABI_SUMMARY!N447</f>
        <v>MORTALITY</v>
      </c>
      <c r="Q447" s="1">
        <f>SABI_SUMMARY!O447</f>
        <v>1</v>
      </c>
      <c r="R447" s="1">
        <f t="shared" si="53"/>
        <v>1</v>
      </c>
      <c r="S447" s="1">
        <f t="shared" si="54"/>
        <v>1</v>
      </c>
      <c r="T447" t="s">
        <v>732</v>
      </c>
      <c r="U447">
        <v>1</v>
      </c>
      <c r="V447" s="1">
        <f t="array" ref="V447">INDEX($AC$1:$AM$262,MATCH(1,($AC$1:$AC$262=T447)*($AD$1:$AD$262=U447),0),8)</f>
        <v>54</v>
      </c>
      <c r="W447" s="1" t="str">
        <f t="shared" si="55"/>
        <v>ADULT_48_60</v>
      </c>
      <c r="X447" s="1">
        <f t="shared" si="50"/>
        <v>0</v>
      </c>
      <c r="Y447" s="1">
        <f t="shared" si="56"/>
        <v>0</v>
      </c>
    </row>
    <row r="448" spans="1:25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51"/>
        <v>1</v>
      </c>
      <c r="M448" s="1">
        <f t="shared" si="52"/>
        <v>1</v>
      </c>
      <c r="N448" s="1" t="str">
        <f>SABI_SUMMARY!L448</f>
        <v>CUB</v>
      </c>
      <c r="O448" s="1" t="str">
        <f>SABI_SUMMARY!M448</f>
        <v>NA_CUB</v>
      </c>
      <c r="P448" s="1" t="str">
        <f>SABI_SUMMARY!N448</f>
        <v>MORTALITY</v>
      </c>
      <c r="Q448" s="1">
        <f>SABI_SUMMARY!O448</f>
        <v>1</v>
      </c>
      <c r="R448" s="1">
        <f t="shared" si="53"/>
        <v>1</v>
      </c>
      <c r="S448" s="1">
        <f t="shared" si="54"/>
        <v>1</v>
      </c>
      <c r="T448" t="s">
        <v>732</v>
      </c>
      <c r="U448">
        <v>2</v>
      </c>
      <c r="V448" s="1">
        <f t="array" ref="V448">INDEX($AC$1:$AM$262,MATCH(1,($AC$1:$AC$262=T448)*($AD$1:$AD$262=U448),0),8)</f>
        <v>68</v>
      </c>
      <c r="W448" s="1" t="str">
        <f t="shared" si="55"/>
        <v>ADULT_60_72</v>
      </c>
      <c r="X448" s="1">
        <f t="shared" si="50"/>
        <v>0</v>
      </c>
      <c r="Y448" s="1">
        <f t="shared" si="56"/>
        <v>0</v>
      </c>
    </row>
    <row r="449" spans="1:25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51"/>
        <v>1</v>
      </c>
      <c r="M449" s="1">
        <f t="shared" si="52"/>
        <v>1</v>
      </c>
      <c r="N449" s="1" t="str">
        <f>SABI_SUMMARY!L449</f>
        <v>CUB</v>
      </c>
      <c r="O449" s="1" t="str">
        <f>SABI_SUMMARY!M449</f>
        <v>NA_CUB</v>
      </c>
      <c r="P449" s="1" t="str">
        <f>SABI_SUMMARY!N449</f>
        <v>MORTALITY</v>
      </c>
      <c r="Q449" s="1">
        <f>SABI_SUMMARY!O449</f>
        <v>1</v>
      </c>
      <c r="R449" s="1">
        <f t="shared" si="53"/>
        <v>1</v>
      </c>
      <c r="S449" s="1">
        <f t="shared" si="54"/>
        <v>1</v>
      </c>
      <c r="T449" t="s">
        <v>732</v>
      </c>
      <c r="U449">
        <v>3</v>
      </c>
      <c r="V449" s="1">
        <f t="array" ref="V449">INDEX($AC$1:$AM$262,MATCH(1,($AC$1:$AC$262=T449)*($AD$1:$AD$262=U449),0),8)</f>
        <v>76</v>
      </c>
      <c r="W449" s="1" t="str">
        <f t="shared" si="55"/>
        <v>ADULT_72_84</v>
      </c>
      <c r="X449" s="1">
        <f t="shared" si="50"/>
        <v>0</v>
      </c>
      <c r="Y449" s="1">
        <f t="shared" si="56"/>
        <v>0</v>
      </c>
    </row>
    <row r="450" spans="1:25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51"/>
        <v>1</v>
      </c>
      <c r="M450" s="1">
        <f t="shared" si="52"/>
        <v>1</v>
      </c>
      <c r="N450" s="1" t="str">
        <f>SABI_SUMMARY!L450</f>
        <v>CUB</v>
      </c>
      <c r="O450" s="1" t="str">
        <f>SABI_SUMMARY!M450</f>
        <v>NA_CUB</v>
      </c>
      <c r="P450" s="1" t="str">
        <f>SABI_SUMMARY!N450</f>
        <v>MORTALITY</v>
      </c>
      <c r="Q450" s="1">
        <f>SABI_SUMMARY!O450</f>
        <v>1</v>
      </c>
      <c r="R450" s="1">
        <f t="shared" si="53"/>
        <v>1</v>
      </c>
      <c r="S450" s="1">
        <f t="shared" si="54"/>
        <v>1</v>
      </c>
      <c r="T450" t="s">
        <v>732</v>
      </c>
      <c r="U450">
        <v>3</v>
      </c>
      <c r="V450" s="1">
        <f t="array" ref="V450">INDEX($AC$1:$AM$262,MATCH(1,($AC$1:$AC$262=T450)*($AD$1:$AD$262=U450),0),8)</f>
        <v>76</v>
      </c>
      <c r="W450" s="1" t="str">
        <f t="shared" si="55"/>
        <v>ADULT_72_84</v>
      </c>
      <c r="X450" s="1">
        <f t="shared" ref="X450:X481" si="57">IF(K450&gt;=12,1,0)</f>
        <v>0</v>
      </c>
      <c r="Y450" s="1">
        <f t="shared" si="56"/>
        <v>0</v>
      </c>
    </row>
    <row r="451" spans="1:25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ref="L451:L481" si="58">IF(R451&gt;0,K451,12)</f>
        <v>2</v>
      </c>
      <c r="M451" s="1">
        <f t="shared" ref="M451:M481" si="59">IF(S451&gt;0,K451,24)</f>
        <v>2</v>
      </c>
      <c r="N451" s="1" t="str">
        <f>SABI_SUMMARY!L451</f>
        <v>CUB</v>
      </c>
      <c r="O451" s="1" t="str">
        <f>SABI_SUMMARY!M451</f>
        <v>NA_CUB</v>
      </c>
      <c r="P451" s="1" t="str">
        <f>SABI_SUMMARY!N451</f>
        <v>MORTALITY</v>
      </c>
      <c r="Q451" s="1">
        <f>SABI_SUMMARY!O451</f>
        <v>1</v>
      </c>
      <c r="R451" s="1">
        <f t="shared" ref="R451:R481" si="60">IF(K451&lt;=12,1,0)</f>
        <v>1</v>
      </c>
      <c r="S451" s="1">
        <f t="shared" ref="S451:S481" si="61">IF(K451&lt;=24,1,0)</f>
        <v>1</v>
      </c>
      <c r="T451" t="s">
        <v>732</v>
      </c>
      <c r="U451">
        <v>4</v>
      </c>
      <c r="V451" s="1">
        <f t="array" ref="V451">INDEX($AC$1:$AM$262,MATCH(1,($AC$1:$AC$262=T451)*($AD$1:$AD$262=U451),0),8)</f>
        <v>96</v>
      </c>
      <c r="W451" s="1" t="str">
        <f t="shared" ref="W451:W481" si="62">IF(V451&lt;=12,"CUB",IF(V451&lt;=24,"JUVENILE",IF(V451&lt;=36,"SUBADULT",IF(V451&lt;=48,"ADULT_36_48",IF(V451&lt;=60,"ADULT_48_60",IF(V451&lt;=72,"ADULT_60_72",IF(V451&lt;=84,"ADULT_72_84",IF(V451&gt;84,"ADULT_84","NA"))))))))</f>
        <v>ADULT_84</v>
      </c>
      <c r="X451" s="1">
        <f t="shared" si="57"/>
        <v>0</v>
      </c>
      <c r="Y451" s="1">
        <f t="shared" ref="Y451:Y481" si="63">IF(K451&gt;=24,1,0)</f>
        <v>0</v>
      </c>
    </row>
    <row r="452" spans="1:25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si="58"/>
        <v>3</v>
      </c>
      <c r="M452" s="1">
        <f t="shared" si="59"/>
        <v>3</v>
      </c>
      <c r="N452" s="1" t="str">
        <f>SABI_SUMMARY!L452</f>
        <v>CUB</v>
      </c>
      <c r="O452" s="1" t="str">
        <f>SABI_SUMMARY!M452</f>
        <v>NA_CUB</v>
      </c>
      <c r="P452" s="1" t="str">
        <f>SABI_SUMMARY!N452</f>
        <v>MORTALITY</v>
      </c>
      <c r="Q452" s="1">
        <f>SABI_SUMMARY!O452</f>
        <v>1</v>
      </c>
      <c r="R452" s="1">
        <f t="shared" si="60"/>
        <v>1</v>
      </c>
      <c r="S452" s="1">
        <f t="shared" si="61"/>
        <v>1</v>
      </c>
      <c r="T452" t="s">
        <v>732</v>
      </c>
      <c r="U452">
        <v>4</v>
      </c>
      <c r="V452" s="1">
        <f t="array" ref="V452">INDEX($AC$1:$AM$262,MATCH(1,($AC$1:$AC$262=T452)*($AD$1:$AD$262=U452),0),8)</f>
        <v>96</v>
      </c>
      <c r="W452" s="1" t="str">
        <f t="shared" si="62"/>
        <v>ADULT_84</v>
      </c>
      <c r="X452" s="1">
        <f t="shared" si="57"/>
        <v>0</v>
      </c>
      <c r="Y452" s="1">
        <f t="shared" si="63"/>
        <v>0</v>
      </c>
    </row>
    <row r="453" spans="1:25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58"/>
        <v>1</v>
      </c>
      <c r="M453" s="1">
        <f t="shared" si="59"/>
        <v>1</v>
      </c>
      <c r="N453" s="1" t="str">
        <f>SABI_SUMMARY!L453</f>
        <v>CUB</v>
      </c>
      <c r="O453" s="1" t="str">
        <f>SABI_SUMMARY!M453</f>
        <v>NA_CUB</v>
      </c>
      <c r="P453" s="1" t="str">
        <f>SABI_SUMMARY!N453</f>
        <v>MORTALITY</v>
      </c>
      <c r="Q453" s="1">
        <f>SABI_SUMMARY!O453</f>
        <v>1</v>
      </c>
      <c r="R453" s="1">
        <f t="shared" si="60"/>
        <v>1</v>
      </c>
      <c r="S453" s="1">
        <f t="shared" si="61"/>
        <v>1</v>
      </c>
      <c r="T453" t="s">
        <v>732</v>
      </c>
      <c r="U453">
        <v>5</v>
      </c>
      <c r="V453" s="1">
        <f t="array" ref="V453">INDEX($AC$1:$AM$262,MATCH(1,($AC$1:$AC$262=T453)*($AD$1:$AD$262=U453),0),8)</f>
        <v>104</v>
      </c>
      <c r="W453" s="1" t="str">
        <f t="shared" si="62"/>
        <v>ADULT_84</v>
      </c>
      <c r="X453" s="1">
        <f t="shared" si="57"/>
        <v>0</v>
      </c>
      <c r="Y453" s="1">
        <f t="shared" si="63"/>
        <v>0</v>
      </c>
    </row>
    <row r="454" spans="1:25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58"/>
        <v>1</v>
      </c>
      <c r="M454" s="1">
        <f t="shared" si="59"/>
        <v>1</v>
      </c>
      <c r="N454" s="1" t="str">
        <f>SABI_SUMMARY!L454</f>
        <v>CUB</v>
      </c>
      <c r="O454" s="1" t="str">
        <f>SABI_SUMMARY!M454</f>
        <v>NA_CUB</v>
      </c>
      <c r="P454" s="1" t="str">
        <f>SABI_SUMMARY!N454</f>
        <v>MORTALITY</v>
      </c>
      <c r="Q454" s="1">
        <f>SABI_SUMMARY!O454</f>
        <v>1</v>
      </c>
      <c r="R454" s="1">
        <f t="shared" si="60"/>
        <v>1</v>
      </c>
      <c r="S454" s="1">
        <f t="shared" si="61"/>
        <v>1</v>
      </c>
      <c r="T454" t="s">
        <v>732</v>
      </c>
      <c r="U454">
        <v>5</v>
      </c>
      <c r="V454" s="1">
        <f t="array" ref="V454">INDEX($AC$1:$AM$262,MATCH(1,($AC$1:$AC$262=T454)*($AD$1:$AD$262=U454),0),8)</f>
        <v>104</v>
      </c>
      <c r="W454" s="1" t="str">
        <f t="shared" si="62"/>
        <v>ADULT_84</v>
      </c>
      <c r="X454" s="1">
        <f t="shared" si="57"/>
        <v>0</v>
      </c>
      <c r="Y454" s="1">
        <f t="shared" si="63"/>
        <v>0</v>
      </c>
    </row>
    <row r="455" spans="1:25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58"/>
        <v>2</v>
      </c>
      <c r="M455" s="1">
        <f t="shared" si="59"/>
        <v>2</v>
      </c>
      <c r="N455" s="1" t="str">
        <f>SABI_SUMMARY!L455</f>
        <v>CUB</v>
      </c>
      <c r="O455" s="1" t="str">
        <f>SABI_SUMMARY!M455</f>
        <v>NA_CUB</v>
      </c>
      <c r="P455" s="1" t="str">
        <f>SABI_SUMMARY!N455</f>
        <v>MORTALITY</v>
      </c>
      <c r="Q455" s="1">
        <f>SABI_SUMMARY!O455</f>
        <v>1</v>
      </c>
      <c r="R455" s="1">
        <f t="shared" si="60"/>
        <v>1</v>
      </c>
      <c r="S455" s="1">
        <f t="shared" si="61"/>
        <v>1</v>
      </c>
      <c r="T455" t="s">
        <v>732</v>
      </c>
      <c r="U455">
        <v>6</v>
      </c>
      <c r="V455" s="1">
        <f t="array" ref="V455">INDEX($AC$1:$AM$262,MATCH(1,($AC$1:$AC$262=T455)*($AD$1:$AD$262=U455),0),8)</f>
        <v>109</v>
      </c>
      <c r="W455" s="1" t="str">
        <f t="shared" si="62"/>
        <v>ADULT_84</v>
      </c>
      <c r="X455" s="1">
        <f t="shared" si="57"/>
        <v>0</v>
      </c>
      <c r="Y455" s="1">
        <f t="shared" si="63"/>
        <v>0</v>
      </c>
    </row>
    <row r="456" spans="1:25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58"/>
        <v>2</v>
      </c>
      <c r="M456" s="1">
        <f t="shared" si="59"/>
        <v>2</v>
      </c>
      <c r="N456" s="1" t="str">
        <f>SABI_SUMMARY!L456</f>
        <v>CUB</v>
      </c>
      <c r="O456" s="1" t="str">
        <f>SABI_SUMMARY!M456</f>
        <v>NA_CUB</v>
      </c>
      <c r="P456" s="1" t="str">
        <f>SABI_SUMMARY!N456</f>
        <v>MORTALITY</v>
      </c>
      <c r="Q456" s="1">
        <f>SABI_SUMMARY!O456</f>
        <v>1</v>
      </c>
      <c r="R456" s="1">
        <f t="shared" si="60"/>
        <v>1</v>
      </c>
      <c r="S456" s="1">
        <f t="shared" si="61"/>
        <v>1</v>
      </c>
      <c r="T456" t="s">
        <v>732</v>
      </c>
      <c r="U456">
        <v>6</v>
      </c>
      <c r="V456" s="1">
        <f t="array" ref="V456">INDEX($AC$1:$AM$262,MATCH(1,($AC$1:$AC$262=T456)*($AD$1:$AD$262=U456),0),8)</f>
        <v>109</v>
      </c>
      <c r="W456" s="1" t="str">
        <f t="shared" si="62"/>
        <v>ADULT_84</v>
      </c>
      <c r="X456" s="1">
        <f t="shared" si="57"/>
        <v>0</v>
      </c>
      <c r="Y456" s="1">
        <f t="shared" si="63"/>
        <v>0</v>
      </c>
    </row>
    <row r="457" spans="1:25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58"/>
        <v>2</v>
      </c>
      <c r="M457" s="1">
        <f t="shared" si="59"/>
        <v>2</v>
      </c>
      <c r="N457" s="1" t="str">
        <f>SABI_SUMMARY!L457</f>
        <v>CUB</v>
      </c>
      <c r="O457" s="1" t="str">
        <f>SABI_SUMMARY!M457</f>
        <v>NA_CUB</v>
      </c>
      <c r="P457" s="1" t="str">
        <f>SABI_SUMMARY!N457</f>
        <v>MORTALITY</v>
      </c>
      <c r="Q457" s="1">
        <f>SABI_SUMMARY!O457</f>
        <v>1</v>
      </c>
      <c r="R457" s="1">
        <f t="shared" si="60"/>
        <v>1</v>
      </c>
      <c r="S457" s="1">
        <f t="shared" si="61"/>
        <v>1</v>
      </c>
      <c r="T457" t="s">
        <v>732</v>
      </c>
      <c r="U457">
        <v>6</v>
      </c>
      <c r="V457" s="1">
        <f t="array" ref="V457">INDEX($AC$1:$AM$262,MATCH(1,($AC$1:$AC$262=T457)*($AD$1:$AD$262=U457),0),8)</f>
        <v>109</v>
      </c>
      <c r="W457" s="1" t="str">
        <f t="shared" si="62"/>
        <v>ADULT_84</v>
      </c>
      <c r="X457" s="1">
        <f t="shared" si="57"/>
        <v>0</v>
      </c>
      <c r="Y457" s="1">
        <f t="shared" si="63"/>
        <v>0</v>
      </c>
    </row>
    <row r="458" spans="1:25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58"/>
        <v>1</v>
      </c>
      <c r="M458" s="1">
        <f t="shared" si="59"/>
        <v>1</v>
      </c>
      <c r="N458" s="1" t="str">
        <f>SABI_SUMMARY!L458</f>
        <v>CUB</v>
      </c>
      <c r="O458" s="1" t="str">
        <f>SABI_SUMMARY!M458</f>
        <v>NA_CUB</v>
      </c>
      <c r="P458" s="1" t="str">
        <f>SABI_SUMMARY!N458</f>
        <v>MORTALITY</v>
      </c>
      <c r="Q458" s="1">
        <f>SABI_SUMMARY!O458</f>
        <v>1</v>
      </c>
      <c r="R458" s="1">
        <f t="shared" si="60"/>
        <v>1</v>
      </c>
      <c r="S458" s="1">
        <f t="shared" si="61"/>
        <v>1</v>
      </c>
      <c r="T458" t="s">
        <v>785</v>
      </c>
      <c r="U458">
        <v>1</v>
      </c>
      <c r="V458" s="1">
        <f t="array" ref="V458">INDEX($AC$1:$AM$262,MATCH(1,($AC$1:$AC$262=T458)*($AD$1:$AD$262=U458),0),8)</f>
        <v>35</v>
      </c>
      <c r="W458" s="1" t="str">
        <f t="shared" si="62"/>
        <v>SUBADULT</v>
      </c>
      <c r="X458" s="1">
        <f t="shared" si="57"/>
        <v>0</v>
      </c>
      <c r="Y458" s="1">
        <f t="shared" si="63"/>
        <v>0</v>
      </c>
    </row>
    <row r="459" spans="1:25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58"/>
        <v>1</v>
      </c>
      <c r="M459" s="1">
        <f t="shared" si="59"/>
        <v>1</v>
      </c>
      <c r="N459" s="1" t="str">
        <f>SABI_SUMMARY!L459</f>
        <v>CUB</v>
      </c>
      <c r="O459" s="1" t="str">
        <f>SABI_SUMMARY!M459</f>
        <v>NA_CUB</v>
      </c>
      <c r="P459" s="1" t="str">
        <f>SABI_SUMMARY!N459</f>
        <v>MORTALITY</v>
      </c>
      <c r="Q459" s="1">
        <f>SABI_SUMMARY!O459</f>
        <v>1</v>
      </c>
      <c r="R459" s="1">
        <f t="shared" si="60"/>
        <v>1</v>
      </c>
      <c r="S459" s="1">
        <f t="shared" si="61"/>
        <v>1</v>
      </c>
      <c r="T459" t="s">
        <v>785</v>
      </c>
      <c r="U459">
        <v>1</v>
      </c>
      <c r="V459" s="1">
        <f t="array" ref="V459">INDEX($AC$1:$AM$262,MATCH(1,($AC$1:$AC$262=T459)*($AD$1:$AD$262=U459),0),8)</f>
        <v>35</v>
      </c>
      <c r="W459" s="1" t="str">
        <f t="shared" si="62"/>
        <v>SUBADULT</v>
      </c>
      <c r="X459" s="1">
        <f t="shared" si="57"/>
        <v>0</v>
      </c>
      <c r="Y459" s="1">
        <f t="shared" si="63"/>
        <v>0</v>
      </c>
    </row>
    <row r="460" spans="1:25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58"/>
        <v>5</v>
      </c>
      <c r="M460" s="1">
        <f t="shared" si="59"/>
        <v>5</v>
      </c>
      <c r="N460" s="1" t="str">
        <f>SABI_SUMMARY!L460</f>
        <v>CUB</v>
      </c>
      <c r="O460" s="1" t="str">
        <f>SABI_SUMMARY!M460</f>
        <v>NA_CUB</v>
      </c>
      <c r="P460" s="1" t="str">
        <f>SABI_SUMMARY!N460</f>
        <v>MORTALITY</v>
      </c>
      <c r="Q460" s="1">
        <f>SABI_SUMMARY!O460</f>
        <v>1</v>
      </c>
      <c r="R460" s="1">
        <f t="shared" si="60"/>
        <v>1</v>
      </c>
      <c r="S460" s="1">
        <f t="shared" si="61"/>
        <v>1</v>
      </c>
      <c r="T460" t="s">
        <v>785</v>
      </c>
      <c r="U460">
        <v>2</v>
      </c>
      <c r="V460" s="1">
        <f t="array" ref="V460">INDEX($AC$1:$AM$262,MATCH(1,($AC$1:$AC$262=T460)*($AD$1:$AD$262=U460),0),8)</f>
        <v>49</v>
      </c>
      <c r="W460" s="1" t="str">
        <f t="shared" si="62"/>
        <v>ADULT_48_60</v>
      </c>
      <c r="X460" s="1">
        <f t="shared" si="57"/>
        <v>0</v>
      </c>
      <c r="Y460" s="1">
        <f t="shared" si="63"/>
        <v>0</v>
      </c>
    </row>
    <row r="461" spans="1:25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58"/>
        <v>12</v>
      </c>
      <c r="M461" s="1">
        <f t="shared" si="59"/>
        <v>24</v>
      </c>
      <c r="N461" s="1" t="str">
        <f>SABI_SUMMARY!L461</f>
        <v>ADULT_84</v>
      </c>
      <c r="O461" s="1" t="str">
        <f>SABI_SUMMARY!M461</f>
        <v>MALE_ADULT_84</v>
      </c>
      <c r="P461" s="1" t="str">
        <f>SABI_SUMMARY!N461</f>
        <v>MORTALITY</v>
      </c>
      <c r="Q461" s="1">
        <f>SABI_SUMMARY!O461</f>
        <v>1</v>
      </c>
      <c r="R461" s="1">
        <f t="shared" si="60"/>
        <v>0</v>
      </c>
      <c r="S461" s="1">
        <f t="shared" si="61"/>
        <v>0</v>
      </c>
      <c r="T461" t="s">
        <v>785</v>
      </c>
      <c r="U461">
        <v>3</v>
      </c>
      <c r="V461" s="1">
        <f t="array" ref="V461">INDEX($AC$1:$AM$262,MATCH(1,($AC$1:$AC$262=T461)*($AD$1:$AD$262=U461),0),8)</f>
        <v>59</v>
      </c>
      <c r="W461" s="1" t="str">
        <f t="shared" si="62"/>
        <v>ADULT_48_60</v>
      </c>
      <c r="X461" s="1">
        <f t="shared" si="57"/>
        <v>1</v>
      </c>
      <c r="Y461" s="1">
        <f t="shared" si="63"/>
        <v>1</v>
      </c>
    </row>
    <row r="462" spans="1:25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58"/>
        <v>6</v>
      </c>
      <c r="M462" s="1">
        <f t="shared" si="59"/>
        <v>6</v>
      </c>
      <c r="N462" s="1" t="str">
        <f>SABI_SUMMARY!L462</f>
        <v>CUB</v>
      </c>
      <c r="O462" s="1" t="str">
        <f>SABI_SUMMARY!M462</f>
        <v>FEMALE_CUB</v>
      </c>
      <c r="P462" s="1" t="str">
        <f>SABI_SUMMARY!N462</f>
        <v>MORTALITY</v>
      </c>
      <c r="Q462" s="1">
        <f>SABI_SUMMARY!O462</f>
        <v>1</v>
      </c>
      <c r="R462" s="1">
        <f t="shared" si="60"/>
        <v>1</v>
      </c>
      <c r="S462" s="1">
        <f t="shared" si="61"/>
        <v>1</v>
      </c>
      <c r="T462" t="s">
        <v>785</v>
      </c>
      <c r="U462">
        <v>4</v>
      </c>
      <c r="V462" s="1">
        <f t="array" ref="V462">INDEX($AC$1:$AM$262,MATCH(1,($AC$1:$AC$262=T462)*($AD$1:$AD$262=U462),0),8)</f>
        <v>76</v>
      </c>
      <c r="W462" s="1" t="str">
        <f t="shared" si="62"/>
        <v>ADULT_72_84</v>
      </c>
      <c r="X462" s="1">
        <f t="shared" si="57"/>
        <v>0</v>
      </c>
      <c r="Y462" s="1">
        <f t="shared" si="63"/>
        <v>0</v>
      </c>
    </row>
    <row r="463" spans="1:25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58"/>
        <v>12</v>
      </c>
      <c r="M463" s="1">
        <f t="shared" si="59"/>
        <v>24</v>
      </c>
      <c r="N463" s="1" t="str">
        <f>SABI_SUMMARY!L463</f>
        <v>SUBADULT</v>
      </c>
      <c r="O463" s="1" t="str">
        <f>SABI_SUMMARY!M463</f>
        <v>MALE_SUBADULT</v>
      </c>
      <c r="P463" s="1" t="str">
        <f>SABI_SUMMARY!N463</f>
        <v>CENSORED</v>
      </c>
      <c r="Q463" s="1">
        <f>SABI_SUMMARY!O463</f>
        <v>0</v>
      </c>
      <c r="R463" s="1">
        <f t="shared" si="60"/>
        <v>0</v>
      </c>
      <c r="S463" s="1">
        <f t="shared" si="61"/>
        <v>0</v>
      </c>
      <c r="T463" t="s">
        <v>786</v>
      </c>
      <c r="U463">
        <v>1</v>
      </c>
      <c r="V463" s="1">
        <f t="array" ref="V463">INDEX($AC$1:$AM$262,MATCH(1,($AC$1:$AC$262=T463)*($AD$1:$AD$262=U463),0),8)</f>
        <v>36</v>
      </c>
      <c r="W463" s="1" t="str">
        <f t="shared" si="62"/>
        <v>SUBADULT</v>
      </c>
      <c r="X463" s="1">
        <f t="shared" si="57"/>
        <v>1</v>
      </c>
      <c r="Y463" s="1">
        <f t="shared" si="63"/>
        <v>1</v>
      </c>
    </row>
    <row r="464" spans="1:25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58"/>
        <v>12</v>
      </c>
      <c r="M464" s="1">
        <f t="shared" si="59"/>
        <v>24</v>
      </c>
      <c r="N464" s="1" t="str">
        <f>SABI_SUMMARY!L464</f>
        <v>SUBADULT</v>
      </c>
      <c r="O464" s="1" t="str">
        <f>SABI_SUMMARY!M464</f>
        <v>MALE_SUBADULT</v>
      </c>
      <c r="P464" s="1" t="str">
        <f>SABI_SUMMARY!N464</f>
        <v>CENSORED</v>
      </c>
      <c r="Q464" s="1">
        <f>SABI_SUMMARY!O464</f>
        <v>0</v>
      </c>
      <c r="R464" s="1">
        <f t="shared" si="60"/>
        <v>0</v>
      </c>
      <c r="S464" s="1">
        <f t="shared" si="61"/>
        <v>0</v>
      </c>
      <c r="T464" t="s">
        <v>786</v>
      </c>
      <c r="U464">
        <v>1</v>
      </c>
      <c r="V464" s="1">
        <f t="array" ref="V464">INDEX($AC$1:$AM$262,MATCH(1,($AC$1:$AC$262=T464)*($AD$1:$AD$262=U464),0),8)</f>
        <v>36</v>
      </c>
      <c r="W464" s="1" t="str">
        <f t="shared" si="62"/>
        <v>SUBADULT</v>
      </c>
      <c r="X464" s="1">
        <f t="shared" si="57"/>
        <v>1</v>
      </c>
      <c r="Y464" s="1">
        <f t="shared" si="63"/>
        <v>1</v>
      </c>
    </row>
    <row r="465" spans="1:25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58"/>
        <v>2</v>
      </c>
      <c r="M465" s="1">
        <f t="shared" si="59"/>
        <v>2</v>
      </c>
      <c r="N465" s="1" t="str">
        <f>SABI_SUMMARY!L465</f>
        <v>CUB</v>
      </c>
      <c r="O465" s="1" t="str">
        <f>SABI_SUMMARY!M465</f>
        <v>NA_CUB</v>
      </c>
      <c r="P465" s="1" t="str">
        <f>SABI_SUMMARY!N465</f>
        <v>MORTALITY</v>
      </c>
      <c r="Q465" s="1">
        <f>SABI_SUMMARY!O465</f>
        <v>1</v>
      </c>
      <c r="R465" s="1">
        <f t="shared" si="60"/>
        <v>1</v>
      </c>
      <c r="S465" s="1">
        <f t="shared" si="61"/>
        <v>1</v>
      </c>
      <c r="T465" t="s">
        <v>786</v>
      </c>
      <c r="U465">
        <v>2</v>
      </c>
      <c r="V465" s="1">
        <f t="array" ref="V465">INDEX($AC$1:$AM$262,MATCH(1,($AC$1:$AC$262=T465)*($AD$1:$AD$262=U465),0),8)</f>
        <v>69</v>
      </c>
      <c r="W465" s="1" t="str">
        <f t="shared" si="62"/>
        <v>ADULT_60_72</v>
      </c>
      <c r="X465" s="1">
        <f t="shared" si="57"/>
        <v>0</v>
      </c>
      <c r="Y465" s="1">
        <f t="shared" si="63"/>
        <v>0</v>
      </c>
    </row>
    <row r="466" spans="1:25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58"/>
        <v>2</v>
      </c>
      <c r="M466" s="1">
        <f t="shared" si="59"/>
        <v>2</v>
      </c>
      <c r="N466" s="1" t="str">
        <f>SABI_SUMMARY!L466</f>
        <v>CUB</v>
      </c>
      <c r="O466" s="1" t="str">
        <f>SABI_SUMMARY!M466</f>
        <v>NA_CUB</v>
      </c>
      <c r="P466" s="1" t="str">
        <f>SABI_SUMMARY!N466</f>
        <v>MORTALITY</v>
      </c>
      <c r="Q466" s="1">
        <f>SABI_SUMMARY!O466</f>
        <v>1</v>
      </c>
      <c r="R466" s="1">
        <f t="shared" si="60"/>
        <v>1</v>
      </c>
      <c r="S466" s="1">
        <f t="shared" si="61"/>
        <v>1</v>
      </c>
      <c r="T466" t="s">
        <v>786</v>
      </c>
      <c r="U466">
        <v>2</v>
      </c>
      <c r="V466" s="1">
        <f t="array" ref="V466">INDEX($AC$1:$AM$262,MATCH(1,($AC$1:$AC$262=T466)*($AD$1:$AD$262=U466),0),8)</f>
        <v>69</v>
      </c>
      <c r="W466" s="1" t="str">
        <f t="shared" si="62"/>
        <v>ADULT_60_72</v>
      </c>
      <c r="X466" s="1">
        <f t="shared" si="57"/>
        <v>0</v>
      </c>
      <c r="Y466" s="1">
        <f t="shared" si="63"/>
        <v>0</v>
      </c>
    </row>
    <row r="467" spans="1:25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58"/>
        <v>2</v>
      </c>
      <c r="M467" s="1">
        <f t="shared" si="59"/>
        <v>2</v>
      </c>
      <c r="N467" s="1" t="str">
        <f>SABI_SUMMARY!L467</f>
        <v>CUB</v>
      </c>
      <c r="O467" s="1" t="str">
        <f>SABI_SUMMARY!M467</f>
        <v>NA_CUB</v>
      </c>
      <c r="P467" s="1" t="str">
        <f>SABI_SUMMARY!N467</f>
        <v>MORTALITY</v>
      </c>
      <c r="Q467" s="1">
        <f>SABI_SUMMARY!O467</f>
        <v>1</v>
      </c>
      <c r="R467" s="1">
        <f t="shared" si="60"/>
        <v>1</v>
      </c>
      <c r="S467" s="1">
        <f t="shared" si="61"/>
        <v>1</v>
      </c>
      <c r="T467" t="s">
        <v>786</v>
      </c>
      <c r="U467">
        <v>3</v>
      </c>
      <c r="V467" s="1">
        <f t="array" ref="V467">INDEX($AC$1:$AM$262,MATCH(1,($AC$1:$AC$262=T467)*($AD$1:$AD$262=U467),0),8)</f>
        <v>83</v>
      </c>
      <c r="W467" s="1" t="str">
        <f t="shared" si="62"/>
        <v>ADULT_72_84</v>
      </c>
      <c r="X467" s="1">
        <f t="shared" si="57"/>
        <v>0</v>
      </c>
      <c r="Y467" s="1">
        <f t="shared" si="63"/>
        <v>0</v>
      </c>
    </row>
    <row r="468" spans="1:25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58"/>
        <v>2</v>
      </c>
      <c r="M468" s="1">
        <f t="shared" si="59"/>
        <v>2</v>
      </c>
      <c r="N468" s="1" t="str">
        <f>SABI_SUMMARY!L468</f>
        <v>CUB</v>
      </c>
      <c r="O468" s="1" t="str">
        <f>SABI_SUMMARY!M468</f>
        <v>NA_CUB</v>
      </c>
      <c r="P468" s="1" t="str">
        <f>SABI_SUMMARY!N468</f>
        <v>MORTALITY</v>
      </c>
      <c r="Q468" s="1">
        <f>SABI_SUMMARY!O468</f>
        <v>1</v>
      </c>
      <c r="R468" s="1">
        <f t="shared" si="60"/>
        <v>1</v>
      </c>
      <c r="S468" s="1">
        <f t="shared" si="61"/>
        <v>1</v>
      </c>
      <c r="T468" t="s">
        <v>786</v>
      </c>
      <c r="U468">
        <v>3</v>
      </c>
      <c r="V468" s="1">
        <f t="array" ref="V468">INDEX($AC$1:$AM$262,MATCH(1,($AC$1:$AC$262=T468)*($AD$1:$AD$262=U468),0),8)</f>
        <v>83</v>
      </c>
      <c r="W468" s="1" t="str">
        <f t="shared" si="62"/>
        <v>ADULT_72_84</v>
      </c>
      <c r="X468" s="1">
        <f t="shared" si="57"/>
        <v>0</v>
      </c>
      <c r="Y468" s="1">
        <f t="shared" si="63"/>
        <v>0</v>
      </c>
    </row>
    <row r="469" spans="1:25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58"/>
        <v>3</v>
      </c>
      <c r="M469" s="1">
        <f t="shared" si="59"/>
        <v>3</v>
      </c>
      <c r="N469" s="1" t="str">
        <f>SABI_SUMMARY!L469</f>
        <v>CUB</v>
      </c>
      <c r="O469" s="1" t="str">
        <f>SABI_SUMMARY!M469</f>
        <v>NA_CUB</v>
      </c>
      <c r="P469" s="1" t="str">
        <f>SABI_SUMMARY!N469</f>
        <v>MORTALITY</v>
      </c>
      <c r="Q469" s="1">
        <f>SABI_SUMMARY!O469</f>
        <v>1</v>
      </c>
      <c r="R469" s="1">
        <f t="shared" si="60"/>
        <v>1</v>
      </c>
      <c r="S469" s="1">
        <f t="shared" si="61"/>
        <v>1</v>
      </c>
      <c r="T469" t="s">
        <v>786</v>
      </c>
      <c r="U469">
        <v>4</v>
      </c>
      <c r="V469" s="1">
        <f t="array" ref="V469">INDEX($AC$1:$AM$262,MATCH(1,($AC$1:$AC$262=T469)*($AD$1:$AD$262=U469),0),8)</f>
        <v>96</v>
      </c>
      <c r="W469" s="1" t="str">
        <f t="shared" si="62"/>
        <v>ADULT_84</v>
      </c>
      <c r="X469" s="1">
        <f t="shared" si="57"/>
        <v>0</v>
      </c>
      <c r="Y469" s="1">
        <f t="shared" si="63"/>
        <v>0</v>
      </c>
    </row>
    <row r="470" spans="1:25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58"/>
        <v>12</v>
      </c>
      <c r="M470" s="1">
        <f t="shared" si="59"/>
        <v>24</v>
      </c>
      <c r="N470" s="1" t="str">
        <f>SABI_SUMMARY!L470</f>
        <v>ADULT_48_60</v>
      </c>
      <c r="O470" s="1" t="str">
        <f>SABI_SUMMARY!M470</f>
        <v>FEMALE_ADULT_48_60</v>
      </c>
      <c r="P470" s="1" t="str">
        <f>SABI_SUMMARY!N470</f>
        <v>CENSORED</v>
      </c>
      <c r="Q470" s="1">
        <f>SABI_SUMMARY!O470</f>
        <v>0</v>
      </c>
      <c r="R470" s="1">
        <f t="shared" si="60"/>
        <v>0</v>
      </c>
      <c r="S470" s="1">
        <f t="shared" si="61"/>
        <v>0</v>
      </c>
      <c r="T470" t="s">
        <v>786</v>
      </c>
      <c r="U470">
        <v>4</v>
      </c>
      <c r="V470" s="1">
        <f t="array" ref="V470">INDEX($AC$1:$AM$262,MATCH(1,($AC$1:$AC$262=T470)*($AD$1:$AD$262=U470),0),8)</f>
        <v>96</v>
      </c>
      <c r="W470" s="1" t="str">
        <f t="shared" si="62"/>
        <v>ADULT_84</v>
      </c>
      <c r="X470" s="1">
        <f t="shared" si="57"/>
        <v>1</v>
      </c>
      <c r="Y470" s="1">
        <f t="shared" si="63"/>
        <v>1</v>
      </c>
    </row>
    <row r="471" spans="1:25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58"/>
        <v>1</v>
      </c>
      <c r="M471" s="1">
        <f t="shared" si="59"/>
        <v>1</v>
      </c>
      <c r="N471" s="1" t="str">
        <f>SABI_SUMMARY!L471</f>
        <v>CUB</v>
      </c>
      <c r="O471" s="1" t="str">
        <f>SABI_SUMMARY!M471</f>
        <v>NA_CUB</v>
      </c>
      <c r="P471" s="1" t="str">
        <f>SABI_SUMMARY!N471</f>
        <v>MORTALITY</v>
      </c>
      <c r="Q471" s="1">
        <f>SABI_SUMMARY!O471</f>
        <v>1</v>
      </c>
      <c r="R471" s="1">
        <f t="shared" si="60"/>
        <v>1</v>
      </c>
      <c r="S471" s="1">
        <f t="shared" si="61"/>
        <v>1</v>
      </c>
      <c r="T471" t="s">
        <v>786</v>
      </c>
      <c r="U471">
        <v>5</v>
      </c>
      <c r="V471" s="1">
        <f t="array" ref="V471">INDEX($AC$1:$AM$262,MATCH(1,($AC$1:$AC$262=T471)*($AD$1:$AD$262=U471),0),8)</f>
        <v>115</v>
      </c>
      <c r="W471" s="1" t="str">
        <f t="shared" si="62"/>
        <v>ADULT_84</v>
      </c>
      <c r="X471" s="1">
        <f t="shared" si="57"/>
        <v>0</v>
      </c>
      <c r="Y471" s="1">
        <f t="shared" si="63"/>
        <v>0</v>
      </c>
    </row>
    <row r="472" spans="1:25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58"/>
        <v>1</v>
      </c>
      <c r="M472" s="1">
        <f t="shared" si="59"/>
        <v>1</v>
      </c>
      <c r="N472" s="1" t="str">
        <f>SABI_SUMMARY!L472</f>
        <v>CUB</v>
      </c>
      <c r="O472" s="1" t="str">
        <f>SABI_SUMMARY!M472</f>
        <v>NA_CUB</v>
      </c>
      <c r="P472" s="1" t="str">
        <f>SABI_SUMMARY!N472</f>
        <v>MORTALITY</v>
      </c>
      <c r="Q472" s="1">
        <f>SABI_SUMMARY!O472</f>
        <v>1</v>
      </c>
      <c r="R472" s="1">
        <f t="shared" si="60"/>
        <v>1</v>
      </c>
      <c r="S472" s="1">
        <f t="shared" si="61"/>
        <v>1</v>
      </c>
      <c r="T472" t="s">
        <v>786</v>
      </c>
      <c r="U472">
        <v>5</v>
      </c>
      <c r="V472" s="1">
        <f t="array" ref="V472">INDEX($AC$1:$AM$262,MATCH(1,($AC$1:$AC$262=T472)*($AD$1:$AD$262=U472),0),8)</f>
        <v>115</v>
      </c>
      <c r="W472" s="1" t="str">
        <f t="shared" si="62"/>
        <v>ADULT_84</v>
      </c>
      <c r="X472" s="1">
        <f t="shared" si="57"/>
        <v>0</v>
      </c>
      <c r="Y472" s="1">
        <f t="shared" si="63"/>
        <v>0</v>
      </c>
    </row>
    <row r="473" spans="1:25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58"/>
        <v>5</v>
      </c>
      <c r="M473" s="1">
        <f t="shared" si="59"/>
        <v>5</v>
      </c>
      <c r="N473" s="1" t="str">
        <f>SABI_SUMMARY!L473</f>
        <v>CUB</v>
      </c>
      <c r="O473" s="1" t="str">
        <f>SABI_SUMMARY!M473</f>
        <v>NA_CUB</v>
      </c>
      <c r="P473" s="1" t="str">
        <f>SABI_SUMMARY!N473</f>
        <v>MORTALITY</v>
      </c>
      <c r="Q473" s="1">
        <f>SABI_SUMMARY!O473</f>
        <v>1</v>
      </c>
      <c r="R473" s="1">
        <f t="shared" si="60"/>
        <v>1</v>
      </c>
      <c r="S473" s="1">
        <f t="shared" si="61"/>
        <v>1</v>
      </c>
      <c r="T473" t="s">
        <v>786</v>
      </c>
      <c r="U473">
        <v>5</v>
      </c>
      <c r="V473" s="1">
        <f t="array" ref="V473">INDEX($AC$1:$AM$262,MATCH(1,($AC$1:$AC$262=T473)*($AD$1:$AD$262=U473),0),8)</f>
        <v>115</v>
      </c>
      <c r="W473" s="1" t="str">
        <f t="shared" si="62"/>
        <v>ADULT_84</v>
      </c>
      <c r="X473" s="1">
        <f t="shared" si="57"/>
        <v>0</v>
      </c>
      <c r="Y473" s="1">
        <f t="shared" si="63"/>
        <v>0</v>
      </c>
    </row>
    <row r="474" spans="1:25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58"/>
        <v>2</v>
      </c>
      <c r="M474" s="1">
        <f t="shared" si="59"/>
        <v>2</v>
      </c>
      <c r="N474" s="1" t="str">
        <f>SABI_SUMMARY!L474</f>
        <v>CUB</v>
      </c>
      <c r="O474" s="1" t="str">
        <f>SABI_SUMMARY!M474</f>
        <v>NA_CUB</v>
      </c>
      <c r="P474" s="1" t="str">
        <f>SABI_SUMMARY!N474</f>
        <v>MORTALITY</v>
      </c>
      <c r="Q474" s="1">
        <f>SABI_SUMMARY!O474</f>
        <v>1</v>
      </c>
      <c r="R474" s="1">
        <f t="shared" si="60"/>
        <v>1</v>
      </c>
      <c r="S474" s="1">
        <f t="shared" si="61"/>
        <v>1</v>
      </c>
      <c r="T474" t="s">
        <v>786</v>
      </c>
      <c r="U474">
        <v>6</v>
      </c>
      <c r="V474" s="1">
        <f t="array" ref="V474">INDEX($AC$1:$AM$262,MATCH(1,($AC$1:$AC$262=T474)*($AD$1:$AD$262=U474),0),8)</f>
        <v>124</v>
      </c>
      <c r="W474" s="1" t="str">
        <f t="shared" si="62"/>
        <v>ADULT_84</v>
      </c>
      <c r="X474" s="1">
        <f t="shared" si="57"/>
        <v>0</v>
      </c>
      <c r="Y474" s="1">
        <f t="shared" si="63"/>
        <v>0</v>
      </c>
    </row>
    <row r="475" spans="1:25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58"/>
        <v>2</v>
      </c>
      <c r="M475" s="1">
        <f t="shared" si="59"/>
        <v>2</v>
      </c>
      <c r="N475" s="1" t="str">
        <f>SABI_SUMMARY!L475</f>
        <v>CUB</v>
      </c>
      <c r="O475" s="1" t="str">
        <f>SABI_SUMMARY!M475</f>
        <v>NA_CUB</v>
      </c>
      <c r="P475" s="1" t="str">
        <f>SABI_SUMMARY!N475</f>
        <v>MORTALITY</v>
      </c>
      <c r="Q475" s="1">
        <f>SABI_SUMMARY!O475</f>
        <v>1</v>
      </c>
      <c r="R475" s="1">
        <f t="shared" si="60"/>
        <v>1</v>
      </c>
      <c r="S475" s="1">
        <f t="shared" si="61"/>
        <v>1</v>
      </c>
      <c r="T475" t="s">
        <v>786</v>
      </c>
      <c r="U475">
        <v>6</v>
      </c>
      <c r="V475" s="1">
        <f t="array" ref="V475">INDEX($AC$1:$AM$262,MATCH(1,($AC$1:$AC$262=T475)*($AD$1:$AD$262=U475),0),8)</f>
        <v>124</v>
      </c>
      <c r="W475" s="1" t="str">
        <f t="shared" si="62"/>
        <v>ADULT_84</v>
      </c>
      <c r="X475" s="1">
        <f t="shared" si="57"/>
        <v>0</v>
      </c>
      <c r="Y475" s="1">
        <f t="shared" si="63"/>
        <v>0</v>
      </c>
    </row>
    <row r="476" spans="1:25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58"/>
        <v>12</v>
      </c>
      <c r="M476" s="1">
        <f t="shared" si="59"/>
        <v>24</v>
      </c>
      <c r="N476" s="1" t="str">
        <f>SABI_SUMMARY!L476</f>
        <v>ADULT_48_60</v>
      </c>
      <c r="O476" s="1" t="str">
        <f>SABI_SUMMARY!M476</f>
        <v>MALE_ADULT_48_60</v>
      </c>
      <c r="P476" s="1" t="str">
        <f>SABI_SUMMARY!N476</f>
        <v>CENSORED</v>
      </c>
      <c r="Q476" s="1">
        <f>SABI_SUMMARY!O476</f>
        <v>0</v>
      </c>
      <c r="R476" s="1">
        <f t="shared" si="60"/>
        <v>0</v>
      </c>
      <c r="S476" s="1">
        <f t="shared" si="61"/>
        <v>0</v>
      </c>
      <c r="T476" t="s">
        <v>786</v>
      </c>
      <c r="U476">
        <v>7</v>
      </c>
      <c r="V476" s="1">
        <f t="array" ref="V476">INDEX($AC$1:$AM$262,MATCH(1,($AC$1:$AC$262=T476)*($AD$1:$AD$262=U476),0),8)</f>
        <v>134</v>
      </c>
      <c r="W476" s="1" t="str">
        <f t="shared" si="62"/>
        <v>ADULT_84</v>
      </c>
      <c r="X476" s="1">
        <f t="shared" si="57"/>
        <v>1</v>
      </c>
      <c r="Y476" s="1">
        <f t="shared" si="63"/>
        <v>1</v>
      </c>
    </row>
    <row r="477" spans="1:25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58"/>
        <v>10</v>
      </c>
      <c r="M477" s="1">
        <f t="shared" si="59"/>
        <v>10</v>
      </c>
      <c r="N477" s="1" t="str">
        <f>SABI_SUMMARY!L477</f>
        <v>CUB</v>
      </c>
      <c r="O477" s="1" t="str">
        <f>SABI_SUMMARY!M477</f>
        <v>MALE_CUB</v>
      </c>
      <c r="P477" s="1" t="str">
        <f>SABI_SUMMARY!N477</f>
        <v>MORTALITY</v>
      </c>
      <c r="Q477" s="1">
        <f>SABI_SUMMARY!O477</f>
        <v>1</v>
      </c>
      <c r="R477" s="1">
        <f t="shared" si="60"/>
        <v>1</v>
      </c>
      <c r="S477" s="1">
        <f t="shared" si="61"/>
        <v>1</v>
      </c>
      <c r="T477" t="s">
        <v>786</v>
      </c>
      <c r="U477">
        <v>7</v>
      </c>
      <c r="V477" s="1">
        <f t="array" ref="V477">INDEX($AC$1:$AM$262,MATCH(1,($AC$1:$AC$262=T477)*($AD$1:$AD$262=U477),0),8)</f>
        <v>134</v>
      </c>
      <c r="W477" s="1" t="str">
        <f t="shared" si="62"/>
        <v>ADULT_84</v>
      </c>
      <c r="X477" s="1">
        <f t="shared" si="57"/>
        <v>0</v>
      </c>
      <c r="Y477" s="1">
        <f t="shared" si="63"/>
        <v>0</v>
      </c>
    </row>
    <row r="478" spans="1:25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58"/>
        <v>4</v>
      </c>
      <c r="M478" s="1">
        <f t="shared" si="59"/>
        <v>4</v>
      </c>
      <c r="N478" s="1" t="str">
        <f>SABI_SUMMARY!L478</f>
        <v>CUB</v>
      </c>
      <c r="O478" s="1" t="str">
        <f>SABI_SUMMARY!M478</f>
        <v>NA_CUB</v>
      </c>
      <c r="P478" s="1" t="str">
        <f>SABI_SUMMARY!N478</f>
        <v>MORTALITY</v>
      </c>
      <c r="Q478" s="1">
        <f>SABI_SUMMARY!O478</f>
        <v>1</v>
      </c>
      <c r="R478" s="1">
        <f t="shared" si="60"/>
        <v>1</v>
      </c>
      <c r="S478" s="1">
        <f t="shared" si="61"/>
        <v>1</v>
      </c>
      <c r="T478" t="s">
        <v>786</v>
      </c>
      <c r="U478">
        <v>8</v>
      </c>
      <c r="V478" s="1">
        <f t="array" ref="V478">INDEX($AC$1:$AM$262,MATCH(1,($AC$1:$AC$262=T478)*($AD$1:$AD$262=U478),0),8)</f>
        <v>160</v>
      </c>
      <c r="W478" s="1" t="str">
        <f t="shared" si="62"/>
        <v>ADULT_84</v>
      </c>
      <c r="X478" s="1">
        <f t="shared" si="57"/>
        <v>0</v>
      </c>
      <c r="Y478" s="1">
        <f t="shared" si="63"/>
        <v>0</v>
      </c>
    </row>
    <row r="479" spans="1:25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58"/>
        <v>9</v>
      </c>
      <c r="M479" s="1">
        <f t="shared" si="59"/>
        <v>9</v>
      </c>
      <c r="N479" s="1" t="str">
        <f>SABI_SUMMARY!L479</f>
        <v>CUB</v>
      </c>
      <c r="O479" s="1" t="str">
        <f>SABI_SUMMARY!M479</f>
        <v>FEMALE_CUB</v>
      </c>
      <c r="P479" s="1" t="str">
        <f>SABI_SUMMARY!N479</f>
        <v>MORTALITY</v>
      </c>
      <c r="Q479" s="1">
        <f>SABI_SUMMARY!O479</f>
        <v>1</v>
      </c>
      <c r="R479" s="1">
        <f t="shared" si="60"/>
        <v>1</v>
      </c>
      <c r="S479" s="1">
        <f t="shared" si="61"/>
        <v>1</v>
      </c>
      <c r="T479" t="s">
        <v>786</v>
      </c>
      <c r="U479">
        <v>8</v>
      </c>
      <c r="V479" s="1">
        <f t="array" ref="V479">INDEX($AC$1:$AM$262,MATCH(1,($AC$1:$AC$262=T479)*($AD$1:$AD$262=U479),0),8)</f>
        <v>160</v>
      </c>
      <c r="W479" s="1" t="str">
        <f t="shared" si="62"/>
        <v>ADULT_84</v>
      </c>
      <c r="X479" s="1">
        <f t="shared" si="57"/>
        <v>0</v>
      </c>
      <c r="Y479" s="1">
        <f t="shared" si="63"/>
        <v>0</v>
      </c>
    </row>
    <row r="480" spans="1:25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58"/>
        <v>1</v>
      </c>
      <c r="M480" s="1">
        <f t="shared" si="59"/>
        <v>1</v>
      </c>
      <c r="N480" s="1" t="str">
        <f>SABI_SUMMARY!L480</f>
        <v>CUB</v>
      </c>
      <c r="O480" s="1" t="str">
        <f>SABI_SUMMARY!M480</f>
        <v>NA_CUB</v>
      </c>
      <c r="P480" s="1" t="str">
        <f>SABI_SUMMARY!N480</f>
        <v>MORTALITY</v>
      </c>
      <c r="Q480" s="1">
        <f>SABI_SUMMARY!O480</f>
        <v>1</v>
      </c>
      <c r="R480" s="1">
        <f t="shared" si="60"/>
        <v>1</v>
      </c>
      <c r="S480" s="1">
        <f t="shared" si="61"/>
        <v>1</v>
      </c>
      <c r="T480" t="s">
        <v>786</v>
      </c>
      <c r="U480">
        <v>9</v>
      </c>
      <c r="V480" s="1">
        <f t="array" ref="V480">INDEX($AC$1:$AM$262,MATCH(1,($AC$1:$AC$262=T480)*($AD$1:$AD$262=U480),0),8)</f>
        <v>185</v>
      </c>
      <c r="W480" s="1" t="str">
        <f t="shared" si="62"/>
        <v>ADULT_84</v>
      </c>
      <c r="X480" s="1">
        <f t="shared" si="57"/>
        <v>0</v>
      </c>
      <c r="Y480" s="1">
        <f t="shared" si="63"/>
        <v>0</v>
      </c>
    </row>
    <row r="481" spans="1:25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58"/>
        <v>9</v>
      </c>
      <c r="M481" s="1">
        <f t="shared" si="59"/>
        <v>9</v>
      </c>
      <c r="N481" s="1" t="str">
        <f>SABI_SUMMARY!L481</f>
        <v>CUB</v>
      </c>
      <c r="O481" s="1" t="str">
        <f>SABI_SUMMARY!M481</f>
        <v>MALE_CUB</v>
      </c>
      <c r="P481" s="1" t="str">
        <f>SABI_SUMMARY!N481</f>
        <v>CENSORED</v>
      </c>
      <c r="Q481" s="1">
        <f>SABI_SUMMARY!O481</f>
        <v>0</v>
      </c>
      <c r="R481" s="1">
        <f t="shared" si="60"/>
        <v>1</v>
      </c>
      <c r="S481" s="1">
        <f t="shared" si="61"/>
        <v>1</v>
      </c>
      <c r="T481" t="s">
        <v>786</v>
      </c>
      <c r="U481">
        <v>9</v>
      </c>
      <c r="V481" s="1">
        <f t="array" ref="V481">INDEX($AC$1:$AM$262,MATCH(1,($AC$1:$AC$262=T481)*($AD$1:$AD$262=U481),0),8)</f>
        <v>185</v>
      </c>
      <c r="W481" s="1" t="str">
        <f t="shared" si="62"/>
        <v>ADULT_84</v>
      </c>
      <c r="X481" s="1">
        <f t="shared" si="57"/>
        <v>0</v>
      </c>
      <c r="Y481" s="1">
        <f t="shared" si="63"/>
        <v>0</v>
      </c>
    </row>
  </sheetData>
  <autoFilter ref="A1:Y481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FF00"/>
  </sheetPr>
  <dimension ref="A1:S481"/>
  <sheetViews>
    <sheetView topLeftCell="K1" workbookViewId="0">
      <selection activeCell="V26" sqref="V26"/>
    </sheetView>
  </sheetViews>
  <sheetFormatPr baseColWidth="10" defaultColWidth="8.83203125" defaultRowHeight="15" x14ac:dyDescent="0.2"/>
  <cols>
    <col min="1" max="1" width="7.1640625" style="1" bestFit="1" customWidth="1"/>
    <col min="2" max="2" width="8.33203125" style="1" bestFit="1" customWidth="1"/>
    <col min="3" max="3" width="10.5" style="28" bestFit="1" customWidth="1"/>
    <col min="4" max="4" width="24.5" style="28" bestFit="1" customWidth="1"/>
    <col min="5" max="5" width="22.33203125" style="1" bestFit="1" customWidth="1"/>
    <col min="6" max="6" width="22.83203125" style="28" bestFit="1" customWidth="1"/>
    <col min="7" max="7" width="20.5" style="1" bestFit="1" customWidth="1"/>
    <col min="8" max="8" width="22.83203125" style="1" bestFit="1" customWidth="1"/>
    <col min="9" max="10" width="20.1640625" style="1" bestFit="1" customWidth="1"/>
    <col min="11" max="11" width="23.33203125" style="1" bestFit="1" customWidth="1"/>
    <col min="12" max="12" width="23.33203125" style="1" customWidth="1"/>
    <col min="13" max="14" width="20.6640625" style="1" bestFit="1" customWidth="1"/>
    <col min="15" max="15" width="10.5" style="1" bestFit="1" customWidth="1"/>
    <col min="16" max="16" width="18.6640625" style="1" bestFit="1" customWidth="1"/>
    <col min="17" max="17" width="13.1640625" style="1" bestFit="1" customWidth="1"/>
    <col min="18" max="18" width="27.5" style="1" bestFit="1" customWidth="1"/>
    <col min="19" max="19" width="17.6640625" style="1" bestFit="1" customWidth="1"/>
    <col min="20" max="16384" width="8.83203125" style="1"/>
  </cols>
  <sheetData>
    <row r="1" spans="1:19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268</v>
      </c>
      <c r="M1" s="68" t="s">
        <v>277</v>
      </c>
      <c r="N1" s="68" t="s">
        <v>276</v>
      </c>
      <c r="O1" s="68" t="s">
        <v>171</v>
      </c>
      <c r="P1" s="68" t="s">
        <v>273</v>
      </c>
      <c r="Q1" s="68" t="s">
        <v>319</v>
      </c>
      <c r="R1" s="68" t="s">
        <v>801</v>
      </c>
      <c r="S1" s="68" t="s">
        <v>803</v>
      </c>
    </row>
    <row r="2" spans="1:19" x14ac:dyDescent="0.2">
      <c r="A2" s="1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IF(Q2&gt;0,K2,24)</f>
        <v>24</v>
      </c>
      <c r="M2" s="1" t="str">
        <f>SABI_SUMMARY!L2</f>
        <v>ADULT_84</v>
      </c>
      <c r="N2" s="1" t="str">
        <f>SABI_SUMMARY!M2</f>
        <v>MALE_ADULT_84</v>
      </c>
      <c r="O2" s="1" t="str">
        <f>SABI_SUMMARY!N2</f>
        <v>MORTALITY</v>
      </c>
      <c r="P2" s="1">
        <f>SABI_SUMMARY!O2</f>
        <v>1</v>
      </c>
      <c r="Q2" s="1">
        <f>IF(K2&lt;=24,1,0)</f>
        <v>0</v>
      </c>
      <c r="R2" s="1">
        <f>VLOOKUP(A2,SABI_CUB!A:Y,21,FALSE)</f>
        <v>1</v>
      </c>
      <c r="S2" s="1">
        <f>IF(K2&gt;=24,1,0)</f>
        <v>1</v>
      </c>
    </row>
    <row r="3" spans="1:19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 t="shared" ref="L3:L66" si="0">IF(Q3&gt;0,K3,24)</f>
        <v>24</v>
      </c>
      <c r="M3" s="1" t="str">
        <f>SABI_SUMMARY!L3</f>
        <v>ADULT_84</v>
      </c>
      <c r="N3" s="1" t="str">
        <f>SABI_SUMMARY!M3</f>
        <v>FEMALE_ADULT_84</v>
      </c>
      <c r="O3" s="1" t="str">
        <f>SABI_SUMMARY!N3</f>
        <v>MORTALITY</v>
      </c>
      <c r="P3" s="1">
        <f>SABI_SUMMARY!O3</f>
        <v>1</v>
      </c>
      <c r="Q3" s="1">
        <f t="shared" ref="Q3:Q66" si="1">IF(K3&lt;=24,1,0)</f>
        <v>0</v>
      </c>
      <c r="R3" s="1">
        <f>VLOOKUP(A3,SABI_CUB!A:Y,21,FALSE)</f>
        <v>1</v>
      </c>
      <c r="S3" s="1">
        <f t="shared" ref="S3:S66" si="2">IF(K3&gt;=24,1,0)</f>
        <v>1</v>
      </c>
    </row>
    <row r="4" spans="1:19" hidden="1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si="0"/>
        <v>1</v>
      </c>
      <c r="M4" s="1" t="str">
        <f>SABI_SUMMARY!L4</f>
        <v>CUB</v>
      </c>
      <c r="N4" s="1" t="str">
        <f>SABI_SUMMARY!M4</f>
        <v>NA_CUB</v>
      </c>
      <c r="O4" s="1" t="str">
        <f>SABI_SUMMARY!N4</f>
        <v>MORTALITY</v>
      </c>
      <c r="P4" s="1">
        <f>SABI_SUMMARY!O4</f>
        <v>1</v>
      </c>
      <c r="Q4" s="1">
        <f t="shared" si="1"/>
        <v>1</v>
      </c>
      <c r="R4" s="1">
        <f>VLOOKUP(A4,SABI_CUB!A:Y,21,FALSE)</f>
        <v>2</v>
      </c>
      <c r="S4" s="1">
        <f t="shared" si="2"/>
        <v>0</v>
      </c>
    </row>
    <row r="5" spans="1:19" hidden="1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0"/>
        <v>1</v>
      </c>
      <c r="M5" s="1" t="str">
        <f>SABI_SUMMARY!L5</f>
        <v>CUB</v>
      </c>
      <c r="N5" s="1" t="str">
        <f>SABI_SUMMARY!M5</f>
        <v>NA_CUB</v>
      </c>
      <c r="O5" s="1" t="str">
        <f>SABI_SUMMARY!N5</f>
        <v>MORTALITY</v>
      </c>
      <c r="P5" s="1">
        <f>SABI_SUMMARY!O5</f>
        <v>1</v>
      </c>
      <c r="Q5" s="1">
        <f t="shared" si="1"/>
        <v>1</v>
      </c>
      <c r="R5" s="1">
        <f>VLOOKUP(A5,SABI_CUB!A:Y,21,FALSE)</f>
        <v>2</v>
      </c>
      <c r="S5" s="1">
        <f t="shared" si="2"/>
        <v>0</v>
      </c>
    </row>
    <row r="6" spans="1:19" hidden="1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0"/>
        <v>1</v>
      </c>
      <c r="M6" s="1" t="str">
        <f>SABI_SUMMARY!L6</f>
        <v>CUB</v>
      </c>
      <c r="N6" s="1" t="str">
        <f>SABI_SUMMARY!M6</f>
        <v>MALE_CUB</v>
      </c>
      <c r="O6" s="1" t="str">
        <f>SABI_SUMMARY!N6</f>
        <v>MORTALITY</v>
      </c>
      <c r="P6" s="1">
        <f>SABI_SUMMARY!O6</f>
        <v>1</v>
      </c>
      <c r="Q6" s="1">
        <f t="shared" si="1"/>
        <v>1</v>
      </c>
      <c r="R6" s="1">
        <f>VLOOKUP(A6,SABI_CUB!A:Y,21,FALSE)</f>
        <v>3</v>
      </c>
      <c r="S6" s="1">
        <f t="shared" si="2"/>
        <v>0</v>
      </c>
    </row>
    <row r="7" spans="1:19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0"/>
        <v>24</v>
      </c>
      <c r="M7" s="1" t="str">
        <f>SABI_SUMMARY!L7</f>
        <v>ADULT_84</v>
      </c>
      <c r="N7" s="1" t="str">
        <f>SABI_SUMMARY!M7</f>
        <v>MALE_ADULT_84</v>
      </c>
      <c r="O7" s="1" t="str">
        <f>SABI_SUMMARY!N7</f>
        <v>MORTALITY</v>
      </c>
      <c r="P7" s="1">
        <f>SABI_SUMMARY!O7</f>
        <v>1</v>
      </c>
      <c r="Q7" s="1">
        <f t="shared" si="1"/>
        <v>0</v>
      </c>
      <c r="R7" s="1">
        <f>VLOOKUP(A7,SABI_CUB!A:Y,21,FALSE)</f>
        <v>4</v>
      </c>
      <c r="S7" s="1">
        <f t="shared" si="2"/>
        <v>1</v>
      </c>
    </row>
    <row r="8" spans="1:19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0"/>
        <v>24</v>
      </c>
      <c r="M8" s="1" t="str">
        <f>SABI_SUMMARY!L8</f>
        <v>ADULT_84</v>
      </c>
      <c r="N8" s="1" t="str">
        <f>SABI_SUMMARY!M8</f>
        <v>FEMALE_ADULT_84</v>
      </c>
      <c r="O8" s="1" t="str">
        <f>SABI_SUMMARY!N8</f>
        <v>CENSORED</v>
      </c>
      <c r="P8" s="1">
        <f>SABI_SUMMARY!O8</f>
        <v>0</v>
      </c>
      <c r="Q8" s="1">
        <f t="shared" si="1"/>
        <v>0</v>
      </c>
      <c r="R8" s="1">
        <f>VLOOKUP(A8,SABI_CUB!A:Y,21,FALSE)</f>
        <v>4</v>
      </c>
      <c r="S8" s="1">
        <f t="shared" si="2"/>
        <v>1</v>
      </c>
    </row>
    <row r="9" spans="1:19" hidden="1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0"/>
        <v>3</v>
      </c>
      <c r="M9" s="1" t="str">
        <f>SABI_SUMMARY!L9</f>
        <v>CUB</v>
      </c>
      <c r="N9" s="1" t="str">
        <f>SABI_SUMMARY!M9</f>
        <v>FEMALE_CUB</v>
      </c>
      <c r="O9" s="1" t="str">
        <f>SABI_SUMMARY!N9</f>
        <v>MORTALITY</v>
      </c>
      <c r="P9" s="1">
        <f>SABI_SUMMARY!O9</f>
        <v>1</v>
      </c>
      <c r="Q9" s="1">
        <f t="shared" si="1"/>
        <v>1</v>
      </c>
      <c r="R9" s="1">
        <f>VLOOKUP(A9,SABI_CUB!A:Y,21,FALSE)</f>
        <v>5</v>
      </c>
      <c r="S9" s="1">
        <f t="shared" si="2"/>
        <v>0</v>
      </c>
    </row>
    <row r="10" spans="1:19" hidden="1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0"/>
        <v>9</v>
      </c>
      <c r="M10" s="1" t="str">
        <f>SABI_SUMMARY!L10</f>
        <v>CUB</v>
      </c>
      <c r="N10" s="1" t="str">
        <f>SABI_SUMMARY!M10</f>
        <v>MALE_CUB</v>
      </c>
      <c r="O10" s="1" t="str">
        <f>SABI_SUMMARY!N10</f>
        <v>MORTALITY</v>
      </c>
      <c r="P10" s="1">
        <f>SABI_SUMMARY!O10</f>
        <v>1</v>
      </c>
      <c r="Q10" s="1">
        <f t="shared" si="1"/>
        <v>1</v>
      </c>
      <c r="R10" s="1">
        <f>VLOOKUP(A10,SABI_CUB!A:Y,21,FALSE)</f>
        <v>5</v>
      </c>
      <c r="S10" s="1">
        <f t="shared" si="2"/>
        <v>0</v>
      </c>
    </row>
    <row r="11" spans="1:19" hidden="1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0"/>
        <v>3</v>
      </c>
      <c r="M11" s="1" t="str">
        <f>SABI_SUMMARY!L11</f>
        <v>CUB</v>
      </c>
      <c r="N11" s="1" t="str">
        <f>SABI_SUMMARY!M11</f>
        <v>NA_CUB</v>
      </c>
      <c r="O11" s="1" t="str">
        <f>SABI_SUMMARY!N11</f>
        <v>MORTALITY</v>
      </c>
      <c r="P11" s="1">
        <f>SABI_SUMMARY!O11</f>
        <v>1</v>
      </c>
      <c r="Q11" s="1">
        <f t="shared" si="1"/>
        <v>1</v>
      </c>
      <c r="R11" s="1">
        <f>VLOOKUP(A11,SABI_CUB!A:Y,21,FALSE)</f>
        <v>6</v>
      </c>
      <c r="S11" s="1">
        <f t="shared" si="2"/>
        <v>0</v>
      </c>
    </row>
    <row r="12" spans="1:19" hidden="1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0"/>
        <v>3</v>
      </c>
      <c r="M12" s="1" t="str">
        <f>SABI_SUMMARY!L12</f>
        <v>CUB</v>
      </c>
      <c r="N12" s="1" t="str">
        <f>SABI_SUMMARY!M12</f>
        <v>NA_CUB</v>
      </c>
      <c r="O12" s="1" t="str">
        <f>SABI_SUMMARY!N12</f>
        <v>MORTALITY</v>
      </c>
      <c r="P12" s="1">
        <f>SABI_SUMMARY!O12</f>
        <v>1</v>
      </c>
      <c r="Q12" s="1">
        <f t="shared" si="1"/>
        <v>1</v>
      </c>
      <c r="R12" s="1">
        <f>VLOOKUP(A12,SABI_CUB!A:Y,21,FALSE)</f>
        <v>6</v>
      </c>
      <c r="S12" s="1">
        <f t="shared" si="2"/>
        <v>0</v>
      </c>
    </row>
    <row r="13" spans="1:19" hidden="1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0"/>
        <v>1</v>
      </c>
      <c r="M13" s="1" t="str">
        <f>SABI_SUMMARY!L13</f>
        <v>CUB</v>
      </c>
      <c r="N13" s="1" t="str">
        <f>SABI_SUMMARY!M13</f>
        <v>NA_CUB</v>
      </c>
      <c r="O13" s="1" t="str">
        <f>SABI_SUMMARY!N13</f>
        <v>MORTALITY</v>
      </c>
      <c r="P13" s="1">
        <f>SABI_SUMMARY!O13</f>
        <v>1</v>
      </c>
      <c r="Q13" s="1">
        <f t="shared" si="1"/>
        <v>1</v>
      </c>
      <c r="R13" s="1">
        <f>VLOOKUP(A13,SABI_CUB!A:Y,21,FALSE)</f>
        <v>7</v>
      </c>
      <c r="S13" s="1">
        <f t="shared" si="2"/>
        <v>0</v>
      </c>
    </row>
    <row r="14" spans="1:19" hidden="1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0"/>
        <v>1</v>
      </c>
      <c r="M14" s="1" t="str">
        <f>SABI_SUMMARY!L14</f>
        <v>CUB</v>
      </c>
      <c r="N14" s="1" t="str">
        <f>SABI_SUMMARY!M14</f>
        <v>NA_CUB</v>
      </c>
      <c r="O14" s="1" t="str">
        <f>SABI_SUMMARY!N14</f>
        <v>MORTALITY</v>
      </c>
      <c r="P14" s="1">
        <f>SABI_SUMMARY!O14</f>
        <v>1</v>
      </c>
      <c r="Q14" s="1">
        <f t="shared" si="1"/>
        <v>1</v>
      </c>
      <c r="R14" s="1">
        <f>VLOOKUP(A14,SABI_CUB!A:Y,21,FALSE)</f>
        <v>7</v>
      </c>
      <c r="S14" s="1">
        <f t="shared" si="2"/>
        <v>0</v>
      </c>
    </row>
    <row r="15" spans="1:19" hidden="1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0"/>
        <v>2</v>
      </c>
      <c r="M15" s="1" t="str">
        <f>SABI_SUMMARY!L15</f>
        <v>CUB</v>
      </c>
      <c r="N15" s="1" t="str">
        <f>SABI_SUMMARY!M15</f>
        <v>NA_CUB</v>
      </c>
      <c r="O15" s="1" t="str">
        <f>SABI_SUMMARY!N15</f>
        <v>MORTALITY</v>
      </c>
      <c r="P15" s="1">
        <f>SABI_SUMMARY!O15</f>
        <v>1</v>
      </c>
      <c r="Q15" s="1">
        <f t="shared" si="1"/>
        <v>1</v>
      </c>
      <c r="R15" s="1">
        <f>VLOOKUP(A15,SABI_CUB!A:Y,21,FALSE)</f>
        <v>8</v>
      </c>
      <c r="S15" s="1">
        <f t="shared" si="2"/>
        <v>0</v>
      </c>
    </row>
    <row r="16" spans="1:19" hidden="1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0"/>
        <v>8</v>
      </c>
      <c r="M16" s="1" t="str">
        <f>SABI_SUMMARY!L16</f>
        <v>CUB</v>
      </c>
      <c r="N16" s="1" t="str">
        <f>SABI_SUMMARY!M16</f>
        <v>FEMALE_CUB</v>
      </c>
      <c r="O16" s="1" t="str">
        <f>SABI_SUMMARY!N16</f>
        <v>MORTALITY</v>
      </c>
      <c r="P16" s="1">
        <f>SABI_SUMMARY!O16</f>
        <v>1</v>
      </c>
      <c r="Q16" s="1">
        <f t="shared" si="1"/>
        <v>1</v>
      </c>
      <c r="R16" s="1">
        <f>VLOOKUP(A16,SABI_CUB!A:Y,21,FALSE)</f>
        <v>8</v>
      </c>
      <c r="S16" s="1">
        <f t="shared" si="2"/>
        <v>0</v>
      </c>
    </row>
    <row r="17" spans="1:19" hidden="1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0"/>
        <v>1</v>
      </c>
      <c r="M17" s="1" t="str">
        <f>SABI_SUMMARY!L17</f>
        <v>CUB</v>
      </c>
      <c r="N17" s="1" t="str">
        <f>SABI_SUMMARY!M17</f>
        <v>NA_CUB</v>
      </c>
      <c r="O17" s="1" t="str">
        <f>SABI_SUMMARY!N17</f>
        <v>MORTALITY</v>
      </c>
      <c r="P17" s="1">
        <f>SABI_SUMMARY!O17</f>
        <v>1</v>
      </c>
      <c r="Q17" s="1">
        <f t="shared" si="1"/>
        <v>1</v>
      </c>
      <c r="R17" s="1">
        <f>VLOOKUP(A17,SABI_CUB!A:Y,21,FALSE)</f>
        <v>9</v>
      </c>
      <c r="S17" s="1">
        <f t="shared" si="2"/>
        <v>0</v>
      </c>
    </row>
    <row r="18" spans="1:19" hidden="1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0"/>
        <v>1</v>
      </c>
      <c r="M18" s="1" t="str">
        <f>SABI_SUMMARY!L18</f>
        <v>CUB</v>
      </c>
      <c r="N18" s="1" t="str">
        <f>SABI_SUMMARY!M18</f>
        <v>NA_CUB</v>
      </c>
      <c r="O18" s="1" t="str">
        <f>SABI_SUMMARY!N18</f>
        <v>MORTALITY</v>
      </c>
      <c r="P18" s="1">
        <f>SABI_SUMMARY!O18</f>
        <v>1</v>
      </c>
      <c r="Q18" s="1">
        <f t="shared" si="1"/>
        <v>1</v>
      </c>
      <c r="R18" s="1">
        <f>VLOOKUP(A18,SABI_CUB!A:Y,21,FALSE)</f>
        <v>9</v>
      </c>
      <c r="S18" s="1">
        <f t="shared" si="2"/>
        <v>0</v>
      </c>
    </row>
    <row r="19" spans="1:19" hidden="1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0"/>
        <v>2</v>
      </c>
      <c r="M19" s="1" t="str">
        <f>SABI_SUMMARY!L19</f>
        <v>CUB</v>
      </c>
      <c r="N19" s="1" t="str">
        <f>SABI_SUMMARY!M19</f>
        <v>NA_CUB</v>
      </c>
      <c r="O19" s="1" t="str">
        <f>SABI_SUMMARY!N19</f>
        <v>MORTALITY</v>
      </c>
      <c r="P19" s="1">
        <f>SABI_SUMMARY!O19</f>
        <v>1</v>
      </c>
      <c r="Q19" s="1">
        <f t="shared" si="1"/>
        <v>1</v>
      </c>
      <c r="R19" s="1">
        <f>VLOOKUP(A19,SABI_CUB!A:Y,21,FALSE)</f>
        <v>10</v>
      </c>
      <c r="S19" s="1">
        <f t="shared" si="2"/>
        <v>0</v>
      </c>
    </row>
    <row r="20" spans="1:19" hidden="1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0"/>
        <v>2</v>
      </c>
      <c r="M20" s="1" t="str">
        <f>SABI_SUMMARY!L20</f>
        <v>CUB</v>
      </c>
      <c r="N20" s="1" t="str">
        <f>SABI_SUMMARY!M20</f>
        <v>NA_CUB</v>
      </c>
      <c r="O20" s="1" t="str">
        <f>SABI_SUMMARY!N20</f>
        <v>MORTALITY</v>
      </c>
      <c r="P20" s="1">
        <f>SABI_SUMMARY!O20</f>
        <v>1</v>
      </c>
      <c r="Q20" s="1">
        <f t="shared" si="1"/>
        <v>1</v>
      </c>
      <c r="R20" s="1">
        <f>VLOOKUP(A20,SABI_CUB!A:Y,21,FALSE)</f>
        <v>10</v>
      </c>
      <c r="S20" s="1">
        <f t="shared" si="2"/>
        <v>0</v>
      </c>
    </row>
    <row r="21" spans="1:19" hidden="1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0"/>
        <v>12</v>
      </c>
      <c r="M21" s="1" t="str">
        <f>SABI_SUMMARY!L21</f>
        <v>CUB</v>
      </c>
      <c r="N21" s="1" t="str">
        <f>SABI_SUMMARY!M21</f>
        <v>MALE_CUB</v>
      </c>
      <c r="O21" s="1" t="str">
        <f>SABI_SUMMARY!N21</f>
        <v>MORTALITY</v>
      </c>
      <c r="P21" s="1">
        <f>SABI_SUMMARY!O21</f>
        <v>1</v>
      </c>
      <c r="Q21" s="1">
        <f t="shared" si="1"/>
        <v>1</v>
      </c>
      <c r="R21" s="1">
        <f>VLOOKUP(A21,SABI_CUB!A:Y,21,FALSE)</f>
        <v>11</v>
      </c>
      <c r="S21" s="1">
        <f t="shared" si="2"/>
        <v>0</v>
      </c>
    </row>
    <row r="22" spans="1:19" hidden="1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0"/>
        <v>2</v>
      </c>
      <c r="M22" s="1" t="str">
        <f>SABI_SUMMARY!L22</f>
        <v>CUB</v>
      </c>
      <c r="N22" s="1" t="str">
        <f>SABI_SUMMARY!M22</f>
        <v>NA_CUB</v>
      </c>
      <c r="O22" s="1" t="str">
        <f>SABI_SUMMARY!N22</f>
        <v>MORTALITY</v>
      </c>
      <c r="P22" s="1">
        <f>SABI_SUMMARY!O22</f>
        <v>1</v>
      </c>
      <c r="Q22" s="1">
        <f t="shared" si="1"/>
        <v>1</v>
      </c>
      <c r="R22" s="1">
        <f>VLOOKUP(A22,SABI_CUB!A:Y,21,FALSE)</f>
        <v>1</v>
      </c>
      <c r="S22" s="1">
        <f t="shared" si="2"/>
        <v>0</v>
      </c>
    </row>
    <row r="23" spans="1:19" hidden="1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0"/>
        <v>2</v>
      </c>
      <c r="M23" s="1" t="str">
        <f>SABI_SUMMARY!L23</f>
        <v>CUB</v>
      </c>
      <c r="N23" s="1" t="str">
        <f>SABI_SUMMARY!M23</f>
        <v>NA_CUB</v>
      </c>
      <c r="O23" s="1" t="str">
        <f>SABI_SUMMARY!N23</f>
        <v>MORTALITY</v>
      </c>
      <c r="P23" s="1">
        <f>SABI_SUMMARY!O23</f>
        <v>1</v>
      </c>
      <c r="Q23" s="1">
        <f t="shared" si="1"/>
        <v>1</v>
      </c>
      <c r="R23" s="1">
        <f>VLOOKUP(A23,SABI_CUB!A:Y,21,FALSE)</f>
        <v>1</v>
      </c>
      <c r="S23" s="1">
        <f t="shared" si="2"/>
        <v>0</v>
      </c>
    </row>
    <row r="24" spans="1:19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0"/>
        <v>24</v>
      </c>
      <c r="M24" s="1" t="str">
        <f>SABI_SUMMARY!L24</f>
        <v>ADULT_36_48</v>
      </c>
      <c r="N24" s="1" t="str">
        <f>SABI_SUMMARY!M24</f>
        <v>FEMALE_ADULT_36_48</v>
      </c>
      <c r="O24" s="1" t="str">
        <f>SABI_SUMMARY!N24</f>
        <v>MORTALITY</v>
      </c>
      <c r="P24" s="1">
        <f>SABI_SUMMARY!O24</f>
        <v>1</v>
      </c>
      <c r="Q24" s="1">
        <f t="shared" si="1"/>
        <v>0</v>
      </c>
      <c r="R24" s="1">
        <f>VLOOKUP(A24,SABI_CUB!A:Y,21,FALSE)</f>
        <v>2</v>
      </c>
      <c r="S24" s="1">
        <f t="shared" si="2"/>
        <v>1</v>
      </c>
    </row>
    <row r="25" spans="1:19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0"/>
        <v>24</v>
      </c>
      <c r="M25" s="1" t="str">
        <f>SABI_SUMMARY!L25</f>
        <v>ADULT_84</v>
      </c>
      <c r="N25" s="1" t="str">
        <f>SABI_SUMMARY!M25</f>
        <v>FEMALE_ADULT_84</v>
      </c>
      <c r="O25" s="1" t="str">
        <f>SABI_SUMMARY!N25</f>
        <v>CENSORED</v>
      </c>
      <c r="P25" s="1">
        <f>SABI_SUMMARY!O25</f>
        <v>0</v>
      </c>
      <c r="Q25" s="1">
        <f t="shared" si="1"/>
        <v>0</v>
      </c>
      <c r="R25" s="1">
        <f>VLOOKUP(A25,SABI_CUB!A:Y,21,FALSE)</f>
        <v>2</v>
      </c>
      <c r="S25" s="1">
        <f t="shared" si="2"/>
        <v>1</v>
      </c>
    </row>
    <row r="26" spans="1:19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0"/>
        <v>24</v>
      </c>
      <c r="M26" s="1" t="str">
        <f>SABI_SUMMARY!L26</f>
        <v>ADULT_84</v>
      </c>
      <c r="N26" s="1" t="str">
        <f>SABI_SUMMARY!M26</f>
        <v>FEMALE_ADULT_84</v>
      </c>
      <c r="O26" s="1" t="str">
        <f>SABI_SUMMARY!N26</f>
        <v>CENSORED</v>
      </c>
      <c r="P26" s="1">
        <f>SABI_SUMMARY!O26</f>
        <v>0</v>
      </c>
      <c r="Q26" s="1">
        <f t="shared" si="1"/>
        <v>0</v>
      </c>
      <c r="R26" s="1">
        <f>VLOOKUP(A26,SABI_CUB!A:Y,21,FALSE)</f>
        <v>3</v>
      </c>
      <c r="S26" s="1">
        <f t="shared" si="2"/>
        <v>1</v>
      </c>
    </row>
    <row r="27" spans="1:19" hidden="1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0"/>
        <v>2</v>
      </c>
      <c r="M27" s="1" t="str">
        <f>SABI_SUMMARY!L27</f>
        <v>CUB</v>
      </c>
      <c r="N27" s="1" t="str">
        <f>SABI_SUMMARY!M27</f>
        <v>NA_CUB</v>
      </c>
      <c r="O27" s="1" t="str">
        <f>SABI_SUMMARY!N27</f>
        <v>MORTALITY</v>
      </c>
      <c r="P27" s="1">
        <f>SABI_SUMMARY!O27</f>
        <v>1</v>
      </c>
      <c r="Q27" s="1">
        <f t="shared" si="1"/>
        <v>1</v>
      </c>
      <c r="R27" s="1">
        <f>VLOOKUP(A27,SABI_CUB!A:Y,21,FALSE)</f>
        <v>4</v>
      </c>
      <c r="S27" s="1">
        <f t="shared" si="2"/>
        <v>0</v>
      </c>
    </row>
    <row r="28" spans="1:19" hidden="1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0"/>
        <v>6</v>
      </c>
      <c r="M28" s="1" t="str">
        <f>SABI_SUMMARY!L28</f>
        <v>CUB</v>
      </c>
      <c r="N28" s="1" t="str">
        <f>SABI_SUMMARY!M28</f>
        <v>NA_CUB</v>
      </c>
      <c r="O28" s="1" t="str">
        <f>SABI_SUMMARY!N28</f>
        <v>MORTALITY</v>
      </c>
      <c r="P28" s="1">
        <f>SABI_SUMMARY!O28</f>
        <v>1</v>
      </c>
      <c r="Q28" s="1">
        <f t="shared" si="1"/>
        <v>1</v>
      </c>
      <c r="R28" s="1">
        <f>VLOOKUP(A28,SABI_CUB!A:Y,21,FALSE)</f>
        <v>4</v>
      </c>
      <c r="S28" s="1">
        <f t="shared" si="2"/>
        <v>0</v>
      </c>
    </row>
    <row r="29" spans="1:19" hidden="1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0"/>
        <v>6</v>
      </c>
      <c r="M29" s="1" t="str">
        <f>SABI_SUMMARY!L29</f>
        <v>CUB</v>
      </c>
      <c r="N29" s="1" t="str">
        <f>SABI_SUMMARY!M29</f>
        <v>NA_CUB</v>
      </c>
      <c r="O29" s="1" t="str">
        <f>SABI_SUMMARY!N29</f>
        <v>MORTALITY</v>
      </c>
      <c r="P29" s="1">
        <f>SABI_SUMMARY!O29</f>
        <v>1</v>
      </c>
      <c r="Q29" s="1">
        <f t="shared" si="1"/>
        <v>1</v>
      </c>
      <c r="R29" s="1">
        <f>VLOOKUP(A29,SABI_CUB!A:Y,21,FALSE)</f>
        <v>4</v>
      </c>
      <c r="S29" s="1">
        <f t="shared" si="2"/>
        <v>0</v>
      </c>
    </row>
    <row r="30" spans="1:19" hidden="1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0"/>
        <v>7</v>
      </c>
      <c r="M30" s="1" t="str">
        <f>SABI_SUMMARY!L30</f>
        <v>CUB</v>
      </c>
      <c r="N30" s="1" t="str">
        <f>SABI_SUMMARY!M30</f>
        <v>NA_CUB</v>
      </c>
      <c r="O30" s="1" t="str">
        <f>SABI_SUMMARY!N30</f>
        <v>MORTALITY</v>
      </c>
      <c r="P30" s="1">
        <f>SABI_SUMMARY!O30</f>
        <v>1</v>
      </c>
      <c r="Q30" s="1">
        <f t="shared" si="1"/>
        <v>1</v>
      </c>
      <c r="R30" s="1">
        <f>VLOOKUP(A30,SABI_CUB!A:Y,21,FALSE)</f>
        <v>5</v>
      </c>
      <c r="S30" s="1">
        <f t="shared" si="2"/>
        <v>0</v>
      </c>
    </row>
    <row r="31" spans="1:19" hidden="1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0"/>
        <v>8</v>
      </c>
      <c r="M31" s="1" t="str">
        <f>SABI_SUMMARY!L31</f>
        <v>CUB</v>
      </c>
      <c r="N31" s="1" t="str">
        <f>SABI_SUMMARY!M31</f>
        <v>NA_CUB</v>
      </c>
      <c r="O31" s="1" t="str">
        <f>SABI_SUMMARY!N31</f>
        <v>MORTALITY</v>
      </c>
      <c r="P31" s="1">
        <f>SABI_SUMMARY!O31</f>
        <v>1</v>
      </c>
      <c r="Q31" s="1">
        <f t="shared" si="1"/>
        <v>1</v>
      </c>
      <c r="R31" s="1">
        <f>VLOOKUP(A31,SABI_CUB!A:Y,21,FALSE)</f>
        <v>5</v>
      </c>
      <c r="S31" s="1">
        <f t="shared" si="2"/>
        <v>0</v>
      </c>
    </row>
    <row r="32" spans="1:19" hidden="1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0"/>
        <v>2</v>
      </c>
      <c r="M32" s="1" t="str">
        <f>SABI_SUMMARY!L32</f>
        <v>CUB</v>
      </c>
      <c r="N32" s="1" t="str">
        <f>SABI_SUMMARY!M32</f>
        <v>NA_CUB</v>
      </c>
      <c r="O32" s="1" t="str">
        <f>SABI_SUMMARY!N32</f>
        <v>MORTALITY</v>
      </c>
      <c r="P32" s="1">
        <f>SABI_SUMMARY!O32</f>
        <v>1</v>
      </c>
      <c r="Q32" s="1">
        <f t="shared" si="1"/>
        <v>1</v>
      </c>
      <c r="R32" s="1">
        <f>VLOOKUP(A32,SABI_CUB!A:Y,21,FALSE)</f>
        <v>6</v>
      </c>
      <c r="S32" s="1">
        <f t="shared" si="2"/>
        <v>0</v>
      </c>
    </row>
    <row r="33" spans="1:19" hidden="1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0"/>
        <v>2</v>
      </c>
      <c r="M33" s="1" t="str">
        <f>SABI_SUMMARY!L33</f>
        <v>CUB</v>
      </c>
      <c r="N33" s="1" t="str">
        <f>SABI_SUMMARY!M33</f>
        <v>NA_CUB</v>
      </c>
      <c r="O33" s="1" t="str">
        <f>SABI_SUMMARY!N33</f>
        <v>MORTALITY</v>
      </c>
      <c r="P33" s="1">
        <f>SABI_SUMMARY!O33</f>
        <v>1</v>
      </c>
      <c r="Q33" s="1">
        <f t="shared" si="1"/>
        <v>1</v>
      </c>
      <c r="R33" s="1">
        <f>VLOOKUP(A33,SABI_CUB!A:Y,21,FALSE)</f>
        <v>6</v>
      </c>
      <c r="S33" s="1">
        <f t="shared" si="2"/>
        <v>0</v>
      </c>
    </row>
    <row r="34" spans="1:19" hidden="1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0"/>
        <v>4</v>
      </c>
      <c r="M34" s="1" t="str">
        <f>SABI_SUMMARY!L34</f>
        <v>CUB</v>
      </c>
      <c r="N34" s="1" t="str">
        <f>SABI_SUMMARY!M34</f>
        <v>NA_CUB</v>
      </c>
      <c r="O34" s="1" t="str">
        <f>SABI_SUMMARY!N34</f>
        <v>MORTALITY</v>
      </c>
      <c r="P34" s="1">
        <f>SABI_SUMMARY!O34</f>
        <v>1</v>
      </c>
      <c r="Q34" s="1">
        <f t="shared" si="1"/>
        <v>1</v>
      </c>
      <c r="R34" s="1">
        <f>VLOOKUP(A34,SABI_CUB!A:Y,21,FALSE)</f>
        <v>7</v>
      </c>
      <c r="S34" s="1">
        <f t="shared" si="2"/>
        <v>0</v>
      </c>
    </row>
    <row r="35" spans="1:19" hidden="1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0"/>
        <v>4</v>
      </c>
      <c r="M35" s="1" t="str">
        <f>SABI_SUMMARY!L35</f>
        <v>CUB</v>
      </c>
      <c r="N35" s="1" t="str">
        <f>SABI_SUMMARY!M35</f>
        <v>NA_CUB</v>
      </c>
      <c r="O35" s="1" t="str">
        <f>SABI_SUMMARY!N35</f>
        <v>MORTALITY</v>
      </c>
      <c r="P35" s="1">
        <f>SABI_SUMMARY!O35</f>
        <v>1</v>
      </c>
      <c r="Q35" s="1">
        <f t="shared" si="1"/>
        <v>1</v>
      </c>
      <c r="R35" s="1">
        <f>VLOOKUP(A35,SABI_CUB!A:Y,21,FALSE)</f>
        <v>7</v>
      </c>
      <c r="S35" s="1">
        <f t="shared" si="2"/>
        <v>0</v>
      </c>
    </row>
    <row r="36" spans="1:19" hidden="1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0"/>
        <v>1</v>
      </c>
      <c r="M36" s="1" t="str">
        <f>SABI_SUMMARY!L36</f>
        <v>CUB</v>
      </c>
      <c r="N36" s="1" t="str">
        <f>SABI_SUMMARY!M36</f>
        <v>NA_CUB</v>
      </c>
      <c r="O36" s="1" t="str">
        <f>SABI_SUMMARY!N36</f>
        <v>MORTALITY</v>
      </c>
      <c r="P36" s="1">
        <f>SABI_SUMMARY!O36</f>
        <v>1</v>
      </c>
      <c r="Q36" s="1">
        <f t="shared" si="1"/>
        <v>1</v>
      </c>
      <c r="R36" s="1">
        <f>VLOOKUP(A36,SABI_CUB!A:Y,21,FALSE)</f>
        <v>8</v>
      </c>
      <c r="S36" s="1">
        <f t="shared" si="2"/>
        <v>0</v>
      </c>
    </row>
    <row r="37" spans="1:19" hidden="1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0"/>
        <v>4</v>
      </c>
      <c r="M37" s="1" t="str">
        <f>SABI_SUMMARY!L37</f>
        <v>CUB</v>
      </c>
      <c r="N37" s="1" t="str">
        <f>SABI_SUMMARY!M37</f>
        <v>FEMALE_CUB</v>
      </c>
      <c r="O37" s="1" t="str">
        <f>SABI_SUMMARY!N37</f>
        <v>MORTALITY</v>
      </c>
      <c r="P37" s="1">
        <f>SABI_SUMMARY!O37</f>
        <v>1</v>
      </c>
      <c r="Q37" s="1">
        <f t="shared" si="1"/>
        <v>1</v>
      </c>
      <c r="R37" s="1">
        <f>VLOOKUP(A37,SABI_CUB!A:Y,21,FALSE)</f>
        <v>1</v>
      </c>
      <c r="S37" s="1">
        <f t="shared" si="2"/>
        <v>0</v>
      </c>
    </row>
    <row r="38" spans="1:19" hidden="1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0"/>
        <v>9</v>
      </c>
      <c r="M38" s="1" t="str">
        <f>SABI_SUMMARY!L38</f>
        <v>CUB</v>
      </c>
      <c r="N38" s="1" t="str">
        <f>SABI_SUMMARY!M38</f>
        <v>MALE_CUB</v>
      </c>
      <c r="O38" s="1" t="str">
        <f>SABI_SUMMARY!N38</f>
        <v>MORTALITY</v>
      </c>
      <c r="P38" s="1">
        <f>SABI_SUMMARY!O38</f>
        <v>1</v>
      </c>
      <c r="Q38" s="1">
        <f t="shared" si="1"/>
        <v>1</v>
      </c>
      <c r="R38" s="1">
        <f>VLOOKUP(A38,SABI_CUB!A:Y,21,FALSE)</f>
        <v>1</v>
      </c>
      <c r="S38" s="1">
        <f t="shared" si="2"/>
        <v>0</v>
      </c>
    </row>
    <row r="39" spans="1:19" hidden="1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0"/>
        <v>3</v>
      </c>
      <c r="M39" s="1" t="str">
        <f>SABI_SUMMARY!L39</f>
        <v>CUB</v>
      </c>
      <c r="N39" s="1" t="str">
        <f>SABI_SUMMARY!M39</f>
        <v>NA_CUB</v>
      </c>
      <c r="O39" s="1" t="str">
        <f>SABI_SUMMARY!N39</f>
        <v>MORTALITY</v>
      </c>
      <c r="P39" s="1">
        <f>SABI_SUMMARY!O39</f>
        <v>1</v>
      </c>
      <c r="Q39" s="1">
        <f t="shared" si="1"/>
        <v>1</v>
      </c>
      <c r="R39" s="1">
        <f>VLOOKUP(A39,SABI_CUB!A:Y,21,FALSE)</f>
        <v>2</v>
      </c>
      <c r="S39" s="1">
        <f t="shared" si="2"/>
        <v>0</v>
      </c>
    </row>
    <row r="40" spans="1:19" hidden="1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0"/>
        <v>3</v>
      </c>
      <c r="M40" s="1" t="str">
        <f>SABI_SUMMARY!L40</f>
        <v>CUB</v>
      </c>
      <c r="N40" s="1" t="str">
        <f>SABI_SUMMARY!M40</f>
        <v>NA_CUB</v>
      </c>
      <c r="O40" s="1" t="str">
        <f>SABI_SUMMARY!N40</f>
        <v>MORTALITY</v>
      </c>
      <c r="P40" s="1">
        <f>SABI_SUMMARY!O40</f>
        <v>1</v>
      </c>
      <c r="Q40" s="1">
        <f t="shared" si="1"/>
        <v>1</v>
      </c>
      <c r="R40" s="1">
        <f>VLOOKUP(A40,SABI_CUB!A:Y,21,FALSE)</f>
        <v>2</v>
      </c>
      <c r="S40" s="1">
        <f t="shared" si="2"/>
        <v>0</v>
      </c>
    </row>
    <row r="41" spans="1:19" hidden="1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0"/>
        <v>2</v>
      </c>
      <c r="M41" s="1" t="str">
        <f>SABI_SUMMARY!L41</f>
        <v>CUB</v>
      </c>
      <c r="N41" s="1" t="str">
        <f>SABI_SUMMARY!M41</f>
        <v>NA_CUB</v>
      </c>
      <c r="O41" s="1" t="str">
        <f>SABI_SUMMARY!N41</f>
        <v>MORTALITY</v>
      </c>
      <c r="P41" s="1">
        <f>SABI_SUMMARY!O41</f>
        <v>1</v>
      </c>
      <c r="Q41" s="1">
        <f t="shared" si="1"/>
        <v>1</v>
      </c>
      <c r="R41" s="1">
        <f>VLOOKUP(A41,SABI_CUB!A:Y,21,FALSE)</f>
        <v>3</v>
      </c>
      <c r="S41" s="1">
        <f t="shared" si="2"/>
        <v>0</v>
      </c>
    </row>
    <row r="42" spans="1:19" hidden="1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0"/>
        <v>2</v>
      </c>
      <c r="M42" s="1" t="str">
        <f>SABI_SUMMARY!L42</f>
        <v>CUB</v>
      </c>
      <c r="N42" s="1" t="str">
        <f>SABI_SUMMARY!M42</f>
        <v>NA_CUB</v>
      </c>
      <c r="O42" s="1" t="str">
        <f>SABI_SUMMARY!N42</f>
        <v>MORTALITY</v>
      </c>
      <c r="P42" s="1">
        <f>SABI_SUMMARY!O42</f>
        <v>1</v>
      </c>
      <c r="Q42" s="1">
        <f t="shared" si="1"/>
        <v>1</v>
      </c>
      <c r="R42" s="1">
        <f>VLOOKUP(A42,SABI_CUB!A:Y,21,FALSE)</f>
        <v>3</v>
      </c>
      <c r="S42" s="1">
        <f t="shared" si="2"/>
        <v>0</v>
      </c>
    </row>
    <row r="43" spans="1:19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0"/>
        <v>24</v>
      </c>
      <c r="M43" s="1" t="str">
        <f>SABI_SUMMARY!L43</f>
        <v>ADULT_84</v>
      </c>
      <c r="N43" s="1" t="str">
        <f>SABI_SUMMARY!M43</f>
        <v>MALE_ADULT_84</v>
      </c>
      <c r="O43" s="1" t="str">
        <f>SABI_SUMMARY!N43</f>
        <v>CENSORED</v>
      </c>
      <c r="P43" s="1">
        <f>SABI_SUMMARY!O43</f>
        <v>0</v>
      </c>
      <c r="Q43" s="1">
        <f t="shared" si="1"/>
        <v>0</v>
      </c>
      <c r="R43" s="1">
        <f>VLOOKUP(A43,SABI_CUB!A:Y,21,FALSE)</f>
        <v>4</v>
      </c>
      <c r="S43" s="1">
        <f t="shared" si="2"/>
        <v>1</v>
      </c>
    </row>
    <row r="44" spans="1:19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0"/>
        <v>24</v>
      </c>
      <c r="M44" s="1" t="str">
        <f>SABI_SUMMARY!L44</f>
        <v>ADULT_84</v>
      </c>
      <c r="N44" s="1" t="str">
        <f>SABI_SUMMARY!M44</f>
        <v>MALE_ADULT_84</v>
      </c>
      <c r="O44" s="1" t="str">
        <f>SABI_SUMMARY!N44</f>
        <v>CENSORED</v>
      </c>
      <c r="P44" s="1">
        <f>SABI_SUMMARY!O44</f>
        <v>0</v>
      </c>
      <c r="Q44" s="1">
        <f t="shared" si="1"/>
        <v>0</v>
      </c>
      <c r="R44" s="1">
        <f>VLOOKUP(A44,SABI_CUB!A:Y,21,FALSE)</f>
        <v>4</v>
      </c>
      <c r="S44" s="1">
        <f t="shared" si="2"/>
        <v>1</v>
      </c>
    </row>
    <row r="45" spans="1:19" hidden="1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0"/>
        <v>3</v>
      </c>
      <c r="M45" s="1" t="str">
        <f>SABI_SUMMARY!L45</f>
        <v>CUB</v>
      </c>
      <c r="N45" s="1" t="str">
        <f>SABI_SUMMARY!M45</f>
        <v>FEMALE_CUB</v>
      </c>
      <c r="O45" s="1" t="str">
        <f>SABI_SUMMARY!N45</f>
        <v>MORTALITY</v>
      </c>
      <c r="P45" s="1">
        <f>SABI_SUMMARY!O45</f>
        <v>1</v>
      </c>
      <c r="Q45" s="1">
        <f t="shared" si="1"/>
        <v>1</v>
      </c>
      <c r="R45" s="1">
        <f>VLOOKUP(A45,SABI_CUB!A:Y,21,FALSE)</f>
        <v>5</v>
      </c>
      <c r="S45" s="1">
        <f t="shared" si="2"/>
        <v>0</v>
      </c>
    </row>
    <row r="46" spans="1:19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0"/>
        <v>24</v>
      </c>
      <c r="M46" s="1" t="str">
        <f>SABI_SUMMARY!L46</f>
        <v>ADULT_60_72</v>
      </c>
      <c r="N46" s="1" t="str">
        <f>SABI_SUMMARY!M46</f>
        <v>MALE_ADULT_60_72</v>
      </c>
      <c r="O46" s="1" t="str">
        <f>SABI_SUMMARY!N46</f>
        <v>CENSORED</v>
      </c>
      <c r="P46" s="1">
        <f>SABI_SUMMARY!O46</f>
        <v>0</v>
      </c>
      <c r="Q46" s="1">
        <f t="shared" si="1"/>
        <v>0</v>
      </c>
      <c r="R46" s="1">
        <f>VLOOKUP(A46,SABI_CUB!A:Y,21,FALSE)</f>
        <v>5</v>
      </c>
      <c r="S46" s="1">
        <f t="shared" si="2"/>
        <v>1</v>
      </c>
    </row>
    <row r="47" spans="1:19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0"/>
        <v>24</v>
      </c>
      <c r="M47" s="1" t="str">
        <f>SABI_SUMMARY!L47</f>
        <v>SUBADULT</v>
      </c>
      <c r="N47" s="1" t="str">
        <f>SABI_SUMMARY!M47</f>
        <v>FEMALE_SUBADULT</v>
      </c>
      <c r="O47" s="1" t="str">
        <f>SABI_SUMMARY!N47</f>
        <v>CENSORED</v>
      </c>
      <c r="P47" s="1">
        <f>SABI_SUMMARY!O47</f>
        <v>0</v>
      </c>
      <c r="Q47" s="1">
        <f t="shared" si="1"/>
        <v>0</v>
      </c>
      <c r="R47" s="1">
        <f>VLOOKUP(A47,SABI_CUB!A:Y,21,FALSE)</f>
        <v>6</v>
      </c>
      <c r="S47" s="1">
        <f t="shared" si="2"/>
        <v>1</v>
      </c>
    </row>
    <row r="48" spans="1:19" hidden="1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0"/>
        <v>4</v>
      </c>
      <c r="M48" s="1" t="str">
        <f>SABI_SUMMARY!L48</f>
        <v>CUB</v>
      </c>
      <c r="N48" s="1" t="str">
        <f>SABI_SUMMARY!M48</f>
        <v>NA_CUB</v>
      </c>
      <c r="O48" s="1" t="str">
        <f>SABI_SUMMARY!N48</f>
        <v>MORTALITY</v>
      </c>
      <c r="P48" s="1">
        <f>SABI_SUMMARY!O48</f>
        <v>1</v>
      </c>
      <c r="Q48" s="1">
        <f t="shared" si="1"/>
        <v>1</v>
      </c>
      <c r="R48" s="1">
        <f>VLOOKUP(A48,SABI_CUB!A:Y,21,FALSE)</f>
        <v>1</v>
      </c>
      <c r="S48" s="1">
        <f t="shared" si="2"/>
        <v>0</v>
      </c>
    </row>
    <row r="49" spans="1:19" hidden="1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0"/>
        <v>8</v>
      </c>
      <c r="M49" s="1" t="str">
        <f>SABI_SUMMARY!L49</f>
        <v>CUB</v>
      </c>
      <c r="N49" s="1" t="str">
        <f>SABI_SUMMARY!M49</f>
        <v>MALE_CUB</v>
      </c>
      <c r="O49" s="1" t="str">
        <f>SABI_SUMMARY!N49</f>
        <v>CENSORED</v>
      </c>
      <c r="P49" s="1">
        <f>SABI_SUMMARY!O49</f>
        <v>0</v>
      </c>
      <c r="Q49" s="1">
        <f t="shared" si="1"/>
        <v>1</v>
      </c>
      <c r="R49" s="1">
        <f>VLOOKUP(A49,SABI_CUB!A:Y,21,FALSE)</f>
        <v>1</v>
      </c>
      <c r="S49" s="1">
        <f t="shared" si="2"/>
        <v>0</v>
      </c>
    </row>
    <row r="50" spans="1:19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0"/>
        <v>13</v>
      </c>
      <c r="M50" s="1" t="str">
        <f>SABI_SUMMARY!L50</f>
        <v>JUVENILE</v>
      </c>
      <c r="N50" s="1" t="str">
        <f>SABI_SUMMARY!M50</f>
        <v>FEMALE_JUVENILE</v>
      </c>
      <c r="O50" s="1" t="str">
        <f>SABI_SUMMARY!N50</f>
        <v>MORTALITY</v>
      </c>
      <c r="P50" s="1">
        <f>SABI_SUMMARY!O50</f>
        <v>1</v>
      </c>
      <c r="Q50" s="1">
        <f t="shared" si="1"/>
        <v>1</v>
      </c>
      <c r="R50" s="1">
        <f>VLOOKUP(A50,SABI_CUB!A:Y,21,FALSE)</f>
        <v>1</v>
      </c>
      <c r="S50" s="1">
        <f t="shared" si="2"/>
        <v>0</v>
      </c>
    </row>
    <row r="51" spans="1:19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0"/>
        <v>15</v>
      </c>
      <c r="M51" s="1" t="str">
        <f>SABI_SUMMARY!L51</f>
        <v>JUVENILE</v>
      </c>
      <c r="N51" s="1" t="str">
        <f>SABI_SUMMARY!M51</f>
        <v>FEMALE_JUVENILE</v>
      </c>
      <c r="O51" s="1" t="str">
        <f>SABI_SUMMARY!N51</f>
        <v>MORTALITY</v>
      </c>
      <c r="P51" s="1">
        <f>SABI_SUMMARY!O51</f>
        <v>1</v>
      </c>
      <c r="Q51" s="1">
        <f t="shared" si="1"/>
        <v>1</v>
      </c>
      <c r="R51" s="1">
        <f>VLOOKUP(A51,SABI_CUB!A:Y,21,FALSE)</f>
        <v>1</v>
      </c>
      <c r="S51" s="1">
        <f t="shared" si="2"/>
        <v>0</v>
      </c>
    </row>
    <row r="52" spans="1:19" hidden="1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0"/>
        <v>2</v>
      </c>
      <c r="M52" s="1" t="str">
        <f>SABI_SUMMARY!L52</f>
        <v>CUB</v>
      </c>
      <c r="N52" s="1" t="str">
        <f>SABI_SUMMARY!M52</f>
        <v>NA_CUB</v>
      </c>
      <c r="O52" s="1" t="str">
        <f>SABI_SUMMARY!N52</f>
        <v>MORTALITY</v>
      </c>
      <c r="P52" s="1">
        <f>SABI_SUMMARY!O52</f>
        <v>1</v>
      </c>
      <c r="Q52" s="1">
        <f t="shared" si="1"/>
        <v>1</v>
      </c>
      <c r="R52" s="1">
        <f>VLOOKUP(A52,SABI_CUB!A:Y,21,FALSE)</f>
        <v>2</v>
      </c>
      <c r="S52" s="1">
        <f t="shared" si="2"/>
        <v>0</v>
      </c>
    </row>
    <row r="53" spans="1:19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0"/>
        <v>24</v>
      </c>
      <c r="M53" s="1" t="str">
        <f>SABI_SUMMARY!L53</f>
        <v>SUBADULT</v>
      </c>
      <c r="N53" s="1" t="str">
        <f>SABI_SUMMARY!M53</f>
        <v>FEMALE_SUBADULT</v>
      </c>
      <c r="O53" s="1" t="str">
        <f>SABI_SUMMARY!N53</f>
        <v>CENSORED</v>
      </c>
      <c r="P53" s="1">
        <f>SABI_SUMMARY!O53</f>
        <v>0</v>
      </c>
      <c r="Q53" s="1">
        <f t="shared" si="1"/>
        <v>0</v>
      </c>
      <c r="R53" s="1">
        <f>VLOOKUP(A53,SABI_CUB!A:Y,21,FALSE)</f>
        <v>3</v>
      </c>
      <c r="S53" s="1">
        <f t="shared" si="2"/>
        <v>1</v>
      </c>
    </row>
    <row r="54" spans="1:19" hidden="1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0"/>
        <v>4</v>
      </c>
      <c r="M54" s="1" t="str">
        <f>SABI_SUMMARY!L54</f>
        <v>CUB</v>
      </c>
      <c r="N54" s="1" t="str">
        <f>SABI_SUMMARY!M54</f>
        <v>NA_CUB</v>
      </c>
      <c r="O54" s="1" t="str">
        <f>SABI_SUMMARY!N54</f>
        <v>MORTALITY</v>
      </c>
      <c r="P54" s="1">
        <f>SABI_SUMMARY!O54</f>
        <v>1</v>
      </c>
      <c r="Q54" s="1">
        <f t="shared" si="1"/>
        <v>1</v>
      </c>
      <c r="R54" s="1">
        <f>VLOOKUP(A54,SABI_CUB!A:Y,21,FALSE)</f>
        <v>4</v>
      </c>
      <c r="S54" s="1">
        <f t="shared" si="2"/>
        <v>0</v>
      </c>
    </row>
    <row r="55" spans="1:19" hidden="1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0"/>
        <v>5</v>
      </c>
      <c r="M55" s="1" t="str">
        <f>SABI_SUMMARY!L55</f>
        <v>CUB</v>
      </c>
      <c r="N55" s="1" t="str">
        <f>SABI_SUMMARY!M55</f>
        <v>NA_CUB</v>
      </c>
      <c r="O55" s="1" t="str">
        <f>SABI_SUMMARY!N55</f>
        <v>MORTALITY</v>
      </c>
      <c r="P55" s="1">
        <f>SABI_SUMMARY!O55</f>
        <v>1</v>
      </c>
      <c r="Q55" s="1">
        <f t="shared" si="1"/>
        <v>1</v>
      </c>
      <c r="R55" s="1">
        <f>VLOOKUP(A55,SABI_CUB!A:Y,21,FALSE)</f>
        <v>4</v>
      </c>
      <c r="S55" s="1">
        <f t="shared" si="2"/>
        <v>0</v>
      </c>
    </row>
    <row r="56" spans="1:19" hidden="1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0"/>
        <v>1</v>
      </c>
      <c r="M56" s="1" t="str">
        <f>SABI_SUMMARY!L56</f>
        <v>CUB</v>
      </c>
      <c r="N56" s="1" t="str">
        <f>SABI_SUMMARY!M56</f>
        <v>NA_CUB</v>
      </c>
      <c r="O56" s="1" t="str">
        <f>SABI_SUMMARY!N56</f>
        <v>CENSORED</v>
      </c>
      <c r="P56" s="1">
        <f>SABI_SUMMARY!O56</f>
        <v>0</v>
      </c>
      <c r="Q56" s="1">
        <f t="shared" si="1"/>
        <v>1</v>
      </c>
      <c r="R56" s="1">
        <f>VLOOKUP(A56,SABI_CUB!A:Y,21,FALSE)</f>
        <v>5</v>
      </c>
      <c r="S56" s="1">
        <f t="shared" si="2"/>
        <v>0</v>
      </c>
    </row>
    <row r="57" spans="1:19" hidden="1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0"/>
        <v>1</v>
      </c>
      <c r="M57" s="1" t="str">
        <f>SABI_SUMMARY!L57</f>
        <v>CUB</v>
      </c>
      <c r="N57" s="1" t="str">
        <f>SABI_SUMMARY!M57</f>
        <v>NA_CUB</v>
      </c>
      <c r="O57" s="1" t="str">
        <f>SABI_SUMMARY!N57</f>
        <v>CENSORED</v>
      </c>
      <c r="P57" s="1">
        <f>SABI_SUMMARY!O57</f>
        <v>0</v>
      </c>
      <c r="Q57" s="1">
        <f t="shared" si="1"/>
        <v>1</v>
      </c>
      <c r="R57" s="1">
        <f>VLOOKUP(A57,SABI_CUB!A:Y,21,FALSE)</f>
        <v>5</v>
      </c>
      <c r="S57" s="1">
        <f t="shared" si="2"/>
        <v>0</v>
      </c>
    </row>
    <row r="58" spans="1:19" hidden="1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0"/>
        <v>5</v>
      </c>
      <c r="M58" s="1" t="str">
        <f>SABI_SUMMARY!L58</f>
        <v>CUB</v>
      </c>
      <c r="N58" s="1" t="str">
        <f>SABI_SUMMARY!M58</f>
        <v>MALE_CUB</v>
      </c>
      <c r="O58" s="1" t="str">
        <f>SABI_SUMMARY!N58</f>
        <v>MORTALITY</v>
      </c>
      <c r="P58" s="1">
        <f>SABI_SUMMARY!O58</f>
        <v>1</v>
      </c>
      <c r="Q58" s="1">
        <f t="shared" si="1"/>
        <v>1</v>
      </c>
      <c r="R58" s="1">
        <f>VLOOKUP(A58,SABI_CUB!A:Y,21,FALSE)</f>
        <v>1</v>
      </c>
      <c r="S58" s="1">
        <f t="shared" si="2"/>
        <v>0</v>
      </c>
    </row>
    <row r="59" spans="1:19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0"/>
        <v>24</v>
      </c>
      <c r="M59" s="1" t="str">
        <f>SABI_SUMMARY!L59</f>
        <v>ADULT_36_48</v>
      </c>
      <c r="N59" s="1" t="str">
        <f>SABI_SUMMARY!M59</f>
        <v>MALE_ADULT_36_48</v>
      </c>
      <c r="O59" s="1" t="str">
        <f>SABI_SUMMARY!N59</f>
        <v>CENSORED</v>
      </c>
      <c r="P59" s="1">
        <f>SABI_SUMMARY!O59</f>
        <v>0</v>
      </c>
      <c r="Q59" s="1">
        <f t="shared" si="1"/>
        <v>0</v>
      </c>
      <c r="R59" s="1">
        <f>VLOOKUP(A59,SABI_CUB!A:Y,21,FALSE)</f>
        <v>2</v>
      </c>
      <c r="S59" s="1">
        <f t="shared" si="2"/>
        <v>1</v>
      </c>
    </row>
    <row r="60" spans="1:19" hidden="1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0"/>
        <v>2</v>
      </c>
      <c r="M60" s="1" t="str">
        <f>SABI_SUMMARY!L60</f>
        <v>CUB</v>
      </c>
      <c r="N60" s="1" t="str">
        <f>SABI_SUMMARY!M60</f>
        <v>NA_CUB</v>
      </c>
      <c r="O60" s="1" t="str">
        <f>SABI_SUMMARY!N60</f>
        <v>MORTALITY</v>
      </c>
      <c r="P60" s="1">
        <f>SABI_SUMMARY!O60</f>
        <v>1</v>
      </c>
      <c r="Q60" s="1">
        <f t="shared" si="1"/>
        <v>1</v>
      </c>
      <c r="R60" s="1">
        <f>VLOOKUP(A60,SABI_CUB!A:Y,21,FALSE)</f>
        <v>3</v>
      </c>
      <c r="S60" s="1">
        <f t="shared" si="2"/>
        <v>0</v>
      </c>
    </row>
    <row r="61" spans="1:19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0"/>
        <v>15</v>
      </c>
      <c r="M61" s="1" t="str">
        <f>SABI_SUMMARY!L61</f>
        <v>JUVENILE</v>
      </c>
      <c r="N61" s="1" t="str">
        <f>SABI_SUMMARY!M61</f>
        <v>FEMALE_JUVENILE</v>
      </c>
      <c r="O61" s="1" t="str">
        <f>SABI_SUMMARY!N61</f>
        <v>CENSORED</v>
      </c>
      <c r="P61" s="1">
        <f>SABI_SUMMARY!O61</f>
        <v>0</v>
      </c>
      <c r="Q61" s="1">
        <f t="shared" si="1"/>
        <v>1</v>
      </c>
      <c r="R61" s="1">
        <f>VLOOKUP(A61,SABI_CUB!A:Y,21,FALSE)</f>
        <v>4</v>
      </c>
      <c r="S61" s="1">
        <f t="shared" si="2"/>
        <v>0</v>
      </c>
    </row>
    <row r="62" spans="1:19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0"/>
        <v>15</v>
      </c>
      <c r="M62" s="1" t="str">
        <f>SABI_SUMMARY!L62</f>
        <v>JUVENILE</v>
      </c>
      <c r="N62" s="1" t="str">
        <f>SABI_SUMMARY!M62</f>
        <v>MALE_JUVENILE</v>
      </c>
      <c r="O62" s="1" t="str">
        <f>SABI_SUMMARY!N62</f>
        <v>CENSORED</v>
      </c>
      <c r="P62" s="1">
        <f>SABI_SUMMARY!O62</f>
        <v>0</v>
      </c>
      <c r="Q62" s="1">
        <f t="shared" si="1"/>
        <v>1</v>
      </c>
      <c r="R62" s="1">
        <f>VLOOKUP(A62,SABI_CUB!A:Y,21,FALSE)</f>
        <v>4</v>
      </c>
      <c r="S62" s="1">
        <f t="shared" si="2"/>
        <v>0</v>
      </c>
    </row>
    <row r="63" spans="1:19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0"/>
        <v>24</v>
      </c>
      <c r="M63" s="1" t="str">
        <f>SABI_SUMMARY!L63</f>
        <v>ADULT_36_48</v>
      </c>
      <c r="N63" s="1" t="str">
        <f>SABI_SUMMARY!M63</f>
        <v>FEMALE_ADULT_36_48</v>
      </c>
      <c r="O63" s="1" t="str">
        <f>SABI_SUMMARY!N63</f>
        <v>CENSORED</v>
      </c>
      <c r="P63" s="1">
        <f>SABI_SUMMARY!O63</f>
        <v>0</v>
      </c>
      <c r="Q63" s="1">
        <f t="shared" si="1"/>
        <v>0</v>
      </c>
      <c r="R63" s="1">
        <f>VLOOKUP(A63,SABI_CUB!A:Y,21,FALSE)</f>
        <v>1</v>
      </c>
      <c r="S63" s="1">
        <f t="shared" si="2"/>
        <v>1</v>
      </c>
    </row>
    <row r="64" spans="1:19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0"/>
        <v>24</v>
      </c>
      <c r="M64" s="1" t="str">
        <f>SABI_SUMMARY!L64</f>
        <v>ADULT_84</v>
      </c>
      <c r="N64" s="1" t="str">
        <f>SABI_SUMMARY!M64</f>
        <v>FEMALE_ADULT_84</v>
      </c>
      <c r="O64" s="1" t="str">
        <f>SABI_SUMMARY!N64</f>
        <v>MORTALITY</v>
      </c>
      <c r="P64" s="1">
        <f>SABI_SUMMARY!O64</f>
        <v>1</v>
      </c>
      <c r="Q64" s="1">
        <f t="shared" si="1"/>
        <v>0</v>
      </c>
      <c r="R64" s="1">
        <f>VLOOKUP(A64,SABI_CUB!A:Y,21,FALSE)</f>
        <v>1</v>
      </c>
      <c r="S64" s="1">
        <f t="shared" si="2"/>
        <v>1</v>
      </c>
    </row>
    <row r="65" spans="1:19" hidden="1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0"/>
        <v>1</v>
      </c>
      <c r="M65" s="1" t="str">
        <f>SABI_SUMMARY!L65</f>
        <v>CUB</v>
      </c>
      <c r="N65" s="1" t="str">
        <f>SABI_SUMMARY!M65</f>
        <v>NA_CUB</v>
      </c>
      <c r="O65" s="1" t="str">
        <f>SABI_SUMMARY!N65</f>
        <v>MORTALITY</v>
      </c>
      <c r="P65" s="1">
        <f>SABI_SUMMARY!O65</f>
        <v>1</v>
      </c>
      <c r="Q65" s="1">
        <f t="shared" si="1"/>
        <v>1</v>
      </c>
      <c r="R65" s="1">
        <f>VLOOKUP(A65,SABI_CUB!A:Y,21,FALSE)</f>
        <v>2</v>
      </c>
      <c r="S65" s="1">
        <f t="shared" si="2"/>
        <v>0</v>
      </c>
    </row>
    <row r="66" spans="1:19" hidden="1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0"/>
        <v>1</v>
      </c>
      <c r="M66" s="1" t="str">
        <f>SABI_SUMMARY!L66</f>
        <v>CUB</v>
      </c>
      <c r="N66" s="1" t="str">
        <f>SABI_SUMMARY!M66</f>
        <v>NA_CUB</v>
      </c>
      <c r="O66" s="1" t="str">
        <f>SABI_SUMMARY!N66</f>
        <v>MORTALITY</v>
      </c>
      <c r="P66" s="1">
        <f>SABI_SUMMARY!O66</f>
        <v>1</v>
      </c>
      <c r="Q66" s="1">
        <f t="shared" si="1"/>
        <v>1</v>
      </c>
      <c r="R66" s="1">
        <f>VLOOKUP(A66,SABI_CUB!A:Y,21,FALSE)</f>
        <v>2</v>
      </c>
      <c r="S66" s="1">
        <f t="shared" si="2"/>
        <v>0</v>
      </c>
    </row>
    <row r="67" spans="1:19" hidden="1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ref="L67:L130" si="3">IF(Q67&gt;0,K67,24)</f>
        <v>1</v>
      </c>
      <c r="M67" s="1" t="str">
        <f>SABI_SUMMARY!L67</f>
        <v>CUB</v>
      </c>
      <c r="N67" s="1" t="str">
        <f>SABI_SUMMARY!M67</f>
        <v>NA_CUB</v>
      </c>
      <c r="O67" s="1" t="str">
        <f>SABI_SUMMARY!N67</f>
        <v>MORTALITY</v>
      </c>
      <c r="P67" s="1">
        <f>SABI_SUMMARY!O67</f>
        <v>1</v>
      </c>
      <c r="Q67" s="1">
        <f t="shared" ref="Q67:Q130" si="4">IF(K67&lt;=24,1,0)</f>
        <v>1</v>
      </c>
      <c r="R67" s="1">
        <f>VLOOKUP(A67,SABI_CUB!A:Y,21,FALSE)</f>
        <v>3</v>
      </c>
      <c r="S67" s="1">
        <f t="shared" ref="S67:S130" si="5">IF(K67&gt;=24,1,0)</f>
        <v>0</v>
      </c>
    </row>
    <row r="68" spans="1:19" hidden="1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si="3"/>
        <v>1</v>
      </c>
      <c r="M68" s="1" t="str">
        <f>SABI_SUMMARY!L68</f>
        <v>CUB</v>
      </c>
      <c r="N68" s="1" t="str">
        <f>SABI_SUMMARY!M68</f>
        <v>NA_CUB</v>
      </c>
      <c r="O68" s="1" t="str">
        <f>SABI_SUMMARY!N68</f>
        <v>MORTALITY</v>
      </c>
      <c r="P68" s="1">
        <f>SABI_SUMMARY!O68</f>
        <v>1</v>
      </c>
      <c r="Q68" s="1">
        <f t="shared" si="4"/>
        <v>1</v>
      </c>
      <c r="R68" s="1">
        <f>VLOOKUP(A68,SABI_CUB!A:Y,21,FALSE)</f>
        <v>3</v>
      </c>
      <c r="S68" s="1">
        <f t="shared" si="5"/>
        <v>0</v>
      </c>
    </row>
    <row r="69" spans="1:19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3"/>
        <v>22</v>
      </c>
      <c r="M69" s="1" t="str">
        <f>SABI_SUMMARY!L69</f>
        <v>JUVENILE</v>
      </c>
      <c r="N69" s="1" t="str">
        <f>SABI_SUMMARY!M69</f>
        <v>MALE_JUVENILE</v>
      </c>
      <c r="O69" s="1" t="str">
        <f>SABI_SUMMARY!N69</f>
        <v>CENSORED</v>
      </c>
      <c r="P69" s="1">
        <f>SABI_SUMMARY!O69</f>
        <v>0</v>
      </c>
      <c r="Q69" s="1">
        <f t="shared" si="4"/>
        <v>1</v>
      </c>
      <c r="R69" s="1">
        <f>VLOOKUP(A69,SABI_CUB!A:Y,21,FALSE)</f>
        <v>4</v>
      </c>
      <c r="S69" s="1">
        <f t="shared" si="5"/>
        <v>0</v>
      </c>
    </row>
    <row r="70" spans="1:19" hidden="1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3"/>
        <v>3</v>
      </c>
      <c r="M70" s="1" t="str">
        <f>SABI_SUMMARY!L70</f>
        <v>CUB</v>
      </c>
      <c r="N70" s="1" t="str">
        <f>SABI_SUMMARY!M70</f>
        <v>NA_CUB</v>
      </c>
      <c r="O70" s="1" t="str">
        <f>SABI_SUMMARY!N70</f>
        <v>MORTALITY</v>
      </c>
      <c r="P70" s="1">
        <f>SABI_SUMMARY!O70</f>
        <v>1</v>
      </c>
      <c r="Q70" s="1">
        <f t="shared" si="4"/>
        <v>1</v>
      </c>
      <c r="R70" s="1">
        <f>VLOOKUP(A70,SABI_CUB!A:Y,21,FALSE)</f>
        <v>5</v>
      </c>
      <c r="S70" s="1">
        <f t="shared" si="5"/>
        <v>0</v>
      </c>
    </row>
    <row r="71" spans="1:19" hidden="1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3"/>
        <v>4</v>
      </c>
      <c r="M71" s="1" t="str">
        <f>SABI_SUMMARY!L71</f>
        <v>CUB</v>
      </c>
      <c r="N71" s="1" t="str">
        <f>SABI_SUMMARY!M71</f>
        <v>FEMALE_CUB</v>
      </c>
      <c r="O71" s="1" t="str">
        <f>SABI_SUMMARY!N71</f>
        <v>MORTALITY</v>
      </c>
      <c r="P71" s="1">
        <f>SABI_SUMMARY!O71</f>
        <v>1</v>
      </c>
      <c r="Q71" s="1">
        <f t="shared" si="4"/>
        <v>1</v>
      </c>
      <c r="R71" s="1">
        <f>VLOOKUP(A71,SABI_CUB!A:Y,21,FALSE)</f>
        <v>6</v>
      </c>
      <c r="S71" s="1">
        <f t="shared" si="5"/>
        <v>0</v>
      </c>
    </row>
    <row r="72" spans="1:19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3"/>
        <v>24</v>
      </c>
      <c r="M72" s="1" t="str">
        <f>SABI_SUMMARY!L72</f>
        <v>ADULT_36_48</v>
      </c>
      <c r="N72" s="1" t="str">
        <f>SABI_SUMMARY!M72</f>
        <v>FEMALE_ADULT_36_48</v>
      </c>
      <c r="O72" s="1" t="str">
        <f>SABI_SUMMARY!N72</f>
        <v>CENSORED</v>
      </c>
      <c r="P72" s="1">
        <f>SABI_SUMMARY!O72</f>
        <v>0</v>
      </c>
      <c r="Q72" s="1">
        <f t="shared" si="4"/>
        <v>0</v>
      </c>
      <c r="R72" s="1">
        <f>VLOOKUP(A72,SABI_CUB!A:Y,21,FALSE)</f>
        <v>6</v>
      </c>
      <c r="S72" s="1">
        <f t="shared" si="5"/>
        <v>1</v>
      </c>
    </row>
    <row r="73" spans="1:19" hidden="1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3"/>
        <v>2</v>
      </c>
      <c r="M73" s="1" t="str">
        <f>SABI_SUMMARY!L73</f>
        <v>CUB</v>
      </c>
      <c r="N73" s="1" t="str">
        <f>SABI_SUMMARY!M73</f>
        <v>NA_CUB</v>
      </c>
      <c r="O73" s="1" t="str">
        <f>SABI_SUMMARY!N73</f>
        <v>MORTALITY</v>
      </c>
      <c r="P73" s="1">
        <f>SABI_SUMMARY!O73</f>
        <v>1</v>
      </c>
      <c r="Q73" s="1">
        <f t="shared" si="4"/>
        <v>1</v>
      </c>
      <c r="R73" s="1">
        <f>VLOOKUP(A73,SABI_CUB!A:Y,21,FALSE)</f>
        <v>1</v>
      </c>
      <c r="S73" s="1">
        <f t="shared" si="5"/>
        <v>0</v>
      </c>
    </row>
    <row r="74" spans="1:19" hidden="1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3"/>
        <v>2</v>
      </c>
      <c r="M74" s="1" t="str">
        <f>SABI_SUMMARY!L74</f>
        <v>CUB</v>
      </c>
      <c r="N74" s="1" t="str">
        <f>SABI_SUMMARY!M74</f>
        <v>NA_CUB</v>
      </c>
      <c r="O74" s="1" t="str">
        <f>SABI_SUMMARY!N74</f>
        <v>MORTALITY</v>
      </c>
      <c r="P74" s="1">
        <f>SABI_SUMMARY!O74</f>
        <v>1</v>
      </c>
      <c r="Q74" s="1">
        <f t="shared" si="4"/>
        <v>1</v>
      </c>
      <c r="R74" s="1">
        <f>VLOOKUP(A74,SABI_CUB!A:Y,21,FALSE)</f>
        <v>1</v>
      </c>
      <c r="S74" s="1">
        <f t="shared" si="5"/>
        <v>0</v>
      </c>
    </row>
    <row r="75" spans="1:19" hidden="1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3"/>
        <v>2</v>
      </c>
      <c r="M75" s="1" t="str">
        <f>SABI_SUMMARY!L75</f>
        <v>CUB</v>
      </c>
      <c r="N75" s="1" t="str">
        <f>SABI_SUMMARY!M75</f>
        <v>NA_CUB</v>
      </c>
      <c r="O75" s="1" t="str">
        <f>SABI_SUMMARY!N75</f>
        <v>MORTALITY</v>
      </c>
      <c r="P75" s="1">
        <f>SABI_SUMMARY!O75</f>
        <v>1</v>
      </c>
      <c r="Q75" s="1">
        <f t="shared" si="4"/>
        <v>1</v>
      </c>
      <c r="R75" s="1">
        <f>VLOOKUP(A75,SABI_CUB!A:Y,21,FALSE)</f>
        <v>2</v>
      </c>
      <c r="S75" s="1">
        <f t="shared" si="5"/>
        <v>0</v>
      </c>
    </row>
    <row r="76" spans="1:19" hidden="1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3"/>
        <v>2</v>
      </c>
      <c r="M76" s="1" t="str">
        <f>SABI_SUMMARY!L76</f>
        <v>CUB</v>
      </c>
      <c r="N76" s="1" t="str">
        <f>SABI_SUMMARY!M76</f>
        <v>NA_CUB</v>
      </c>
      <c r="O76" s="1" t="str">
        <f>SABI_SUMMARY!N76</f>
        <v>MORTALITY</v>
      </c>
      <c r="P76" s="1">
        <f>SABI_SUMMARY!O76</f>
        <v>1</v>
      </c>
      <c r="Q76" s="1">
        <f t="shared" si="4"/>
        <v>1</v>
      </c>
      <c r="R76" s="1">
        <f>VLOOKUP(A76,SABI_CUB!A:Y,21,FALSE)</f>
        <v>2</v>
      </c>
      <c r="S76" s="1">
        <f t="shared" si="5"/>
        <v>0</v>
      </c>
    </row>
    <row r="77" spans="1:19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3"/>
        <v>24</v>
      </c>
      <c r="M77" s="1" t="str">
        <f>SABI_SUMMARY!L77</f>
        <v>ADULT_84</v>
      </c>
      <c r="N77" s="1" t="str">
        <f>SABI_SUMMARY!M77</f>
        <v>FEMALE_ADULT_84</v>
      </c>
      <c r="O77" s="1" t="str">
        <f>SABI_SUMMARY!N77</f>
        <v>CENSORED</v>
      </c>
      <c r="P77" s="1">
        <f>SABI_SUMMARY!O77</f>
        <v>0</v>
      </c>
      <c r="Q77" s="1">
        <f t="shared" si="4"/>
        <v>0</v>
      </c>
      <c r="R77" s="1">
        <f>VLOOKUP(A77,SABI_CUB!A:Y,21,FALSE)</f>
        <v>3</v>
      </c>
      <c r="S77" s="1">
        <f t="shared" si="5"/>
        <v>1</v>
      </c>
    </row>
    <row r="78" spans="1:19" hidden="1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3"/>
        <v>4</v>
      </c>
      <c r="M78" s="1" t="str">
        <f>SABI_SUMMARY!L78</f>
        <v>CUB</v>
      </c>
      <c r="N78" s="1" t="str">
        <f>SABI_SUMMARY!M78</f>
        <v>NA_CUB</v>
      </c>
      <c r="O78" s="1" t="str">
        <f>SABI_SUMMARY!N78</f>
        <v>MORTALITY</v>
      </c>
      <c r="P78" s="1">
        <f>SABI_SUMMARY!O78</f>
        <v>1</v>
      </c>
      <c r="Q78" s="1">
        <f t="shared" si="4"/>
        <v>1</v>
      </c>
      <c r="R78" s="1">
        <f>VLOOKUP(A78,SABI_CUB!A:Y,21,FALSE)</f>
        <v>4</v>
      </c>
      <c r="S78" s="1">
        <f t="shared" si="5"/>
        <v>0</v>
      </c>
    </row>
    <row r="79" spans="1:19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3"/>
        <v>24</v>
      </c>
      <c r="M79" s="1" t="str">
        <f>SABI_SUMMARY!L79</f>
        <v>ADULT_36_48</v>
      </c>
      <c r="N79" s="1" t="str">
        <f>SABI_SUMMARY!M79</f>
        <v>FEMALE_ADULT_36_48</v>
      </c>
      <c r="O79" s="1" t="str">
        <f>SABI_SUMMARY!N79</f>
        <v>MORTALITY</v>
      </c>
      <c r="P79" s="1">
        <f>SABI_SUMMARY!O79</f>
        <v>1</v>
      </c>
      <c r="Q79" s="1">
        <f t="shared" si="4"/>
        <v>0</v>
      </c>
      <c r="R79" s="1">
        <f>VLOOKUP(A79,SABI_CUB!A:Y,21,FALSE)</f>
        <v>4</v>
      </c>
      <c r="S79" s="1">
        <f t="shared" si="5"/>
        <v>1</v>
      </c>
    </row>
    <row r="80" spans="1:19" hidden="1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3"/>
        <v>2</v>
      </c>
      <c r="M80" s="1" t="str">
        <f>SABI_SUMMARY!L80</f>
        <v>CUB</v>
      </c>
      <c r="N80" s="1" t="str">
        <f>SABI_SUMMARY!M80</f>
        <v>NA_CUB</v>
      </c>
      <c r="O80" s="1" t="str">
        <f>SABI_SUMMARY!N80</f>
        <v>MORTALITY</v>
      </c>
      <c r="P80" s="1">
        <f>SABI_SUMMARY!O80</f>
        <v>1</v>
      </c>
      <c r="Q80" s="1">
        <f t="shared" si="4"/>
        <v>1</v>
      </c>
      <c r="R80" s="1">
        <f>VLOOKUP(A80,SABI_CUB!A:Y,21,FALSE)</f>
        <v>5</v>
      </c>
      <c r="S80" s="1">
        <f t="shared" si="5"/>
        <v>0</v>
      </c>
    </row>
    <row r="81" spans="1:19" hidden="1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3"/>
        <v>2</v>
      </c>
      <c r="M81" s="1" t="str">
        <f>SABI_SUMMARY!L81</f>
        <v>CUB</v>
      </c>
      <c r="N81" s="1" t="str">
        <f>SABI_SUMMARY!M81</f>
        <v>NA_CUB</v>
      </c>
      <c r="O81" s="1" t="str">
        <f>SABI_SUMMARY!N81</f>
        <v>MORTALITY</v>
      </c>
      <c r="P81" s="1">
        <f>SABI_SUMMARY!O81</f>
        <v>1</v>
      </c>
      <c r="Q81" s="1">
        <f t="shared" si="4"/>
        <v>1</v>
      </c>
      <c r="R81" s="1">
        <f>VLOOKUP(A81,SABI_CUB!A:Y,21,FALSE)</f>
        <v>5</v>
      </c>
      <c r="S81" s="1">
        <f t="shared" si="5"/>
        <v>0</v>
      </c>
    </row>
    <row r="82" spans="1:19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3"/>
        <v>24</v>
      </c>
      <c r="M82" s="1" t="str">
        <f>SABI_SUMMARY!L82</f>
        <v>ADULT_84</v>
      </c>
      <c r="N82" s="1" t="str">
        <f>SABI_SUMMARY!M82</f>
        <v>MALE_ADULT_84</v>
      </c>
      <c r="O82" s="1" t="str">
        <f>SABI_SUMMARY!N82</f>
        <v>CENSORED</v>
      </c>
      <c r="P82" s="1">
        <f>SABI_SUMMARY!O82</f>
        <v>0</v>
      </c>
      <c r="Q82" s="1">
        <f t="shared" si="4"/>
        <v>0</v>
      </c>
      <c r="R82" s="1">
        <f>VLOOKUP(A82,SABI_CUB!A:Y,21,FALSE)</f>
        <v>6</v>
      </c>
      <c r="S82" s="1">
        <f t="shared" si="5"/>
        <v>1</v>
      </c>
    </row>
    <row r="83" spans="1:19" hidden="1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3"/>
        <v>2</v>
      </c>
      <c r="M83" s="1" t="str">
        <f>SABI_SUMMARY!L83</f>
        <v>CUB</v>
      </c>
      <c r="N83" s="1" t="str">
        <f>SABI_SUMMARY!M83</f>
        <v>NA_CUB</v>
      </c>
      <c r="O83" s="1" t="str">
        <f>SABI_SUMMARY!N83</f>
        <v>MORTALITY</v>
      </c>
      <c r="P83" s="1">
        <f>SABI_SUMMARY!O83</f>
        <v>1</v>
      </c>
      <c r="Q83" s="1">
        <f t="shared" si="4"/>
        <v>1</v>
      </c>
      <c r="R83" s="1">
        <f>VLOOKUP(A83,SABI_CUB!A:Y,21,FALSE)</f>
        <v>7</v>
      </c>
      <c r="S83" s="1">
        <f t="shared" si="5"/>
        <v>0</v>
      </c>
    </row>
    <row r="84" spans="1:19" hidden="1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3"/>
        <v>5</v>
      </c>
      <c r="M84" s="1" t="str">
        <f>SABI_SUMMARY!L84</f>
        <v>CUB</v>
      </c>
      <c r="N84" s="1" t="str">
        <f>SABI_SUMMARY!M84</f>
        <v>NA_CUB</v>
      </c>
      <c r="O84" s="1" t="str">
        <f>SABI_SUMMARY!N84</f>
        <v>MORTALITY</v>
      </c>
      <c r="P84" s="1">
        <f>SABI_SUMMARY!O84</f>
        <v>1</v>
      </c>
      <c r="Q84" s="1">
        <f t="shared" si="4"/>
        <v>1</v>
      </c>
      <c r="R84" s="1">
        <f>VLOOKUP(A84,SABI_CUB!A:Y,21,FALSE)</f>
        <v>7</v>
      </c>
      <c r="S84" s="1">
        <f t="shared" si="5"/>
        <v>0</v>
      </c>
    </row>
    <row r="85" spans="1:19" hidden="1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3"/>
        <v>3</v>
      </c>
      <c r="M85" s="1" t="str">
        <f>SABI_SUMMARY!L85</f>
        <v>CUB</v>
      </c>
      <c r="N85" s="1" t="str">
        <f>SABI_SUMMARY!M85</f>
        <v>NA_CUB</v>
      </c>
      <c r="O85" s="1" t="str">
        <f>SABI_SUMMARY!N85</f>
        <v>MORTALITY</v>
      </c>
      <c r="P85" s="1">
        <f>SABI_SUMMARY!O85</f>
        <v>1</v>
      </c>
      <c r="Q85" s="1">
        <f t="shared" si="4"/>
        <v>1</v>
      </c>
      <c r="R85" s="1">
        <f>VLOOKUP(A85,SABI_CUB!A:Y,21,FALSE)</f>
        <v>8</v>
      </c>
      <c r="S85" s="1">
        <f t="shared" si="5"/>
        <v>0</v>
      </c>
    </row>
    <row r="86" spans="1:19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3"/>
        <v>24</v>
      </c>
      <c r="M86" s="1" t="str">
        <f>SABI_SUMMARY!L86</f>
        <v>ADULT_72_84</v>
      </c>
      <c r="N86" s="1" t="str">
        <f>SABI_SUMMARY!M86</f>
        <v>FEMALE_ADULT_72_84</v>
      </c>
      <c r="O86" s="1" t="str">
        <f>SABI_SUMMARY!N86</f>
        <v>CENSORED</v>
      </c>
      <c r="P86" s="1">
        <f>SABI_SUMMARY!O86</f>
        <v>0</v>
      </c>
      <c r="Q86" s="1">
        <f t="shared" si="4"/>
        <v>0</v>
      </c>
      <c r="R86" s="1">
        <f>VLOOKUP(A86,SABI_CUB!A:Y,21,FALSE)</f>
        <v>1</v>
      </c>
      <c r="S86" s="1">
        <f t="shared" si="5"/>
        <v>1</v>
      </c>
    </row>
    <row r="87" spans="1:19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3"/>
        <v>24</v>
      </c>
      <c r="M87" s="1" t="str">
        <f>SABI_SUMMARY!L87</f>
        <v>ADULT_84</v>
      </c>
      <c r="N87" s="1" t="str">
        <f>SABI_SUMMARY!M87</f>
        <v>FEMALE_ADULT_84</v>
      </c>
      <c r="O87" s="1" t="str">
        <f>SABI_SUMMARY!N87</f>
        <v>CENSORED</v>
      </c>
      <c r="P87" s="1">
        <f>SABI_SUMMARY!O87</f>
        <v>0</v>
      </c>
      <c r="Q87" s="1">
        <f t="shared" si="4"/>
        <v>0</v>
      </c>
      <c r="R87" s="1">
        <f>VLOOKUP(A87,SABI_CUB!A:Y,21,FALSE)</f>
        <v>1</v>
      </c>
      <c r="S87" s="1">
        <f t="shared" si="5"/>
        <v>1</v>
      </c>
    </row>
    <row r="88" spans="1:19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3"/>
        <v>24</v>
      </c>
      <c r="M88" s="1" t="str">
        <f>SABI_SUMMARY!L88</f>
        <v>ADULT_72_84</v>
      </c>
      <c r="N88" s="1" t="str">
        <f>SABI_SUMMARY!M88</f>
        <v>MALE_ADULT_72_84</v>
      </c>
      <c r="O88" s="1" t="str">
        <f>SABI_SUMMARY!N88</f>
        <v>CENSORED</v>
      </c>
      <c r="P88" s="1">
        <f>SABI_SUMMARY!O88</f>
        <v>0</v>
      </c>
      <c r="Q88" s="1">
        <f t="shared" si="4"/>
        <v>0</v>
      </c>
      <c r="R88" s="1">
        <f>VLOOKUP(A88,SABI_CUB!A:Y,21,FALSE)</f>
        <v>2</v>
      </c>
      <c r="S88" s="1">
        <f t="shared" si="5"/>
        <v>1</v>
      </c>
    </row>
    <row r="89" spans="1:19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3"/>
        <v>24</v>
      </c>
      <c r="M89" s="1" t="str">
        <f>SABI_SUMMARY!L89</f>
        <v>ADULT_72_84</v>
      </c>
      <c r="N89" s="1" t="str">
        <f>SABI_SUMMARY!M89</f>
        <v>MALE_ADULT_72_84</v>
      </c>
      <c r="O89" s="1" t="str">
        <f>SABI_SUMMARY!N89</f>
        <v>CENSORED</v>
      </c>
      <c r="P89" s="1">
        <f>SABI_SUMMARY!O89</f>
        <v>0</v>
      </c>
      <c r="Q89" s="1">
        <f t="shared" si="4"/>
        <v>0</v>
      </c>
      <c r="R89" s="1">
        <f>VLOOKUP(A89,SABI_CUB!A:Y,21,FALSE)</f>
        <v>2</v>
      </c>
      <c r="S89" s="1">
        <f t="shared" si="5"/>
        <v>1</v>
      </c>
    </row>
    <row r="90" spans="1:19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3"/>
        <v>17</v>
      </c>
      <c r="M90" s="1" t="str">
        <f>SABI_SUMMARY!L90</f>
        <v>JUVENILE</v>
      </c>
      <c r="N90" s="1" t="str">
        <f>SABI_SUMMARY!M90</f>
        <v>FEMALE_JUVENILE</v>
      </c>
      <c r="O90" s="1" t="str">
        <f>SABI_SUMMARY!N90</f>
        <v>CENSORED</v>
      </c>
      <c r="P90" s="1">
        <f>SABI_SUMMARY!O90</f>
        <v>0</v>
      </c>
      <c r="Q90" s="1">
        <f t="shared" si="4"/>
        <v>1</v>
      </c>
      <c r="R90" s="1">
        <f>VLOOKUP(A90,SABI_CUB!A:Y,21,FALSE)</f>
        <v>3</v>
      </c>
      <c r="S90" s="1">
        <f t="shared" si="5"/>
        <v>0</v>
      </c>
    </row>
    <row r="91" spans="1:19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3"/>
        <v>24</v>
      </c>
      <c r="M91" s="1" t="str">
        <f>SABI_SUMMARY!L91</f>
        <v>ADULT_48_60</v>
      </c>
      <c r="N91" s="1" t="str">
        <f>SABI_SUMMARY!M91</f>
        <v>MALE_ADULT_48_60</v>
      </c>
      <c r="O91" s="1" t="str">
        <f>SABI_SUMMARY!N91</f>
        <v>CENSORED</v>
      </c>
      <c r="P91" s="1">
        <f>SABI_SUMMARY!O91</f>
        <v>0</v>
      </c>
      <c r="Q91" s="1">
        <f t="shared" si="4"/>
        <v>0</v>
      </c>
      <c r="R91" s="1">
        <f>VLOOKUP(A91,SABI_CUB!A:Y,21,FALSE)</f>
        <v>3</v>
      </c>
      <c r="S91" s="1">
        <f t="shared" si="5"/>
        <v>1</v>
      </c>
    </row>
    <row r="92" spans="1:19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3"/>
        <v>24</v>
      </c>
      <c r="M92" s="1" t="str">
        <f>SABI_SUMMARY!L92</f>
        <v>SUBADULT</v>
      </c>
      <c r="N92" s="1" t="str">
        <f>SABI_SUMMARY!M92</f>
        <v>MALE_SUBADULT</v>
      </c>
      <c r="O92" s="1" t="str">
        <f>SABI_SUMMARY!N92</f>
        <v>CENSORED</v>
      </c>
      <c r="P92" s="1">
        <f>SABI_SUMMARY!O92</f>
        <v>0</v>
      </c>
      <c r="Q92" s="1">
        <f t="shared" si="4"/>
        <v>0</v>
      </c>
      <c r="R92" s="1">
        <f>VLOOKUP(A92,SABI_CUB!A:Y,21,FALSE)</f>
        <v>4</v>
      </c>
      <c r="S92" s="1">
        <f t="shared" si="5"/>
        <v>1</v>
      </c>
    </row>
    <row r="93" spans="1:19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3"/>
        <v>24</v>
      </c>
      <c r="M93" s="1" t="str">
        <f>SABI_SUMMARY!L93</f>
        <v>SUBADULT</v>
      </c>
      <c r="N93" s="1" t="str">
        <f>SABI_SUMMARY!M93</f>
        <v>MALE_SUBADULT</v>
      </c>
      <c r="O93" s="1" t="str">
        <f>SABI_SUMMARY!N93</f>
        <v>CENSORED</v>
      </c>
      <c r="P93" s="1">
        <f>SABI_SUMMARY!O93</f>
        <v>0</v>
      </c>
      <c r="Q93" s="1">
        <f t="shared" si="4"/>
        <v>0</v>
      </c>
      <c r="R93" s="1">
        <f>VLOOKUP(A93,SABI_CUB!A:Y,21,FALSE)</f>
        <v>4</v>
      </c>
      <c r="S93" s="1">
        <f t="shared" si="5"/>
        <v>1</v>
      </c>
    </row>
    <row r="94" spans="1:19" hidden="1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3"/>
        <v>1</v>
      </c>
      <c r="M94" s="1" t="str">
        <f>SABI_SUMMARY!L94</f>
        <v>CUB</v>
      </c>
      <c r="N94" s="1" t="str">
        <f>SABI_SUMMARY!M94</f>
        <v>NA_CUB</v>
      </c>
      <c r="O94" s="1" t="str">
        <f>SABI_SUMMARY!N94</f>
        <v>MORTALITY</v>
      </c>
      <c r="P94" s="1">
        <f>SABI_SUMMARY!O94</f>
        <v>1</v>
      </c>
      <c r="Q94" s="1">
        <f t="shared" si="4"/>
        <v>1</v>
      </c>
      <c r="R94" s="1">
        <f>VLOOKUP(A94,SABI_CUB!A:Y,21,FALSE)</f>
        <v>5</v>
      </c>
      <c r="S94" s="1">
        <f t="shared" si="5"/>
        <v>0</v>
      </c>
    </row>
    <row r="95" spans="1:19" hidden="1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3"/>
        <v>6</v>
      </c>
      <c r="M95" s="1" t="str">
        <f>SABI_SUMMARY!L95</f>
        <v>CUB</v>
      </c>
      <c r="N95" s="1" t="str">
        <f>SABI_SUMMARY!M95</f>
        <v>NA_CUB</v>
      </c>
      <c r="O95" s="1" t="str">
        <f>SABI_SUMMARY!N95</f>
        <v>MORTALITY</v>
      </c>
      <c r="P95" s="1">
        <f>SABI_SUMMARY!O95</f>
        <v>1</v>
      </c>
      <c r="Q95" s="1">
        <f t="shared" si="4"/>
        <v>1</v>
      </c>
      <c r="R95" s="1">
        <f>VLOOKUP(A95,SABI_CUB!A:Y,21,FALSE)</f>
        <v>1</v>
      </c>
      <c r="S95" s="1">
        <f t="shared" si="5"/>
        <v>0</v>
      </c>
    </row>
    <row r="96" spans="1:19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3"/>
        <v>24</v>
      </c>
      <c r="M96" s="1" t="str">
        <f>SABI_SUMMARY!L96</f>
        <v>ADULT_84</v>
      </c>
      <c r="N96" s="1" t="str">
        <f>SABI_SUMMARY!M96</f>
        <v>MALE_ADULT_84</v>
      </c>
      <c r="O96" s="1" t="str">
        <f>SABI_SUMMARY!N96</f>
        <v>CENSORED</v>
      </c>
      <c r="P96" s="1">
        <f>SABI_SUMMARY!O96</f>
        <v>0</v>
      </c>
      <c r="Q96" s="1">
        <f t="shared" si="4"/>
        <v>0</v>
      </c>
      <c r="R96" s="1">
        <f>VLOOKUP(A96,SABI_CUB!A:Y,21,FALSE)</f>
        <v>1</v>
      </c>
      <c r="S96" s="1">
        <f t="shared" si="5"/>
        <v>1</v>
      </c>
    </row>
    <row r="97" spans="1:19" hidden="1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3"/>
        <v>6</v>
      </c>
      <c r="M97" s="1" t="str">
        <f>SABI_SUMMARY!L97</f>
        <v>CUB</v>
      </c>
      <c r="N97" s="1" t="str">
        <f>SABI_SUMMARY!M97</f>
        <v>MALE_CUB</v>
      </c>
      <c r="O97" s="1" t="str">
        <f>SABI_SUMMARY!N97</f>
        <v>MORTALITY</v>
      </c>
      <c r="P97" s="1">
        <f>SABI_SUMMARY!O97</f>
        <v>1</v>
      </c>
      <c r="Q97" s="1">
        <f t="shared" si="4"/>
        <v>1</v>
      </c>
      <c r="R97" s="1">
        <f>VLOOKUP(A97,SABI_CUB!A:Y,21,FALSE)</f>
        <v>2</v>
      </c>
      <c r="S97" s="1">
        <f t="shared" si="5"/>
        <v>0</v>
      </c>
    </row>
    <row r="98" spans="1:19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3"/>
        <v>24</v>
      </c>
      <c r="M98" s="1" t="str">
        <f>SABI_SUMMARY!L98</f>
        <v>ADULT_36_48</v>
      </c>
      <c r="N98" s="1" t="str">
        <f>SABI_SUMMARY!M98</f>
        <v>MALE_ADULT_36_48</v>
      </c>
      <c r="O98" s="1" t="str">
        <f>SABI_SUMMARY!N98</f>
        <v>CENSORED</v>
      </c>
      <c r="P98" s="1">
        <f>SABI_SUMMARY!O98</f>
        <v>0</v>
      </c>
      <c r="Q98" s="1">
        <f t="shared" si="4"/>
        <v>0</v>
      </c>
      <c r="R98" s="1">
        <f>VLOOKUP(A98,SABI_CUB!A:Y,21,FALSE)</f>
        <v>2</v>
      </c>
      <c r="S98" s="1">
        <f t="shared" si="5"/>
        <v>1</v>
      </c>
    </row>
    <row r="99" spans="1:19" hidden="1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3"/>
        <v>6</v>
      </c>
      <c r="M99" s="1" t="str">
        <f>SABI_SUMMARY!L99</f>
        <v>CUB</v>
      </c>
      <c r="N99" s="1" t="str">
        <f>SABI_SUMMARY!M99</f>
        <v>MALE_CUB</v>
      </c>
      <c r="O99" s="1" t="str">
        <f>SABI_SUMMARY!N99</f>
        <v>MORTALITY</v>
      </c>
      <c r="P99" s="1">
        <f>SABI_SUMMARY!O99</f>
        <v>1</v>
      </c>
      <c r="Q99" s="1">
        <f t="shared" si="4"/>
        <v>1</v>
      </c>
      <c r="R99" s="1">
        <f>VLOOKUP(A99,SABI_CUB!A:Y,21,FALSE)</f>
        <v>3</v>
      </c>
      <c r="S99" s="1">
        <f t="shared" si="5"/>
        <v>0</v>
      </c>
    </row>
    <row r="100" spans="1:19" hidden="1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3"/>
        <v>7</v>
      </c>
      <c r="M100" s="1" t="str">
        <f>SABI_SUMMARY!L100</f>
        <v>CUB</v>
      </c>
      <c r="N100" s="1" t="str">
        <f>SABI_SUMMARY!M100</f>
        <v>MALE_CUB</v>
      </c>
      <c r="O100" s="1" t="str">
        <f>SABI_SUMMARY!N100</f>
        <v>MORTALITY</v>
      </c>
      <c r="P100" s="1">
        <f>SABI_SUMMARY!O100</f>
        <v>1</v>
      </c>
      <c r="Q100" s="1">
        <f t="shared" si="4"/>
        <v>1</v>
      </c>
      <c r="R100" s="1">
        <f>VLOOKUP(A100,SABI_CUB!A:Y,21,FALSE)</f>
        <v>3</v>
      </c>
      <c r="S100" s="1">
        <f t="shared" si="5"/>
        <v>0</v>
      </c>
    </row>
    <row r="101" spans="1:19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3"/>
        <v>24</v>
      </c>
      <c r="M101" s="1" t="str">
        <f>SABI_SUMMARY!L101</f>
        <v>ADULT_48_60</v>
      </c>
      <c r="N101" s="1" t="str">
        <f>SABI_SUMMARY!M101</f>
        <v>FEMALE_ADULT_48_60</v>
      </c>
      <c r="O101" s="1" t="str">
        <f>SABI_SUMMARY!N101</f>
        <v>CENSORED</v>
      </c>
      <c r="P101" s="1">
        <f>SABI_SUMMARY!O101</f>
        <v>0</v>
      </c>
      <c r="Q101" s="1">
        <f t="shared" si="4"/>
        <v>0</v>
      </c>
      <c r="R101" s="1">
        <f>VLOOKUP(A101,SABI_CUB!A:Y,21,FALSE)</f>
        <v>3</v>
      </c>
      <c r="S101" s="1">
        <f t="shared" si="5"/>
        <v>1</v>
      </c>
    </row>
    <row r="102" spans="1:19" hidden="1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3"/>
        <v>3</v>
      </c>
      <c r="M102" s="1" t="str">
        <f>SABI_SUMMARY!L102</f>
        <v>CUB</v>
      </c>
      <c r="N102" s="1" t="str">
        <f>SABI_SUMMARY!M102</f>
        <v>NA_CUB</v>
      </c>
      <c r="O102" s="1" t="str">
        <f>SABI_SUMMARY!N102</f>
        <v>MORTALITY</v>
      </c>
      <c r="P102" s="1">
        <f>SABI_SUMMARY!O102</f>
        <v>1</v>
      </c>
      <c r="Q102" s="1">
        <f t="shared" si="4"/>
        <v>1</v>
      </c>
      <c r="R102" s="1">
        <f>VLOOKUP(A102,SABI_CUB!A:Y,21,FALSE)</f>
        <v>4</v>
      </c>
      <c r="S102" s="1">
        <f t="shared" si="5"/>
        <v>0</v>
      </c>
    </row>
    <row r="103" spans="1:19" hidden="1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3"/>
        <v>9</v>
      </c>
      <c r="M103" s="1" t="str">
        <f>SABI_SUMMARY!L103</f>
        <v>CUB</v>
      </c>
      <c r="N103" s="1" t="str">
        <f>SABI_SUMMARY!M103</f>
        <v>MALE_CUB</v>
      </c>
      <c r="O103" s="1" t="str">
        <f>SABI_SUMMARY!N103</f>
        <v>MORTALITY</v>
      </c>
      <c r="P103" s="1">
        <f>SABI_SUMMARY!O103</f>
        <v>1</v>
      </c>
      <c r="Q103" s="1">
        <f t="shared" si="4"/>
        <v>1</v>
      </c>
      <c r="R103" s="1">
        <f>VLOOKUP(A103,SABI_CUB!A:Y,21,FALSE)</f>
        <v>4</v>
      </c>
      <c r="S103" s="1">
        <f t="shared" si="5"/>
        <v>0</v>
      </c>
    </row>
    <row r="104" spans="1:19" hidden="1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3"/>
        <v>1</v>
      </c>
      <c r="M104" s="1" t="str">
        <f>SABI_SUMMARY!L104</f>
        <v>CUB</v>
      </c>
      <c r="N104" s="1" t="str">
        <f>SABI_SUMMARY!M104</f>
        <v>NA_CUB</v>
      </c>
      <c r="O104" s="1" t="str">
        <f>SABI_SUMMARY!N104</f>
        <v>MORTALITY</v>
      </c>
      <c r="P104" s="1">
        <f>SABI_SUMMARY!O104</f>
        <v>1</v>
      </c>
      <c r="Q104" s="1">
        <f t="shared" si="4"/>
        <v>1</v>
      </c>
      <c r="R104" s="1">
        <f>VLOOKUP(A104,SABI_CUB!A:Y,21,FALSE)</f>
        <v>5</v>
      </c>
      <c r="S104" s="1">
        <f t="shared" si="5"/>
        <v>0</v>
      </c>
    </row>
    <row r="105" spans="1:19" hidden="1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3"/>
        <v>1</v>
      </c>
      <c r="M105" s="1" t="str">
        <f>SABI_SUMMARY!L105</f>
        <v>CUB</v>
      </c>
      <c r="N105" s="1" t="str">
        <f>SABI_SUMMARY!M105</f>
        <v>NA_CUB</v>
      </c>
      <c r="O105" s="1" t="str">
        <f>SABI_SUMMARY!N105</f>
        <v>MORTALITY</v>
      </c>
      <c r="P105" s="1">
        <f>SABI_SUMMARY!O105</f>
        <v>1</v>
      </c>
      <c r="Q105" s="1">
        <f t="shared" si="4"/>
        <v>1</v>
      </c>
      <c r="R105" s="1">
        <f>VLOOKUP(A105,SABI_CUB!A:Y,21,FALSE)</f>
        <v>5</v>
      </c>
      <c r="S105" s="1">
        <f t="shared" si="5"/>
        <v>0</v>
      </c>
    </row>
    <row r="106" spans="1:19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3"/>
        <v>13</v>
      </c>
      <c r="M106" s="1" t="str">
        <f>SABI_SUMMARY!L106</f>
        <v>JUVENILE</v>
      </c>
      <c r="N106" s="1" t="str">
        <f>SABI_SUMMARY!M106</f>
        <v>FEMALE_JUVENILE</v>
      </c>
      <c r="O106" s="1" t="str">
        <f>SABI_SUMMARY!N106</f>
        <v>CENSORED</v>
      </c>
      <c r="P106" s="1">
        <f>SABI_SUMMARY!O106</f>
        <v>0</v>
      </c>
      <c r="Q106" s="1">
        <f t="shared" si="4"/>
        <v>1</v>
      </c>
      <c r="R106" s="1">
        <f>VLOOKUP(A106,SABI_CUB!A:Y,21,FALSE)</f>
        <v>6</v>
      </c>
      <c r="S106" s="1">
        <f t="shared" si="5"/>
        <v>0</v>
      </c>
    </row>
    <row r="107" spans="1:19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3"/>
        <v>13</v>
      </c>
      <c r="M107" s="1" t="str">
        <f>SABI_SUMMARY!L107</f>
        <v>JUVENILE</v>
      </c>
      <c r="N107" s="1" t="str">
        <f>SABI_SUMMARY!M107</f>
        <v>MALE_JUVENILE</v>
      </c>
      <c r="O107" s="1" t="str">
        <f>SABI_SUMMARY!N107</f>
        <v>CENSORED</v>
      </c>
      <c r="P107" s="1">
        <f>SABI_SUMMARY!O107</f>
        <v>0</v>
      </c>
      <c r="Q107" s="1">
        <f t="shared" si="4"/>
        <v>1</v>
      </c>
      <c r="R107" s="1">
        <f>VLOOKUP(A107,SABI_CUB!A:Y,21,FALSE)</f>
        <v>6</v>
      </c>
      <c r="S107" s="1">
        <f t="shared" si="5"/>
        <v>0</v>
      </c>
    </row>
    <row r="108" spans="1:19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3"/>
        <v>23</v>
      </c>
      <c r="M108" s="1" t="str">
        <f>SABI_SUMMARY!L108</f>
        <v>JUVENILE</v>
      </c>
      <c r="N108" s="1" t="str">
        <f>SABI_SUMMARY!M108</f>
        <v>MALE_JUVENILE</v>
      </c>
      <c r="O108" s="1" t="str">
        <f>SABI_SUMMARY!N108</f>
        <v>CENSORED</v>
      </c>
      <c r="P108" s="1">
        <f>SABI_SUMMARY!O108</f>
        <v>0</v>
      </c>
      <c r="Q108" s="1">
        <f t="shared" si="4"/>
        <v>1</v>
      </c>
      <c r="R108" s="1">
        <f>VLOOKUP(A108,SABI_CUB!A:Y,21,FALSE)</f>
        <v>1</v>
      </c>
      <c r="S108" s="1">
        <f t="shared" si="5"/>
        <v>0</v>
      </c>
    </row>
    <row r="109" spans="1:19" hidden="1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3"/>
        <v>9</v>
      </c>
      <c r="M109" s="1" t="str">
        <f>SABI_SUMMARY!L109</f>
        <v>CUB</v>
      </c>
      <c r="N109" s="1" t="str">
        <f>SABI_SUMMARY!M109</f>
        <v>MALE_CUB</v>
      </c>
      <c r="O109" s="1" t="str">
        <f>SABI_SUMMARY!N109</f>
        <v>MORTALITY</v>
      </c>
      <c r="P109" s="1">
        <f>SABI_SUMMARY!O109</f>
        <v>1</v>
      </c>
      <c r="Q109" s="1">
        <f t="shared" si="4"/>
        <v>1</v>
      </c>
      <c r="R109" s="1">
        <f>VLOOKUP(A109,SABI_CUB!A:Y,21,FALSE)</f>
        <v>1</v>
      </c>
      <c r="S109" s="1">
        <f t="shared" si="5"/>
        <v>0</v>
      </c>
    </row>
    <row r="110" spans="1:19" hidden="1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3"/>
        <v>5</v>
      </c>
      <c r="M110" s="1" t="str">
        <f>SABI_SUMMARY!L110</f>
        <v>CUB</v>
      </c>
      <c r="N110" s="1" t="str">
        <f>SABI_SUMMARY!M110</f>
        <v>NA_CUB</v>
      </c>
      <c r="O110" s="1" t="str">
        <f>SABI_SUMMARY!N110</f>
        <v>MORTALITY</v>
      </c>
      <c r="P110" s="1">
        <f>SABI_SUMMARY!O110</f>
        <v>1</v>
      </c>
      <c r="Q110" s="1">
        <f t="shared" si="4"/>
        <v>1</v>
      </c>
      <c r="R110" s="1">
        <f>VLOOKUP(A110,SABI_CUB!A:Y,21,FALSE)</f>
        <v>2</v>
      </c>
      <c r="S110" s="1">
        <f t="shared" si="5"/>
        <v>0</v>
      </c>
    </row>
    <row r="111" spans="1:19" hidden="1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3"/>
        <v>11</v>
      </c>
      <c r="M111" s="1" t="str">
        <f>SABI_SUMMARY!L111</f>
        <v>CUB</v>
      </c>
      <c r="N111" s="1" t="str">
        <f>SABI_SUMMARY!M111</f>
        <v>MALE_CUB</v>
      </c>
      <c r="O111" s="1" t="str">
        <f>SABI_SUMMARY!N111</f>
        <v>CENSORED</v>
      </c>
      <c r="P111" s="1">
        <f>SABI_SUMMARY!O111</f>
        <v>0</v>
      </c>
      <c r="Q111" s="1">
        <f t="shared" si="4"/>
        <v>1</v>
      </c>
      <c r="R111" s="1">
        <f>VLOOKUP(A111,SABI_CUB!A:Y,21,FALSE)</f>
        <v>3</v>
      </c>
      <c r="S111" s="1">
        <f t="shared" si="5"/>
        <v>0</v>
      </c>
    </row>
    <row r="112" spans="1:19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3"/>
        <v>17</v>
      </c>
      <c r="M112" s="1" t="str">
        <f>SABI_SUMMARY!L112</f>
        <v>JUVENILE</v>
      </c>
      <c r="N112" s="1" t="str">
        <f>SABI_SUMMARY!M112</f>
        <v>MALE_JUVENILE</v>
      </c>
      <c r="O112" s="1" t="str">
        <f>SABI_SUMMARY!N112</f>
        <v>CENSORED</v>
      </c>
      <c r="P112" s="1">
        <f>SABI_SUMMARY!O112</f>
        <v>0</v>
      </c>
      <c r="Q112" s="1">
        <f t="shared" si="4"/>
        <v>1</v>
      </c>
      <c r="R112" s="1">
        <f>VLOOKUP(A112,SABI_CUB!A:Y,21,FALSE)</f>
        <v>1</v>
      </c>
      <c r="S112" s="1">
        <f t="shared" si="5"/>
        <v>0</v>
      </c>
    </row>
    <row r="113" spans="1:19" hidden="1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3"/>
        <v>8</v>
      </c>
      <c r="M113" s="1" t="str">
        <f>SABI_SUMMARY!L113</f>
        <v>CUB</v>
      </c>
      <c r="N113" s="1" t="str">
        <f>SABI_SUMMARY!M113</f>
        <v>FEMALE_CUB</v>
      </c>
      <c r="O113" s="1" t="str">
        <f>SABI_SUMMARY!N113</f>
        <v>CENSORED</v>
      </c>
      <c r="P113" s="1">
        <f>SABI_SUMMARY!O113</f>
        <v>0</v>
      </c>
      <c r="Q113" s="1">
        <f t="shared" si="4"/>
        <v>1</v>
      </c>
      <c r="R113" s="1">
        <f>VLOOKUP(A113,SABI_CUB!A:Y,21,FALSE)</f>
        <v>2</v>
      </c>
      <c r="S113" s="1">
        <f t="shared" si="5"/>
        <v>0</v>
      </c>
    </row>
    <row r="114" spans="1:19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3"/>
        <v>18</v>
      </c>
      <c r="M114" s="1" t="str">
        <f>SABI_SUMMARY!L114</f>
        <v>JUVENILE</v>
      </c>
      <c r="N114" s="1" t="str">
        <f>SABI_SUMMARY!M114</f>
        <v>NA_JUVENILE</v>
      </c>
      <c r="O114" s="1" t="str">
        <f>SABI_SUMMARY!N114</f>
        <v>CENSORED</v>
      </c>
      <c r="P114" s="1">
        <f>SABI_SUMMARY!O114</f>
        <v>0</v>
      </c>
      <c r="Q114" s="1">
        <f t="shared" si="4"/>
        <v>1</v>
      </c>
      <c r="R114" s="1">
        <f>VLOOKUP(A114,SABI_CUB!A:Y,21,FALSE)</f>
        <v>1</v>
      </c>
      <c r="S114" s="1">
        <f t="shared" si="5"/>
        <v>0</v>
      </c>
    </row>
    <row r="115" spans="1:19" hidden="1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3"/>
        <v>7</v>
      </c>
      <c r="M115" s="1" t="str">
        <f>SABI_SUMMARY!L115</f>
        <v>CUB</v>
      </c>
      <c r="N115" s="1" t="str">
        <f>SABI_SUMMARY!M115</f>
        <v>FEMALE_CUB</v>
      </c>
      <c r="O115" s="1" t="str">
        <f>SABI_SUMMARY!N115</f>
        <v>MORTALITY</v>
      </c>
      <c r="P115" s="1">
        <f>SABI_SUMMARY!O115</f>
        <v>1</v>
      </c>
      <c r="Q115" s="1">
        <f t="shared" si="4"/>
        <v>1</v>
      </c>
      <c r="R115" s="1">
        <f>VLOOKUP(A115,SABI_CUB!A:Y,21,FALSE)</f>
        <v>2</v>
      </c>
      <c r="S115" s="1">
        <f t="shared" si="5"/>
        <v>0</v>
      </c>
    </row>
    <row r="116" spans="1:19" hidden="1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3"/>
        <v>3</v>
      </c>
      <c r="M116" s="1" t="str">
        <f>SABI_SUMMARY!L116</f>
        <v>CUB</v>
      </c>
      <c r="N116" s="1" t="str">
        <f>SABI_SUMMARY!M116</f>
        <v>NA_CUB</v>
      </c>
      <c r="O116" s="1" t="str">
        <f>SABI_SUMMARY!N116</f>
        <v>MORTALITY</v>
      </c>
      <c r="P116" s="1">
        <f>SABI_SUMMARY!O116</f>
        <v>1</v>
      </c>
      <c r="Q116" s="1">
        <f t="shared" si="4"/>
        <v>1</v>
      </c>
      <c r="R116" s="1">
        <f>VLOOKUP(A116,SABI_CUB!A:Y,21,FALSE)</f>
        <v>3</v>
      </c>
      <c r="S116" s="1">
        <f t="shared" si="5"/>
        <v>0</v>
      </c>
    </row>
    <row r="117" spans="1:19" hidden="1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3"/>
        <v>3</v>
      </c>
      <c r="M117" s="1" t="str">
        <f>SABI_SUMMARY!L117</f>
        <v>CUB</v>
      </c>
      <c r="N117" s="1" t="str">
        <f>SABI_SUMMARY!M117</f>
        <v>NA_CUB</v>
      </c>
      <c r="O117" s="1" t="str">
        <f>SABI_SUMMARY!N117</f>
        <v>MORTALITY</v>
      </c>
      <c r="P117" s="1">
        <f>SABI_SUMMARY!O117</f>
        <v>1</v>
      </c>
      <c r="Q117" s="1">
        <f t="shared" si="4"/>
        <v>1</v>
      </c>
      <c r="R117" s="1">
        <f>VLOOKUP(A117,SABI_CUB!A:Y,21,FALSE)</f>
        <v>3</v>
      </c>
      <c r="S117" s="1">
        <f t="shared" si="5"/>
        <v>0</v>
      </c>
    </row>
    <row r="118" spans="1:19" hidden="1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3"/>
        <v>5</v>
      </c>
      <c r="M118" s="1" t="str">
        <f>SABI_SUMMARY!L118</f>
        <v>CUB</v>
      </c>
      <c r="N118" s="1" t="str">
        <f>SABI_SUMMARY!M118</f>
        <v>NA_CUB</v>
      </c>
      <c r="O118" s="1" t="str">
        <f>SABI_SUMMARY!N118</f>
        <v>MORTALITY</v>
      </c>
      <c r="P118" s="1">
        <f>SABI_SUMMARY!O118</f>
        <v>1</v>
      </c>
      <c r="Q118" s="1">
        <f t="shared" si="4"/>
        <v>1</v>
      </c>
      <c r="R118" s="1">
        <f>VLOOKUP(A118,SABI_CUB!A:Y,21,FALSE)</f>
        <v>4</v>
      </c>
      <c r="S118" s="1">
        <f t="shared" si="5"/>
        <v>0</v>
      </c>
    </row>
    <row r="119" spans="1:19" hidden="1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3"/>
        <v>5</v>
      </c>
      <c r="M119" s="1" t="str">
        <f>SABI_SUMMARY!L119</f>
        <v>CUB</v>
      </c>
      <c r="N119" s="1" t="str">
        <f>SABI_SUMMARY!M119</f>
        <v>NA_CUB</v>
      </c>
      <c r="O119" s="1" t="str">
        <f>SABI_SUMMARY!N119</f>
        <v>MORTALITY</v>
      </c>
      <c r="P119" s="1">
        <f>SABI_SUMMARY!O119</f>
        <v>1</v>
      </c>
      <c r="Q119" s="1">
        <f t="shared" si="4"/>
        <v>1</v>
      </c>
      <c r="R119" s="1">
        <f>VLOOKUP(A119,SABI_CUB!A:Y,21,FALSE)</f>
        <v>5</v>
      </c>
      <c r="S119" s="1">
        <f t="shared" si="5"/>
        <v>0</v>
      </c>
    </row>
    <row r="120" spans="1:19" hidden="1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3"/>
        <v>11</v>
      </c>
      <c r="M120" s="1" t="str">
        <f>SABI_SUMMARY!L120</f>
        <v>CUB</v>
      </c>
      <c r="N120" s="1" t="str">
        <f>SABI_SUMMARY!M120</f>
        <v>MALE_CUB</v>
      </c>
      <c r="O120" s="1" t="str">
        <f>SABI_SUMMARY!N120</f>
        <v>CENSORED</v>
      </c>
      <c r="P120" s="1">
        <f>SABI_SUMMARY!O120</f>
        <v>0</v>
      </c>
      <c r="Q120" s="1">
        <f t="shared" si="4"/>
        <v>1</v>
      </c>
      <c r="R120" s="1">
        <f>VLOOKUP(A120,SABI_CUB!A:Y,21,FALSE)</f>
        <v>5</v>
      </c>
      <c r="S120" s="1">
        <f t="shared" si="5"/>
        <v>0</v>
      </c>
    </row>
    <row r="121" spans="1:19" hidden="1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3"/>
        <v>1</v>
      </c>
      <c r="M121" s="1" t="str">
        <f>SABI_SUMMARY!L121</f>
        <v>CUB</v>
      </c>
      <c r="N121" s="1" t="str">
        <f>SABI_SUMMARY!M121</f>
        <v>NA_CUB</v>
      </c>
      <c r="O121" s="1" t="str">
        <f>SABI_SUMMARY!N121</f>
        <v>MORTALITY</v>
      </c>
      <c r="P121" s="1">
        <f>SABI_SUMMARY!O121</f>
        <v>1</v>
      </c>
      <c r="Q121" s="1">
        <f t="shared" si="4"/>
        <v>1</v>
      </c>
      <c r="R121" s="1">
        <f>VLOOKUP(A121,SABI_CUB!A:Y,21,FALSE)</f>
        <v>1</v>
      </c>
      <c r="S121" s="1">
        <f t="shared" si="5"/>
        <v>0</v>
      </c>
    </row>
    <row r="122" spans="1:19" hidden="1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3"/>
        <v>1</v>
      </c>
      <c r="M122" s="1" t="str">
        <f>SABI_SUMMARY!L122</f>
     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/f>
        <v>1</v>
      </c>
      <c r="Q122" s="1">
        <f t="shared" si="4"/>
        <v>1</v>
      </c>
      <c r="R122" s="1">
        <f>VLOOKUP(A122,SABI_CUB!A:Y,21,FALSE)</f>
        <v>1</v>
      </c>
      <c r="S122" s="1">
        <f t="shared" si="5"/>
        <v>0</v>
      </c>
    </row>
    <row r="123" spans="1:19" hidden="1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3"/>
        <v>2</v>
      </c>
      <c r="M123" s="1" t="str">
        <f>SABI_SUMMARY!L123</f>
        <v>CUB</v>
      </c>
      <c r="N123" s="1" t="str">
        <f>SABI_SUMMARY!M123</f>
        <v>NA_CUB</v>
      </c>
      <c r="O123" s="1" t="str">
        <f>SABI_SUMMARY!N123</f>
        <v>MORTALITY</v>
      </c>
      <c r="P123" s="1">
        <f>SABI_SUMMARY!O123</f>
        <v>1</v>
      </c>
      <c r="Q123" s="1">
        <f t="shared" si="4"/>
        <v>1</v>
      </c>
      <c r="R123" s="1">
        <f>VLOOKUP(A123,SABI_CUB!A:Y,21,FALSE)</f>
        <v>2</v>
      </c>
      <c r="S123" s="1">
        <f t="shared" si="5"/>
        <v>0</v>
      </c>
    </row>
    <row r="124" spans="1:19" hidden="1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3"/>
        <v>2</v>
      </c>
      <c r="M124" s="1" t="str">
        <f>SABI_SUMMARY!L124</f>
        <v>CUB</v>
      </c>
      <c r="N124" s="1" t="str">
        <f>SABI_SUMMARY!M124</f>
        <v>NA_CUB</v>
      </c>
      <c r="O124" s="1" t="str">
        <f>SABI_SUMMARY!N124</f>
        <v>MORTALITY</v>
      </c>
      <c r="P124" s="1">
        <f>SABI_SUMMARY!O124</f>
        <v>1</v>
      </c>
      <c r="Q124" s="1">
        <f t="shared" si="4"/>
        <v>1</v>
      </c>
      <c r="R124" s="1">
        <f>VLOOKUP(A124,SABI_CUB!A:Y,21,FALSE)</f>
        <v>2</v>
      </c>
      <c r="S124" s="1">
        <f t="shared" si="5"/>
        <v>0</v>
      </c>
    </row>
    <row r="125" spans="1:19" hidden="1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3"/>
        <v>3</v>
      </c>
      <c r="M125" s="1" t="str">
        <f>SABI_SUMMARY!L125</f>
        <v>CUB</v>
      </c>
      <c r="N125" s="1" t="str">
        <f>SABI_SUMMARY!M125</f>
        <v>NA_CUB</v>
      </c>
      <c r="O125" s="1" t="str">
        <f>SABI_SUMMARY!N125</f>
        <v>MORTALITY</v>
      </c>
      <c r="P125" s="1">
        <f>SABI_SUMMARY!O125</f>
        <v>1</v>
      </c>
      <c r="Q125" s="1">
        <f t="shared" si="4"/>
        <v>1</v>
      </c>
      <c r="R125" s="1">
        <f>VLOOKUP(A125,SABI_CUB!A:Y,21,FALSE)</f>
        <v>3</v>
      </c>
      <c r="S125" s="1">
        <f t="shared" si="5"/>
        <v>0</v>
      </c>
    </row>
    <row r="126" spans="1:19" hidden="1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3"/>
        <v>3</v>
      </c>
      <c r="M126" s="1" t="str">
        <f>SABI_SUMMARY!L126</f>
        <v>CUB</v>
      </c>
      <c r="N126" s="1" t="str">
        <f>SABI_SUMMARY!M126</f>
        <v>NA_CUB</v>
      </c>
      <c r="O126" s="1" t="str">
        <f>SABI_SUMMARY!N126</f>
        <v>MORTALITY</v>
      </c>
      <c r="P126" s="1">
        <f>SABI_SUMMARY!O126</f>
        <v>1</v>
      </c>
      <c r="Q126" s="1">
        <f t="shared" si="4"/>
        <v>1</v>
      </c>
      <c r="R126" s="1">
        <f>VLOOKUP(A126,SABI_CUB!A:Y,21,FALSE)</f>
        <v>3</v>
      </c>
      <c r="S126" s="1">
        <f t="shared" si="5"/>
        <v>0</v>
      </c>
    </row>
    <row r="127" spans="1:19" hidden="1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3"/>
        <v>6</v>
      </c>
      <c r="M127" s="1" t="str">
        <f>SABI_SUMMARY!L127</f>
        <v>CUB</v>
      </c>
      <c r="N127" s="1" t="str">
        <f>SABI_SUMMARY!M127</f>
        <v>MALE_CUB</v>
      </c>
      <c r="O127" s="1" t="str">
        <f>SABI_SUMMARY!N127</f>
        <v>MORTALITY</v>
      </c>
      <c r="P127" s="1">
        <f>SABI_SUMMARY!O127</f>
        <v>1</v>
      </c>
      <c r="Q127" s="1">
        <f t="shared" si="4"/>
        <v>1</v>
      </c>
      <c r="R127" s="1">
        <f>VLOOKUP(A127,SABI_CUB!A:Y,21,FALSE)</f>
        <v>4</v>
      </c>
      <c r="S127" s="1">
        <f t="shared" si="5"/>
        <v>0</v>
      </c>
    </row>
    <row r="128" spans="1:19" hidden="1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3"/>
        <v>7</v>
      </c>
      <c r="M128" s="1" t="str">
        <f>SABI_SUMMARY!L128</f>
        <v>CUB</v>
      </c>
      <c r="N128" s="1" t="str">
        <f>SABI_SUMMARY!M128</f>
        <v>FEMALE_CUB</v>
      </c>
      <c r="O128" s="1" t="str">
        <f>SABI_SUMMARY!N128</f>
        <v>MORTALITY</v>
      </c>
      <c r="P128" s="1">
        <f>SABI_SUMMARY!O128</f>
        <v>1</v>
      </c>
      <c r="Q128" s="1">
        <f t="shared" si="4"/>
        <v>1</v>
      </c>
      <c r="R128" s="1">
        <f>VLOOKUP(A128,SABI_CUB!A:Y,21,FALSE)</f>
        <v>4</v>
      </c>
      <c r="S128" s="1">
        <f t="shared" si="5"/>
        <v>0</v>
      </c>
    </row>
    <row r="129" spans="1:19" hidden="1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3"/>
        <v>1</v>
      </c>
      <c r="M129" s="1" t="str">
        <f>SABI_SUMMARY!L129</f>
        <v>CUB</v>
      </c>
      <c r="N129" s="1" t="str">
        <f>SABI_SUMMARY!M129</f>
        <v>NA_CUB</v>
      </c>
      <c r="O129" s="1" t="str">
        <f>SABI_SUMMARY!N129</f>
        <v>MORTALITY</v>
      </c>
      <c r="P129" s="1">
        <f>SABI_SUMMARY!O129</f>
        <v>1</v>
      </c>
      <c r="Q129" s="1">
        <f t="shared" si="4"/>
        <v>1</v>
      </c>
      <c r="R129" s="1">
        <f>VLOOKUP(A129,SABI_CUB!A:Y,21,FALSE)</f>
        <v>1</v>
      </c>
      <c r="S129" s="1">
        <f t="shared" si="5"/>
        <v>0</v>
      </c>
    </row>
    <row r="130" spans="1:19" hidden="1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3"/>
        <v>1</v>
      </c>
      <c r="M130" s="1" t="str">
        <f>SABI_SUMMARY!L130</f>
        <v>CUB</v>
      </c>
      <c r="N130" s="1" t="str">
        <f>SABI_SUMMARY!M130</f>
        <v>NA_CUB</v>
      </c>
      <c r="O130" s="1" t="str">
        <f>SABI_SUMMARY!N130</f>
        <v>MORTALITY</v>
      </c>
      <c r="P130" s="1">
        <f>SABI_SUMMARY!O130</f>
        <v>1</v>
      </c>
      <c r="Q130" s="1">
        <f t="shared" si="4"/>
        <v>1</v>
      </c>
      <c r="R130" s="1">
        <f>VLOOKUP(A130,SABI_CUB!A:Y,21,FALSE)</f>
        <v>1</v>
      </c>
      <c r="S130" s="1">
        <f t="shared" si="5"/>
        <v>0</v>
      </c>
    </row>
    <row r="131" spans="1:19" hidden="1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ref="L131:L194" si="6">IF(Q131&gt;0,K131,24)</f>
        <v>2</v>
      </c>
      <c r="M131" s="1" t="str">
        <f>SABI_SUMMARY!L131</f>
        <v>CUB</v>
      </c>
      <c r="N131" s="1" t="str">
        <f>SABI_SUMMARY!M131</f>
        <v>NA_CUB</v>
      </c>
      <c r="O131" s="1" t="str">
        <f>SABI_SUMMARY!N131</f>
        <v>MORTALITY</v>
      </c>
      <c r="P131" s="1">
        <f>SABI_SUMMARY!O131</f>
        <v>1</v>
      </c>
      <c r="Q131" s="1">
        <f t="shared" ref="Q131:Q194" si="7">IF(K131&lt;=24,1,0)</f>
        <v>1</v>
      </c>
      <c r="R131" s="1">
        <f>VLOOKUP(A131,SABI_CUB!A:Y,21,FALSE)</f>
        <v>2</v>
      </c>
      <c r="S131" s="1">
        <f t="shared" ref="S131:S194" si="8">IF(K131&gt;=24,1,0)</f>
        <v>0</v>
      </c>
    </row>
    <row r="132" spans="1:19" hidden="1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si="6"/>
        <v>2</v>
      </c>
      <c r="M132" s="1" t="str">
        <f>SABI_SUMMARY!L132</f>
        <v>CUB</v>
      </c>
      <c r="N132" s="1" t="str">
        <f>SABI_SUMMARY!M132</f>
        <v>NA_CUB</v>
      </c>
      <c r="O132" s="1" t="str">
        <f>SABI_SUMMARY!N132</f>
        <v>MORTALITY</v>
      </c>
      <c r="P132" s="1">
        <f>SABI_SUMMARY!O132</f>
        <v>1</v>
      </c>
      <c r="Q132" s="1">
        <f t="shared" si="7"/>
        <v>1</v>
      </c>
      <c r="R132" s="1">
        <f>VLOOKUP(A132,SABI_CUB!A:Y,21,FALSE)</f>
        <v>2</v>
      </c>
      <c r="S132" s="1">
        <f t="shared" si="8"/>
        <v>0</v>
      </c>
    </row>
    <row r="133" spans="1:19" hidden="1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6"/>
        <v>3</v>
      </c>
      <c r="M133" s="1" t="str">
        <f>SABI_SUMMARY!L133</f>
        <v>CUB</v>
      </c>
      <c r="N133" s="1" t="str">
        <f>SABI_SUMMARY!M133</f>
        <v>NA_CUB</v>
      </c>
      <c r="O133" s="1" t="str">
        <f>SABI_SUMMARY!N133</f>
        <v>MORTALITY</v>
      </c>
      <c r="P133" s="1">
        <f>SABI_SUMMARY!O133</f>
        <v>1</v>
      </c>
      <c r="Q133" s="1">
        <f t="shared" si="7"/>
        <v>1</v>
      </c>
      <c r="R133" s="1">
        <f>VLOOKUP(A133,SABI_CUB!A:Y,21,FALSE)</f>
        <v>3</v>
      </c>
      <c r="S133" s="1">
        <f t="shared" si="8"/>
        <v>0</v>
      </c>
    </row>
    <row r="134" spans="1:19" hidden="1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6"/>
        <v>3</v>
      </c>
      <c r="M134" s="1" t="str">
        <f>SABI_SUMMARY!L134</f>
        <v>CUB</v>
      </c>
      <c r="N134" s="1" t="str">
        <f>SABI_SUMMARY!M134</f>
        <v>NA_CUB</v>
      </c>
      <c r="O134" s="1" t="str">
        <f>SABI_SUMMARY!N134</f>
        <v>MORTALITY</v>
      </c>
      <c r="P134" s="1">
        <f>SABI_SUMMARY!O134</f>
        <v>1</v>
      </c>
      <c r="Q134" s="1">
        <f t="shared" si="7"/>
        <v>1</v>
      </c>
      <c r="R134" s="1">
        <f>VLOOKUP(A134,SABI_CUB!A:Y,21,FALSE)</f>
        <v>3</v>
      </c>
      <c r="S134" s="1">
        <f t="shared" si="8"/>
        <v>0</v>
      </c>
    </row>
    <row r="135" spans="1:19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6"/>
        <v>24</v>
      </c>
      <c r="M135" s="1" t="str">
        <f>SABI_SUMMARY!L135</f>
        <v>SUBADULT</v>
      </c>
      <c r="N135" s="1" t="str">
        <f>SABI_SUMMARY!M135</f>
        <v>MALE_SUBADULT</v>
      </c>
      <c r="O135" s="1" t="str">
        <f>SABI_SUMMARY!N135</f>
        <v>CENSORED</v>
      </c>
      <c r="P135" s="1">
        <f>SABI_SUMMARY!O135</f>
        <v>0</v>
      </c>
      <c r="Q135" s="1">
        <f t="shared" si="7"/>
        <v>0</v>
      </c>
      <c r="R135" s="1">
        <f>VLOOKUP(A135,SABI_CUB!A:Y,21,FALSE)</f>
        <v>4</v>
      </c>
      <c r="S135" s="1">
        <f t="shared" si="8"/>
        <v>1</v>
      </c>
    </row>
    <row r="136" spans="1:19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6"/>
        <v>24</v>
      </c>
      <c r="M136" s="1" t="str">
        <f>SABI_SUMMARY!L136</f>
        <v>SUBADULT</v>
      </c>
      <c r="N136" s="1" t="str">
        <f>SABI_SUMMARY!M136</f>
        <v>MALE_SUBADULT</v>
      </c>
      <c r="O136" s="1" t="str">
        <f>SABI_SUMMARY!N136</f>
        <v>CENSORED</v>
      </c>
      <c r="P136" s="1">
        <f>SABI_SUMMARY!O136</f>
        <v>0</v>
      </c>
      <c r="Q136" s="1">
        <f t="shared" si="7"/>
        <v>0</v>
      </c>
      <c r="R136" s="1">
        <f>VLOOKUP(A136,SABI_CUB!A:Y,21,FALSE)</f>
        <v>4</v>
      </c>
      <c r="S136" s="1">
        <f t="shared" si="8"/>
        <v>1</v>
      </c>
    </row>
    <row r="137" spans="1:19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6"/>
        <v>24</v>
      </c>
      <c r="M137" s="1" t="str">
        <f>SABI_SUMMARY!L137</f>
        <v>JUVENILE</v>
      </c>
      <c r="N137" s="1" t="str">
        <f>SABI_SUMMARY!M137</f>
        <v>FEMALE_JUVENILE</v>
      </c>
      <c r="O137" s="1" t="str">
        <f>SABI_SUMMARY!N137</f>
        <v>MORTALITY</v>
      </c>
      <c r="P137" s="1">
        <f>SABI_SUMMARY!O137</f>
        <v>1</v>
      </c>
      <c r="Q137" s="1">
        <f t="shared" si="7"/>
        <v>1</v>
      </c>
      <c r="R137" s="1">
        <f>VLOOKUP(A137,SABI_CUB!A:Y,21,FALSE)</f>
        <v>5</v>
      </c>
      <c r="S137" s="1">
        <f t="shared" si="8"/>
        <v>1</v>
      </c>
    </row>
    <row r="138" spans="1:19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6"/>
        <v>24</v>
      </c>
      <c r="M138" s="1" t="str">
        <f>SABI_SUMMARY!L138</f>
        <v>ADULT_84</v>
      </c>
      <c r="N138" s="1" t="str">
        <f>SABI_SUMMARY!M138</f>
        <v>FEMALE_ADULT_84</v>
      </c>
      <c r="O138" s="1" t="str">
        <f>SABI_SUMMARY!N138</f>
        <v>MORTALITY</v>
      </c>
      <c r="P138" s="1">
        <f>SABI_SUMMARY!O138</f>
        <v>1</v>
      </c>
      <c r="Q138" s="1">
        <f t="shared" si="7"/>
        <v>0</v>
      </c>
      <c r="R138" s="1">
        <f>VLOOKUP(A138,SABI_CUB!A:Y,21,FALSE)</f>
        <v>5</v>
      </c>
      <c r="S138" s="1">
        <f t="shared" si="8"/>
        <v>1</v>
      </c>
    </row>
    <row r="139" spans="1:19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6"/>
        <v>24</v>
      </c>
      <c r="M139" s="1" t="str">
        <f>SABI_SUMMARY!L139</f>
        <v>ADULT_84</v>
      </c>
      <c r="N139" s="1" t="str">
        <f>SABI_SUMMARY!M139</f>
        <v>FEMALE_ADULT_84</v>
      </c>
      <c r="O139" s="1" t="str">
        <f>SABI_SUMMARY!N139</f>
        <v>MORTALITY</v>
      </c>
      <c r="P139" s="1">
        <f>SABI_SUMMARY!O139</f>
        <v>1</v>
      </c>
      <c r="Q139" s="1">
        <f t="shared" si="7"/>
        <v>0</v>
      </c>
      <c r="R139" s="1">
        <f>VLOOKUP(A139,SABI_CUB!A:Y,21,FALSE)</f>
        <v>5</v>
      </c>
      <c r="S139" s="1">
        <f t="shared" si="8"/>
        <v>1</v>
      </c>
    </row>
    <row r="140" spans="1:19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6"/>
        <v>24</v>
      </c>
      <c r="M140" s="1" t="str">
        <f>SABI_SUMMARY!L140</f>
        <v>SUBADULT</v>
      </c>
      <c r="N140" s="1" t="str">
        <f>SABI_SUMMARY!M140</f>
        <v>MALE_SUBADULT</v>
      </c>
      <c r="O140" s="1" t="str">
        <f>SABI_SUMMARY!N140</f>
        <v>CENSORED</v>
      </c>
      <c r="P140" s="1">
        <f>SABI_SUMMARY!O140</f>
        <v>0</v>
      </c>
      <c r="Q140" s="1">
        <f t="shared" si="7"/>
        <v>0</v>
      </c>
      <c r="R140" s="1">
        <f>VLOOKUP(A140,SABI_CUB!A:Y,21,FALSE)</f>
        <v>6</v>
      </c>
      <c r="S140" s="1">
        <f t="shared" si="8"/>
        <v>1</v>
      </c>
    </row>
    <row r="141" spans="1:19" hidden="1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6"/>
        <v>1</v>
      </c>
      <c r="M141" s="1" t="str">
        <f>SABI_SUMMARY!L141</f>
        <v>CUB</v>
      </c>
      <c r="N141" s="1" t="str">
        <f>SABI_SUMMARY!M141</f>
        <v>NA_CUB</v>
      </c>
      <c r="O141" s="1" t="str">
        <f>SABI_SUMMARY!N141</f>
        <v>MORTALITY</v>
      </c>
      <c r="P141" s="1">
        <f>SABI_SUMMARY!O141</f>
        <v>1</v>
      </c>
      <c r="Q141" s="1">
        <f t="shared" si="7"/>
        <v>1</v>
      </c>
      <c r="R141" s="1">
        <f>VLOOKUP(A141,SABI_CUB!A:Y,21,FALSE)</f>
        <v>7</v>
      </c>
      <c r="S141" s="1">
        <f t="shared" si="8"/>
        <v>0</v>
      </c>
    </row>
    <row r="142" spans="1:19" hidden="1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6"/>
        <v>1</v>
      </c>
      <c r="M142" s="1" t="str">
        <f>SABI_SUMMARY!L142</f>
        <v>CUB</v>
      </c>
      <c r="N142" s="1" t="str">
        <f>SABI_SUMMARY!M142</f>
        <v>NA_CUB</v>
      </c>
      <c r="O142" s="1" t="str">
        <f>SABI_SUMMARY!N142</f>
        <v>MORTALITY</v>
      </c>
      <c r="P142" s="1">
        <f>SABI_SUMMARY!O142</f>
        <v>1</v>
      </c>
      <c r="Q142" s="1">
        <f t="shared" si="7"/>
        <v>1</v>
      </c>
      <c r="R142" s="1">
        <f>VLOOKUP(A142,SABI_CUB!A:Y,21,FALSE)</f>
        <v>7</v>
      </c>
      <c r="S142" s="1">
        <f t="shared" si="8"/>
        <v>0</v>
      </c>
    </row>
    <row r="143" spans="1:19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6"/>
        <v>24</v>
      </c>
      <c r="M143" s="1" t="str">
        <f>SABI_SUMMARY!L143</f>
        <v>ADULT_84</v>
      </c>
      <c r="N143" s="1" t="str">
        <f>SABI_SUMMARY!M143</f>
        <v>FEMALE_ADULT_84</v>
      </c>
      <c r="O143" s="1" t="str">
        <f>SABI_SUMMARY!N143</f>
        <v>CENSORED</v>
      </c>
      <c r="P143" s="1">
        <f>SABI_SUMMARY!O143</f>
        <v>0</v>
      </c>
      <c r="Q143" s="1">
        <f t="shared" si="7"/>
        <v>0</v>
      </c>
      <c r="R143" s="1">
        <f>VLOOKUP(A143,SABI_CUB!A:Y,21,FALSE)</f>
        <v>8</v>
      </c>
      <c r="S143" s="1">
        <f t="shared" si="8"/>
        <v>1</v>
      </c>
    </row>
    <row r="144" spans="1:19" hidden="1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6"/>
        <v>4</v>
      </c>
      <c r="M144" s="1" t="str">
        <f>SABI_SUMMARY!L144</f>
        <v>CUB</v>
      </c>
      <c r="N144" s="1" t="str">
        <f>SABI_SUMMARY!M144</f>
        <v>NA_CUB</v>
      </c>
      <c r="O144" s="1" t="str">
        <f>SABI_SUMMARY!N144</f>
        <v>MORTALITY</v>
      </c>
      <c r="P144" s="1">
        <f>SABI_SUMMARY!O144</f>
        <v>1</v>
      </c>
      <c r="Q144" s="1">
        <f t="shared" si="7"/>
        <v>1</v>
      </c>
      <c r="R144" s="1">
        <f>VLOOKUP(A144,SABI_CUB!A:Y,21,FALSE)</f>
        <v>9</v>
      </c>
      <c r="S144" s="1">
        <f t="shared" si="8"/>
        <v>0</v>
      </c>
    </row>
    <row r="145" spans="1:19" hidden="1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6"/>
        <v>6</v>
      </c>
      <c r="M145" s="1" t="str">
        <f>SABI_SUMMARY!L145</f>
        <v>CUB</v>
      </c>
      <c r="N145" s="1" t="str">
        <f>SABI_SUMMARY!M145</f>
        <v>NA_CUB</v>
      </c>
      <c r="O145" s="1" t="str">
        <f>SABI_SUMMARY!N145</f>
        <v>MORTALITY</v>
      </c>
      <c r="P145" s="1">
        <f>SABI_SUMMARY!O145</f>
        <v>1</v>
      </c>
      <c r="Q145" s="1">
        <f t="shared" si="7"/>
        <v>1</v>
      </c>
      <c r="R145" s="1">
        <f>VLOOKUP(A145,SABI_CUB!A:Y,21,FALSE)</f>
        <v>9</v>
      </c>
      <c r="S145" s="1">
        <f t="shared" si="8"/>
        <v>0</v>
      </c>
    </row>
    <row r="146" spans="1:19" hidden="1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6"/>
        <v>6</v>
      </c>
      <c r="M146" s="1" t="str">
        <f>SABI_SUMMARY!L146</f>
        <v>CUB</v>
      </c>
      <c r="N146" s="1" t="str">
        <f>SABI_SUMMARY!M146</f>
        <v>NA_CUB</v>
      </c>
      <c r="O146" s="1" t="str">
        <f>SABI_SUMMARY!N146</f>
        <v>MORTALITY</v>
      </c>
      <c r="P146" s="1">
        <f>SABI_SUMMARY!O146</f>
        <v>1</v>
      </c>
      <c r="Q146" s="1">
        <f t="shared" si="7"/>
        <v>1</v>
      </c>
      <c r="R146" s="1">
        <f>VLOOKUP(A146,SABI_CUB!A:Y,21,FALSE)</f>
        <v>9</v>
      </c>
      <c r="S146" s="1">
        <f t="shared" si="8"/>
        <v>0</v>
      </c>
    </row>
    <row r="147" spans="1:19" hidden="1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6"/>
        <v>1</v>
      </c>
      <c r="M147" s="1" t="str">
        <f>SABI_SUMMARY!L147</f>
        <v>CUB</v>
      </c>
      <c r="N147" s="1" t="str">
        <f>SABI_SUMMARY!M147</f>
        <v>NA_CUB</v>
      </c>
      <c r="O147" s="1" t="str">
        <f>SABI_SUMMARY!N147</f>
        <v>MORTALITY</v>
      </c>
      <c r="P147" s="1">
        <f>SABI_SUMMARY!O147</f>
        <v>1</v>
      </c>
      <c r="Q147" s="1">
        <f t="shared" si="7"/>
        <v>1</v>
      </c>
      <c r="R147" s="1">
        <f>VLOOKUP(A147,SABI_CUB!A:Y,21,FALSE)</f>
        <v>10</v>
      </c>
      <c r="S147" s="1">
        <f t="shared" si="8"/>
        <v>0</v>
      </c>
    </row>
    <row r="148" spans="1:19" hidden="1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6"/>
        <v>1</v>
      </c>
      <c r="M148" s="1" t="str">
        <f>SABI_SUMMARY!L148</f>
        <v>CUB</v>
      </c>
      <c r="N148" s="1" t="str">
        <f>SABI_SUMMARY!M148</f>
        <v>NA_CUB</v>
      </c>
      <c r="O148" s="1" t="str">
        <f>SABI_SUMMARY!N148</f>
        <v>MORTALITY</v>
      </c>
      <c r="P148" s="1">
        <f>SABI_SUMMARY!O148</f>
        <v>1</v>
      </c>
      <c r="Q148" s="1">
        <f t="shared" si="7"/>
        <v>1</v>
      </c>
      <c r="R148" s="1">
        <f>VLOOKUP(A148,SABI_CUB!A:Y,21,FALSE)</f>
        <v>10</v>
      </c>
      <c r="S148" s="1">
        <f t="shared" si="8"/>
        <v>0</v>
      </c>
    </row>
    <row r="149" spans="1:19" hidden="1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6"/>
        <v>2</v>
      </c>
      <c r="M149" s="1" t="str">
        <f>SABI_SUMMARY!L149</f>
        <v>CUB</v>
      </c>
      <c r="N149" s="1" t="str">
        <f>SABI_SUMMARY!M149</f>
        <v>NA_CUB</v>
      </c>
      <c r="O149" s="1" t="str">
        <f>SABI_SUMMARY!N149</f>
        <v>MORTALITY</v>
      </c>
      <c r="P149" s="1">
        <f>SABI_SUMMARY!O149</f>
        <v>1</v>
      </c>
      <c r="Q149" s="1">
        <f t="shared" si="7"/>
        <v>1</v>
      </c>
      <c r="R149" s="1">
        <f>VLOOKUP(A149,SABI_CUB!A:Y,21,FALSE)</f>
        <v>1</v>
      </c>
      <c r="S149" s="1">
        <f t="shared" si="8"/>
        <v>0</v>
      </c>
    </row>
    <row r="150" spans="1:19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6"/>
        <v>24</v>
      </c>
      <c r="M150" s="1" t="str">
        <f>SABI_SUMMARY!L150</f>
        <v>ADULT_84</v>
      </c>
      <c r="N150" s="1" t="str">
        <f>SABI_SUMMARY!M150</f>
        <v>FEMALE_ADULT_84</v>
      </c>
      <c r="O150" s="1" t="str">
        <f>SABI_SUMMARY!N150</f>
        <v>MORTALITY</v>
      </c>
      <c r="P150" s="1">
        <f>SABI_SUMMARY!O150</f>
        <v>1</v>
      </c>
      <c r="Q150" s="1">
        <f t="shared" si="7"/>
        <v>0</v>
      </c>
      <c r="R150" s="1">
        <f>VLOOKUP(A150,SABI_CUB!A:Y,21,FALSE)</f>
        <v>1</v>
      </c>
      <c r="S150" s="1">
        <f t="shared" si="8"/>
        <v>1</v>
      </c>
    </row>
    <row r="151" spans="1:19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6"/>
        <v>24</v>
      </c>
      <c r="M151" s="1" t="str">
        <f>SABI_SUMMARY!L151</f>
        <v>ADULT_60_72</v>
      </c>
      <c r="N151" s="1" t="str">
        <f>SABI_SUMMARY!M151</f>
        <v>FEMALE_ADULT_60_72</v>
      </c>
      <c r="O151" s="1" t="str">
        <f>SABI_SUMMARY!N151</f>
        <v>CENSORED</v>
      </c>
      <c r="P151" s="1">
        <f>SABI_SUMMARY!O151</f>
        <v>0</v>
      </c>
      <c r="Q151" s="1">
        <f t="shared" si="7"/>
        <v>0</v>
      </c>
      <c r="R151" s="1">
        <f>VLOOKUP(A151,SABI_CUB!A:Y,21,FALSE)</f>
        <v>2</v>
      </c>
      <c r="S151" s="1">
        <f t="shared" si="8"/>
        <v>1</v>
      </c>
    </row>
    <row r="152" spans="1:19" hidden="1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6"/>
        <v>1</v>
      </c>
      <c r="M152" s="1" t="str">
        <f>SABI_SUMMARY!L152</f>
        <v>CUB</v>
      </c>
      <c r="N152" s="1" t="str">
        <f>SABI_SUMMARY!M152</f>
        <v>NA_CUB</v>
      </c>
      <c r="O152" s="1" t="str">
        <f>SABI_SUMMARY!N152</f>
        <v>MORTALITY</v>
      </c>
      <c r="P152" s="1">
        <f>SABI_SUMMARY!O152</f>
        <v>1</v>
      </c>
      <c r="Q152" s="1">
        <f t="shared" si="7"/>
        <v>1</v>
      </c>
      <c r="R152" s="1">
        <f>VLOOKUP(A152,SABI_CUB!A:Y,21,FALSE)</f>
        <v>1</v>
      </c>
      <c r="S152" s="1">
        <f t="shared" si="8"/>
        <v>0</v>
      </c>
    </row>
    <row r="153" spans="1:19" hidden="1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6"/>
        <v>1</v>
      </c>
      <c r="M153" s="1" t="str">
        <f>SABI_SUMMARY!L153</f>
        <v>CUB</v>
      </c>
      <c r="N153" s="1" t="str">
        <f>SABI_SUMMARY!M153</f>
        <v>NA_CUB</v>
      </c>
      <c r="O153" s="1" t="str">
        <f>SABI_SUMMARY!N153</f>
        <v>MORTALITY</v>
      </c>
      <c r="P153" s="1">
        <f>SABI_SUMMARY!O153</f>
        <v>1</v>
      </c>
      <c r="Q153" s="1">
        <f t="shared" si="7"/>
        <v>1</v>
      </c>
      <c r="R153" s="1">
        <f>VLOOKUP(A153,SABI_CUB!A:Y,21,FALSE)</f>
        <v>1</v>
      </c>
      <c r="S153" s="1">
        <f t="shared" si="8"/>
        <v>0</v>
      </c>
    </row>
    <row r="154" spans="1:19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6"/>
        <v>24</v>
      </c>
      <c r="M154" s="1" t="str">
        <f>SABI_SUMMARY!L154</f>
        <v>SUBADULT</v>
      </c>
      <c r="N154" s="1" t="str">
        <f>SABI_SUMMARY!M154</f>
        <v>FEMALE_SUBADULT</v>
      </c>
      <c r="O154" s="1" t="str">
        <f>SABI_SUMMARY!N154</f>
        <v>CENSORED</v>
      </c>
      <c r="P154" s="1">
        <f>SABI_SUMMARY!O154</f>
        <v>0</v>
      </c>
      <c r="Q154" s="1">
        <f t="shared" si="7"/>
        <v>0</v>
      </c>
      <c r="R154" s="1">
        <f>VLOOKUP(A154,SABI_CUB!A:Y,21,FALSE)</f>
        <v>1</v>
      </c>
      <c r="S154" s="1">
        <f t="shared" si="8"/>
        <v>1</v>
      </c>
    </row>
    <row r="155" spans="1:19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6"/>
        <v>19</v>
      </c>
      <c r="M155" s="1" t="str">
        <f>SABI_SUMMARY!L155</f>
        <v>JUVENILE</v>
      </c>
      <c r="N155" s="1" t="str">
        <f>SABI_SUMMARY!M155</f>
        <v>FEMALE_JUVENILE</v>
      </c>
      <c r="O155" s="1" t="str">
        <f>SABI_SUMMARY!N155</f>
        <v>CENSORED</v>
      </c>
      <c r="P155" s="1">
        <f>SABI_SUMMARY!O155</f>
        <v>0</v>
      </c>
      <c r="Q155" s="1">
        <f t="shared" si="7"/>
        <v>1</v>
      </c>
      <c r="R155" s="1">
        <f>VLOOKUP(A155,SABI_CUB!A:Y,21,FALSE)</f>
        <v>1</v>
      </c>
      <c r="S155" s="1">
        <f t="shared" si="8"/>
        <v>0</v>
      </c>
    </row>
    <row r="156" spans="1:19" hidden="1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6"/>
        <v>2</v>
      </c>
      <c r="M156" s="1" t="str">
        <f>SABI_SUMMARY!L156</f>
        <v>CUB</v>
      </c>
      <c r="N156" s="1" t="str">
        <f>SABI_SUMMARY!M156</f>
        <v>NA_CUB</v>
      </c>
      <c r="O156" s="1" t="str">
        <f>SABI_SUMMARY!N156</f>
        <v>MORTALITY</v>
      </c>
      <c r="P156" s="1">
        <f>SABI_SUMMARY!O156</f>
        <v>1</v>
      </c>
      <c r="Q156" s="1">
        <f t="shared" si="7"/>
        <v>1</v>
      </c>
      <c r="R156" s="1">
        <f>VLOOKUP(A156,SABI_CUB!A:Y,21,FALSE)</f>
        <v>2</v>
      </c>
      <c r="S156" s="1">
        <f t="shared" si="8"/>
        <v>0</v>
      </c>
    </row>
    <row r="157" spans="1:19" hidden="1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6"/>
        <v>2</v>
      </c>
      <c r="M157" s="1" t="str">
        <f>SABI_SUMMARY!L157</f>
        <v>CUB</v>
      </c>
      <c r="N157" s="1" t="str">
        <f>SABI_SUMMARY!M157</f>
        <v>NA_CUB</v>
      </c>
      <c r="O157" s="1" t="str">
        <f>SABI_SUMMARY!N157</f>
        <v>MORTALITY</v>
      </c>
      <c r="P157" s="1">
        <f>SABI_SUMMARY!O157</f>
        <v>1</v>
      </c>
      <c r="Q157" s="1">
        <f t="shared" si="7"/>
        <v>1</v>
      </c>
      <c r="R157" s="1">
        <f>VLOOKUP(A157,SABI_CUB!A:Y,21,FALSE)</f>
        <v>2</v>
      </c>
      <c r="S157" s="1">
        <f t="shared" si="8"/>
        <v>0</v>
      </c>
    </row>
    <row r="158" spans="1:19" hidden="1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6"/>
        <v>2</v>
      </c>
      <c r="M158" s="1" t="str">
        <f>SABI_SUMMARY!L158</f>
        <v>CUB</v>
      </c>
      <c r="N158" s="1" t="str">
        <f>SABI_SUMMARY!M158</f>
        <v>NA_CUB</v>
      </c>
      <c r="O158" s="1" t="str">
        <f>SABI_SUMMARY!N158</f>
        <v>MORTALITY</v>
      </c>
      <c r="P158" s="1">
        <f>SABI_SUMMARY!O158</f>
        <v>1</v>
      </c>
      <c r="Q158" s="1">
        <f t="shared" si="7"/>
        <v>1</v>
      </c>
      <c r="R158" s="1">
        <f>VLOOKUP(A158,SABI_CUB!A:Y,21,FALSE)</f>
        <v>2</v>
      </c>
      <c r="S158" s="1">
        <f t="shared" si="8"/>
        <v>0</v>
      </c>
    </row>
    <row r="159" spans="1:19" hidden="1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6"/>
        <v>4</v>
      </c>
      <c r="M159" s="1" t="str">
        <f>SABI_SUMMARY!L159</f>
        <v>CUB</v>
      </c>
      <c r="N159" s="1" t="str">
        <f>SABI_SUMMARY!M159</f>
        <v>NA_CUB</v>
      </c>
      <c r="O159" s="1" t="str">
        <f>SABI_SUMMARY!N159</f>
        <v>MORTALITY</v>
      </c>
      <c r="P159" s="1">
        <f>SABI_SUMMARY!O159</f>
        <v>1</v>
      </c>
      <c r="Q159" s="1">
        <f t="shared" si="7"/>
        <v>1</v>
      </c>
      <c r="R159" s="1">
        <f>VLOOKUP(A159,SABI_CUB!A:Y,21,FALSE)</f>
        <v>1</v>
      </c>
      <c r="S159" s="1">
        <f t="shared" si="8"/>
        <v>0</v>
      </c>
    </row>
    <row r="160" spans="1:19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6"/>
        <v>24</v>
      </c>
      <c r="M160" s="1" t="str">
        <f>SABI_SUMMARY!L160</f>
        <v>SUBADULT</v>
      </c>
      <c r="N160" s="1" t="str">
        <f>SABI_SUMMARY!M160</f>
        <v>FEMALE_SUBADULT</v>
      </c>
      <c r="O160" s="1" t="str">
        <f>SABI_SUMMARY!N160</f>
        <v>CENSORED</v>
      </c>
      <c r="P160" s="1">
        <f>SABI_SUMMARY!O160</f>
        <v>0</v>
      </c>
      <c r="Q160" s="1">
        <f t="shared" si="7"/>
        <v>0</v>
      </c>
      <c r="R160" s="1">
        <f>VLOOKUP(A160,SABI_CUB!A:Y,21,FALSE)</f>
        <v>1</v>
      </c>
      <c r="S160" s="1">
        <f t="shared" si="8"/>
        <v>1</v>
      </c>
    </row>
    <row r="161" spans="1:19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6"/>
        <v>24</v>
      </c>
      <c r="M161" s="1" t="str">
        <f>SABI_SUMMARY!L161</f>
        <v>ADULT_36_48</v>
      </c>
      <c r="N161" s="1" t="str">
        <f>SABI_SUMMARY!M161</f>
        <v>MALE_ADULT_36_48</v>
      </c>
      <c r="O161" s="1" t="str">
        <f>SABI_SUMMARY!N161</f>
        <v>CENSORED</v>
      </c>
      <c r="P161" s="1">
        <f>SABI_SUMMARY!O161</f>
        <v>0</v>
      </c>
      <c r="Q161" s="1">
        <f t="shared" si="7"/>
        <v>0</v>
      </c>
      <c r="R161" s="1">
        <f>VLOOKUP(A161,SABI_CUB!A:Y,21,FALSE)</f>
        <v>2</v>
      </c>
      <c r="S161" s="1">
        <f t="shared" si="8"/>
        <v>1</v>
      </c>
    </row>
    <row r="162" spans="1:19" hidden="1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6"/>
        <v>11</v>
      </c>
      <c r="M162" s="1" t="str">
        <f>SABI_SUMMARY!L162</f>
        <v>CUB</v>
      </c>
      <c r="N162" s="1" t="str">
        <f>SABI_SUMMARY!M162</f>
        <v>MALE_CUB</v>
      </c>
      <c r="O162" s="1" t="str">
        <f>SABI_SUMMARY!N162</f>
        <v>MORTALITY</v>
      </c>
      <c r="P162" s="1">
        <f>SABI_SUMMARY!O162</f>
        <v>1</v>
      </c>
      <c r="Q162" s="1">
        <f t="shared" si="7"/>
        <v>1</v>
      </c>
      <c r="R162" s="1">
        <f>VLOOKUP(A162,SABI_CUB!A:Y,21,FALSE)</f>
        <v>3</v>
      </c>
      <c r="S162" s="1">
        <f t="shared" si="8"/>
        <v>0</v>
      </c>
    </row>
    <row r="163" spans="1:19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6"/>
        <v>22</v>
      </c>
      <c r="M163" s="1" t="str">
        <f>SABI_SUMMARY!L163</f>
        <v>JUVENILE</v>
      </c>
      <c r="N163" s="1" t="str">
        <f>SABI_SUMMARY!M163</f>
        <v>FEMALE_JUVENILE</v>
      </c>
      <c r="O163" s="1" t="str">
        <f>SABI_SUMMARY!N163</f>
        <v>CENSORED</v>
      </c>
      <c r="P163" s="1">
        <f>SABI_SUMMARY!O163</f>
        <v>0</v>
      </c>
      <c r="Q163" s="1">
        <f t="shared" si="7"/>
        <v>1</v>
      </c>
      <c r="R163" s="1">
        <f>VLOOKUP(A163,SABI_CUB!A:Y,21,FALSE)</f>
        <v>3</v>
      </c>
      <c r="S163" s="1">
        <f t="shared" si="8"/>
        <v>0</v>
      </c>
    </row>
    <row r="164" spans="1:19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6"/>
        <v>21</v>
      </c>
      <c r="M164" s="1" t="str">
        <f>SABI_SUMMARY!L164</f>
        <v>JUVENILE</v>
      </c>
      <c r="N164" s="1" t="str">
        <f>SABI_SUMMARY!M164</f>
        <v>MALE_JUVENILE</v>
      </c>
      <c r="O164" s="1" t="str">
        <f>SABI_SUMMARY!N164</f>
        <v>CENSORED</v>
      </c>
      <c r="P164" s="1">
        <f>SABI_SUMMARY!O164</f>
        <v>0</v>
      </c>
      <c r="Q164" s="1">
        <f t="shared" si="7"/>
        <v>1</v>
      </c>
      <c r="R164" s="1">
        <f>VLOOKUP(A164,SABI_CUB!A:Y,21,FALSE)</f>
        <v>1</v>
      </c>
      <c r="S164" s="1">
        <f t="shared" si="8"/>
        <v>0</v>
      </c>
    </row>
    <row r="165" spans="1:19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6"/>
        <v>21</v>
      </c>
      <c r="M165" s="1" t="str">
        <f>SABI_SUMMARY!L165</f>
        <v>JUVENILE</v>
      </c>
      <c r="N165" s="1" t="str">
        <f>SABI_SUMMARY!M165</f>
        <v>MALE_JUVENILE</v>
      </c>
      <c r="O165" s="1" t="str">
        <f>SABI_SUMMARY!N165</f>
        <v>CENSORED</v>
      </c>
      <c r="P165" s="1">
        <f>SABI_SUMMARY!O165</f>
        <v>0</v>
      </c>
      <c r="Q165" s="1">
        <f t="shared" si="7"/>
        <v>1</v>
      </c>
      <c r="R165" s="1">
        <f>VLOOKUP(A165,SABI_CUB!A:Y,21,FALSE)</f>
        <v>1</v>
      </c>
      <c r="S165" s="1">
        <f t="shared" si="8"/>
        <v>0</v>
      </c>
    </row>
    <row r="166" spans="1:19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6"/>
        <v>24</v>
      </c>
      <c r="M166" s="1" t="str">
        <f>SABI_SUMMARY!L166</f>
        <v>SUBADULT</v>
      </c>
      <c r="N166" s="1" t="str">
        <f>SABI_SUMMARY!M166</f>
        <v>FEMALE_SUBADULT</v>
      </c>
      <c r="O166" s="1" t="str">
        <f>SABI_SUMMARY!N166</f>
        <v>CENSORED</v>
      </c>
      <c r="P166" s="1">
        <f>SABI_SUMMARY!O166</f>
        <v>0</v>
      </c>
      <c r="Q166" s="1">
        <f t="shared" si="7"/>
        <v>0</v>
      </c>
      <c r="R166" s="1">
        <f>VLOOKUP(A166,SABI_CUB!A:Y,21,FALSE)</f>
        <v>2</v>
      </c>
      <c r="S166" s="1">
        <f t="shared" si="8"/>
        <v>1</v>
      </c>
    </row>
    <row r="167" spans="1:19" hidden="1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6"/>
        <v>2</v>
      </c>
      <c r="M167" s="1" t="str">
        <f>SABI_SUMMARY!L167</f>
        <v>CUB</v>
      </c>
      <c r="N167" s="1" t="str">
        <f>SABI_SUMMARY!M167</f>
        <v>NA_CUB</v>
      </c>
      <c r="O167" s="1" t="str">
        <f>SABI_SUMMARY!N167</f>
        <v>MORTALITY</v>
      </c>
      <c r="P167" s="1">
        <f>SABI_SUMMARY!O167</f>
        <v>1</v>
      </c>
      <c r="Q167" s="1">
        <f t="shared" si="7"/>
        <v>1</v>
      </c>
      <c r="R167" s="1">
        <f>VLOOKUP(A167,SABI_CUB!A:Y,21,FALSE)</f>
        <v>1</v>
      </c>
      <c r="S167" s="1">
        <f t="shared" si="8"/>
        <v>0</v>
      </c>
    </row>
    <row r="168" spans="1:19" hidden="1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6"/>
        <v>5</v>
      </c>
      <c r="M168" s="1" t="str">
        <f>SABI_SUMMARY!L168</f>
        <v>CUB</v>
      </c>
      <c r="N168" s="1" t="str">
        <f>SABI_SUMMARY!M168</f>
        <v>MALE_CUB</v>
      </c>
      <c r="O168" s="1" t="str">
        <f>SABI_SUMMARY!N168</f>
        <v>MORTALITY</v>
      </c>
      <c r="P168" s="1">
        <f>SABI_SUMMARY!O168</f>
        <v>1</v>
      </c>
      <c r="Q168" s="1">
        <f t="shared" si="7"/>
        <v>1</v>
      </c>
      <c r="R168" s="1">
        <f>VLOOKUP(A168,SABI_CUB!A:Y,21,FALSE)</f>
        <v>2</v>
      </c>
      <c r="S168" s="1">
        <f t="shared" si="8"/>
        <v>0</v>
      </c>
    </row>
    <row r="169" spans="1:19" hidden="1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6"/>
        <v>7</v>
      </c>
      <c r="M169" s="1" t="str">
        <f>SABI_SUMMARY!L169</f>
        <v>CUB</v>
      </c>
      <c r="N169" s="1" t="str">
        <f>SABI_SUMMARY!M169</f>
        <v>NA_CUB</v>
      </c>
      <c r="O169" s="1" t="str">
        <f>SABI_SUMMARY!N169</f>
        <v>MORTALITY</v>
      </c>
      <c r="P169" s="1">
        <f>SABI_SUMMARY!O169</f>
        <v>1</v>
      </c>
      <c r="Q169" s="1">
        <f t="shared" si="7"/>
        <v>1</v>
      </c>
      <c r="R169" s="1">
        <f>VLOOKUP(A169,SABI_CUB!A:Y,21,FALSE)</f>
        <v>3</v>
      </c>
      <c r="S169" s="1">
        <f t="shared" si="8"/>
        <v>0</v>
      </c>
    </row>
    <row r="170" spans="1:19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6"/>
        <v>24</v>
      </c>
      <c r="M170" s="1" t="str">
        <f>SABI_SUMMARY!L170</f>
        <v>SUBADULT</v>
      </c>
      <c r="N170" s="1" t="str">
        <f>SABI_SUMMARY!M170</f>
        <v>MALE_SUBADULT</v>
      </c>
      <c r="O170" s="1" t="str">
        <f>SABI_SUMMARY!N170</f>
        <v>CENSORED</v>
      </c>
      <c r="P170" s="1">
        <f>SABI_SUMMARY!O170</f>
        <v>0</v>
      </c>
      <c r="Q170" s="1">
        <f t="shared" si="7"/>
        <v>0</v>
      </c>
      <c r="R170" s="1">
        <f>VLOOKUP(A170,SABI_CUB!A:Y,21,FALSE)</f>
        <v>3</v>
      </c>
      <c r="S170" s="1">
        <f t="shared" si="8"/>
        <v>1</v>
      </c>
    </row>
    <row r="171" spans="1:19" hidden="1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6"/>
        <v>12</v>
      </c>
      <c r="M171" s="1" t="str">
        <f>SABI_SUMMARY!L171</f>
        <v>CUB</v>
      </c>
      <c r="N171" s="1" t="str">
        <f>SABI_SUMMARY!M171</f>
        <v>FEMALE_CUB</v>
      </c>
      <c r="O171" s="1" t="str">
        <f>SABI_SUMMARY!N171</f>
        <v>CENSORED</v>
      </c>
      <c r="P171" s="1">
        <f>SABI_SUMMARY!O171</f>
        <v>0</v>
      </c>
      <c r="Q171" s="1">
        <f t="shared" si="7"/>
        <v>1</v>
      </c>
      <c r="R171" s="1">
        <f>VLOOKUP(A171,SABI_CUB!A:Y,21,FALSE)</f>
        <v>4</v>
      </c>
      <c r="S171" s="1">
        <f t="shared" si="8"/>
        <v>0</v>
      </c>
    </row>
    <row r="172" spans="1:19" hidden="1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6"/>
        <v>12</v>
      </c>
      <c r="M172" s="1" t="str">
        <f>SABI_SUMMARY!L172</f>
        <v>CUB</v>
      </c>
      <c r="N172" s="1" t="str">
        <f>SABI_SUMMARY!M172</f>
        <v>MALE_CUB</v>
      </c>
      <c r="O172" s="1" t="str">
        <f>SABI_SUMMARY!N172</f>
        <v>CENSORED</v>
      </c>
      <c r="P172" s="1">
        <f>SABI_SUMMARY!O172</f>
        <v>0</v>
      </c>
      <c r="Q172" s="1">
        <f t="shared" si="7"/>
        <v>1</v>
      </c>
      <c r="R172" s="1">
        <f>VLOOKUP(A172,SABI_CUB!A:Y,21,FALSE)</f>
        <v>4</v>
      </c>
      <c r="S172" s="1">
        <f t="shared" si="8"/>
        <v>0</v>
      </c>
    </row>
    <row r="173" spans="1:19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6"/>
        <v>24</v>
      </c>
      <c r="M173" s="1" t="str">
        <f>SABI_SUMMARY!L173</f>
        <v>ADULT_36_48</v>
      </c>
      <c r="N173" s="1" t="str">
        <f>SABI_SUMMARY!M173</f>
        <v>FEMALE_ADULT_36_48</v>
      </c>
      <c r="O173" s="1" t="str">
        <f>SABI_SUMMARY!N173</f>
        <v>MORTALITY</v>
      </c>
      <c r="P173" s="1">
        <f>SABI_SUMMARY!O173</f>
        <v>1</v>
      </c>
      <c r="Q173" s="1">
        <f t="shared" si="7"/>
        <v>0</v>
      </c>
      <c r="R173" s="1">
        <f>VLOOKUP(A173,SABI_CUB!A:Y,21,FALSE)</f>
        <v>1</v>
      </c>
      <c r="S173" s="1">
        <f t="shared" si="8"/>
        <v>1</v>
      </c>
    </row>
    <row r="174" spans="1:19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6"/>
        <v>24</v>
      </c>
      <c r="M174" s="1" t="str">
        <f>SABI_SUMMARY!L174</f>
        <v>ADULT_48_60</v>
      </c>
      <c r="N174" s="1" t="str">
        <f>SABI_SUMMARY!M174</f>
        <v>FEMALE_ADULT_48_60</v>
      </c>
      <c r="O174" s="1" t="str">
        <f>SABI_SUMMARY!N174</f>
        <v>CENSORED</v>
      </c>
      <c r="P174" s="1">
        <f>SABI_SUMMARY!O174</f>
        <v>0</v>
      </c>
      <c r="Q174" s="1">
        <f t="shared" si="7"/>
        <v>0</v>
      </c>
      <c r="R174" s="1">
        <f>VLOOKUP(A174,SABI_CUB!A:Y,21,FALSE)</f>
        <v>1</v>
      </c>
      <c r="S174" s="1">
        <f t="shared" si="8"/>
        <v>1</v>
      </c>
    </row>
    <row r="175" spans="1:19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6"/>
        <v>19</v>
      </c>
      <c r="M175" s="1" t="str">
        <f>SABI_SUMMARY!L175</f>
        <v>JUVENILE</v>
      </c>
      <c r="N175" s="1" t="str">
        <f>SABI_SUMMARY!M175</f>
        <v>MALE_JUVENILE</v>
      </c>
      <c r="O175" s="1" t="str">
        <f>SABI_SUMMARY!N175</f>
        <v>CENSORED</v>
      </c>
      <c r="P175" s="1">
        <f>SABI_SUMMARY!O175</f>
        <v>0</v>
      </c>
      <c r="Q175" s="1">
        <f t="shared" si="7"/>
        <v>1</v>
      </c>
      <c r="R175" s="1">
        <f>VLOOKUP(A175,SABI_CUB!A:Y,21,FALSE)</f>
        <v>2</v>
      </c>
      <c r="S175" s="1">
        <f t="shared" si="8"/>
        <v>0</v>
      </c>
    </row>
    <row r="176" spans="1:19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6"/>
        <v>24</v>
      </c>
      <c r="M176" s="1" t="str">
        <f>SABI_SUMMARY!L176</f>
        <v>ADULT_72_84</v>
      </c>
      <c r="N176" s="1" t="str">
        <f>SABI_SUMMARY!M176</f>
        <v>FEMALE_ADULT_72_84</v>
      </c>
      <c r="O176" s="1" t="str">
        <f>SABI_SUMMARY!N176</f>
        <v>MORTALITY</v>
      </c>
      <c r="P176" s="1">
        <f>SABI_SUMMARY!O176</f>
        <v>1</v>
      </c>
      <c r="Q176" s="1">
        <f t="shared" si="7"/>
        <v>0</v>
      </c>
      <c r="R176" s="1">
        <f>VLOOKUP(A176,SABI_CUB!A:Y,21,FALSE)</f>
        <v>2</v>
      </c>
      <c r="S176" s="1">
        <f t="shared" si="8"/>
        <v>1</v>
      </c>
    </row>
    <row r="177" spans="1:19" hidden="1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6"/>
        <v>3</v>
      </c>
      <c r="M177" s="1" t="str">
        <f>SABI_SUMMARY!L177</f>
        <v>CUB</v>
      </c>
      <c r="N177" s="1" t="str">
        <f>SABI_SUMMARY!M177</f>
        <v>NA_CUB</v>
      </c>
      <c r="O177" s="1" t="str">
        <f>SABI_SUMMARY!N177</f>
        <v>MORTALITY</v>
      </c>
      <c r="P177" s="1">
        <f>SABI_SUMMARY!O177</f>
        <v>1</v>
      </c>
      <c r="Q177" s="1">
        <f t="shared" si="7"/>
        <v>1</v>
      </c>
      <c r="R177" s="1">
        <f>VLOOKUP(A177,SABI_CUB!A:Y,21,FALSE)</f>
        <v>3</v>
      </c>
      <c r="S177" s="1">
        <f t="shared" si="8"/>
        <v>0</v>
      </c>
    </row>
    <row r="178" spans="1:19" hidden="1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6"/>
        <v>3</v>
      </c>
      <c r="M178" s="1" t="str">
        <f>SABI_SUMMARY!L178</f>
        <v>CUB</v>
      </c>
      <c r="N178" s="1" t="str">
        <f>SABI_SUMMARY!M178</f>
        <v>NA_CUB</v>
      </c>
      <c r="O178" s="1" t="str">
        <f>SABI_SUMMARY!N178</f>
        <v>MORTALITY</v>
      </c>
      <c r="P178" s="1">
        <f>SABI_SUMMARY!O178</f>
        <v>1</v>
      </c>
      <c r="Q178" s="1">
        <f t="shared" si="7"/>
        <v>1</v>
      </c>
      <c r="R178" s="1">
        <f>VLOOKUP(A178,SABI_CUB!A:Y,21,FALSE)</f>
        <v>3</v>
      </c>
      <c r="S178" s="1">
        <f t="shared" si="8"/>
        <v>0</v>
      </c>
    </row>
    <row r="179" spans="1:19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6"/>
        <v>13</v>
      </c>
      <c r="M179" s="1" t="str">
        <f>SABI_SUMMARY!L179</f>
        <v>JUVENILE</v>
      </c>
      <c r="N179" s="1" t="str">
        <f>SABI_SUMMARY!M179</f>
        <v>FEMALE_JUVENILE</v>
      </c>
      <c r="O179" s="1" t="str">
        <f>SABI_SUMMARY!N179</f>
        <v>CENSORED</v>
      </c>
      <c r="P179" s="1">
        <f>SABI_SUMMARY!O179</f>
        <v>0</v>
      </c>
      <c r="Q179" s="1">
        <f t="shared" si="7"/>
        <v>1</v>
      </c>
      <c r="R179" s="1">
        <f>VLOOKUP(A179,SABI_CUB!A:Y,21,FALSE)</f>
        <v>3</v>
      </c>
      <c r="S179" s="1">
        <f t="shared" si="8"/>
        <v>0</v>
      </c>
    </row>
    <row r="180" spans="1:19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6"/>
        <v>20</v>
      </c>
      <c r="M180" s="1" t="str">
        <f>SABI_SUMMARY!L180</f>
        <v>JUVENILE</v>
      </c>
      <c r="N180" s="1" t="str">
        <f>SABI_SUMMARY!M180</f>
        <v>MALE_JUVENILE</v>
      </c>
      <c r="O180" s="1" t="str">
        <f>SABI_SUMMARY!N180</f>
        <v>MORTALITY</v>
      </c>
      <c r="P180" s="1">
        <f>SABI_SUMMARY!O180</f>
        <v>1</v>
      </c>
      <c r="Q180" s="1">
        <f t="shared" si="7"/>
        <v>1</v>
      </c>
      <c r="R180" s="1">
        <f>VLOOKUP(A180,SABI_CUB!A:Y,21,FALSE)</f>
        <v>4</v>
      </c>
      <c r="S180" s="1">
        <f t="shared" si="8"/>
        <v>0</v>
      </c>
    </row>
    <row r="181" spans="1:19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6"/>
        <v>24</v>
      </c>
      <c r="M181" s="1" t="str">
        <f>SABI_SUMMARY!L181</f>
        <v>ADULT_84</v>
      </c>
      <c r="N181" s="1" t="str">
        <f>SABI_SUMMARY!M181</f>
        <v>FEMALE_ADULT_84</v>
      </c>
      <c r="O181" s="1" t="str">
        <f>SABI_SUMMARY!N181</f>
        <v>MORTALITY</v>
      </c>
      <c r="P181" s="1">
        <f>SABI_SUMMARY!O181</f>
        <v>1</v>
      </c>
      <c r="Q181" s="1">
        <f t="shared" si="7"/>
        <v>0</v>
      </c>
      <c r="R181" s="1">
        <f>VLOOKUP(A181,SABI_CUB!A:Y,21,FALSE)</f>
        <v>4</v>
      </c>
      <c r="S181" s="1">
        <f t="shared" si="8"/>
        <v>1</v>
      </c>
    </row>
    <row r="182" spans="1:19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6"/>
        <v>14</v>
      </c>
      <c r="M182" s="1" t="str">
        <f>SABI_SUMMARY!L182</f>
        <v>JUVENILE</v>
      </c>
      <c r="N182" s="1" t="str">
        <f>SABI_SUMMARY!M182</f>
        <v>MALE_JUVENILE</v>
      </c>
      <c r="O182" s="1" t="str">
        <f>SABI_SUMMARY!N182</f>
        <v>CENSORED</v>
      </c>
      <c r="P182" s="1">
        <f>SABI_SUMMARY!O182</f>
        <v>0</v>
      </c>
      <c r="Q182" s="1">
        <f t="shared" si="7"/>
        <v>1</v>
      </c>
      <c r="R182" s="1">
        <f>VLOOKUP(A182,SABI_CUB!A:Y,21,FALSE)</f>
        <v>5</v>
      </c>
      <c r="S182" s="1">
        <f t="shared" si="8"/>
        <v>0</v>
      </c>
    </row>
    <row r="183" spans="1:19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6"/>
        <v>24</v>
      </c>
      <c r="M183" s="1" t="str">
        <f>SABI_SUMMARY!L183</f>
        <v>ADULT_60_72</v>
      </c>
      <c r="N183" s="1" t="str">
        <f>SABI_SUMMARY!M183</f>
        <v>FEMALE_ADULT_60_72</v>
      </c>
      <c r="O183" s="1" t="str">
        <f>SABI_SUMMARY!N183</f>
        <v>MORTALITY</v>
      </c>
      <c r="P183" s="1">
        <f>SABI_SUMMARY!O183</f>
        <v>1</v>
      </c>
      <c r="Q183" s="1">
        <f t="shared" si="7"/>
        <v>0</v>
      </c>
      <c r="R183" s="1">
        <f>VLOOKUP(A183,SABI_CUB!A:Y,21,FALSE)</f>
        <v>5</v>
      </c>
      <c r="S183" s="1">
        <f t="shared" si="8"/>
        <v>1</v>
      </c>
    </row>
    <row r="184" spans="1:19" hidden="1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6"/>
        <v>1</v>
      </c>
      <c r="M184" s="1" t="str">
        <f>SABI_SUMMARY!L184</f>
        <v>CUB</v>
      </c>
      <c r="N184" s="1" t="str">
        <f>SABI_SUMMARY!M184</f>
        <v>NA_CUB</v>
      </c>
      <c r="O184" s="1" t="str">
        <f>SABI_SUMMARY!N184</f>
        <v>MORTALITY</v>
      </c>
      <c r="P184" s="1">
        <f>SABI_SUMMARY!O184</f>
        <v>1</v>
      </c>
      <c r="Q184" s="1">
        <f t="shared" si="7"/>
        <v>1</v>
      </c>
      <c r="R184" s="1">
        <f>VLOOKUP(A184,SABI_CUB!A:Y,21,FALSE)</f>
        <v>6</v>
      </c>
      <c r="S184" s="1">
        <f t="shared" si="8"/>
        <v>0</v>
      </c>
    </row>
    <row r="185" spans="1:19" hidden="1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6"/>
        <v>1</v>
      </c>
      <c r="M185" s="1" t="str">
        <f>SABI_SUMMARY!L185</f>
        <v>CUB</v>
      </c>
      <c r="N185" s="1" t="str">
        <f>SABI_SUMMARY!M185</f>
        <v>NA_CUB</v>
      </c>
      <c r="O185" s="1" t="str">
        <f>SABI_SUMMARY!N185</f>
        <v>MORTALITY</v>
      </c>
      <c r="P185" s="1">
        <f>SABI_SUMMARY!O185</f>
        <v>1</v>
      </c>
      <c r="Q185" s="1">
        <f t="shared" si="7"/>
        <v>1</v>
      </c>
      <c r="R185" s="1">
        <f>VLOOKUP(A185,SABI_CUB!A:Y,21,FALSE)</f>
        <v>6</v>
      </c>
      <c r="S185" s="1">
        <f t="shared" si="8"/>
        <v>0</v>
      </c>
    </row>
    <row r="186" spans="1:19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6"/>
        <v>24</v>
      </c>
      <c r="M186" s="1" t="str">
        <f>SABI_SUMMARY!L186</f>
        <v>SUBADULT</v>
      </c>
      <c r="N186" s="1" t="str">
        <f>SABI_SUMMARY!M186</f>
        <v>MALE_SUBADULT</v>
      </c>
      <c r="O186" s="1" t="str">
        <f>SABI_SUMMARY!N186</f>
        <v>CENSORED</v>
      </c>
      <c r="P186" s="1">
        <f>SABI_SUMMARY!O186</f>
        <v>0</v>
      </c>
      <c r="Q186" s="1">
        <f t="shared" si="7"/>
        <v>0</v>
      </c>
      <c r="R186" s="1">
        <f>VLOOKUP(A186,SABI_CUB!A:Y,21,FALSE)</f>
        <v>7</v>
      </c>
      <c r="S186" s="1">
        <f t="shared" si="8"/>
        <v>1</v>
      </c>
    </row>
    <row r="187" spans="1:19" hidden="1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6"/>
        <v>4</v>
      </c>
      <c r="M187" s="1" t="str">
        <f>SABI_SUMMARY!L187</f>
        <v>CUB</v>
      </c>
      <c r="N187" s="1" t="str">
        <f>SABI_SUMMARY!M187</f>
        <v>NA_CUB</v>
      </c>
      <c r="O187" s="1" t="str">
        <f>SABI_SUMMARY!N187</f>
        <v>MORTALITY</v>
      </c>
      <c r="P187" s="1">
        <f>SABI_SUMMARY!O187</f>
        <v>1</v>
      </c>
      <c r="Q187" s="1">
        <f t="shared" si="7"/>
        <v>1</v>
      </c>
      <c r="R187" s="1">
        <f>VLOOKUP(A187,SABI_CUB!A:Y,21,FALSE)</f>
        <v>8</v>
      </c>
      <c r="S187" s="1">
        <f t="shared" si="8"/>
        <v>0</v>
      </c>
    </row>
    <row r="188" spans="1:19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6"/>
        <v>24</v>
      </c>
      <c r="M188" s="1" t="str">
        <f>SABI_SUMMARY!L188</f>
        <v>ADULT_48_60</v>
      </c>
      <c r="N188" s="1" t="str">
        <f>SABI_SUMMARY!M188</f>
        <v>FEMALE_ADULT_48_60</v>
      </c>
      <c r="O188" s="1" t="str">
        <f>SABI_SUMMARY!N188</f>
        <v>MORTALITY</v>
      </c>
      <c r="P188" s="1">
        <f>SABI_SUMMARY!O188</f>
        <v>1</v>
      </c>
      <c r="Q188" s="1">
        <f t="shared" si="7"/>
        <v>0</v>
      </c>
      <c r="R188" s="1">
        <f>VLOOKUP(A188,SABI_CUB!A:Y,21,FALSE)</f>
        <v>8</v>
      </c>
      <c r="S188" s="1">
        <f t="shared" si="8"/>
        <v>1</v>
      </c>
    </row>
    <row r="189" spans="1:19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6"/>
        <v>17</v>
      </c>
      <c r="M189" s="1" t="str">
        <f>SABI_SUMMARY!L189</f>
        <v>JUVENILE</v>
      </c>
      <c r="N189" s="1" t="str">
        <f>SABI_SUMMARY!M189</f>
        <v>MALE_JUVENILE</v>
      </c>
      <c r="O189" s="1" t="str">
        <f>SABI_SUMMARY!N189</f>
        <v>CENSORED</v>
      </c>
      <c r="P189" s="1">
        <f>SABI_SUMMARY!O189</f>
        <v>0</v>
      </c>
      <c r="Q189" s="1">
        <f t="shared" si="7"/>
        <v>1</v>
      </c>
      <c r="R189" s="1">
        <f>VLOOKUP(A189,SABI_CUB!A:Y,21,FALSE)</f>
        <v>9</v>
      </c>
      <c r="S189" s="1">
        <f t="shared" si="8"/>
        <v>0</v>
      </c>
    </row>
    <row r="190" spans="1:19" hidden="1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6"/>
        <v>2</v>
      </c>
      <c r="M190" s="1" t="str">
        <f>SABI_SUMMARY!L190</f>
        <v>CUB</v>
      </c>
      <c r="N190" s="1" t="str">
        <f>SABI_SUMMARY!M190</f>
        <v>NA_CUB</v>
      </c>
      <c r="O190" s="1" t="str">
        <f>SABI_SUMMARY!N190</f>
        <v>MORTALITY</v>
      </c>
      <c r="P190" s="1">
        <f>SABI_SUMMARY!O190</f>
        <v>1</v>
      </c>
      <c r="Q190" s="1">
        <f t="shared" si="7"/>
        <v>1</v>
      </c>
      <c r="R190" s="1">
        <f>VLOOKUP(A190,SABI_CUB!A:Y,21,FALSE)</f>
        <v>1</v>
      </c>
      <c r="S190" s="1">
        <f t="shared" si="8"/>
        <v>0</v>
      </c>
    </row>
    <row r="191" spans="1:19" hidden="1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6"/>
        <v>2</v>
      </c>
      <c r="M191" s="1" t="str">
        <f>SABI_SUMMARY!L191</f>
        <v>CUB</v>
      </c>
      <c r="N191" s="1" t="str">
        <f>SABI_SUMMARY!M191</f>
        <v>NA_CUB</v>
      </c>
      <c r="O191" s="1" t="str">
        <f>SABI_SUMMARY!N191</f>
        <v>MORTALITY</v>
      </c>
      <c r="P191" s="1">
        <f>SABI_SUMMARY!O191</f>
        <v>1</v>
      </c>
      <c r="Q191" s="1">
        <f t="shared" si="7"/>
        <v>1</v>
      </c>
      <c r="R191" s="1">
        <f>VLOOKUP(A191,SABI_CUB!A:Y,21,FALSE)</f>
        <v>1</v>
      </c>
      <c r="S191" s="1">
        <f t="shared" si="8"/>
        <v>0</v>
      </c>
    </row>
    <row r="192" spans="1:19" hidden="1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6"/>
        <v>4</v>
      </c>
      <c r="M192" s="1" t="str">
        <f>SABI_SUMMARY!L192</f>
        <v>CUB</v>
      </c>
      <c r="N192" s="1" t="str">
        <f>SABI_SUMMARY!M192</f>
        <v>MALE_CUB</v>
      </c>
      <c r="O192" s="1" t="str">
        <f>SABI_SUMMARY!N192</f>
        <v>MORTALITY</v>
      </c>
      <c r="P192" s="1">
        <f>SABI_SUMMARY!O192</f>
        <v>1</v>
      </c>
      <c r="Q192" s="1">
        <f t="shared" si="7"/>
        <v>1</v>
      </c>
      <c r="R192" s="1">
        <f>VLOOKUP(A192,SABI_CUB!A:Y,21,FALSE)</f>
        <v>2</v>
      </c>
      <c r="S192" s="1">
        <f t="shared" si="8"/>
        <v>0</v>
      </c>
    </row>
    <row r="193" spans="1:19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6"/>
        <v>24</v>
      </c>
      <c r="M193" s="1" t="str">
        <f>SABI_SUMMARY!L193</f>
        <v>SUBADULT</v>
      </c>
      <c r="N193" s="1" t="str">
        <f>SABI_SUMMARY!M193</f>
        <v>FEMALE_SUBADULT</v>
      </c>
      <c r="O193" s="1" t="str">
        <f>SABI_SUMMARY!N193</f>
        <v>MORTALITY</v>
      </c>
      <c r="P193" s="1">
        <f>SABI_SUMMARY!O193</f>
        <v>1</v>
      </c>
      <c r="Q193" s="1">
        <f t="shared" si="7"/>
        <v>0</v>
      </c>
      <c r="R193" s="1">
        <f>VLOOKUP(A193,SABI_CUB!A:Y,21,FALSE)</f>
        <v>2</v>
      </c>
      <c r="S193" s="1">
        <f t="shared" si="8"/>
        <v>1</v>
      </c>
    </row>
    <row r="194" spans="1:19" hidden="1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6"/>
        <v>4</v>
      </c>
      <c r="M194" s="1" t="str">
        <f>SABI_SUMMARY!L194</f>
        <v>CUB</v>
      </c>
      <c r="N194" s="1" t="str">
        <f>SABI_SUMMARY!M194</f>
        <v>NA_CUB</v>
      </c>
      <c r="O194" s="1" t="str">
        <f>SABI_SUMMARY!N194</f>
        <v>MORTALITY</v>
      </c>
      <c r="P194" s="1">
        <f>SABI_SUMMARY!O194</f>
        <v>1</v>
      </c>
      <c r="Q194" s="1">
        <f t="shared" si="7"/>
        <v>1</v>
      </c>
      <c r="R194" s="1">
        <f>VLOOKUP(A194,SABI_CUB!A:Y,21,FALSE)</f>
        <v>3</v>
      </c>
      <c r="S194" s="1">
        <f t="shared" si="8"/>
        <v>0</v>
      </c>
    </row>
    <row r="195" spans="1:19" hidden="1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ref="L195:L258" si="9">IF(Q195&gt;0,K195,24)</f>
        <v>4</v>
      </c>
      <c r="M195" s="1" t="str">
        <f>SABI_SUMMARY!L195</f>
        <v>CUB</v>
      </c>
      <c r="N195" s="1" t="str">
        <f>SABI_SUMMARY!M195</f>
        <v>NA_CUB</v>
      </c>
      <c r="O195" s="1" t="str">
        <f>SABI_SUMMARY!N195</f>
        <v>MORTALITY</v>
      </c>
      <c r="P195" s="1">
        <f>SABI_SUMMARY!O195</f>
        <v>1</v>
      </c>
      <c r="Q195" s="1">
        <f t="shared" ref="Q195:Q258" si="10">IF(K195&lt;=24,1,0)</f>
        <v>1</v>
      </c>
      <c r="R195" s="1">
        <f>VLOOKUP(A195,SABI_CUB!A:Y,21,FALSE)</f>
        <v>3</v>
      </c>
      <c r="S195" s="1">
        <f t="shared" ref="S195:S258" si="11">IF(K195&gt;=24,1,0)</f>
        <v>0</v>
      </c>
    </row>
    <row r="196" spans="1:19" hidden="1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si="9"/>
        <v>1</v>
      </c>
      <c r="M196" s="1" t="str">
        <f>SABI_SUMMARY!L196</f>
        <v>CUB</v>
      </c>
      <c r="N196" s="1" t="str">
        <f>SABI_SUMMARY!M196</f>
        <v>NA_CUB</v>
      </c>
      <c r="O196" s="1" t="str">
        <f>SABI_SUMMARY!N196</f>
        <v>MORTALITY</v>
      </c>
      <c r="P196" s="1">
        <f>SABI_SUMMARY!O196</f>
        <v>1</v>
      </c>
      <c r="Q196" s="1">
        <f t="shared" si="10"/>
        <v>1</v>
      </c>
      <c r="R196" s="1">
        <f>VLOOKUP(A196,SABI_CUB!A:Y,21,FALSE)</f>
        <v>4</v>
      </c>
      <c r="S196" s="1">
        <f t="shared" si="11"/>
        <v>0</v>
      </c>
    </row>
    <row r="197" spans="1:19" hidden="1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9"/>
        <v>3</v>
      </c>
      <c r="M197" s="1" t="str">
        <f>SABI_SUMMARY!L197</f>
        <v>CUB</v>
      </c>
      <c r="N197" s="1" t="str">
        <f>SABI_SUMMARY!M197</f>
        <v>NA_CUB</v>
      </c>
      <c r="O197" s="1" t="str">
        <f>SABI_SUMMARY!N197</f>
        <v>MORTALITY</v>
      </c>
      <c r="P197" s="1">
        <f>SABI_SUMMARY!O197</f>
        <v>1</v>
      </c>
      <c r="Q197" s="1">
        <f t="shared" si="10"/>
        <v>1</v>
      </c>
      <c r="R197" s="1">
        <f>VLOOKUP(A197,SABI_CUB!A:Y,21,FALSE)</f>
        <v>4</v>
      </c>
      <c r="S197" s="1">
        <f t="shared" si="11"/>
        <v>0</v>
      </c>
    </row>
    <row r="198" spans="1:19" hidden="1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9"/>
        <v>7</v>
      </c>
      <c r="M198" s="1" t="str">
        <f>SABI_SUMMARY!L198</f>
        <v>CUB</v>
      </c>
      <c r="N198" s="1" t="str">
        <f>SABI_SUMMARY!M198</f>
        <v>MALE_CUB</v>
      </c>
      <c r="O198" s="1" t="str">
        <f>SABI_SUMMARY!N198</f>
        <v>MORTALITY</v>
      </c>
      <c r="P198" s="1">
        <f>SABI_SUMMARY!O198</f>
        <v>1</v>
      </c>
      <c r="Q198" s="1">
        <f t="shared" si="10"/>
        <v>1</v>
      </c>
      <c r="R198" s="1">
        <f>VLOOKUP(A198,SABI_CUB!A:Y,21,FALSE)</f>
        <v>5</v>
      </c>
      <c r="S198" s="1">
        <f t="shared" si="11"/>
        <v>0</v>
      </c>
    </row>
    <row r="199" spans="1:19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9"/>
        <v>24</v>
      </c>
      <c r="M199" s="1" t="str">
        <f>SABI_SUMMARY!L199</f>
        <v>ADULT_72_84</v>
      </c>
      <c r="N199" s="1" t="str">
        <f>SABI_SUMMARY!M199</f>
        <v>MALE_ADULT_72_84</v>
      </c>
      <c r="O199" s="1" t="str">
        <f>SABI_SUMMARY!N199</f>
        <v>CENSORED</v>
      </c>
      <c r="P199" s="1">
        <f>SABI_SUMMARY!O199</f>
        <v>0</v>
      </c>
      <c r="Q199" s="1">
        <f t="shared" si="10"/>
        <v>0</v>
      </c>
      <c r="R199" s="1">
        <f>VLOOKUP(A199,SABI_CUB!A:Y,21,FALSE)</f>
        <v>5</v>
      </c>
      <c r="S199" s="1">
        <f t="shared" si="11"/>
        <v>1</v>
      </c>
    </row>
    <row r="200" spans="1:19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9"/>
        <v>24</v>
      </c>
      <c r="M200" s="1" t="str">
        <f>SABI_SUMMARY!L200</f>
        <v>ADULT_72_84</v>
      </c>
      <c r="N200" s="1" t="str">
        <f>SABI_SUMMARY!M200</f>
        <v>MALE_ADULT_72_84</v>
      </c>
      <c r="O200" s="1" t="str">
        <f>SABI_SUMMARY!N200</f>
        <v>CENSORED</v>
      </c>
      <c r="P200" s="1">
        <f>SABI_SUMMARY!O200</f>
        <v>0</v>
      </c>
      <c r="Q200" s="1">
        <f t="shared" si="10"/>
        <v>0</v>
      </c>
      <c r="R200" s="1">
        <f>VLOOKUP(A200,SABI_CUB!A:Y,21,FALSE)</f>
        <v>6</v>
      </c>
      <c r="S200" s="1">
        <f t="shared" si="11"/>
        <v>1</v>
      </c>
    </row>
    <row r="201" spans="1:19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9"/>
        <v>24</v>
      </c>
      <c r="M201" s="1" t="str">
        <f>SABI_SUMMARY!L201</f>
        <v>ADULT_72_84</v>
      </c>
      <c r="N201" s="1" t="str">
        <f>SABI_SUMMARY!M201</f>
        <v>MALE_ADULT_72_84</v>
      </c>
      <c r="O201" s="1" t="str">
        <f>SABI_SUMMARY!N201</f>
        <v>CENSORED</v>
      </c>
      <c r="P201" s="1">
        <f>SABI_SUMMARY!O201</f>
        <v>0</v>
      </c>
      <c r="Q201" s="1">
        <f t="shared" si="10"/>
        <v>0</v>
      </c>
      <c r="R201" s="1">
        <f>VLOOKUP(A201,SABI_CUB!A:Y,21,FALSE)</f>
        <v>6</v>
      </c>
      <c r="S201" s="1">
        <f t="shared" si="11"/>
        <v>1</v>
      </c>
    </row>
    <row r="202" spans="1:19" hidden="1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9"/>
        <v>2</v>
      </c>
      <c r="M202" s="1" t="str">
        <f>SABI_SUMMARY!L202</f>
        <v>CUB</v>
      </c>
      <c r="N202" s="1" t="str">
        <f>SABI_SUMMARY!M202</f>
        <v>NA_CUB</v>
      </c>
      <c r="O202" s="1" t="str">
        <f>SABI_SUMMARY!N202</f>
        <v>MORTALITY</v>
      </c>
      <c r="P202" s="1">
        <f>SABI_SUMMARY!O202</f>
        <v>1</v>
      </c>
      <c r="Q202" s="1">
        <f t="shared" si="10"/>
        <v>1</v>
      </c>
      <c r="R202" s="1">
        <f>VLOOKUP(A202,SABI_CUB!A:Y,21,FALSE)</f>
        <v>7</v>
      </c>
      <c r="S202" s="1">
        <f t="shared" si="11"/>
        <v>0</v>
      </c>
    </row>
    <row r="203" spans="1:19" hidden="1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9"/>
        <v>2</v>
      </c>
      <c r="M203" s="1" t="str">
        <f>SABI_SUMMARY!L203</f>
        <v>CUB</v>
      </c>
      <c r="N203" s="1" t="str">
        <f>SABI_SUMMARY!M203</f>
        <v>NA_CUB</v>
      </c>
      <c r="O203" s="1" t="str">
        <f>SABI_SUMMARY!N203</f>
        <v>MORTALITY</v>
      </c>
      <c r="P203" s="1">
        <f>SABI_SUMMARY!O203</f>
        <v>1</v>
      </c>
      <c r="Q203" s="1">
        <f t="shared" si="10"/>
        <v>1</v>
      </c>
      <c r="R203" s="1">
        <f>VLOOKUP(A203,SABI_CUB!A:Y,21,FALSE)</f>
        <v>7</v>
      </c>
      <c r="S203" s="1">
        <f t="shared" si="11"/>
        <v>0</v>
      </c>
    </row>
    <row r="204" spans="1:19" hidden="1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9"/>
        <v>1</v>
      </c>
      <c r="M204" s="1" t="str">
        <f>SABI_SUMMARY!L204</f>
        <v>CUB</v>
      </c>
      <c r="N204" s="1" t="str">
        <f>SABI_SUMMARY!M204</f>
        <v>NA_CUB</v>
      </c>
      <c r="O204" s="1" t="str">
        <f>SABI_SUMMARY!N204</f>
        <v>MORTALITY</v>
      </c>
      <c r="P204" s="1">
        <f>SABI_SUMMARY!O204</f>
        <v>1</v>
      </c>
      <c r="Q204" s="1">
        <f t="shared" si="10"/>
        <v>1</v>
      </c>
      <c r="R204" s="1">
        <f>VLOOKUP(A204,SABI_CUB!A:Y,21,FALSE)</f>
        <v>8</v>
      </c>
      <c r="S204" s="1">
        <f t="shared" si="11"/>
        <v>0</v>
      </c>
    </row>
    <row r="205" spans="1:19" hidden="1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9"/>
        <v>5</v>
      </c>
      <c r="M205" s="1" t="str">
        <f>SABI_SUMMARY!L205</f>
        <v>CUB</v>
      </c>
      <c r="N205" s="1" t="str">
        <f>SABI_SUMMARY!M205</f>
        <v>MALE_CUB</v>
      </c>
      <c r="O205" s="1" t="str">
        <f>SABI_SUMMARY!N205</f>
        <v>MORTALITY</v>
      </c>
      <c r="P205" s="1">
        <f>SABI_SUMMARY!O205</f>
        <v>1</v>
      </c>
      <c r="Q205" s="1">
        <f t="shared" si="10"/>
        <v>1</v>
      </c>
      <c r="R205" s="1">
        <f>VLOOKUP(A205,SABI_CUB!A:Y,21,FALSE)</f>
        <v>1</v>
      </c>
      <c r="S205" s="1">
        <f t="shared" si="11"/>
        <v>0</v>
      </c>
    </row>
    <row r="206" spans="1:19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9"/>
        <v>19</v>
      </c>
      <c r="M206" s="1" t="str">
        <f>SABI_SUMMARY!L206</f>
        <v>JUVENILE</v>
      </c>
      <c r="N206" s="1" t="str">
        <f>SABI_SUMMARY!M206</f>
        <v>MALE_JUVENILE</v>
      </c>
      <c r="O206" s="1" t="str">
        <f>SABI_SUMMARY!N206</f>
        <v>CENSORED</v>
      </c>
      <c r="P206" s="1">
        <f>SABI_SUMMARY!O206</f>
        <v>0</v>
      </c>
      <c r="Q206" s="1">
        <f t="shared" si="10"/>
        <v>1</v>
      </c>
      <c r="R206" s="1">
        <f>VLOOKUP(A206,SABI_CUB!A:Y,21,FALSE)</f>
        <v>1</v>
      </c>
      <c r="S206" s="1">
        <f t="shared" si="11"/>
        <v>0</v>
      </c>
    </row>
    <row r="207" spans="1:19" hidden="1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9"/>
        <v>3</v>
      </c>
      <c r="M207" s="1" t="str">
        <f>SABI_SUMMARY!L207</f>
        <v>CUB</v>
      </c>
      <c r="N207" s="1" t="str">
        <f>SABI_SUMMARY!M207</f>
        <v>NA_CUB</v>
      </c>
      <c r="O207" s="1" t="str">
        <f>SABI_SUMMARY!N207</f>
        <v>MORTALITY</v>
      </c>
      <c r="P207" s="1">
        <f>SABI_SUMMARY!O207</f>
        <v>1</v>
      </c>
      <c r="Q207" s="1">
        <f t="shared" si="10"/>
        <v>1</v>
      </c>
      <c r="R207" s="1">
        <f>VLOOKUP(A207,SABI_CUB!A:Y,21,FALSE)</f>
        <v>2</v>
      </c>
      <c r="S207" s="1">
        <f t="shared" si="11"/>
        <v>0</v>
      </c>
    </row>
    <row r="208" spans="1:19" hidden="1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9"/>
        <v>3</v>
      </c>
      <c r="M208" s="1" t="str">
        <f>SABI_SUMMARY!L208</f>
        <v>CUB</v>
      </c>
      <c r="N208" s="1" t="str">
        <f>SABI_SUMMARY!M208</f>
        <v>NA_CUB</v>
      </c>
      <c r="O208" s="1" t="str">
        <f>SABI_SUMMARY!N208</f>
        <v>MORTALITY</v>
      </c>
      <c r="P208" s="1">
        <f>SABI_SUMMARY!O208</f>
        <v>1</v>
      </c>
      <c r="Q208" s="1">
        <f t="shared" si="10"/>
        <v>1</v>
      </c>
      <c r="R208" s="1">
        <f>VLOOKUP(A208,SABI_CUB!A:Y,21,FALSE)</f>
        <v>2</v>
      </c>
      <c r="S208" s="1">
        <f t="shared" si="11"/>
        <v>0</v>
      </c>
    </row>
    <row r="209" spans="1:19" hidden="1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9"/>
        <v>2</v>
      </c>
      <c r="M209" s="1" t="str">
        <f>SABI_SUMMARY!L209</f>
        <v>CUB</v>
      </c>
      <c r="N209" s="1" t="str">
        <f>SABI_SUMMARY!M209</f>
        <v>NA_CUB</v>
      </c>
      <c r="O209" s="1" t="str">
        <f>SABI_SUMMARY!N209</f>
        <v>MORTALITY</v>
      </c>
      <c r="P209" s="1">
        <f>SABI_SUMMARY!O209</f>
        <v>1</v>
      </c>
      <c r="Q209" s="1">
        <f t="shared" si="10"/>
        <v>1</v>
      </c>
      <c r="R209" s="1">
        <f>VLOOKUP(A209,SABI_CUB!A:Y,21,FALSE)</f>
        <v>1</v>
      </c>
      <c r="S209" s="1">
        <f t="shared" si="11"/>
        <v>0</v>
      </c>
    </row>
    <row r="210" spans="1:19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9"/>
        <v>24</v>
      </c>
      <c r="M210" s="1" t="str">
        <f>SABI_SUMMARY!L210</f>
        <v>ADULT_84</v>
      </c>
      <c r="N210" s="1" t="str">
        <f>SABI_SUMMARY!M210</f>
        <v>FEMALE_ADULT_84</v>
      </c>
      <c r="O210" s="1" t="str">
        <f>SABI_SUMMARY!N210</f>
        <v>MORTALITY</v>
      </c>
      <c r="P210" s="1">
        <f>SABI_SUMMARY!O210</f>
        <v>1</v>
      </c>
      <c r="Q210" s="1">
        <f t="shared" si="10"/>
        <v>0</v>
      </c>
      <c r="R210" s="1">
        <f>VLOOKUP(A210,SABI_CUB!A:Y,21,FALSE)</f>
        <v>1</v>
      </c>
      <c r="S210" s="1">
        <f t="shared" si="11"/>
        <v>1</v>
      </c>
    </row>
    <row r="211" spans="1:19" hidden="1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9"/>
        <v>3</v>
      </c>
      <c r="M211" s="1" t="str">
        <f>SABI_SUMMARY!L211</f>
        <v>CUB</v>
      </c>
      <c r="N211" s="1" t="str">
        <f>SABI_SUMMARY!M211</f>
        <v>MALE_CUB</v>
      </c>
      <c r="O211" s="1" t="str">
        <f>SABI_SUMMARY!N211</f>
        <v>MORTALITY</v>
      </c>
      <c r="P211" s="1">
        <f>SABI_SUMMARY!O211</f>
        <v>1</v>
      </c>
      <c r="Q211" s="1">
        <f t="shared" si="10"/>
        <v>1</v>
      </c>
      <c r="R211" s="1">
        <f>VLOOKUP(A211,SABI_CUB!A:Y,21,FALSE)</f>
        <v>2</v>
      </c>
      <c r="S211" s="1">
        <f t="shared" si="11"/>
        <v>0</v>
      </c>
    </row>
    <row r="212" spans="1:19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9"/>
        <v>24</v>
      </c>
      <c r="M212" s="1" t="str">
        <f>SABI_SUMMARY!L212</f>
        <v>SUBADULT</v>
      </c>
      <c r="N212" s="1" t="str">
        <f>SABI_SUMMARY!M212</f>
        <v>FEMALE_SUBADULT</v>
      </c>
      <c r="O212" s="1" t="str">
        <f>SABI_SUMMARY!N212</f>
        <v>CENSORED</v>
      </c>
      <c r="P212" s="1">
        <f>SABI_SUMMARY!O212</f>
        <v>0</v>
      </c>
      <c r="Q212" s="1">
        <f t="shared" si="10"/>
        <v>0</v>
      </c>
      <c r="R212" s="1">
        <f>VLOOKUP(A212,SABI_CUB!A:Y,21,FALSE)</f>
        <v>2</v>
      </c>
      <c r="S212" s="1">
        <f t="shared" si="11"/>
        <v>1</v>
      </c>
    </row>
    <row r="213" spans="1:19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9"/>
        <v>24</v>
      </c>
      <c r="M213" s="1" t="str">
        <f>SABI_SUMMARY!L213</f>
        <v>ADULT_84</v>
      </c>
      <c r="N213" s="1" t="str">
        <f>SABI_SUMMARY!M213</f>
        <v>FEMALE_ADULT_84</v>
      </c>
      <c r="O213" s="1" t="str">
        <f>SABI_SUMMARY!N213</f>
        <v>MORTALITY</v>
      </c>
      <c r="P213" s="1">
        <f>SABI_SUMMARY!O213</f>
        <v>1</v>
      </c>
      <c r="Q213" s="1">
        <f t="shared" si="10"/>
        <v>0</v>
      </c>
      <c r="R213" s="1">
        <f>VLOOKUP(A213,SABI_CUB!A:Y,21,FALSE)</f>
        <v>2</v>
      </c>
      <c r="S213" s="1">
        <f t="shared" si="11"/>
        <v>1</v>
      </c>
    </row>
    <row r="214" spans="1:19" hidden="1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9"/>
        <v>9</v>
      </c>
      <c r="M214" s="1" t="str">
        <f>SABI_SUMMARY!L214</f>
        <v>CUB</v>
      </c>
      <c r="N214" s="1" t="str">
        <f>SABI_SUMMARY!M214</f>
        <v>MALE_CUB</v>
      </c>
      <c r="O214" s="1" t="str">
        <f>SABI_SUMMARY!N214</f>
        <v>MORTALITY</v>
      </c>
      <c r="P214" s="1">
        <f>SABI_SUMMARY!O214</f>
        <v>1</v>
      </c>
      <c r="Q214" s="1">
        <f t="shared" si="10"/>
        <v>1</v>
      </c>
      <c r="R214" s="1">
        <f>VLOOKUP(A214,SABI_CUB!A:Y,21,FALSE)</f>
        <v>3</v>
      </c>
      <c r="S214" s="1">
        <f t="shared" si="11"/>
        <v>0</v>
      </c>
    </row>
    <row r="215" spans="1:19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9"/>
        <v>21</v>
      </c>
      <c r="M215" s="1" t="str">
        <f>SABI_SUMMARY!L215</f>
        <v>JUVENILE</v>
      </c>
      <c r="N215" s="1" t="str">
        <f>SABI_SUMMARY!M215</f>
        <v>FEMALE_JUVENILE</v>
      </c>
      <c r="O215" s="1" t="str">
        <f>SABI_SUMMARY!N215</f>
        <v>MORTALITY</v>
      </c>
      <c r="P215" s="1">
        <f>SABI_SUMMARY!O215</f>
        <v>1</v>
      </c>
      <c r="Q215" s="1">
        <f t="shared" si="10"/>
        <v>1</v>
      </c>
      <c r="R215" s="1">
        <f>VLOOKUP(A215,SABI_CUB!A:Y,21,FALSE)</f>
        <v>3</v>
      </c>
      <c r="S215" s="1">
        <f t="shared" si="11"/>
        <v>0</v>
      </c>
    </row>
    <row r="216" spans="1:19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9"/>
        <v>24</v>
      </c>
      <c r="M216" s="1" t="str">
        <f>SABI_SUMMARY!L216</f>
        <v>ADULT_84</v>
      </c>
      <c r="N216" s="1" t="str">
        <f>SABI_SUMMARY!M216</f>
        <v>FEMALE_ADULT_84</v>
      </c>
      <c r="O216" s="1" t="str">
        <f>SABI_SUMMARY!N216</f>
        <v>CENSORED</v>
      </c>
      <c r="P216" s="1">
        <f>SABI_SUMMARY!O216</f>
        <v>0</v>
      </c>
      <c r="Q216" s="1">
        <f t="shared" si="10"/>
        <v>0</v>
      </c>
      <c r="R216" s="1">
        <f>VLOOKUP(A216,SABI_CUB!A:Y,21,FALSE)</f>
        <v>3</v>
      </c>
      <c r="S216" s="1">
        <f t="shared" si="11"/>
        <v>1</v>
      </c>
    </row>
    <row r="217" spans="1:19" hidden="1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9"/>
        <v>1</v>
      </c>
      <c r="M217" s="1" t="str">
        <f>SABI_SUMMARY!L217</f>
        <v>CUB</v>
      </c>
      <c r="N217" s="1" t="str">
        <f>SABI_SUMMARY!M217</f>
        <v>NA_CUB</v>
      </c>
      <c r="O217" s="1" t="str">
        <f>SABI_SUMMARY!N217</f>
        <v>MORTALITY</v>
      </c>
      <c r="P217" s="1">
        <f>SABI_SUMMARY!O217</f>
        <v>1</v>
      </c>
      <c r="Q217" s="1">
        <f t="shared" si="10"/>
        <v>1</v>
      </c>
      <c r="R217" s="1">
        <f>VLOOKUP(A217,SABI_CUB!A:Y,21,FALSE)</f>
        <v>4</v>
      </c>
      <c r="S217" s="1">
        <f t="shared" si="11"/>
        <v>0</v>
      </c>
    </row>
    <row r="218" spans="1:19" hidden="1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9"/>
        <v>1</v>
      </c>
      <c r="M218" s="1" t="str">
        <f>SABI_SUMMARY!L218</f>
        <v>CUB</v>
      </c>
      <c r="N218" s="1" t="str">
        <f>SABI_SUMMARY!M218</f>
        <v>NA_CUB</v>
      </c>
      <c r="O218" s="1" t="str">
        <f>SABI_SUMMARY!N218</f>
        <v>MORTALITY</v>
      </c>
      <c r="P218" s="1">
        <f>SABI_SUMMARY!O218</f>
        <v>1</v>
      </c>
      <c r="Q218" s="1">
        <f t="shared" si="10"/>
        <v>1</v>
      </c>
      <c r="R218" s="1">
        <f>VLOOKUP(A218,SABI_CUB!A:Y,21,FALSE)</f>
        <v>4</v>
      </c>
      <c r="S218" s="1">
        <f t="shared" si="11"/>
        <v>0</v>
      </c>
    </row>
    <row r="219" spans="1:19" hidden="1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9"/>
        <v>4</v>
      </c>
      <c r="M219" s="1" t="str">
        <f>SABI_SUMMARY!L219</f>
        <v>CUB</v>
      </c>
      <c r="N219" s="1" t="str">
        <f>SABI_SUMMARY!M219</f>
        <v>NA_CUB</v>
      </c>
      <c r="O219" s="1" t="str">
        <f>SABI_SUMMARY!N219</f>
        <v>MORTALITY</v>
      </c>
      <c r="P219" s="1">
        <f>SABI_SUMMARY!O219</f>
        <v>1</v>
      </c>
      <c r="Q219" s="1">
        <f t="shared" si="10"/>
        <v>1</v>
      </c>
      <c r="R219" s="1">
        <f>VLOOKUP(A219,SABI_CUB!A:Y,21,FALSE)</f>
        <v>5</v>
      </c>
      <c r="S219" s="1">
        <f t="shared" si="11"/>
        <v>0</v>
      </c>
    </row>
    <row r="220" spans="1:19" hidden="1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9"/>
        <v>4</v>
      </c>
      <c r="M220" s="1" t="str">
        <f>SABI_SUMMARY!L220</f>
        <v>CUB</v>
      </c>
      <c r="N220" s="1" t="str">
        <f>SABI_SUMMARY!M220</f>
        <v>NA_CUB</v>
      </c>
      <c r="O220" s="1" t="str">
        <f>SABI_SUMMARY!N220</f>
        <v>MORTALITY</v>
      </c>
      <c r="P220" s="1">
        <f>SABI_SUMMARY!O220</f>
        <v>1</v>
      </c>
      <c r="Q220" s="1">
        <f t="shared" si="10"/>
        <v>1</v>
      </c>
      <c r="R220" s="1">
        <f>VLOOKUP(A220,SABI_CUB!A:Y,21,FALSE)</f>
        <v>5</v>
      </c>
      <c r="S220" s="1">
        <f t="shared" si="11"/>
        <v>0</v>
      </c>
    </row>
    <row r="221" spans="1:19" hidden="1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9"/>
        <v>4</v>
      </c>
      <c r="M221" s="1" t="str">
        <f>SABI_SUMMARY!L221</f>
        <v>CUB</v>
      </c>
      <c r="N221" s="1" t="str">
        <f>SABI_SUMMARY!M221</f>
        <v>NA_CUB</v>
      </c>
      <c r="O221" s="1" t="str">
        <f>SABI_SUMMARY!N221</f>
        <v>MORTALITY</v>
      </c>
      <c r="P221" s="1">
        <f>SABI_SUMMARY!O221</f>
        <v>1</v>
      </c>
      <c r="Q221" s="1">
        <f t="shared" si="10"/>
        <v>1</v>
      </c>
      <c r="R221" s="1">
        <f>VLOOKUP(A221,SABI_CUB!A:Y,21,FALSE)</f>
        <v>5</v>
      </c>
      <c r="S221" s="1">
        <f t="shared" si="11"/>
        <v>0</v>
      </c>
    </row>
    <row r="222" spans="1:19" hidden="1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9"/>
        <v>4</v>
      </c>
      <c r="M222" s="1" t="str">
        <f>SABI_SUMMARY!L222</f>
        <v>CUB</v>
      </c>
      <c r="N222" s="1" t="str">
        <f>SABI_SUMMARY!M222</f>
        <v>NA_CUB</v>
      </c>
      <c r="O222" s="1" t="str">
        <f>SABI_SUMMARY!N222</f>
        <v>MORTALITY</v>
      </c>
      <c r="P222" s="1">
        <f>SABI_SUMMARY!O222</f>
        <v>1</v>
      </c>
      <c r="Q222" s="1">
        <f t="shared" si="10"/>
        <v>1</v>
      </c>
      <c r="R222" s="1">
        <f>VLOOKUP(A222,SABI_CUB!A:Y,21,FALSE)</f>
        <v>6</v>
      </c>
      <c r="S222" s="1">
        <f t="shared" si="11"/>
        <v>0</v>
      </c>
    </row>
    <row r="223" spans="1:19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9"/>
        <v>24</v>
      </c>
      <c r="M223" s="1" t="str">
        <f>SABI_SUMMARY!L223</f>
        <v>SUBADULT</v>
      </c>
      <c r="N223" s="1" t="str">
        <f>SABI_SUMMARY!M223</f>
        <v>MALE_SUBADULT</v>
      </c>
      <c r="O223" s="1" t="str">
        <f>SABI_SUMMARY!N223</f>
        <v>CENSORED</v>
      </c>
      <c r="P223" s="1">
        <f>SABI_SUMMARY!O223</f>
        <v>0</v>
      </c>
      <c r="Q223" s="1">
        <f t="shared" si="10"/>
        <v>0</v>
      </c>
      <c r="R223" s="1">
        <f>VLOOKUP(A223,SABI_CUB!A:Y,21,FALSE)</f>
        <v>6</v>
      </c>
      <c r="S223" s="1">
        <f t="shared" si="11"/>
        <v>1</v>
      </c>
    </row>
    <row r="224" spans="1:19" hidden="1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9"/>
        <v>8</v>
      </c>
      <c r="M224" s="1" t="str">
        <f>SABI_SUMMARY!L224</f>
        <v>CUB</v>
      </c>
      <c r="N224" s="1" t="str">
        <f>SABI_SUMMARY!M224</f>
        <v>NA_CUB</v>
      </c>
      <c r="O224" s="1" t="str">
        <f>SABI_SUMMARY!N224</f>
        <v>MORTALITY</v>
      </c>
      <c r="P224" s="1">
        <f>SABI_SUMMARY!O224</f>
        <v>1</v>
      </c>
      <c r="Q224" s="1">
        <f t="shared" si="10"/>
        <v>1</v>
      </c>
      <c r="R224" s="1">
        <f>VLOOKUP(A224,SABI_CUB!A:Y,21,FALSE)</f>
        <v>7</v>
      </c>
      <c r="S224" s="1">
        <f t="shared" si="11"/>
        <v>0</v>
      </c>
    </row>
    <row r="225" spans="1:19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9"/>
        <v>24</v>
      </c>
      <c r="M225" s="1" t="str">
        <f>SABI_SUMMARY!L225</f>
        <v>ADULT_84</v>
      </c>
      <c r="N225" s="1" t="str">
        <f>SABI_SUMMARY!M225</f>
        <v>FEMALE_ADULT_84</v>
      </c>
      <c r="O225" s="1" t="str">
        <f>SABI_SUMMARY!N225</f>
        <v>CENSORED</v>
      </c>
      <c r="P225" s="1">
        <f>SABI_SUMMARY!O225</f>
        <v>0</v>
      </c>
      <c r="Q225" s="1">
        <f t="shared" si="10"/>
        <v>0</v>
      </c>
      <c r="R225" s="1">
        <f>VLOOKUP(A225,SABI_CUB!A:Y,21,FALSE)</f>
        <v>7</v>
      </c>
      <c r="S225" s="1">
        <f t="shared" si="11"/>
        <v>1</v>
      </c>
    </row>
    <row r="226" spans="1:19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9"/>
        <v>24</v>
      </c>
      <c r="M226" s="1" t="str">
        <f>SABI_SUMMARY!L226</f>
        <v>ADULT_36_48</v>
      </c>
      <c r="N226" s="1" t="str">
        <f>SABI_SUMMARY!M226</f>
        <v>FEMALE_ADULT_36_48</v>
      </c>
      <c r="O226" s="1" t="str">
        <f>SABI_SUMMARY!N226</f>
        <v>MORTALITY</v>
      </c>
      <c r="P226" s="1">
        <f>SABI_SUMMARY!O226</f>
        <v>1</v>
      </c>
      <c r="Q226" s="1">
        <f t="shared" si="10"/>
        <v>0</v>
      </c>
      <c r="R226" s="1">
        <f>VLOOKUP(A226,SABI_CUB!A:Y,21,FALSE)</f>
        <v>1</v>
      </c>
      <c r="S226" s="1">
        <f t="shared" si="11"/>
        <v>1</v>
      </c>
    </row>
    <row r="227" spans="1:19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9"/>
        <v>24</v>
      </c>
      <c r="M227" s="1" t="str">
        <f>SABI_SUMMARY!L227</f>
        <v>ADULT_84</v>
      </c>
      <c r="N227" s="1" t="str">
        <f>SABI_SUMMARY!M227</f>
        <v>FEMALE_ADULT_84</v>
      </c>
      <c r="O227" s="1" t="str">
        <f>SABI_SUMMARY!N227</f>
        <v>CENSORED</v>
      </c>
      <c r="P227" s="1">
        <f>SABI_SUMMARY!O227</f>
        <v>0</v>
      </c>
      <c r="Q227" s="1">
        <f t="shared" si="10"/>
        <v>0</v>
      </c>
      <c r="R227" s="1">
        <f>VLOOKUP(A227,SABI_CUB!A:Y,21,FALSE)</f>
        <v>1</v>
      </c>
      <c r="S227" s="1">
        <f t="shared" si="11"/>
        <v>1</v>
      </c>
    </row>
    <row r="228" spans="1:19" hidden="1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9"/>
        <v>2</v>
      </c>
      <c r="M228" s="1" t="str">
        <f>SABI_SUMMARY!L228</f>
        <v>CUB</v>
      </c>
      <c r="N228" s="1" t="str">
        <f>SABI_SUMMARY!M228</f>
        <v>NA_CUB</v>
      </c>
      <c r="O228" s="1" t="str">
        <f>SABI_SUMMARY!N228</f>
        <v>MORTALITY</v>
      </c>
      <c r="P228" s="1">
        <f>SABI_SUMMARY!O228</f>
        <v>1</v>
      </c>
      <c r="Q228" s="1">
        <f t="shared" si="10"/>
        <v>1</v>
      </c>
      <c r="R228" s="1">
        <f>VLOOKUP(A228,SABI_CUB!A:Y,21,FALSE)</f>
        <v>2</v>
      </c>
      <c r="S228" s="1">
        <f t="shared" si="11"/>
        <v>0</v>
      </c>
    </row>
    <row r="229" spans="1:19" hidden="1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9"/>
        <v>2</v>
      </c>
      <c r="M229" s="1" t="str">
        <f>SABI_SUMMARY!L229</f>
        <v>CUB</v>
      </c>
      <c r="N229" s="1" t="str">
        <f>SABI_SUMMARY!M229</f>
        <v>NA_CUB</v>
      </c>
      <c r="O229" s="1" t="str">
        <f>SABI_SUMMARY!N229</f>
        <v>MORTALITY</v>
      </c>
      <c r="P229" s="1">
        <f>SABI_SUMMARY!O229</f>
        <v>1</v>
      </c>
      <c r="Q229" s="1">
        <f t="shared" si="10"/>
        <v>1</v>
      </c>
      <c r="R229" s="1">
        <f>VLOOKUP(A229,SABI_CUB!A:Y,21,FALSE)</f>
        <v>2</v>
      </c>
      <c r="S229" s="1">
        <f t="shared" si="11"/>
        <v>0</v>
      </c>
    </row>
    <row r="230" spans="1:19" hidden="1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9"/>
        <v>2</v>
      </c>
      <c r="M230" s="1" t="str">
        <f>SABI_SUMMARY!L230</f>
        <v>CUB</v>
      </c>
      <c r="N230" s="1" t="str">
        <f>SABI_SUMMARY!M230</f>
        <v>FEMALE_CUB</v>
      </c>
      <c r="O230" s="1" t="str">
        <f>SABI_SUMMARY!N230</f>
        <v>MORTALITY</v>
      </c>
      <c r="P230" s="1">
        <f>SABI_SUMMARY!O230</f>
        <v>1</v>
      </c>
      <c r="Q230" s="1">
        <f t="shared" si="10"/>
        <v>1</v>
      </c>
      <c r="R230" s="1">
        <f>VLOOKUP(A230,SABI_CUB!A:Y,21,FALSE)</f>
        <v>3</v>
      </c>
      <c r="S230" s="1">
        <f t="shared" si="11"/>
        <v>0</v>
      </c>
    </row>
    <row r="231" spans="1:19" hidden="1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9"/>
        <v>5</v>
      </c>
      <c r="M231" s="1" t="str">
        <f>SABI_SUMMARY!L231</f>
        <v>CUB</v>
      </c>
      <c r="N231" s="1" t="str">
        <f>SABI_SUMMARY!M231</f>
        <v>NA_CUB</v>
      </c>
      <c r="O231" s="1" t="str">
        <f>SABI_SUMMARY!N231</f>
        <v>MORTALITY</v>
      </c>
      <c r="P231" s="1">
        <f>SABI_SUMMARY!O231</f>
        <v>1</v>
      </c>
      <c r="Q231" s="1">
        <f t="shared" si="10"/>
        <v>1</v>
      </c>
      <c r="R231" s="1">
        <f>VLOOKUP(A231,SABI_CUB!A:Y,21,FALSE)</f>
        <v>4</v>
      </c>
      <c r="S231" s="1">
        <f t="shared" si="11"/>
        <v>0</v>
      </c>
    </row>
    <row r="232" spans="1:19" hidden="1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9"/>
        <v>5</v>
      </c>
      <c r="M232" s="1" t="str">
        <f>SABI_SUMMARY!L232</f>
        <v>CUB</v>
      </c>
      <c r="N232" s="1" t="str">
        <f>SABI_SUMMARY!M232</f>
        <v>NA_CUB</v>
      </c>
      <c r="O232" s="1" t="str">
        <f>SABI_SUMMARY!N232</f>
        <v>MORTALITY</v>
      </c>
      <c r="P232" s="1">
        <f>SABI_SUMMARY!O232</f>
        <v>1</v>
      </c>
      <c r="Q232" s="1">
        <f t="shared" si="10"/>
        <v>1</v>
      </c>
      <c r="R232" s="1">
        <f>VLOOKUP(A232,SABI_CUB!A:Y,21,FALSE)</f>
        <v>4</v>
      </c>
      <c r="S232" s="1">
        <f t="shared" si="11"/>
        <v>0</v>
      </c>
    </row>
    <row r="233" spans="1:19" hidden="1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9"/>
        <v>3</v>
      </c>
      <c r="M233" s="1" t="str">
        <f>SABI_SUMMARY!L233</f>
        <v>CUB</v>
      </c>
      <c r="N233" s="1" t="str">
        <f>SABI_SUMMARY!M233</f>
        <v>NA_CUB</v>
      </c>
      <c r="O233" s="1" t="str">
        <f>SABI_SUMMARY!N233</f>
        <v>MORTALITY</v>
      </c>
      <c r="P233" s="1">
        <f>SABI_SUMMARY!O233</f>
        <v>1</v>
      </c>
      <c r="Q233" s="1">
        <f t="shared" si="10"/>
        <v>1</v>
      </c>
      <c r="R233" s="1">
        <f>VLOOKUP(A233,SABI_CUB!A:Y,21,FALSE)</f>
        <v>5</v>
      </c>
      <c r="S233" s="1">
        <f t="shared" si="11"/>
        <v>0</v>
      </c>
    </row>
    <row r="234" spans="1:19" hidden="1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9"/>
        <v>3</v>
      </c>
      <c r="M234" s="1" t="str">
        <f>SABI_SUMMARY!L234</f>
        <v>CUB</v>
      </c>
      <c r="N234" s="1" t="str">
        <f>SABI_SUMMARY!M234</f>
        <v>NA_CUB</v>
      </c>
      <c r="O234" s="1" t="str">
        <f>SABI_SUMMARY!N234</f>
        <v>MORTALITY</v>
      </c>
      <c r="P234" s="1">
        <f>SABI_SUMMARY!O234</f>
        <v>1</v>
      </c>
      <c r="Q234" s="1">
        <f t="shared" si="10"/>
        <v>1</v>
      </c>
      <c r="R234" s="1">
        <f>VLOOKUP(A234,SABI_CUB!A:Y,21,FALSE)</f>
        <v>5</v>
      </c>
      <c r="S234" s="1">
        <f t="shared" si="11"/>
        <v>0</v>
      </c>
    </row>
    <row r="235" spans="1:19" hidden="1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9"/>
        <v>3</v>
      </c>
      <c r="M235" s="1" t="str">
        <f>SABI_SUMMARY!L235</f>
        <v>CUB</v>
      </c>
      <c r="N235" s="1" t="str">
        <f>SABI_SUMMARY!M235</f>
        <v>NA_CUB</v>
      </c>
      <c r="O235" s="1" t="str">
        <f>SABI_SUMMARY!N235</f>
        <v>MORTALITY</v>
      </c>
      <c r="P235" s="1">
        <f>SABI_SUMMARY!O235</f>
        <v>1</v>
      </c>
      <c r="Q235" s="1">
        <f t="shared" si="10"/>
        <v>1</v>
      </c>
      <c r="R235" s="1">
        <f>VLOOKUP(A235,SABI_CUB!A:Y,21,FALSE)</f>
        <v>6</v>
      </c>
      <c r="S235" s="1">
        <f t="shared" si="11"/>
        <v>0</v>
      </c>
    </row>
    <row r="236" spans="1:19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9"/>
        <v>19</v>
      </c>
      <c r="M236" s="1" t="str">
        <f>SABI_SUMMARY!L236</f>
        <v>JUVENILE</v>
      </c>
      <c r="N236" s="1" t="str">
        <f>SABI_SUMMARY!M236</f>
        <v>FEMALE_JUVENILE</v>
      </c>
      <c r="O236" s="1" t="str">
        <f>SABI_SUMMARY!N236</f>
        <v>CENSORED</v>
      </c>
      <c r="P236" s="1">
        <f>SABI_SUMMARY!O236</f>
        <v>0</v>
      </c>
      <c r="Q236" s="1">
        <f t="shared" si="10"/>
        <v>1</v>
      </c>
      <c r="R236" s="1">
        <f>VLOOKUP(A236,SABI_CUB!A:Y,21,FALSE)</f>
        <v>6</v>
      </c>
      <c r="S236" s="1">
        <f t="shared" si="11"/>
        <v>0</v>
      </c>
    </row>
    <row r="237" spans="1:19" hidden="1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9"/>
        <v>1</v>
      </c>
      <c r="M237" s="1" t="str">
        <f>SABI_SUMMARY!L237</f>
        <v>CUB</v>
      </c>
      <c r="N237" s="1" t="str">
        <f>SABI_SUMMARY!M237</f>
        <v>NA_CUB</v>
      </c>
      <c r="O237" s="1" t="str">
        <f>SABI_SUMMARY!N237</f>
        <v>MORTALITY</v>
      </c>
      <c r="P237" s="1">
        <f>SABI_SUMMARY!O237</f>
        <v>1</v>
      </c>
      <c r="Q237" s="1">
        <f t="shared" si="10"/>
        <v>1</v>
      </c>
      <c r="R237" s="1">
        <f>VLOOKUP(A237,SABI_CUB!A:Y,21,FALSE)</f>
        <v>7</v>
      </c>
      <c r="S237" s="1">
        <f t="shared" si="11"/>
        <v>0</v>
      </c>
    </row>
    <row r="238" spans="1:19" hidden="1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9"/>
        <v>1</v>
      </c>
      <c r="M238" s="1" t="str">
        <f>SABI_SUMMARY!L238</f>
        <v>CUB</v>
      </c>
      <c r="N238" s="1" t="str">
        <f>SABI_SUMMARY!M238</f>
        <v>NA_CUB</v>
      </c>
      <c r="O238" s="1" t="str">
        <f>SABI_SUMMARY!N238</f>
        <v>MORTALITY</v>
      </c>
      <c r="P238" s="1">
        <f>SABI_SUMMARY!O238</f>
        <v>1</v>
      </c>
      <c r="Q238" s="1">
        <f t="shared" si="10"/>
        <v>1</v>
      </c>
      <c r="R238" s="1">
        <f>VLOOKUP(A238,SABI_CUB!A:Y,21,FALSE)</f>
        <v>7</v>
      </c>
      <c r="S238" s="1">
        <f t="shared" si="11"/>
        <v>0</v>
      </c>
    </row>
    <row r="239" spans="1:19" hidden="1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9"/>
        <v>1</v>
      </c>
      <c r="M239" s="1" t="str">
        <f>SABI_SUMMARY!L239</f>
        <v>CUB</v>
      </c>
      <c r="N239" s="1" t="str">
        <f>SABI_SUMMARY!M239</f>
        <v>NA_CUB</v>
      </c>
      <c r="O239" s="1" t="str">
        <f>SABI_SUMMARY!N239</f>
        <v>MORTALITY</v>
      </c>
      <c r="P239" s="1">
        <f>SABI_SUMMARY!O239</f>
        <v>1</v>
      </c>
      <c r="Q239" s="1">
        <f t="shared" si="10"/>
        <v>1</v>
      </c>
      <c r="R239" s="1">
        <f>VLOOKUP(A239,SABI_CUB!A:Y,21,FALSE)</f>
        <v>8</v>
      </c>
      <c r="S239" s="1">
        <f t="shared" si="11"/>
        <v>0</v>
      </c>
    </row>
    <row r="240" spans="1:19" hidden="1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9"/>
        <v>1</v>
      </c>
      <c r="M240" s="1" t="str">
        <f>SABI_SUMMARY!L240</f>
        <v>CUB</v>
      </c>
      <c r="N240" s="1" t="str">
        <f>SABI_SUMMARY!M240</f>
        <v>NA_CUB</v>
      </c>
      <c r="O240" s="1" t="str">
        <f>SABI_SUMMARY!N240</f>
        <v>MORTALITY</v>
      </c>
      <c r="P240" s="1">
        <f>SABI_SUMMARY!O240</f>
        <v>1</v>
      </c>
      <c r="Q240" s="1">
        <f t="shared" si="10"/>
        <v>1</v>
      </c>
      <c r="R240" s="1">
        <f>VLOOKUP(A240,SABI_CUB!A:Y,21,FALSE)</f>
        <v>8</v>
      </c>
      <c r="S240" s="1">
        <f t="shared" si="11"/>
        <v>0</v>
      </c>
    </row>
    <row r="241" spans="1:19" hidden="1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9"/>
        <v>1</v>
      </c>
      <c r="M241" s="1" t="str">
        <f>SABI_SUMMARY!L241</f>
        <v>CUB</v>
      </c>
      <c r="N241" s="1" t="str">
        <f>SABI_SUMMARY!M241</f>
        <v>NA_CUB</v>
      </c>
      <c r="O241" s="1" t="str">
        <f>SABI_SUMMARY!N241</f>
        <v>MORTALITY</v>
      </c>
      <c r="P241" s="1">
        <f>SABI_SUMMARY!O241</f>
        <v>1</v>
      </c>
      <c r="Q241" s="1">
        <f t="shared" si="10"/>
        <v>1</v>
      </c>
      <c r="R241" s="1">
        <f>VLOOKUP(A241,SABI_CUB!A:Y,21,FALSE)</f>
        <v>1</v>
      </c>
      <c r="S241" s="1">
        <f t="shared" si="11"/>
        <v>0</v>
      </c>
    </row>
    <row r="242" spans="1:19" hidden="1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9"/>
        <v>1</v>
      </c>
      <c r="M242" s="1" t="str">
        <f>SABI_SUMMARY!L242</f>
        <v>CUB</v>
      </c>
      <c r="N242" s="1" t="str">
        <f>SABI_SUMMARY!M242</f>
        <v>NA_CUB</v>
      </c>
      <c r="O242" s="1" t="str">
        <f>SABI_SUMMARY!N242</f>
        <v>MORTALITY</v>
      </c>
      <c r="P242" s="1">
        <f>SABI_SUMMARY!O242</f>
        <v>1</v>
      </c>
      <c r="Q242" s="1">
        <f t="shared" si="10"/>
        <v>1</v>
      </c>
      <c r="R242" s="1">
        <f>VLOOKUP(A242,SABI_CUB!A:Y,21,FALSE)</f>
        <v>1</v>
      </c>
      <c r="S242" s="1">
        <f t="shared" si="11"/>
        <v>0</v>
      </c>
    </row>
    <row r="243" spans="1:19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9"/>
        <v>16</v>
      </c>
      <c r="M243" s="1" t="str">
        <f>SABI_SUMMARY!L243</f>
        <v>JUVENILE</v>
      </c>
      <c r="N243" s="1" t="str">
        <f>SABI_SUMMARY!M243</f>
        <v>NA_JUVENILE</v>
      </c>
      <c r="O243" s="1" t="str">
        <f>SABI_SUMMARY!N243</f>
        <v>CENSORED</v>
      </c>
      <c r="P243" s="1">
        <f>SABI_SUMMARY!O243</f>
        <v>0</v>
      </c>
      <c r="Q243" s="1">
        <f t="shared" si="10"/>
        <v>1</v>
      </c>
      <c r="R243" s="1">
        <f>VLOOKUP(A243,SABI_CUB!A:Y,21,FALSE)</f>
        <v>2</v>
      </c>
      <c r="S243" s="1">
        <f t="shared" si="11"/>
        <v>0</v>
      </c>
    </row>
    <row r="244" spans="1:19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9"/>
        <v>16</v>
      </c>
      <c r="M244" s="1" t="str">
        <f>SABI_SUMMARY!L244</f>
        <v>JUVENILE</v>
      </c>
      <c r="N244" s="1" t="str">
        <f>SABI_SUMMARY!M244</f>
        <v>NA_JUVENILE</v>
      </c>
      <c r="O244" s="1" t="str">
        <f>SABI_SUMMARY!N244</f>
        <v>CENSORED</v>
      </c>
      <c r="P244" s="1">
        <f>SABI_SUMMARY!O244</f>
        <v>0</v>
      </c>
      <c r="Q244" s="1">
        <f t="shared" si="10"/>
        <v>1</v>
      </c>
      <c r="R244" s="1">
        <f>VLOOKUP(A244,SABI_CUB!A:Y,21,FALSE)</f>
        <v>2</v>
      </c>
      <c r="S244" s="1">
        <f t="shared" si="11"/>
        <v>0</v>
      </c>
    </row>
    <row r="245" spans="1:19" hidden="1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9"/>
        <v>2</v>
      </c>
      <c r="M245" s="1" t="str">
        <f>SABI_SUMMARY!L245</f>
        <v>CUB</v>
      </c>
      <c r="N245" s="1" t="str">
        <f>SABI_SUMMARY!M245</f>
        <v>NA_CUB</v>
      </c>
      <c r="O245" s="1" t="str">
        <f>SABI_SUMMARY!N245</f>
        <v>MORTALITY</v>
      </c>
      <c r="P245" s="1">
        <f>SABI_SUMMARY!O245</f>
        <v>1</v>
      </c>
      <c r="Q245" s="1">
        <f t="shared" si="10"/>
        <v>1</v>
      </c>
      <c r="R245" s="1">
        <f>VLOOKUP(A245,SABI_CUB!A:Y,21,FALSE)</f>
        <v>1</v>
      </c>
      <c r="S245" s="1">
        <f t="shared" si="11"/>
        <v>0</v>
      </c>
    </row>
    <row r="246" spans="1:19" hidden="1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9"/>
        <v>2</v>
      </c>
      <c r="M246" s="1" t="str">
        <f>SABI_SUMMARY!L246</f>
        <v>CUB</v>
      </c>
      <c r="N246" s="1" t="str">
        <f>SABI_SUMMARY!M246</f>
        <v>NA_CUB</v>
      </c>
      <c r="O246" s="1" t="str">
        <f>SABI_SUMMARY!N246</f>
        <v>MORTALITY</v>
      </c>
      <c r="P246" s="1">
        <f>SABI_SUMMARY!O246</f>
        <v>1</v>
      </c>
      <c r="Q246" s="1">
        <f t="shared" si="10"/>
        <v>1</v>
      </c>
      <c r="R246" s="1">
        <f>VLOOKUP(A246,SABI_CUB!A:Y,21,FALSE)</f>
        <v>1</v>
      </c>
      <c r="S246" s="1">
        <f t="shared" si="11"/>
        <v>0</v>
      </c>
    </row>
    <row r="247" spans="1:19" hidden="1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9"/>
        <v>7</v>
      </c>
      <c r="M247" s="1" t="str">
        <f>SABI_SUMMARY!L247</f>
        <v>CUB</v>
      </c>
      <c r="N247" s="1" t="str">
        <f>SABI_SUMMARY!M247</f>
        <v>FEMALE_CUB</v>
      </c>
      <c r="O247" s="1" t="str">
        <f>SABI_SUMMARY!N247</f>
        <v>MORTALITY</v>
      </c>
      <c r="P247" s="1">
        <f>SABI_SUMMARY!O247</f>
        <v>1</v>
      </c>
      <c r="Q247" s="1">
        <f t="shared" si="10"/>
        <v>1</v>
      </c>
      <c r="R247" s="1">
        <f>VLOOKUP(A247,SABI_CUB!A:Y,21,FALSE)</f>
        <v>2</v>
      </c>
      <c r="S247" s="1">
        <f t="shared" si="11"/>
        <v>0</v>
      </c>
    </row>
    <row r="248" spans="1:19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9"/>
        <v>24</v>
      </c>
      <c r="M248" s="1" t="str">
        <f>SABI_SUMMARY!L248</f>
        <v>SUBADULT</v>
      </c>
      <c r="N248" s="1" t="str">
        <f>SABI_SUMMARY!M248</f>
        <v>FEMALE_SUBADULT</v>
      </c>
      <c r="O248" s="1" t="str">
        <f>SABI_SUMMARY!N248</f>
        <v>MORTALITY</v>
      </c>
      <c r="P248" s="1">
        <f>SABI_SUMMARY!O248</f>
        <v>1</v>
      </c>
      <c r="Q248" s="1">
        <f t="shared" si="10"/>
        <v>0</v>
      </c>
      <c r="R248" s="1">
        <f>VLOOKUP(A248,SABI_CUB!A:Y,21,FALSE)</f>
        <v>2</v>
      </c>
      <c r="S248" s="1">
        <f t="shared" si="11"/>
        <v>1</v>
      </c>
    </row>
    <row r="249" spans="1:19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9"/>
        <v>24</v>
      </c>
      <c r="M249" s="1" t="str">
        <f>SABI_SUMMARY!L249</f>
        <v>SUBADULT</v>
      </c>
      <c r="N249" s="1" t="str">
        <f>SABI_SUMMARY!M249</f>
        <v>MALE_SUBADULT</v>
      </c>
      <c r="O249" s="1" t="str">
        <f>SABI_SUMMARY!N249</f>
        <v>CENSORED</v>
      </c>
      <c r="P249" s="1">
        <f>SABI_SUMMARY!O249</f>
        <v>0</v>
      </c>
      <c r="Q249" s="1">
        <f t="shared" si="10"/>
        <v>0</v>
      </c>
      <c r="R249" s="1">
        <f>VLOOKUP(A249,SABI_CUB!A:Y,21,FALSE)</f>
        <v>3</v>
      </c>
      <c r="S249" s="1">
        <f t="shared" si="11"/>
        <v>1</v>
      </c>
    </row>
    <row r="250" spans="1:19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9"/>
        <v>24</v>
      </c>
      <c r="M250" s="1" t="str">
        <f>SABI_SUMMARY!L250</f>
        <v>ADULT_60_72</v>
      </c>
      <c r="N250" s="1" t="str">
        <f>SABI_SUMMARY!M250</f>
        <v>FEMALE_ADULT_60_72</v>
      </c>
      <c r="O250" s="1" t="str">
        <f>SABI_SUMMARY!N250</f>
        <v>CENSORED</v>
      </c>
      <c r="P250" s="1">
        <f>SABI_SUMMARY!O250</f>
        <v>0</v>
      </c>
      <c r="Q250" s="1">
        <f t="shared" si="10"/>
        <v>0</v>
      </c>
      <c r="R250" s="1">
        <f>VLOOKUP(A250,SABI_CUB!A:Y,21,FALSE)</f>
        <v>3</v>
      </c>
      <c r="S250" s="1">
        <f t="shared" si="11"/>
        <v>1</v>
      </c>
    </row>
    <row r="251" spans="1:19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9"/>
        <v>24</v>
      </c>
      <c r="M251" s="1" t="str">
        <f>SABI_SUMMARY!L251</f>
        <v>ADULT_60_72</v>
      </c>
      <c r="N251" s="1" t="str">
        <f>SABI_SUMMARY!M251</f>
        <v>MALE_ADULT_60_72</v>
      </c>
      <c r="O251" s="1" t="str">
        <f>SABI_SUMMARY!N251</f>
        <v>CENSORED</v>
      </c>
      <c r="P251" s="1">
        <f>SABI_SUMMARY!O251</f>
        <v>0</v>
      </c>
      <c r="Q251" s="1">
        <f t="shared" si="10"/>
        <v>0</v>
      </c>
      <c r="R251" s="1">
        <f>VLOOKUP(A251,SABI_CUB!A:Y,21,FALSE)</f>
        <v>3</v>
      </c>
      <c r="S251" s="1">
        <f t="shared" si="11"/>
        <v>1</v>
      </c>
    </row>
    <row r="252" spans="1:19" hidden="1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9"/>
        <v>8</v>
      </c>
      <c r="M252" s="1" t="str">
        <f>SABI_SUMMARY!L252</f>
        <v>CUB</v>
      </c>
      <c r="N252" s="1" t="str">
        <f>SABI_SUMMARY!M252</f>
        <v>MALE_CUB</v>
      </c>
      <c r="O252" s="1" t="str">
        <f>SABI_SUMMARY!N252</f>
        <v>MORTALITY</v>
      </c>
      <c r="P252" s="1">
        <f>SABI_SUMMARY!O252</f>
        <v>1</v>
      </c>
      <c r="Q252" s="1">
        <f t="shared" si="10"/>
        <v>1</v>
      </c>
      <c r="R252" s="1">
        <f>VLOOKUP(A252,SABI_CUB!A:Y,21,FALSE)</f>
        <v>1</v>
      </c>
      <c r="S252" s="1">
        <f t="shared" si="11"/>
        <v>0</v>
      </c>
    </row>
    <row r="253" spans="1:19" hidden="1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9"/>
        <v>10</v>
      </c>
      <c r="M253" s="1" t="str">
        <f>SABI_SUMMARY!L253</f>
        <v>CUB</v>
      </c>
      <c r="N253" s="1" t="str">
        <f>SABI_SUMMARY!M253</f>
        <v>MALE_CUB</v>
      </c>
      <c r="O253" s="1" t="str">
        <f>SABI_SUMMARY!N253</f>
        <v>MORTALITY</v>
      </c>
      <c r="P253" s="1">
        <f>SABI_SUMMARY!O253</f>
        <v>1</v>
      </c>
      <c r="Q253" s="1">
        <f t="shared" si="10"/>
        <v>1</v>
      </c>
      <c r="R253" s="1">
        <f>VLOOKUP(A253,SABI_CUB!A:Y,21,FALSE)</f>
        <v>1</v>
      </c>
      <c r="S253" s="1">
        <f t="shared" si="11"/>
        <v>0</v>
      </c>
    </row>
    <row r="254" spans="1:19" hidden="1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9"/>
        <v>3</v>
      </c>
      <c r="M254" s="1" t="str">
        <f>SABI_SUMMARY!L254</f>
        <v>CUB</v>
      </c>
      <c r="N254" s="1" t="str">
        <f>SABI_SUMMARY!M254</f>
        <v>NA_CUB</v>
      </c>
      <c r="O254" s="1" t="str">
        <f>SABI_SUMMARY!N254</f>
        <v>MORTALITY</v>
      </c>
      <c r="P254" s="1">
        <f>SABI_SUMMARY!O254</f>
        <v>1</v>
      </c>
      <c r="Q254" s="1">
        <f t="shared" si="10"/>
        <v>1</v>
      </c>
      <c r="R254" s="1">
        <f>VLOOKUP(A254,SABI_CUB!A:Y,21,FALSE)</f>
        <v>2</v>
      </c>
      <c r="S254" s="1">
        <f t="shared" si="11"/>
        <v>0</v>
      </c>
    </row>
    <row r="255" spans="1:19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9"/>
        <v>17</v>
      </c>
      <c r="M255" s="1" t="str">
        <f>SABI_SUMMARY!L255</f>
        <v>JUVENILE</v>
      </c>
      <c r="N255" s="1" t="str">
        <f>SABI_SUMMARY!M255</f>
        <v>FEMALE_JUVENILE</v>
      </c>
      <c r="O255" s="1" t="str">
        <f>SABI_SUMMARY!N255</f>
        <v>CENSORED</v>
      </c>
      <c r="P255" s="1">
        <f>SABI_SUMMARY!O255</f>
        <v>0</v>
      </c>
      <c r="Q255" s="1">
        <f t="shared" si="10"/>
        <v>1</v>
      </c>
      <c r="R255" s="1">
        <f>VLOOKUP(A255,SABI_CUB!A:Y,21,FALSE)</f>
        <v>2</v>
      </c>
      <c r="S255" s="1">
        <f t="shared" si="11"/>
        <v>0</v>
      </c>
    </row>
    <row r="256" spans="1:19" hidden="1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9"/>
        <v>1</v>
      </c>
      <c r="M256" s="1" t="str">
        <f>SABI_SUMMARY!L256</f>
        <v>CUB</v>
      </c>
      <c r="N256" s="1" t="str">
        <f>SABI_SUMMARY!M256</f>
        <v>NA_CUB</v>
      </c>
      <c r="O256" s="1" t="str">
        <f>SABI_SUMMARY!N256</f>
        <v>MORTALITY</v>
      </c>
      <c r="P256" s="1">
        <f>SABI_SUMMARY!O256</f>
        <v>1</v>
      </c>
      <c r="Q256" s="1">
        <f t="shared" si="10"/>
        <v>1</v>
      </c>
      <c r="R256" s="1">
        <f>VLOOKUP(A256,SABI_CUB!A:Y,21,FALSE)</f>
        <v>3</v>
      </c>
      <c r="S256" s="1">
        <f t="shared" si="11"/>
        <v>0</v>
      </c>
    </row>
    <row r="257" spans="1:19" hidden="1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9"/>
        <v>1</v>
      </c>
      <c r="M257" s="1" t="str">
        <f>SABI_SUMMARY!L257</f>
        <v>CUB</v>
      </c>
      <c r="N257" s="1" t="str">
        <f>SABI_SUMMARY!M257</f>
        <v>NA_CUB</v>
      </c>
      <c r="O257" s="1" t="str">
        <f>SABI_SUMMARY!N257</f>
        <v>MORTALITY</v>
      </c>
      <c r="P257" s="1">
        <f>SABI_SUMMARY!O257</f>
        <v>1</v>
      </c>
      <c r="Q257" s="1">
        <f t="shared" si="10"/>
        <v>1</v>
      </c>
      <c r="R257" s="1">
        <f>VLOOKUP(A257,SABI_CUB!A:Y,21,FALSE)</f>
        <v>3</v>
      </c>
      <c r="S257" s="1">
        <f t="shared" si="11"/>
        <v>0</v>
      </c>
    </row>
    <row r="258" spans="1:19" hidden="1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9"/>
        <v>3</v>
      </c>
      <c r="M258" s="1" t="str">
        <f>SABI_SUMMARY!L258</f>
        <v>CUB</v>
      </c>
      <c r="N258" s="1" t="str">
        <f>SABI_SUMMARY!M258</f>
        <v>NA_CUB</v>
      </c>
      <c r="O258" s="1" t="str">
        <f>SABI_SUMMARY!N258</f>
        <v>MORTALITY</v>
      </c>
      <c r="P258" s="1">
        <f>SABI_SUMMARY!O258</f>
        <v>1</v>
      </c>
      <c r="Q258" s="1">
        <f t="shared" si="10"/>
        <v>1</v>
      </c>
      <c r="R258" s="1">
        <f>VLOOKUP(A258,SABI_CUB!A:Y,21,FALSE)</f>
        <v>4</v>
      </c>
      <c r="S258" s="1">
        <f t="shared" si="11"/>
        <v>0</v>
      </c>
    </row>
    <row r="259" spans="1:19" hidden="1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ref="L259:L322" si="12">IF(Q259&gt;0,K259,24)</f>
        <v>6</v>
      </c>
      <c r="M259" s="1" t="str">
        <f>SABI_SUMMARY!L259</f>
        <v>CUB</v>
      </c>
      <c r="N259" s="1" t="str">
        <f>SABI_SUMMARY!M259</f>
        <v>FEMALE_CUB</v>
      </c>
      <c r="O259" s="1" t="str">
        <f>SABI_SUMMARY!N259</f>
        <v>MORTALITY</v>
      </c>
      <c r="P259" s="1">
        <f>SABI_SUMMARY!O259</f>
        <v>1</v>
      </c>
      <c r="Q259" s="1">
        <f t="shared" ref="Q259:Q322" si="13">IF(K259&lt;=24,1,0)</f>
        <v>1</v>
      </c>
      <c r="R259" s="1">
        <f>VLOOKUP(A259,SABI_CUB!A:Y,21,FALSE)</f>
        <v>4</v>
      </c>
      <c r="S259" s="1">
        <f t="shared" ref="S259:S322" si="14">IF(K259&gt;=24,1,0)</f>
        <v>0</v>
      </c>
    </row>
    <row r="260" spans="1:19" hidden="1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si="12"/>
        <v>1</v>
      </c>
      <c r="M260" s="1" t="str">
        <f>SABI_SUMMARY!L260</f>
        <v>CUB</v>
      </c>
      <c r="N260" s="1" t="str">
        <f>SABI_SUMMARY!M260</f>
        <v>NA_CUB</v>
      </c>
      <c r="O260" s="1" t="str">
        <f>SABI_SUMMARY!N260</f>
        <v>MORTALITY</v>
      </c>
      <c r="P260" s="1">
        <f>SABI_SUMMARY!O260</f>
        <v>1</v>
      </c>
      <c r="Q260" s="1">
        <f t="shared" si="13"/>
        <v>1</v>
      </c>
      <c r="R260" s="1">
        <f>VLOOKUP(A260,SABI_CUB!A:Y,21,FALSE)</f>
        <v>5</v>
      </c>
      <c r="S260" s="1">
        <f t="shared" si="14"/>
        <v>0</v>
      </c>
    </row>
    <row r="261" spans="1:19" hidden="1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12"/>
        <v>1</v>
      </c>
      <c r="M261" s="1" t="str">
        <f>SABI_SUMMARY!L261</f>
        <v>CUB</v>
      </c>
      <c r="N261" s="1" t="str">
        <f>SABI_SUMMARY!M261</f>
        <v>NA_CUB</v>
      </c>
      <c r="O261" s="1" t="str">
        <f>SABI_SUMMARY!N261</f>
        <v>MORTALITY</v>
      </c>
      <c r="P261" s="1">
        <f>SABI_SUMMARY!O261</f>
        <v>1</v>
      </c>
      <c r="Q261" s="1">
        <f t="shared" si="13"/>
        <v>1</v>
      </c>
      <c r="R261" s="1">
        <f>VLOOKUP(A261,SABI_CUB!A:Y,21,FALSE)</f>
        <v>5</v>
      </c>
      <c r="S261" s="1">
        <f t="shared" si="14"/>
        <v>0</v>
      </c>
    </row>
    <row r="262" spans="1:19" hidden="1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12"/>
        <v>5</v>
      </c>
      <c r="M262" s="1" t="str">
        <f>SABI_SUMMARY!L262</f>
        <v>CUB</v>
      </c>
      <c r="N262" s="1" t="str">
        <f>SABI_SUMMARY!M262</f>
        <v>FEMALE_CUB</v>
      </c>
      <c r="O262" s="1" t="str">
        <f>SABI_SUMMARY!N262</f>
        <v>MORTALITY</v>
      </c>
      <c r="P262" s="1">
        <f>SABI_SUMMARY!O262</f>
        <v>1</v>
      </c>
      <c r="Q262" s="1">
        <f t="shared" si="13"/>
        <v>1</v>
      </c>
      <c r="R262" s="1">
        <f>VLOOKUP(A262,SABI_CUB!A:Y,21,FALSE)</f>
        <v>6</v>
      </c>
      <c r="S262" s="1">
        <f t="shared" si="14"/>
        <v>0</v>
      </c>
    </row>
    <row r="263" spans="1:19" hidden="1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12"/>
        <v>7</v>
      </c>
      <c r="M263" s="1" t="str">
        <f>SABI_SUMMARY!L263</f>
        <v>CUB</v>
      </c>
      <c r="N263" s="1" t="str">
        <f>SABI_SUMMARY!M263</f>
        <v>MALE_CUB</v>
      </c>
      <c r="O263" s="1" t="str">
        <f>SABI_SUMMARY!N263</f>
        <v>CENSORED</v>
      </c>
      <c r="P263" s="1">
        <f>SABI_SUMMARY!O263</f>
        <v>0</v>
      </c>
      <c r="Q263" s="1">
        <f t="shared" si="13"/>
        <v>1</v>
      </c>
      <c r="R263" s="1">
        <f>VLOOKUP(A263,SABI_CUB!A:Y,21,FALSE)</f>
        <v>6</v>
      </c>
      <c r="S263" s="1">
        <f t="shared" si="14"/>
        <v>0</v>
      </c>
    </row>
    <row r="264" spans="1:19" hidden="1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12"/>
        <v>1</v>
      </c>
      <c r="M264" s="1" t="str">
        <f>SABI_SUMMARY!L264</f>
        <v>CUB</v>
      </c>
      <c r="N264" s="1" t="str">
        <f>SABI_SUMMARY!M264</f>
        <v>NA_CUB</v>
      </c>
      <c r="O264" s="1" t="str">
        <f>SABI_SUMMARY!N264</f>
        <v>MORTALITY</v>
      </c>
      <c r="P264" s="1">
        <f>SABI_SUMMARY!O264</f>
        <v>1</v>
      </c>
      <c r="Q264" s="1">
        <f t="shared" si="13"/>
        <v>1</v>
      </c>
      <c r="R264" s="1">
        <f>VLOOKUP(A264,SABI_CUB!A:Y,21,FALSE)</f>
        <v>1</v>
      </c>
      <c r="S264" s="1">
        <f t="shared" si="14"/>
        <v>0</v>
      </c>
    </row>
    <row r="265" spans="1:19" hidden="1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12"/>
        <v>1</v>
      </c>
      <c r="M265" s="1" t="str">
        <f>SABI_SUMMARY!L265</f>
        <v>CUB</v>
      </c>
      <c r="N265" s="1" t="str">
        <f>SABI_SUMMARY!M265</f>
        <v>NA_CUB</v>
      </c>
      <c r="O265" s="1" t="str">
        <f>SABI_SUMMARY!N265</f>
        <v>MORTALITY</v>
      </c>
      <c r="P265" s="1">
        <f>SABI_SUMMARY!O265</f>
        <v>1</v>
      </c>
      <c r="Q265" s="1">
        <f t="shared" si="13"/>
        <v>1</v>
      </c>
      <c r="R265" s="1">
        <f>VLOOKUP(A265,SABI_CUB!A:Y,21,FALSE)</f>
        <v>1</v>
      </c>
      <c r="S265" s="1">
        <f t="shared" si="14"/>
        <v>0</v>
      </c>
    </row>
    <row r="266" spans="1:19" hidden="1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12"/>
        <v>3</v>
      </c>
      <c r="M266" s="1" t="str">
        <f>SABI_SUMMARY!L266</f>
        <v>CUB</v>
      </c>
      <c r="N266" s="1" t="str">
        <f>SABI_SUMMARY!M266</f>
        <v>FEMALE_CUB</v>
      </c>
      <c r="O266" s="1" t="str">
        <f>SABI_SUMMARY!N266</f>
        <v>MORTALITY</v>
      </c>
      <c r="P266" s="1">
        <f>SABI_SUMMARY!O266</f>
        <v>1</v>
      </c>
      <c r="Q266" s="1">
        <f t="shared" si="13"/>
        <v>1</v>
      </c>
      <c r="R266" s="1">
        <f>VLOOKUP(A266,SABI_CUB!A:Y,21,FALSE)</f>
        <v>2</v>
      </c>
      <c r="S266" s="1">
        <f t="shared" si="14"/>
        <v>0</v>
      </c>
    </row>
    <row r="267" spans="1:19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12"/>
        <v>24</v>
      </c>
      <c r="M267" s="1" t="str">
        <f>SABI_SUMMARY!L267</f>
        <v>SUBADULT</v>
      </c>
      <c r="N267" s="1" t="str">
        <f>SABI_SUMMARY!M267</f>
        <v>MALE_SUBADULT</v>
      </c>
      <c r="O267" s="1" t="str">
        <f>SABI_SUMMARY!N267</f>
        <v>CENSORED</v>
      </c>
      <c r="P267" s="1">
        <f>SABI_SUMMARY!O267</f>
        <v>0</v>
      </c>
      <c r="Q267" s="1">
        <f t="shared" si="13"/>
        <v>0</v>
      </c>
      <c r="R267" s="1">
        <f>VLOOKUP(A267,SABI_CUB!A:Y,21,FALSE)</f>
        <v>2</v>
      </c>
      <c r="S267" s="1">
        <f t="shared" si="14"/>
        <v>1</v>
      </c>
    </row>
    <row r="268" spans="1:19" hidden="1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12"/>
        <v>4</v>
      </c>
      <c r="M268" s="1" t="str">
        <f>SABI_SUMMARY!L268</f>
        <v>CUB</v>
      </c>
      <c r="N268" s="1" t="str">
        <f>SABI_SUMMARY!M268</f>
        <v>FEMALE_CUB</v>
      </c>
      <c r="O268" s="1" t="str">
        <f>SABI_SUMMARY!N268</f>
        <v>MORTALITY</v>
      </c>
      <c r="P268" s="1">
        <f>SABI_SUMMARY!O268</f>
        <v>1</v>
      </c>
      <c r="Q268" s="1">
        <f t="shared" si="13"/>
        <v>1</v>
      </c>
      <c r="R268" s="1">
        <f>VLOOKUP(A268,SABI_CUB!A:Y,21,FALSE)</f>
        <v>3</v>
      </c>
      <c r="S268" s="1">
        <f t="shared" si="14"/>
        <v>0</v>
      </c>
    </row>
    <row r="269" spans="1:19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12"/>
        <v>24</v>
      </c>
      <c r="M269" s="1" t="str">
        <f>SABI_SUMMARY!L269</f>
        <v>ADULT_48_60</v>
      </c>
      <c r="N269" s="1" t="str">
        <f>SABI_SUMMARY!M269</f>
        <v>MALE_ADULT_48_60</v>
      </c>
      <c r="O269" s="1" t="str">
        <f>SABI_SUMMARY!N269</f>
        <v>CENSORED</v>
      </c>
      <c r="P269" s="1">
        <f>SABI_SUMMARY!O269</f>
        <v>0</v>
      </c>
      <c r="Q269" s="1">
        <f t="shared" si="13"/>
        <v>0</v>
      </c>
      <c r="R269" s="1">
        <f>VLOOKUP(A269,SABI_CUB!A:Y,21,FALSE)</f>
        <v>3</v>
      </c>
      <c r="S269" s="1">
        <f t="shared" si="14"/>
        <v>1</v>
      </c>
    </row>
    <row r="270" spans="1:19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12"/>
        <v>14</v>
      </c>
      <c r="M270" s="1" t="str">
        <f>SABI_SUMMARY!L270</f>
        <v>JUVENILE</v>
      </c>
      <c r="N270" s="1" t="str">
        <f>SABI_SUMMARY!M270</f>
        <v>MALE_JUVENILE</v>
      </c>
      <c r="O270" s="1" t="str">
        <f>SABI_SUMMARY!N270</f>
        <v>MORTALITY</v>
      </c>
      <c r="P270" s="1">
        <f>SABI_SUMMARY!O270</f>
        <v>1</v>
      </c>
      <c r="Q270" s="1">
        <f t="shared" si="13"/>
        <v>1</v>
      </c>
      <c r="R270" s="1">
        <f>VLOOKUP(A270,SABI_CUB!A:Y,21,FALSE)</f>
        <v>4</v>
      </c>
      <c r="S270" s="1">
        <f t="shared" si="14"/>
        <v>0</v>
      </c>
    </row>
    <row r="271" spans="1:19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12"/>
        <v>22</v>
      </c>
      <c r="M271" s="1" t="str">
        <f>SABI_SUMMARY!L271</f>
        <v>JUVENILE</v>
      </c>
      <c r="N271" s="1" t="str">
        <f>SABI_SUMMARY!M271</f>
        <v>MALE_JUVENILE</v>
      </c>
      <c r="O271" s="1" t="str">
        <f>SABI_SUMMARY!N271</f>
        <v>CENSORED</v>
      </c>
      <c r="P271" s="1">
        <f>SABI_SUMMARY!O271</f>
        <v>0</v>
      </c>
      <c r="Q271" s="1">
        <f t="shared" si="13"/>
        <v>1</v>
      </c>
      <c r="R271" s="1">
        <f>VLOOKUP(A271,SABI_CUB!A:Y,21,FALSE)</f>
        <v>4</v>
      </c>
      <c r="S271" s="1">
        <f t="shared" si="14"/>
        <v>0</v>
      </c>
    </row>
    <row r="272" spans="1:19" hidden="1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12"/>
        <v>1</v>
      </c>
      <c r="M272" s="1" t="str">
        <f>SABI_SUMMARY!L272</f>
        <v>CUB</v>
      </c>
      <c r="N272" s="1" t="str">
        <f>SABI_SUMMARY!M272</f>
        <v>MALE_CUB</v>
      </c>
      <c r="O272" s="1" t="str">
        <f>SABI_SUMMARY!N272</f>
        <v>MORTALITY</v>
      </c>
      <c r="P272" s="1">
        <f>SABI_SUMMARY!O272</f>
        <v>1</v>
      </c>
      <c r="Q272" s="1">
        <f t="shared" si="13"/>
        <v>1</v>
      </c>
      <c r="R272" s="1">
        <f>VLOOKUP(A272,SABI_CUB!A:Y,21,FALSE)</f>
        <v>5</v>
      </c>
      <c r="S272" s="1">
        <f t="shared" si="14"/>
        <v>0</v>
      </c>
    </row>
    <row r="273" spans="1:19" hidden="1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12"/>
        <v>5</v>
      </c>
      <c r="M273" s="1" t="str">
        <f>SABI_SUMMARY!L273</f>
        <v>CUB</v>
      </c>
      <c r="N273" s="1" t="str">
        <f>SABI_SUMMARY!M273</f>
        <v>MALE_CUB</v>
      </c>
      <c r="O273" s="1" t="str">
        <f>SABI_SUMMARY!N273</f>
        <v>MORTALITY</v>
      </c>
      <c r="P273" s="1">
        <f>SABI_SUMMARY!O273</f>
        <v>1</v>
      </c>
      <c r="Q273" s="1">
        <f t="shared" si="13"/>
        <v>1</v>
      </c>
      <c r="R273" s="1">
        <f>VLOOKUP(A273,SABI_CUB!A:Y,21,FALSE)</f>
        <v>5</v>
      </c>
      <c r="S273" s="1">
        <f t="shared" si="14"/>
        <v>0</v>
      </c>
    </row>
    <row r="274" spans="1:19" hidden="1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12"/>
        <v>9</v>
      </c>
      <c r="M274" s="1" t="str">
        <f>SABI_SUMMARY!L274</f>
        <v>CUB</v>
      </c>
      <c r="N274" s="1" t="str">
        <f>SABI_SUMMARY!M274</f>
        <v>FEMALE_CUB</v>
      </c>
      <c r="O274" s="1" t="str">
        <f>SABI_SUMMARY!N274</f>
        <v>MORTALITY</v>
      </c>
      <c r="P274" s="1">
        <f>SABI_SUMMARY!O274</f>
        <v>1</v>
      </c>
      <c r="Q274" s="1">
        <f t="shared" si="13"/>
        <v>1</v>
      </c>
      <c r="R274" s="1">
        <f>VLOOKUP(A274,SABI_CUB!A:Y,21,FALSE)</f>
        <v>5</v>
      </c>
      <c r="S274" s="1">
        <f t="shared" si="14"/>
        <v>0</v>
      </c>
    </row>
    <row r="275" spans="1:19" hidden="1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12"/>
        <v>1</v>
      </c>
      <c r="M275" s="1" t="str">
        <f>SABI_SUMMARY!L275</f>
        <v>CUB</v>
      </c>
      <c r="N275" s="1" t="str">
        <f>SABI_SUMMARY!M275</f>
        <v>NA_CUB</v>
      </c>
      <c r="O275" s="1" t="str">
        <f>SABI_SUMMARY!N275</f>
        <v>MORTALITY</v>
      </c>
      <c r="P275" s="1">
        <f>SABI_SUMMARY!O275</f>
        <v>1</v>
      </c>
      <c r="Q275" s="1">
        <f t="shared" si="13"/>
        <v>1</v>
      </c>
      <c r="R275" s="1">
        <f>VLOOKUP(A275,SABI_CUB!A:Y,21,FALSE)</f>
        <v>6</v>
      </c>
      <c r="S275" s="1">
        <f t="shared" si="14"/>
        <v>0</v>
      </c>
    </row>
    <row r="276" spans="1:19" hidden="1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12"/>
        <v>7</v>
      </c>
      <c r="M276" s="1" t="str">
        <f>SABI_SUMMARY!L276</f>
        <v>CUB</v>
      </c>
      <c r="N276" s="1" t="str">
        <f>SABI_SUMMARY!M276</f>
        <v>MALE_CUB</v>
      </c>
      <c r="O276" s="1" t="str">
        <f>SABI_SUMMARY!N276</f>
        <v>MORTALITY</v>
      </c>
      <c r="P276" s="1">
        <f>SABI_SUMMARY!O276</f>
        <v>1</v>
      </c>
      <c r="Q276" s="1">
        <f t="shared" si="13"/>
        <v>1</v>
      </c>
      <c r="R276" s="1">
        <f>VLOOKUP(A276,SABI_CUB!A:Y,21,FALSE)</f>
        <v>6</v>
      </c>
      <c r="S276" s="1">
        <f t="shared" si="14"/>
        <v>0</v>
      </c>
    </row>
    <row r="277" spans="1:19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12"/>
        <v>24</v>
      </c>
      <c r="M277" s="1" t="str">
        <f>SABI_SUMMARY!L277</f>
        <v>SUBADULT</v>
      </c>
      <c r="N277" s="1" t="str">
        <f>SABI_SUMMARY!M277</f>
        <v>MALE_SUBADULT</v>
      </c>
      <c r="O277" s="1" t="str">
        <f>SABI_SUMMARY!N277</f>
        <v>CENSORED</v>
      </c>
      <c r="P277" s="1">
        <f>SABI_SUMMARY!O277</f>
        <v>0</v>
      </c>
      <c r="Q277" s="1">
        <f t="shared" si="13"/>
        <v>0</v>
      </c>
      <c r="R277" s="1">
        <f>VLOOKUP(A277,SABI_CUB!A:Y,21,FALSE)</f>
        <v>6</v>
      </c>
      <c r="S277" s="1">
        <f t="shared" si="14"/>
        <v>1</v>
      </c>
    </row>
    <row r="278" spans="1:19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12"/>
        <v>24</v>
      </c>
      <c r="M278" s="1" t="str">
        <f>SABI_SUMMARY!L278</f>
        <v>ADULT_60_72</v>
      </c>
      <c r="N278" s="1" t="str">
        <f>SABI_SUMMARY!M278</f>
        <v>FEMALE_ADULT_60_72</v>
      </c>
      <c r="O278" s="1" t="str">
        <f>SABI_SUMMARY!N278</f>
        <v>MORTALITY</v>
      </c>
      <c r="P278" s="1">
        <f>SABI_SUMMARY!O278</f>
        <v>1</v>
      </c>
      <c r="Q278" s="1">
        <f t="shared" si="13"/>
        <v>0</v>
      </c>
      <c r="R278" s="1">
        <f>VLOOKUP(A278,SABI_CUB!A:Y,21,FALSE)</f>
        <v>1</v>
      </c>
      <c r="S278" s="1">
        <f t="shared" si="14"/>
        <v>1</v>
      </c>
    </row>
    <row r="279" spans="1:19" hidden="1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12"/>
        <v>3</v>
      </c>
      <c r="M279" s="1" t="str">
        <f>SABI_SUMMARY!L279</f>
        <v>CUB</v>
      </c>
      <c r="N279" s="1" t="str">
        <f>SABI_SUMMARY!M279</f>
        <v>NA_CUB</v>
      </c>
      <c r="O279" s="1" t="str">
        <f>SABI_SUMMARY!N279</f>
        <v>MORTALITY</v>
      </c>
      <c r="P279" s="1">
        <f>SABI_SUMMARY!O279</f>
        <v>1</v>
      </c>
      <c r="Q279" s="1">
        <f t="shared" si="13"/>
        <v>1</v>
      </c>
      <c r="R279" s="1">
        <f>VLOOKUP(A279,SABI_CUB!A:Y,21,FALSE)</f>
        <v>2</v>
      </c>
      <c r="S279" s="1">
        <f t="shared" si="14"/>
        <v>0</v>
      </c>
    </row>
    <row r="280" spans="1:19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12"/>
        <v>23</v>
      </c>
      <c r="M280" s="1" t="str">
        <f>SABI_SUMMARY!L280</f>
        <v>JUVENILE</v>
      </c>
      <c r="N280" s="1" t="str">
        <f>SABI_SUMMARY!M280</f>
        <v>MALE_JUVENILE</v>
      </c>
      <c r="O280" s="1" t="str">
        <f>SABI_SUMMARY!N280</f>
        <v>CENSORED</v>
      </c>
      <c r="P280" s="1">
        <f>SABI_SUMMARY!O280</f>
        <v>0</v>
      </c>
      <c r="Q280" s="1">
        <f t="shared" si="13"/>
        <v>1</v>
      </c>
      <c r="R280" s="1">
        <f>VLOOKUP(A280,SABI_CUB!A:Y,21,FALSE)</f>
        <v>2</v>
      </c>
      <c r="S280" s="1">
        <f t="shared" si="14"/>
        <v>0</v>
      </c>
    </row>
    <row r="281" spans="1:19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12"/>
        <v>24</v>
      </c>
      <c r="M281" s="1" t="str">
        <f>SABI_SUMMARY!L281</f>
        <v>SUBADULT</v>
      </c>
      <c r="N281" s="1" t="str">
        <f>SABI_SUMMARY!M281</f>
        <v>MALE_SUBADULT</v>
      </c>
      <c r="O281" s="1" t="str">
        <f>SABI_SUMMARY!N281</f>
        <v>CENSORED</v>
      </c>
      <c r="P281" s="1">
        <f>SABI_SUMMARY!O281</f>
        <v>0</v>
      </c>
      <c r="Q281" s="1">
        <f t="shared" si="13"/>
        <v>0</v>
      </c>
      <c r="R281" s="1">
        <f>VLOOKUP(A281,SABI_CUB!A:Y,21,FALSE)</f>
        <v>3</v>
      </c>
      <c r="S281" s="1">
        <f t="shared" si="14"/>
        <v>1</v>
      </c>
    </row>
    <row r="282" spans="1:19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12"/>
        <v>24</v>
      </c>
      <c r="M282" s="1" t="str">
        <f>SABI_SUMMARY!L282</f>
        <v>SUBADULT</v>
      </c>
      <c r="N282" s="1" t="str">
        <f>SABI_SUMMARY!M282</f>
        <v>FEMALE_SUBADULT</v>
      </c>
      <c r="O282" s="1" t="str">
        <f>SABI_SUMMARY!N282</f>
        <v>CENSORED</v>
      </c>
      <c r="P282" s="1">
        <f>SABI_SUMMARY!O282</f>
        <v>0</v>
      </c>
      <c r="Q282" s="1">
        <f t="shared" si="13"/>
        <v>0</v>
      </c>
      <c r="R282" s="1">
        <f>VLOOKUP(A282,SABI_CUB!A:Y,21,FALSE)</f>
        <v>4</v>
      </c>
      <c r="S282" s="1">
        <f t="shared" si="14"/>
        <v>1</v>
      </c>
    </row>
    <row r="283" spans="1:19" hidden="1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12"/>
        <v>2</v>
      </c>
      <c r="M283" s="1" t="str">
        <f>SABI_SUMMARY!L283</f>
        <v>CUB</v>
      </c>
      <c r="N283" s="1" t="str">
        <f>SABI_SUMMARY!M283</f>
        <v>NA_CUB</v>
      </c>
      <c r="O283" s="1" t="str">
        <f>SABI_SUMMARY!N283</f>
        <v>MORTALITY</v>
      </c>
      <c r="P283" s="1">
        <f>SABI_SUMMARY!O283</f>
        <v>1</v>
      </c>
      <c r="Q283" s="1">
        <f t="shared" si="13"/>
        <v>1</v>
      </c>
      <c r="R283" s="1">
        <f>VLOOKUP(A283,SABI_CUB!A:Y,21,FALSE)</f>
        <v>1</v>
      </c>
      <c r="S283" s="1">
        <f t="shared" si="14"/>
        <v>0</v>
      </c>
    </row>
    <row r="284" spans="1:19" hidden="1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12"/>
        <v>2</v>
      </c>
      <c r="M284" s="1" t="str">
        <f>SABI_SUMMARY!L284</f>
        <v>CUB</v>
      </c>
      <c r="N284" s="1" t="str">
        <f>SABI_SUMMARY!M284</f>
        <v>NA_CUB</v>
      </c>
      <c r="O284" s="1" t="str">
        <f>SABI_SUMMARY!N284</f>
        <v>MORTALITY</v>
      </c>
      <c r="P284" s="1">
        <f>SABI_SUMMARY!O284</f>
        <v>1</v>
      </c>
      <c r="Q284" s="1">
        <f t="shared" si="13"/>
        <v>1</v>
      </c>
      <c r="R284" s="1">
        <f>VLOOKUP(A284,SABI_CUB!A:Y,21,FALSE)</f>
        <v>1</v>
      </c>
      <c r="S284" s="1">
        <f t="shared" si="14"/>
        <v>0</v>
      </c>
    </row>
    <row r="285" spans="1:19" hidden="1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12"/>
        <v>3</v>
      </c>
      <c r="M285" s="1" t="str">
        <f>SABI_SUMMARY!L285</f>
        <v>CUB</v>
      </c>
      <c r="N285" s="1" t="str">
        <f>SABI_SUMMARY!M285</f>
        <v>NA_CUB</v>
      </c>
      <c r="O285" s="1" t="str">
        <f>SABI_SUMMARY!N285</f>
        <v>MORTALITY</v>
      </c>
      <c r="P285" s="1">
        <f>SABI_SUMMARY!O285</f>
        <v>1</v>
      </c>
      <c r="Q285" s="1">
        <f t="shared" si="13"/>
        <v>1</v>
      </c>
      <c r="R285" s="1">
        <f>VLOOKUP(A285,SABI_CUB!A:Y,21,FALSE)</f>
        <v>2</v>
      </c>
      <c r="S285" s="1">
        <f t="shared" si="14"/>
        <v>0</v>
      </c>
    </row>
    <row r="286" spans="1:19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12"/>
        <v>14</v>
      </c>
      <c r="M286" s="1" t="str">
        <f>SABI_SUMMARY!L286</f>
        <v>JUVENILE</v>
      </c>
      <c r="N286" s="1" t="str">
        <f>SABI_SUMMARY!M286</f>
        <v>FEMALE_JUVENILE</v>
      </c>
      <c r="O286" s="1" t="str">
        <f>SABI_SUMMARY!N286</f>
        <v>CENSORED</v>
      </c>
      <c r="P286" s="1">
        <f>SABI_SUMMARY!O286</f>
        <v>0</v>
      </c>
      <c r="Q286" s="1">
        <f t="shared" si="13"/>
        <v>1</v>
      </c>
      <c r="R286" s="1">
        <f>VLOOKUP(A286,SABI_CUB!A:Y,21,FALSE)</f>
        <v>2</v>
      </c>
      <c r="S286" s="1">
        <f t="shared" si="14"/>
        <v>0</v>
      </c>
    </row>
    <row r="287" spans="1:19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12"/>
        <v>24</v>
      </c>
      <c r="M287" s="1" t="str">
        <f>SABI_SUMMARY!L287</f>
        <v>JUVENILE</v>
      </c>
      <c r="N287" s="1" t="str">
        <f>SABI_SUMMARY!M287</f>
        <v>MALE_JUVENILE</v>
      </c>
      <c r="O287" s="1" t="str">
        <f>SABI_SUMMARY!N287</f>
        <v>CENSORED</v>
      </c>
      <c r="P287" s="1">
        <f>SABI_SUMMARY!O287</f>
        <v>0</v>
      </c>
      <c r="Q287" s="1">
        <f t="shared" si="13"/>
        <v>1</v>
      </c>
      <c r="R287" s="1">
        <f>VLOOKUP(A287,SABI_CUB!A:Y,21,FALSE)</f>
        <v>1</v>
      </c>
      <c r="S287" s="1">
        <f t="shared" si="14"/>
        <v>1</v>
      </c>
    </row>
    <row r="288" spans="1:19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12"/>
        <v>24</v>
      </c>
      <c r="M288" s="1" t="str">
        <f>SABI_SUMMARY!L288</f>
        <v>JUVENILE</v>
      </c>
      <c r="N288" s="1" t="str">
        <f>SABI_SUMMARY!M288</f>
        <v>MALE_JUVENILE</v>
      </c>
      <c r="O288" s="1" t="str">
        <f>SABI_SUMMARY!N288</f>
        <v>CENSORED</v>
      </c>
      <c r="P288" s="1">
        <f>SABI_SUMMARY!O288</f>
        <v>0</v>
      </c>
      <c r="Q288" s="1">
        <f t="shared" si="13"/>
        <v>1</v>
      </c>
      <c r="R288" s="1">
        <f>VLOOKUP(A288,SABI_CUB!A:Y,21,FALSE)</f>
        <v>1</v>
      </c>
      <c r="S288" s="1">
        <f t="shared" si="14"/>
        <v>1</v>
      </c>
    </row>
    <row r="289" spans="1:19" hidden="1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12"/>
        <v>2</v>
      </c>
      <c r="M289" s="1" t="str">
        <f>SABI_SUMMARY!L289</f>
        <v>CUB</v>
      </c>
      <c r="N289" s="1" t="str">
        <f>SABI_SUMMARY!M289</f>
        <v>NA_CUB</v>
      </c>
      <c r="O289" s="1" t="str">
        <f>SABI_SUMMARY!N289</f>
        <v>MORTALITY</v>
      </c>
      <c r="P289" s="1">
        <f>SABI_SUMMARY!O289</f>
        <v>1</v>
      </c>
      <c r="Q289" s="1">
        <f t="shared" si="13"/>
        <v>1</v>
      </c>
      <c r="R289" s="1">
        <f>VLOOKUP(A289,SABI_CUB!A:Y,21,FALSE)</f>
        <v>2</v>
      </c>
      <c r="S289" s="1">
        <f t="shared" si="14"/>
        <v>0</v>
      </c>
    </row>
    <row r="290" spans="1:19" hidden="1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12"/>
        <v>2</v>
      </c>
      <c r="M290" s="1" t="str">
        <f>SABI_SUMMARY!L290</f>
        <v>CUB</v>
      </c>
      <c r="N290" s="1" t="str">
        <f>SABI_SUMMARY!M290</f>
        <v>NA_CUB</v>
      </c>
      <c r="O290" s="1" t="str">
        <f>SABI_SUMMARY!N290</f>
        <v>MORTALITY</v>
      </c>
      <c r="P290" s="1">
        <f>SABI_SUMMARY!O290</f>
        <v>1</v>
      </c>
      <c r="Q290" s="1">
        <f t="shared" si="13"/>
        <v>1</v>
      </c>
      <c r="R290" s="1">
        <f>VLOOKUP(A290,SABI_CUB!A:Y,21,FALSE)</f>
        <v>2</v>
      </c>
      <c r="S290" s="1">
        <f t="shared" si="14"/>
        <v>0</v>
      </c>
    </row>
    <row r="291" spans="1:19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12"/>
        <v>24</v>
      </c>
      <c r="M291" s="1" t="str">
        <f>SABI_SUMMARY!L291</f>
        <v>SUBADULT</v>
      </c>
      <c r="N291" s="1" t="str">
        <f>SABI_SUMMARY!M291</f>
        <v>MALE_SUBADULT</v>
      </c>
      <c r="O291" s="1" t="str">
        <f>SABI_SUMMARY!N291</f>
        <v>MORTALITY</v>
      </c>
      <c r="P291" s="1">
        <f>SABI_SUMMARY!O291</f>
        <v>1</v>
      </c>
      <c r="Q291" s="1">
        <f t="shared" si="13"/>
        <v>0</v>
      </c>
      <c r="R291" s="1">
        <f>VLOOKUP(A291,SABI_CUB!A:Y,21,FALSE)</f>
        <v>3</v>
      </c>
      <c r="S291" s="1">
        <f t="shared" si="14"/>
        <v>1</v>
      </c>
    </row>
    <row r="292" spans="1:19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12"/>
        <v>24</v>
      </c>
      <c r="M292" s="1" t="str">
        <f>SABI_SUMMARY!L292</f>
        <v>SUBADULT</v>
      </c>
      <c r="N292" s="1" t="str">
        <f>SABI_SUMMARY!M292</f>
        <v>MALE_SUBADULT</v>
      </c>
      <c r="O292" s="1" t="str">
        <f>SABI_SUMMARY!N292</f>
        <v>MORTALITY</v>
      </c>
      <c r="P292" s="1">
        <f>SABI_SUMMARY!O292</f>
        <v>1</v>
      </c>
      <c r="Q292" s="1">
        <f t="shared" si="13"/>
        <v>0</v>
      </c>
      <c r="R292" s="1">
        <f>VLOOKUP(A292,SABI_CUB!A:Y,21,FALSE)</f>
        <v>3</v>
      </c>
      <c r="S292" s="1">
        <f t="shared" si="14"/>
        <v>1</v>
      </c>
    </row>
    <row r="293" spans="1:19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12"/>
        <v>24</v>
      </c>
      <c r="M293" s="1" t="str">
        <f>SABI_SUMMARY!L293</f>
        <v>JUVENILE</v>
      </c>
      <c r="N293" s="1" t="str">
        <f>SABI_SUMMARY!M293</f>
        <v>FEMALE_JUVENILE</v>
      </c>
      <c r="O293" s="1" t="str">
        <f>SABI_SUMMARY!N293</f>
        <v>MORTALITY</v>
      </c>
      <c r="P293" s="1">
        <f>SABI_SUMMARY!O293</f>
        <v>1</v>
      </c>
      <c r="Q293" s="1">
        <f t="shared" si="13"/>
        <v>1</v>
      </c>
      <c r="R293" s="1">
        <f>VLOOKUP(A293,SABI_CUB!A:Y,21,FALSE)</f>
        <v>4</v>
      </c>
      <c r="S293" s="1">
        <f t="shared" si="14"/>
        <v>1</v>
      </c>
    </row>
    <row r="294" spans="1:19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12"/>
        <v>24</v>
      </c>
      <c r="M294" s="1" t="str">
        <f>SABI_SUMMARY!L294</f>
        <v>ADULT_84</v>
      </c>
      <c r="N294" s="1" t="str">
        <f>SABI_SUMMARY!M294</f>
        <v>FEMALE_ADULT_84</v>
      </c>
      <c r="O294" s="1" t="str">
        <f>SABI_SUMMARY!N294</f>
        <v>CENSORED</v>
      </c>
      <c r="P294" s="1">
        <f>SABI_SUMMARY!O294</f>
        <v>0</v>
      </c>
      <c r="Q294" s="1">
        <f t="shared" si="13"/>
        <v>0</v>
      </c>
      <c r="R294" s="1">
        <f>VLOOKUP(A294,SABI_CUB!A:Y,21,FALSE)</f>
        <v>4</v>
      </c>
      <c r="S294" s="1">
        <f t="shared" si="14"/>
        <v>1</v>
      </c>
    </row>
    <row r="295" spans="1:19" hidden="1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12"/>
        <v>12</v>
      </c>
      <c r="M295" s="1" t="str">
        <f>SABI_SUMMARY!L295</f>
        <v>CUB</v>
      </c>
      <c r="N295" s="1" t="str">
        <f>SABI_SUMMARY!M295</f>
        <v>FEMALE_CUB</v>
      </c>
      <c r="O295" s="1" t="str">
        <f>SABI_SUMMARY!N295</f>
        <v>MORTALITY</v>
      </c>
      <c r="P295" s="1">
        <f>SABI_SUMMARY!O295</f>
        <v>1</v>
      </c>
      <c r="Q295" s="1">
        <f t="shared" si="13"/>
        <v>1</v>
      </c>
      <c r="R295" s="1">
        <f>VLOOKUP(A295,SABI_CUB!A:Y,21,FALSE)</f>
        <v>5</v>
      </c>
      <c r="S295" s="1">
        <f t="shared" si="14"/>
        <v>0</v>
      </c>
    </row>
    <row r="296" spans="1:19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12"/>
        <v>24</v>
      </c>
      <c r="M296" s="1" t="str">
        <f>SABI_SUMMARY!L296</f>
        <v>ADULT_48_60</v>
      </c>
      <c r="N296" s="1" t="str">
        <f>SABI_SUMMARY!M296</f>
        <v>MALE_ADULT_48_60</v>
      </c>
      <c r="O296" s="1" t="str">
        <f>SABI_SUMMARY!N296</f>
        <v>CENSORED</v>
      </c>
      <c r="P296" s="1">
        <f>SABI_SUMMARY!O296</f>
        <v>0</v>
      </c>
      <c r="Q296" s="1">
        <f t="shared" si="13"/>
        <v>0</v>
      </c>
      <c r="R296" s="1">
        <f>VLOOKUP(A296,SABI_CUB!A:Y,21,FALSE)</f>
        <v>5</v>
      </c>
      <c r="S296" s="1">
        <f t="shared" si="14"/>
        <v>1</v>
      </c>
    </row>
    <row r="297" spans="1:19" hidden="1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12"/>
        <v>2</v>
      </c>
      <c r="M297" s="1" t="str">
        <f>SABI_SUMMARY!L297</f>
        <v>CUB</v>
      </c>
      <c r="N297" s="1" t="str">
        <f>SABI_SUMMARY!M297</f>
        <v>NA_CUB</v>
      </c>
      <c r="O297" s="1" t="str">
        <f>SABI_SUMMARY!N297</f>
        <v>MORTALITY</v>
      </c>
      <c r="P297" s="1">
        <f>SABI_SUMMARY!O297</f>
        <v>1</v>
      </c>
      <c r="Q297" s="1">
        <f t="shared" si="13"/>
        <v>1</v>
      </c>
      <c r="R297" s="1">
        <f>VLOOKUP(A297,SABI_CUB!A:Y,21,FALSE)</f>
        <v>6</v>
      </c>
      <c r="S297" s="1">
        <f t="shared" si="14"/>
        <v>0</v>
      </c>
    </row>
    <row r="298" spans="1:19" hidden="1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12"/>
        <v>2</v>
      </c>
      <c r="M298" s="1" t="str">
        <f>SABI_SUMMARY!L298</f>
        <v>CUB</v>
      </c>
      <c r="N298" s="1" t="str">
        <f>SABI_SUMMARY!M298</f>
        <v>NA_CUB</v>
      </c>
      <c r="O298" s="1" t="str">
        <f>SABI_SUMMARY!N298</f>
        <v>MORTALITY</v>
      </c>
      <c r="P298" s="1">
        <f>SABI_SUMMARY!O298</f>
        <v>1</v>
      </c>
      <c r="Q298" s="1">
        <f t="shared" si="13"/>
        <v>1</v>
      </c>
      <c r="R298" s="1">
        <f>VLOOKUP(A298,SABI_CUB!A:Y,21,FALSE)</f>
        <v>6</v>
      </c>
      <c r="S298" s="1">
        <f t="shared" si="14"/>
        <v>0</v>
      </c>
    </row>
    <row r="299" spans="1:19" hidden="1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12"/>
        <v>1</v>
      </c>
      <c r="M299" s="1" t="str">
        <f>SABI_SUMMARY!L299</f>
        <v>CUB</v>
      </c>
      <c r="N299" s="1" t="str">
        <f>SABI_SUMMARY!M299</f>
        <v>NA_CUB</v>
      </c>
      <c r="O299" s="1" t="str">
        <f>SABI_SUMMARY!N299</f>
        <v>MORTALITY</v>
      </c>
      <c r="P299" s="1">
        <f>SABI_SUMMARY!O299</f>
        <v>1</v>
      </c>
      <c r="Q299" s="1">
        <f t="shared" si="13"/>
        <v>1</v>
      </c>
      <c r="R299" s="1">
        <f>VLOOKUP(A299,SABI_CUB!A:Y,21,FALSE)</f>
        <v>1</v>
      </c>
      <c r="S299" s="1">
        <f t="shared" si="14"/>
        <v>0</v>
      </c>
    </row>
    <row r="300" spans="1:19" hidden="1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12"/>
        <v>1</v>
      </c>
      <c r="M300" s="1" t="str">
        <f>SABI_SUMMARY!L300</f>
        <v>CUB</v>
      </c>
      <c r="N300" s="1" t="str">
        <f>SABI_SUMMARY!M300</f>
        <v>NA_CUB</v>
      </c>
      <c r="O300" s="1" t="str">
        <f>SABI_SUMMARY!N300</f>
        <v>MORTALITY</v>
      </c>
      <c r="P300" s="1">
        <f>SABI_SUMMARY!O300</f>
        <v>1</v>
      </c>
      <c r="Q300" s="1">
        <f t="shared" si="13"/>
        <v>1</v>
      </c>
      <c r="R300" s="1">
        <f>VLOOKUP(A300,SABI_CUB!A:Y,21,FALSE)</f>
        <v>1</v>
      </c>
      <c r="S300" s="1">
        <f t="shared" si="14"/>
        <v>0</v>
      </c>
    </row>
    <row r="301" spans="1:19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12"/>
        <v>22</v>
      </c>
      <c r="M301" s="1" t="str">
        <f>SABI_SUMMARY!L301</f>
        <v>JUVENILE</v>
      </c>
      <c r="N301" s="1" t="str">
        <f>SABI_SUMMARY!M301</f>
        <v>MALE_JUVENILE</v>
      </c>
      <c r="O301" s="1" t="str">
        <f>SABI_SUMMARY!N301</f>
        <v>CENSORED</v>
      </c>
      <c r="P301" s="1">
        <f>SABI_SUMMARY!O301</f>
        <v>0</v>
      </c>
      <c r="Q301" s="1">
        <f t="shared" si="13"/>
        <v>1</v>
      </c>
      <c r="R301" s="1">
        <f>VLOOKUP(A301,SABI_CUB!A:Y,21,FALSE)</f>
        <v>2</v>
      </c>
      <c r="S301" s="1">
        <f t="shared" si="14"/>
        <v>0</v>
      </c>
    </row>
    <row r="302" spans="1:19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12"/>
        <v>24</v>
      </c>
      <c r="M302" s="1" t="str">
        <f>SABI_SUMMARY!L302</f>
        <v>ADULT_60_72</v>
      </c>
      <c r="N302" s="1" t="str">
        <f>SABI_SUMMARY!M302</f>
        <v>FEMALE_ADULT_60_72</v>
      </c>
      <c r="O302" s="1" t="str">
        <f>SABI_SUMMARY!N302</f>
        <v>CENSORED</v>
      </c>
      <c r="P302" s="1">
        <f>SABI_SUMMARY!O302</f>
        <v>0</v>
      </c>
      <c r="Q302" s="1">
        <f t="shared" si="13"/>
        <v>0</v>
      </c>
      <c r="R302" s="1">
        <f>VLOOKUP(A302,SABI_CUB!A:Y,21,FALSE)</f>
        <v>2</v>
      </c>
      <c r="S302" s="1">
        <f t="shared" si="14"/>
        <v>1</v>
      </c>
    </row>
    <row r="303" spans="1:19" hidden="1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12"/>
        <v>4</v>
      </c>
      <c r="M303" s="1" t="str">
        <f>SABI_SUMMARY!L303</f>
        <v>CUB</v>
      </c>
      <c r="N303" s="1" t="str">
        <f>SABI_SUMMARY!M303</f>
        <v>NA_CUB</v>
      </c>
      <c r="O303" s="1" t="str">
        <f>SABI_SUMMARY!N303</f>
        <v>MORTALITY</v>
      </c>
      <c r="P303" s="1">
        <f>SABI_SUMMARY!O303</f>
        <v>1</v>
      </c>
      <c r="Q303" s="1">
        <f t="shared" si="13"/>
        <v>1</v>
      </c>
      <c r="R303" s="1">
        <f>VLOOKUP(A303,SABI_CUB!A:Y,21,FALSE)</f>
        <v>3</v>
      </c>
      <c r="S303" s="1">
        <f t="shared" si="14"/>
        <v>0</v>
      </c>
    </row>
    <row r="304" spans="1:19" hidden="1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12"/>
        <v>4</v>
      </c>
      <c r="M304" s="1" t="str">
        <f>SABI_SUMMARY!L304</f>
        <v>CUB</v>
      </c>
      <c r="N304" s="1" t="str">
        <f>SABI_SUMMARY!M304</f>
        <v>NA_CUB</v>
      </c>
      <c r="O304" s="1" t="str">
        <f>SABI_SUMMARY!N304</f>
        <v>MORTALITY</v>
      </c>
      <c r="P304" s="1">
        <f>SABI_SUMMARY!O304</f>
        <v>1</v>
      </c>
      <c r="Q304" s="1">
        <f t="shared" si="13"/>
        <v>1</v>
      </c>
      <c r="R304" s="1">
        <f>VLOOKUP(A304,SABI_CUB!A:Y,21,FALSE)</f>
        <v>3</v>
      </c>
      <c r="S304" s="1">
        <f t="shared" si="14"/>
        <v>0</v>
      </c>
    </row>
    <row r="305" spans="1:19" hidden="1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12"/>
        <v>1</v>
      </c>
      <c r="M305" s="1" t="str">
        <f>SABI_SUMMARY!L305</f>
        <v>CUB</v>
      </c>
      <c r="N305" s="1" t="str">
        <f>SABI_SUMMARY!M305</f>
        <v>NA_CUB</v>
      </c>
      <c r="O305" s="1" t="str">
        <f>SABI_SUMMARY!N305</f>
        <v>MORTALITY</v>
      </c>
      <c r="P305" s="1">
        <f>SABI_SUMMARY!O305</f>
        <v>1</v>
      </c>
      <c r="Q305" s="1">
        <f t="shared" si="13"/>
        <v>1</v>
      </c>
      <c r="R305" s="1">
        <f>VLOOKUP(A305,SABI_CUB!A:Y,21,FALSE)</f>
        <v>4</v>
      </c>
      <c r="S305" s="1">
        <f t="shared" si="14"/>
        <v>0</v>
      </c>
    </row>
    <row r="306" spans="1:19" hidden="1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12"/>
        <v>1</v>
      </c>
      <c r="M306" s="1" t="str">
        <f>SABI_SUMMARY!L306</f>
        <v>CUB</v>
      </c>
      <c r="N306" s="1" t="str">
        <f>SABI_SUMMARY!M306</f>
        <v>NA_CUB</v>
      </c>
      <c r="O306" s="1" t="str">
        <f>SABI_SUMMARY!N306</f>
        <v>MORTALITY</v>
      </c>
      <c r="P306" s="1">
        <f>SABI_SUMMARY!O306</f>
        <v>1</v>
      </c>
      <c r="Q306" s="1">
        <f t="shared" si="13"/>
        <v>1</v>
      </c>
      <c r="R306" s="1">
        <f>VLOOKUP(A306,SABI_CUB!A:Y,21,FALSE)</f>
        <v>4</v>
      </c>
      <c r="S306" s="1">
        <f t="shared" si="14"/>
        <v>0</v>
      </c>
    </row>
    <row r="307" spans="1:19" hidden="1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12"/>
        <v>2</v>
      </c>
      <c r="M307" s="1" t="str">
        <f>SABI_SUMMARY!L307</f>
        <v>CUB</v>
      </c>
      <c r="N307" s="1" t="str">
        <f>SABI_SUMMARY!M307</f>
        <v>NA_CUB</v>
      </c>
      <c r="O307" s="1" t="str">
        <f>SABI_SUMMARY!N307</f>
        <v>MORTALITY</v>
      </c>
      <c r="P307" s="1">
        <f>SABI_SUMMARY!O307</f>
        <v>1</v>
      </c>
      <c r="Q307" s="1">
        <f t="shared" si="13"/>
        <v>1</v>
      </c>
      <c r="R307" s="1">
        <f>VLOOKUP(A307,SABI_CUB!A:Y,21,FALSE)</f>
        <v>5</v>
      </c>
      <c r="S307" s="1">
        <f t="shared" si="14"/>
        <v>0</v>
      </c>
    </row>
    <row r="308" spans="1:19" hidden="1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12"/>
        <v>12</v>
      </c>
      <c r="M308" s="1" t="str">
        <f>SABI_SUMMARY!L308</f>
        <v>CUB</v>
      </c>
      <c r="N308" s="1" t="str">
        <f>SABI_SUMMARY!M308</f>
        <v>FEMALE_CUB</v>
      </c>
      <c r="O308" s="1" t="str">
        <f>SABI_SUMMARY!N308</f>
        <v>MORTALITY</v>
      </c>
      <c r="P308" s="1">
        <f>SABI_SUMMARY!O308</f>
        <v>1</v>
      </c>
      <c r="Q308" s="1">
        <f t="shared" si="13"/>
        <v>1</v>
      </c>
      <c r="R308" s="1">
        <f>VLOOKUP(A308,SABI_CUB!A:Y,21,FALSE)</f>
        <v>5</v>
      </c>
      <c r="S308" s="1">
        <f t="shared" si="14"/>
        <v>0</v>
      </c>
    </row>
    <row r="309" spans="1:19" hidden="1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12"/>
        <v>3</v>
      </c>
      <c r="M309" s="1" t="str">
        <f>SABI_SUMMARY!L309</f>
        <v>CUB</v>
      </c>
      <c r="N309" s="1" t="str">
        <f>SABI_SUMMARY!M309</f>
        <v>NA_CUB</v>
      </c>
      <c r="O309" s="1" t="str">
        <f>SABI_SUMMARY!N309</f>
        <v>MORTALITY</v>
      </c>
      <c r="P309" s="1">
        <f>SABI_SUMMARY!O309</f>
        <v>1</v>
      </c>
      <c r="Q309" s="1">
        <f t="shared" si="13"/>
        <v>1</v>
      </c>
      <c r="R309" s="1">
        <f>VLOOKUP(A309,SABI_CUB!A:Y,21,FALSE)</f>
        <v>6</v>
      </c>
      <c r="S309" s="1">
        <f t="shared" si="14"/>
        <v>0</v>
      </c>
    </row>
    <row r="310" spans="1:19" hidden="1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12"/>
        <v>3</v>
      </c>
      <c r="M310" s="1" t="str">
        <f>SABI_SUMMARY!L310</f>
        <v>CUB</v>
      </c>
      <c r="N310" s="1" t="str">
        <f>SABI_SUMMARY!M310</f>
        <v>NA_CUB</v>
      </c>
      <c r="O310" s="1" t="str">
        <f>SABI_SUMMARY!N310</f>
        <v>MORTALITY</v>
      </c>
      <c r="P310" s="1">
        <f>SABI_SUMMARY!O310</f>
        <v>1</v>
      </c>
      <c r="Q310" s="1">
        <f t="shared" si="13"/>
        <v>1</v>
      </c>
      <c r="R310" s="1">
        <f>VLOOKUP(A310,SABI_CUB!A:Y,21,FALSE)</f>
        <v>6</v>
      </c>
      <c r="S310" s="1">
        <f t="shared" si="14"/>
        <v>0</v>
      </c>
    </row>
    <row r="311" spans="1:19" hidden="1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12"/>
        <v>2</v>
      </c>
      <c r="M311" s="1" t="str">
        <f>SABI_SUMMARY!L311</f>
        <v>CUB</v>
      </c>
      <c r="N311" s="1" t="str">
        <f>SABI_SUMMARY!M311</f>
        <v>NA_CUB</v>
      </c>
      <c r="O311" s="1" t="str">
        <f>SABI_SUMMARY!N311</f>
        <v>MORTALITY</v>
      </c>
      <c r="P311" s="1">
        <f>SABI_SUMMARY!O311</f>
        <v>1</v>
      </c>
      <c r="Q311" s="1">
        <f t="shared" si="13"/>
        <v>1</v>
      </c>
      <c r="R311" s="1">
        <f>VLOOKUP(A311,SABI_CUB!A:Y,21,FALSE)</f>
        <v>7</v>
      </c>
      <c r="S311" s="1">
        <f t="shared" si="14"/>
        <v>0</v>
      </c>
    </row>
    <row r="312" spans="1:19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12"/>
        <v>18</v>
      </c>
      <c r="M312" s="1" t="str">
        <f>SABI_SUMMARY!L312</f>
        <v>JUVENILE</v>
      </c>
      <c r="N312" s="1" t="str">
        <f>SABI_SUMMARY!M312</f>
        <v>MALE_JUVENILE</v>
      </c>
      <c r="O312" s="1" t="str">
        <f>SABI_SUMMARY!N312</f>
        <v>CENSORED</v>
      </c>
      <c r="P312" s="1">
        <f>SABI_SUMMARY!O312</f>
        <v>0</v>
      </c>
      <c r="Q312" s="1">
        <f t="shared" si="13"/>
        <v>1</v>
      </c>
      <c r="R312" s="1">
        <f>VLOOKUP(A312,SABI_CUB!A:Y,21,FALSE)</f>
        <v>1</v>
      </c>
      <c r="S312" s="1">
        <f t="shared" si="14"/>
        <v>0</v>
      </c>
    </row>
    <row r="313" spans="1:19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12"/>
        <v>18</v>
      </c>
      <c r="M313" s="1" t="str">
        <f>SABI_SUMMARY!L313</f>
        <v>JUVENILE</v>
      </c>
      <c r="N313" s="1" t="str">
        <f>SABI_SUMMARY!M313</f>
        <v>MALE_JUVENILE</v>
      </c>
      <c r="O313" s="1" t="str">
        <f>SABI_SUMMARY!N313</f>
        <v>CENSORED</v>
      </c>
      <c r="P313" s="1">
        <f>SABI_SUMMARY!O313</f>
        <v>0</v>
      </c>
      <c r="Q313" s="1">
        <f t="shared" si="13"/>
        <v>1</v>
      </c>
      <c r="R313" s="1">
        <f>VLOOKUP(A313,SABI_CUB!A:Y,21,FALSE)</f>
        <v>1</v>
      </c>
      <c r="S313" s="1">
        <f t="shared" si="14"/>
        <v>0</v>
      </c>
    </row>
    <row r="314" spans="1:19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12"/>
        <v>24</v>
      </c>
      <c r="M314" s="1" t="str">
        <f>SABI_SUMMARY!L314</f>
        <v>ADULT_84</v>
      </c>
      <c r="N314" s="1" t="str">
        <f>SABI_SUMMARY!M314</f>
        <v>FEMALE_ADULT_84</v>
      </c>
      <c r="O314" s="1" t="str">
        <f>SABI_SUMMARY!N314</f>
        <v>MORTALITY</v>
      </c>
      <c r="P314" s="1">
        <f>SABI_SUMMARY!O314</f>
        <v>1</v>
      </c>
      <c r="Q314" s="1">
        <f t="shared" si="13"/>
        <v>0</v>
      </c>
      <c r="R314" s="1">
        <f>VLOOKUP(A314,SABI_CUB!A:Y,21,FALSE)</f>
        <v>2</v>
      </c>
      <c r="S314" s="1">
        <f t="shared" si="14"/>
        <v>1</v>
      </c>
    </row>
    <row r="315" spans="1:19" hidden="1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12"/>
        <v>1</v>
      </c>
      <c r="M315" s="1" t="str">
        <f>SABI_SUMMARY!L315</f>
        <v>CUB</v>
      </c>
      <c r="N315" s="1" t="str">
        <f>SABI_SUMMARY!M315</f>
        <v>NA_CUB</v>
      </c>
      <c r="O315" s="1" t="str">
        <f>SABI_SUMMARY!N315</f>
        <v>MORTALITY</v>
      </c>
      <c r="P315" s="1">
        <f>SABI_SUMMARY!O315</f>
        <v>1</v>
      </c>
      <c r="Q315" s="1">
        <f t="shared" si="13"/>
        <v>1</v>
      </c>
      <c r="R315" s="1">
        <f>VLOOKUP(A315,SABI_CUB!A:Y,21,FALSE)</f>
        <v>3</v>
      </c>
      <c r="S315" s="1">
        <f t="shared" si="14"/>
        <v>0</v>
      </c>
    </row>
    <row r="316" spans="1:19" hidden="1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12"/>
        <v>1</v>
      </c>
      <c r="M316" s="1" t="str">
        <f>SABI_SUMMARY!L316</f>
        <v>CUB</v>
      </c>
      <c r="N316" s="1" t="str">
        <f>SABI_SUMMARY!M316</f>
        <v>NA_CUB</v>
      </c>
      <c r="O316" s="1" t="str">
        <f>SABI_SUMMARY!N316</f>
        <v>MORTALITY</v>
      </c>
      <c r="P316" s="1">
        <f>SABI_SUMMARY!O316</f>
        <v>1</v>
      </c>
      <c r="Q316" s="1">
        <f t="shared" si="13"/>
        <v>1</v>
      </c>
      <c r="R316" s="1">
        <f>VLOOKUP(A316,SABI_CUB!A:Y,21,FALSE)</f>
        <v>3</v>
      </c>
      <c r="S316" s="1">
        <f t="shared" si="14"/>
        <v>0</v>
      </c>
    </row>
    <row r="317" spans="1:19" hidden="1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12"/>
        <v>3</v>
      </c>
      <c r="M317" s="1" t="str">
        <f>SABI_SUMMARY!L317</f>
        <v>CUB</v>
      </c>
      <c r="N317" s="1" t="str">
        <f>SABI_SUMMARY!M317</f>
        <v>NA_CUB</v>
      </c>
      <c r="O317" s="1" t="str">
        <f>SABI_SUMMARY!N317</f>
        <v>MORTALITY</v>
      </c>
      <c r="P317" s="1">
        <f>SABI_SUMMARY!O317</f>
        <v>1</v>
      </c>
      <c r="Q317" s="1">
        <f t="shared" si="13"/>
        <v>1</v>
      </c>
      <c r="R317" s="1">
        <f>VLOOKUP(A317,SABI_CUB!A:Y,21,FALSE)</f>
        <v>4</v>
      </c>
      <c r="S317" s="1">
        <f t="shared" si="14"/>
        <v>0</v>
      </c>
    </row>
    <row r="318" spans="1:19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12"/>
        <v>24</v>
      </c>
      <c r="M318" s="1" t="str">
        <f>SABI_SUMMARY!L318</f>
        <v>ADULT_84</v>
      </c>
      <c r="N318" s="1" t="str">
        <f>SABI_SUMMARY!M318</f>
        <v>FEMALE_ADULT_84</v>
      </c>
      <c r="O318" s="1" t="str">
        <f>SABI_SUMMARY!N318</f>
        <v>CENSORED</v>
      </c>
      <c r="P318" s="1">
        <f>SABI_SUMMARY!O318</f>
        <v>0</v>
      </c>
      <c r="Q318" s="1">
        <f t="shared" si="13"/>
        <v>0</v>
      </c>
      <c r="R318" s="1">
        <f>VLOOKUP(A318,SABI_CUB!A:Y,21,FALSE)</f>
        <v>4</v>
      </c>
      <c r="S318" s="1">
        <f t="shared" si="14"/>
        <v>1</v>
      </c>
    </row>
    <row r="319" spans="1:19" hidden="1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12"/>
        <v>2</v>
      </c>
      <c r="M319" s="1" t="str">
        <f>SABI_SUMMARY!L319</f>
        <v>CUB</v>
      </c>
      <c r="N319" s="1" t="str">
        <f>SABI_SUMMARY!M319</f>
        <v>NA_CUB</v>
      </c>
      <c r="O319" s="1" t="str">
        <f>SABI_SUMMARY!N319</f>
        <v>MORTALITY</v>
      </c>
      <c r="P319" s="1">
        <f>SABI_SUMMARY!O319</f>
        <v>1</v>
      </c>
      <c r="Q319" s="1">
        <f t="shared" si="13"/>
        <v>1</v>
      </c>
      <c r="R319" s="1">
        <f>VLOOKUP(A319,SABI_CUB!A:Y,21,FALSE)</f>
        <v>5</v>
      </c>
      <c r="S319" s="1">
        <f t="shared" si="14"/>
        <v>0</v>
      </c>
    </row>
    <row r="320" spans="1:19" hidden="1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12"/>
        <v>7</v>
      </c>
      <c r="M320" s="1" t="str">
        <f>SABI_SUMMARY!L320</f>
        <v>CUB</v>
      </c>
      <c r="N320" s="1" t="str">
        <f>SABI_SUMMARY!M320</f>
        <v>NA_CUB</v>
      </c>
      <c r="O320" s="1" t="str">
        <f>SABI_SUMMARY!N320</f>
        <v>MORTALITY</v>
      </c>
      <c r="P320" s="1">
        <f>SABI_SUMMARY!O320</f>
        <v>1</v>
      </c>
      <c r="Q320" s="1">
        <f t="shared" si="13"/>
        <v>1</v>
      </c>
      <c r="R320" s="1">
        <f>VLOOKUP(A320,SABI_CUB!A:Y,21,FALSE)</f>
        <v>5</v>
      </c>
      <c r="S320" s="1">
        <f t="shared" si="14"/>
        <v>0</v>
      </c>
    </row>
    <row r="321" spans="1:19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12"/>
        <v>24</v>
      </c>
      <c r="M321" s="1" t="str">
        <f>SABI_SUMMARY!L321</f>
        <v>SUBADULT</v>
      </c>
      <c r="N321" s="1" t="str">
        <f>SABI_SUMMARY!M321</f>
        <v>FEMALE_SUBADULT</v>
      </c>
      <c r="O321" s="1" t="str">
        <f>SABI_SUMMARY!N321</f>
        <v>CENSORED</v>
      </c>
      <c r="P321" s="1">
        <f>SABI_SUMMARY!O321</f>
        <v>0</v>
      </c>
      <c r="Q321" s="1">
        <f t="shared" si="13"/>
        <v>0</v>
      </c>
      <c r="R321" s="1">
        <f>VLOOKUP(A321,SABI_CUB!A:Y,21,FALSE)</f>
        <v>1</v>
      </c>
      <c r="S321" s="1">
        <f t="shared" si="14"/>
        <v>1</v>
      </c>
    </row>
    <row r="322" spans="1:19" hidden="1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12"/>
        <v>5</v>
      </c>
      <c r="M322" s="1" t="str">
        <f>SABI_SUMMARY!L322</f>
        <v>CUB</v>
      </c>
      <c r="N322" s="1" t="str">
        <f>SABI_SUMMARY!M322</f>
        <v>FEMALE_CUB</v>
      </c>
      <c r="O322" s="1" t="str">
        <f>SABI_SUMMARY!N322</f>
        <v>CENSORED</v>
      </c>
      <c r="P322" s="1">
        <f>SABI_SUMMARY!O322</f>
        <v>0</v>
      </c>
      <c r="Q322" s="1">
        <f t="shared" si="13"/>
        <v>1</v>
      </c>
      <c r="R322" s="1">
        <f>VLOOKUP(A322,SABI_CUB!A:Y,21,FALSE)</f>
        <v>2</v>
      </c>
      <c r="S322" s="1">
        <f t="shared" si="14"/>
        <v>0</v>
      </c>
    </row>
    <row r="323" spans="1:19" hidden="1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ref="L323:L386" si="15">IF(Q323&gt;0,K323,24)</f>
        <v>5</v>
      </c>
      <c r="M323" s="1" t="str">
        <f>SABI_SUMMARY!L323</f>
        <v>CUB</v>
      </c>
      <c r="N323" s="1" t="str">
        <f>SABI_SUMMARY!M323</f>
        <v>MALE_CUB</v>
      </c>
      <c r="O323" s="1" t="str">
        <f>SABI_SUMMARY!N323</f>
        <v>CENSORED</v>
      </c>
      <c r="P323" s="1">
        <f>SABI_SUMMARY!O323</f>
        <v>0</v>
      </c>
      <c r="Q323" s="1">
        <f t="shared" ref="Q323:Q386" si="16">IF(K323&lt;=24,1,0)</f>
        <v>1</v>
      </c>
      <c r="R323" s="1">
        <f>VLOOKUP(A323,SABI_CUB!A:Y,21,FALSE)</f>
        <v>2</v>
      </c>
      <c r="S323" s="1">
        <f t="shared" ref="S323:S386" si="17">IF(K323&gt;=24,1,0)</f>
        <v>0</v>
      </c>
    </row>
    <row r="324" spans="1:19" hidden="1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si="15"/>
        <v>2</v>
      </c>
      <c r="M324" s="1" t="str">
        <f>SABI_SUMMARY!L324</f>
        <v>CUB</v>
      </c>
      <c r="N324" s="1" t="str">
        <f>SABI_SUMMARY!M324</f>
        <v>NA_CUB</v>
      </c>
      <c r="O324" s="1" t="str">
        <f>SABI_SUMMARY!N324</f>
        <v>MORTALITY</v>
      </c>
      <c r="P324" s="1">
        <f>SABI_SUMMARY!O324</f>
        <v>1</v>
      </c>
      <c r="Q324" s="1">
        <f t="shared" si="16"/>
        <v>1</v>
      </c>
      <c r="R324" s="1">
        <f>VLOOKUP(A324,SABI_CUB!A:Y,21,FALSE)</f>
        <v>1</v>
      </c>
      <c r="S324" s="1">
        <f t="shared" si="17"/>
        <v>0</v>
      </c>
    </row>
    <row r="325" spans="1:19" hidden="1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15"/>
        <v>6</v>
      </c>
      <c r="M325" s="1" t="str">
        <f>SABI_SUMMARY!L325</f>
        <v>CUB</v>
      </c>
      <c r="N325" s="1" t="str">
        <f>SABI_SUMMARY!M325</f>
        <v>NA_CUB</v>
      </c>
      <c r="O325" s="1" t="str">
        <f>SABI_SUMMARY!N325</f>
        <v>MORTALITY</v>
      </c>
      <c r="P325" s="1">
        <f>SABI_SUMMARY!O325</f>
        <v>1</v>
      </c>
      <c r="Q325" s="1">
        <f t="shared" si="16"/>
        <v>1</v>
      </c>
      <c r="R325" s="1">
        <f>VLOOKUP(A325,SABI_CUB!A:Y,21,FALSE)</f>
        <v>1</v>
      </c>
      <c r="S325" s="1">
        <f t="shared" si="17"/>
        <v>0</v>
      </c>
    </row>
    <row r="326" spans="1:19" hidden="1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15"/>
        <v>1</v>
      </c>
      <c r="M326" s="1" t="str">
        <f>SABI_SUMMARY!L326</f>
        <v>CUB</v>
      </c>
      <c r="N326" s="1" t="str">
        <f>SABI_SUMMARY!M326</f>
        <v>NA_CUB</v>
      </c>
      <c r="O326" s="1" t="str">
        <f>SABI_SUMMARY!N326</f>
        <v>MORTALITY</v>
      </c>
      <c r="P326" s="1">
        <f>SABI_SUMMARY!O326</f>
        <v>1</v>
      </c>
      <c r="Q326" s="1">
        <f t="shared" si="16"/>
        <v>1</v>
      </c>
      <c r="R326" s="1">
        <f>VLOOKUP(A326,SABI_CUB!A:Y,21,FALSE)</f>
        <v>2</v>
      </c>
      <c r="S326" s="1">
        <f t="shared" si="17"/>
        <v>0</v>
      </c>
    </row>
    <row r="327" spans="1:19" hidden="1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15"/>
        <v>1</v>
      </c>
      <c r="M327" s="1" t="str">
        <f>SABI_SUMMARY!L327</f>
        <v>CUB</v>
      </c>
      <c r="N327" s="1" t="str">
        <f>SABI_SUMMARY!M327</f>
        <v>NA_CUB</v>
      </c>
      <c r="O327" s="1" t="str">
        <f>SABI_SUMMARY!N327</f>
        <v>MORTALITY</v>
      </c>
      <c r="P327" s="1">
        <f>SABI_SUMMARY!O327</f>
        <v>1</v>
      </c>
      <c r="Q327" s="1">
        <f t="shared" si="16"/>
        <v>1</v>
      </c>
      <c r="R327" s="1">
        <f>VLOOKUP(A327,SABI_CUB!A:Y,21,FALSE)</f>
        <v>2</v>
      </c>
      <c r="S327" s="1">
        <f t="shared" si="17"/>
        <v>0</v>
      </c>
    </row>
    <row r="328" spans="1:19" hidden="1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15"/>
        <v>8</v>
      </c>
      <c r="M328" s="1" t="str">
        <f>SABI_SUMMARY!L328</f>
        <v>CUB</v>
      </c>
      <c r="N328" s="1" t="str">
        <f>SABI_SUMMARY!M328</f>
        <v>FEMALE_CUB</v>
      </c>
      <c r="O328" s="1" t="str">
        <f>SABI_SUMMARY!N328</f>
        <v>MORTALITY</v>
      </c>
      <c r="P328" s="1">
        <f>SABI_SUMMARY!O328</f>
        <v>1</v>
      </c>
      <c r="Q328" s="1">
        <f t="shared" si="16"/>
        <v>1</v>
      </c>
      <c r="R328" s="1">
        <f>VLOOKUP(A328,SABI_CUB!A:Y,21,FALSE)</f>
        <v>3</v>
      </c>
      <c r="S328" s="1">
        <f t="shared" si="17"/>
        <v>0</v>
      </c>
    </row>
    <row r="329" spans="1:19" hidden="1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15"/>
        <v>8</v>
      </c>
      <c r="M329" s="1" t="str">
        <f>SABI_SUMMARY!L329</f>
        <v>CUB</v>
      </c>
      <c r="N329" s="1" t="str">
        <f>SABI_SUMMARY!M329</f>
        <v>FEMALE_CUB</v>
      </c>
      <c r="O329" s="1" t="str">
        <f>SABI_SUMMARY!N329</f>
        <v>MORTALITY</v>
      </c>
      <c r="P329" s="1">
        <f>SABI_SUMMARY!O329</f>
        <v>1</v>
      </c>
      <c r="Q329" s="1">
        <f t="shared" si="16"/>
        <v>1</v>
      </c>
      <c r="R329" s="1">
        <f>VLOOKUP(A329,SABI_CUB!A:Y,21,FALSE)</f>
        <v>3</v>
      </c>
      <c r="S329" s="1">
        <f t="shared" si="17"/>
        <v>0</v>
      </c>
    </row>
    <row r="330" spans="1:19" hidden="1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15"/>
        <v>5</v>
      </c>
      <c r="M330" s="1" t="str">
        <f>SABI_SUMMARY!L330</f>
        <v>CUB</v>
      </c>
      <c r="N330" s="1" t="str">
        <f>SABI_SUMMARY!M330</f>
        <v>NA_CUB</v>
      </c>
      <c r="O330" s="1" t="str">
        <f>SABI_SUMMARY!N330</f>
        <v>MORTALITY</v>
      </c>
      <c r="P330" s="1">
        <f>SABI_SUMMARY!O330</f>
        <v>1</v>
      </c>
      <c r="Q330" s="1">
        <f t="shared" si="16"/>
        <v>1</v>
      </c>
      <c r="R330" s="1">
        <f>VLOOKUP(A330,SABI_CUB!A:Y,21,FALSE)</f>
        <v>4</v>
      </c>
      <c r="S330" s="1">
        <f t="shared" si="17"/>
        <v>0</v>
      </c>
    </row>
    <row r="331" spans="1:19" hidden="1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15"/>
        <v>6</v>
      </c>
      <c r="M331" s="1" t="str">
        <f>SABI_SUMMARY!L331</f>
        <v>CUB</v>
      </c>
      <c r="N331" s="1" t="str">
        <f>SABI_SUMMARY!M331</f>
        <v>NA_CUB</v>
      </c>
      <c r="O331" s="1" t="str">
        <f>SABI_SUMMARY!N331</f>
        <v>MORTALITY</v>
      </c>
      <c r="P331" s="1">
        <f>SABI_SUMMARY!O331</f>
        <v>1</v>
      </c>
      <c r="Q331" s="1">
        <f t="shared" si="16"/>
        <v>1</v>
      </c>
      <c r="R331" s="1">
        <f>VLOOKUP(A331,SABI_CUB!A:Y,21,FALSE)</f>
        <v>4</v>
      </c>
      <c r="S331" s="1">
        <f t="shared" si="17"/>
        <v>0</v>
      </c>
    </row>
    <row r="332" spans="1:19" hidden="1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15"/>
        <v>2</v>
      </c>
      <c r="M332" s="1" t="str">
        <f>SABI_SUMMARY!L332</f>
        <v>CUB</v>
      </c>
      <c r="N332" s="1" t="str">
        <f>SABI_SUMMARY!M332</f>
        <v>NA_CUB</v>
      </c>
      <c r="O332" s="1" t="str">
        <f>SABI_SUMMARY!N332</f>
        <v>MORTALITY</v>
      </c>
      <c r="P332" s="1">
        <f>SABI_SUMMARY!O332</f>
        <v>1</v>
      </c>
      <c r="Q332" s="1">
        <f t="shared" si="16"/>
        <v>1</v>
      </c>
      <c r="R332" s="1">
        <f>VLOOKUP(A332,SABI_CUB!A:Y,21,FALSE)</f>
        <v>5</v>
      </c>
      <c r="S332" s="1">
        <f t="shared" si="17"/>
        <v>0</v>
      </c>
    </row>
    <row r="333" spans="1:19" hidden="1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15"/>
        <v>4</v>
      </c>
      <c r="M333" s="1" t="str">
        <f>SABI_SUMMARY!L333</f>
        <v>CUB</v>
      </c>
      <c r="N333" s="1" t="str">
        <f>SABI_SUMMARY!M333</f>
        <v>MALE_CUB</v>
      </c>
      <c r="O333" s="1" t="str">
        <f>SABI_SUMMARY!N333</f>
        <v>CENSORED</v>
      </c>
      <c r="P333" s="1">
        <f>SABI_SUMMARY!O333</f>
        <v>0</v>
      </c>
      <c r="Q333" s="1">
        <f t="shared" si="16"/>
        <v>1</v>
      </c>
      <c r="R333" s="1">
        <f>VLOOKUP(A333,SABI_CUB!A:Y,21,FALSE)</f>
        <v>5</v>
      </c>
      <c r="S333" s="1">
        <f t="shared" si="17"/>
        <v>0</v>
      </c>
    </row>
    <row r="334" spans="1:19" hidden="1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15"/>
        <v>2</v>
      </c>
      <c r="M334" s="1" t="str">
        <f>SABI_SUMMARY!L334</f>
        <v>CUB</v>
      </c>
      <c r="N334" s="1" t="str">
        <f>SABI_SUMMARY!M334</f>
        <v>NA_CUB</v>
      </c>
      <c r="O334" s="1" t="str">
        <f>SABI_SUMMARY!N334</f>
        <v>MORTALITY</v>
      </c>
      <c r="P334" s="1">
        <f>SABI_SUMMARY!O334</f>
        <v>1</v>
      </c>
      <c r="Q334" s="1">
        <f t="shared" si="16"/>
        <v>1</v>
      </c>
      <c r="R334" s="1">
        <f>VLOOKUP(A334,SABI_CUB!A:Y,21,FALSE)</f>
        <v>1</v>
      </c>
      <c r="S334" s="1">
        <f t="shared" si="17"/>
        <v>0</v>
      </c>
    </row>
    <row r="335" spans="1:19" hidden="1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15"/>
        <v>2</v>
      </c>
      <c r="M335" s="1" t="str">
        <f>SABI_SUMMARY!L335</f>
        <v>CUB</v>
      </c>
      <c r="N335" s="1" t="str">
        <f>SABI_SUMMARY!M335</f>
        <v>NA_CUB</v>
      </c>
      <c r="O335" s="1" t="str">
        <f>SABI_SUMMARY!N335</f>
        <v>MORTALITY</v>
      </c>
      <c r="P335" s="1">
        <f>SABI_SUMMARY!O335</f>
        <v>1</v>
      </c>
      <c r="Q335" s="1">
        <f t="shared" si="16"/>
        <v>1</v>
      </c>
      <c r="R335" s="1">
        <f>VLOOKUP(A335,SABI_CUB!A:Y,21,FALSE)</f>
        <v>1</v>
      </c>
      <c r="S335" s="1">
        <f t="shared" si="17"/>
        <v>0</v>
      </c>
    </row>
    <row r="336" spans="1:19" hidden="1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15"/>
        <v>1</v>
      </c>
      <c r="M336" s="1" t="str">
        <f>SABI_SUMMARY!L336</f>
        <v>CUB</v>
      </c>
      <c r="N336" s="1" t="str">
        <f>SABI_SUMMARY!M336</f>
        <v>NA_CUB</v>
      </c>
      <c r="O336" s="1" t="str">
        <f>SABI_SUMMARY!N336</f>
        <v>MORTALITY</v>
      </c>
      <c r="P336" s="1">
        <f>SABI_SUMMARY!O336</f>
        <v>1</v>
      </c>
      <c r="Q336" s="1">
        <f t="shared" si="16"/>
        <v>1</v>
      </c>
      <c r="R336" s="1">
        <f>VLOOKUP(A336,SABI_CUB!A:Y,21,FALSE)</f>
        <v>2</v>
      </c>
      <c r="S336" s="1">
        <f t="shared" si="17"/>
        <v>0</v>
      </c>
    </row>
    <row r="337" spans="1:19" hidden="1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15"/>
        <v>1</v>
      </c>
      <c r="M337" s="1" t="str">
        <f>SABI_SUMMARY!L337</f>
        <v>CUB</v>
      </c>
      <c r="N337" s="1" t="str">
        <f>SABI_SUMMARY!M337</f>
        <v>NA_CUB</v>
      </c>
      <c r="O337" s="1" t="str">
        <f>SABI_SUMMARY!N337</f>
        <v>MORTALITY</v>
      </c>
      <c r="P337" s="1">
        <f>SABI_SUMMARY!O337</f>
        <v>1</v>
      </c>
      <c r="Q337" s="1">
        <f t="shared" si="16"/>
        <v>1</v>
      </c>
      <c r="R337" s="1">
        <f>VLOOKUP(A337,SABI_CUB!A:Y,21,FALSE)</f>
        <v>2</v>
      </c>
      <c r="S337" s="1">
        <f t="shared" si="17"/>
        <v>0</v>
      </c>
    </row>
    <row r="338" spans="1:19" hidden="1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15"/>
        <v>2</v>
      </c>
      <c r="M338" s="1" t="str">
        <f>SABI_SUMMARY!L338</f>
        <v>CUB</v>
      </c>
      <c r="N338" s="1" t="str">
        <f>SABI_SUMMARY!M338</f>
        <v>MALE_CUB</v>
      </c>
      <c r="O338" s="1" t="str">
        <f>SABI_SUMMARY!N338</f>
        <v>MORTALITY</v>
      </c>
      <c r="P338" s="1">
        <f>SABI_SUMMARY!O338</f>
        <v>1</v>
      </c>
      <c r="Q338" s="1">
        <f t="shared" si="16"/>
        <v>1</v>
      </c>
      <c r="R338" s="1">
        <f>VLOOKUP(A338,SABI_CUB!A:Y,21,FALSE)</f>
        <v>3</v>
      </c>
      <c r="S338" s="1">
        <f t="shared" si="17"/>
        <v>0</v>
      </c>
    </row>
    <row r="339" spans="1:19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15"/>
        <v>24</v>
      </c>
      <c r="M339" s="1" t="str">
        <f>SABI_SUMMARY!L339</f>
        <v>ADULT_72_84</v>
      </c>
      <c r="N339" s="1" t="str">
        <f>SABI_SUMMARY!M339</f>
        <v>FEMALE_ADULT_72_84</v>
      </c>
      <c r="O339" s="1" t="str">
        <f>SABI_SUMMARY!N339</f>
        <v>MORTALITY</v>
      </c>
      <c r="P339" s="1">
        <f>SABI_SUMMARY!O339</f>
        <v>1</v>
      </c>
      <c r="Q339" s="1">
        <f t="shared" si="16"/>
        <v>0</v>
      </c>
      <c r="R339" s="1">
        <f>VLOOKUP(A339,SABI_CUB!A:Y,21,FALSE)</f>
        <v>3</v>
      </c>
      <c r="S339" s="1">
        <f t="shared" si="17"/>
        <v>1</v>
      </c>
    </row>
    <row r="340" spans="1:19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15"/>
        <v>24</v>
      </c>
      <c r="M340" s="1" t="str">
        <f>SABI_SUMMARY!L340</f>
        <v>ADULT_72_84</v>
      </c>
      <c r="N340" s="1" t="str">
        <f>SABI_SUMMARY!M340</f>
        <v>MALE_ADULT_72_84</v>
      </c>
      <c r="O340" s="1" t="str">
        <f>SABI_SUMMARY!N340</f>
        <v>MORTALITY</v>
      </c>
      <c r="P340" s="1">
        <f>SABI_SUMMARY!O340</f>
        <v>1</v>
      </c>
      <c r="Q340" s="1">
        <f t="shared" si="16"/>
        <v>0</v>
      </c>
      <c r="R340" s="1">
        <f>VLOOKUP(A340,SABI_CUB!A:Y,21,FALSE)</f>
        <v>3</v>
      </c>
      <c r="S340" s="1">
        <f t="shared" si="17"/>
        <v>1</v>
      </c>
    </row>
    <row r="341" spans="1:19" hidden="1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15"/>
        <v>3</v>
      </c>
      <c r="M341" s="1" t="str">
        <f>SABI_SUMMARY!L341</f>
        <v>CUB</v>
      </c>
      <c r="N341" s="1" t="str">
        <f>SABI_SUMMARY!M341</f>
        <v>NA_CUB</v>
      </c>
      <c r="O341" s="1" t="str">
        <f>SABI_SUMMARY!N341</f>
        <v>MORTALITY</v>
      </c>
      <c r="P341" s="1">
        <f>SABI_SUMMARY!O341</f>
        <v>1</v>
      </c>
      <c r="Q341" s="1">
        <f t="shared" si="16"/>
        <v>1</v>
      </c>
      <c r="R341" s="1">
        <f>VLOOKUP(A341,SABI_CUB!A:Y,21,FALSE)</f>
        <v>4</v>
      </c>
      <c r="S341" s="1">
        <f t="shared" si="17"/>
        <v>0</v>
      </c>
    </row>
    <row r="342" spans="1:19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15"/>
        <v>24</v>
      </c>
      <c r="M342" s="1" t="str">
        <f>SABI_SUMMARY!L342</f>
        <v>SUBADULT</v>
      </c>
      <c r="N342" s="1" t="str">
        <f>SABI_SUMMARY!M342</f>
        <v>FEMALE_SUBADULT</v>
      </c>
      <c r="O342" s="1" t="str">
        <f>SABI_SUMMARY!N342</f>
        <v>CENSORED</v>
      </c>
      <c r="P342" s="1">
        <f>SABI_SUMMARY!O342</f>
        <v>0</v>
      </c>
      <c r="Q342" s="1">
        <f t="shared" si="16"/>
        <v>0</v>
      </c>
      <c r="R342" s="1">
        <f>VLOOKUP(A342,SABI_CUB!A:Y,21,FALSE)</f>
        <v>4</v>
      </c>
      <c r="S342" s="1">
        <f t="shared" si="17"/>
        <v>1</v>
      </c>
    </row>
    <row r="343" spans="1:19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15"/>
        <v>24</v>
      </c>
      <c r="M343" s="1" t="str">
        <f>SABI_SUMMARY!L343</f>
        <v>ADULT_84</v>
      </c>
      <c r="N343" s="1" t="str">
        <f>SABI_SUMMARY!M343</f>
        <v>FEMALE_ADULT_84</v>
      </c>
      <c r="O343" s="1" t="str">
        <f>SABI_SUMMARY!N343</f>
        <v>CENSORED</v>
      </c>
      <c r="P343" s="1">
        <f>SABI_SUMMARY!O343</f>
        <v>0</v>
      </c>
      <c r="Q343" s="1">
        <f t="shared" si="16"/>
        <v>0</v>
      </c>
      <c r="R343" s="1">
        <f>VLOOKUP(A343,SABI_CUB!A:Y,21,FALSE)</f>
        <v>4</v>
      </c>
      <c r="S343" s="1">
        <f t="shared" si="17"/>
        <v>1</v>
      </c>
    </row>
    <row r="344" spans="1:19" hidden="1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15"/>
        <v>1</v>
      </c>
      <c r="M344" s="1" t="str">
        <f>SABI_SUMMARY!L344</f>
        <v>CUB</v>
      </c>
      <c r="N344" s="1" t="str">
        <f>SABI_SUMMARY!M344</f>
        <v>FEMALE_CUB</v>
      </c>
      <c r="O344" s="1" t="str">
        <f>SABI_SUMMARY!N344</f>
        <v>MORTALITY</v>
      </c>
      <c r="P344" s="1">
        <f>SABI_SUMMARY!O344</f>
        <v>1</v>
      </c>
      <c r="Q344" s="1">
        <f t="shared" si="16"/>
        <v>1</v>
      </c>
      <c r="R344" s="1">
        <f>VLOOKUP(A344,SABI_CUB!A:Y,21,FALSE)</f>
        <v>5</v>
      </c>
      <c r="S344" s="1">
        <f t="shared" si="17"/>
        <v>0</v>
      </c>
    </row>
    <row r="345" spans="1:19" hidden="1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15"/>
        <v>1</v>
      </c>
      <c r="M345" s="1" t="str">
        <f>SABI_SUMMARY!L345</f>
        <v>CUB</v>
      </c>
      <c r="N345" s="1" t="str">
        <f>SABI_SUMMARY!M345</f>
        <v>FEMALE_CUB</v>
      </c>
      <c r="O345" s="1" t="str">
        <f>SABI_SUMMARY!N345</f>
        <v>MORTALITY</v>
      </c>
      <c r="P345" s="1">
        <f>SABI_SUMMARY!O345</f>
        <v>1</v>
      </c>
      <c r="Q345" s="1">
        <f t="shared" si="16"/>
        <v>1</v>
      </c>
      <c r="R345" s="1">
        <f>VLOOKUP(A345,SABI_CUB!A:Y,21,FALSE)</f>
        <v>5</v>
      </c>
      <c r="S345" s="1">
        <f t="shared" si="17"/>
        <v>0</v>
      </c>
    </row>
    <row r="346" spans="1:19" hidden="1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15"/>
        <v>5</v>
      </c>
      <c r="M346" s="1" t="str">
        <f>SABI_SUMMARY!L346</f>
        <v>CUB</v>
      </c>
      <c r="N346" s="1" t="str">
        <f>SABI_SUMMARY!M346</f>
        <v>MALE_CUB</v>
      </c>
      <c r="O346" s="1" t="str">
        <f>SABI_SUMMARY!N346</f>
        <v>MORTALITY</v>
      </c>
      <c r="P346" s="1">
        <f>SABI_SUMMARY!O346</f>
        <v>1</v>
      </c>
      <c r="Q346" s="1">
        <f t="shared" si="16"/>
        <v>1</v>
      </c>
      <c r="R346" s="1">
        <f>VLOOKUP(A346,SABI_CUB!A:Y,21,FALSE)</f>
        <v>5</v>
      </c>
      <c r="S346" s="1">
        <f t="shared" si="17"/>
        <v>0</v>
      </c>
    </row>
    <row r="347" spans="1:19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15"/>
        <v>24</v>
      </c>
      <c r="M347" s="1" t="str">
        <f>SABI_SUMMARY!L347</f>
        <v>SUBADULT</v>
      </c>
      <c r="N347" s="1" t="str">
        <f>SABI_SUMMARY!M347</f>
        <v>FEMALE_SUBADULT</v>
      </c>
      <c r="O347" s="1" t="str">
        <f>SABI_SUMMARY!N347</f>
        <v>CENSORED</v>
      </c>
      <c r="P347" s="1">
        <f>SABI_SUMMARY!O347</f>
        <v>0</v>
      </c>
      <c r="Q347" s="1">
        <f t="shared" si="16"/>
        <v>0</v>
      </c>
      <c r="R347" s="1">
        <f>VLOOKUP(A347,SABI_CUB!A:Y,21,FALSE)</f>
        <v>6</v>
      </c>
      <c r="S347" s="1">
        <f t="shared" si="17"/>
        <v>1</v>
      </c>
    </row>
    <row r="348" spans="1:19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15"/>
        <v>24</v>
      </c>
      <c r="M348" s="1" t="str">
        <f>SABI_SUMMARY!L348</f>
        <v>SUBADULT</v>
      </c>
      <c r="N348" s="1" t="str">
        <f>SABI_SUMMARY!M348</f>
        <v>MALE_SUBADULT</v>
      </c>
      <c r="O348" s="1" t="str">
        <f>SABI_SUMMARY!N348</f>
        <v>MORTALITY</v>
      </c>
      <c r="P348" s="1">
        <f>SABI_SUMMARY!O348</f>
        <v>1</v>
      </c>
      <c r="Q348" s="1">
        <f t="shared" si="16"/>
        <v>0</v>
      </c>
      <c r="R348" s="1">
        <f>VLOOKUP(A348,SABI_CUB!A:Y,21,FALSE)</f>
        <v>7</v>
      </c>
      <c r="S348" s="1">
        <f t="shared" si="17"/>
        <v>1</v>
      </c>
    </row>
    <row r="349" spans="1:19" hidden="1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15"/>
        <v>5</v>
      </c>
      <c r="M349" s="1" t="str">
        <f>SABI_SUMMARY!L349</f>
        <v>CUB</v>
      </c>
      <c r="N349" s="1" t="str">
        <f>SABI_SUMMARY!M349</f>
        <v>MALE_CUB</v>
      </c>
      <c r="O349" s="1" t="str">
        <f>SABI_SUMMARY!N349</f>
        <v>MORTALITY</v>
      </c>
      <c r="P349" s="1">
        <f>SABI_SUMMARY!O349</f>
        <v>1</v>
      </c>
      <c r="Q349" s="1">
        <f t="shared" si="16"/>
        <v>1</v>
      </c>
      <c r="R349" s="1">
        <f>VLOOKUP(A349,SABI_CUB!A:Y,21,FALSE)</f>
        <v>1</v>
      </c>
      <c r="S349" s="1">
        <f t="shared" si="17"/>
        <v>0</v>
      </c>
    </row>
    <row r="350" spans="1:19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15"/>
        <v>22</v>
      </c>
      <c r="M350" s="1" t="str">
        <f>SABI_SUMMARY!L350</f>
        <v>JUVENILE</v>
      </c>
      <c r="N350" s="1" t="str">
        <f>SABI_SUMMARY!M350</f>
        <v>FEMALE_JUVENILE</v>
      </c>
      <c r="O350" s="1" t="str">
        <f>SABI_SUMMARY!N350</f>
        <v>CENSORED</v>
      </c>
      <c r="P350" s="1">
        <f>SABI_SUMMARY!O350</f>
        <v>0</v>
      </c>
      <c r="Q350" s="1">
        <f t="shared" si="16"/>
        <v>1</v>
      </c>
      <c r="R350" s="1">
        <f>VLOOKUP(A350,SABI_CUB!A:Y,21,FALSE)</f>
        <v>1</v>
      </c>
      <c r="S350" s="1">
        <f t="shared" si="17"/>
        <v>0</v>
      </c>
    </row>
    <row r="351" spans="1:19" hidden="1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15"/>
        <v>4</v>
      </c>
      <c r="M351" s="1" t="str">
        <f>SABI_SUMMARY!L351</f>
        <v>CUB</v>
      </c>
      <c r="N351" s="1" t="str">
        <f>SABI_SUMMARY!M351</f>
        <v>NA_CUB</v>
      </c>
      <c r="O351" s="1" t="str">
        <f>SABI_SUMMARY!N351</f>
        <v>MORTALITY</v>
      </c>
      <c r="P351" s="1">
        <f>SABI_SUMMARY!O351</f>
        <v>1</v>
      </c>
      <c r="Q351" s="1">
        <f t="shared" si="16"/>
        <v>1</v>
      </c>
      <c r="R351" s="1" t="str">
        <f>VLOOKUP(A351,SABI_CUB!A:Y,21,FALSE)</f>
        <v>NA</v>
      </c>
      <c r="S351" s="1">
        <f t="shared" si="17"/>
        <v>0</v>
      </c>
    </row>
    <row r="352" spans="1:19" hidden="1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15"/>
        <v>2</v>
      </c>
      <c r="M352" s="1" t="str">
        <f>SABI_SUMMARY!L352</f>
        <v>CUB</v>
      </c>
      <c r="N352" s="1" t="str">
        <f>SABI_SUMMARY!M352</f>
        <v>NA_CUB</v>
      </c>
      <c r="O352" s="1" t="str">
        <f>SABI_SUMMARY!N352</f>
        <v>CENSORED</v>
      </c>
      <c r="P352" s="1">
        <f>SABI_SUMMARY!O352</f>
        <v>0</v>
      </c>
      <c r="Q352" s="1">
        <f t="shared" si="16"/>
        <v>1</v>
      </c>
      <c r="R352" s="1" t="str">
        <f>VLOOKUP(A352,SABI_CUB!A:Y,21,FALSE)</f>
        <v>NA</v>
      </c>
      <c r="S352" s="1">
        <f t="shared" si="17"/>
        <v>0</v>
      </c>
    </row>
    <row r="353" spans="1:19" hidden="1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15"/>
        <v>2</v>
      </c>
      <c r="M353" s="1" t="str">
        <f>SABI_SUMMARY!L353</f>
        <v>CUB</v>
      </c>
      <c r="N353" s="1" t="str">
        <f>SABI_SUMMARY!M353</f>
        <v>NA_CUB</v>
      </c>
      <c r="O353" s="1" t="str">
        <f>SABI_SUMMARY!N353</f>
        <v>MORTALITY</v>
      </c>
      <c r="P353" s="1">
        <f>SABI_SUMMARY!O353</f>
        <v>1</v>
      </c>
      <c r="Q353" s="1">
        <f t="shared" si="16"/>
        <v>1</v>
      </c>
      <c r="R353" s="1">
        <f>VLOOKUP(A353,SABI_CUB!A:Y,21,FALSE)</f>
        <v>1</v>
      </c>
      <c r="S353" s="1">
        <f t="shared" si="17"/>
        <v>0</v>
      </c>
    </row>
    <row r="354" spans="1:19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15"/>
        <v>24</v>
      </c>
      <c r="M354" s="1" t="str">
        <f>SABI_SUMMARY!L354</f>
        <v>ADULT_84</v>
      </c>
      <c r="N354" s="1" t="str">
        <f>SABI_SUMMARY!M354</f>
        <v>FEMALE_ADULT_84</v>
      </c>
      <c r="O354" s="1" t="str">
        <f>SABI_SUMMARY!N354</f>
        <v>MORTALITY</v>
      </c>
      <c r="P354" s="1">
        <f>SABI_SUMMARY!O354</f>
        <v>1</v>
      </c>
      <c r="Q354" s="1">
        <f t="shared" si="16"/>
        <v>0</v>
      </c>
      <c r="R354" s="1">
        <f>VLOOKUP(A354,SABI_CUB!A:Y,21,FALSE)</f>
        <v>1</v>
      </c>
      <c r="S354" s="1">
        <f t="shared" si="17"/>
        <v>1</v>
      </c>
    </row>
    <row r="355" spans="1:19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15"/>
        <v>24</v>
      </c>
      <c r="M355" s="1" t="str">
        <f>SABI_SUMMARY!L355</f>
        <v>ADULT_84</v>
      </c>
      <c r="N355" s="1" t="str">
        <f>SABI_SUMMARY!M355</f>
        <v>MALE_ADULT_84</v>
      </c>
      <c r="O355" s="1" t="str">
        <f>SABI_SUMMARY!N355</f>
        <v>CENSORED</v>
      </c>
      <c r="P355" s="1">
        <f>SABI_SUMMARY!O355</f>
        <v>0</v>
      </c>
      <c r="Q355" s="1">
        <f t="shared" si="16"/>
        <v>0</v>
      </c>
      <c r="R355" s="1">
        <f>VLOOKUP(A355,SABI_CUB!A:Y,21,FALSE)</f>
        <v>2</v>
      </c>
      <c r="S355" s="1">
        <f t="shared" si="17"/>
        <v>1</v>
      </c>
    </row>
    <row r="356" spans="1:19" hidden="1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15"/>
        <v>2</v>
      </c>
      <c r="M356" s="1" t="str">
        <f>SABI_SUMMARY!L356</f>
        <v>CUB</v>
      </c>
      <c r="N356" s="1" t="str">
        <f>SABI_SUMMARY!M356</f>
        <v>NA_CUB</v>
      </c>
      <c r="O356" s="1" t="str">
        <f>SABI_SUMMARY!N356</f>
        <v>MORTALITY</v>
      </c>
      <c r="P356" s="1">
        <f>SABI_SUMMARY!O356</f>
        <v>1</v>
      </c>
      <c r="Q356" s="1">
        <f t="shared" si="16"/>
        <v>1</v>
      </c>
      <c r="R356" s="1">
        <f>VLOOKUP(A356,SABI_CUB!A:Y,21,FALSE)</f>
        <v>3</v>
      </c>
      <c r="S356" s="1">
        <f t="shared" si="17"/>
        <v>0</v>
      </c>
    </row>
    <row r="357" spans="1:19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15"/>
        <v>18</v>
      </c>
      <c r="M357" s="1" t="str">
        <f>SABI_SUMMARY!L357</f>
        <v>JUVENILE</v>
      </c>
      <c r="N357" s="1" t="str">
        <f>SABI_SUMMARY!M357</f>
        <v>FEMALE_JUVENILE</v>
      </c>
      <c r="O357" s="1" t="str">
        <f>SABI_SUMMARY!N357</f>
        <v>CENSORED</v>
      </c>
      <c r="P357" s="1">
        <f>SABI_SUMMARY!O357</f>
        <v>0</v>
      </c>
      <c r="Q357" s="1">
        <f t="shared" si="16"/>
        <v>1</v>
      </c>
      <c r="R357" s="1">
        <f>VLOOKUP(A357,SABI_CUB!A:Y,21,FALSE)</f>
        <v>3</v>
      </c>
      <c r="S357" s="1">
        <f t="shared" si="17"/>
        <v>0</v>
      </c>
    </row>
    <row r="358" spans="1:19" hidden="1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15"/>
        <v>2</v>
      </c>
      <c r="M358" s="1" t="str">
        <f>SABI_SUMMARY!L358</f>
        <v>CUB</v>
      </c>
      <c r="N358" s="1" t="str">
        <f>SABI_SUMMARY!M358</f>
        <v>NA_CUB</v>
      </c>
      <c r="O358" s="1" t="str">
        <f>SABI_SUMMARY!N358</f>
        <v>MORTALITY</v>
      </c>
      <c r="P358" s="1">
        <f>SABI_SUMMARY!O358</f>
        <v>1</v>
      </c>
      <c r="Q358" s="1">
        <f t="shared" si="16"/>
        <v>1</v>
      </c>
      <c r="R358" s="1">
        <f>VLOOKUP(A358,SABI_CUB!A:Y,21,FALSE)</f>
        <v>4</v>
      </c>
      <c r="S358" s="1">
        <f t="shared" si="17"/>
        <v>0</v>
      </c>
    </row>
    <row r="359" spans="1:19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15"/>
        <v>18</v>
      </c>
      <c r="M359" s="1" t="str">
        <f>SABI_SUMMARY!L359</f>
        <v>JUVENILE</v>
      </c>
      <c r="N359" s="1" t="str">
        <f>SABI_SUMMARY!M359</f>
        <v>MALE_JUVENILE</v>
      </c>
      <c r="O359" s="1" t="str">
        <f>SABI_SUMMARY!N359</f>
        <v>CENSORED</v>
      </c>
      <c r="P359" s="1">
        <f>SABI_SUMMARY!O359</f>
        <v>0</v>
      </c>
      <c r="Q359" s="1">
        <f t="shared" si="16"/>
        <v>1</v>
      </c>
      <c r="R359" s="1">
        <f>VLOOKUP(A359,SABI_CUB!A:Y,21,FALSE)</f>
        <v>4</v>
      </c>
      <c r="S359" s="1">
        <f t="shared" si="17"/>
        <v>0</v>
      </c>
    </row>
    <row r="360" spans="1:19" hidden="1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15"/>
        <v>2</v>
      </c>
      <c r="M360" s="1" t="str">
        <f>SABI_SUMMARY!L360</f>
        <v>CUB</v>
      </c>
      <c r="N360" s="1" t="str">
        <f>SABI_SUMMARY!M360</f>
        <v>NA_CUB</v>
      </c>
      <c r="O360" s="1" t="str">
        <f>SABI_SUMMARY!N360</f>
        <v>MORTALITY</v>
      </c>
      <c r="P360" s="1">
        <f>SABI_SUMMARY!O360</f>
        <v>1</v>
      </c>
      <c r="Q360" s="1">
        <f t="shared" si="16"/>
        <v>1</v>
      </c>
      <c r="R360" s="1">
        <f>VLOOKUP(A360,SABI_CUB!A:Y,21,FALSE)</f>
        <v>5</v>
      </c>
      <c r="S360" s="1">
        <f t="shared" si="17"/>
        <v>0</v>
      </c>
    </row>
    <row r="361" spans="1:19" hidden="1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15"/>
        <v>2</v>
      </c>
      <c r="M361" s="1" t="str">
        <f>SABI_SUMMARY!L361</f>
        <v>CUB</v>
      </c>
      <c r="N361" s="1" t="str">
        <f>SABI_SUMMARY!M361</f>
        <v>NA_CUB</v>
      </c>
      <c r="O361" s="1" t="str">
        <f>SABI_SUMMARY!N361</f>
        <v>MORTALITY</v>
      </c>
      <c r="P361" s="1">
        <f>SABI_SUMMARY!O361</f>
        <v>1</v>
      </c>
      <c r="Q361" s="1">
        <f t="shared" si="16"/>
        <v>1</v>
      </c>
      <c r="R361" s="1">
        <f>VLOOKUP(A361,SABI_CUB!A:Y,21,FALSE)</f>
        <v>5</v>
      </c>
      <c r="S361" s="1">
        <f t="shared" si="17"/>
        <v>0</v>
      </c>
    </row>
    <row r="362" spans="1:19" hidden="1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15"/>
        <v>2</v>
      </c>
      <c r="M362" s="1" t="str">
        <f>SABI_SUMMARY!L362</f>
        <v>CUB</v>
      </c>
      <c r="N362" s="1" t="str">
        <f>SABI_SUMMARY!M362</f>
        <v>NA_CUB</v>
      </c>
      <c r="O362" s="1" t="str">
        <f>SABI_SUMMARY!N362</f>
        <v>MORTALITY</v>
      </c>
      <c r="P362" s="1">
        <f>SABI_SUMMARY!O362</f>
        <v>1</v>
      </c>
      <c r="Q362" s="1">
        <f t="shared" si="16"/>
        <v>1</v>
      </c>
      <c r="R362" s="1">
        <f>VLOOKUP(A362,SABI_CUB!A:Y,21,FALSE)</f>
        <v>6</v>
      </c>
      <c r="S362" s="1">
        <f t="shared" si="17"/>
        <v>0</v>
      </c>
    </row>
    <row r="363" spans="1:19" hidden="1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15"/>
        <v>2</v>
      </c>
      <c r="M363" s="1" t="str">
        <f>SABI_SUMMARY!L363</f>
        <v>CUB</v>
      </c>
      <c r="N363" s="1" t="str">
        <f>SABI_SUMMARY!M363</f>
        <v>NA_CUB</v>
      </c>
      <c r="O363" s="1" t="str">
        <f>SABI_SUMMARY!N363</f>
        <v>MORTALITY</v>
      </c>
      <c r="P363" s="1">
        <f>SABI_SUMMARY!O363</f>
        <v>1</v>
      </c>
      <c r="Q363" s="1">
        <f t="shared" si="16"/>
        <v>1</v>
      </c>
      <c r="R363" s="1">
        <f>VLOOKUP(A363,SABI_CUB!A:Y,21,FALSE)</f>
        <v>6</v>
      </c>
      <c r="S363" s="1">
        <f t="shared" si="17"/>
        <v>0</v>
      </c>
    </row>
    <row r="364" spans="1:19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15"/>
        <v>24</v>
      </c>
      <c r="M364" s="1" t="str">
        <f>SABI_SUMMARY!L364</f>
        <v>SUBADULT</v>
      </c>
      <c r="N364" s="1" t="str">
        <f>SABI_SUMMARY!M364</f>
        <v>MALE_SUBADULT</v>
      </c>
      <c r="O364" s="1" t="str">
        <f>SABI_SUMMARY!N364</f>
        <v>CENSORED</v>
      </c>
      <c r="P364" s="1">
        <f>SABI_SUMMARY!O364</f>
        <v>0</v>
      </c>
      <c r="Q364" s="1">
        <f t="shared" si="16"/>
        <v>0</v>
      </c>
      <c r="R364" s="1">
        <f>VLOOKUP(A364,SABI_CUB!A:Y,21,FALSE)</f>
        <v>7</v>
      </c>
      <c r="S364" s="1">
        <f t="shared" si="17"/>
        <v>1</v>
      </c>
    </row>
    <row r="365" spans="1:19" hidden="1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15"/>
        <v>1</v>
      </c>
      <c r="M365" s="1" t="str">
        <f>SABI_SUMMARY!L365</f>
        <v>CUB</v>
      </c>
      <c r="N365" s="1" t="str">
        <f>SABI_SUMMARY!M365</f>
        <v>NA_CUB</v>
      </c>
      <c r="O365" s="1" t="str">
        <f>SABI_SUMMARY!N365</f>
        <v>MORTALITY</v>
      </c>
      <c r="P365" s="1">
        <f>SABI_SUMMARY!O365</f>
        <v>1</v>
      </c>
      <c r="Q365" s="1">
        <f t="shared" si="16"/>
        <v>1</v>
      </c>
      <c r="R365" s="1">
        <f>VLOOKUP(A365,SABI_CUB!A:Y,21,FALSE)</f>
        <v>1</v>
      </c>
      <c r="S365" s="1">
        <f t="shared" si="17"/>
        <v>0</v>
      </c>
    </row>
    <row r="366" spans="1:19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15"/>
        <v>24</v>
      </c>
      <c r="M366" s="1" t="str">
        <f>SABI_SUMMARY!L366</f>
        <v>ADULT_36_48</v>
      </c>
      <c r="N366" s="1" t="str">
        <f>SABI_SUMMARY!M366</f>
        <v>MALE_ADULT_36_48</v>
      </c>
      <c r="O366" s="1" t="str">
        <f>SABI_SUMMARY!N366</f>
        <v>MORTALITY</v>
      </c>
      <c r="P366" s="1">
        <f>SABI_SUMMARY!O366</f>
        <v>1</v>
      </c>
      <c r="Q366" s="1">
        <f t="shared" si="16"/>
        <v>0</v>
      </c>
      <c r="R366" s="1">
        <f>VLOOKUP(A366,SABI_CUB!A:Y,21,FALSE)</f>
        <v>1</v>
      </c>
      <c r="S366" s="1">
        <f t="shared" si="17"/>
        <v>1</v>
      </c>
    </row>
    <row r="367" spans="1:19" hidden="1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15"/>
        <v>10</v>
      </c>
      <c r="M367" s="1" t="str">
        <f>SABI_SUMMARY!L367</f>
        <v>CUB</v>
      </c>
      <c r="N367" s="1" t="str">
        <f>SABI_SUMMARY!M367</f>
        <v>FEMALE_CUB</v>
      </c>
      <c r="O367" s="1" t="str">
        <f>SABI_SUMMARY!N367</f>
        <v>MORTALITY</v>
      </c>
      <c r="P367" s="1">
        <f>SABI_SUMMARY!O367</f>
        <v>1</v>
      </c>
      <c r="Q367" s="1">
        <f t="shared" si="16"/>
        <v>1</v>
      </c>
      <c r="R367" s="1">
        <f>VLOOKUP(A367,SABI_CUB!A:Y,21,FALSE)</f>
        <v>2</v>
      </c>
      <c r="S367" s="1">
        <f t="shared" si="17"/>
        <v>0</v>
      </c>
    </row>
    <row r="368" spans="1:19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15"/>
        <v>24</v>
      </c>
      <c r="M368" s="1" t="str">
        <f>SABI_SUMMARY!L368</f>
        <v>SUBADULT</v>
      </c>
      <c r="N368" s="1" t="str">
        <f>SABI_SUMMARY!M368</f>
        <v>MALE_SUBADULT</v>
      </c>
      <c r="O368" s="1" t="str">
        <f>SABI_SUMMARY!N368</f>
        <v>CENSORED</v>
      </c>
      <c r="P368" s="1">
        <f>SABI_SUMMARY!O368</f>
        <v>0</v>
      </c>
      <c r="Q368" s="1">
        <f t="shared" si="16"/>
        <v>0</v>
      </c>
      <c r="R368" s="1">
        <f>VLOOKUP(A368,SABI_CUB!A:Y,21,FALSE)</f>
        <v>2</v>
      </c>
      <c r="S368" s="1">
        <f t="shared" si="17"/>
        <v>1</v>
      </c>
    </row>
    <row r="369" spans="1:19" hidden="1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15"/>
        <v>5</v>
      </c>
      <c r="M369" s="1" t="str">
        <f>SABI_SUMMARY!L369</f>
        <v>CUB</v>
      </c>
      <c r="N369" s="1" t="str">
        <f>SABI_SUMMARY!M369</f>
        <v>NA_CUB</v>
      </c>
      <c r="O369" s="1" t="str">
        <f>SABI_SUMMARY!N369</f>
        <v>CENSORED</v>
      </c>
      <c r="P369" s="1">
        <f>SABI_SUMMARY!O369</f>
        <v>0</v>
      </c>
      <c r="Q369" s="1">
        <f t="shared" si="16"/>
        <v>1</v>
      </c>
      <c r="R369" s="1">
        <f>VLOOKUP(A369,SABI_CUB!A:Y,21,FALSE)</f>
        <v>3</v>
      </c>
      <c r="S369" s="1">
        <f t="shared" si="17"/>
        <v>0</v>
      </c>
    </row>
    <row r="370" spans="1:19" hidden="1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15"/>
        <v>5</v>
      </c>
      <c r="M370" s="1" t="str">
        <f>SABI_SUMMARY!L370</f>
        <v>CUB</v>
      </c>
      <c r="N370" s="1" t="str">
        <f>SABI_SUMMARY!M370</f>
        <v>NA_CUB</v>
      </c>
      <c r="O370" s="1" t="str">
        <f>SABI_SUMMARY!N370</f>
        <v>CENSORED</v>
      </c>
      <c r="P370" s="1">
        <f>SABI_SUMMARY!O370</f>
        <v>0</v>
      </c>
      <c r="Q370" s="1">
        <f t="shared" si="16"/>
        <v>1</v>
      </c>
      <c r="R370" s="1">
        <f>VLOOKUP(A370,SABI_CUB!A:Y,21,FALSE)</f>
        <v>3</v>
      </c>
      <c r="S370" s="1">
        <f t="shared" si="17"/>
        <v>0</v>
      </c>
    </row>
    <row r="371" spans="1:19" hidden="1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15"/>
        <v>1</v>
      </c>
      <c r="M371" s="1" t="str">
        <f>SABI_SUMMARY!L371</f>
        <v>CUB</v>
      </c>
      <c r="N371" s="1" t="str">
        <f>SABI_SUMMARY!M371</f>
        <v>NA_CUB</v>
      </c>
      <c r="O371" s="1" t="str">
        <f>SABI_SUMMARY!N371</f>
        <v>MORTALITY</v>
      </c>
      <c r="P371" s="1">
        <f>SABI_SUMMARY!O371</f>
        <v>1</v>
      </c>
      <c r="Q371" s="1">
        <f t="shared" si="16"/>
        <v>1</v>
      </c>
      <c r="R371" s="1">
        <f>VLOOKUP(A371,SABI_CUB!A:Y,21,FALSE)</f>
        <v>1</v>
      </c>
      <c r="S371" s="1">
        <f t="shared" si="17"/>
        <v>0</v>
      </c>
    </row>
    <row r="372" spans="1:19" hidden="1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15"/>
        <v>1</v>
      </c>
      <c r="M372" s="1" t="str">
        <f>SABI_SUMMARY!L372</f>
        <v>CUB</v>
      </c>
      <c r="N372" s="1" t="str">
        <f>SABI_SUMMARY!M372</f>
        <v>NA_CUB</v>
      </c>
      <c r="O372" s="1" t="str">
        <f>SABI_SUMMARY!N372</f>
        <v>MORTALITY</v>
      </c>
      <c r="P372" s="1">
        <f>SABI_SUMMARY!O372</f>
        <v>1</v>
      </c>
      <c r="Q372" s="1">
        <f t="shared" si="16"/>
        <v>1</v>
      </c>
      <c r="R372" s="1">
        <f>VLOOKUP(A372,SABI_CUB!A:Y,21,FALSE)</f>
        <v>1</v>
      </c>
      <c r="S372" s="1">
        <f t="shared" si="17"/>
        <v>0</v>
      </c>
    </row>
    <row r="373" spans="1:19" hidden="1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15"/>
        <v>9</v>
      </c>
      <c r="M373" s="1" t="str">
        <f>SABI_SUMMARY!L373</f>
        <v>CUB</v>
      </c>
      <c r="N373" s="1" t="str">
        <f>SABI_SUMMARY!M373</f>
        <v>FEMALE_CUB</v>
      </c>
      <c r="O373" s="1" t="str">
        <f>SABI_SUMMARY!N373</f>
        <v>CENSORED</v>
      </c>
      <c r="P373" s="1">
        <f>SABI_SUMMARY!O373</f>
        <v>0</v>
      </c>
      <c r="Q373" s="1">
        <f t="shared" si="16"/>
        <v>1</v>
      </c>
      <c r="R373" s="1">
        <f>VLOOKUP(A373,SABI_CUB!A:Y,21,FALSE)</f>
        <v>2</v>
      </c>
      <c r="S373" s="1">
        <f t="shared" si="17"/>
        <v>0</v>
      </c>
    </row>
    <row r="374" spans="1:19" hidden="1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15"/>
        <v>9</v>
      </c>
      <c r="M374" s="1" t="str">
        <f>SABI_SUMMARY!L374</f>
        <v>CUB</v>
      </c>
      <c r="N374" s="1" t="str">
        <f>SABI_SUMMARY!M374</f>
        <v>FEMALE_CUB</v>
      </c>
      <c r="O374" s="1" t="str">
        <f>SABI_SUMMARY!N374</f>
        <v>CENSORED</v>
      </c>
      <c r="P374" s="1">
        <f>SABI_SUMMARY!O374</f>
        <v>0</v>
      </c>
      <c r="Q374" s="1">
        <f t="shared" si="16"/>
        <v>1</v>
      </c>
      <c r="R374" s="1">
        <f>VLOOKUP(A374,SABI_CUB!A:Y,21,FALSE)</f>
        <v>2</v>
      </c>
      <c r="S374" s="1">
        <f t="shared" si="17"/>
        <v>0</v>
      </c>
    </row>
    <row r="375" spans="1:19" hidden="1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15"/>
        <v>2</v>
      </c>
      <c r="M375" s="1" t="str">
        <f>SABI_SUMMARY!L375</f>
        <v>CUB</v>
      </c>
      <c r="N375" s="1" t="str">
        <f>SABI_SUMMARY!M375</f>
        <v>NA_CUB</v>
      </c>
      <c r="O375" s="1" t="str">
        <f>SABI_SUMMARY!N375</f>
        <v>MORTALITY</v>
      </c>
      <c r="P375" s="1">
        <f>SABI_SUMMARY!O375</f>
        <v>1</v>
      </c>
      <c r="Q375" s="1">
        <f t="shared" si="16"/>
        <v>1</v>
      </c>
      <c r="R375" s="1">
        <f>VLOOKUP(A375,SABI_CUB!A:Y,21,FALSE)</f>
        <v>1</v>
      </c>
      <c r="S375" s="1">
        <f t="shared" si="17"/>
        <v>0</v>
      </c>
    </row>
    <row r="376" spans="1:19" hidden="1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15"/>
        <v>2</v>
      </c>
      <c r="M376" s="1" t="str">
        <f>SABI_SUMMARY!L376</f>
        <v>CUB</v>
      </c>
      <c r="N376" s="1" t="str">
        <f>SABI_SUMMARY!M376</f>
        <v>NA_CUB</v>
      </c>
      <c r="O376" s="1" t="str">
        <f>SABI_SUMMARY!N376</f>
        <v>MORTALITY</v>
      </c>
      <c r="P376" s="1">
        <f>SABI_SUMMARY!O376</f>
        <v>1</v>
      </c>
      <c r="Q376" s="1">
        <f t="shared" si="16"/>
        <v>1</v>
      </c>
      <c r="R376" s="1">
        <f>VLOOKUP(A376,SABI_CUB!A:Y,21,FALSE)</f>
        <v>1</v>
      </c>
      <c r="S376" s="1">
        <f t="shared" si="17"/>
        <v>0</v>
      </c>
    </row>
    <row r="377" spans="1:19" hidden="1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15"/>
        <v>8</v>
      </c>
      <c r="M377" s="1" t="str">
        <f>SABI_SUMMARY!L377</f>
        <v>CUB</v>
      </c>
      <c r="N377" s="1" t="str">
        <f>SABI_SUMMARY!M377</f>
        <v>MALE_CUB</v>
      </c>
      <c r="O377" s="1" t="str">
        <f>SABI_SUMMARY!N377</f>
        <v>MORTALITY</v>
      </c>
      <c r="P377" s="1">
        <f>SABI_SUMMARY!O377</f>
        <v>1</v>
      </c>
      <c r="Q377" s="1">
        <f t="shared" si="16"/>
        <v>1</v>
      </c>
      <c r="R377" s="1">
        <f>VLOOKUP(A377,SABI_CUB!A:Y,21,FALSE)</f>
        <v>2</v>
      </c>
      <c r="S377" s="1">
        <f t="shared" si="17"/>
        <v>0</v>
      </c>
    </row>
    <row r="378" spans="1:19" hidden="1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15"/>
        <v>2</v>
      </c>
      <c r="M378" s="1" t="str">
        <f>SABI_SUMMARY!L378</f>
        <v>CUB</v>
      </c>
      <c r="N378" s="1" t="str">
        <f>SABI_SUMMARY!M378</f>
        <v>NA_CUB</v>
      </c>
      <c r="O378" s="1" t="str">
        <f>SABI_SUMMARY!N378</f>
        <v>MORTALITY</v>
      </c>
      <c r="P378" s="1">
        <f>SABI_SUMMARY!O378</f>
        <v>1</v>
      </c>
      <c r="Q378" s="1">
        <f t="shared" si="16"/>
        <v>1</v>
      </c>
      <c r="R378" s="1">
        <f>VLOOKUP(A378,SABI_CUB!A:Y,21,FALSE)</f>
        <v>3</v>
      </c>
      <c r="S378" s="1">
        <f t="shared" si="17"/>
        <v>0</v>
      </c>
    </row>
    <row r="379" spans="1:19" hidden="1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15"/>
        <v>2</v>
      </c>
      <c r="M379" s="1" t="str">
        <f>SABI_SUMMARY!L379</f>
        <v>CUB</v>
      </c>
      <c r="N379" s="1" t="str">
        <f>SABI_SUMMARY!M379</f>
        <v>NA_CUB</v>
      </c>
      <c r="O379" s="1" t="str">
        <f>SABI_SUMMARY!N379</f>
        <v>MORTALITY</v>
      </c>
      <c r="P379" s="1">
        <f>SABI_SUMMARY!O379</f>
        <v>1</v>
      </c>
      <c r="Q379" s="1">
        <f t="shared" si="16"/>
        <v>1</v>
      </c>
      <c r="R379" s="1">
        <f>VLOOKUP(A379,SABI_CUB!A:Y,21,FALSE)</f>
        <v>3</v>
      </c>
      <c r="S379" s="1">
        <f t="shared" si="17"/>
        <v>0</v>
      </c>
    </row>
    <row r="380" spans="1:19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15"/>
        <v>16</v>
      </c>
      <c r="M380" s="1" t="str">
        <f>SABI_SUMMARY!L380</f>
        <v>JUVENILE</v>
      </c>
      <c r="N380" s="1" t="str">
        <f>SABI_SUMMARY!M380</f>
        <v>MALE_JUVENILE</v>
      </c>
      <c r="O380" s="1" t="str">
        <f>SABI_SUMMARY!N380</f>
        <v>CENSORED</v>
      </c>
      <c r="P380" s="1">
        <f>SABI_SUMMARY!O380</f>
        <v>0</v>
      </c>
      <c r="Q380" s="1">
        <f t="shared" si="16"/>
        <v>1</v>
      </c>
      <c r="R380" s="1">
        <f>VLOOKUP(A380,SABI_CUB!A:Y,21,FALSE)</f>
        <v>4</v>
      </c>
      <c r="S380" s="1">
        <f t="shared" si="17"/>
        <v>0</v>
      </c>
    </row>
    <row r="381" spans="1:19" hidden="1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15"/>
        <v>2</v>
      </c>
      <c r="M381" s="1" t="str">
        <f>SABI_SUMMARY!L381</f>
        <v>CUB</v>
      </c>
      <c r="N381" s="1" t="str">
        <f>SABI_SUMMARY!M381</f>
        <v>NA_CUB</v>
      </c>
      <c r="O381" s="1" t="str">
        <f>SABI_SUMMARY!N381</f>
        <v>MORTALITY</v>
      </c>
      <c r="P381" s="1">
        <f>SABI_SUMMARY!O381</f>
        <v>1</v>
      </c>
      <c r="Q381" s="1">
        <f t="shared" si="16"/>
        <v>1</v>
      </c>
      <c r="R381" s="1">
        <f>VLOOKUP(A381,SABI_CUB!A:Y,21,FALSE)</f>
        <v>5</v>
      </c>
      <c r="S381" s="1">
        <f t="shared" si="17"/>
        <v>0</v>
      </c>
    </row>
    <row r="382" spans="1:19" hidden="1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15"/>
        <v>2</v>
      </c>
      <c r="M382" s="1" t="str">
        <f>SABI_SUMMARY!L382</f>
        <v>CUB</v>
      </c>
      <c r="N382" s="1" t="str">
        <f>SABI_SUMMARY!M382</f>
        <v>NA_CUB</v>
      </c>
      <c r="O382" s="1" t="str">
        <f>SABI_SUMMARY!N382</f>
        <v>MORTALITY</v>
      </c>
      <c r="P382" s="1">
        <f>SABI_SUMMARY!O382</f>
        <v>1</v>
      </c>
      <c r="Q382" s="1">
        <f t="shared" si="16"/>
        <v>1</v>
      </c>
      <c r="R382" s="1">
        <f>VLOOKUP(A382,SABI_CUB!A:Y,21,FALSE)</f>
        <v>5</v>
      </c>
      <c r="S382" s="1">
        <f t="shared" si="17"/>
        <v>0</v>
      </c>
    </row>
    <row r="383" spans="1:19" hidden="1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15"/>
        <v>3</v>
      </c>
      <c r="M383" s="1" t="str">
        <f>SABI_SUMMARY!L383</f>
        <v>CUB</v>
      </c>
      <c r="N383" s="1" t="str">
        <f>SABI_SUMMARY!M383</f>
        <v>NA_CUB</v>
      </c>
      <c r="O383" s="1" t="str">
        <f>SABI_SUMMARY!N383</f>
        <v>MORTALITY</v>
      </c>
      <c r="P383" s="1">
        <f>SABI_SUMMARY!O383</f>
        <v>1</v>
      </c>
      <c r="Q383" s="1">
        <f t="shared" si="16"/>
        <v>1</v>
      </c>
      <c r="R383" s="1">
        <f>VLOOKUP(A383,SABI_CUB!A:Y,21,FALSE)</f>
        <v>6</v>
      </c>
      <c r="S383" s="1">
        <f t="shared" si="17"/>
        <v>0</v>
      </c>
    </row>
    <row r="384" spans="1:19" hidden="1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15"/>
        <v>3</v>
      </c>
      <c r="M384" s="1" t="str">
        <f>SABI_SUMMARY!L384</f>
        <v>CUB</v>
      </c>
      <c r="N384" s="1" t="str">
        <f>SABI_SUMMARY!M384</f>
        <v>NA_CUB</v>
      </c>
      <c r="O384" s="1" t="str">
        <f>SABI_SUMMARY!N384</f>
        <v>MORTALITY</v>
      </c>
      <c r="P384" s="1">
        <f>SABI_SUMMARY!O384</f>
        <v>1</v>
      </c>
      <c r="Q384" s="1">
        <f t="shared" si="16"/>
        <v>1</v>
      </c>
      <c r="R384" s="1">
        <f>VLOOKUP(A384,SABI_CUB!A:Y,21,FALSE)</f>
        <v>6</v>
      </c>
      <c r="S384" s="1">
        <f t="shared" si="17"/>
        <v>0</v>
      </c>
    </row>
    <row r="385" spans="1:19" hidden="1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15"/>
        <v>2</v>
      </c>
      <c r="M385" s="1" t="str">
        <f>SABI_SUMMARY!L385</f>
        <v>CUB</v>
      </c>
      <c r="N385" s="1" t="str">
        <f>SABI_SUMMARY!M385</f>
        <v>NA_CUB</v>
      </c>
      <c r="O385" s="1" t="str">
        <f>SABI_SUMMARY!N385</f>
        <v>MORTALITY</v>
      </c>
      <c r="P385" s="1">
        <f>SABI_SUMMARY!O385</f>
        <v>1</v>
      </c>
      <c r="Q385" s="1">
        <f t="shared" si="16"/>
        <v>1</v>
      </c>
      <c r="R385" s="1">
        <f>VLOOKUP(A385,SABI_CUB!A:Y,21,FALSE)</f>
        <v>7</v>
      </c>
      <c r="S385" s="1">
        <f t="shared" si="17"/>
        <v>0</v>
      </c>
    </row>
    <row r="386" spans="1:19" hidden="1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15"/>
        <v>2</v>
      </c>
      <c r="M386" s="1" t="str">
        <f>SABI_SUMMARY!L386</f>
        <v>CUB</v>
      </c>
      <c r="N386" s="1" t="str">
        <f>SABI_SUMMARY!M386</f>
        <v>NA_CUB</v>
      </c>
      <c r="O386" s="1" t="str">
        <f>SABI_SUMMARY!N386</f>
        <v>MORTALITY</v>
      </c>
      <c r="P386" s="1">
        <f>SABI_SUMMARY!O386</f>
        <v>1</v>
      </c>
      <c r="Q386" s="1">
        <f t="shared" si="16"/>
        <v>1</v>
      </c>
      <c r="R386" s="1">
        <f>VLOOKUP(A386,SABI_CUB!A:Y,21,FALSE)</f>
        <v>7</v>
      </c>
      <c r="S386" s="1">
        <f t="shared" si="17"/>
        <v>0</v>
      </c>
    </row>
    <row r="387" spans="1:19" hidden="1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ref="L387:L450" si="18">IF(Q387&gt;0,K387,24)</f>
        <v>5</v>
      </c>
      <c r="M387" s="1" t="str">
        <f>SABI_SUMMARY!L387</f>
        <v>CUB</v>
      </c>
      <c r="N387" s="1" t="str">
        <f>SABI_SUMMARY!M387</f>
        <v>NA_CUB</v>
      </c>
      <c r="O387" s="1" t="str">
        <f>SABI_SUMMARY!N387</f>
        <v>MORTALITY</v>
      </c>
      <c r="P387" s="1">
        <f>SABI_SUMMARY!O387</f>
        <v>1</v>
      </c>
      <c r="Q387" s="1">
        <f t="shared" ref="Q387:Q450" si="19">IF(K387&lt;=24,1,0)</f>
        <v>1</v>
      </c>
      <c r="R387" s="1">
        <f>VLOOKUP(A387,SABI_CUB!A:Y,21,FALSE)</f>
        <v>8</v>
      </c>
      <c r="S387" s="1">
        <f t="shared" ref="S387:S450" si="20">IF(K387&gt;=24,1,0)</f>
        <v>0</v>
      </c>
    </row>
    <row r="388" spans="1:19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si="18"/>
        <v>24</v>
      </c>
      <c r="M388" s="1" t="str">
        <f>SABI_SUMMARY!L388</f>
        <v>SUBADULT</v>
      </c>
      <c r="N388" s="1" t="str">
        <f>SABI_SUMMARY!M388</f>
        <v>MALE_SUBADULT</v>
      </c>
      <c r="O388" s="1" t="str">
        <f>SABI_SUMMARY!N388</f>
        <v>CENSORED</v>
      </c>
      <c r="P388" s="1">
        <f>SABI_SUMMARY!O388</f>
        <v>0</v>
      </c>
      <c r="Q388" s="1">
        <f t="shared" si="19"/>
        <v>0</v>
      </c>
      <c r="R388" s="1">
        <f>VLOOKUP(A388,SABI_CUB!A:Y,21,FALSE)</f>
        <v>8</v>
      </c>
      <c r="S388" s="1">
        <f t="shared" si="20"/>
        <v>1</v>
      </c>
    </row>
    <row r="389" spans="1:19" hidden="1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18"/>
        <v>1</v>
      </c>
      <c r="M389" s="1" t="str">
        <f>SABI_SUMMARY!L389</f>
        <v>CUB</v>
      </c>
      <c r="N389" s="1" t="str">
        <f>SABI_SUMMARY!M389</f>
        <v>NA_CUB</v>
      </c>
      <c r="O389" s="1" t="str">
        <f>SABI_SUMMARY!N389</f>
        <v>MORTALITY</v>
      </c>
      <c r="P389" s="1">
        <f>SABI_SUMMARY!O389</f>
        <v>1</v>
      </c>
      <c r="Q389" s="1">
        <f t="shared" si="19"/>
        <v>1</v>
      </c>
      <c r="R389" s="1">
        <f>VLOOKUP(A389,SABI_CUB!A:Y,21,FALSE)</f>
        <v>9</v>
      </c>
      <c r="S389" s="1">
        <f t="shared" si="20"/>
        <v>0</v>
      </c>
    </row>
    <row r="390" spans="1:19" hidden="1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18"/>
        <v>1</v>
      </c>
      <c r="M390" s="1" t="str">
        <f>SABI_SUMMARY!L390</f>
        <v>CUB</v>
      </c>
      <c r="N390" s="1" t="str">
        <f>SABI_SUMMARY!M390</f>
        <v>NA_CUB</v>
      </c>
      <c r="O390" s="1" t="str">
        <f>SABI_SUMMARY!N390</f>
        <v>MORTALITY</v>
      </c>
      <c r="P390" s="1">
        <f>SABI_SUMMARY!O390</f>
        <v>1</v>
      </c>
      <c r="Q390" s="1">
        <f t="shared" si="19"/>
        <v>1</v>
      </c>
      <c r="R390" s="1">
        <f>VLOOKUP(A390,SABI_CUB!A:Y,21,FALSE)</f>
        <v>9</v>
      </c>
      <c r="S390" s="1">
        <f t="shared" si="20"/>
        <v>0</v>
      </c>
    </row>
    <row r="391" spans="1:19" hidden="1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18"/>
        <v>6</v>
      </c>
      <c r="M391" s="1" t="str">
        <f>SABI_SUMMARY!L391</f>
        <v>CUB</v>
      </c>
      <c r="N391" s="1" t="str">
        <f>SABI_SUMMARY!M391</f>
        <v>NA_CUB</v>
      </c>
      <c r="O391" s="1" t="str">
        <f>SABI_SUMMARY!N391</f>
        <v>MORTALITY</v>
      </c>
      <c r="P391" s="1">
        <f>SABI_SUMMARY!O391</f>
        <v>1</v>
      </c>
      <c r="Q391" s="1">
        <f t="shared" si="19"/>
        <v>1</v>
      </c>
      <c r="R391" s="1">
        <f>VLOOKUP(A391,SABI_CUB!A:Y,21,FALSE)</f>
        <v>10</v>
      </c>
      <c r="S391" s="1">
        <f t="shared" si="20"/>
        <v>0</v>
      </c>
    </row>
    <row r="392" spans="1:19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18"/>
        <v>15</v>
      </c>
      <c r="M392" s="1" t="str">
        <f>SABI_SUMMARY!L392</f>
        <v>JUVENILE</v>
      </c>
      <c r="N392" s="1" t="str">
        <f>SABI_SUMMARY!M392</f>
        <v>MALE_JUVENILE</v>
      </c>
      <c r="O392" s="1" t="str">
        <f>SABI_SUMMARY!N392</f>
        <v>CENSORED</v>
      </c>
      <c r="P392" s="1">
        <f>SABI_SUMMARY!O392</f>
        <v>0</v>
      </c>
      <c r="Q392" s="1">
        <f t="shared" si="19"/>
        <v>1</v>
      </c>
      <c r="R392" s="1">
        <f>VLOOKUP(A392,SABI_CUB!A:Y,21,FALSE)</f>
        <v>10</v>
      </c>
      <c r="S392" s="1">
        <f t="shared" si="20"/>
        <v>0</v>
      </c>
    </row>
    <row r="393" spans="1:19" hidden="1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18"/>
        <v>5</v>
      </c>
      <c r="M393" s="1" t="str">
        <f>SABI_SUMMARY!L393</f>
        <v>CUB</v>
      </c>
      <c r="N393" s="1" t="str">
        <f>SABI_SUMMARY!M393</f>
        <v>NA_CUB</v>
      </c>
      <c r="O393" s="1" t="str">
        <f>SABI_SUMMARY!N393</f>
        <v>MORTALITY</v>
      </c>
      <c r="P393" s="1">
        <f>SABI_SUMMARY!O393</f>
        <v>1</v>
      </c>
      <c r="Q393" s="1">
        <f t="shared" si="19"/>
        <v>1</v>
      </c>
      <c r="R393" s="1">
        <f>VLOOKUP(A393,SABI_CUB!A:Y,21,FALSE)</f>
        <v>1</v>
      </c>
      <c r="S393" s="1">
        <f t="shared" si="20"/>
        <v>0</v>
      </c>
    </row>
    <row r="394" spans="1:19" hidden="1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18"/>
        <v>5</v>
      </c>
      <c r="M394" s="1" t="str">
        <f>SABI_SUMMARY!L394</f>
        <v>CUB</v>
      </c>
      <c r="N394" s="1" t="str">
        <f>SABI_SUMMARY!M394</f>
        <v>NA_CUB</v>
      </c>
      <c r="O394" s="1" t="str">
        <f>SABI_SUMMARY!N394</f>
        <v>MORTALITY</v>
      </c>
      <c r="P394" s="1">
        <f>SABI_SUMMARY!O394</f>
        <v>1</v>
      </c>
      <c r="Q394" s="1">
        <f t="shared" si="19"/>
        <v>1</v>
      </c>
      <c r="R394" s="1">
        <f>VLOOKUP(A394,SABI_CUB!A:Y,21,FALSE)</f>
        <v>1</v>
      </c>
      <c r="S394" s="1">
        <f t="shared" si="20"/>
        <v>0</v>
      </c>
    </row>
    <row r="395" spans="1:19" hidden="1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18"/>
        <v>4</v>
      </c>
      <c r="M395" s="1" t="str">
        <f>SABI_SUMMARY!L395</f>
        <v>CUB</v>
      </c>
      <c r="N395" s="1" t="str">
        <f>SABI_SUMMARY!M395</f>
        <v>NA_CUB</v>
      </c>
      <c r="O395" s="1" t="str">
        <f>SABI_SUMMARY!N395</f>
        <v>MORTALITY</v>
      </c>
      <c r="P395" s="1">
        <f>SABI_SUMMARY!O395</f>
        <v>1</v>
      </c>
      <c r="Q395" s="1">
        <f t="shared" si="19"/>
        <v>1</v>
      </c>
      <c r="R395" s="1">
        <f>VLOOKUP(A395,SABI_CUB!A:Y,21,FALSE)</f>
        <v>1</v>
      </c>
      <c r="S395" s="1">
        <f t="shared" si="20"/>
        <v>0</v>
      </c>
    </row>
    <row r="396" spans="1:19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18"/>
        <v>24</v>
      </c>
      <c r="M396" s="1" t="str">
        <f>SABI_SUMMARY!L396</f>
        <v>ADULT_36_48</v>
      </c>
      <c r="N396" s="1" t="str">
        <f>SABI_SUMMARY!M396</f>
        <v>FEMALE_ADULT_36_48</v>
      </c>
      <c r="O396" s="1" t="str">
        <f>SABI_SUMMARY!N396</f>
        <v>CENSORED</v>
      </c>
      <c r="P396" s="1">
        <f>SABI_SUMMARY!O396</f>
        <v>0</v>
      </c>
      <c r="Q396" s="1">
        <f t="shared" si="19"/>
        <v>0</v>
      </c>
      <c r="R396" s="1">
        <f>VLOOKUP(A396,SABI_CUB!A:Y,21,FALSE)</f>
        <v>2</v>
      </c>
      <c r="S396" s="1">
        <f t="shared" si="20"/>
        <v>1</v>
      </c>
    </row>
    <row r="397" spans="1:19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18"/>
        <v>24</v>
      </c>
      <c r="M397" s="1" t="str">
        <f>SABI_SUMMARY!L397</f>
        <v>ADULT_36_48</v>
      </c>
      <c r="N397" s="1" t="str">
        <f>SABI_SUMMARY!M397</f>
        <v>MALE_ADULT_36_48</v>
      </c>
      <c r="O397" s="1" t="str">
        <f>SABI_SUMMARY!N397</f>
        <v>CENSORED</v>
      </c>
      <c r="P397" s="1">
        <f>SABI_SUMMARY!O397</f>
        <v>0</v>
      </c>
      <c r="Q397" s="1">
        <f t="shared" si="19"/>
        <v>0</v>
      </c>
      <c r="R397" s="1">
        <f>VLOOKUP(A397,SABI_CUB!A:Y,21,FALSE)</f>
        <v>2</v>
      </c>
      <c r="S397" s="1">
        <f t="shared" si="20"/>
        <v>1</v>
      </c>
    </row>
    <row r="398" spans="1:19" hidden="1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18"/>
        <v>1</v>
      </c>
      <c r="M398" s="1" t="str">
        <f>SABI_SUMMARY!L398</f>
        <v>CUB</v>
      </c>
      <c r="N398" s="1" t="str">
        <f>SABI_SUMMARY!M398</f>
        <v>NA_CUB</v>
      </c>
      <c r="O398" s="1" t="str">
        <f>SABI_SUMMARY!N398</f>
        <v>MORTALITY</v>
      </c>
      <c r="P398" s="1">
        <f>SABI_SUMMARY!O398</f>
        <v>1</v>
      </c>
      <c r="Q398" s="1">
        <f t="shared" si="19"/>
        <v>1</v>
      </c>
      <c r="R398" s="1">
        <f>VLOOKUP(A398,SABI_CUB!A:Y,21,FALSE)</f>
        <v>3</v>
      </c>
      <c r="S398" s="1">
        <f t="shared" si="20"/>
        <v>0</v>
      </c>
    </row>
    <row r="399" spans="1:19" hidden="1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18"/>
        <v>1</v>
      </c>
      <c r="M399" s="1" t="str">
        <f>SABI_SUMMARY!L399</f>
        <v>CUB</v>
      </c>
      <c r="N399" s="1" t="str">
        <f>SABI_SUMMARY!M399</f>
        <v>NA_CUB</v>
      </c>
      <c r="O399" s="1" t="str">
        <f>SABI_SUMMARY!N399</f>
        <v>MORTALITY</v>
      </c>
      <c r="P399" s="1">
        <f>SABI_SUMMARY!O399</f>
        <v>1</v>
      </c>
      <c r="Q399" s="1">
        <f t="shared" si="19"/>
        <v>1</v>
      </c>
      <c r="R399" s="1">
        <f>VLOOKUP(A399,SABI_CUB!A:Y,21,FALSE)</f>
        <v>3</v>
      </c>
      <c r="S399" s="1">
        <f t="shared" si="20"/>
        <v>0</v>
      </c>
    </row>
    <row r="400" spans="1:19" hidden="1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18"/>
        <v>1</v>
      </c>
      <c r="M400" s="1" t="str">
        <f>SABI_SUMMARY!L400</f>
        <v>CUB</v>
      </c>
      <c r="N400" s="1" t="str">
        <f>SABI_SUMMARY!M400</f>
        <v>NA_CUB</v>
      </c>
      <c r="O400" s="1" t="str">
        <f>SABI_SUMMARY!N400</f>
        <v>MORTALITY</v>
      </c>
      <c r="P400" s="1">
        <f>SABI_SUMMARY!O400</f>
        <v>1</v>
      </c>
      <c r="Q400" s="1">
        <f t="shared" si="19"/>
        <v>1</v>
      </c>
      <c r="R400" s="1">
        <f>VLOOKUP(A400,SABI_CUB!A:Y,21,FALSE)</f>
        <v>3</v>
      </c>
      <c r="S400" s="1">
        <f t="shared" si="20"/>
        <v>0</v>
      </c>
    </row>
    <row r="401" spans="1:19" hidden="1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18"/>
        <v>12</v>
      </c>
      <c r="M401" s="1" t="str">
        <f>SABI_SUMMARY!L401</f>
        <v>CUB</v>
      </c>
      <c r="N401" s="1" t="str">
        <f>SABI_SUMMARY!M401</f>
        <v>FEMALE_CUB</v>
      </c>
      <c r="O401" s="1" t="str">
        <f>SABI_SUMMARY!N401</f>
        <v>MORTALITY</v>
      </c>
      <c r="P401" s="1">
        <f>SABI_SUMMARY!O401</f>
        <v>1</v>
      </c>
      <c r="Q401" s="1">
        <f t="shared" si="19"/>
        <v>1</v>
      </c>
      <c r="R401" s="1">
        <f>VLOOKUP(A401,SABI_CUB!A:Y,21,FALSE)</f>
        <v>4</v>
      </c>
      <c r="S401" s="1">
        <f t="shared" si="20"/>
        <v>0</v>
      </c>
    </row>
    <row r="402" spans="1:19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18"/>
        <v>18</v>
      </c>
      <c r="M402" s="1" t="str">
        <f>SABI_SUMMARY!L402</f>
        <v>JUVENILE</v>
      </c>
      <c r="N402" s="1" t="str">
        <f>SABI_SUMMARY!M402</f>
        <v>MALE_JUVENILE</v>
      </c>
      <c r="O402" s="1" t="str">
        <f>SABI_SUMMARY!N402</f>
        <v>CENSORED</v>
      </c>
      <c r="P402" s="1">
        <f>SABI_SUMMARY!O402</f>
        <v>0</v>
      </c>
      <c r="Q402" s="1">
        <f t="shared" si="19"/>
        <v>1</v>
      </c>
      <c r="R402" s="1">
        <f>VLOOKUP(A402,SABI_CUB!A:Y,21,FALSE)</f>
        <v>4</v>
      </c>
      <c r="S402" s="1">
        <f t="shared" si="20"/>
        <v>0</v>
      </c>
    </row>
    <row r="403" spans="1:19" hidden="1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18"/>
        <v>1</v>
      </c>
      <c r="M403" s="1" t="str">
        <f>SABI_SUMMARY!L403</f>
        <v>CUB</v>
      </c>
      <c r="N403" s="1" t="str">
        <f>SABI_SUMMARY!M403</f>
        <v>NA_CUB</v>
      </c>
      <c r="O403" s="1" t="str">
        <f>SABI_SUMMARY!N403</f>
        <v>MORTALITY</v>
      </c>
      <c r="P403" s="1">
        <f>SABI_SUMMARY!O403</f>
        <v>1</v>
      </c>
      <c r="Q403" s="1">
        <f t="shared" si="19"/>
        <v>1</v>
      </c>
      <c r="R403" s="1">
        <f>VLOOKUP(A403,SABI_CUB!A:Y,21,FALSE)</f>
        <v>1</v>
      </c>
      <c r="S403" s="1">
        <f t="shared" si="20"/>
        <v>0</v>
      </c>
    </row>
    <row r="404" spans="1:19" hidden="1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18"/>
        <v>1</v>
      </c>
      <c r="M404" s="1" t="str">
        <f>SABI_SUMMARY!L404</f>
        <v>CUB</v>
      </c>
      <c r="N404" s="1" t="str">
        <f>SABI_SUMMARY!M404</f>
        <v>NA_CUB</v>
      </c>
      <c r="O404" s="1" t="str">
        <f>SABI_SUMMARY!N404</f>
        <v>MORTALITY</v>
      </c>
      <c r="P404" s="1">
        <f>SABI_SUMMARY!O404</f>
        <v>1</v>
      </c>
      <c r="Q404" s="1">
        <f t="shared" si="19"/>
        <v>1</v>
      </c>
      <c r="R404" s="1">
        <f>VLOOKUP(A404,SABI_CUB!A:Y,21,FALSE)</f>
        <v>1</v>
      </c>
      <c r="S404" s="1">
        <f t="shared" si="20"/>
        <v>0</v>
      </c>
    </row>
    <row r="405" spans="1:19" hidden="1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18"/>
        <v>1</v>
      </c>
      <c r="M405" s="1" t="str">
        <f>SABI_SUMMARY!L405</f>
        <v>CUB</v>
      </c>
      <c r="N405" s="1" t="str">
        <f>SABI_SUMMARY!M405</f>
        <v>NA_CUB</v>
      </c>
      <c r="O405" s="1" t="str">
        <f>SABI_SUMMARY!N405</f>
        <v>MORTALITY</v>
      </c>
      <c r="P405" s="1">
        <f>SABI_SUMMARY!O405</f>
        <v>1</v>
      </c>
      <c r="Q405" s="1">
        <f t="shared" si="19"/>
        <v>1</v>
      </c>
      <c r="R405" s="1">
        <f>VLOOKUP(A405,SABI_CUB!A:Y,21,FALSE)</f>
        <v>2</v>
      </c>
      <c r="S405" s="1">
        <f t="shared" si="20"/>
        <v>0</v>
      </c>
    </row>
    <row r="406" spans="1:19" hidden="1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18"/>
        <v>1</v>
      </c>
      <c r="M406" s="1" t="str">
        <f>SABI_SUMMARY!L406</f>
        <v>CUB</v>
      </c>
      <c r="N406" s="1" t="str">
        <f>SABI_SUMMARY!M406</f>
        <v>NA_CUB</v>
      </c>
      <c r="O406" s="1" t="str">
        <f>SABI_SUMMARY!N406</f>
        <v>MORTALITY</v>
      </c>
      <c r="P406" s="1">
        <f>SABI_SUMMARY!O406</f>
        <v>1</v>
      </c>
      <c r="Q406" s="1">
        <f t="shared" si="19"/>
        <v>1</v>
      </c>
      <c r="R406" s="1">
        <f>VLOOKUP(A406,SABI_CUB!A:Y,21,FALSE)</f>
        <v>2</v>
      </c>
      <c r="S406" s="1">
        <f t="shared" si="20"/>
        <v>0</v>
      </c>
    </row>
    <row r="407" spans="1:19" hidden="1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18"/>
        <v>3</v>
      </c>
      <c r="M407" s="1" t="str">
        <f>SABI_SUMMARY!L407</f>
        <v>CUB</v>
      </c>
      <c r="N407" s="1" t="str">
        <f>SABI_SUMMARY!M407</f>
        <v>NA_CUB</v>
      </c>
      <c r="O407" s="1" t="str">
        <f>SABI_SUMMARY!N407</f>
        <v>MORTALITY</v>
      </c>
      <c r="P407" s="1">
        <f>SABI_SUMMARY!O407</f>
        <v>1</v>
      </c>
      <c r="Q407" s="1">
        <f t="shared" si="19"/>
        <v>1</v>
      </c>
      <c r="R407" s="1">
        <f>VLOOKUP(A407,SABI_CUB!A:Y,21,FALSE)</f>
        <v>3</v>
      </c>
      <c r="S407" s="1">
        <f t="shared" si="20"/>
        <v>0</v>
      </c>
    </row>
    <row r="408" spans="1:19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18"/>
        <v>24</v>
      </c>
      <c r="M408" s="1" t="str">
        <f>SABI_SUMMARY!L408</f>
        <v>ADULT_36_48</v>
      </c>
      <c r="N408" s="1" t="str">
        <f>SABI_SUMMARY!M408</f>
        <v>FEMALE_ADULT_36_48</v>
      </c>
      <c r="O408" s="1" t="str">
        <f>SABI_SUMMARY!N408</f>
        <v>MORTALITY</v>
      </c>
      <c r="P408" s="1">
        <f>SABI_SUMMARY!O408</f>
        <v>1</v>
      </c>
      <c r="Q408" s="1">
        <f t="shared" si="19"/>
        <v>0</v>
      </c>
      <c r="R408" s="1">
        <f>VLOOKUP(A408,SABI_CUB!A:Y,21,FALSE)</f>
        <v>3</v>
      </c>
      <c r="S408" s="1">
        <f t="shared" si="20"/>
        <v>1</v>
      </c>
    </row>
    <row r="409" spans="1:19" hidden="1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18"/>
        <v>3</v>
      </c>
      <c r="M409" s="1" t="str">
        <f>SABI_SUMMARY!L409</f>
        <v>CUB</v>
      </c>
      <c r="N409" s="1" t="str">
        <f>SABI_SUMMARY!M409</f>
        <v>NA_CUB</v>
      </c>
      <c r="O409" s="1" t="str">
        <f>SABI_SUMMARY!N409</f>
        <v>MORTALITY</v>
      </c>
      <c r="P409" s="1">
        <f>SABI_SUMMARY!O409</f>
        <v>1</v>
      </c>
      <c r="Q409" s="1">
        <f t="shared" si="19"/>
        <v>1</v>
      </c>
      <c r="R409" s="1">
        <f>VLOOKUP(A409,SABI_CUB!A:Y,21,FALSE)</f>
        <v>4</v>
      </c>
      <c r="S409" s="1">
        <f t="shared" si="20"/>
        <v>0</v>
      </c>
    </row>
    <row r="410" spans="1:19" hidden="1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18"/>
        <v>3</v>
      </c>
      <c r="M410" s="1" t="str">
        <f>SABI_SUMMARY!L410</f>
        <v>CUB</v>
      </c>
      <c r="N410" s="1" t="str">
        <f>SABI_SUMMARY!M410</f>
        <v>NA_CUB</v>
      </c>
      <c r="O410" s="1" t="str">
        <f>SABI_SUMMARY!N410</f>
        <v>MORTALITY</v>
      </c>
      <c r="P410" s="1">
        <f>SABI_SUMMARY!O410</f>
        <v>1</v>
      </c>
      <c r="Q410" s="1">
        <f t="shared" si="19"/>
        <v>1</v>
      </c>
      <c r="R410" s="1">
        <f>VLOOKUP(A410,SABI_CUB!A:Y,21,FALSE)</f>
        <v>4</v>
      </c>
      <c r="S410" s="1">
        <f t="shared" si="20"/>
        <v>0</v>
      </c>
    </row>
    <row r="411" spans="1:19" hidden="1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18"/>
        <v>1</v>
      </c>
      <c r="M411" s="1" t="str">
        <f>SABI_SUMMARY!L411</f>
        <v>CUB</v>
      </c>
      <c r="N411" s="1" t="str">
        <f>SABI_SUMMARY!M411</f>
        <v>NA_CUB</v>
      </c>
      <c r="O411" s="1" t="str">
        <f>SABI_SUMMARY!N411</f>
        <v>MORTALITY</v>
      </c>
      <c r="P411" s="1">
        <f>SABI_SUMMARY!O411</f>
        <v>1</v>
      </c>
      <c r="Q411" s="1">
        <f t="shared" si="19"/>
        <v>1</v>
      </c>
      <c r="R411" s="1">
        <f>VLOOKUP(A411,SABI_CUB!A:Y,21,FALSE)</f>
        <v>5</v>
      </c>
      <c r="S411" s="1">
        <f t="shared" si="20"/>
        <v>0</v>
      </c>
    </row>
    <row r="412" spans="1:19" hidden="1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18"/>
        <v>1</v>
      </c>
      <c r="M412" s="1" t="str">
        <f>SABI_SUMMARY!L412</f>
        <v>CUB</v>
      </c>
      <c r="N412" s="1" t="str">
        <f>SABI_SUMMARY!M412</f>
        <v>NA_CUB</v>
      </c>
      <c r="O412" s="1" t="str">
        <f>SABI_SUMMARY!N412</f>
        <v>MORTALITY</v>
      </c>
      <c r="P412" s="1">
        <f>SABI_SUMMARY!O412</f>
        <v>1</v>
      </c>
      <c r="Q412" s="1">
        <f t="shared" si="19"/>
        <v>1</v>
      </c>
      <c r="R412" s="1">
        <f>VLOOKUP(A412,SABI_CUB!A:Y,21,FALSE)</f>
        <v>5</v>
      </c>
      <c r="S412" s="1">
        <f t="shared" si="20"/>
        <v>0</v>
      </c>
    </row>
    <row r="413" spans="1:19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18"/>
        <v>24</v>
      </c>
      <c r="M413" s="1" t="str">
        <f>SABI_SUMMARY!L413</f>
        <v>ADULT_36_48</v>
      </c>
      <c r="N413" s="1" t="str">
        <f>SABI_SUMMARY!M413</f>
        <v>MALE_ADULT_36_48</v>
      </c>
      <c r="O413" s="1" t="str">
        <f>SABI_SUMMARY!N413</f>
        <v>CENSORED</v>
      </c>
      <c r="P413" s="1">
        <f>SABI_SUMMARY!O413</f>
        <v>0</v>
      </c>
      <c r="Q413" s="1">
        <f t="shared" si="19"/>
        <v>0</v>
      </c>
      <c r="R413" s="1">
        <f>VLOOKUP(A413,SABI_CUB!A:Y,21,FALSE)</f>
        <v>6</v>
      </c>
      <c r="S413" s="1">
        <f t="shared" si="20"/>
        <v>1</v>
      </c>
    </row>
    <row r="414" spans="1:19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18"/>
        <v>24</v>
      </c>
      <c r="M414" s="1" t="str">
        <f>SABI_SUMMARY!L414</f>
        <v>ADULT_84</v>
      </c>
      <c r="N414" s="1" t="str">
        <f>SABI_SUMMARY!M414</f>
        <v>FEMALE_ADULT_84</v>
      </c>
      <c r="O414" s="1" t="str">
        <f>SABI_SUMMARY!N414</f>
        <v>CENSORED</v>
      </c>
      <c r="P414" s="1">
        <f>SABI_SUMMARY!O414</f>
        <v>0</v>
      </c>
      <c r="Q414" s="1">
        <f t="shared" si="19"/>
        <v>0</v>
      </c>
      <c r="R414" s="1">
        <f>VLOOKUP(A414,SABI_CUB!A:Y,21,FALSE)</f>
        <v>6</v>
      </c>
      <c r="S414" s="1">
        <f t="shared" si="20"/>
        <v>1</v>
      </c>
    </row>
    <row r="415" spans="1:19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18"/>
        <v>24</v>
      </c>
      <c r="M415" s="1" t="str">
        <f>SABI_SUMMARY!L415</f>
        <v>ADULT_72_84</v>
      </c>
      <c r="N415" s="1" t="str">
        <f>SABI_SUMMARY!M415</f>
        <v>FEMALE_ADULT_72_84</v>
      </c>
      <c r="O415" s="1" t="str">
        <f>SABI_SUMMARY!N415</f>
        <v>CENSORED</v>
      </c>
      <c r="P415" s="1">
        <f>SABI_SUMMARY!O415</f>
        <v>0</v>
      </c>
      <c r="Q415" s="1">
        <f t="shared" si="19"/>
        <v>0</v>
      </c>
      <c r="R415" s="1">
        <f>VLOOKUP(A415,SABI_CUB!A:Y,21,FALSE)</f>
        <v>7</v>
      </c>
      <c r="S415" s="1">
        <f t="shared" si="20"/>
        <v>1</v>
      </c>
    </row>
    <row r="416" spans="1:19" hidden="1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18"/>
        <v>1</v>
      </c>
      <c r="M416" s="1" t="str">
        <f>SABI_SUMMARY!L416</f>
        <v>CUB</v>
      </c>
      <c r="N416" s="1" t="str">
        <f>SABI_SUMMARY!M416</f>
        <v>NA_CUB</v>
      </c>
      <c r="O416" s="1" t="str">
        <f>SABI_SUMMARY!N416</f>
        <v>MORTALITY</v>
      </c>
      <c r="P416" s="1">
        <f>SABI_SUMMARY!O416</f>
        <v>1</v>
      </c>
      <c r="Q416" s="1">
        <f t="shared" si="19"/>
        <v>1</v>
      </c>
      <c r="R416" s="1">
        <f>VLOOKUP(A416,SABI_CUB!A:Y,21,FALSE)</f>
        <v>8</v>
      </c>
      <c r="S416" s="1">
        <f t="shared" si="20"/>
        <v>0</v>
      </c>
    </row>
    <row r="417" spans="1:19" hidden="1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18"/>
        <v>1</v>
      </c>
      <c r="M417" s="1" t="str">
        <f>SABI_SUMMARY!L417</f>
        <v>CUB</v>
      </c>
      <c r="N417" s="1" t="str">
        <f>SABI_SUMMARY!M417</f>
        <v>NA_CUB</v>
      </c>
      <c r="O417" s="1" t="str">
        <f>SABI_SUMMARY!N417</f>
        <v>MORTALITY</v>
      </c>
      <c r="P417" s="1">
        <f>SABI_SUMMARY!O417</f>
        <v>1</v>
      </c>
      <c r="Q417" s="1">
        <f t="shared" si="19"/>
        <v>1</v>
      </c>
      <c r="R417" s="1">
        <f>VLOOKUP(A417,SABI_CUB!A:Y,21,FALSE)</f>
        <v>8</v>
      </c>
      <c r="S417" s="1">
        <f t="shared" si="20"/>
        <v>0</v>
      </c>
    </row>
    <row r="418" spans="1:19" hidden="1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18"/>
        <v>2</v>
      </c>
      <c r="M418" s="1" t="str">
        <f>SABI_SUMMARY!L418</f>
        <v>CUB</v>
      </c>
      <c r="N418" s="1" t="str">
        <f>SABI_SUMMARY!M418</f>
        <v>NA_CUB</v>
      </c>
      <c r="O418" s="1" t="str">
        <f>SABI_SUMMARY!N418</f>
        <v>MORTALITY</v>
      </c>
      <c r="P418" s="1">
        <f>SABI_SUMMARY!O418</f>
        <v>1</v>
      </c>
      <c r="Q418" s="1">
        <f t="shared" si="19"/>
        <v>1</v>
      </c>
      <c r="R418" s="1">
        <f>VLOOKUP(A418,SABI_CUB!A:Y,21,FALSE)</f>
        <v>9</v>
      </c>
      <c r="S418" s="1">
        <f t="shared" si="20"/>
        <v>0</v>
      </c>
    </row>
    <row r="419" spans="1:19" hidden="1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18"/>
        <v>2</v>
      </c>
      <c r="M419" s="1" t="str">
        <f>SABI_SUMMARY!L419</f>
        <v>CUB</v>
      </c>
      <c r="N419" s="1" t="str">
        <f>SABI_SUMMARY!M419</f>
        <v>NA_CUB</v>
      </c>
      <c r="O419" s="1" t="str">
        <f>SABI_SUMMARY!N419</f>
        <v>MORTALITY</v>
      </c>
      <c r="P419" s="1">
        <f>SABI_SUMMARY!O419</f>
        <v>1</v>
      </c>
      <c r="Q419" s="1">
        <f t="shared" si="19"/>
        <v>1</v>
      </c>
      <c r="R419" s="1">
        <f>VLOOKUP(A419,SABI_CUB!A:Y,21,FALSE)</f>
        <v>9</v>
      </c>
      <c r="S419" s="1">
        <f t="shared" si="20"/>
        <v>0</v>
      </c>
    </row>
    <row r="420" spans="1:19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18"/>
        <v>24</v>
      </c>
      <c r="M420" s="1" t="str">
        <f>SABI_SUMMARY!L420</f>
        <v>SUBADULT</v>
      </c>
      <c r="N420" s="1" t="str">
        <f>SABI_SUMMARY!M420</f>
        <v>MALE_SUBADULT</v>
      </c>
      <c r="O420" s="1" t="str">
        <f>SABI_SUMMARY!N420</f>
        <v>CENSORED</v>
      </c>
      <c r="P420" s="1">
        <f>SABI_SUMMARY!O420</f>
        <v>0</v>
      </c>
      <c r="Q420" s="1">
        <f t="shared" si="19"/>
        <v>0</v>
      </c>
      <c r="R420" s="1">
        <f>VLOOKUP(A420,SABI_CUB!A:Y,21,FALSE)</f>
        <v>10</v>
      </c>
      <c r="S420" s="1">
        <f t="shared" si="20"/>
        <v>1</v>
      </c>
    </row>
    <row r="421" spans="1:19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18"/>
        <v>24</v>
      </c>
      <c r="M421" s="1" t="str">
        <f>SABI_SUMMARY!L421</f>
        <v>SUBADULT</v>
      </c>
      <c r="N421" s="1" t="str">
        <f>SABI_SUMMARY!M421</f>
        <v>MALE_SUBADULT</v>
      </c>
      <c r="O421" s="1" t="str">
        <f>SABI_SUMMARY!N421</f>
        <v>CENSORED</v>
      </c>
      <c r="P421" s="1">
        <f>SABI_SUMMARY!O421</f>
        <v>0</v>
      </c>
      <c r="Q421" s="1">
        <f t="shared" si="19"/>
        <v>0</v>
      </c>
      <c r="R421" s="1">
        <f>VLOOKUP(A421,SABI_CUB!A:Y,21,FALSE)</f>
        <v>1</v>
      </c>
      <c r="S421" s="1">
        <f t="shared" si="20"/>
        <v>1</v>
      </c>
    </row>
    <row r="422" spans="1:19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18"/>
        <v>24</v>
      </c>
      <c r="M422" s="1" t="str">
        <f>SABI_SUMMARY!L422</f>
        <v>SUBADULT</v>
      </c>
      <c r="N422" s="1" t="str">
        <f>SABI_SUMMARY!M422</f>
        <v>MALE_SUBADULT</v>
      </c>
      <c r="O422" s="1" t="str">
        <f>SABI_SUMMARY!N422</f>
        <v>CENSORED</v>
      </c>
      <c r="P422" s="1">
        <f>SABI_SUMMARY!O422</f>
        <v>0</v>
      </c>
      <c r="Q422" s="1">
        <f t="shared" si="19"/>
        <v>0</v>
      </c>
      <c r="R422" s="1">
        <f>VLOOKUP(A422,SABI_CUB!A:Y,21,FALSE)</f>
        <v>2</v>
      </c>
      <c r="S422" s="1">
        <f t="shared" si="20"/>
        <v>1</v>
      </c>
    </row>
    <row r="423" spans="1:19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18"/>
        <v>24</v>
      </c>
      <c r="M423" s="1" t="str">
        <f>SABI_SUMMARY!L423</f>
        <v>ADULT_84</v>
      </c>
      <c r="N423" s="1" t="str">
        <f>SABI_SUMMARY!M423</f>
        <v>FEMALE_ADULT_84</v>
      </c>
      <c r="O423" s="1" t="str">
        <f>SABI_SUMMARY!N423</f>
        <v>CENSORED</v>
      </c>
      <c r="P423" s="1">
        <f>SABI_SUMMARY!O423</f>
        <v>0</v>
      </c>
      <c r="Q423" s="1">
        <f t="shared" si="19"/>
        <v>0</v>
      </c>
      <c r="R423" s="1">
        <f>VLOOKUP(A423,SABI_CUB!A:Y,21,FALSE)</f>
        <v>2</v>
      </c>
      <c r="S423" s="1">
        <f t="shared" si="20"/>
        <v>1</v>
      </c>
    </row>
    <row r="424" spans="1:19" hidden="1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18"/>
        <v>6</v>
      </c>
      <c r="M424" s="1" t="str">
        <f>SABI_SUMMARY!L424</f>
        <v>CUB</v>
      </c>
      <c r="N424" s="1" t="str">
        <f>SABI_SUMMARY!M424</f>
        <v>FEMALE_CUB</v>
      </c>
      <c r="O424" s="1" t="str">
        <f>SABI_SUMMARY!N424</f>
        <v>MORTALITY</v>
      </c>
      <c r="P424" s="1">
        <f>SABI_SUMMARY!O424</f>
        <v>1</v>
      </c>
      <c r="Q424" s="1">
        <f t="shared" si="19"/>
        <v>1</v>
      </c>
      <c r="R424" s="1">
        <f>VLOOKUP(A424,SABI_CUB!A:Y,21,FALSE)</f>
        <v>3</v>
      </c>
      <c r="S424" s="1">
        <f t="shared" si="20"/>
        <v>0</v>
      </c>
    </row>
    <row r="425" spans="1:19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18"/>
        <v>24</v>
      </c>
      <c r="M425" s="1" t="str">
        <f>SABI_SUMMARY!L425</f>
        <v>ADULT_84</v>
      </c>
      <c r="N425" s="1" t="str">
        <f>SABI_SUMMARY!M425</f>
        <v>MALE_ADULT_84</v>
      </c>
      <c r="O425" s="1" t="str">
        <f>SABI_SUMMARY!N425</f>
        <v>CENSORED</v>
      </c>
      <c r="P425" s="1">
        <f>SABI_SUMMARY!O425</f>
        <v>0</v>
      </c>
      <c r="Q425" s="1">
        <f t="shared" si="19"/>
        <v>0</v>
      </c>
      <c r="R425" s="1">
        <f>VLOOKUP(A425,SABI_CUB!A:Y,21,FALSE)</f>
        <v>3</v>
      </c>
      <c r="S425" s="1">
        <f t="shared" si="20"/>
        <v>1</v>
      </c>
    </row>
    <row r="426" spans="1:19" hidden="1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18"/>
        <v>5</v>
      </c>
      <c r="M426" s="1" t="str">
        <f>SABI_SUMMARY!L426</f>
        <v>CUB</v>
      </c>
      <c r="N426" s="1" t="str">
        <f>SABI_SUMMARY!M426</f>
        <v>FEMALE_CUB</v>
      </c>
      <c r="O426" s="1" t="str">
        <f>SABI_SUMMARY!N426</f>
        <v>MORTALITY</v>
      </c>
      <c r="P426" s="1">
        <f>SABI_SUMMARY!O426</f>
        <v>1</v>
      </c>
      <c r="Q426" s="1">
        <f t="shared" si="19"/>
        <v>1</v>
      </c>
      <c r="R426" s="1">
        <f>VLOOKUP(A426,SABI_CUB!A:Y,21,FALSE)</f>
        <v>4</v>
      </c>
      <c r="S426" s="1">
        <f t="shared" si="20"/>
        <v>0</v>
      </c>
    </row>
    <row r="427" spans="1:19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18"/>
        <v>18</v>
      </c>
      <c r="M427" s="1" t="str">
        <f>SABI_SUMMARY!L427</f>
        <v>JUVENILE</v>
      </c>
      <c r="N427" s="1" t="str">
        <f>SABI_SUMMARY!M427</f>
        <v>MALE_JUVENILE</v>
      </c>
      <c r="O427" s="1" t="str">
        <f>SABI_SUMMARY!N427</f>
        <v>MORTALITY</v>
      </c>
      <c r="P427" s="1">
        <f>SABI_SUMMARY!O427</f>
        <v>1</v>
      </c>
      <c r="Q427" s="1">
        <f t="shared" si="19"/>
        <v>1</v>
      </c>
      <c r="R427" s="1">
        <f>VLOOKUP(A427,SABI_CUB!A:Y,21,FALSE)</f>
        <v>4</v>
      </c>
      <c r="S427" s="1">
        <f t="shared" si="20"/>
        <v>0</v>
      </c>
    </row>
    <row r="428" spans="1:19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18"/>
        <v>24</v>
      </c>
      <c r="M428" s="1" t="str">
        <f>SABI_SUMMARY!L428</f>
        <v>SUBADULT</v>
      </c>
      <c r="N428" s="1" t="str">
        <f>SABI_SUMMARY!M428</f>
        <v>MALE_SUBADULT</v>
      </c>
      <c r="O428" s="1" t="str">
        <f>SABI_SUMMARY!N428</f>
        <v>CENSORED</v>
      </c>
      <c r="P428" s="1">
        <f>SABI_SUMMARY!O428</f>
        <v>0</v>
      </c>
      <c r="Q428" s="1">
        <f t="shared" si="19"/>
        <v>0</v>
      </c>
      <c r="R428" s="1">
        <f>VLOOKUP(A428,SABI_CUB!A:Y,21,FALSE)</f>
        <v>5</v>
      </c>
      <c r="S428" s="1">
        <f t="shared" si="20"/>
        <v>1</v>
      </c>
    </row>
    <row r="429" spans="1:19" hidden="1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18"/>
        <v>3</v>
      </c>
      <c r="M429" s="1" t="str">
        <f>SABI_SUMMARY!L429</f>
        <v>CUB</v>
      </c>
      <c r="N429" s="1" t="str">
        <f>SABI_SUMMARY!M429</f>
        <v>NA_CUB</v>
      </c>
      <c r="O429" s="1" t="str">
        <f>SABI_SUMMARY!N429</f>
        <v>MORTALITY</v>
      </c>
      <c r="P429" s="1">
        <f>SABI_SUMMARY!O429</f>
        <v>1</v>
      </c>
      <c r="Q429" s="1">
        <f t="shared" si="19"/>
        <v>1</v>
      </c>
      <c r="R429" s="1">
        <f>VLOOKUP(A429,SABI_CUB!A:Y,21,FALSE)</f>
        <v>1</v>
      </c>
      <c r="S429" s="1">
        <f t="shared" si="20"/>
        <v>0</v>
      </c>
    </row>
    <row r="430" spans="1:19" hidden="1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18"/>
        <v>5</v>
      </c>
      <c r="M430" s="1" t="str">
        <f>SABI_SUMMARY!L430</f>
        <v>CUB</v>
      </c>
      <c r="N430" s="1" t="str">
        <f>SABI_SUMMARY!M430</f>
        <v>NA_CUB</v>
      </c>
      <c r="O430" s="1" t="str">
        <f>SABI_SUMMARY!N430</f>
        <v>MORTALITY</v>
      </c>
      <c r="P430" s="1">
        <f>SABI_SUMMARY!O430</f>
        <v>1</v>
      </c>
      <c r="Q430" s="1">
        <f t="shared" si="19"/>
        <v>1</v>
      </c>
      <c r="R430" s="1">
        <f>VLOOKUP(A430,SABI_CUB!A:Y,21,FALSE)</f>
        <v>1</v>
      </c>
      <c r="S430" s="1">
        <f t="shared" si="20"/>
        <v>0</v>
      </c>
    </row>
    <row r="431" spans="1:19" hidden="1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18"/>
        <v>2</v>
      </c>
      <c r="M431" s="1" t="str">
        <f>SABI_SUMMARY!L431</f>
        <v>CUB</v>
      </c>
      <c r="N431" s="1" t="str">
        <f>SABI_SUMMARY!M431</f>
        <v>NA_CUB</v>
      </c>
      <c r="O431" s="1" t="str">
        <f>SABI_SUMMARY!N431</f>
        <v>MORTALITY</v>
      </c>
      <c r="P431" s="1">
        <f>SABI_SUMMARY!O431</f>
        <v>1</v>
      </c>
      <c r="Q431" s="1">
        <f t="shared" si="19"/>
        <v>1</v>
      </c>
      <c r="R431" s="1">
        <f>VLOOKUP(A431,SABI_CUB!A:Y,21,FALSE)</f>
        <v>2</v>
      </c>
      <c r="S431" s="1">
        <f t="shared" si="20"/>
        <v>0</v>
      </c>
    </row>
    <row r="432" spans="1:19" hidden="1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18"/>
        <v>3</v>
      </c>
      <c r="M432" s="1" t="str">
        <f>SABI_SUMMARY!L432</f>
        <v>CUB</v>
      </c>
      <c r="N432" s="1" t="str">
        <f>SABI_SUMMARY!M432</f>
        <v>NA_CUB</v>
      </c>
      <c r="O432" s="1" t="str">
        <f>SABI_SUMMARY!N432</f>
        <v>MORTALITY</v>
      </c>
      <c r="P432" s="1">
        <f>SABI_SUMMARY!O432</f>
        <v>1</v>
      </c>
      <c r="Q432" s="1">
        <f t="shared" si="19"/>
        <v>1</v>
      </c>
      <c r="R432" s="1">
        <f>VLOOKUP(A432,SABI_CUB!A:Y,21,FALSE)</f>
        <v>3</v>
      </c>
      <c r="S432" s="1">
        <f t="shared" si="20"/>
        <v>0</v>
      </c>
    </row>
    <row r="433" spans="1:19" hidden="1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18"/>
        <v>3</v>
      </c>
      <c r="M433" s="1" t="str">
        <f>SABI_SUMMARY!L433</f>
        <v>CUB</v>
      </c>
      <c r="N433" s="1" t="str">
        <f>SABI_SUMMARY!M433</f>
        <v>NA_CUB</v>
      </c>
      <c r="O433" s="1" t="str">
        <f>SABI_SUMMARY!N433</f>
        <v>MORTALITY</v>
      </c>
      <c r="P433" s="1">
        <f>SABI_SUMMARY!O433</f>
        <v>1</v>
      </c>
      <c r="Q433" s="1">
        <f t="shared" si="19"/>
        <v>1</v>
      </c>
      <c r="R433" s="1">
        <f>VLOOKUP(A433,SABI_CUB!A:Y,21,FALSE)</f>
        <v>3</v>
      </c>
      <c r="S433" s="1">
        <f t="shared" si="20"/>
        <v>0</v>
      </c>
    </row>
    <row r="434" spans="1:19" hidden="1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18"/>
        <v>1</v>
      </c>
      <c r="M434" s="1" t="str">
        <f>SABI_SUMMARY!L434</f>
        <v>CUB</v>
      </c>
      <c r="N434" s="1" t="str">
        <f>SABI_SUMMARY!M434</f>
        <v>NA_CUB</v>
      </c>
      <c r="O434" s="1" t="str">
        <f>SABI_SUMMARY!N434</f>
        <v>CENSORED</v>
      </c>
      <c r="P434" s="1">
        <f>SABI_SUMMARY!O434</f>
        <v>0</v>
      </c>
      <c r="Q434" s="1">
        <f t="shared" si="19"/>
        <v>1</v>
      </c>
      <c r="R434" s="1">
        <f>VLOOKUP(A434,SABI_CUB!A:Y,21,FALSE)</f>
        <v>4</v>
      </c>
      <c r="S434" s="1">
        <f t="shared" si="20"/>
        <v>0</v>
      </c>
    </row>
    <row r="435" spans="1:19" hidden="1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18"/>
        <v>1</v>
      </c>
      <c r="M435" s="1" t="str">
        <f>SABI_SUMMARY!L435</f>
        <v>CUB</v>
      </c>
      <c r="N435" s="1" t="str">
        <f>SABI_SUMMARY!M435</f>
        <v>NA_CUB</v>
      </c>
      <c r="O435" s="1" t="str">
        <f>SABI_SUMMARY!N435</f>
        <v>CENSORED</v>
      </c>
      <c r="P435" s="1">
        <f>SABI_SUMMARY!O435</f>
        <v>0</v>
      </c>
      <c r="Q435" s="1">
        <f t="shared" si="19"/>
        <v>1</v>
      </c>
      <c r="R435" s="1">
        <f>VLOOKUP(A435,SABI_CUB!A:Y,21,FALSE)</f>
        <v>4</v>
      </c>
      <c r="S435" s="1">
        <f t="shared" si="20"/>
        <v>0</v>
      </c>
    </row>
    <row r="436" spans="1:19" hidden="1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18"/>
        <v>12</v>
      </c>
      <c r="M436" s="1" t="str">
        <f>SABI_SUMMARY!L436</f>
        <v>CUB</v>
      </c>
      <c r="N436" s="1" t="str">
        <f>SABI_SUMMARY!M436</f>
        <v>FEMALE_CUB</v>
      </c>
      <c r="O436" s="1" t="str">
        <f>SABI_SUMMARY!N436</f>
        <v>CENSORED</v>
      </c>
      <c r="P436" s="1">
        <f>SABI_SUMMARY!O436</f>
        <v>0</v>
      </c>
      <c r="Q436" s="1">
        <f t="shared" si="19"/>
        <v>1</v>
      </c>
      <c r="R436" s="1">
        <f>VLOOKUP(A436,SABI_CUB!A:Y,21,FALSE)</f>
        <v>1</v>
      </c>
      <c r="S436" s="1">
        <f t="shared" si="20"/>
        <v>0</v>
      </c>
    </row>
    <row r="437" spans="1:19" hidden="1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18"/>
        <v>2</v>
      </c>
      <c r="M437" s="1" t="str">
        <f>SABI_SUMMARY!L437</f>
        <v>CUB</v>
      </c>
      <c r="N437" s="1" t="str">
        <f>SABI_SUMMARY!M437</f>
        <v>NA_CUB</v>
      </c>
      <c r="O437" s="1" t="str">
        <f>SABI_SUMMARY!N437</f>
        <v>MORTALITY</v>
      </c>
      <c r="P437" s="1">
        <f>SABI_SUMMARY!O437</f>
        <v>1</v>
      </c>
      <c r="Q437" s="1">
        <f t="shared" si="19"/>
        <v>1</v>
      </c>
      <c r="R437" s="1">
        <f>VLOOKUP(A437,SABI_CUB!A:Y,21,FALSE)</f>
        <v>2</v>
      </c>
      <c r="S437" s="1">
        <f t="shared" si="20"/>
        <v>0</v>
      </c>
    </row>
    <row r="438" spans="1:19" hidden="1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18"/>
        <v>2</v>
      </c>
      <c r="M438" s="1" t="str">
        <f>SABI_SUMMARY!L438</f>
        <v>CUB</v>
      </c>
      <c r="N438" s="1" t="str">
        <f>SABI_SUMMARY!M438</f>
        <v>NA_CUB</v>
      </c>
      <c r="O438" s="1" t="str">
        <f>SABI_SUMMARY!N438</f>
        <v>MORTALITY</v>
      </c>
      <c r="P438" s="1">
        <f>SABI_SUMMARY!O438</f>
        <v>1</v>
      </c>
      <c r="Q438" s="1">
        <f t="shared" si="19"/>
        <v>1</v>
      </c>
      <c r="R438" s="1">
        <f>VLOOKUP(A438,SABI_CUB!A:Y,21,FALSE)</f>
        <v>2</v>
      </c>
      <c r="S438" s="1">
        <f t="shared" si="20"/>
        <v>0</v>
      </c>
    </row>
    <row r="439" spans="1:19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18"/>
        <v>24</v>
      </c>
      <c r="M439" s="1" t="str">
        <f>SABI_SUMMARY!L439</f>
        <v>ADULT_48_60</v>
      </c>
      <c r="N439" s="1" t="str">
        <f>SABI_SUMMARY!M439</f>
        <v>FEMALE_ADULT_48_60</v>
      </c>
      <c r="O439" s="1" t="str">
        <f>SABI_SUMMARY!N439</f>
        <v>CENSORED</v>
      </c>
      <c r="P439" s="1">
        <f>SABI_SUMMARY!O439</f>
        <v>0</v>
      </c>
      <c r="Q439" s="1">
        <f t="shared" si="19"/>
        <v>0</v>
      </c>
      <c r="R439" s="1">
        <f>VLOOKUP(A439,SABI_CUB!A:Y,21,FALSE)</f>
        <v>3</v>
      </c>
      <c r="S439" s="1">
        <f t="shared" si="20"/>
        <v>1</v>
      </c>
    </row>
    <row r="440" spans="1:19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18"/>
        <v>24</v>
      </c>
      <c r="M440" s="1" t="str">
        <f>SABI_SUMMARY!L440</f>
        <v>ADULT_60_72</v>
      </c>
      <c r="N440" s="1" t="str">
        <f>SABI_SUMMARY!M440</f>
        <v>FEMALE_ADULT_60_72</v>
      </c>
      <c r="O440" s="1" t="str">
        <f>SABI_SUMMARY!N440</f>
        <v>CENSORED</v>
      </c>
      <c r="P440" s="1">
        <f>SABI_SUMMARY!O440</f>
        <v>0</v>
      </c>
      <c r="Q440" s="1">
        <f t="shared" si="19"/>
        <v>0</v>
      </c>
      <c r="R440" s="1">
        <f>VLOOKUP(A440,SABI_CUB!A:Y,21,FALSE)</f>
        <v>3</v>
      </c>
      <c r="S440" s="1">
        <f t="shared" si="20"/>
        <v>1</v>
      </c>
    </row>
    <row r="441" spans="1:19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18"/>
        <v>24</v>
      </c>
      <c r="M441" s="1" t="str">
        <f>SABI_SUMMARY!L441</f>
        <v>ADULT_48_60</v>
      </c>
      <c r="N441" s="1" t="str">
        <f>SABI_SUMMARY!M441</f>
        <v>MALE_ADULT_48_60</v>
      </c>
      <c r="O441" s="1" t="str">
        <f>SABI_SUMMARY!N441</f>
        <v>CENSORED</v>
      </c>
      <c r="P441" s="1">
        <f>SABI_SUMMARY!O441</f>
        <v>0</v>
      </c>
      <c r="Q441" s="1">
        <f t="shared" si="19"/>
        <v>0</v>
      </c>
      <c r="R441" s="1">
        <f>VLOOKUP(A441,SABI_CUB!A:Y,21,FALSE)</f>
        <v>4</v>
      </c>
      <c r="S441" s="1">
        <f t="shared" si="20"/>
        <v>1</v>
      </c>
    </row>
    <row r="442" spans="1:19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18"/>
        <v>24</v>
      </c>
      <c r="M442" s="1" t="str">
        <f>SABI_SUMMARY!L442</f>
        <v>SUBADULT</v>
      </c>
      <c r="N442" s="1" t="str">
        <f>SABI_SUMMARY!M442</f>
        <v>FEMALE_SUBADULT</v>
      </c>
      <c r="O442" s="1" t="str">
        <f>SABI_SUMMARY!N442</f>
        <v>CENSORED</v>
      </c>
      <c r="P442" s="1">
        <f>SABI_SUMMARY!O442</f>
        <v>0</v>
      </c>
      <c r="Q442" s="1">
        <f t="shared" si="19"/>
        <v>0</v>
      </c>
      <c r="R442" s="1">
        <f>VLOOKUP(A442,SABI_CUB!A:Y,21,FALSE)</f>
        <v>5</v>
      </c>
      <c r="S442" s="1">
        <f t="shared" si="20"/>
        <v>1</v>
      </c>
    </row>
    <row r="443" spans="1:19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18"/>
        <v>24</v>
      </c>
      <c r="M443" s="1" t="str">
        <f>SABI_SUMMARY!L443</f>
        <v>SUBADULT</v>
      </c>
      <c r="N443" s="1" t="str">
        <f>SABI_SUMMARY!M443</f>
        <v>MALE_SUBADULT</v>
      </c>
      <c r="O443" s="1" t="str">
        <f>SABI_SUMMARY!N443</f>
        <v>CENSORED</v>
      </c>
      <c r="P443" s="1">
        <f>SABI_SUMMARY!O443</f>
        <v>0</v>
      </c>
      <c r="Q443" s="1">
        <f t="shared" si="19"/>
        <v>0</v>
      </c>
      <c r="R443" s="1">
        <f>VLOOKUP(A443,SABI_CUB!A:Y,21,FALSE)</f>
        <v>5</v>
      </c>
      <c r="S443" s="1">
        <f t="shared" si="20"/>
        <v>1</v>
      </c>
    </row>
    <row r="444" spans="1:19" hidden="1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18"/>
        <v>2</v>
      </c>
      <c r="M444" s="1" t="str">
        <f>SABI_SUMMARY!L444</f>
        <v>CUB</v>
      </c>
      <c r="N444" s="1" t="str">
        <f>SABI_SUMMARY!M444</f>
        <v>NA_CUB</v>
      </c>
      <c r="O444" s="1" t="str">
        <f>SABI_SUMMARY!N444</f>
        <v>MORTALITY</v>
      </c>
      <c r="P444" s="1">
        <f>SABI_SUMMARY!O444</f>
        <v>1</v>
      </c>
      <c r="Q444" s="1">
        <f t="shared" si="19"/>
        <v>1</v>
      </c>
      <c r="R444" s="1">
        <f>VLOOKUP(A444,SABI_CUB!A:Y,21,FALSE)</f>
        <v>6</v>
      </c>
      <c r="S444" s="1">
        <f t="shared" si="20"/>
        <v>0</v>
      </c>
    </row>
    <row r="445" spans="1:19" hidden="1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18"/>
        <v>2</v>
      </c>
      <c r="M445" s="1" t="str">
        <f>SABI_SUMMARY!L445</f>
        <v>CUB</v>
      </c>
      <c r="N445" s="1" t="str">
        <f>SABI_SUMMARY!M445</f>
        <v>NA_CUB</v>
      </c>
      <c r="O445" s="1" t="str">
        <f>SABI_SUMMARY!N445</f>
        <v>MORTALITY</v>
      </c>
      <c r="P445" s="1">
        <f>SABI_SUMMARY!O445</f>
        <v>1</v>
      </c>
      <c r="Q445" s="1">
        <f t="shared" si="19"/>
        <v>1</v>
      </c>
      <c r="R445" s="1">
        <f>VLOOKUP(A445,SABI_CUB!A:Y,21,FALSE)</f>
        <v>6</v>
      </c>
      <c r="S445" s="1">
        <f t="shared" si="20"/>
        <v>0</v>
      </c>
    </row>
    <row r="446" spans="1:19" hidden="1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18"/>
        <v>2</v>
      </c>
      <c r="M446" s="1" t="str">
        <f>SABI_SUMMARY!L446</f>
        <v>CUB</v>
      </c>
      <c r="N446" s="1" t="str">
        <f>SABI_SUMMARY!M446</f>
        <v>NA_CUB</v>
      </c>
      <c r="O446" s="1" t="str">
        <f>SABI_SUMMARY!N446</f>
        <v>MORTALITY</v>
      </c>
      <c r="P446" s="1">
        <f>SABI_SUMMARY!O446</f>
        <v>1</v>
      </c>
      <c r="Q446" s="1">
        <f t="shared" si="19"/>
        <v>1</v>
      </c>
      <c r="R446" s="1">
        <f>VLOOKUP(A446,SABI_CUB!A:Y,21,FALSE)</f>
        <v>1</v>
      </c>
      <c r="S446" s="1">
        <f t="shared" si="20"/>
        <v>0</v>
      </c>
    </row>
    <row r="447" spans="1:19" hidden="1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18"/>
        <v>2</v>
      </c>
      <c r="M447" s="1" t="str">
        <f>SABI_SUMMARY!L447</f>
        <v>CUB</v>
      </c>
      <c r="N447" s="1" t="str">
        <f>SABI_SUMMARY!M447</f>
        <v>NA_CUB</v>
      </c>
      <c r="O447" s="1" t="str">
        <f>SABI_SUMMARY!N447</f>
        <v>MORTALITY</v>
      </c>
      <c r="P447" s="1">
        <f>SABI_SUMMARY!O447</f>
        <v>1</v>
      </c>
      <c r="Q447" s="1">
        <f t="shared" si="19"/>
        <v>1</v>
      </c>
      <c r="R447" s="1">
        <f>VLOOKUP(A447,SABI_CUB!A:Y,21,FALSE)</f>
        <v>1</v>
      </c>
      <c r="S447" s="1">
        <f t="shared" si="20"/>
        <v>0</v>
      </c>
    </row>
    <row r="448" spans="1:19" hidden="1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18"/>
        <v>1</v>
      </c>
      <c r="M448" s="1" t="str">
        <f>SABI_SUMMARY!L448</f>
        <v>CUB</v>
      </c>
      <c r="N448" s="1" t="str">
        <f>SABI_SUMMARY!M448</f>
        <v>NA_CUB</v>
      </c>
      <c r="O448" s="1" t="str">
        <f>SABI_SUMMARY!N448</f>
        <v>MORTALITY</v>
      </c>
      <c r="P448" s="1">
        <f>SABI_SUMMARY!O448</f>
        <v>1</v>
      </c>
      <c r="Q448" s="1">
        <f t="shared" si="19"/>
        <v>1</v>
      </c>
      <c r="R448" s="1">
        <f>VLOOKUP(A448,SABI_CUB!A:Y,21,FALSE)</f>
        <v>2</v>
      </c>
      <c r="S448" s="1">
        <f t="shared" si="20"/>
        <v>0</v>
      </c>
    </row>
    <row r="449" spans="1:19" hidden="1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18"/>
        <v>1</v>
      </c>
      <c r="M449" s="1" t="str">
        <f>SABI_SUMMARY!L449</f>
        <v>CUB</v>
      </c>
      <c r="N449" s="1" t="str">
        <f>SABI_SUMMARY!M449</f>
        <v>NA_CUB</v>
      </c>
      <c r="O449" s="1" t="str">
        <f>SABI_SUMMARY!N449</f>
        <v>MORTALITY</v>
      </c>
      <c r="P449" s="1">
        <f>SABI_SUMMARY!O449</f>
        <v>1</v>
      </c>
      <c r="Q449" s="1">
        <f t="shared" si="19"/>
        <v>1</v>
      </c>
      <c r="R449" s="1">
        <f>VLOOKUP(A449,SABI_CUB!A:Y,21,FALSE)</f>
        <v>3</v>
      </c>
      <c r="S449" s="1">
        <f t="shared" si="20"/>
        <v>0</v>
      </c>
    </row>
    <row r="450" spans="1:19" hidden="1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18"/>
        <v>1</v>
      </c>
      <c r="M450" s="1" t="str">
        <f>SABI_SUMMARY!L450</f>
        <v>CUB</v>
      </c>
      <c r="N450" s="1" t="str">
        <f>SABI_SUMMARY!M450</f>
        <v>NA_CUB</v>
      </c>
      <c r="O450" s="1" t="str">
        <f>SABI_SUMMARY!N450</f>
        <v>MORTALITY</v>
      </c>
      <c r="P450" s="1">
        <f>SABI_SUMMARY!O450</f>
        <v>1</v>
      </c>
      <c r="Q450" s="1">
        <f t="shared" si="19"/>
        <v>1</v>
      </c>
      <c r="R450" s="1">
        <f>VLOOKUP(A450,SABI_CUB!A:Y,21,FALSE)</f>
        <v>3</v>
      </c>
      <c r="S450" s="1">
        <f t="shared" si="20"/>
        <v>0</v>
      </c>
    </row>
    <row r="451" spans="1:19" hidden="1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ref="L451:L481" si="21">IF(Q451&gt;0,K451,24)</f>
        <v>2</v>
      </c>
      <c r="M451" s="1" t="str">
        <f>SABI_SUMMARY!L451</f>
        <v>CUB</v>
      </c>
      <c r="N451" s="1" t="str">
        <f>SABI_SUMMARY!M451</f>
        <v>NA_CUB</v>
      </c>
      <c r="O451" s="1" t="str">
        <f>SABI_SUMMARY!N451</f>
        <v>MORTALITY</v>
      </c>
      <c r="P451" s="1">
        <f>SABI_SUMMARY!O451</f>
        <v>1</v>
      </c>
      <c r="Q451" s="1">
        <f t="shared" ref="Q451:Q481" si="22">IF(K451&lt;=24,1,0)</f>
        <v>1</v>
      </c>
      <c r="R451" s="1">
        <f>VLOOKUP(A451,SABI_CUB!A:Y,21,FALSE)</f>
        <v>4</v>
      </c>
      <c r="S451" s="1">
        <f t="shared" ref="S451:S481" si="23">IF(K451&gt;=24,1,0)</f>
        <v>0</v>
      </c>
    </row>
    <row r="452" spans="1:19" hidden="1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si="21"/>
        <v>3</v>
      </c>
      <c r="M452" s="1" t="str">
        <f>SABI_SUMMARY!L452</f>
        <v>CUB</v>
      </c>
      <c r="N452" s="1" t="str">
        <f>SABI_SUMMARY!M452</f>
        <v>NA_CUB</v>
      </c>
      <c r="O452" s="1" t="str">
        <f>SABI_SUMMARY!N452</f>
        <v>MORTALITY</v>
      </c>
      <c r="P452" s="1">
        <f>SABI_SUMMARY!O452</f>
        <v>1</v>
      </c>
      <c r="Q452" s="1">
        <f t="shared" si="22"/>
        <v>1</v>
      </c>
      <c r="R452" s="1">
        <f>VLOOKUP(A452,SABI_CUB!A:Y,21,FALSE)</f>
        <v>4</v>
      </c>
      <c r="S452" s="1">
        <f t="shared" si="23"/>
        <v>0</v>
      </c>
    </row>
    <row r="453" spans="1:19" hidden="1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21"/>
        <v>1</v>
      </c>
      <c r="M453" s="1" t="str">
        <f>SABI_SUMMARY!L453</f>
        <v>CUB</v>
      </c>
      <c r="N453" s="1" t="str">
        <f>SABI_SUMMARY!M453</f>
        <v>NA_CUB</v>
      </c>
      <c r="O453" s="1" t="str">
        <f>SABI_SUMMARY!N453</f>
        <v>MORTALITY</v>
      </c>
      <c r="P453" s="1">
        <f>SABI_SUMMARY!O453</f>
        <v>1</v>
      </c>
      <c r="Q453" s="1">
        <f t="shared" si="22"/>
        <v>1</v>
      </c>
      <c r="R453" s="1">
        <f>VLOOKUP(A453,SABI_CUB!A:Y,21,FALSE)</f>
        <v>5</v>
      </c>
      <c r="S453" s="1">
        <f t="shared" si="23"/>
        <v>0</v>
      </c>
    </row>
    <row r="454" spans="1:19" hidden="1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21"/>
        <v>1</v>
      </c>
      <c r="M454" s="1" t="str">
        <f>SABI_SUMMARY!L454</f>
        <v>CUB</v>
      </c>
      <c r="N454" s="1" t="str">
        <f>SABI_SUMMARY!M454</f>
        <v>NA_CUB</v>
      </c>
      <c r="O454" s="1" t="str">
        <f>SABI_SUMMARY!N454</f>
        <v>MORTALITY</v>
      </c>
      <c r="P454" s="1">
        <f>SABI_SUMMARY!O454</f>
        <v>1</v>
      </c>
      <c r="Q454" s="1">
        <f t="shared" si="22"/>
        <v>1</v>
      </c>
      <c r="R454" s="1">
        <f>VLOOKUP(A454,SABI_CUB!A:Y,21,FALSE)</f>
        <v>5</v>
      </c>
      <c r="S454" s="1">
        <f t="shared" si="23"/>
        <v>0</v>
      </c>
    </row>
    <row r="455" spans="1:19" hidden="1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21"/>
        <v>2</v>
      </c>
      <c r="M455" s="1" t="str">
        <f>SABI_SUMMARY!L455</f>
        <v>CUB</v>
      </c>
      <c r="N455" s="1" t="str">
        <f>SABI_SUMMARY!M455</f>
        <v>NA_CUB</v>
      </c>
      <c r="O455" s="1" t="str">
        <f>SABI_SUMMARY!N455</f>
        <v>MORTALITY</v>
      </c>
      <c r="P455" s="1">
        <f>SABI_SUMMARY!O455</f>
        <v>1</v>
      </c>
      <c r="Q455" s="1">
        <f t="shared" si="22"/>
        <v>1</v>
      </c>
      <c r="R455" s="1">
        <f>VLOOKUP(A455,SABI_CUB!A:Y,21,FALSE)</f>
        <v>6</v>
      </c>
      <c r="S455" s="1">
        <f t="shared" si="23"/>
        <v>0</v>
      </c>
    </row>
    <row r="456" spans="1:19" hidden="1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21"/>
        <v>2</v>
      </c>
      <c r="M456" s="1" t="str">
        <f>SABI_SUMMARY!L456</f>
        <v>CUB</v>
      </c>
      <c r="N456" s="1" t="str">
        <f>SABI_SUMMARY!M456</f>
        <v>NA_CUB</v>
      </c>
      <c r="O456" s="1" t="str">
        <f>SABI_SUMMARY!N456</f>
        <v>MORTALITY</v>
      </c>
      <c r="P456" s="1">
        <f>SABI_SUMMARY!O456</f>
        <v>1</v>
      </c>
      <c r="Q456" s="1">
        <f t="shared" si="22"/>
        <v>1</v>
      </c>
      <c r="R456" s="1">
        <f>VLOOKUP(A456,SABI_CUB!A:Y,21,FALSE)</f>
        <v>6</v>
      </c>
      <c r="S456" s="1">
        <f t="shared" si="23"/>
        <v>0</v>
      </c>
    </row>
    <row r="457" spans="1:19" hidden="1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21"/>
        <v>2</v>
      </c>
      <c r="M457" s="1" t="str">
        <f>SABI_SUMMARY!L457</f>
        <v>CUB</v>
      </c>
      <c r="N457" s="1" t="str">
        <f>SABI_SUMMARY!M457</f>
        <v>NA_CUB</v>
      </c>
      <c r="O457" s="1" t="str">
        <f>SABI_SUMMARY!N457</f>
        <v>MORTALITY</v>
      </c>
      <c r="P457" s="1">
        <f>SABI_SUMMARY!O457</f>
        <v>1</v>
      </c>
      <c r="Q457" s="1">
        <f t="shared" si="22"/>
        <v>1</v>
      </c>
      <c r="R457" s="1">
        <f>VLOOKUP(A457,SABI_CUB!A:Y,21,FALSE)</f>
        <v>6</v>
      </c>
      <c r="S457" s="1">
        <f t="shared" si="23"/>
        <v>0</v>
      </c>
    </row>
    <row r="458" spans="1:19" hidden="1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21"/>
        <v>1</v>
      </c>
      <c r="M458" s="1" t="str">
        <f>SABI_SUMMARY!L458</f>
        <v>CUB</v>
      </c>
      <c r="N458" s="1" t="str">
        <f>SABI_SUMMARY!M458</f>
        <v>NA_CUB</v>
      </c>
      <c r="O458" s="1" t="str">
        <f>SABI_SUMMARY!N458</f>
        <v>MORTALITY</v>
      </c>
      <c r="P458" s="1">
        <f>SABI_SUMMARY!O458</f>
        <v>1</v>
      </c>
      <c r="Q458" s="1">
        <f t="shared" si="22"/>
        <v>1</v>
      </c>
      <c r="R458" s="1">
        <f>VLOOKUP(A458,SABI_CUB!A:Y,21,FALSE)</f>
        <v>1</v>
      </c>
      <c r="S458" s="1">
        <f t="shared" si="23"/>
        <v>0</v>
      </c>
    </row>
    <row r="459" spans="1:19" hidden="1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21"/>
        <v>1</v>
      </c>
      <c r="M459" s="1" t="str">
        <f>SABI_SUMMARY!L459</f>
        <v>CUB</v>
      </c>
      <c r="N459" s="1" t="str">
        <f>SABI_SUMMARY!M459</f>
        <v>NA_CUB</v>
      </c>
      <c r="O459" s="1" t="str">
        <f>SABI_SUMMARY!N459</f>
        <v>MORTALITY</v>
      </c>
      <c r="P459" s="1">
        <f>SABI_SUMMARY!O459</f>
        <v>1</v>
      </c>
      <c r="Q459" s="1">
        <f t="shared" si="22"/>
        <v>1</v>
      </c>
      <c r="R459" s="1">
        <f>VLOOKUP(A459,SABI_CUB!A:Y,21,FALSE)</f>
        <v>1</v>
      </c>
      <c r="S459" s="1">
        <f t="shared" si="23"/>
        <v>0</v>
      </c>
    </row>
    <row r="460" spans="1:19" hidden="1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21"/>
        <v>5</v>
      </c>
      <c r="M460" s="1" t="str">
        <f>SABI_SUMMARY!L460</f>
        <v>CUB</v>
      </c>
      <c r="N460" s="1" t="str">
        <f>SABI_SUMMARY!M460</f>
        <v>NA_CUB</v>
      </c>
      <c r="O460" s="1" t="str">
        <f>SABI_SUMMARY!N460</f>
        <v>MORTALITY</v>
      </c>
      <c r="P460" s="1">
        <f>SABI_SUMMARY!O460</f>
        <v>1</v>
      </c>
      <c r="Q460" s="1">
        <f t="shared" si="22"/>
        <v>1</v>
      </c>
      <c r="R460" s="1">
        <f>VLOOKUP(A460,SABI_CUB!A:Y,21,FALSE)</f>
        <v>2</v>
      </c>
      <c r="S460" s="1">
        <f t="shared" si="23"/>
        <v>0</v>
      </c>
    </row>
    <row r="461" spans="1:19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21"/>
        <v>24</v>
      </c>
      <c r="M461" s="1" t="str">
        <f>SABI_SUMMARY!L461</f>
        <v>ADULT_84</v>
      </c>
      <c r="N461" s="1" t="str">
        <f>SABI_SUMMARY!M461</f>
        <v>MALE_ADULT_84</v>
      </c>
      <c r="O461" s="1" t="str">
        <f>SABI_SUMMARY!N461</f>
        <v>MORTALITY</v>
      </c>
      <c r="P461" s="1">
        <f>SABI_SUMMARY!O461</f>
        <v>1</v>
      </c>
      <c r="Q461" s="1">
        <f t="shared" si="22"/>
        <v>0</v>
      </c>
      <c r="R461" s="1">
        <f>VLOOKUP(A461,SABI_CUB!A:Y,21,FALSE)</f>
        <v>3</v>
      </c>
      <c r="S461" s="1">
        <f t="shared" si="23"/>
        <v>1</v>
      </c>
    </row>
    <row r="462" spans="1:19" hidden="1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21"/>
        <v>6</v>
      </c>
      <c r="M462" s="1" t="str">
        <f>SABI_SUMMARY!L462</f>
        <v>CUB</v>
      </c>
      <c r="N462" s="1" t="str">
        <f>SABI_SUMMARY!M462</f>
        <v>FEMALE_CUB</v>
      </c>
      <c r="O462" s="1" t="str">
        <f>SABI_SUMMARY!N462</f>
        <v>MORTALITY</v>
      </c>
      <c r="P462" s="1">
        <f>SABI_SUMMARY!O462</f>
        <v>1</v>
      </c>
      <c r="Q462" s="1">
        <f t="shared" si="22"/>
        <v>1</v>
      </c>
      <c r="R462" s="1">
        <f>VLOOKUP(A462,SABI_CUB!A:Y,21,FALSE)</f>
        <v>4</v>
      </c>
      <c r="S462" s="1">
        <f t="shared" si="23"/>
        <v>0</v>
      </c>
    </row>
    <row r="463" spans="1:19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21"/>
        <v>24</v>
      </c>
      <c r="M463" s="1" t="str">
        <f>SABI_SUMMARY!L463</f>
        <v>SUBADULT</v>
      </c>
      <c r="N463" s="1" t="str">
        <f>SABI_SUMMARY!M463</f>
        <v>MALE_SUBADULT</v>
      </c>
      <c r="O463" s="1" t="str">
        <f>SABI_SUMMARY!N463</f>
        <v>CENSORED</v>
      </c>
      <c r="P463" s="1">
        <f>SABI_SUMMARY!O463</f>
        <v>0</v>
      </c>
      <c r="Q463" s="1">
        <f t="shared" si="22"/>
        <v>0</v>
      </c>
      <c r="R463" s="1">
        <f>VLOOKUP(A463,SABI_CUB!A:Y,21,FALSE)</f>
        <v>1</v>
      </c>
      <c r="S463" s="1">
        <f t="shared" si="23"/>
        <v>1</v>
      </c>
    </row>
    <row r="464" spans="1:19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21"/>
        <v>24</v>
      </c>
      <c r="M464" s="1" t="str">
        <f>SABI_SUMMARY!L464</f>
        <v>SUBADULT</v>
      </c>
      <c r="N464" s="1" t="str">
        <f>SABI_SUMMARY!M464</f>
        <v>MALE_SUBADULT</v>
      </c>
      <c r="O464" s="1" t="str">
        <f>SABI_SUMMARY!N464</f>
        <v>CENSORED</v>
      </c>
      <c r="P464" s="1">
        <f>SABI_SUMMARY!O464</f>
        <v>0</v>
      </c>
      <c r="Q464" s="1">
        <f t="shared" si="22"/>
        <v>0</v>
      </c>
      <c r="R464" s="1">
        <f>VLOOKUP(A464,SABI_CUB!A:Y,21,FALSE)</f>
        <v>1</v>
      </c>
      <c r="S464" s="1">
        <f t="shared" si="23"/>
        <v>1</v>
      </c>
    </row>
    <row r="465" spans="1:19" hidden="1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21"/>
        <v>2</v>
      </c>
      <c r="M465" s="1" t="str">
        <f>SABI_SUMMARY!L465</f>
        <v>CUB</v>
      </c>
      <c r="N465" s="1" t="str">
        <f>SABI_SUMMARY!M465</f>
        <v>NA_CUB</v>
      </c>
      <c r="O465" s="1" t="str">
        <f>SABI_SUMMARY!N465</f>
        <v>MORTALITY</v>
      </c>
      <c r="P465" s="1">
        <f>SABI_SUMMARY!O465</f>
        <v>1</v>
      </c>
      <c r="Q465" s="1">
        <f t="shared" si="22"/>
        <v>1</v>
      </c>
      <c r="R465" s="1">
        <f>VLOOKUP(A465,SABI_CUB!A:Y,21,FALSE)</f>
        <v>2</v>
      </c>
      <c r="S465" s="1">
        <f t="shared" si="23"/>
        <v>0</v>
      </c>
    </row>
    <row r="466" spans="1:19" hidden="1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21"/>
        <v>2</v>
      </c>
      <c r="M466" s="1" t="str">
        <f>SABI_SUMMARY!L466</f>
        <v>CUB</v>
      </c>
      <c r="N466" s="1" t="str">
        <f>SABI_SUMMARY!M466</f>
        <v>NA_CUB</v>
      </c>
      <c r="O466" s="1" t="str">
        <f>SABI_SUMMARY!N466</f>
        <v>MORTALITY</v>
      </c>
      <c r="P466" s="1">
        <f>SABI_SUMMARY!O466</f>
        <v>1</v>
      </c>
      <c r="Q466" s="1">
        <f t="shared" si="22"/>
        <v>1</v>
      </c>
      <c r="R466" s="1">
        <f>VLOOKUP(A466,SABI_CUB!A:Y,21,FALSE)</f>
        <v>2</v>
      </c>
      <c r="S466" s="1">
        <f t="shared" si="23"/>
        <v>0</v>
      </c>
    </row>
    <row r="467" spans="1:19" hidden="1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21"/>
        <v>2</v>
      </c>
      <c r="M467" s="1" t="str">
        <f>SABI_SUMMARY!L467</f>
        <v>CUB</v>
      </c>
      <c r="N467" s="1" t="str">
        <f>SABI_SUMMARY!M467</f>
        <v>NA_CUB</v>
      </c>
      <c r="O467" s="1" t="str">
        <f>SABI_SUMMARY!N467</f>
        <v>MORTALITY</v>
      </c>
      <c r="P467" s="1">
        <f>SABI_SUMMARY!O467</f>
        <v>1</v>
      </c>
      <c r="Q467" s="1">
        <f t="shared" si="22"/>
        <v>1</v>
      </c>
      <c r="R467" s="1">
        <f>VLOOKUP(A467,SABI_CUB!A:Y,21,FALSE)</f>
        <v>3</v>
      </c>
      <c r="S467" s="1">
        <f t="shared" si="23"/>
        <v>0</v>
      </c>
    </row>
    <row r="468" spans="1:19" hidden="1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21"/>
        <v>2</v>
      </c>
      <c r="M468" s="1" t="str">
        <f>SABI_SUMMARY!L468</f>
        <v>CUB</v>
      </c>
      <c r="N468" s="1" t="str">
        <f>SABI_SUMMARY!M468</f>
        <v>NA_CUB</v>
      </c>
      <c r="O468" s="1" t="str">
        <f>SABI_SUMMARY!N468</f>
        <v>MORTALITY</v>
      </c>
      <c r="P468" s="1">
        <f>SABI_SUMMARY!O468</f>
        <v>1</v>
      </c>
      <c r="Q468" s="1">
        <f t="shared" si="22"/>
        <v>1</v>
      </c>
      <c r="R468" s="1">
        <f>VLOOKUP(A468,SABI_CUB!A:Y,21,FALSE)</f>
        <v>3</v>
      </c>
      <c r="S468" s="1">
        <f t="shared" si="23"/>
        <v>0</v>
      </c>
    </row>
    <row r="469" spans="1:19" hidden="1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21"/>
        <v>3</v>
      </c>
      <c r="M469" s="1" t="str">
        <f>SABI_SUMMARY!L469</f>
        <v>CUB</v>
      </c>
      <c r="N469" s="1" t="str">
        <f>SABI_SUMMARY!M469</f>
        <v>NA_CUB</v>
      </c>
      <c r="O469" s="1" t="str">
        <f>SABI_SUMMARY!N469</f>
        <v>MORTALITY</v>
      </c>
      <c r="P469" s="1">
        <f>SABI_SUMMARY!O469</f>
        <v>1</v>
      </c>
      <c r="Q469" s="1">
        <f t="shared" si="22"/>
        <v>1</v>
      </c>
      <c r="R469" s="1">
        <f>VLOOKUP(A469,SABI_CUB!A:Y,21,FALSE)</f>
        <v>4</v>
      </c>
      <c r="S469" s="1">
        <f t="shared" si="23"/>
        <v>0</v>
      </c>
    </row>
    <row r="470" spans="1:19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21"/>
        <v>24</v>
      </c>
      <c r="M470" s="1" t="str">
        <f>SABI_SUMMARY!L470</f>
        <v>ADULT_48_60</v>
      </c>
      <c r="N470" s="1" t="str">
        <f>SABI_SUMMARY!M470</f>
        <v>FEMALE_ADULT_48_60</v>
      </c>
      <c r="O470" s="1" t="str">
        <f>SABI_SUMMARY!N470</f>
        <v>CENSORED</v>
      </c>
      <c r="P470" s="1">
        <f>SABI_SUMMARY!O470</f>
        <v>0</v>
      </c>
      <c r="Q470" s="1">
        <f t="shared" si="22"/>
        <v>0</v>
      </c>
      <c r="R470" s="1">
        <f>VLOOKUP(A470,SABI_CUB!A:Y,21,FALSE)</f>
        <v>4</v>
      </c>
      <c r="S470" s="1">
        <f t="shared" si="23"/>
        <v>1</v>
      </c>
    </row>
    <row r="471" spans="1:19" hidden="1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21"/>
        <v>1</v>
      </c>
      <c r="M471" s="1" t="str">
        <f>SABI_SUMMARY!L471</f>
        <v>CUB</v>
      </c>
      <c r="N471" s="1" t="str">
        <f>SABI_SUMMARY!M471</f>
        <v>NA_CUB</v>
      </c>
      <c r="O471" s="1" t="str">
        <f>SABI_SUMMARY!N471</f>
        <v>MORTALITY</v>
      </c>
      <c r="P471" s="1">
        <f>SABI_SUMMARY!O471</f>
        <v>1</v>
      </c>
      <c r="Q471" s="1">
        <f t="shared" si="22"/>
        <v>1</v>
      </c>
      <c r="R471" s="1">
        <f>VLOOKUP(A471,SABI_CUB!A:Y,21,FALSE)</f>
        <v>5</v>
      </c>
      <c r="S471" s="1">
        <f t="shared" si="23"/>
        <v>0</v>
      </c>
    </row>
    <row r="472" spans="1:19" hidden="1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21"/>
        <v>1</v>
      </c>
      <c r="M472" s="1" t="str">
        <f>SABI_SUMMARY!L472</f>
        <v>CUB</v>
      </c>
      <c r="N472" s="1" t="str">
        <f>SABI_SUMMARY!M472</f>
        <v>NA_CUB</v>
      </c>
      <c r="O472" s="1" t="str">
        <f>SABI_SUMMARY!N472</f>
        <v>MORTALITY</v>
      </c>
      <c r="P472" s="1">
        <f>SABI_SUMMARY!O472</f>
        <v>1</v>
      </c>
      <c r="Q472" s="1">
        <f t="shared" si="22"/>
        <v>1</v>
      </c>
      <c r="R472" s="1">
        <f>VLOOKUP(A472,SABI_CUB!A:Y,21,FALSE)</f>
        <v>5</v>
      </c>
      <c r="S472" s="1">
        <f t="shared" si="23"/>
        <v>0</v>
      </c>
    </row>
    <row r="473" spans="1:19" hidden="1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21"/>
        <v>5</v>
      </c>
      <c r="M473" s="1" t="str">
        <f>SABI_SUMMARY!L473</f>
        <v>CUB</v>
      </c>
      <c r="N473" s="1" t="str">
        <f>SABI_SUMMARY!M473</f>
        <v>NA_CUB</v>
      </c>
      <c r="O473" s="1" t="str">
        <f>SABI_SUMMARY!N473</f>
        <v>MORTALITY</v>
      </c>
      <c r="P473" s="1">
        <f>SABI_SUMMARY!O473</f>
        <v>1</v>
      </c>
      <c r="Q473" s="1">
        <f t="shared" si="22"/>
        <v>1</v>
      </c>
      <c r="R473" s="1">
        <f>VLOOKUP(A473,SABI_CUB!A:Y,21,FALSE)</f>
        <v>5</v>
      </c>
      <c r="S473" s="1">
        <f t="shared" si="23"/>
        <v>0</v>
      </c>
    </row>
    <row r="474" spans="1:19" hidden="1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21"/>
        <v>2</v>
      </c>
      <c r="M474" s="1" t="str">
        <f>SABI_SUMMARY!L474</f>
        <v>CUB</v>
      </c>
      <c r="N474" s="1" t="str">
        <f>SABI_SUMMARY!M474</f>
        <v>NA_CUB</v>
      </c>
      <c r="O474" s="1" t="str">
        <f>SABI_SUMMARY!N474</f>
        <v>MORTALITY</v>
      </c>
      <c r="P474" s="1">
        <f>SABI_SUMMARY!O474</f>
        <v>1</v>
      </c>
      <c r="Q474" s="1">
        <f t="shared" si="22"/>
        <v>1</v>
      </c>
      <c r="R474" s="1">
        <f>VLOOKUP(A474,SABI_CUB!A:Y,21,FALSE)</f>
        <v>6</v>
      </c>
      <c r="S474" s="1">
        <f t="shared" si="23"/>
        <v>0</v>
      </c>
    </row>
    <row r="475" spans="1:19" hidden="1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21"/>
        <v>2</v>
      </c>
      <c r="M475" s="1" t="str">
        <f>SABI_SUMMARY!L475</f>
        <v>CUB</v>
      </c>
      <c r="N475" s="1" t="str">
        <f>SABI_SUMMARY!M475</f>
        <v>NA_CUB</v>
      </c>
      <c r="O475" s="1" t="str">
        <f>SABI_SUMMARY!N475</f>
        <v>MORTALITY</v>
      </c>
      <c r="P475" s="1">
        <f>SABI_SUMMARY!O475</f>
        <v>1</v>
      </c>
      <c r="Q475" s="1">
        <f t="shared" si="22"/>
        <v>1</v>
      </c>
      <c r="R475" s="1">
        <f>VLOOKUP(A475,SABI_CUB!A:Y,21,FALSE)</f>
        <v>6</v>
      </c>
      <c r="S475" s="1">
        <f t="shared" si="23"/>
        <v>0</v>
      </c>
    </row>
    <row r="476" spans="1:19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21"/>
        <v>24</v>
      </c>
      <c r="M476" s="1" t="str">
        <f>SABI_SUMMARY!L476</f>
        <v>ADULT_48_60</v>
      </c>
      <c r="N476" s="1" t="str">
        <f>SABI_SUMMARY!M476</f>
        <v>MALE_ADULT_48_60</v>
      </c>
      <c r="O476" s="1" t="str">
        <f>SABI_SUMMARY!N476</f>
        <v>CENSORED</v>
      </c>
      <c r="P476" s="1">
        <f>SABI_SUMMARY!O476</f>
        <v>0</v>
      </c>
      <c r="Q476" s="1">
        <f t="shared" si="22"/>
        <v>0</v>
      </c>
      <c r="R476" s="1">
        <f>VLOOKUP(A476,SABI_CUB!A:Y,21,FALSE)</f>
        <v>7</v>
      </c>
      <c r="S476" s="1">
        <f t="shared" si="23"/>
        <v>1</v>
      </c>
    </row>
    <row r="477" spans="1:19" hidden="1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21"/>
        <v>10</v>
      </c>
      <c r="M477" s="1" t="str">
        <f>SABI_SUMMARY!L477</f>
        <v>CUB</v>
      </c>
      <c r="N477" s="1" t="str">
        <f>SABI_SUMMARY!M477</f>
        <v>MALE_CUB</v>
      </c>
      <c r="O477" s="1" t="str">
        <f>SABI_SUMMARY!N477</f>
        <v>MORTALITY</v>
      </c>
      <c r="P477" s="1">
        <f>SABI_SUMMARY!O477</f>
        <v>1</v>
      </c>
      <c r="Q477" s="1">
        <f t="shared" si="22"/>
        <v>1</v>
      </c>
      <c r="R477" s="1">
        <f>VLOOKUP(A477,SABI_CUB!A:Y,21,FALSE)</f>
        <v>7</v>
      </c>
      <c r="S477" s="1">
        <f t="shared" si="23"/>
        <v>0</v>
      </c>
    </row>
    <row r="478" spans="1:19" hidden="1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21"/>
        <v>4</v>
      </c>
      <c r="M478" s="1" t="str">
        <f>SABI_SUMMARY!L478</f>
        <v>CUB</v>
      </c>
      <c r="N478" s="1" t="str">
        <f>SABI_SUMMARY!M478</f>
        <v>NA_CUB</v>
      </c>
      <c r="O478" s="1" t="str">
        <f>SABI_SUMMARY!N478</f>
        <v>MORTALITY</v>
      </c>
      <c r="P478" s="1">
        <f>SABI_SUMMARY!O478</f>
        <v>1</v>
      </c>
      <c r="Q478" s="1">
        <f t="shared" si="22"/>
        <v>1</v>
      </c>
      <c r="R478" s="1">
        <f>VLOOKUP(A478,SABI_CUB!A:Y,21,FALSE)</f>
        <v>8</v>
      </c>
      <c r="S478" s="1">
        <f t="shared" si="23"/>
        <v>0</v>
      </c>
    </row>
    <row r="479" spans="1:19" hidden="1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21"/>
        <v>9</v>
      </c>
      <c r="M479" s="1" t="str">
        <f>SABI_SUMMARY!L479</f>
        <v>CUB</v>
      </c>
      <c r="N479" s="1" t="str">
        <f>SABI_SUMMARY!M479</f>
        <v>FEMALE_CUB</v>
      </c>
      <c r="O479" s="1" t="str">
        <f>SABI_SUMMARY!N479</f>
        <v>MORTALITY</v>
      </c>
      <c r="P479" s="1">
        <f>SABI_SUMMARY!O479</f>
        <v>1</v>
      </c>
      <c r="Q479" s="1">
        <f t="shared" si="22"/>
        <v>1</v>
      </c>
      <c r="R479" s="1">
        <f>VLOOKUP(A479,SABI_CUB!A:Y,21,FALSE)</f>
        <v>8</v>
      </c>
      <c r="S479" s="1">
        <f t="shared" si="23"/>
        <v>0</v>
      </c>
    </row>
    <row r="480" spans="1:19" hidden="1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21"/>
        <v>1</v>
      </c>
      <c r="M480" s="1" t="str">
        <f>SABI_SUMMARY!L480</f>
        <v>CUB</v>
      </c>
      <c r="N480" s="1" t="str">
        <f>SABI_SUMMARY!M480</f>
        <v>NA_CUB</v>
      </c>
      <c r="O480" s="1" t="str">
        <f>SABI_SUMMARY!N480</f>
        <v>MORTALITY</v>
      </c>
      <c r="P480" s="1">
        <f>SABI_SUMMARY!O480</f>
        <v>1</v>
      </c>
      <c r="Q480" s="1">
        <f t="shared" si="22"/>
        <v>1</v>
      </c>
      <c r="R480" s="1">
        <f>VLOOKUP(A480,SABI_CUB!A:Y,21,FALSE)</f>
        <v>9</v>
      </c>
      <c r="S480" s="1">
        <f t="shared" si="23"/>
        <v>0</v>
      </c>
    </row>
    <row r="481" spans="1:19" hidden="1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21"/>
        <v>9</v>
      </c>
      <c r="M481" s="1" t="str">
        <f>SABI_SUMMARY!L481</f>
        <v>CUB</v>
      </c>
      <c r="N481" s="1" t="str">
        <f>SABI_SUMMARY!M481</f>
        <v>MALE_CUB</v>
      </c>
      <c r="O481" s="1" t="str">
        <f>SABI_SUMMARY!N481</f>
        <v>CENSORED</v>
      </c>
      <c r="P481" s="1">
        <f>SABI_SUMMARY!O481</f>
        <v>0</v>
      </c>
      <c r="Q481" s="1">
        <f t="shared" si="22"/>
        <v>1</v>
      </c>
      <c r="R481" s="1">
        <f>VLOOKUP(A481,SABI_CUB!A:Y,21,FALSE)</f>
        <v>9</v>
      </c>
      <c r="S481" s="1">
        <f t="shared" si="23"/>
        <v>0</v>
      </c>
    </row>
  </sheetData>
  <autoFilter ref="A1:S481">
    <filterColumn colId="10">
      <customFilters>
        <customFilter operator="greaterThan" val="12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8"/>
  <sheetViews>
    <sheetView workbookViewId="0">
      <selection activeCell="I6" sqref="I6"/>
    </sheetView>
  </sheetViews>
  <sheetFormatPr baseColWidth="10" defaultColWidth="9.1640625" defaultRowHeight="15" x14ac:dyDescent="0.2"/>
  <cols>
    <col min="1" max="1" width="18.1640625" style="82" customWidth="1"/>
    <col min="2" max="2" width="14.83203125" style="82" customWidth="1"/>
    <col min="3" max="3" width="4.1640625" style="82" bestFit="1" customWidth="1"/>
    <col min="4" max="4" width="6.5" style="82" bestFit="1" customWidth="1"/>
    <col min="5" max="5" width="21.1640625" style="82" customWidth="1"/>
    <col min="6" max="6" width="17.83203125" style="82" customWidth="1"/>
    <col min="7" max="7" width="15.5" style="82" bestFit="1" customWidth="1"/>
    <col min="8" max="8" width="18.83203125" style="93" bestFit="1" customWidth="1"/>
    <col min="9" max="9" width="23" style="82" bestFit="1" customWidth="1"/>
    <col min="10" max="16384" width="9.1640625" style="82"/>
  </cols>
  <sheetData>
    <row r="1" spans="1:9" ht="16" x14ac:dyDescent="0.2">
      <c r="A1" s="104" t="s">
        <v>815</v>
      </c>
      <c r="B1" s="104"/>
      <c r="C1" s="104"/>
      <c r="D1" s="104"/>
      <c r="E1" s="104"/>
      <c r="F1" s="100"/>
    </row>
    <row r="2" spans="1:9" ht="16" x14ac:dyDescent="0.2">
      <c r="A2" s="104"/>
      <c r="B2" s="104"/>
      <c r="C2" s="104"/>
      <c r="D2" s="104"/>
      <c r="E2" s="104"/>
      <c r="F2" s="100"/>
    </row>
    <row r="4" spans="1:9" s="79" customFormat="1" x14ac:dyDescent="0.2">
      <c r="A4" s="91" t="s">
        <v>812</v>
      </c>
      <c r="B4" s="91" t="s">
        <v>813</v>
      </c>
      <c r="C4"/>
      <c r="D4"/>
      <c r="E4"/>
      <c r="F4" s="1"/>
      <c r="H4" s="94"/>
    </row>
    <row r="5" spans="1:9" x14ac:dyDescent="0.2">
      <c r="A5" s="91" t="s">
        <v>804</v>
      </c>
      <c r="B5" s="1">
        <v>0</v>
      </c>
      <c r="C5" s="1">
        <v>1</v>
      </c>
      <c r="D5" s="1" t="s">
        <v>810</v>
      </c>
      <c r="E5" s="1" t="s">
        <v>811</v>
      </c>
      <c r="F5" s="1"/>
      <c r="G5" s="79" t="s">
        <v>818</v>
      </c>
      <c r="H5" s="94" t="s">
        <v>816</v>
      </c>
      <c r="I5" s="94" t="s">
        <v>817</v>
      </c>
    </row>
    <row r="6" spans="1:9" x14ac:dyDescent="0.2">
      <c r="A6" s="92" t="s">
        <v>805</v>
      </c>
      <c r="B6" s="67">
        <v>27</v>
      </c>
      <c r="C6" s="67">
        <v>25</v>
      </c>
      <c r="D6" s="67"/>
      <c r="E6" s="67">
        <v>52</v>
      </c>
      <c r="F6" s="67"/>
      <c r="G6" s="92" t="s">
        <v>805</v>
      </c>
      <c r="H6" s="98">
        <f>GETPIVOTDATA("SURVIVED.12",$A$4,"MOTHER.AGE.CLASS.LITTER","ADULT_36_48","SURVIVED.12",0)/GETPIVOTDATA("SURVIVED.12",$A$4,"MOTHER.AGE.CLASS.LITTER","ADULT_36_48")</f>
        <v>0.51923076923076927</v>
      </c>
      <c r="I6" s="99">
        <f>1-H6</f>
        <v>0.48076923076923073</v>
      </c>
    </row>
    <row r="7" spans="1:9" x14ac:dyDescent="0.2">
      <c r="A7" s="92" t="s">
        <v>806</v>
      </c>
      <c r="B7" s="67">
        <v>42</v>
      </c>
      <c r="C7" s="67">
        <v>14</v>
      </c>
      <c r="D7" s="67"/>
      <c r="E7" s="67">
        <v>56</v>
      </c>
      <c r="F7" s="67"/>
      <c r="G7" s="92" t="s">
        <v>806</v>
      </c>
      <c r="H7" s="98">
        <f>GETPIVOTDATA("SURVIVED.12",$A$4,"MOTHER.AGE.CLASS.LITTER","ADULT_48_60","SURVIVED.12",0)/GETPIVOTDATA("SURVIVED.12",$A$4,"MOTHER.AGE.CLASS.LITTER","ADULT_48_60")</f>
        <v>0.75</v>
      </c>
      <c r="I7" s="99">
        <f>1-H7</f>
        <v>0.25</v>
      </c>
    </row>
    <row r="8" spans="1:9" x14ac:dyDescent="0.2">
      <c r="A8" s="92" t="s">
        <v>807</v>
      </c>
      <c r="B8" s="67">
        <v>40</v>
      </c>
      <c r="C8" s="67">
        <v>20</v>
      </c>
      <c r="D8" s="67"/>
      <c r="E8" s="67">
        <v>60</v>
      </c>
      <c r="F8" s="67"/>
      <c r="G8" s="92" t="s">
        <v>807</v>
      </c>
      <c r="H8" s="98">
        <f>GETPIVOTDATA("SURVIVED.12",$A$4,"MOTHER.AGE.CLASS.LITTER","ADULT_60_72","SURVIVED.12",0)/GETPIVOTDATA("SURVIVED.12",$A$4,"MOTHER.AGE.CLASS.LITTER","ADULT_60_72")</f>
        <v>0.66666666666666663</v>
      </c>
      <c r="I8" s="99">
        <f>1-H8</f>
        <v>0.33333333333333337</v>
      </c>
    </row>
    <row r="9" spans="1:9" x14ac:dyDescent="0.2">
      <c r="A9" s="92" t="s">
        <v>808</v>
      </c>
      <c r="B9" s="67">
        <v>31</v>
      </c>
      <c r="C9" s="67">
        <v>17</v>
      </c>
      <c r="D9" s="67"/>
      <c r="E9" s="67">
        <v>48</v>
      </c>
      <c r="F9" s="67"/>
      <c r="G9" s="92" t="s">
        <v>808</v>
      </c>
      <c r="H9" s="98">
        <f>GETPIVOTDATA("SURVIVED.12",$A$4,"MOTHER.AGE.CLASS.LITTER","ADULT_72_84","SURVIVED.12",0)/GETPIVOTDATA("SURVIVED.12",$A$4,"MOTHER.AGE.CLASS.LITTER","ADULT_72_84")</f>
        <v>0.64583333333333337</v>
      </c>
      <c r="I9" s="99">
        <f>1-H9</f>
        <v>0.35416666666666663</v>
      </c>
    </row>
    <row r="10" spans="1:9" x14ac:dyDescent="0.2">
      <c r="A10" s="92" t="s">
        <v>809</v>
      </c>
      <c r="B10" s="67">
        <v>169</v>
      </c>
      <c r="C10" s="67">
        <v>78</v>
      </c>
      <c r="D10" s="67"/>
      <c r="E10" s="67">
        <v>247</v>
      </c>
      <c r="F10" s="67"/>
      <c r="G10" s="92" t="s">
        <v>809</v>
      </c>
      <c r="H10" s="98">
        <f>GETPIVOTDATA("SURVIVED.12",$A$4,"MOTHER.AGE.CLASS.LITTER","ADULT_84","SURVIVED.12",0)/GETPIVOTDATA("SURVIVED.12",$A$4,"MOTHER.AGE.CLASS.LITTER","ADULT_84")</f>
        <v>0.68421052631578949</v>
      </c>
      <c r="I10" s="99">
        <f>1-H10</f>
        <v>0.31578947368421051</v>
      </c>
    </row>
    <row r="11" spans="1:9" x14ac:dyDescent="0.2">
      <c r="A11" s="92" t="s">
        <v>271</v>
      </c>
      <c r="B11" s="67">
        <v>5</v>
      </c>
      <c r="C11" s="67">
        <v>3</v>
      </c>
      <c r="D11" s="67"/>
      <c r="E11" s="67">
        <v>8</v>
      </c>
      <c r="F11" s="67"/>
    </row>
    <row r="12" spans="1:9" x14ac:dyDescent="0.2">
      <c r="A12" s="92" t="s">
        <v>311</v>
      </c>
      <c r="B12" s="67">
        <v>2</v>
      </c>
      <c r="C12" s="67">
        <v>7</v>
      </c>
      <c r="D12" s="67"/>
      <c r="E12" s="67">
        <v>9</v>
      </c>
      <c r="F12" s="67"/>
    </row>
    <row r="13" spans="1:9" x14ac:dyDescent="0.2">
      <c r="A13" s="92" t="s">
        <v>810</v>
      </c>
      <c r="B13" s="67"/>
      <c r="C13" s="67"/>
      <c r="D13" s="67"/>
      <c r="E13" s="67"/>
      <c r="F13" s="67"/>
    </row>
    <row r="14" spans="1:9" x14ac:dyDescent="0.2">
      <c r="A14" s="92" t="s">
        <v>811</v>
      </c>
      <c r="B14" s="67">
        <v>316</v>
      </c>
      <c r="C14" s="67">
        <v>164</v>
      </c>
      <c r="D14" s="67"/>
      <c r="E14" s="67">
        <v>480</v>
      </c>
      <c r="F14" s="67"/>
    </row>
    <row r="15" spans="1:9" x14ac:dyDescent="0.2">
      <c r="A15"/>
      <c r="B15"/>
      <c r="C15"/>
    </row>
    <row r="16" spans="1:9" x14ac:dyDescent="0.2">
      <c r="A16"/>
      <c r="B16"/>
      <c r="C16"/>
    </row>
    <row r="17" spans="1:9" x14ac:dyDescent="0.2">
      <c r="A17" s="91" t="s">
        <v>814</v>
      </c>
      <c r="B17" s="91" t="s">
        <v>813</v>
      </c>
      <c r="C17"/>
      <c r="D17"/>
      <c r="E17"/>
      <c r="F17" s="1"/>
    </row>
    <row r="18" spans="1:9" x14ac:dyDescent="0.2">
      <c r="A18" s="91" t="s">
        <v>804</v>
      </c>
      <c r="B18" s="1">
        <v>0</v>
      </c>
      <c r="C18" s="1">
        <v>1</v>
      </c>
      <c r="D18" s="1" t="s">
        <v>810</v>
      </c>
      <c r="E18" s="1" t="s">
        <v>811</v>
      </c>
      <c r="F18" s="1"/>
      <c r="G18" s="79" t="s">
        <v>818</v>
      </c>
      <c r="H18" s="94" t="s">
        <v>816</v>
      </c>
      <c r="I18" s="94" t="s">
        <v>817</v>
      </c>
    </row>
    <row r="19" spans="1:9" x14ac:dyDescent="0.2">
      <c r="A19" s="92" t="s">
        <v>805</v>
      </c>
      <c r="B19" s="67">
        <v>38</v>
      </c>
      <c r="C19" s="67">
        <v>14</v>
      </c>
      <c r="D19" s="67"/>
      <c r="E19" s="67">
        <v>52</v>
      </c>
      <c r="F19" s="67"/>
      <c r="G19" s="92" t="s">
        <v>805</v>
      </c>
      <c r="H19" s="98">
        <f>GETPIVOTDATA("SURVIVED.24",$A$17,"MOTHER.AGE.CLASS.LITTER","ADULT_36_48","SURVIVED.24",0)/GETPIVOTDATA("SURVIVED.24",$A$17,"MOTHER.AGE.CLASS.LITTER","ADULT_36_48")</f>
        <v>0.73076923076923073</v>
      </c>
      <c r="I19" s="99">
        <f>1-H19</f>
        <v>0.26923076923076927</v>
      </c>
    </row>
    <row r="20" spans="1:9" x14ac:dyDescent="0.2">
      <c r="A20" s="92" t="s">
        <v>806</v>
      </c>
      <c r="B20" s="67">
        <v>43</v>
      </c>
      <c r="C20" s="67">
        <v>13</v>
      </c>
      <c r="D20" s="67"/>
      <c r="E20" s="67">
        <v>56</v>
      </c>
      <c r="F20" s="67"/>
      <c r="G20" s="92" t="s">
        <v>806</v>
      </c>
      <c r="H20" s="98">
        <f>GETPIVOTDATA("SURVIVED.24",$A$17,"MOTHER.AGE.CLASS.LITTER","ADULT_48_60","SURVIVED.24",0)/GETPIVOTDATA("SURVIVED.24",$A$17,"MOTHER.AGE.CLASS.LITTER","ADULT_48_60")</f>
        <v>0.7678571428571429</v>
      </c>
      <c r="I20" s="99">
        <f>1-H20</f>
        <v>0.2321428571428571</v>
      </c>
    </row>
    <row r="21" spans="1:9" x14ac:dyDescent="0.2">
      <c r="A21" s="92" t="s">
        <v>807</v>
      </c>
      <c r="B21" s="67">
        <v>44</v>
      </c>
      <c r="C21" s="67">
        <v>16</v>
      </c>
      <c r="D21" s="67"/>
      <c r="E21" s="67">
        <v>60</v>
      </c>
      <c r="F21" s="67"/>
      <c r="G21" s="92" t="s">
        <v>807</v>
      </c>
      <c r="H21" s="98">
        <f>GETPIVOTDATA("SURVIVED.24",$A$17,"MOTHER.AGE.CLASS.LITTER","ADULT_60_72","SURVIVED.24",0)/GETPIVOTDATA("SURVIVED.24",$A$17,"MOTHER.AGE.CLASS.LITTER","ADULT_60_72")</f>
        <v>0.73333333333333328</v>
      </c>
      <c r="I21" s="99">
        <f>1-H21</f>
        <v>0.26666666666666672</v>
      </c>
    </row>
    <row r="22" spans="1:9" x14ac:dyDescent="0.2">
      <c r="A22" s="92" t="s">
        <v>808</v>
      </c>
      <c r="B22" s="67">
        <v>33</v>
      </c>
      <c r="C22" s="67">
        <v>15</v>
      </c>
      <c r="D22" s="67"/>
      <c r="E22" s="67">
        <v>48</v>
      </c>
      <c r="F22" s="67"/>
      <c r="G22" s="92" t="s">
        <v>808</v>
      </c>
      <c r="H22" s="98">
        <f>GETPIVOTDATA("SURVIVED.24",$A$17,"MOTHER.AGE.CLASS.LITTER","ADULT_72_84","SURVIVED.24",0)/GETPIVOTDATA("SURVIVED.24",$A$17,"MOTHER.AGE.CLASS.LITTER","ADULT_72_84")</f>
        <v>0.6875</v>
      </c>
      <c r="I22" s="99">
        <f>1-H22</f>
        <v>0.3125</v>
      </c>
    </row>
    <row r="23" spans="1:9" x14ac:dyDescent="0.2">
      <c r="A23" s="92" t="s">
        <v>809</v>
      </c>
      <c r="B23" s="67">
        <v>193</v>
      </c>
      <c r="C23" s="67">
        <v>54</v>
      </c>
      <c r="D23" s="67"/>
      <c r="E23" s="67">
        <v>247</v>
      </c>
      <c r="F23" s="67"/>
      <c r="G23" s="92" t="s">
        <v>809</v>
      </c>
      <c r="H23" s="98">
        <f>GETPIVOTDATA("SURVIVED.24",$A$17,"MOTHER.AGE.CLASS.LITTER","ADULT_84","SURVIVED.24",0)/GETPIVOTDATA("SURVIVED.24",$A$17,"MOTHER.AGE.CLASS.LITTER","ADULT_84")</f>
        <v>0.78137651821862353</v>
      </c>
      <c r="I23" s="99">
        <f>1-H23</f>
        <v>0.21862348178137647</v>
      </c>
    </row>
    <row r="24" spans="1:9" x14ac:dyDescent="0.2">
      <c r="A24" s="92" t="s">
        <v>271</v>
      </c>
      <c r="B24" s="67">
        <v>7</v>
      </c>
      <c r="C24" s="67">
        <v>1</v>
      </c>
      <c r="D24" s="67"/>
      <c r="E24" s="67">
        <v>8</v>
      </c>
      <c r="F24" s="67"/>
    </row>
    <row r="25" spans="1:9" x14ac:dyDescent="0.2">
      <c r="A25" s="92" t="s">
        <v>311</v>
      </c>
      <c r="B25" s="67">
        <v>5</v>
      </c>
      <c r="C25" s="67">
        <v>4</v>
      </c>
      <c r="D25" s="67"/>
      <c r="E25" s="67">
        <v>9</v>
      </c>
      <c r="F25" s="67"/>
    </row>
    <row r="26" spans="1:9" x14ac:dyDescent="0.2">
      <c r="A26" s="92" t="s">
        <v>810</v>
      </c>
      <c r="B26" s="67"/>
      <c r="C26" s="67"/>
      <c r="D26" s="67"/>
      <c r="E26" s="67"/>
      <c r="F26" s="67"/>
    </row>
    <row r="27" spans="1:9" x14ac:dyDescent="0.2">
      <c r="A27" s="92" t="s">
        <v>811</v>
      </c>
      <c r="B27" s="67">
        <v>363</v>
      </c>
      <c r="C27" s="67">
        <v>117</v>
      </c>
      <c r="D27" s="67"/>
      <c r="E27" s="67">
        <v>480</v>
      </c>
      <c r="F27" s="67"/>
    </row>
    <row r="28" spans="1:9" x14ac:dyDescent="0.2">
      <c r="A28"/>
      <c r="B28"/>
      <c r="C28"/>
    </row>
    <row r="29" spans="1:9" x14ac:dyDescent="0.2">
      <c r="A29"/>
      <c r="B29"/>
      <c r="C29"/>
    </row>
    <row r="30" spans="1:9" x14ac:dyDescent="0.2">
      <c r="A30"/>
      <c r="B30"/>
      <c r="C30"/>
    </row>
    <row r="31" spans="1:9" x14ac:dyDescent="0.2">
      <c r="A31"/>
      <c r="B31"/>
      <c r="C31"/>
    </row>
    <row r="32" spans="1:9" x14ac:dyDescent="0.2">
      <c r="A32"/>
      <c r="B32"/>
      <c r="C32"/>
    </row>
    <row r="33" spans="1:3" x14ac:dyDescent="0.2">
      <c r="A33"/>
      <c r="B33"/>
      <c r="C33"/>
    </row>
    <row r="34" spans="1:3" x14ac:dyDescent="0.2">
      <c r="A34"/>
      <c r="B34"/>
      <c r="C34"/>
    </row>
    <row r="59" spans="8:8" s="88" customFormat="1" x14ac:dyDescent="0.2">
      <c r="H59" s="95"/>
    </row>
    <row r="60" spans="8:8" s="88" customFormat="1" x14ac:dyDescent="0.2">
      <c r="H60" s="95"/>
    </row>
    <row r="67" spans="8:8" s="58" customFormat="1" x14ac:dyDescent="0.2">
      <c r="H67" s="96"/>
    </row>
    <row r="74" spans="8:8" s="88" customFormat="1" x14ac:dyDescent="0.2">
      <c r="H74" s="95"/>
    </row>
    <row r="93" spans="8:8" s="63" customFormat="1" x14ac:dyDescent="0.2">
      <c r="H93" s="97"/>
    </row>
    <row r="107" spans="8:8" s="63" customFormat="1" x14ac:dyDescent="0.2">
      <c r="H107" s="97"/>
    </row>
    <row r="146" spans="8:8" s="63" customFormat="1" x14ac:dyDescent="0.2">
      <c r="H146" s="97"/>
    </row>
    <row r="149" spans="8:8" s="58" customFormat="1" x14ac:dyDescent="0.2">
      <c r="H149" s="96"/>
    </row>
    <row r="162" spans="8:8" s="63" customFormat="1" x14ac:dyDescent="0.2">
      <c r="H162" s="97"/>
    </row>
    <row r="163" spans="8:8" s="63" customFormat="1" x14ac:dyDescent="0.2">
      <c r="H163" s="97"/>
    </row>
    <row r="164" spans="8:8" s="63" customFormat="1" x14ac:dyDescent="0.2">
      <c r="H164" s="97"/>
    </row>
    <row r="199" spans="8:8" s="63" customFormat="1" x14ac:dyDescent="0.2">
      <c r="H199" s="97"/>
    </row>
    <row r="200" spans="8:8" s="63" customFormat="1" x14ac:dyDescent="0.2">
      <c r="H200" s="97"/>
    </row>
    <row r="208" spans="8:8" s="88" customFormat="1" x14ac:dyDescent="0.2">
      <c r="H208" s="95"/>
    </row>
    <row r="214" spans="8:8" s="58" customFormat="1" x14ac:dyDescent="0.2">
      <c r="H214" s="96"/>
    </row>
    <row r="218" spans="8:8" s="88" customFormat="1" x14ac:dyDescent="0.2">
      <c r="H218" s="95"/>
    </row>
    <row r="221" spans="8:8" s="88" customFormat="1" x14ac:dyDescent="0.2">
      <c r="H221" s="95"/>
    </row>
    <row r="222" spans="8:8" s="88" customFormat="1" x14ac:dyDescent="0.2">
      <c r="H222" s="95"/>
    </row>
    <row r="223" spans="8:8" s="88" customFormat="1" x14ac:dyDescent="0.2">
      <c r="H223" s="95"/>
    </row>
    <row r="224" spans="8:8" s="88" customFormat="1" x14ac:dyDescent="0.2">
      <c r="H224" s="95"/>
    </row>
    <row r="225" spans="8:8" s="88" customFormat="1" x14ac:dyDescent="0.2">
      <c r="H225" s="95"/>
    </row>
    <row r="226" spans="8:8" s="88" customFormat="1" x14ac:dyDescent="0.2">
      <c r="H226" s="95"/>
    </row>
    <row r="227" spans="8:8" s="88" customFormat="1" x14ac:dyDescent="0.2">
      <c r="H227" s="95"/>
    </row>
    <row r="228" spans="8:8" s="88" customFormat="1" x14ac:dyDescent="0.2">
      <c r="H228" s="95"/>
    </row>
  </sheetData>
  <mergeCells count="1">
    <mergeCell ref="A1:E2"/>
  </mergeCells>
  <pageMargins left="0.7" right="0.7" top="0.75" bottom="0.75" header="0.3" footer="0.3"/>
  <pageSetup paperSize="9"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theme="9" tint="0.39997558519241921"/>
  </sheetPr>
  <dimension ref="A1:Q481"/>
  <sheetViews>
    <sheetView workbookViewId="0">
      <selection sqref="A1:Q476"/>
    </sheetView>
  </sheetViews>
  <sheetFormatPr baseColWidth="10" defaultColWidth="8.83203125" defaultRowHeight="15" x14ac:dyDescent="0.2"/>
  <cols>
    <col min="1" max="1" width="7.1640625" style="1" bestFit="1" customWidth="1"/>
    <col min="2" max="2" width="8.33203125" style="1" bestFit="1" customWidth="1"/>
    <col min="3" max="3" width="10.5" style="28" bestFit="1" customWidth="1"/>
    <col min="4" max="4" width="24.5" style="28" bestFit="1" customWidth="1"/>
    <col min="5" max="5" width="22.33203125" style="1" bestFit="1" customWidth="1"/>
    <col min="6" max="6" width="22.83203125" style="28" bestFit="1" customWidth="1"/>
    <col min="7" max="7" width="20.5" style="1" bestFit="1" customWidth="1"/>
    <col min="8" max="8" width="22.83203125" style="1" bestFit="1" customWidth="1"/>
    <col min="9" max="10" width="20.1640625" style="1" bestFit="1" customWidth="1"/>
    <col min="11" max="11" width="23.33203125" style="1" bestFit="1" customWidth="1"/>
    <col min="12" max="12" width="23.33203125" style="1" customWidth="1"/>
    <col min="13" max="14" width="20.6640625" style="1" bestFit="1" customWidth="1"/>
    <col min="15" max="15" width="10.5" style="1" bestFit="1" customWidth="1"/>
    <col min="16" max="16" width="18.6640625" style="1" bestFit="1" customWidth="1"/>
    <col min="17" max="17" width="13.1640625" style="1" bestFit="1" customWidth="1"/>
    <col min="18" max="16384" width="8.83203125" style="1"/>
  </cols>
  <sheetData>
    <row r="1" spans="1:17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268</v>
      </c>
      <c r="M1" s="68" t="s">
        <v>277</v>
      </c>
      <c r="N1" s="68" t="s">
        <v>276</v>
      </c>
      <c r="O1" s="68" t="s">
        <v>171</v>
      </c>
      <c r="P1" s="68" t="s">
        <v>273</v>
      </c>
      <c r="Q1" s="68" t="s">
        <v>319</v>
      </c>
    </row>
    <row r="2" spans="1:17" x14ac:dyDescent="0.2">
      <c r="A2" s="1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IF(Q2&gt;0,K2,36)</f>
        <v>36</v>
      </c>
      <c r="M2" s="1" t="str">
        <f>SABI_SUMMARY!L2</f>
        <v>ADULT_84</v>
      </c>
      <c r="N2" s="1" t="str">
        <f>SABI_SUMMARY!M2</f>
        <v>MALE_ADULT_84</v>
      </c>
      <c r="O2" s="1" t="str">
        <f>SABI_SUMMARY!N2</f>
        <v>MORTALITY</v>
      </c>
      <c r="P2" s="1">
        <f>SABI_SUMMARY!O2</f>
        <v>1</v>
      </c>
      <c r="Q2" s="1">
        <f>IF(K2&lt;=36,1,0)</f>
        <v>0</v>
      </c>
    </row>
    <row r="3" spans="1:17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 t="shared" ref="L3:L66" si="0">IF(Q3&gt;0,K3,36)</f>
        <v>36</v>
      </c>
      <c r="M3" s="1" t="str">
        <f>SABI_SUMMARY!L3</f>
        <v>ADULT_84</v>
      </c>
      <c r="N3" s="1" t="str">
        <f>SABI_SUMMARY!M3</f>
        <v>FEMALE_ADULT_84</v>
      </c>
      <c r="O3" s="1" t="str">
        <f>SABI_SUMMARY!N3</f>
        <v>MORTALITY</v>
      </c>
      <c r="P3" s="1">
        <f>SABI_SUMMARY!O3</f>
        <v>1</v>
      </c>
      <c r="Q3" s="1">
        <f t="shared" ref="Q3:Q66" si="1">IF(K3&lt;=36,1,0)</f>
        <v>0</v>
      </c>
    </row>
    <row r="4" spans="1:17" hidden="1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si="0"/>
        <v>1</v>
      </c>
      <c r="M4" s="1" t="str">
        <f>SABI_SUMMARY!L4</f>
        <v>CUB</v>
      </c>
      <c r="N4" s="1" t="str">
        <f>SABI_SUMMARY!M4</f>
        <v>NA_CUB</v>
      </c>
      <c r="O4" s="1" t="str">
        <f>SABI_SUMMARY!N4</f>
        <v>MORTALITY</v>
      </c>
      <c r="P4" s="1">
        <f>SABI_SUMMARY!O4</f>
        <v>1</v>
      </c>
      <c r="Q4" s="1">
        <f t="shared" si="1"/>
        <v>1</v>
      </c>
    </row>
    <row r="5" spans="1:17" hidden="1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0"/>
        <v>1</v>
      </c>
      <c r="M5" s="1" t="str">
        <f>SABI_SUMMARY!L5</f>
        <v>CUB</v>
      </c>
      <c r="N5" s="1" t="str">
        <f>SABI_SUMMARY!M5</f>
        <v>NA_CUB</v>
      </c>
      <c r="O5" s="1" t="str">
        <f>SABI_SUMMARY!N5</f>
        <v>MORTALITY</v>
      </c>
      <c r="P5" s="1">
        <f>SABI_SUMMARY!O5</f>
        <v>1</v>
      </c>
      <c r="Q5" s="1">
        <f t="shared" si="1"/>
        <v>1</v>
      </c>
    </row>
    <row r="6" spans="1:17" hidden="1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0"/>
        <v>1</v>
      </c>
      <c r="M6" s="1" t="str">
        <f>SABI_SUMMARY!L6</f>
        <v>CUB</v>
      </c>
      <c r="N6" s="1" t="str">
        <f>SABI_SUMMARY!M6</f>
        <v>MALE_CUB</v>
      </c>
      <c r="O6" s="1" t="str">
        <f>SABI_SUMMARY!N6</f>
        <v>MORTALITY</v>
      </c>
      <c r="P6" s="1">
        <f>SABI_SUMMARY!O6</f>
        <v>1</v>
      </c>
      <c r="Q6" s="1">
        <f t="shared" si="1"/>
        <v>1</v>
      </c>
    </row>
    <row r="7" spans="1:17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0"/>
        <v>36</v>
      </c>
      <c r="M7" s="1" t="str">
        <f>SABI_SUMMARY!L7</f>
        <v>ADULT_84</v>
      </c>
      <c r="N7" s="1" t="str">
        <f>SABI_SUMMARY!M7</f>
        <v>MALE_ADULT_84</v>
      </c>
      <c r="O7" s="1" t="str">
        <f>SABI_SUMMARY!N7</f>
        <v>MORTALITY</v>
      </c>
      <c r="P7" s="1">
        <f>SABI_SUMMARY!O7</f>
        <v>1</v>
      </c>
      <c r="Q7" s="1">
        <f t="shared" si="1"/>
        <v>0</v>
      </c>
    </row>
    <row r="8" spans="1:17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0"/>
        <v>36</v>
      </c>
      <c r="M8" s="1" t="str">
        <f>SABI_SUMMARY!L8</f>
        <v>ADULT_84</v>
      </c>
      <c r="N8" s="1" t="str">
        <f>SABI_SUMMARY!M8</f>
        <v>FEMALE_ADULT_84</v>
      </c>
      <c r="O8" s="1" t="str">
        <f>SABI_SUMMARY!N8</f>
        <v>CENSORED</v>
      </c>
      <c r="P8" s="1">
        <f>SABI_SUMMARY!O8</f>
        <v>0</v>
      </c>
      <c r="Q8" s="1">
        <f t="shared" si="1"/>
        <v>0</v>
      </c>
    </row>
    <row r="9" spans="1:17" hidden="1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0"/>
        <v>3</v>
      </c>
      <c r="M9" s="1" t="str">
        <f>SABI_SUMMARY!L9</f>
        <v>CUB</v>
      </c>
      <c r="N9" s="1" t="str">
        <f>SABI_SUMMARY!M9</f>
        <v>FEMALE_CUB</v>
      </c>
      <c r="O9" s="1" t="str">
        <f>SABI_SUMMARY!N9</f>
        <v>MORTALITY</v>
      </c>
      <c r="P9" s="1">
        <f>SABI_SUMMARY!O9</f>
        <v>1</v>
      </c>
      <c r="Q9" s="1">
        <f t="shared" si="1"/>
        <v>1</v>
      </c>
    </row>
    <row r="10" spans="1:17" hidden="1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0"/>
        <v>9</v>
      </c>
      <c r="M10" s="1" t="str">
        <f>SABI_SUMMARY!L10</f>
        <v>CUB</v>
      </c>
      <c r="N10" s="1" t="str">
        <f>SABI_SUMMARY!M10</f>
        <v>MALE_CUB</v>
      </c>
      <c r="O10" s="1" t="str">
        <f>SABI_SUMMARY!N10</f>
        <v>MORTALITY</v>
      </c>
      <c r="P10" s="1">
        <f>SABI_SUMMARY!O10</f>
        <v>1</v>
      </c>
      <c r="Q10" s="1">
        <f t="shared" si="1"/>
        <v>1</v>
      </c>
    </row>
    <row r="11" spans="1:17" hidden="1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0"/>
        <v>3</v>
      </c>
      <c r="M11" s="1" t="str">
        <f>SABI_SUMMARY!L11</f>
        <v>CUB</v>
      </c>
      <c r="N11" s="1" t="str">
        <f>SABI_SUMMARY!M11</f>
        <v>NA_CUB</v>
      </c>
      <c r="O11" s="1" t="str">
        <f>SABI_SUMMARY!N11</f>
        <v>MORTALITY</v>
      </c>
      <c r="P11" s="1">
        <f>SABI_SUMMARY!O11</f>
        <v>1</v>
      </c>
      <c r="Q11" s="1">
        <f t="shared" si="1"/>
        <v>1</v>
      </c>
    </row>
    <row r="12" spans="1:17" hidden="1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0"/>
        <v>3</v>
      </c>
      <c r="M12" s="1" t="str">
        <f>SABI_SUMMARY!L12</f>
        <v>CUB</v>
      </c>
      <c r="N12" s="1" t="str">
        <f>SABI_SUMMARY!M12</f>
        <v>NA_CUB</v>
      </c>
      <c r="O12" s="1" t="str">
        <f>SABI_SUMMARY!N12</f>
        <v>MORTALITY</v>
      </c>
      <c r="P12" s="1">
        <f>SABI_SUMMARY!O12</f>
        <v>1</v>
      </c>
      <c r="Q12" s="1">
        <f t="shared" si="1"/>
        <v>1</v>
      </c>
    </row>
    <row r="13" spans="1:17" hidden="1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0"/>
        <v>1</v>
      </c>
      <c r="M13" s="1" t="str">
        <f>SABI_SUMMARY!L13</f>
        <v>CUB</v>
      </c>
      <c r="N13" s="1" t="str">
        <f>SABI_SUMMARY!M13</f>
        <v>NA_CUB</v>
      </c>
      <c r="O13" s="1" t="str">
        <f>SABI_SUMMARY!N13</f>
        <v>MORTALITY</v>
      </c>
      <c r="P13" s="1">
        <f>SABI_SUMMARY!O13</f>
        <v>1</v>
      </c>
      <c r="Q13" s="1">
        <f t="shared" si="1"/>
        <v>1</v>
      </c>
    </row>
    <row r="14" spans="1:17" hidden="1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0"/>
        <v>1</v>
      </c>
      <c r="M14" s="1" t="str">
        <f>SABI_SUMMARY!L14</f>
        <v>CUB</v>
      </c>
      <c r="N14" s="1" t="str">
        <f>SABI_SUMMARY!M14</f>
        <v>NA_CUB</v>
      </c>
      <c r="O14" s="1" t="str">
        <f>SABI_SUMMARY!N14</f>
        <v>MORTALITY</v>
      </c>
      <c r="P14" s="1">
        <f>SABI_SUMMARY!O14</f>
        <v>1</v>
      </c>
      <c r="Q14" s="1">
        <f t="shared" si="1"/>
        <v>1</v>
      </c>
    </row>
    <row r="15" spans="1:17" hidden="1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0"/>
        <v>2</v>
      </c>
      <c r="M15" s="1" t="str">
        <f>SABI_SUMMARY!L15</f>
        <v>CUB</v>
      </c>
      <c r="N15" s="1" t="str">
        <f>SABI_SUMMARY!M15</f>
        <v>NA_CUB</v>
      </c>
      <c r="O15" s="1" t="str">
        <f>SABI_SUMMARY!N15</f>
        <v>MORTALITY</v>
      </c>
      <c r="P15" s="1">
        <f>SABI_SUMMARY!O15</f>
        <v>1</v>
      </c>
      <c r="Q15" s="1">
        <f t="shared" si="1"/>
        <v>1</v>
      </c>
    </row>
    <row r="16" spans="1:17" hidden="1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0"/>
        <v>8</v>
      </c>
      <c r="M16" s="1" t="str">
        <f>SABI_SUMMARY!L16</f>
        <v>CUB</v>
      </c>
      <c r="N16" s="1" t="str">
        <f>SABI_SUMMARY!M16</f>
        <v>FEMALE_CUB</v>
      </c>
      <c r="O16" s="1" t="str">
        <f>SABI_SUMMARY!N16</f>
        <v>MORTALITY</v>
      </c>
      <c r="P16" s="1">
        <f>SABI_SUMMARY!O16</f>
        <v>1</v>
      </c>
      <c r="Q16" s="1">
        <f t="shared" si="1"/>
        <v>1</v>
      </c>
    </row>
    <row r="17" spans="1:17" hidden="1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0"/>
        <v>1</v>
      </c>
      <c r="M17" s="1" t="str">
        <f>SABI_SUMMARY!L17</f>
        <v>CUB</v>
      </c>
      <c r="N17" s="1" t="str">
        <f>SABI_SUMMARY!M17</f>
        <v>NA_CUB</v>
      </c>
      <c r="O17" s="1" t="str">
        <f>SABI_SUMMARY!N17</f>
        <v>MORTALITY</v>
      </c>
      <c r="P17" s="1">
        <f>SABI_SUMMARY!O17</f>
        <v>1</v>
      </c>
      <c r="Q17" s="1">
        <f t="shared" si="1"/>
        <v>1</v>
      </c>
    </row>
    <row r="18" spans="1:17" hidden="1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0"/>
        <v>1</v>
      </c>
      <c r="M18" s="1" t="str">
        <f>SABI_SUMMARY!L18</f>
        <v>CUB</v>
      </c>
      <c r="N18" s="1" t="str">
        <f>SABI_SUMMARY!M18</f>
        <v>NA_CUB</v>
      </c>
      <c r="O18" s="1" t="str">
        <f>SABI_SUMMARY!N18</f>
        <v>MORTALITY</v>
      </c>
      <c r="P18" s="1">
        <f>SABI_SUMMARY!O18</f>
        <v>1</v>
      </c>
      <c r="Q18" s="1">
        <f t="shared" si="1"/>
        <v>1</v>
      </c>
    </row>
    <row r="19" spans="1:17" hidden="1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0"/>
        <v>2</v>
      </c>
      <c r="M19" s="1" t="str">
        <f>SABI_SUMMARY!L19</f>
        <v>CUB</v>
      </c>
      <c r="N19" s="1" t="str">
        <f>SABI_SUMMARY!M19</f>
        <v>NA_CUB</v>
      </c>
      <c r="O19" s="1" t="str">
        <f>SABI_SUMMARY!N19</f>
        <v>MORTALITY</v>
      </c>
      <c r="P19" s="1">
        <f>SABI_SUMMARY!O19</f>
        <v>1</v>
      </c>
      <c r="Q19" s="1">
        <f t="shared" si="1"/>
        <v>1</v>
      </c>
    </row>
    <row r="20" spans="1:17" hidden="1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0"/>
        <v>2</v>
      </c>
      <c r="M20" s="1" t="str">
        <f>SABI_SUMMARY!L20</f>
        <v>CUB</v>
      </c>
      <c r="N20" s="1" t="str">
        <f>SABI_SUMMARY!M20</f>
        <v>NA_CUB</v>
      </c>
      <c r="O20" s="1" t="str">
        <f>SABI_SUMMARY!N20</f>
        <v>MORTALITY</v>
      </c>
      <c r="P20" s="1">
        <f>SABI_SUMMARY!O20</f>
        <v>1</v>
      </c>
      <c r="Q20" s="1">
        <f t="shared" si="1"/>
        <v>1</v>
      </c>
    </row>
    <row r="21" spans="1:17" hidden="1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0"/>
        <v>12</v>
      </c>
      <c r="M21" s="1" t="str">
        <f>SABI_SUMMARY!L21</f>
        <v>CUB</v>
      </c>
      <c r="N21" s="1" t="str">
        <f>SABI_SUMMARY!M21</f>
        <v>MALE_CUB</v>
      </c>
      <c r="O21" s="1" t="str">
        <f>SABI_SUMMARY!N21</f>
        <v>MORTALITY</v>
      </c>
      <c r="P21" s="1">
        <f>SABI_SUMMARY!O21</f>
        <v>1</v>
      </c>
      <c r="Q21" s="1">
        <f t="shared" si="1"/>
        <v>1</v>
      </c>
    </row>
    <row r="22" spans="1:17" hidden="1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0"/>
        <v>2</v>
      </c>
      <c r="M22" s="1" t="str">
        <f>SABI_SUMMARY!L22</f>
        <v>CUB</v>
      </c>
      <c r="N22" s="1" t="str">
        <f>SABI_SUMMARY!M22</f>
        <v>NA_CUB</v>
      </c>
      <c r="O22" s="1" t="str">
        <f>SABI_SUMMARY!N22</f>
        <v>MORTALITY</v>
      </c>
      <c r="P22" s="1">
        <f>SABI_SUMMARY!O22</f>
        <v>1</v>
      </c>
      <c r="Q22" s="1">
        <f t="shared" si="1"/>
        <v>1</v>
      </c>
    </row>
    <row r="23" spans="1:17" hidden="1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0"/>
        <v>2</v>
      </c>
      <c r="M23" s="1" t="str">
        <f>SABI_SUMMARY!L23</f>
        <v>CUB</v>
      </c>
      <c r="N23" s="1" t="str">
        <f>SABI_SUMMARY!M23</f>
        <v>NA_CUB</v>
      </c>
      <c r="O23" s="1" t="str">
        <f>SABI_SUMMARY!N23</f>
        <v>MORTALITY</v>
      </c>
      <c r="P23" s="1">
        <f>SABI_SUMMARY!O23</f>
        <v>1</v>
      </c>
      <c r="Q23" s="1">
        <f t="shared" si="1"/>
        <v>1</v>
      </c>
    </row>
    <row r="24" spans="1:17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0"/>
        <v>36</v>
      </c>
      <c r="M24" s="1" t="str">
        <f>SABI_SUMMARY!L24</f>
        <v>ADULT_36_48</v>
      </c>
      <c r="N24" s="1" t="str">
        <f>SABI_SUMMARY!M24</f>
        <v>FEMALE_ADULT_36_48</v>
      </c>
      <c r="O24" s="1" t="str">
        <f>SABI_SUMMARY!N24</f>
        <v>MORTALITY</v>
      </c>
      <c r="P24" s="1">
        <f>SABI_SUMMARY!O24</f>
        <v>1</v>
      </c>
      <c r="Q24" s="1">
        <f t="shared" si="1"/>
        <v>0</v>
      </c>
    </row>
    <row r="25" spans="1:17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0"/>
        <v>36</v>
      </c>
      <c r="M25" s="1" t="str">
        <f>SABI_SUMMARY!L25</f>
        <v>ADULT_84</v>
      </c>
      <c r="N25" s="1" t="str">
        <f>SABI_SUMMARY!M25</f>
        <v>FEMALE_ADULT_84</v>
      </c>
      <c r="O25" s="1" t="str">
        <f>SABI_SUMMARY!N25</f>
        <v>CENSORED</v>
      </c>
      <c r="P25" s="1">
        <f>SABI_SUMMARY!O25</f>
        <v>0</v>
      </c>
      <c r="Q25" s="1">
        <f t="shared" si="1"/>
        <v>0</v>
      </c>
    </row>
    <row r="26" spans="1:17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0"/>
        <v>36</v>
      </c>
      <c r="M26" s="1" t="str">
        <f>SABI_SUMMARY!L26</f>
        <v>ADULT_84</v>
      </c>
      <c r="N26" s="1" t="str">
        <f>SABI_SUMMARY!M26</f>
        <v>FEMALE_ADULT_84</v>
      </c>
      <c r="O26" s="1" t="str">
        <f>SABI_SUMMARY!N26</f>
        <v>CENSORED</v>
      </c>
      <c r="P26" s="1">
        <f>SABI_SUMMARY!O26</f>
        <v>0</v>
      </c>
      <c r="Q26" s="1">
        <f t="shared" si="1"/>
        <v>0</v>
      </c>
    </row>
    <row r="27" spans="1:17" hidden="1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0"/>
        <v>2</v>
      </c>
      <c r="M27" s="1" t="str">
        <f>SABI_SUMMARY!L27</f>
        <v>CUB</v>
      </c>
      <c r="N27" s="1" t="str">
        <f>SABI_SUMMARY!M27</f>
        <v>NA_CUB</v>
      </c>
      <c r="O27" s="1" t="str">
        <f>SABI_SUMMARY!N27</f>
        <v>MORTALITY</v>
      </c>
      <c r="P27" s="1">
        <f>SABI_SUMMARY!O27</f>
        <v>1</v>
      </c>
      <c r="Q27" s="1">
        <f t="shared" si="1"/>
        <v>1</v>
      </c>
    </row>
    <row r="28" spans="1:17" hidden="1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0"/>
        <v>6</v>
      </c>
      <c r="M28" s="1" t="str">
        <f>SABI_SUMMARY!L28</f>
        <v>CUB</v>
      </c>
      <c r="N28" s="1" t="str">
        <f>SABI_SUMMARY!M28</f>
        <v>NA_CUB</v>
      </c>
      <c r="O28" s="1" t="str">
        <f>SABI_SUMMARY!N28</f>
        <v>MORTALITY</v>
      </c>
      <c r="P28" s="1">
        <f>SABI_SUMMARY!O28</f>
        <v>1</v>
      </c>
      <c r="Q28" s="1">
        <f t="shared" si="1"/>
        <v>1</v>
      </c>
    </row>
    <row r="29" spans="1:17" hidden="1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0"/>
        <v>6</v>
      </c>
      <c r="M29" s="1" t="str">
        <f>SABI_SUMMARY!L29</f>
        <v>CUB</v>
      </c>
      <c r="N29" s="1" t="str">
        <f>SABI_SUMMARY!M29</f>
        <v>NA_CUB</v>
      </c>
      <c r="O29" s="1" t="str">
        <f>SABI_SUMMARY!N29</f>
        <v>MORTALITY</v>
      </c>
      <c r="P29" s="1">
        <f>SABI_SUMMARY!O29</f>
        <v>1</v>
      </c>
      <c r="Q29" s="1">
        <f t="shared" si="1"/>
        <v>1</v>
      </c>
    </row>
    <row r="30" spans="1:17" hidden="1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0"/>
        <v>7</v>
      </c>
      <c r="M30" s="1" t="str">
        <f>SABI_SUMMARY!L30</f>
        <v>CUB</v>
      </c>
      <c r="N30" s="1" t="str">
        <f>SABI_SUMMARY!M30</f>
        <v>NA_CUB</v>
      </c>
      <c r="O30" s="1" t="str">
        <f>SABI_SUMMARY!N30</f>
        <v>MORTALITY</v>
      </c>
      <c r="P30" s="1">
        <f>SABI_SUMMARY!O30</f>
        <v>1</v>
      </c>
      <c r="Q30" s="1">
        <f t="shared" si="1"/>
        <v>1</v>
      </c>
    </row>
    <row r="31" spans="1:17" hidden="1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0"/>
        <v>8</v>
      </c>
      <c r="M31" s="1" t="str">
        <f>SABI_SUMMARY!L31</f>
        <v>CUB</v>
      </c>
      <c r="N31" s="1" t="str">
        <f>SABI_SUMMARY!M31</f>
        <v>NA_CUB</v>
      </c>
      <c r="O31" s="1" t="str">
        <f>SABI_SUMMARY!N31</f>
        <v>MORTALITY</v>
      </c>
      <c r="P31" s="1">
        <f>SABI_SUMMARY!O31</f>
        <v>1</v>
      </c>
      <c r="Q31" s="1">
        <f t="shared" si="1"/>
        <v>1</v>
      </c>
    </row>
    <row r="32" spans="1:17" hidden="1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0"/>
        <v>2</v>
      </c>
      <c r="M32" s="1" t="str">
        <f>SABI_SUMMARY!L32</f>
        <v>CUB</v>
      </c>
      <c r="N32" s="1" t="str">
        <f>SABI_SUMMARY!M32</f>
        <v>NA_CUB</v>
      </c>
      <c r="O32" s="1" t="str">
        <f>SABI_SUMMARY!N32</f>
        <v>MORTALITY</v>
      </c>
      <c r="P32" s="1">
        <f>SABI_SUMMARY!O32</f>
        <v>1</v>
      </c>
      <c r="Q32" s="1">
        <f t="shared" si="1"/>
        <v>1</v>
      </c>
    </row>
    <row r="33" spans="1:17" hidden="1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0"/>
        <v>2</v>
      </c>
      <c r="M33" s="1" t="str">
        <f>SABI_SUMMARY!L33</f>
        <v>CUB</v>
      </c>
      <c r="N33" s="1" t="str">
        <f>SABI_SUMMARY!M33</f>
        <v>NA_CUB</v>
      </c>
      <c r="O33" s="1" t="str">
        <f>SABI_SUMMARY!N33</f>
        <v>MORTALITY</v>
      </c>
      <c r="P33" s="1">
        <f>SABI_SUMMARY!O33</f>
        <v>1</v>
      </c>
      <c r="Q33" s="1">
        <f t="shared" si="1"/>
        <v>1</v>
      </c>
    </row>
    <row r="34" spans="1:17" hidden="1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0"/>
        <v>4</v>
      </c>
      <c r="M34" s="1" t="str">
        <f>SABI_SUMMARY!L34</f>
        <v>CUB</v>
      </c>
      <c r="N34" s="1" t="str">
        <f>SABI_SUMMARY!M34</f>
        <v>NA_CUB</v>
      </c>
      <c r="O34" s="1" t="str">
        <f>SABI_SUMMARY!N34</f>
        <v>MORTALITY</v>
      </c>
      <c r="P34" s="1">
        <f>SABI_SUMMARY!O34</f>
        <v>1</v>
      </c>
      <c r="Q34" s="1">
        <f t="shared" si="1"/>
        <v>1</v>
      </c>
    </row>
    <row r="35" spans="1:17" hidden="1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0"/>
        <v>4</v>
      </c>
      <c r="M35" s="1" t="str">
        <f>SABI_SUMMARY!L35</f>
        <v>CUB</v>
      </c>
      <c r="N35" s="1" t="str">
        <f>SABI_SUMMARY!M35</f>
        <v>NA_CUB</v>
      </c>
      <c r="O35" s="1" t="str">
        <f>SABI_SUMMARY!N35</f>
        <v>MORTALITY</v>
      </c>
      <c r="P35" s="1">
        <f>SABI_SUMMARY!O35</f>
        <v>1</v>
      </c>
      <c r="Q35" s="1">
        <f t="shared" si="1"/>
        <v>1</v>
      </c>
    </row>
    <row r="36" spans="1:17" hidden="1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0"/>
        <v>1</v>
      </c>
      <c r="M36" s="1" t="str">
        <f>SABI_SUMMARY!L36</f>
        <v>CUB</v>
      </c>
      <c r="N36" s="1" t="str">
        <f>SABI_SUMMARY!M36</f>
        <v>NA_CUB</v>
      </c>
      <c r="O36" s="1" t="str">
        <f>SABI_SUMMARY!N36</f>
        <v>MORTALITY</v>
      </c>
      <c r="P36" s="1">
        <f>SABI_SUMMARY!O36</f>
        <v>1</v>
      </c>
      <c r="Q36" s="1">
        <f t="shared" si="1"/>
        <v>1</v>
      </c>
    </row>
    <row r="37" spans="1:17" hidden="1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0"/>
        <v>4</v>
      </c>
      <c r="M37" s="1" t="str">
        <f>SABI_SUMMARY!L37</f>
        <v>CUB</v>
      </c>
      <c r="N37" s="1" t="str">
        <f>SABI_SUMMARY!M37</f>
        <v>FEMALE_CUB</v>
      </c>
      <c r="O37" s="1" t="str">
        <f>SABI_SUMMARY!N37</f>
        <v>MORTALITY</v>
      </c>
      <c r="P37" s="1">
        <f>SABI_SUMMARY!O37</f>
        <v>1</v>
      </c>
      <c r="Q37" s="1">
        <f t="shared" si="1"/>
        <v>1</v>
      </c>
    </row>
    <row r="38" spans="1:17" hidden="1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0"/>
        <v>9</v>
      </c>
      <c r="M38" s="1" t="str">
        <f>SABI_SUMMARY!L38</f>
        <v>CUB</v>
      </c>
      <c r="N38" s="1" t="str">
        <f>SABI_SUMMARY!M38</f>
        <v>MALE_CUB</v>
      </c>
      <c r="O38" s="1" t="str">
        <f>SABI_SUMMARY!N38</f>
        <v>MORTALITY</v>
      </c>
      <c r="P38" s="1">
        <f>SABI_SUMMARY!O38</f>
        <v>1</v>
      </c>
      <c r="Q38" s="1">
        <f t="shared" si="1"/>
        <v>1</v>
      </c>
    </row>
    <row r="39" spans="1:17" hidden="1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0"/>
        <v>3</v>
      </c>
      <c r="M39" s="1" t="str">
        <f>SABI_SUMMARY!L39</f>
        <v>CUB</v>
      </c>
      <c r="N39" s="1" t="str">
        <f>SABI_SUMMARY!M39</f>
        <v>NA_CUB</v>
      </c>
      <c r="O39" s="1" t="str">
        <f>SABI_SUMMARY!N39</f>
        <v>MORTALITY</v>
      </c>
      <c r="P39" s="1">
        <f>SABI_SUMMARY!O39</f>
        <v>1</v>
      </c>
      <c r="Q39" s="1">
        <f t="shared" si="1"/>
        <v>1</v>
      </c>
    </row>
    <row r="40" spans="1:17" hidden="1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0"/>
        <v>3</v>
      </c>
      <c r="M40" s="1" t="str">
        <f>SABI_SUMMARY!L40</f>
        <v>CUB</v>
      </c>
      <c r="N40" s="1" t="str">
        <f>SABI_SUMMARY!M40</f>
        <v>NA_CUB</v>
      </c>
      <c r="O40" s="1" t="str">
        <f>SABI_SUMMARY!N40</f>
        <v>MORTALITY</v>
      </c>
      <c r="P40" s="1">
        <f>SABI_SUMMARY!O40</f>
        <v>1</v>
      </c>
      <c r="Q40" s="1">
        <f t="shared" si="1"/>
        <v>1</v>
      </c>
    </row>
    <row r="41" spans="1:17" hidden="1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0"/>
        <v>2</v>
      </c>
      <c r="M41" s="1" t="str">
        <f>SABI_SUMMARY!L41</f>
        <v>CUB</v>
      </c>
      <c r="N41" s="1" t="str">
        <f>SABI_SUMMARY!M41</f>
        <v>NA_CUB</v>
      </c>
      <c r="O41" s="1" t="str">
        <f>SABI_SUMMARY!N41</f>
        <v>MORTALITY</v>
      </c>
      <c r="P41" s="1">
        <f>SABI_SUMMARY!O41</f>
        <v>1</v>
      </c>
      <c r="Q41" s="1">
        <f t="shared" si="1"/>
        <v>1</v>
      </c>
    </row>
    <row r="42" spans="1:17" hidden="1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0"/>
        <v>2</v>
      </c>
      <c r="M42" s="1" t="str">
        <f>SABI_SUMMARY!L42</f>
        <v>CUB</v>
      </c>
      <c r="N42" s="1" t="str">
        <f>SABI_SUMMARY!M42</f>
        <v>NA_CUB</v>
      </c>
      <c r="O42" s="1" t="str">
        <f>SABI_SUMMARY!N42</f>
        <v>MORTALITY</v>
      </c>
      <c r="P42" s="1">
        <f>SABI_SUMMARY!O42</f>
        <v>1</v>
      </c>
      <c r="Q42" s="1">
        <f t="shared" si="1"/>
        <v>1</v>
      </c>
    </row>
    <row r="43" spans="1:17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0"/>
        <v>36</v>
      </c>
      <c r="M43" s="1" t="str">
        <f>SABI_SUMMARY!L43</f>
        <v>ADULT_84</v>
      </c>
      <c r="N43" s="1" t="str">
        <f>SABI_SUMMARY!M43</f>
        <v>MALE_ADULT_84</v>
      </c>
      <c r="O43" s="1" t="str">
        <f>SABI_SUMMARY!N43</f>
        <v>CENSORED</v>
      </c>
      <c r="P43" s="1">
        <f>SABI_SUMMARY!O43</f>
        <v>0</v>
      </c>
      <c r="Q43" s="1">
        <f t="shared" si="1"/>
        <v>0</v>
      </c>
    </row>
    <row r="44" spans="1:17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0"/>
        <v>36</v>
      </c>
      <c r="M44" s="1" t="str">
        <f>SABI_SUMMARY!L44</f>
        <v>ADULT_84</v>
      </c>
      <c r="N44" s="1" t="str">
        <f>SABI_SUMMARY!M44</f>
        <v>MALE_ADULT_84</v>
      </c>
      <c r="O44" s="1" t="str">
        <f>SABI_SUMMARY!N44</f>
        <v>CENSORED</v>
      </c>
      <c r="P44" s="1">
        <f>SABI_SUMMARY!O44</f>
        <v>0</v>
      </c>
      <c r="Q44" s="1">
        <f t="shared" si="1"/>
        <v>0</v>
      </c>
    </row>
    <row r="45" spans="1:17" hidden="1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0"/>
        <v>3</v>
      </c>
      <c r="M45" s="1" t="str">
        <f>SABI_SUMMARY!L45</f>
        <v>CUB</v>
      </c>
      <c r="N45" s="1" t="str">
        <f>SABI_SUMMARY!M45</f>
        <v>FEMALE_CUB</v>
      </c>
      <c r="O45" s="1" t="str">
        <f>SABI_SUMMARY!N45</f>
        <v>MORTALITY</v>
      </c>
      <c r="P45" s="1">
        <f>SABI_SUMMARY!O45</f>
        <v>1</v>
      </c>
      <c r="Q45" s="1">
        <f t="shared" si="1"/>
        <v>1</v>
      </c>
    </row>
    <row r="46" spans="1:17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0"/>
        <v>36</v>
      </c>
      <c r="M46" s="1" t="str">
        <f>SABI_SUMMARY!L46</f>
        <v>ADULT_60_72</v>
      </c>
      <c r="N46" s="1" t="str">
        <f>SABI_SUMMARY!M46</f>
        <v>MALE_ADULT_60_72</v>
      </c>
      <c r="O46" s="1" t="str">
        <f>SABI_SUMMARY!N46</f>
        <v>CENSORED</v>
      </c>
      <c r="P46" s="1">
        <f>SABI_SUMMARY!O46</f>
        <v>0</v>
      </c>
      <c r="Q46" s="1">
        <f t="shared" si="1"/>
        <v>0</v>
      </c>
    </row>
    <row r="47" spans="1:17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0"/>
        <v>34</v>
      </c>
      <c r="M47" s="1" t="str">
        <f>SABI_SUMMARY!L47</f>
        <v>SUBADULT</v>
      </c>
      <c r="N47" s="1" t="str">
        <f>SABI_SUMMARY!M47</f>
        <v>FEMALE_SUBADULT</v>
      </c>
      <c r="O47" s="1" t="str">
        <f>SABI_SUMMARY!N47</f>
        <v>CENSORED</v>
      </c>
      <c r="P47" s="1">
        <f>SABI_SUMMARY!O47</f>
        <v>0</v>
      </c>
      <c r="Q47" s="1">
        <f t="shared" si="1"/>
        <v>1</v>
      </c>
    </row>
    <row r="48" spans="1:17" hidden="1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0"/>
        <v>4</v>
      </c>
      <c r="M48" s="1" t="str">
        <f>SABI_SUMMARY!L48</f>
        <v>CUB</v>
      </c>
      <c r="N48" s="1" t="str">
        <f>SABI_SUMMARY!M48</f>
        <v>NA_CUB</v>
      </c>
      <c r="O48" s="1" t="str">
        <f>SABI_SUMMARY!N48</f>
        <v>MORTALITY</v>
      </c>
      <c r="P48" s="1">
        <f>SABI_SUMMARY!O48</f>
        <v>1</v>
      </c>
      <c r="Q48" s="1">
        <f t="shared" si="1"/>
        <v>1</v>
      </c>
    </row>
    <row r="49" spans="1:17" hidden="1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0"/>
        <v>8</v>
      </c>
      <c r="M49" s="1" t="str">
        <f>SABI_SUMMARY!L49</f>
        <v>CUB</v>
      </c>
      <c r="N49" s="1" t="str">
        <f>SABI_SUMMARY!M49</f>
        <v>MALE_CUB</v>
      </c>
      <c r="O49" s="1" t="str">
        <f>SABI_SUMMARY!N49</f>
        <v>CENSORED</v>
      </c>
      <c r="P49" s="1">
        <f>SABI_SUMMARY!O49</f>
        <v>0</v>
      </c>
      <c r="Q49" s="1">
        <f t="shared" si="1"/>
        <v>1</v>
      </c>
    </row>
    <row r="50" spans="1:17" hidden="1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0"/>
        <v>13</v>
      </c>
      <c r="M50" s="1" t="str">
        <f>SABI_SUMMARY!L50</f>
        <v>JUVENILE</v>
      </c>
      <c r="N50" s="1" t="str">
        <f>SABI_SUMMARY!M50</f>
        <v>FEMALE_JUVENILE</v>
      </c>
      <c r="O50" s="1" t="str">
        <f>SABI_SUMMARY!N50</f>
        <v>MORTALITY</v>
      </c>
      <c r="P50" s="1">
        <f>SABI_SUMMARY!O50</f>
        <v>1</v>
      </c>
      <c r="Q50" s="1">
        <f t="shared" si="1"/>
        <v>1</v>
      </c>
    </row>
    <row r="51" spans="1:17" hidden="1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0"/>
        <v>15</v>
      </c>
      <c r="M51" s="1" t="str">
        <f>SABI_SUMMARY!L51</f>
        <v>JUVENILE</v>
      </c>
      <c r="N51" s="1" t="str">
        <f>SABI_SUMMARY!M51</f>
        <v>FEMALE_JUVENILE</v>
      </c>
      <c r="O51" s="1" t="str">
        <f>SABI_SUMMARY!N51</f>
        <v>MORTALITY</v>
      </c>
      <c r="P51" s="1">
        <f>SABI_SUMMARY!O51</f>
        <v>1</v>
      </c>
      <c r="Q51" s="1">
        <f t="shared" si="1"/>
        <v>1</v>
      </c>
    </row>
    <row r="52" spans="1:17" hidden="1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0"/>
        <v>2</v>
      </c>
      <c r="M52" s="1" t="str">
        <f>SABI_SUMMARY!L52</f>
        <v>CUB</v>
      </c>
      <c r="N52" s="1" t="str">
        <f>SABI_SUMMARY!M52</f>
        <v>NA_CUB</v>
      </c>
      <c r="O52" s="1" t="str">
        <f>SABI_SUMMARY!N52</f>
        <v>MORTALITY</v>
      </c>
      <c r="P52" s="1">
        <f>SABI_SUMMARY!O52</f>
        <v>1</v>
      </c>
      <c r="Q52" s="1">
        <f t="shared" si="1"/>
        <v>1</v>
      </c>
    </row>
    <row r="53" spans="1:17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0"/>
        <v>28</v>
      </c>
      <c r="M53" s="1" t="str">
        <f>SABI_SUMMARY!L53</f>
        <v>SUBADULT</v>
      </c>
      <c r="N53" s="1" t="str">
        <f>SABI_SUMMARY!M53</f>
        <v>FEMALE_SUBADULT</v>
      </c>
      <c r="O53" s="1" t="str">
        <f>SABI_SUMMARY!N53</f>
        <v>CENSORED</v>
      </c>
      <c r="P53" s="1">
        <f>SABI_SUMMARY!O53</f>
        <v>0</v>
      </c>
      <c r="Q53" s="1">
        <f t="shared" si="1"/>
        <v>1</v>
      </c>
    </row>
    <row r="54" spans="1:17" hidden="1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0"/>
        <v>4</v>
      </c>
      <c r="M54" s="1" t="str">
        <f>SABI_SUMMARY!L54</f>
        <v>CUB</v>
      </c>
      <c r="N54" s="1" t="str">
        <f>SABI_SUMMARY!M54</f>
        <v>NA_CUB</v>
      </c>
      <c r="O54" s="1" t="str">
        <f>SABI_SUMMARY!N54</f>
        <v>MORTALITY</v>
      </c>
      <c r="P54" s="1">
        <f>SABI_SUMMARY!O54</f>
        <v>1</v>
      </c>
      <c r="Q54" s="1">
        <f t="shared" si="1"/>
        <v>1</v>
      </c>
    </row>
    <row r="55" spans="1:17" hidden="1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0"/>
        <v>5</v>
      </c>
      <c r="M55" s="1" t="str">
        <f>SABI_SUMMARY!L55</f>
        <v>CUB</v>
      </c>
      <c r="N55" s="1" t="str">
        <f>SABI_SUMMARY!M55</f>
        <v>NA_CUB</v>
      </c>
      <c r="O55" s="1" t="str">
        <f>SABI_SUMMARY!N55</f>
        <v>MORTALITY</v>
      </c>
      <c r="P55" s="1">
        <f>SABI_SUMMARY!O55</f>
        <v>1</v>
      </c>
      <c r="Q55" s="1">
        <f t="shared" si="1"/>
        <v>1</v>
      </c>
    </row>
    <row r="56" spans="1:17" hidden="1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0"/>
        <v>1</v>
      </c>
      <c r="M56" s="1" t="str">
        <f>SABI_SUMMARY!L56</f>
        <v>CUB</v>
      </c>
      <c r="N56" s="1" t="str">
        <f>SABI_SUMMARY!M56</f>
        <v>NA_CUB</v>
      </c>
      <c r="O56" s="1" t="str">
        <f>SABI_SUMMARY!N56</f>
        <v>CENSORED</v>
      </c>
      <c r="P56" s="1">
        <f>SABI_SUMMARY!O56</f>
        <v>0</v>
      </c>
      <c r="Q56" s="1">
        <f t="shared" si="1"/>
        <v>1</v>
      </c>
    </row>
    <row r="57" spans="1:17" hidden="1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0"/>
        <v>1</v>
      </c>
      <c r="M57" s="1" t="str">
        <f>SABI_SUMMARY!L57</f>
        <v>CUB</v>
      </c>
      <c r="N57" s="1" t="str">
        <f>SABI_SUMMARY!M57</f>
        <v>NA_CUB</v>
      </c>
      <c r="O57" s="1" t="str">
        <f>SABI_SUMMARY!N57</f>
        <v>CENSORED</v>
      </c>
      <c r="P57" s="1">
        <f>SABI_SUMMARY!O57</f>
        <v>0</v>
      </c>
      <c r="Q57" s="1">
        <f t="shared" si="1"/>
        <v>1</v>
      </c>
    </row>
    <row r="58" spans="1:17" hidden="1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0"/>
        <v>5</v>
      </c>
      <c r="M58" s="1" t="str">
        <f>SABI_SUMMARY!L58</f>
        <v>CUB</v>
      </c>
      <c r="N58" s="1" t="str">
        <f>SABI_SUMMARY!M58</f>
        <v>MALE_CUB</v>
      </c>
      <c r="O58" s="1" t="str">
        <f>SABI_SUMMARY!N58</f>
        <v>MORTALITY</v>
      </c>
      <c r="P58" s="1">
        <f>SABI_SUMMARY!O58</f>
        <v>1</v>
      </c>
      <c r="Q58" s="1">
        <f t="shared" si="1"/>
        <v>1</v>
      </c>
    </row>
    <row r="59" spans="1:17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0"/>
        <v>36</v>
      </c>
      <c r="M59" s="1" t="str">
        <f>SABI_SUMMARY!L59</f>
        <v>ADULT_36_48</v>
      </c>
      <c r="N59" s="1" t="str">
        <f>SABI_SUMMARY!M59</f>
        <v>MALE_ADULT_36_48</v>
      </c>
      <c r="O59" s="1" t="str">
        <f>SABI_SUMMARY!N59</f>
        <v>CENSORED</v>
      </c>
      <c r="P59" s="1">
        <f>SABI_SUMMARY!O59</f>
        <v>0</v>
      </c>
      <c r="Q59" s="1">
        <f t="shared" si="1"/>
        <v>0</v>
      </c>
    </row>
    <row r="60" spans="1:17" hidden="1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0"/>
        <v>2</v>
      </c>
      <c r="M60" s="1" t="str">
        <f>SABI_SUMMARY!L60</f>
        <v>CUB</v>
      </c>
      <c r="N60" s="1" t="str">
        <f>SABI_SUMMARY!M60</f>
        <v>NA_CUB</v>
      </c>
      <c r="O60" s="1" t="str">
        <f>SABI_SUMMARY!N60</f>
        <v>MORTALITY</v>
      </c>
      <c r="P60" s="1">
        <f>SABI_SUMMARY!O60</f>
        <v>1</v>
      </c>
      <c r="Q60" s="1">
        <f t="shared" si="1"/>
        <v>1</v>
      </c>
    </row>
    <row r="61" spans="1:17" hidden="1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0"/>
        <v>15</v>
      </c>
      <c r="M61" s="1" t="str">
        <f>SABI_SUMMARY!L61</f>
        <v>JUVENILE</v>
      </c>
      <c r="N61" s="1" t="str">
        <f>SABI_SUMMARY!M61</f>
        <v>FEMALE_JUVENILE</v>
      </c>
      <c r="O61" s="1" t="str">
        <f>SABI_SUMMARY!N61</f>
        <v>CENSORED</v>
      </c>
      <c r="P61" s="1">
        <f>SABI_SUMMARY!O61</f>
        <v>0</v>
      </c>
      <c r="Q61" s="1">
        <f t="shared" si="1"/>
        <v>1</v>
      </c>
    </row>
    <row r="62" spans="1:17" hidden="1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0"/>
        <v>15</v>
      </c>
      <c r="M62" s="1" t="str">
        <f>SABI_SUMMARY!L62</f>
        <v>JUVENILE</v>
      </c>
      <c r="N62" s="1" t="str">
        <f>SABI_SUMMARY!M62</f>
        <v>MALE_JUVENILE</v>
      </c>
      <c r="O62" s="1" t="str">
        <f>SABI_SUMMARY!N62</f>
        <v>CENSORED</v>
      </c>
      <c r="P62" s="1">
        <f>SABI_SUMMARY!O62</f>
        <v>0</v>
      </c>
      <c r="Q62" s="1">
        <f t="shared" si="1"/>
        <v>1</v>
      </c>
    </row>
    <row r="63" spans="1:17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0"/>
        <v>36</v>
      </c>
      <c r="M63" s="1" t="str">
        <f>SABI_SUMMARY!L63</f>
        <v>ADULT_36_48</v>
      </c>
      <c r="N63" s="1" t="str">
        <f>SABI_SUMMARY!M63</f>
        <v>FEMALE_ADULT_36_48</v>
      </c>
      <c r="O63" s="1" t="str">
        <f>SABI_SUMMARY!N63</f>
        <v>CENSORED</v>
      </c>
      <c r="P63" s="1">
        <f>SABI_SUMMARY!O63</f>
        <v>0</v>
      </c>
      <c r="Q63" s="1">
        <f t="shared" si="1"/>
        <v>0</v>
      </c>
    </row>
    <row r="64" spans="1:17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0"/>
        <v>36</v>
      </c>
      <c r="M64" s="1" t="str">
        <f>SABI_SUMMARY!L64</f>
        <v>ADULT_84</v>
      </c>
      <c r="N64" s="1" t="str">
        <f>SABI_SUMMARY!M64</f>
        <v>FEMALE_ADULT_84</v>
      </c>
      <c r="O64" s="1" t="str">
        <f>SABI_SUMMARY!N64</f>
        <v>MORTALITY</v>
      </c>
      <c r="P64" s="1">
        <f>SABI_SUMMARY!O64</f>
        <v>1</v>
      </c>
      <c r="Q64" s="1">
        <f t="shared" si="1"/>
        <v>0</v>
      </c>
    </row>
    <row r="65" spans="1:17" hidden="1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0"/>
        <v>1</v>
      </c>
      <c r="M65" s="1" t="str">
        <f>SABI_SUMMARY!L65</f>
        <v>CUB</v>
      </c>
      <c r="N65" s="1" t="str">
        <f>SABI_SUMMARY!M65</f>
        <v>NA_CUB</v>
      </c>
      <c r="O65" s="1" t="str">
        <f>SABI_SUMMARY!N65</f>
        <v>MORTALITY</v>
      </c>
      <c r="P65" s="1">
        <f>SABI_SUMMARY!O65</f>
        <v>1</v>
      </c>
      <c r="Q65" s="1">
        <f t="shared" si="1"/>
        <v>1</v>
      </c>
    </row>
    <row r="66" spans="1:17" hidden="1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0"/>
        <v>1</v>
      </c>
      <c r="M66" s="1" t="str">
        <f>SABI_SUMMARY!L66</f>
        <v>CUB</v>
      </c>
      <c r="N66" s="1" t="str">
        <f>SABI_SUMMARY!M66</f>
        <v>NA_CUB</v>
      </c>
      <c r="O66" s="1" t="str">
        <f>SABI_SUMMARY!N66</f>
        <v>MORTALITY</v>
      </c>
      <c r="P66" s="1">
        <f>SABI_SUMMARY!O66</f>
        <v>1</v>
      </c>
      <c r="Q66" s="1">
        <f t="shared" si="1"/>
        <v>1</v>
      </c>
    </row>
    <row r="67" spans="1:17" hidden="1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ref="L67:L130" si="2">IF(Q67&gt;0,K67,36)</f>
        <v>1</v>
      </c>
      <c r="M67" s="1" t="str">
        <f>SABI_SUMMARY!L67</f>
        <v>CUB</v>
      </c>
      <c r="N67" s="1" t="str">
        <f>SABI_SUMMARY!M67</f>
        <v>NA_CUB</v>
      </c>
      <c r="O67" s="1" t="str">
        <f>SABI_SUMMARY!N67</f>
        <v>MORTALITY</v>
      </c>
      <c r="P67" s="1">
        <f>SABI_SUMMARY!O67</f>
        <v>1</v>
      </c>
      <c r="Q67" s="1">
        <f t="shared" ref="Q67:Q130" si="3">IF(K67&lt;=36,1,0)</f>
        <v>1</v>
      </c>
    </row>
    <row r="68" spans="1:17" hidden="1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si="2"/>
        <v>1</v>
      </c>
      <c r="M68" s="1" t="str">
        <f>SABI_SUMMARY!L68</f>
        <v>CUB</v>
      </c>
      <c r="N68" s="1" t="str">
        <f>SABI_SUMMARY!M68</f>
        <v>NA_CUB</v>
      </c>
      <c r="O68" s="1" t="str">
        <f>SABI_SUMMARY!N68</f>
        <v>MORTALITY</v>
      </c>
      <c r="P68" s="1">
        <f>SABI_SUMMARY!O68</f>
        <v>1</v>
      </c>
      <c r="Q68" s="1">
        <f t="shared" si="3"/>
        <v>1</v>
      </c>
    </row>
    <row r="69" spans="1:17" hidden="1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2"/>
        <v>22</v>
      </c>
      <c r="M69" s="1" t="str">
        <f>SABI_SUMMARY!L69</f>
        <v>JUVENILE</v>
      </c>
      <c r="N69" s="1" t="str">
        <f>SABI_SUMMARY!M69</f>
        <v>MALE_JUVENILE</v>
      </c>
      <c r="O69" s="1" t="str">
        <f>SABI_SUMMARY!N69</f>
        <v>CENSORED</v>
      </c>
      <c r="P69" s="1">
        <f>SABI_SUMMARY!O69</f>
        <v>0</v>
      </c>
      <c r="Q69" s="1">
        <f t="shared" si="3"/>
        <v>1</v>
      </c>
    </row>
    <row r="70" spans="1:17" hidden="1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2"/>
        <v>3</v>
      </c>
      <c r="M70" s="1" t="str">
        <f>SABI_SUMMARY!L70</f>
        <v>CUB</v>
      </c>
      <c r="N70" s="1" t="str">
        <f>SABI_SUMMARY!M70</f>
        <v>NA_CUB</v>
      </c>
      <c r="O70" s="1" t="str">
        <f>SABI_SUMMARY!N70</f>
        <v>MORTALITY</v>
      </c>
      <c r="P70" s="1">
        <f>SABI_SUMMARY!O70</f>
        <v>1</v>
      </c>
      <c r="Q70" s="1">
        <f t="shared" si="3"/>
        <v>1</v>
      </c>
    </row>
    <row r="71" spans="1:17" hidden="1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2"/>
        <v>4</v>
      </c>
      <c r="M71" s="1" t="str">
        <f>SABI_SUMMARY!L71</f>
        <v>CUB</v>
      </c>
      <c r="N71" s="1" t="str">
        <f>SABI_SUMMARY!M71</f>
        <v>FEMALE_CUB</v>
      </c>
      <c r="O71" s="1" t="str">
        <f>SABI_SUMMARY!N71</f>
        <v>MORTALITY</v>
      </c>
      <c r="P71" s="1">
        <f>SABI_SUMMARY!O71</f>
        <v>1</v>
      </c>
      <c r="Q71" s="1">
        <f t="shared" si="3"/>
        <v>1</v>
      </c>
    </row>
    <row r="72" spans="1:17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2"/>
        <v>36</v>
      </c>
      <c r="M72" s="1" t="str">
        <f>SABI_SUMMARY!L72</f>
        <v>ADULT_36_48</v>
      </c>
      <c r="N72" s="1" t="str">
        <f>SABI_SUMMARY!M72</f>
        <v>FEMALE_ADULT_36_48</v>
      </c>
      <c r="O72" s="1" t="str">
        <f>SABI_SUMMARY!N72</f>
        <v>CENSORED</v>
      </c>
      <c r="P72" s="1">
        <f>SABI_SUMMARY!O72</f>
        <v>0</v>
      </c>
      <c r="Q72" s="1">
        <f t="shared" si="3"/>
        <v>0</v>
      </c>
    </row>
    <row r="73" spans="1:17" hidden="1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2"/>
        <v>2</v>
      </c>
      <c r="M73" s="1" t="str">
        <f>SABI_SUMMARY!L73</f>
        <v>CUB</v>
      </c>
      <c r="N73" s="1" t="str">
        <f>SABI_SUMMARY!M73</f>
        <v>NA_CUB</v>
      </c>
      <c r="O73" s="1" t="str">
        <f>SABI_SUMMARY!N73</f>
        <v>MORTALITY</v>
      </c>
      <c r="P73" s="1">
        <f>SABI_SUMMARY!O73</f>
        <v>1</v>
      </c>
      <c r="Q73" s="1">
        <f t="shared" si="3"/>
        <v>1</v>
      </c>
    </row>
    <row r="74" spans="1:17" hidden="1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2"/>
        <v>2</v>
      </c>
      <c r="M74" s="1" t="str">
        <f>SABI_SUMMARY!L74</f>
        <v>CUB</v>
      </c>
      <c r="N74" s="1" t="str">
        <f>SABI_SUMMARY!M74</f>
        <v>NA_CUB</v>
      </c>
      <c r="O74" s="1" t="str">
        <f>SABI_SUMMARY!N74</f>
        <v>MORTALITY</v>
      </c>
      <c r="P74" s="1">
        <f>SABI_SUMMARY!O74</f>
        <v>1</v>
      </c>
      <c r="Q74" s="1">
        <f t="shared" si="3"/>
        <v>1</v>
      </c>
    </row>
    <row r="75" spans="1:17" hidden="1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2"/>
        <v>2</v>
      </c>
      <c r="M75" s="1" t="str">
        <f>SABI_SUMMARY!L75</f>
        <v>CUB</v>
      </c>
      <c r="N75" s="1" t="str">
        <f>SABI_SUMMARY!M75</f>
        <v>NA_CUB</v>
      </c>
      <c r="O75" s="1" t="str">
        <f>SABI_SUMMARY!N75</f>
        <v>MORTALITY</v>
      </c>
      <c r="P75" s="1">
        <f>SABI_SUMMARY!O75</f>
        <v>1</v>
      </c>
      <c r="Q75" s="1">
        <f t="shared" si="3"/>
        <v>1</v>
      </c>
    </row>
    <row r="76" spans="1:17" hidden="1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2"/>
        <v>2</v>
      </c>
      <c r="M76" s="1" t="str">
        <f>SABI_SUMMARY!L76</f>
        <v>CUB</v>
      </c>
      <c r="N76" s="1" t="str">
        <f>SABI_SUMMARY!M76</f>
        <v>NA_CUB</v>
      </c>
      <c r="O76" s="1" t="str">
        <f>SABI_SUMMARY!N76</f>
        <v>MORTALITY</v>
      </c>
      <c r="P76" s="1">
        <f>SABI_SUMMARY!O76</f>
        <v>1</v>
      </c>
      <c r="Q76" s="1">
        <f t="shared" si="3"/>
        <v>1</v>
      </c>
    </row>
    <row r="77" spans="1:17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2"/>
        <v>36</v>
      </c>
      <c r="M77" s="1" t="str">
        <f>SABI_SUMMARY!L77</f>
        <v>ADULT_84</v>
      </c>
      <c r="N77" s="1" t="str">
        <f>SABI_SUMMARY!M77</f>
        <v>FEMALE_ADULT_84</v>
      </c>
      <c r="O77" s="1" t="str">
        <f>SABI_SUMMARY!N77</f>
        <v>CENSORED</v>
      </c>
      <c r="P77" s="1">
        <f>SABI_SUMMARY!O77</f>
        <v>0</v>
      </c>
      <c r="Q77" s="1">
        <f t="shared" si="3"/>
        <v>0</v>
      </c>
    </row>
    <row r="78" spans="1:17" hidden="1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2"/>
        <v>4</v>
      </c>
      <c r="M78" s="1" t="str">
        <f>SABI_SUMMARY!L78</f>
        <v>CUB</v>
      </c>
      <c r="N78" s="1" t="str">
        <f>SABI_SUMMARY!M78</f>
        <v>NA_CUB</v>
      </c>
      <c r="O78" s="1" t="str">
        <f>SABI_SUMMARY!N78</f>
        <v>MORTALITY</v>
      </c>
      <c r="P78" s="1">
        <f>SABI_SUMMARY!O78</f>
        <v>1</v>
      </c>
      <c r="Q78" s="1">
        <f t="shared" si="3"/>
        <v>1</v>
      </c>
    </row>
    <row r="79" spans="1:17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2"/>
        <v>36</v>
      </c>
      <c r="M79" s="1" t="str">
        <f>SABI_SUMMARY!L79</f>
        <v>ADULT_36_48</v>
      </c>
      <c r="N79" s="1" t="str">
        <f>SABI_SUMMARY!M79</f>
        <v>FEMALE_ADULT_36_48</v>
      </c>
      <c r="O79" s="1" t="str">
        <f>SABI_SUMMARY!N79</f>
        <v>MORTALITY</v>
      </c>
      <c r="P79" s="1">
        <f>SABI_SUMMARY!O79</f>
        <v>1</v>
      </c>
      <c r="Q79" s="1">
        <f t="shared" si="3"/>
        <v>0</v>
      </c>
    </row>
    <row r="80" spans="1:17" hidden="1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2"/>
        <v>2</v>
      </c>
      <c r="M80" s="1" t="str">
        <f>SABI_SUMMARY!L80</f>
        <v>CUB</v>
      </c>
      <c r="N80" s="1" t="str">
        <f>SABI_SUMMARY!M80</f>
        <v>NA_CUB</v>
      </c>
      <c r="O80" s="1" t="str">
        <f>SABI_SUMMARY!N80</f>
        <v>MORTALITY</v>
      </c>
      <c r="P80" s="1">
        <f>SABI_SUMMARY!O80</f>
        <v>1</v>
      </c>
      <c r="Q80" s="1">
        <f t="shared" si="3"/>
        <v>1</v>
      </c>
    </row>
    <row r="81" spans="1:17" hidden="1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2"/>
        <v>2</v>
      </c>
      <c r="M81" s="1" t="str">
        <f>SABI_SUMMARY!L81</f>
        <v>CUB</v>
      </c>
      <c r="N81" s="1" t="str">
        <f>SABI_SUMMARY!M81</f>
        <v>NA_CUB</v>
      </c>
      <c r="O81" s="1" t="str">
        <f>SABI_SUMMARY!N81</f>
        <v>MORTALITY</v>
      </c>
      <c r="P81" s="1">
        <f>SABI_SUMMARY!O81</f>
        <v>1</v>
      </c>
      <c r="Q81" s="1">
        <f t="shared" si="3"/>
        <v>1</v>
      </c>
    </row>
    <row r="82" spans="1:17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2"/>
        <v>36</v>
      </c>
      <c r="M82" s="1" t="str">
        <f>SABI_SUMMARY!L82</f>
        <v>ADULT_84</v>
      </c>
      <c r="N82" s="1" t="str">
        <f>SABI_SUMMARY!M82</f>
        <v>MALE_ADULT_84</v>
      </c>
      <c r="O82" s="1" t="str">
        <f>SABI_SUMMARY!N82</f>
        <v>CENSORED</v>
      </c>
      <c r="P82" s="1">
        <f>SABI_SUMMARY!O82</f>
        <v>0</v>
      </c>
      <c r="Q82" s="1">
        <f t="shared" si="3"/>
        <v>0</v>
      </c>
    </row>
    <row r="83" spans="1:17" hidden="1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2"/>
        <v>2</v>
      </c>
      <c r="M83" s="1" t="str">
        <f>SABI_SUMMARY!L83</f>
        <v>CUB</v>
      </c>
      <c r="N83" s="1" t="str">
        <f>SABI_SUMMARY!M83</f>
        <v>NA_CUB</v>
      </c>
      <c r="O83" s="1" t="str">
        <f>SABI_SUMMARY!N83</f>
        <v>MORTALITY</v>
      </c>
      <c r="P83" s="1">
        <f>SABI_SUMMARY!O83</f>
        <v>1</v>
      </c>
      <c r="Q83" s="1">
        <f t="shared" si="3"/>
        <v>1</v>
      </c>
    </row>
    <row r="84" spans="1:17" hidden="1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2"/>
        <v>5</v>
      </c>
      <c r="M84" s="1" t="str">
        <f>SABI_SUMMARY!L84</f>
        <v>CUB</v>
      </c>
      <c r="N84" s="1" t="str">
        <f>SABI_SUMMARY!M84</f>
        <v>NA_CUB</v>
      </c>
      <c r="O84" s="1" t="str">
        <f>SABI_SUMMARY!N84</f>
        <v>MORTALITY</v>
      </c>
      <c r="P84" s="1">
        <f>SABI_SUMMARY!O84</f>
        <v>1</v>
      </c>
      <c r="Q84" s="1">
        <f t="shared" si="3"/>
        <v>1</v>
      </c>
    </row>
    <row r="85" spans="1:17" hidden="1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2"/>
        <v>3</v>
      </c>
      <c r="M85" s="1" t="str">
        <f>SABI_SUMMARY!L85</f>
        <v>CUB</v>
      </c>
      <c r="N85" s="1" t="str">
        <f>SABI_SUMMARY!M85</f>
        <v>NA_CUB</v>
      </c>
      <c r="O85" s="1" t="str">
        <f>SABI_SUMMARY!N85</f>
        <v>MORTALITY</v>
      </c>
      <c r="P85" s="1">
        <f>SABI_SUMMARY!O85</f>
        <v>1</v>
      </c>
      <c r="Q85" s="1">
        <f t="shared" si="3"/>
        <v>1</v>
      </c>
    </row>
    <row r="86" spans="1:17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2"/>
        <v>36</v>
      </c>
      <c r="M86" s="1" t="str">
        <f>SABI_SUMMARY!L86</f>
        <v>ADULT_72_84</v>
      </c>
      <c r="N86" s="1" t="str">
        <f>SABI_SUMMARY!M86</f>
        <v>FEMALE_ADULT_72_84</v>
      </c>
      <c r="O86" s="1" t="str">
        <f>SABI_SUMMARY!N86</f>
        <v>CENSORED</v>
      </c>
      <c r="P86" s="1">
        <f>SABI_SUMMARY!O86</f>
        <v>0</v>
      </c>
      <c r="Q86" s="1">
        <f t="shared" si="3"/>
        <v>0</v>
      </c>
    </row>
    <row r="87" spans="1:17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2"/>
        <v>36</v>
      </c>
      <c r="M87" s="1" t="str">
        <f>SABI_SUMMARY!L87</f>
        <v>ADULT_84</v>
      </c>
      <c r="N87" s="1" t="str">
        <f>SABI_SUMMARY!M87</f>
        <v>FEMALE_ADULT_84</v>
      </c>
      <c r="O87" s="1" t="str">
        <f>SABI_SUMMARY!N87</f>
        <v>CENSORED</v>
      </c>
      <c r="P87" s="1">
        <f>SABI_SUMMARY!O87</f>
        <v>0</v>
      </c>
      <c r="Q87" s="1">
        <f t="shared" si="3"/>
        <v>0</v>
      </c>
    </row>
    <row r="88" spans="1:17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2"/>
        <v>36</v>
      </c>
      <c r="M88" s="1" t="str">
        <f>SABI_SUMMARY!L88</f>
        <v>ADULT_72_84</v>
      </c>
      <c r="N88" s="1" t="str">
        <f>SABI_SUMMARY!M88</f>
        <v>MALE_ADULT_72_84</v>
      </c>
      <c r="O88" s="1" t="str">
        <f>SABI_SUMMARY!N88</f>
        <v>CENSORED</v>
      </c>
      <c r="P88" s="1">
        <f>SABI_SUMMARY!O88</f>
        <v>0</v>
      </c>
      <c r="Q88" s="1">
        <f t="shared" si="3"/>
        <v>0</v>
      </c>
    </row>
    <row r="89" spans="1:17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2"/>
        <v>36</v>
      </c>
      <c r="M89" s="1" t="str">
        <f>SABI_SUMMARY!L89</f>
        <v>ADULT_72_84</v>
      </c>
      <c r="N89" s="1" t="str">
        <f>SABI_SUMMARY!M89</f>
        <v>MALE_ADULT_72_84</v>
      </c>
      <c r="O89" s="1" t="str">
        <f>SABI_SUMMARY!N89</f>
        <v>CENSORED</v>
      </c>
      <c r="P89" s="1">
        <f>SABI_SUMMARY!O89</f>
        <v>0</v>
      </c>
      <c r="Q89" s="1">
        <f t="shared" si="3"/>
        <v>0</v>
      </c>
    </row>
    <row r="90" spans="1:17" hidden="1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2"/>
        <v>17</v>
      </c>
      <c r="M90" s="1" t="str">
        <f>SABI_SUMMARY!L90</f>
        <v>JUVENILE</v>
      </c>
      <c r="N90" s="1" t="str">
        <f>SABI_SUMMARY!M90</f>
        <v>FEMALE_JUVENILE</v>
      </c>
      <c r="O90" s="1" t="str">
        <f>SABI_SUMMARY!N90</f>
        <v>CENSORED</v>
      </c>
      <c r="P90" s="1">
        <f>SABI_SUMMARY!O90</f>
        <v>0</v>
      </c>
      <c r="Q90" s="1">
        <f t="shared" si="3"/>
        <v>1</v>
      </c>
    </row>
    <row r="91" spans="1:17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2"/>
        <v>36</v>
      </c>
      <c r="M91" s="1" t="str">
        <f>SABI_SUMMARY!L91</f>
        <v>ADULT_48_60</v>
      </c>
      <c r="N91" s="1" t="str">
        <f>SABI_SUMMARY!M91</f>
        <v>MALE_ADULT_48_60</v>
      </c>
      <c r="O91" s="1" t="str">
        <f>SABI_SUMMARY!N91</f>
        <v>CENSORED</v>
      </c>
      <c r="P91" s="1">
        <f>SABI_SUMMARY!O91</f>
        <v>0</v>
      </c>
      <c r="Q91" s="1">
        <f t="shared" si="3"/>
        <v>0</v>
      </c>
    </row>
    <row r="92" spans="1:17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2"/>
        <v>25</v>
      </c>
      <c r="M92" s="1" t="str">
        <f>SABI_SUMMARY!L92</f>
        <v>SUBADULT</v>
      </c>
      <c r="N92" s="1" t="str">
        <f>SABI_SUMMARY!M92</f>
        <v>MALE_SUBADULT</v>
      </c>
      <c r="O92" s="1" t="str">
        <f>SABI_SUMMARY!N92</f>
        <v>CENSORED</v>
      </c>
      <c r="P92" s="1">
        <f>SABI_SUMMARY!O92</f>
        <v>0</v>
      </c>
      <c r="Q92" s="1">
        <f t="shared" si="3"/>
        <v>1</v>
      </c>
    </row>
    <row r="93" spans="1:17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2"/>
        <v>25</v>
      </c>
      <c r="M93" s="1" t="str">
        <f>SABI_SUMMARY!L93</f>
        <v>SUBADULT</v>
      </c>
      <c r="N93" s="1" t="str">
        <f>SABI_SUMMARY!M93</f>
        <v>MALE_SUBADULT</v>
      </c>
      <c r="O93" s="1" t="str">
        <f>SABI_SUMMARY!N93</f>
        <v>CENSORED</v>
      </c>
      <c r="P93" s="1">
        <f>SABI_SUMMARY!O93</f>
        <v>0</v>
      </c>
      <c r="Q93" s="1">
        <f t="shared" si="3"/>
        <v>1</v>
      </c>
    </row>
    <row r="94" spans="1:17" hidden="1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2"/>
        <v>1</v>
      </c>
      <c r="M94" s="1" t="str">
        <f>SABI_SUMMARY!L94</f>
        <v>CUB</v>
      </c>
      <c r="N94" s="1" t="str">
        <f>SABI_SUMMARY!M94</f>
        <v>NA_CUB</v>
      </c>
      <c r="O94" s="1" t="str">
        <f>SABI_SUMMARY!N94</f>
        <v>MORTALITY</v>
      </c>
      <c r="P94" s="1">
        <f>SABI_SUMMARY!O94</f>
        <v>1</v>
      </c>
      <c r="Q94" s="1">
        <f t="shared" si="3"/>
        <v>1</v>
      </c>
    </row>
    <row r="95" spans="1:17" hidden="1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2"/>
        <v>6</v>
      </c>
      <c r="M95" s="1" t="str">
        <f>SABI_SUMMARY!L95</f>
        <v>CUB</v>
      </c>
      <c r="N95" s="1" t="str">
        <f>SABI_SUMMARY!M95</f>
        <v>NA_CUB</v>
      </c>
      <c r="O95" s="1" t="str">
        <f>SABI_SUMMARY!N95</f>
        <v>MORTALITY</v>
      </c>
      <c r="P95" s="1">
        <f>SABI_SUMMARY!O95</f>
        <v>1</v>
      </c>
      <c r="Q95" s="1">
        <f t="shared" si="3"/>
        <v>1</v>
      </c>
    </row>
    <row r="96" spans="1:17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2"/>
        <v>36</v>
      </c>
      <c r="M96" s="1" t="str">
        <f>SABI_SUMMARY!L96</f>
        <v>ADULT_84</v>
      </c>
      <c r="N96" s="1" t="str">
        <f>SABI_SUMMARY!M96</f>
        <v>MALE_ADULT_84</v>
      </c>
      <c r="O96" s="1" t="str">
        <f>SABI_SUMMARY!N96</f>
        <v>CENSORED</v>
      </c>
      <c r="P96" s="1">
        <f>SABI_SUMMARY!O96</f>
        <v>0</v>
      </c>
      <c r="Q96" s="1">
        <f t="shared" si="3"/>
        <v>0</v>
      </c>
    </row>
    <row r="97" spans="1:17" hidden="1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2"/>
        <v>6</v>
      </c>
      <c r="M97" s="1" t="str">
        <f>SABI_SUMMARY!L97</f>
        <v>CUB</v>
      </c>
      <c r="N97" s="1" t="str">
        <f>SABI_SUMMARY!M97</f>
        <v>MALE_CUB</v>
      </c>
      <c r="O97" s="1" t="str">
        <f>SABI_SUMMARY!N97</f>
        <v>MORTALITY</v>
      </c>
      <c r="P97" s="1">
        <f>SABI_SUMMARY!O97</f>
        <v>1</v>
      </c>
      <c r="Q97" s="1">
        <f t="shared" si="3"/>
        <v>1</v>
      </c>
    </row>
    <row r="98" spans="1:17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2"/>
        <v>36</v>
      </c>
      <c r="M98" s="1" t="str">
        <f>SABI_SUMMARY!L98</f>
        <v>ADULT_36_48</v>
      </c>
      <c r="N98" s="1" t="str">
        <f>SABI_SUMMARY!M98</f>
        <v>MALE_ADULT_36_48</v>
      </c>
      <c r="O98" s="1" t="str">
        <f>SABI_SUMMARY!N98</f>
        <v>CENSORED</v>
      </c>
      <c r="P98" s="1">
        <f>SABI_SUMMARY!O98</f>
        <v>0</v>
      </c>
      <c r="Q98" s="1">
        <f t="shared" si="3"/>
        <v>0</v>
      </c>
    </row>
    <row r="99" spans="1:17" hidden="1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2"/>
        <v>6</v>
      </c>
      <c r="M99" s="1" t="str">
        <f>SABI_SUMMARY!L99</f>
        <v>CUB</v>
      </c>
      <c r="N99" s="1" t="str">
        <f>SABI_SUMMARY!M99</f>
        <v>MALE_CUB</v>
      </c>
      <c r="O99" s="1" t="str">
        <f>SABI_SUMMARY!N99</f>
        <v>MORTALITY</v>
      </c>
      <c r="P99" s="1">
        <f>SABI_SUMMARY!O99</f>
        <v>1</v>
      </c>
      <c r="Q99" s="1">
        <f t="shared" si="3"/>
        <v>1</v>
      </c>
    </row>
    <row r="100" spans="1:17" hidden="1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2"/>
        <v>7</v>
      </c>
      <c r="M100" s="1" t="str">
        <f>SABI_SUMMARY!L100</f>
        <v>CUB</v>
      </c>
      <c r="N100" s="1" t="str">
        <f>SABI_SUMMARY!M100</f>
        <v>MALE_CUB</v>
      </c>
      <c r="O100" s="1" t="str">
        <f>SABI_SUMMARY!N100</f>
        <v>MORTALITY</v>
      </c>
      <c r="P100" s="1">
        <f>SABI_SUMMARY!O100</f>
        <v>1</v>
      </c>
      <c r="Q100" s="1">
        <f t="shared" si="3"/>
        <v>1</v>
      </c>
    </row>
    <row r="101" spans="1:17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2"/>
        <v>36</v>
      </c>
      <c r="M101" s="1" t="str">
        <f>SABI_SUMMARY!L101</f>
        <v>ADULT_48_60</v>
      </c>
      <c r="N101" s="1" t="str">
        <f>SABI_SUMMARY!M101</f>
        <v>FEMALE_ADULT_48_60</v>
      </c>
      <c r="O101" s="1" t="str">
        <f>SABI_SUMMARY!N101</f>
        <v>CENSORED</v>
      </c>
      <c r="P101" s="1">
        <f>SABI_SUMMARY!O101</f>
        <v>0</v>
      </c>
      <c r="Q101" s="1">
        <f t="shared" si="3"/>
        <v>0</v>
      </c>
    </row>
    <row r="102" spans="1:17" hidden="1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2"/>
        <v>3</v>
      </c>
      <c r="M102" s="1" t="str">
        <f>SABI_SUMMARY!L102</f>
        <v>CUB</v>
      </c>
      <c r="N102" s="1" t="str">
        <f>SABI_SUMMARY!M102</f>
        <v>NA_CUB</v>
      </c>
      <c r="O102" s="1" t="str">
        <f>SABI_SUMMARY!N102</f>
        <v>MORTALITY</v>
      </c>
      <c r="P102" s="1">
        <f>SABI_SUMMARY!O102</f>
        <v>1</v>
      </c>
      <c r="Q102" s="1">
        <f t="shared" si="3"/>
        <v>1</v>
      </c>
    </row>
    <row r="103" spans="1:17" hidden="1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2"/>
        <v>9</v>
      </c>
      <c r="M103" s="1" t="str">
        <f>SABI_SUMMARY!L103</f>
        <v>CUB</v>
      </c>
      <c r="N103" s="1" t="str">
        <f>SABI_SUMMARY!M103</f>
        <v>MALE_CUB</v>
      </c>
      <c r="O103" s="1" t="str">
        <f>SABI_SUMMARY!N103</f>
        <v>MORTALITY</v>
      </c>
      <c r="P103" s="1">
        <f>SABI_SUMMARY!O103</f>
        <v>1</v>
      </c>
      <c r="Q103" s="1">
        <f t="shared" si="3"/>
        <v>1</v>
      </c>
    </row>
    <row r="104" spans="1:17" hidden="1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2"/>
        <v>1</v>
      </c>
      <c r="M104" s="1" t="str">
        <f>SABI_SUMMARY!L104</f>
        <v>CUB</v>
      </c>
      <c r="N104" s="1" t="str">
        <f>SABI_SUMMARY!M104</f>
        <v>NA_CUB</v>
      </c>
      <c r="O104" s="1" t="str">
        <f>SABI_SUMMARY!N104</f>
        <v>MORTALITY</v>
      </c>
      <c r="P104" s="1">
        <f>SABI_SUMMARY!O104</f>
        <v>1</v>
      </c>
      <c r="Q104" s="1">
        <f t="shared" si="3"/>
        <v>1</v>
      </c>
    </row>
    <row r="105" spans="1:17" hidden="1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2"/>
        <v>1</v>
      </c>
      <c r="M105" s="1" t="str">
        <f>SABI_SUMMARY!L105</f>
        <v>CUB</v>
      </c>
      <c r="N105" s="1" t="str">
        <f>SABI_SUMMARY!M105</f>
        <v>NA_CUB</v>
      </c>
      <c r="O105" s="1" t="str">
        <f>SABI_SUMMARY!N105</f>
        <v>MORTALITY</v>
      </c>
      <c r="P105" s="1">
        <f>SABI_SUMMARY!O105</f>
        <v>1</v>
      </c>
      <c r="Q105" s="1">
        <f t="shared" si="3"/>
        <v>1</v>
      </c>
    </row>
    <row r="106" spans="1:17" hidden="1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2"/>
        <v>13</v>
      </c>
      <c r="M106" s="1" t="str">
        <f>SABI_SUMMARY!L106</f>
        <v>JUVENILE</v>
      </c>
      <c r="N106" s="1" t="str">
        <f>SABI_SUMMARY!M106</f>
        <v>FEMALE_JUVENILE</v>
      </c>
      <c r="O106" s="1" t="str">
        <f>SABI_SUMMARY!N106</f>
        <v>CENSORED</v>
      </c>
      <c r="P106" s="1">
        <f>SABI_SUMMARY!O106</f>
        <v>0</v>
      </c>
      <c r="Q106" s="1">
        <f t="shared" si="3"/>
        <v>1</v>
      </c>
    </row>
    <row r="107" spans="1:17" hidden="1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2"/>
        <v>13</v>
      </c>
      <c r="M107" s="1" t="str">
        <f>SABI_SUMMARY!L107</f>
        <v>JUVENILE</v>
      </c>
      <c r="N107" s="1" t="str">
        <f>SABI_SUMMARY!M107</f>
        <v>MALE_JUVENILE</v>
      </c>
      <c r="O107" s="1" t="str">
        <f>SABI_SUMMARY!N107</f>
        <v>CENSORED</v>
      </c>
      <c r="P107" s="1">
        <f>SABI_SUMMARY!O107</f>
        <v>0</v>
      </c>
      <c r="Q107" s="1">
        <f t="shared" si="3"/>
        <v>1</v>
      </c>
    </row>
    <row r="108" spans="1:17" hidden="1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2"/>
        <v>23</v>
      </c>
      <c r="M108" s="1" t="str">
        <f>SABI_SUMMARY!L108</f>
        <v>JUVENILE</v>
      </c>
      <c r="N108" s="1" t="str">
        <f>SABI_SUMMARY!M108</f>
        <v>MALE_JUVENILE</v>
      </c>
      <c r="O108" s="1" t="str">
        <f>SABI_SUMMARY!N108</f>
        <v>CENSORED</v>
      </c>
      <c r="P108" s="1">
        <f>SABI_SUMMARY!O108</f>
        <v>0</v>
      </c>
      <c r="Q108" s="1">
        <f t="shared" si="3"/>
        <v>1</v>
      </c>
    </row>
    <row r="109" spans="1:17" hidden="1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2"/>
        <v>9</v>
      </c>
      <c r="M109" s="1" t="str">
        <f>SABI_SUMMARY!L109</f>
        <v>CUB</v>
      </c>
      <c r="N109" s="1" t="str">
        <f>SABI_SUMMARY!M109</f>
        <v>MALE_CUB</v>
      </c>
      <c r="O109" s="1" t="str">
        <f>SABI_SUMMARY!N109</f>
        <v>MORTALITY</v>
      </c>
      <c r="P109" s="1">
        <f>SABI_SUMMARY!O109</f>
        <v>1</v>
      </c>
      <c r="Q109" s="1">
        <f t="shared" si="3"/>
        <v>1</v>
      </c>
    </row>
    <row r="110" spans="1:17" hidden="1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2"/>
        <v>5</v>
      </c>
      <c r="M110" s="1" t="str">
        <f>SABI_SUMMARY!L110</f>
        <v>CUB</v>
      </c>
      <c r="N110" s="1" t="str">
        <f>SABI_SUMMARY!M110</f>
        <v>NA_CUB</v>
      </c>
      <c r="O110" s="1" t="str">
        <f>SABI_SUMMARY!N110</f>
        <v>MORTALITY</v>
      </c>
      <c r="P110" s="1">
        <f>SABI_SUMMARY!O110</f>
        <v>1</v>
      </c>
      <c r="Q110" s="1">
        <f t="shared" si="3"/>
        <v>1</v>
      </c>
    </row>
    <row r="111" spans="1:17" hidden="1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2"/>
        <v>11</v>
      </c>
      <c r="M111" s="1" t="str">
        <f>SABI_SUMMARY!L111</f>
        <v>CUB</v>
      </c>
      <c r="N111" s="1" t="str">
        <f>SABI_SUMMARY!M111</f>
        <v>MALE_CUB</v>
      </c>
      <c r="O111" s="1" t="str">
        <f>SABI_SUMMARY!N111</f>
        <v>CENSORED</v>
      </c>
      <c r="P111" s="1">
        <f>SABI_SUMMARY!O111</f>
        <v>0</v>
      </c>
      <c r="Q111" s="1">
        <f t="shared" si="3"/>
        <v>1</v>
      </c>
    </row>
    <row r="112" spans="1:17" hidden="1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2"/>
        <v>17</v>
      </c>
      <c r="M112" s="1" t="str">
        <f>SABI_SUMMARY!L112</f>
        <v>JUVENILE</v>
      </c>
      <c r="N112" s="1" t="str">
        <f>SABI_SUMMARY!M112</f>
        <v>MALE_JUVENILE</v>
      </c>
      <c r="O112" s="1" t="str">
        <f>SABI_SUMMARY!N112</f>
        <v>CENSORED</v>
      </c>
      <c r="P112" s="1">
        <f>SABI_SUMMARY!O112</f>
        <v>0</v>
      </c>
      <c r="Q112" s="1">
        <f t="shared" si="3"/>
        <v>1</v>
      </c>
    </row>
    <row r="113" spans="1:17" hidden="1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2"/>
        <v>8</v>
      </c>
      <c r="M113" s="1" t="str">
        <f>SABI_SUMMARY!L113</f>
        <v>CUB</v>
      </c>
      <c r="N113" s="1" t="str">
        <f>SABI_SUMMARY!M113</f>
        <v>FEMALE_CUB</v>
      </c>
      <c r="O113" s="1" t="str">
        <f>SABI_SUMMARY!N113</f>
        <v>CENSORED</v>
      </c>
      <c r="P113" s="1">
        <f>SABI_SUMMARY!O113</f>
        <v>0</v>
      </c>
      <c r="Q113" s="1">
        <f t="shared" si="3"/>
        <v>1</v>
      </c>
    </row>
    <row r="114" spans="1:17" hidden="1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2"/>
        <v>18</v>
      </c>
      <c r="M114" s="1" t="str">
        <f>SABI_SUMMARY!L114</f>
        <v>JUVENILE</v>
      </c>
      <c r="N114" s="1" t="str">
        <f>SABI_SUMMARY!M114</f>
        <v>NA_JUVENILE</v>
      </c>
      <c r="O114" s="1" t="str">
        <f>SABI_SUMMARY!N114</f>
        <v>CENSORED</v>
      </c>
      <c r="P114" s="1">
        <f>SABI_SUMMARY!O114</f>
        <v>0</v>
      </c>
      <c r="Q114" s="1">
        <f t="shared" si="3"/>
        <v>1</v>
      </c>
    </row>
    <row r="115" spans="1:17" hidden="1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2"/>
        <v>7</v>
      </c>
      <c r="M115" s="1" t="str">
        <f>SABI_SUMMARY!L115</f>
        <v>CUB</v>
      </c>
      <c r="N115" s="1" t="str">
        <f>SABI_SUMMARY!M115</f>
        <v>FEMALE_CUB</v>
      </c>
      <c r="O115" s="1" t="str">
        <f>SABI_SUMMARY!N115</f>
        <v>MORTALITY</v>
      </c>
      <c r="P115" s="1">
        <f>SABI_SUMMARY!O115</f>
        <v>1</v>
      </c>
      <c r="Q115" s="1">
        <f t="shared" si="3"/>
        <v>1</v>
      </c>
    </row>
    <row r="116" spans="1:17" hidden="1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2"/>
        <v>3</v>
      </c>
      <c r="M116" s="1" t="str">
        <f>SABI_SUMMARY!L116</f>
        <v>CUB</v>
      </c>
      <c r="N116" s="1" t="str">
        <f>SABI_SUMMARY!M116</f>
        <v>NA_CUB</v>
      </c>
      <c r="O116" s="1" t="str">
        <f>SABI_SUMMARY!N116</f>
        <v>MORTALITY</v>
      </c>
      <c r="P116" s="1">
        <f>SABI_SUMMARY!O116</f>
        <v>1</v>
      </c>
      <c r="Q116" s="1">
        <f t="shared" si="3"/>
        <v>1</v>
      </c>
    </row>
    <row r="117" spans="1:17" hidden="1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2"/>
        <v>3</v>
      </c>
      <c r="M117" s="1" t="str">
        <f>SABI_SUMMARY!L117</f>
        <v>CUB</v>
      </c>
      <c r="N117" s="1" t="str">
        <f>SABI_SUMMARY!M117</f>
        <v>NA_CUB</v>
      </c>
      <c r="O117" s="1" t="str">
        <f>SABI_SUMMARY!N117</f>
        <v>MORTALITY</v>
      </c>
      <c r="P117" s="1">
        <f>SABI_SUMMARY!O117</f>
        <v>1</v>
      </c>
      <c r="Q117" s="1">
        <f t="shared" si="3"/>
        <v>1</v>
      </c>
    </row>
    <row r="118" spans="1:17" hidden="1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2"/>
        <v>5</v>
      </c>
      <c r="M118" s="1" t="str">
        <f>SABI_SUMMARY!L118</f>
        <v>CUB</v>
      </c>
      <c r="N118" s="1" t="str">
        <f>SABI_SUMMARY!M118</f>
        <v>NA_CUB</v>
      </c>
      <c r="O118" s="1" t="str">
        <f>SABI_SUMMARY!N118</f>
        <v>MORTALITY</v>
      </c>
      <c r="P118" s="1">
        <f>SABI_SUMMARY!O118</f>
        <v>1</v>
      </c>
      <c r="Q118" s="1">
        <f t="shared" si="3"/>
        <v>1</v>
      </c>
    </row>
    <row r="119" spans="1:17" hidden="1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2"/>
        <v>5</v>
      </c>
      <c r="M119" s="1" t="str">
        <f>SABI_SUMMARY!L119</f>
        <v>CUB</v>
      </c>
      <c r="N119" s="1" t="str">
        <f>SABI_SUMMARY!M119</f>
        <v>NA_CUB</v>
      </c>
      <c r="O119" s="1" t="str">
        <f>SABI_SUMMARY!N119</f>
        <v>MORTALITY</v>
      </c>
      <c r="P119" s="1">
        <f>SABI_SUMMARY!O119</f>
        <v>1</v>
      </c>
      <c r="Q119" s="1">
        <f t="shared" si="3"/>
        <v>1</v>
      </c>
    </row>
    <row r="120" spans="1:17" hidden="1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2"/>
        <v>11</v>
      </c>
      <c r="M120" s="1" t="str">
        <f>SABI_SUMMARY!L120</f>
        <v>CUB</v>
      </c>
      <c r="N120" s="1" t="str">
        <f>SABI_SUMMARY!M120</f>
        <v>MALE_CUB</v>
      </c>
      <c r="O120" s="1" t="str">
        <f>SABI_SUMMARY!N120</f>
        <v>CENSORED</v>
      </c>
      <c r="P120" s="1">
        <f>SABI_SUMMARY!O120</f>
        <v>0</v>
      </c>
      <c r="Q120" s="1">
        <f t="shared" si="3"/>
        <v>1</v>
      </c>
    </row>
    <row r="121" spans="1:17" hidden="1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2"/>
        <v>1</v>
      </c>
      <c r="M121" s="1" t="str">
        <f>SABI_SUMMARY!L121</f>
        <v>CUB</v>
      </c>
      <c r="N121" s="1" t="str">
        <f>SABI_SUMMARY!M121</f>
        <v>NA_CUB</v>
      </c>
      <c r="O121" s="1" t="str">
        <f>SABI_SUMMARY!N121</f>
        <v>MORTALITY</v>
      </c>
      <c r="P121" s="1">
        <f>SABI_SUMMARY!O121</f>
        <v>1</v>
      </c>
      <c r="Q121" s="1">
        <f t="shared" si="3"/>
        <v>1</v>
      </c>
    </row>
    <row r="122" spans="1:17" hidden="1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2"/>
        <v>1</v>
      </c>
      <c r="M122" s="1" t="str">
        <f>SABI_SUMMARY!L122</f>
     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/f>
        <v>1</v>
      </c>
      <c r="Q122" s="1">
        <f t="shared" si="3"/>
        <v>1</v>
      </c>
    </row>
    <row r="123" spans="1:17" hidden="1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2"/>
        <v>2</v>
      </c>
      <c r="M123" s="1" t="str">
        <f>SABI_SUMMARY!L123</f>
        <v>CUB</v>
      </c>
      <c r="N123" s="1" t="str">
        <f>SABI_SUMMARY!M123</f>
        <v>NA_CUB</v>
      </c>
      <c r="O123" s="1" t="str">
        <f>SABI_SUMMARY!N123</f>
        <v>MORTALITY</v>
      </c>
      <c r="P123" s="1">
        <f>SABI_SUMMARY!O123</f>
        <v>1</v>
      </c>
      <c r="Q123" s="1">
        <f t="shared" si="3"/>
        <v>1</v>
      </c>
    </row>
    <row r="124" spans="1:17" hidden="1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2"/>
        <v>2</v>
      </c>
      <c r="M124" s="1" t="str">
        <f>SABI_SUMMARY!L124</f>
        <v>CUB</v>
      </c>
      <c r="N124" s="1" t="str">
        <f>SABI_SUMMARY!M124</f>
        <v>NA_CUB</v>
      </c>
      <c r="O124" s="1" t="str">
        <f>SABI_SUMMARY!N124</f>
        <v>MORTALITY</v>
      </c>
      <c r="P124" s="1">
        <f>SABI_SUMMARY!O124</f>
        <v>1</v>
      </c>
      <c r="Q124" s="1">
        <f t="shared" si="3"/>
        <v>1</v>
      </c>
    </row>
    <row r="125" spans="1:17" hidden="1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2"/>
        <v>3</v>
      </c>
      <c r="M125" s="1" t="str">
        <f>SABI_SUMMARY!L125</f>
        <v>CUB</v>
      </c>
      <c r="N125" s="1" t="str">
        <f>SABI_SUMMARY!M125</f>
        <v>NA_CUB</v>
      </c>
      <c r="O125" s="1" t="str">
        <f>SABI_SUMMARY!N125</f>
        <v>MORTALITY</v>
      </c>
      <c r="P125" s="1">
        <f>SABI_SUMMARY!O125</f>
        <v>1</v>
      </c>
      <c r="Q125" s="1">
        <f t="shared" si="3"/>
        <v>1</v>
      </c>
    </row>
    <row r="126" spans="1:17" hidden="1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2"/>
        <v>3</v>
      </c>
      <c r="M126" s="1" t="str">
        <f>SABI_SUMMARY!L126</f>
        <v>CUB</v>
      </c>
      <c r="N126" s="1" t="str">
        <f>SABI_SUMMARY!M126</f>
        <v>NA_CUB</v>
      </c>
      <c r="O126" s="1" t="str">
        <f>SABI_SUMMARY!N126</f>
        <v>MORTALITY</v>
      </c>
      <c r="P126" s="1">
        <f>SABI_SUMMARY!O126</f>
        <v>1</v>
      </c>
      <c r="Q126" s="1">
        <f t="shared" si="3"/>
        <v>1</v>
      </c>
    </row>
    <row r="127" spans="1:17" hidden="1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2"/>
        <v>6</v>
      </c>
      <c r="M127" s="1" t="str">
        <f>SABI_SUMMARY!L127</f>
        <v>CUB</v>
      </c>
      <c r="N127" s="1" t="str">
        <f>SABI_SUMMARY!M127</f>
        <v>MALE_CUB</v>
      </c>
      <c r="O127" s="1" t="str">
        <f>SABI_SUMMARY!N127</f>
        <v>MORTALITY</v>
      </c>
      <c r="P127" s="1">
        <f>SABI_SUMMARY!O127</f>
        <v>1</v>
      </c>
      <c r="Q127" s="1">
        <f t="shared" si="3"/>
        <v>1</v>
      </c>
    </row>
    <row r="128" spans="1:17" hidden="1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2"/>
        <v>7</v>
      </c>
      <c r="M128" s="1" t="str">
        <f>SABI_SUMMARY!L128</f>
        <v>CUB</v>
      </c>
      <c r="N128" s="1" t="str">
        <f>SABI_SUMMARY!M128</f>
        <v>FEMALE_CUB</v>
      </c>
      <c r="O128" s="1" t="str">
        <f>SABI_SUMMARY!N128</f>
        <v>MORTALITY</v>
      </c>
      <c r="P128" s="1">
        <f>SABI_SUMMARY!O128</f>
        <v>1</v>
      </c>
      <c r="Q128" s="1">
        <f t="shared" si="3"/>
        <v>1</v>
      </c>
    </row>
    <row r="129" spans="1:17" hidden="1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2"/>
        <v>1</v>
      </c>
      <c r="M129" s="1" t="str">
        <f>SABI_SUMMARY!L129</f>
        <v>CUB</v>
      </c>
      <c r="N129" s="1" t="str">
        <f>SABI_SUMMARY!M129</f>
        <v>NA_CUB</v>
      </c>
      <c r="O129" s="1" t="str">
        <f>SABI_SUMMARY!N129</f>
        <v>MORTALITY</v>
      </c>
      <c r="P129" s="1">
        <f>SABI_SUMMARY!O129</f>
        <v>1</v>
      </c>
      <c r="Q129" s="1">
        <f t="shared" si="3"/>
        <v>1</v>
      </c>
    </row>
    <row r="130" spans="1:17" hidden="1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2"/>
        <v>1</v>
      </c>
      <c r="M130" s="1" t="str">
        <f>SABI_SUMMARY!L130</f>
        <v>CUB</v>
      </c>
      <c r="N130" s="1" t="str">
        <f>SABI_SUMMARY!M130</f>
        <v>NA_CUB</v>
      </c>
      <c r="O130" s="1" t="str">
        <f>SABI_SUMMARY!N130</f>
        <v>MORTALITY</v>
      </c>
      <c r="P130" s="1">
        <f>SABI_SUMMARY!O130</f>
        <v>1</v>
      </c>
      <c r="Q130" s="1">
        <f t="shared" si="3"/>
        <v>1</v>
      </c>
    </row>
    <row r="131" spans="1:17" hidden="1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ref="L131:L194" si="4">IF(Q131&gt;0,K131,36)</f>
        <v>2</v>
      </c>
      <c r="M131" s="1" t="str">
        <f>SABI_SUMMARY!L131</f>
        <v>CUB</v>
      </c>
      <c r="N131" s="1" t="str">
        <f>SABI_SUMMARY!M131</f>
        <v>NA_CUB</v>
      </c>
      <c r="O131" s="1" t="str">
        <f>SABI_SUMMARY!N131</f>
        <v>MORTALITY</v>
      </c>
      <c r="P131" s="1">
        <f>SABI_SUMMARY!O131</f>
        <v>1</v>
      </c>
      <c r="Q131" s="1">
        <f t="shared" ref="Q131:Q194" si="5">IF(K131&lt;=36,1,0)</f>
        <v>1</v>
      </c>
    </row>
    <row r="132" spans="1:17" hidden="1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si="4"/>
        <v>2</v>
      </c>
      <c r="M132" s="1" t="str">
        <f>SABI_SUMMARY!L132</f>
        <v>CUB</v>
      </c>
      <c r="N132" s="1" t="str">
        <f>SABI_SUMMARY!M132</f>
        <v>NA_CUB</v>
      </c>
      <c r="O132" s="1" t="str">
        <f>SABI_SUMMARY!N132</f>
        <v>MORTALITY</v>
      </c>
      <c r="P132" s="1">
        <f>SABI_SUMMARY!O132</f>
        <v>1</v>
      </c>
      <c r="Q132" s="1">
        <f t="shared" si="5"/>
        <v>1</v>
      </c>
    </row>
    <row r="133" spans="1:17" hidden="1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4"/>
        <v>3</v>
      </c>
      <c r="M133" s="1" t="str">
        <f>SABI_SUMMARY!L133</f>
        <v>CUB</v>
      </c>
      <c r="N133" s="1" t="str">
        <f>SABI_SUMMARY!M133</f>
        <v>NA_CUB</v>
      </c>
      <c r="O133" s="1" t="str">
        <f>SABI_SUMMARY!N133</f>
        <v>MORTALITY</v>
      </c>
      <c r="P133" s="1">
        <f>SABI_SUMMARY!O133</f>
        <v>1</v>
      </c>
      <c r="Q133" s="1">
        <f t="shared" si="5"/>
        <v>1</v>
      </c>
    </row>
    <row r="134" spans="1:17" hidden="1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4"/>
        <v>3</v>
      </c>
      <c r="M134" s="1" t="str">
        <f>SABI_SUMMARY!L134</f>
        <v>CUB</v>
      </c>
      <c r="N134" s="1" t="str">
        <f>SABI_SUMMARY!M134</f>
        <v>NA_CUB</v>
      </c>
      <c r="O134" s="1" t="str">
        <f>SABI_SUMMARY!N134</f>
        <v>MORTALITY</v>
      </c>
      <c r="P134" s="1">
        <f>SABI_SUMMARY!O134</f>
        <v>1</v>
      </c>
      <c r="Q134" s="1">
        <f t="shared" si="5"/>
        <v>1</v>
      </c>
    </row>
    <row r="135" spans="1:17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4"/>
        <v>25</v>
      </c>
      <c r="M135" s="1" t="str">
        <f>SABI_SUMMARY!L135</f>
        <v>SUBADULT</v>
      </c>
      <c r="N135" s="1" t="str">
        <f>SABI_SUMMARY!M135</f>
        <v>MALE_SUBADULT</v>
      </c>
      <c r="O135" s="1" t="str">
        <f>SABI_SUMMARY!N135</f>
        <v>CENSORED</v>
      </c>
      <c r="P135" s="1">
        <f>SABI_SUMMARY!O135</f>
        <v>0</v>
      </c>
      <c r="Q135" s="1">
        <f t="shared" si="5"/>
        <v>1</v>
      </c>
    </row>
    <row r="136" spans="1:17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4"/>
        <v>25</v>
      </c>
      <c r="M136" s="1" t="str">
        <f>SABI_SUMMARY!L136</f>
        <v>SUBADULT</v>
      </c>
      <c r="N136" s="1" t="str">
        <f>SABI_SUMMARY!M136</f>
        <v>MALE_SUBADULT</v>
      </c>
      <c r="O136" s="1" t="str">
        <f>SABI_SUMMARY!N136</f>
        <v>CENSORED</v>
      </c>
      <c r="P136" s="1">
        <f>SABI_SUMMARY!O136</f>
        <v>0</v>
      </c>
      <c r="Q136" s="1">
        <f t="shared" si="5"/>
        <v>1</v>
      </c>
    </row>
    <row r="137" spans="1:17" hidden="1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4"/>
        <v>24</v>
      </c>
      <c r="M137" s="1" t="str">
        <f>SABI_SUMMARY!L137</f>
        <v>JUVENILE</v>
      </c>
      <c r="N137" s="1" t="str">
        <f>SABI_SUMMARY!M137</f>
        <v>FEMALE_JUVENILE</v>
      </c>
      <c r="O137" s="1" t="str">
        <f>SABI_SUMMARY!N137</f>
        <v>MORTALITY</v>
      </c>
      <c r="P137" s="1">
        <f>SABI_SUMMARY!O137</f>
        <v>1</v>
      </c>
      <c r="Q137" s="1">
        <f t="shared" si="5"/>
        <v>1</v>
      </c>
    </row>
    <row r="138" spans="1:17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4"/>
        <v>36</v>
      </c>
      <c r="M138" s="1" t="str">
        <f>SABI_SUMMARY!L138</f>
        <v>ADULT_84</v>
      </c>
      <c r="N138" s="1" t="str">
        <f>SABI_SUMMARY!M138</f>
        <v>FEMALE_ADULT_84</v>
      </c>
      <c r="O138" s="1" t="str">
        <f>SABI_SUMMARY!N138</f>
        <v>MORTALITY</v>
      </c>
      <c r="P138" s="1">
        <f>SABI_SUMMARY!O138</f>
        <v>1</v>
      </c>
      <c r="Q138" s="1">
        <f t="shared" si="5"/>
        <v>0</v>
      </c>
    </row>
    <row r="139" spans="1:17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4"/>
        <v>36</v>
      </c>
      <c r="M139" s="1" t="str">
        <f>SABI_SUMMARY!L139</f>
        <v>ADULT_84</v>
      </c>
      <c r="N139" s="1" t="str">
        <f>SABI_SUMMARY!M139</f>
        <v>FEMALE_ADULT_84</v>
      </c>
      <c r="O139" s="1" t="str">
        <f>SABI_SUMMARY!N139</f>
        <v>MORTALITY</v>
      </c>
      <c r="P139" s="1">
        <f>SABI_SUMMARY!O139</f>
        <v>1</v>
      </c>
      <c r="Q139" s="1">
        <f t="shared" si="5"/>
        <v>0</v>
      </c>
    </row>
    <row r="140" spans="1:17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4"/>
        <v>26</v>
      </c>
      <c r="M140" s="1" t="str">
        <f>SABI_SUMMARY!L140</f>
        <v>SUBADULT</v>
      </c>
      <c r="N140" s="1" t="str">
        <f>SABI_SUMMARY!M140</f>
        <v>MALE_SUBADULT</v>
      </c>
      <c r="O140" s="1" t="str">
        <f>SABI_SUMMARY!N140</f>
        <v>CENSORED</v>
      </c>
      <c r="P140" s="1">
        <f>SABI_SUMMARY!O140</f>
        <v>0</v>
      </c>
      <c r="Q140" s="1">
        <f t="shared" si="5"/>
        <v>1</v>
      </c>
    </row>
    <row r="141" spans="1:17" hidden="1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4"/>
        <v>1</v>
      </c>
      <c r="M141" s="1" t="str">
        <f>SABI_SUMMARY!L141</f>
        <v>CUB</v>
      </c>
      <c r="N141" s="1" t="str">
        <f>SABI_SUMMARY!M141</f>
        <v>NA_CUB</v>
      </c>
      <c r="O141" s="1" t="str">
        <f>SABI_SUMMARY!N141</f>
        <v>MORTALITY</v>
      </c>
      <c r="P141" s="1">
        <f>SABI_SUMMARY!O141</f>
        <v>1</v>
      </c>
      <c r="Q141" s="1">
        <f t="shared" si="5"/>
        <v>1</v>
      </c>
    </row>
    <row r="142" spans="1:17" hidden="1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4"/>
        <v>1</v>
      </c>
      <c r="M142" s="1" t="str">
        <f>SABI_SUMMARY!L142</f>
        <v>CUB</v>
      </c>
      <c r="N142" s="1" t="str">
        <f>SABI_SUMMARY!M142</f>
        <v>NA_CUB</v>
      </c>
      <c r="O142" s="1" t="str">
        <f>SABI_SUMMARY!N142</f>
        <v>MORTALITY</v>
      </c>
      <c r="P142" s="1">
        <f>SABI_SUMMARY!O142</f>
        <v>1</v>
      </c>
      <c r="Q142" s="1">
        <f t="shared" si="5"/>
        <v>1</v>
      </c>
    </row>
    <row r="143" spans="1:17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4"/>
        <v>36</v>
      </c>
      <c r="M143" s="1" t="str">
        <f>SABI_SUMMARY!L143</f>
        <v>ADULT_84</v>
      </c>
      <c r="N143" s="1" t="str">
        <f>SABI_SUMMARY!M143</f>
        <v>FEMALE_ADULT_84</v>
      </c>
      <c r="O143" s="1" t="str">
        <f>SABI_SUMMARY!N143</f>
        <v>CENSORED</v>
      </c>
      <c r="P143" s="1">
        <f>SABI_SUMMARY!O143</f>
        <v>0</v>
      </c>
      <c r="Q143" s="1">
        <f t="shared" si="5"/>
        <v>0</v>
      </c>
    </row>
    <row r="144" spans="1:17" hidden="1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4"/>
        <v>4</v>
      </c>
      <c r="M144" s="1" t="str">
        <f>SABI_SUMMARY!L144</f>
        <v>CUB</v>
      </c>
      <c r="N144" s="1" t="str">
        <f>SABI_SUMMARY!M144</f>
        <v>NA_CUB</v>
      </c>
      <c r="O144" s="1" t="str">
        <f>SABI_SUMMARY!N144</f>
        <v>MORTALITY</v>
      </c>
      <c r="P144" s="1">
        <f>SABI_SUMMARY!O144</f>
        <v>1</v>
      </c>
      <c r="Q144" s="1">
        <f t="shared" si="5"/>
        <v>1</v>
      </c>
    </row>
    <row r="145" spans="1:17" hidden="1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4"/>
        <v>6</v>
      </c>
      <c r="M145" s="1" t="str">
        <f>SABI_SUMMARY!L145</f>
        <v>CUB</v>
      </c>
      <c r="N145" s="1" t="str">
        <f>SABI_SUMMARY!M145</f>
        <v>NA_CUB</v>
      </c>
      <c r="O145" s="1" t="str">
        <f>SABI_SUMMARY!N145</f>
        <v>MORTALITY</v>
      </c>
      <c r="P145" s="1">
        <f>SABI_SUMMARY!O145</f>
        <v>1</v>
      </c>
      <c r="Q145" s="1">
        <f t="shared" si="5"/>
        <v>1</v>
      </c>
    </row>
    <row r="146" spans="1:17" hidden="1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4"/>
        <v>6</v>
      </c>
      <c r="M146" s="1" t="str">
        <f>SABI_SUMMARY!L146</f>
        <v>CUB</v>
      </c>
      <c r="N146" s="1" t="str">
        <f>SABI_SUMMARY!M146</f>
        <v>NA_CUB</v>
      </c>
      <c r="O146" s="1" t="str">
        <f>SABI_SUMMARY!N146</f>
        <v>MORTALITY</v>
      </c>
      <c r="P146" s="1">
        <f>SABI_SUMMARY!O146</f>
        <v>1</v>
      </c>
      <c r="Q146" s="1">
        <f t="shared" si="5"/>
        <v>1</v>
      </c>
    </row>
    <row r="147" spans="1:17" hidden="1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4"/>
        <v>1</v>
      </c>
      <c r="M147" s="1" t="str">
        <f>SABI_SUMMARY!L147</f>
        <v>CUB</v>
      </c>
      <c r="N147" s="1" t="str">
        <f>SABI_SUMMARY!M147</f>
        <v>NA_CUB</v>
      </c>
      <c r="O147" s="1" t="str">
        <f>SABI_SUMMARY!N147</f>
        <v>MORTALITY</v>
      </c>
      <c r="P147" s="1">
        <f>SABI_SUMMARY!O147</f>
        <v>1</v>
      </c>
      <c r="Q147" s="1">
        <f t="shared" si="5"/>
        <v>1</v>
      </c>
    </row>
    <row r="148" spans="1:17" hidden="1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4"/>
        <v>1</v>
      </c>
      <c r="M148" s="1" t="str">
        <f>SABI_SUMMARY!L148</f>
        <v>CUB</v>
      </c>
      <c r="N148" s="1" t="str">
        <f>SABI_SUMMARY!M148</f>
        <v>NA_CUB</v>
      </c>
      <c r="O148" s="1" t="str">
        <f>SABI_SUMMARY!N148</f>
        <v>MORTALITY</v>
      </c>
      <c r="P148" s="1">
        <f>SABI_SUMMARY!O148</f>
        <v>1</v>
      </c>
      <c r="Q148" s="1">
        <f t="shared" si="5"/>
        <v>1</v>
      </c>
    </row>
    <row r="149" spans="1:17" hidden="1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4"/>
        <v>2</v>
      </c>
      <c r="M149" s="1" t="str">
        <f>SABI_SUMMARY!L149</f>
        <v>CUB</v>
      </c>
      <c r="N149" s="1" t="str">
        <f>SABI_SUMMARY!M149</f>
        <v>NA_CUB</v>
      </c>
      <c r="O149" s="1" t="str">
        <f>SABI_SUMMARY!N149</f>
        <v>MORTALITY</v>
      </c>
      <c r="P149" s="1">
        <f>SABI_SUMMARY!O149</f>
        <v>1</v>
      </c>
      <c r="Q149" s="1">
        <f t="shared" si="5"/>
        <v>1</v>
      </c>
    </row>
    <row r="150" spans="1:17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4"/>
        <v>36</v>
      </c>
      <c r="M150" s="1" t="str">
        <f>SABI_SUMMARY!L150</f>
        <v>ADULT_84</v>
      </c>
      <c r="N150" s="1" t="str">
        <f>SABI_SUMMARY!M150</f>
        <v>FEMALE_ADULT_84</v>
      </c>
      <c r="O150" s="1" t="str">
        <f>SABI_SUMMARY!N150</f>
        <v>MORTALITY</v>
      </c>
      <c r="P150" s="1">
        <f>SABI_SUMMARY!O150</f>
        <v>1</v>
      </c>
      <c r="Q150" s="1">
        <f t="shared" si="5"/>
        <v>0</v>
      </c>
    </row>
    <row r="151" spans="1:17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4"/>
        <v>36</v>
      </c>
      <c r="M151" s="1" t="str">
        <f>SABI_SUMMARY!L151</f>
        <v>ADULT_60_72</v>
      </c>
      <c r="N151" s="1" t="str">
        <f>SABI_SUMMARY!M151</f>
        <v>FEMALE_ADULT_60_72</v>
      </c>
      <c r="O151" s="1" t="str">
        <f>SABI_SUMMARY!N151</f>
        <v>CENSORED</v>
      </c>
      <c r="P151" s="1">
        <f>SABI_SUMMARY!O151</f>
        <v>0</v>
      </c>
      <c r="Q151" s="1">
        <f t="shared" si="5"/>
        <v>0</v>
      </c>
    </row>
    <row r="152" spans="1:17" hidden="1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4"/>
        <v>1</v>
      </c>
      <c r="M152" s="1" t="str">
        <f>SABI_SUMMARY!L152</f>
        <v>CUB</v>
      </c>
      <c r="N152" s="1" t="str">
        <f>SABI_SUMMARY!M152</f>
        <v>NA_CUB</v>
      </c>
      <c r="O152" s="1" t="str">
        <f>SABI_SUMMARY!N152</f>
        <v>MORTALITY</v>
      </c>
      <c r="P152" s="1">
        <f>SABI_SUMMARY!O152</f>
        <v>1</v>
      </c>
      <c r="Q152" s="1">
        <f t="shared" si="5"/>
        <v>1</v>
      </c>
    </row>
    <row r="153" spans="1:17" hidden="1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4"/>
        <v>1</v>
      </c>
      <c r="M153" s="1" t="str">
        <f>SABI_SUMMARY!L153</f>
        <v>CUB</v>
      </c>
      <c r="N153" s="1" t="str">
        <f>SABI_SUMMARY!M153</f>
        <v>NA_CUB</v>
      </c>
      <c r="O153" s="1" t="str">
        <f>SABI_SUMMARY!N153</f>
        <v>MORTALITY</v>
      </c>
      <c r="P153" s="1">
        <f>SABI_SUMMARY!O153</f>
        <v>1</v>
      </c>
      <c r="Q153" s="1">
        <f t="shared" si="5"/>
        <v>1</v>
      </c>
    </row>
    <row r="154" spans="1:17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4"/>
        <v>29</v>
      </c>
      <c r="M154" s="1" t="str">
        <f>SABI_SUMMARY!L154</f>
        <v>SUBADULT</v>
      </c>
      <c r="N154" s="1" t="str">
        <f>SABI_SUMMARY!M154</f>
        <v>FEMALE_SUBADULT</v>
      </c>
      <c r="O154" s="1" t="str">
        <f>SABI_SUMMARY!N154</f>
        <v>CENSORED</v>
      </c>
      <c r="P154" s="1">
        <f>SABI_SUMMARY!O154</f>
        <v>0</v>
      </c>
      <c r="Q154" s="1">
        <f t="shared" si="5"/>
        <v>1</v>
      </c>
    </row>
    <row r="155" spans="1:17" hidden="1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4"/>
        <v>19</v>
      </c>
      <c r="M155" s="1" t="str">
        <f>SABI_SUMMARY!L155</f>
        <v>JUVENILE</v>
      </c>
      <c r="N155" s="1" t="str">
        <f>SABI_SUMMARY!M155</f>
        <v>FEMALE_JUVENILE</v>
      </c>
      <c r="O155" s="1" t="str">
        <f>SABI_SUMMARY!N155</f>
        <v>CENSORED</v>
      </c>
      <c r="P155" s="1">
        <f>SABI_SUMMARY!O155</f>
        <v>0</v>
      </c>
      <c r="Q155" s="1">
        <f t="shared" si="5"/>
        <v>1</v>
      </c>
    </row>
    <row r="156" spans="1:17" hidden="1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4"/>
        <v>2</v>
      </c>
      <c r="M156" s="1" t="str">
        <f>SABI_SUMMARY!L156</f>
        <v>CUB</v>
      </c>
      <c r="N156" s="1" t="str">
        <f>SABI_SUMMARY!M156</f>
        <v>NA_CUB</v>
      </c>
      <c r="O156" s="1" t="str">
        <f>SABI_SUMMARY!N156</f>
        <v>MORTALITY</v>
      </c>
      <c r="P156" s="1">
        <f>SABI_SUMMARY!O156</f>
        <v>1</v>
      </c>
      <c r="Q156" s="1">
        <f t="shared" si="5"/>
        <v>1</v>
      </c>
    </row>
    <row r="157" spans="1:17" hidden="1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4"/>
        <v>2</v>
      </c>
      <c r="M157" s="1" t="str">
        <f>SABI_SUMMARY!L157</f>
        <v>CUB</v>
      </c>
      <c r="N157" s="1" t="str">
        <f>SABI_SUMMARY!M157</f>
        <v>NA_CUB</v>
      </c>
      <c r="O157" s="1" t="str">
        <f>SABI_SUMMARY!N157</f>
        <v>MORTALITY</v>
      </c>
      <c r="P157" s="1">
        <f>SABI_SUMMARY!O157</f>
        <v>1</v>
      </c>
      <c r="Q157" s="1">
        <f t="shared" si="5"/>
        <v>1</v>
      </c>
    </row>
    <row r="158" spans="1:17" hidden="1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4"/>
        <v>2</v>
      </c>
      <c r="M158" s="1" t="str">
        <f>SABI_SUMMARY!L158</f>
        <v>CUB</v>
      </c>
      <c r="N158" s="1" t="str">
        <f>SABI_SUMMARY!M158</f>
        <v>NA_CUB</v>
      </c>
      <c r="O158" s="1" t="str">
        <f>SABI_SUMMARY!N158</f>
        <v>MORTALITY</v>
      </c>
      <c r="P158" s="1">
        <f>SABI_SUMMARY!O158</f>
        <v>1</v>
      </c>
      <c r="Q158" s="1">
        <f t="shared" si="5"/>
        <v>1</v>
      </c>
    </row>
    <row r="159" spans="1:17" hidden="1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4"/>
        <v>4</v>
      </c>
      <c r="M159" s="1" t="str">
        <f>SABI_SUMMARY!L159</f>
        <v>CUB</v>
      </c>
      <c r="N159" s="1" t="str">
        <f>SABI_SUMMARY!M159</f>
        <v>NA_CUB</v>
      </c>
      <c r="O159" s="1" t="str">
        <f>SABI_SUMMARY!N159</f>
        <v>MORTALITY</v>
      </c>
      <c r="P159" s="1">
        <f>SABI_SUMMARY!O159</f>
        <v>1</v>
      </c>
      <c r="Q159" s="1">
        <f t="shared" si="5"/>
        <v>1</v>
      </c>
    </row>
    <row r="160" spans="1:17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4"/>
        <v>25</v>
      </c>
      <c r="M160" s="1" t="str">
        <f>SABI_SUMMARY!L160</f>
        <v>SUBADULT</v>
      </c>
      <c r="N160" s="1" t="str">
        <f>SABI_SUMMARY!M160</f>
        <v>FEMALE_SUBADULT</v>
      </c>
      <c r="O160" s="1" t="str">
        <f>SABI_SUMMARY!N160</f>
        <v>CENSORED</v>
      </c>
      <c r="P160" s="1">
        <f>SABI_SUMMARY!O160</f>
        <v>0</v>
      </c>
      <c r="Q160" s="1">
        <f t="shared" si="5"/>
        <v>1</v>
      </c>
    </row>
    <row r="161" spans="1:17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4"/>
        <v>36</v>
      </c>
      <c r="M161" s="1" t="str">
        <f>SABI_SUMMARY!L161</f>
        <v>ADULT_36_48</v>
      </c>
      <c r="N161" s="1" t="str">
        <f>SABI_SUMMARY!M161</f>
        <v>MALE_ADULT_36_48</v>
      </c>
      <c r="O161" s="1" t="str">
        <f>SABI_SUMMARY!N161</f>
        <v>CENSORED</v>
      </c>
      <c r="P161" s="1">
        <f>SABI_SUMMARY!O161</f>
        <v>0</v>
      </c>
      <c r="Q161" s="1">
        <f t="shared" si="5"/>
        <v>0</v>
      </c>
    </row>
    <row r="162" spans="1:17" hidden="1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4"/>
        <v>11</v>
      </c>
      <c r="M162" s="1" t="str">
        <f>SABI_SUMMARY!L162</f>
        <v>CUB</v>
      </c>
      <c r="N162" s="1" t="str">
        <f>SABI_SUMMARY!M162</f>
        <v>MALE_CUB</v>
      </c>
      <c r="O162" s="1" t="str">
        <f>SABI_SUMMARY!N162</f>
        <v>MORTALITY</v>
      </c>
      <c r="P162" s="1">
        <f>SABI_SUMMARY!O162</f>
        <v>1</v>
      </c>
      <c r="Q162" s="1">
        <f t="shared" si="5"/>
        <v>1</v>
      </c>
    </row>
    <row r="163" spans="1:17" hidden="1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4"/>
        <v>22</v>
      </c>
      <c r="M163" s="1" t="str">
        <f>SABI_SUMMARY!L163</f>
        <v>JUVENILE</v>
      </c>
      <c r="N163" s="1" t="str">
        <f>SABI_SUMMARY!M163</f>
        <v>FEMALE_JUVENILE</v>
      </c>
      <c r="O163" s="1" t="str">
        <f>SABI_SUMMARY!N163</f>
        <v>CENSORED</v>
      </c>
      <c r="P163" s="1">
        <f>SABI_SUMMARY!O163</f>
        <v>0</v>
      </c>
      <c r="Q163" s="1">
        <f t="shared" si="5"/>
        <v>1</v>
      </c>
    </row>
    <row r="164" spans="1:17" hidden="1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4"/>
        <v>21</v>
      </c>
      <c r="M164" s="1" t="str">
        <f>SABI_SUMMARY!L164</f>
        <v>JUVENILE</v>
      </c>
      <c r="N164" s="1" t="str">
        <f>SABI_SUMMARY!M164</f>
        <v>MALE_JUVENILE</v>
      </c>
      <c r="O164" s="1" t="str">
        <f>SABI_SUMMARY!N164</f>
        <v>CENSORED</v>
      </c>
      <c r="P164" s="1">
        <f>SABI_SUMMARY!O164</f>
        <v>0</v>
      </c>
      <c r="Q164" s="1">
        <f t="shared" si="5"/>
        <v>1</v>
      </c>
    </row>
    <row r="165" spans="1:17" hidden="1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4"/>
        <v>21</v>
      </c>
      <c r="M165" s="1" t="str">
        <f>SABI_SUMMARY!L165</f>
        <v>JUVENILE</v>
      </c>
      <c r="N165" s="1" t="str">
        <f>SABI_SUMMARY!M165</f>
        <v>MALE_JUVENILE</v>
      </c>
      <c r="O165" s="1" t="str">
        <f>SABI_SUMMARY!N165</f>
        <v>CENSORED</v>
      </c>
      <c r="P165" s="1">
        <f>SABI_SUMMARY!O165</f>
        <v>0</v>
      </c>
      <c r="Q165" s="1">
        <f t="shared" si="5"/>
        <v>1</v>
      </c>
    </row>
    <row r="166" spans="1:17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4"/>
        <v>29</v>
      </c>
      <c r="M166" s="1" t="str">
        <f>SABI_SUMMARY!L166</f>
        <v>SUBADULT</v>
      </c>
      <c r="N166" s="1" t="str">
        <f>SABI_SUMMARY!M166</f>
        <v>FEMALE_SUBADULT</v>
      </c>
      <c r="O166" s="1" t="str">
        <f>SABI_SUMMARY!N166</f>
        <v>CENSORED</v>
      </c>
      <c r="P166" s="1">
        <f>SABI_SUMMARY!O166</f>
        <v>0</v>
      </c>
      <c r="Q166" s="1">
        <f t="shared" si="5"/>
        <v>1</v>
      </c>
    </row>
    <row r="167" spans="1:17" hidden="1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4"/>
        <v>2</v>
      </c>
      <c r="M167" s="1" t="str">
        <f>SABI_SUMMARY!L167</f>
        <v>CUB</v>
      </c>
      <c r="N167" s="1" t="str">
        <f>SABI_SUMMARY!M167</f>
        <v>NA_CUB</v>
      </c>
      <c r="O167" s="1" t="str">
        <f>SABI_SUMMARY!N167</f>
        <v>MORTALITY</v>
      </c>
      <c r="P167" s="1">
        <f>SABI_SUMMARY!O167</f>
        <v>1</v>
      </c>
      <c r="Q167" s="1">
        <f t="shared" si="5"/>
        <v>1</v>
      </c>
    </row>
    <row r="168" spans="1:17" hidden="1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4"/>
        <v>5</v>
      </c>
      <c r="M168" s="1" t="str">
        <f>SABI_SUMMARY!L168</f>
        <v>CUB</v>
      </c>
      <c r="N168" s="1" t="str">
        <f>SABI_SUMMARY!M168</f>
        <v>MALE_CUB</v>
      </c>
      <c r="O168" s="1" t="str">
        <f>SABI_SUMMARY!N168</f>
        <v>MORTALITY</v>
      </c>
      <c r="P168" s="1">
        <f>SABI_SUMMARY!O168</f>
        <v>1</v>
      </c>
      <c r="Q168" s="1">
        <f t="shared" si="5"/>
        <v>1</v>
      </c>
    </row>
    <row r="169" spans="1:17" hidden="1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4"/>
        <v>7</v>
      </c>
      <c r="M169" s="1" t="str">
        <f>SABI_SUMMARY!L169</f>
        <v>CUB</v>
      </c>
      <c r="N169" s="1" t="str">
        <f>SABI_SUMMARY!M169</f>
        <v>NA_CUB</v>
      </c>
      <c r="O169" s="1" t="str">
        <f>SABI_SUMMARY!N169</f>
        <v>MORTALITY</v>
      </c>
      <c r="P169" s="1">
        <f>SABI_SUMMARY!O169</f>
        <v>1</v>
      </c>
      <c r="Q169" s="1">
        <f t="shared" si="5"/>
        <v>1</v>
      </c>
    </row>
    <row r="170" spans="1:17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4"/>
        <v>35</v>
      </c>
      <c r="M170" s="1" t="str">
        <f>SABI_SUMMARY!L170</f>
        <v>SUBADULT</v>
      </c>
      <c r="N170" s="1" t="str">
        <f>SABI_SUMMARY!M170</f>
        <v>MALE_SUBADULT</v>
      </c>
      <c r="O170" s="1" t="str">
        <f>SABI_SUMMARY!N170</f>
        <v>CENSORED</v>
      </c>
      <c r="P170" s="1">
        <f>SABI_SUMMARY!O170</f>
        <v>0</v>
      </c>
      <c r="Q170" s="1">
        <f t="shared" si="5"/>
        <v>1</v>
      </c>
    </row>
    <row r="171" spans="1:17" hidden="1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4"/>
        <v>12</v>
      </c>
      <c r="M171" s="1" t="str">
        <f>SABI_SUMMARY!L171</f>
        <v>CUB</v>
      </c>
      <c r="N171" s="1" t="str">
        <f>SABI_SUMMARY!M171</f>
        <v>FEMALE_CUB</v>
      </c>
      <c r="O171" s="1" t="str">
        <f>SABI_SUMMARY!N171</f>
        <v>CENSORED</v>
      </c>
      <c r="P171" s="1">
        <f>SABI_SUMMARY!O171</f>
        <v>0</v>
      </c>
      <c r="Q171" s="1">
        <f t="shared" si="5"/>
        <v>1</v>
      </c>
    </row>
    <row r="172" spans="1:17" hidden="1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4"/>
        <v>12</v>
      </c>
      <c r="M172" s="1" t="str">
        <f>SABI_SUMMARY!L172</f>
        <v>CUB</v>
      </c>
      <c r="N172" s="1" t="str">
        <f>SABI_SUMMARY!M172</f>
        <v>MALE_CUB</v>
      </c>
      <c r="O172" s="1" t="str">
        <f>SABI_SUMMARY!N172</f>
        <v>CENSORED</v>
      </c>
      <c r="P172" s="1">
        <f>SABI_SUMMARY!O172</f>
        <v>0</v>
      </c>
      <c r="Q172" s="1">
        <f t="shared" si="5"/>
        <v>1</v>
      </c>
    </row>
    <row r="173" spans="1:17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4"/>
        <v>36</v>
      </c>
      <c r="M173" s="1" t="str">
        <f>SABI_SUMMARY!L173</f>
        <v>ADULT_36_48</v>
      </c>
      <c r="N173" s="1" t="str">
        <f>SABI_SUMMARY!M173</f>
        <v>FEMALE_ADULT_36_48</v>
      </c>
      <c r="O173" s="1" t="str">
        <f>SABI_SUMMARY!N173</f>
        <v>MORTALITY</v>
      </c>
      <c r="P173" s="1">
        <f>SABI_SUMMARY!O173</f>
        <v>1</v>
      </c>
      <c r="Q173" s="1">
        <f t="shared" si="5"/>
        <v>0</v>
      </c>
    </row>
    <row r="174" spans="1:17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4"/>
        <v>36</v>
      </c>
      <c r="M174" s="1" t="str">
        <f>SABI_SUMMARY!L174</f>
        <v>ADULT_48_60</v>
      </c>
      <c r="N174" s="1" t="str">
        <f>SABI_SUMMARY!M174</f>
        <v>FEMALE_ADULT_48_60</v>
      </c>
      <c r="O174" s="1" t="str">
        <f>SABI_SUMMARY!N174</f>
        <v>CENSORED</v>
      </c>
      <c r="P174" s="1">
        <f>SABI_SUMMARY!O174</f>
        <v>0</v>
      </c>
      <c r="Q174" s="1">
        <f t="shared" si="5"/>
        <v>0</v>
      </c>
    </row>
    <row r="175" spans="1:17" hidden="1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4"/>
        <v>19</v>
      </c>
      <c r="M175" s="1" t="str">
        <f>SABI_SUMMARY!L175</f>
        <v>JUVENILE</v>
      </c>
      <c r="N175" s="1" t="str">
        <f>SABI_SUMMARY!M175</f>
        <v>MALE_JUVENILE</v>
      </c>
      <c r="O175" s="1" t="str">
        <f>SABI_SUMMARY!N175</f>
        <v>CENSORED</v>
      </c>
      <c r="P175" s="1">
        <f>SABI_SUMMARY!O175</f>
        <v>0</v>
      </c>
      <c r="Q175" s="1">
        <f t="shared" si="5"/>
        <v>1</v>
      </c>
    </row>
    <row r="176" spans="1:17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4"/>
        <v>36</v>
      </c>
      <c r="M176" s="1" t="str">
        <f>SABI_SUMMARY!L176</f>
        <v>ADULT_72_84</v>
      </c>
      <c r="N176" s="1" t="str">
        <f>SABI_SUMMARY!M176</f>
        <v>FEMALE_ADULT_72_84</v>
      </c>
      <c r="O176" s="1" t="str">
        <f>SABI_SUMMARY!N176</f>
        <v>MORTALITY</v>
      </c>
      <c r="P176" s="1">
        <f>SABI_SUMMARY!O176</f>
        <v>1</v>
      </c>
      <c r="Q176" s="1">
        <f t="shared" si="5"/>
        <v>0</v>
      </c>
    </row>
    <row r="177" spans="1:17" hidden="1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4"/>
        <v>3</v>
      </c>
      <c r="M177" s="1" t="str">
        <f>SABI_SUMMARY!L177</f>
        <v>CUB</v>
      </c>
      <c r="N177" s="1" t="str">
        <f>SABI_SUMMARY!M177</f>
        <v>NA_CUB</v>
      </c>
      <c r="O177" s="1" t="str">
        <f>SABI_SUMMARY!N177</f>
        <v>MORTALITY</v>
      </c>
      <c r="P177" s="1">
        <f>SABI_SUMMARY!O177</f>
        <v>1</v>
      </c>
      <c r="Q177" s="1">
        <f t="shared" si="5"/>
        <v>1</v>
      </c>
    </row>
    <row r="178" spans="1:17" hidden="1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4"/>
        <v>3</v>
      </c>
      <c r="M178" s="1" t="str">
        <f>SABI_SUMMARY!L178</f>
        <v>CUB</v>
      </c>
      <c r="N178" s="1" t="str">
        <f>SABI_SUMMARY!M178</f>
        <v>NA_CUB</v>
      </c>
      <c r="O178" s="1" t="str">
        <f>SABI_SUMMARY!N178</f>
        <v>MORTALITY</v>
      </c>
      <c r="P178" s="1">
        <f>SABI_SUMMARY!O178</f>
        <v>1</v>
      </c>
      <c r="Q178" s="1">
        <f t="shared" si="5"/>
        <v>1</v>
      </c>
    </row>
    <row r="179" spans="1:17" hidden="1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4"/>
        <v>13</v>
      </c>
      <c r="M179" s="1" t="str">
        <f>SABI_SUMMARY!L179</f>
        <v>JUVENILE</v>
      </c>
      <c r="N179" s="1" t="str">
        <f>SABI_SUMMARY!M179</f>
        <v>FEMALE_JUVENILE</v>
      </c>
      <c r="O179" s="1" t="str">
        <f>SABI_SUMMARY!N179</f>
        <v>CENSORED</v>
      </c>
      <c r="P179" s="1">
        <f>SABI_SUMMARY!O179</f>
        <v>0</v>
      </c>
      <c r="Q179" s="1">
        <f t="shared" si="5"/>
        <v>1</v>
      </c>
    </row>
    <row r="180" spans="1:17" hidden="1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4"/>
        <v>20</v>
      </c>
      <c r="M180" s="1" t="str">
        <f>SABI_SUMMARY!L180</f>
        <v>JUVENILE</v>
      </c>
      <c r="N180" s="1" t="str">
        <f>SABI_SUMMARY!M180</f>
        <v>MALE_JUVENILE</v>
      </c>
      <c r="O180" s="1" t="str">
        <f>SABI_SUMMARY!N180</f>
        <v>MORTALITY</v>
      </c>
      <c r="P180" s="1">
        <f>SABI_SUMMARY!O180</f>
        <v>1</v>
      </c>
      <c r="Q180" s="1">
        <f t="shared" si="5"/>
        <v>1</v>
      </c>
    </row>
    <row r="181" spans="1:17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4"/>
        <v>36</v>
      </c>
      <c r="M181" s="1" t="str">
        <f>SABI_SUMMARY!L181</f>
        <v>ADULT_84</v>
      </c>
      <c r="N181" s="1" t="str">
        <f>SABI_SUMMARY!M181</f>
        <v>FEMALE_ADULT_84</v>
      </c>
      <c r="O181" s="1" t="str">
        <f>SABI_SUMMARY!N181</f>
        <v>MORTALITY</v>
      </c>
      <c r="P181" s="1">
        <f>SABI_SUMMARY!O181</f>
        <v>1</v>
      </c>
      <c r="Q181" s="1">
        <f t="shared" si="5"/>
        <v>0</v>
      </c>
    </row>
    <row r="182" spans="1:17" hidden="1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4"/>
        <v>14</v>
      </c>
      <c r="M182" s="1" t="str">
        <f>SABI_SUMMARY!L182</f>
        <v>JUVENILE</v>
      </c>
      <c r="N182" s="1" t="str">
        <f>SABI_SUMMARY!M182</f>
        <v>MALE_JUVENILE</v>
      </c>
      <c r="O182" s="1" t="str">
        <f>SABI_SUMMARY!N182</f>
        <v>CENSORED</v>
      </c>
      <c r="P182" s="1">
        <f>SABI_SUMMARY!O182</f>
        <v>0</v>
      </c>
      <c r="Q182" s="1">
        <f t="shared" si="5"/>
        <v>1</v>
      </c>
    </row>
    <row r="183" spans="1:17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4"/>
        <v>36</v>
      </c>
      <c r="M183" s="1" t="str">
        <f>SABI_SUMMARY!L183</f>
        <v>ADULT_60_72</v>
      </c>
      <c r="N183" s="1" t="str">
        <f>SABI_SUMMARY!M183</f>
        <v>FEMALE_ADULT_60_72</v>
      </c>
      <c r="O183" s="1" t="str">
        <f>SABI_SUMMARY!N183</f>
        <v>MORTALITY</v>
      </c>
      <c r="P183" s="1">
        <f>SABI_SUMMARY!O183</f>
        <v>1</v>
      </c>
      <c r="Q183" s="1">
        <f t="shared" si="5"/>
        <v>0</v>
      </c>
    </row>
    <row r="184" spans="1:17" hidden="1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4"/>
        <v>1</v>
      </c>
      <c r="M184" s="1" t="str">
        <f>SABI_SUMMARY!L184</f>
        <v>CUB</v>
      </c>
      <c r="N184" s="1" t="str">
        <f>SABI_SUMMARY!M184</f>
        <v>NA_CUB</v>
      </c>
      <c r="O184" s="1" t="str">
        <f>SABI_SUMMARY!N184</f>
        <v>MORTALITY</v>
      </c>
      <c r="P184" s="1">
        <f>SABI_SUMMARY!O184</f>
        <v>1</v>
      </c>
      <c r="Q184" s="1">
        <f t="shared" si="5"/>
        <v>1</v>
      </c>
    </row>
    <row r="185" spans="1:17" hidden="1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4"/>
        <v>1</v>
      </c>
      <c r="M185" s="1" t="str">
        <f>SABI_SUMMARY!L185</f>
        <v>CUB</v>
      </c>
      <c r="N185" s="1" t="str">
        <f>SABI_SUMMARY!M185</f>
        <v>NA_CUB</v>
      </c>
      <c r="O185" s="1" t="str">
        <f>SABI_SUMMARY!N185</f>
        <v>MORTALITY</v>
      </c>
      <c r="P185" s="1">
        <f>SABI_SUMMARY!O185</f>
        <v>1</v>
      </c>
      <c r="Q185" s="1">
        <f t="shared" si="5"/>
        <v>1</v>
      </c>
    </row>
    <row r="186" spans="1:17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4"/>
        <v>36</v>
      </c>
      <c r="M186" s="1" t="str">
        <f>SABI_SUMMARY!L186</f>
        <v>SUBADULT</v>
      </c>
      <c r="N186" s="1" t="str">
        <f>SABI_SUMMARY!M186</f>
        <v>MALE_SUBADULT</v>
      </c>
      <c r="O186" s="1" t="str">
        <f>SABI_SUMMARY!N186</f>
        <v>CENSORED</v>
      </c>
      <c r="P186" s="1">
        <f>SABI_SUMMARY!O186</f>
        <v>0</v>
      </c>
      <c r="Q186" s="1">
        <f t="shared" si="5"/>
        <v>1</v>
      </c>
    </row>
    <row r="187" spans="1:17" hidden="1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4"/>
        <v>4</v>
      </c>
      <c r="M187" s="1" t="str">
        <f>SABI_SUMMARY!L187</f>
        <v>CUB</v>
      </c>
      <c r="N187" s="1" t="str">
        <f>SABI_SUMMARY!M187</f>
        <v>NA_CUB</v>
      </c>
      <c r="O187" s="1" t="str">
        <f>SABI_SUMMARY!N187</f>
        <v>MORTALITY</v>
      </c>
      <c r="P187" s="1">
        <f>SABI_SUMMARY!O187</f>
        <v>1</v>
      </c>
      <c r="Q187" s="1">
        <f t="shared" si="5"/>
        <v>1</v>
      </c>
    </row>
    <row r="188" spans="1:17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4"/>
        <v>36</v>
      </c>
      <c r="M188" s="1" t="str">
        <f>SABI_SUMMARY!L188</f>
        <v>ADULT_48_60</v>
      </c>
      <c r="N188" s="1" t="str">
        <f>SABI_SUMMARY!M188</f>
        <v>FEMALE_ADULT_48_60</v>
      </c>
      <c r="O188" s="1" t="str">
        <f>SABI_SUMMARY!N188</f>
        <v>MORTALITY</v>
      </c>
      <c r="P188" s="1">
        <f>SABI_SUMMARY!O188</f>
        <v>1</v>
      </c>
      <c r="Q188" s="1">
        <f t="shared" si="5"/>
        <v>0</v>
      </c>
    </row>
    <row r="189" spans="1:17" hidden="1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4"/>
        <v>17</v>
      </c>
      <c r="M189" s="1" t="str">
        <f>SABI_SUMMARY!L189</f>
        <v>JUVENILE</v>
      </c>
      <c r="N189" s="1" t="str">
        <f>SABI_SUMMARY!M189</f>
        <v>MALE_JUVENILE</v>
      </c>
      <c r="O189" s="1" t="str">
        <f>SABI_SUMMARY!N189</f>
        <v>CENSORED</v>
      </c>
      <c r="P189" s="1">
        <f>SABI_SUMMARY!O189</f>
        <v>0</v>
      </c>
      <c r="Q189" s="1">
        <f t="shared" si="5"/>
        <v>1</v>
      </c>
    </row>
    <row r="190" spans="1:17" hidden="1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4"/>
        <v>2</v>
      </c>
      <c r="M190" s="1" t="str">
        <f>SABI_SUMMARY!L190</f>
        <v>CUB</v>
      </c>
      <c r="N190" s="1" t="str">
        <f>SABI_SUMMARY!M190</f>
        <v>NA_CUB</v>
      </c>
      <c r="O190" s="1" t="str">
        <f>SABI_SUMMARY!N190</f>
        <v>MORTALITY</v>
      </c>
      <c r="P190" s="1">
        <f>SABI_SUMMARY!O190</f>
        <v>1</v>
      </c>
      <c r="Q190" s="1">
        <f t="shared" si="5"/>
        <v>1</v>
      </c>
    </row>
    <row r="191" spans="1:17" hidden="1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4"/>
        <v>2</v>
      </c>
      <c r="M191" s="1" t="str">
        <f>SABI_SUMMARY!L191</f>
        <v>CUB</v>
      </c>
      <c r="N191" s="1" t="str">
        <f>SABI_SUMMARY!M191</f>
        <v>NA_CUB</v>
      </c>
      <c r="O191" s="1" t="str">
        <f>SABI_SUMMARY!N191</f>
        <v>MORTALITY</v>
      </c>
      <c r="P191" s="1">
        <f>SABI_SUMMARY!O191</f>
        <v>1</v>
      </c>
      <c r="Q191" s="1">
        <f t="shared" si="5"/>
        <v>1</v>
      </c>
    </row>
    <row r="192" spans="1:17" hidden="1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4"/>
        <v>4</v>
      </c>
      <c r="M192" s="1" t="str">
        <f>SABI_SUMMARY!L192</f>
        <v>CUB</v>
      </c>
      <c r="N192" s="1" t="str">
        <f>SABI_SUMMARY!M192</f>
        <v>MALE_CUB</v>
      </c>
      <c r="O192" s="1" t="str">
        <f>SABI_SUMMARY!N192</f>
        <v>MORTALITY</v>
      </c>
      <c r="P192" s="1">
        <f>SABI_SUMMARY!O192</f>
        <v>1</v>
      </c>
      <c r="Q192" s="1">
        <f t="shared" si="5"/>
        <v>1</v>
      </c>
    </row>
    <row r="193" spans="1:17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4"/>
        <v>32</v>
      </c>
      <c r="M193" s="1" t="str">
        <f>SABI_SUMMARY!L193</f>
        <v>SUBADULT</v>
      </c>
      <c r="N193" s="1" t="str">
        <f>SABI_SUMMARY!M193</f>
        <v>FEMALE_SUBADULT</v>
      </c>
      <c r="O193" s="1" t="str">
        <f>SABI_SUMMARY!N193</f>
        <v>MORTALITY</v>
      </c>
      <c r="P193" s="1">
        <f>SABI_SUMMARY!O193</f>
        <v>1</v>
      </c>
      <c r="Q193" s="1">
        <f t="shared" si="5"/>
        <v>1</v>
      </c>
    </row>
    <row r="194" spans="1:17" hidden="1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4"/>
        <v>4</v>
      </c>
      <c r="M194" s="1" t="str">
        <f>SABI_SUMMARY!L194</f>
        <v>CUB</v>
      </c>
      <c r="N194" s="1" t="str">
        <f>SABI_SUMMARY!M194</f>
        <v>NA_CUB</v>
      </c>
      <c r="O194" s="1" t="str">
        <f>SABI_SUMMARY!N194</f>
        <v>MORTALITY</v>
      </c>
      <c r="P194" s="1">
        <f>SABI_SUMMARY!O194</f>
        <v>1</v>
      </c>
      <c r="Q194" s="1">
        <f t="shared" si="5"/>
        <v>1</v>
      </c>
    </row>
    <row r="195" spans="1:17" hidden="1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ref="L195:L258" si="6">IF(Q195&gt;0,K195,36)</f>
        <v>4</v>
      </c>
      <c r="M195" s="1" t="str">
        <f>SABI_SUMMARY!L195</f>
        <v>CUB</v>
      </c>
      <c r="N195" s="1" t="str">
        <f>SABI_SUMMARY!M195</f>
        <v>NA_CUB</v>
      </c>
      <c r="O195" s="1" t="str">
        <f>SABI_SUMMARY!N195</f>
        <v>MORTALITY</v>
      </c>
      <c r="P195" s="1">
        <f>SABI_SUMMARY!O195</f>
        <v>1</v>
      </c>
      <c r="Q195" s="1">
        <f t="shared" ref="Q195:Q258" si="7">IF(K195&lt;=36,1,0)</f>
        <v>1</v>
      </c>
    </row>
    <row r="196" spans="1:17" hidden="1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si="6"/>
        <v>1</v>
      </c>
      <c r="M196" s="1" t="str">
        <f>SABI_SUMMARY!L196</f>
        <v>CUB</v>
      </c>
      <c r="N196" s="1" t="str">
        <f>SABI_SUMMARY!M196</f>
        <v>NA_CUB</v>
      </c>
      <c r="O196" s="1" t="str">
        <f>SABI_SUMMARY!N196</f>
        <v>MORTALITY</v>
      </c>
      <c r="P196" s="1">
        <f>SABI_SUMMARY!O196</f>
        <v>1</v>
      </c>
      <c r="Q196" s="1">
        <f t="shared" si="7"/>
        <v>1</v>
      </c>
    </row>
    <row r="197" spans="1:17" hidden="1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6"/>
        <v>3</v>
      </c>
      <c r="M197" s="1" t="str">
        <f>SABI_SUMMARY!L197</f>
        <v>CUB</v>
      </c>
      <c r="N197" s="1" t="str">
        <f>SABI_SUMMARY!M197</f>
        <v>NA_CUB</v>
      </c>
      <c r="O197" s="1" t="str">
        <f>SABI_SUMMARY!N197</f>
        <v>MORTALITY</v>
      </c>
      <c r="P197" s="1">
        <f>SABI_SUMMARY!O197</f>
        <v>1</v>
      </c>
      <c r="Q197" s="1">
        <f t="shared" si="7"/>
        <v>1</v>
      </c>
    </row>
    <row r="198" spans="1:17" hidden="1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6"/>
        <v>7</v>
      </c>
      <c r="M198" s="1" t="str">
        <f>SABI_SUMMARY!L198</f>
        <v>CUB</v>
      </c>
      <c r="N198" s="1" t="str">
        <f>SABI_SUMMARY!M198</f>
        <v>MALE_CUB</v>
      </c>
      <c r="O198" s="1" t="str">
        <f>SABI_SUMMARY!N198</f>
        <v>MORTALITY</v>
      </c>
      <c r="P198" s="1">
        <f>SABI_SUMMARY!O198</f>
        <v>1</v>
      </c>
      <c r="Q198" s="1">
        <f t="shared" si="7"/>
        <v>1</v>
      </c>
    </row>
    <row r="199" spans="1:17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6"/>
        <v>36</v>
      </c>
      <c r="M199" s="1" t="str">
        <f>SABI_SUMMARY!L199</f>
        <v>ADULT_72_84</v>
      </c>
      <c r="N199" s="1" t="str">
        <f>SABI_SUMMARY!M199</f>
        <v>MALE_ADULT_72_84</v>
      </c>
      <c r="O199" s="1" t="str">
        <f>SABI_SUMMARY!N199</f>
        <v>CENSORED</v>
      </c>
      <c r="P199" s="1">
        <f>SABI_SUMMARY!O199</f>
        <v>0</v>
      </c>
      <c r="Q199" s="1">
        <f t="shared" si="7"/>
        <v>0</v>
      </c>
    </row>
    <row r="200" spans="1:17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6"/>
        <v>36</v>
      </c>
      <c r="M200" s="1" t="str">
        <f>SABI_SUMMARY!L200</f>
        <v>ADULT_72_84</v>
      </c>
      <c r="N200" s="1" t="str">
        <f>SABI_SUMMARY!M200</f>
        <v>MALE_ADULT_72_84</v>
      </c>
      <c r="O200" s="1" t="str">
        <f>SABI_SUMMARY!N200</f>
        <v>CENSORED</v>
      </c>
      <c r="P200" s="1">
        <f>SABI_SUMMARY!O200</f>
        <v>0</v>
      </c>
      <c r="Q200" s="1">
        <f t="shared" si="7"/>
        <v>0</v>
      </c>
    </row>
    <row r="201" spans="1:17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6"/>
        <v>36</v>
      </c>
      <c r="M201" s="1" t="str">
        <f>SABI_SUMMARY!L201</f>
        <v>ADULT_72_84</v>
      </c>
      <c r="N201" s="1" t="str">
        <f>SABI_SUMMARY!M201</f>
        <v>MALE_ADULT_72_84</v>
      </c>
      <c r="O201" s="1" t="str">
        <f>SABI_SUMMARY!N201</f>
        <v>CENSORED</v>
      </c>
      <c r="P201" s="1">
        <f>SABI_SUMMARY!O201</f>
        <v>0</v>
      </c>
      <c r="Q201" s="1">
        <f t="shared" si="7"/>
        <v>0</v>
      </c>
    </row>
    <row r="202" spans="1:17" hidden="1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6"/>
        <v>2</v>
      </c>
      <c r="M202" s="1" t="str">
        <f>SABI_SUMMARY!L202</f>
        <v>CUB</v>
      </c>
      <c r="N202" s="1" t="str">
        <f>SABI_SUMMARY!M202</f>
        <v>NA_CUB</v>
      </c>
      <c r="O202" s="1" t="str">
        <f>SABI_SUMMARY!N202</f>
        <v>MORTALITY</v>
      </c>
      <c r="P202" s="1">
        <f>SABI_SUMMARY!O202</f>
        <v>1</v>
      </c>
      <c r="Q202" s="1">
        <f t="shared" si="7"/>
        <v>1</v>
      </c>
    </row>
    <row r="203" spans="1:17" hidden="1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6"/>
        <v>2</v>
      </c>
      <c r="M203" s="1" t="str">
        <f>SABI_SUMMARY!L203</f>
        <v>CUB</v>
      </c>
      <c r="N203" s="1" t="str">
        <f>SABI_SUMMARY!M203</f>
        <v>NA_CUB</v>
      </c>
      <c r="O203" s="1" t="str">
        <f>SABI_SUMMARY!N203</f>
        <v>MORTALITY</v>
      </c>
      <c r="P203" s="1">
        <f>SABI_SUMMARY!O203</f>
        <v>1</v>
      </c>
      <c r="Q203" s="1">
        <f t="shared" si="7"/>
        <v>1</v>
      </c>
    </row>
    <row r="204" spans="1:17" hidden="1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6"/>
        <v>1</v>
      </c>
      <c r="M204" s="1" t="str">
        <f>SABI_SUMMARY!L204</f>
        <v>CUB</v>
      </c>
      <c r="N204" s="1" t="str">
        <f>SABI_SUMMARY!M204</f>
        <v>NA_CUB</v>
      </c>
      <c r="O204" s="1" t="str">
        <f>SABI_SUMMARY!N204</f>
        <v>MORTALITY</v>
      </c>
      <c r="P204" s="1">
        <f>SABI_SUMMARY!O204</f>
        <v>1</v>
      </c>
      <c r="Q204" s="1">
        <f t="shared" si="7"/>
        <v>1</v>
      </c>
    </row>
    <row r="205" spans="1:17" hidden="1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6"/>
        <v>5</v>
      </c>
      <c r="M205" s="1" t="str">
        <f>SABI_SUMMARY!L205</f>
        <v>CUB</v>
      </c>
      <c r="N205" s="1" t="str">
        <f>SABI_SUMMARY!M205</f>
        <v>MALE_CUB</v>
      </c>
      <c r="O205" s="1" t="str">
        <f>SABI_SUMMARY!N205</f>
        <v>MORTALITY</v>
      </c>
      <c r="P205" s="1">
        <f>SABI_SUMMARY!O205</f>
        <v>1</v>
      </c>
      <c r="Q205" s="1">
        <f t="shared" si="7"/>
        <v>1</v>
      </c>
    </row>
    <row r="206" spans="1:17" hidden="1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6"/>
        <v>19</v>
      </c>
      <c r="M206" s="1" t="str">
        <f>SABI_SUMMARY!L206</f>
        <v>JUVENILE</v>
      </c>
      <c r="N206" s="1" t="str">
        <f>SABI_SUMMARY!M206</f>
        <v>MALE_JUVENILE</v>
      </c>
      <c r="O206" s="1" t="str">
        <f>SABI_SUMMARY!N206</f>
        <v>CENSORED</v>
      </c>
      <c r="P206" s="1">
        <f>SABI_SUMMARY!O206</f>
        <v>0</v>
      </c>
      <c r="Q206" s="1">
        <f t="shared" si="7"/>
        <v>1</v>
      </c>
    </row>
    <row r="207" spans="1:17" hidden="1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6"/>
        <v>3</v>
      </c>
      <c r="M207" s="1" t="str">
        <f>SABI_SUMMARY!L207</f>
        <v>CUB</v>
      </c>
      <c r="N207" s="1" t="str">
        <f>SABI_SUMMARY!M207</f>
        <v>NA_CUB</v>
      </c>
      <c r="O207" s="1" t="str">
        <f>SABI_SUMMARY!N207</f>
        <v>MORTALITY</v>
      </c>
      <c r="P207" s="1">
        <f>SABI_SUMMARY!O207</f>
        <v>1</v>
      </c>
      <c r="Q207" s="1">
        <f t="shared" si="7"/>
        <v>1</v>
      </c>
    </row>
    <row r="208" spans="1:17" hidden="1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6"/>
        <v>3</v>
      </c>
      <c r="M208" s="1" t="str">
        <f>SABI_SUMMARY!L208</f>
        <v>CUB</v>
      </c>
      <c r="N208" s="1" t="str">
        <f>SABI_SUMMARY!M208</f>
        <v>NA_CUB</v>
      </c>
      <c r="O208" s="1" t="str">
        <f>SABI_SUMMARY!N208</f>
        <v>MORTALITY</v>
      </c>
      <c r="P208" s="1">
        <f>SABI_SUMMARY!O208</f>
        <v>1</v>
      </c>
      <c r="Q208" s="1">
        <f t="shared" si="7"/>
        <v>1</v>
      </c>
    </row>
    <row r="209" spans="1:17" hidden="1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6"/>
        <v>2</v>
      </c>
      <c r="M209" s="1" t="str">
        <f>SABI_SUMMARY!L209</f>
        <v>CUB</v>
      </c>
      <c r="N209" s="1" t="str">
        <f>SABI_SUMMARY!M209</f>
        <v>NA_CUB</v>
      </c>
      <c r="O209" s="1" t="str">
        <f>SABI_SUMMARY!N209</f>
        <v>MORTALITY</v>
      </c>
      <c r="P209" s="1">
        <f>SABI_SUMMARY!O209</f>
        <v>1</v>
      </c>
      <c r="Q209" s="1">
        <f t="shared" si="7"/>
        <v>1</v>
      </c>
    </row>
    <row r="210" spans="1:17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6"/>
        <v>36</v>
      </c>
      <c r="M210" s="1" t="str">
        <f>SABI_SUMMARY!L210</f>
        <v>ADULT_84</v>
      </c>
      <c r="N210" s="1" t="str">
        <f>SABI_SUMMARY!M210</f>
        <v>FEMALE_ADULT_84</v>
      </c>
      <c r="O210" s="1" t="str">
        <f>SABI_SUMMARY!N210</f>
        <v>MORTALITY</v>
      </c>
      <c r="P210" s="1">
        <f>SABI_SUMMARY!O210</f>
        <v>1</v>
      </c>
      <c r="Q210" s="1">
        <f t="shared" si="7"/>
        <v>0</v>
      </c>
    </row>
    <row r="211" spans="1:17" hidden="1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6"/>
        <v>3</v>
      </c>
      <c r="M211" s="1" t="str">
        <f>SABI_SUMMARY!L211</f>
        <v>CUB</v>
      </c>
      <c r="N211" s="1" t="str">
        <f>SABI_SUMMARY!M211</f>
        <v>MALE_CUB</v>
      </c>
      <c r="O211" s="1" t="str">
        <f>SABI_SUMMARY!N211</f>
        <v>MORTALITY</v>
      </c>
      <c r="P211" s="1">
        <f>SABI_SUMMARY!O211</f>
        <v>1</v>
      </c>
      <c r="Q211" s="1">
        <f t="shared" si="7"/>
        <v>1</v>
      </c>
    </row>
    <row r="212" spans="1:17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6"/>
        <v>32</v>
      </c>
      <c r="M212" s="1" t="str">
        <f>SABI_SUMMARY!L212</f>
        <v>SUBADULT</v>
      </c>
      <c r="N212" s="1" t="str">
        <f>SABI_SUMMARY!M212</f>
        <v>FEMALE_SUBADULT</v>
      </c>
      <c r="O212" s="1" t="str">
        <f>SABI_SUMMARY!N212</f>
        <v>CENSORED</v>
      </c>
      <c r="P212" s="1">
        <f>SABI_SUMMARY!O212</f>
        <v>0</v>
      </c>
      <c r="Q212" s="1">
        <f t="shared" si="7"/>
        <v>1</v>
      </c>
    </row>
    <row r="213" spans="1:17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6"/>
        <v>36</v>
      </c>
      <c r="M213" s="1" t="str">
        <f>SABI_SUMMARY!L213</f>
        <v>ADULT_84</v>
      </c>
      <c r="N213" s="1" t="str">
        <f>SABI_SUMMARY!M213</f>
        <v>FEMALE_ADULT_84</v>
      </c>
      <c r="O213" s="1" t="str">
        <f>SABI_SUMMARY!N213</f>
        <v>MORTALITY</v>
      </c>
      <c r="P213" s="1">
        <f>SABI_SUMMARY!O213</f>
        <v>1</v>
      </c>
      <c r="Q213" s="1">
        <f t="shared" si="7"/>
        <v>0</v>
      </c>
    </row>
    <row r="214" spans="1:17" hidden="1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6"/>
        <v>9</v>
      </c>
      <c r="M214" s="1" t="str">
        <f>SABI_SUMMARY!L214</f>
        <v>CUB</v>
      </c>
      <c r="N214" s="1" t="str">
        <f>SABI_SUMMARY!M214</f>
        <v>MALE_CUB</v>
      </c>
      <c r="O214" s="1" t="str">
        <f>SABI_SUMMARY!N214</f>
        <v>MORTALITY</v>
      </c>
      <c r="P214" s="1">
        <f>SABI_SUMMARY!O214</f>
        <v>1</v>
      </c>
      <c r="Q214" s="1">
        <f t="shared" si="7"/>
        <v>1</v>
      </c>
    </row>
    <row r="215" spans="1:17" hidden="1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6"/>
        <v>21</v>
      </c>
      <c r="M215" s="1" t="str">
        <f>SABI_SUMMARY!L215</f>
        <v>JUVENILE</v>
      </c>
      <c r="N215" s="1" t="str">
        <f>SABI_SUMMARY!M215</f>
        <v>FEMALE_JUVENILE</v>
      </c>
      <c r="O215" s="1" t="str">
        <f>SABI_SUMMARY!N215</f>
        <v>MORTALITY</v>
      </c>
      <c r="P215" s="1">
        <f>SABI_SUMMARY!O215</f>
        <v>1</v>
      </c>
      <c r="Q215" s="1">
        <f t="shared" si="7"/>
        <v>1</v>
      </c>
    </row>
    <row r="216" spans="1:17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6"/>
        <v>36</v>
      </c>
      <c r="M216" s="1" t="str">
        <f>SABI_SUMMARY!L216</f>
        <v>ADULT_84</v>
      </c>
      <c r="N216" s="1" t="str">
        <f>SABI_SUMMARY!M216</f>
        <v>FEMALE_ADULT_84</v>
      </c>
      <c r="O216" s="1" t="str">
        <f>SABI_SUMMARY!N216</f>
        <v>CENSORED</v>
      </c>
      <c r="P216" s="1">
        <f>SABI_SUMMARY!O216</f>
        <v>0</v>
      </c>
      <c r="Q216" s="1">
        <f t="shared" si="7"/>
        <v>0</v>
      </c>
    </row>
    <row r="217" spans="1:17" hidden="1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6"/>
        <v>1</v>
      </c>
      <c r="M217" s="1" t="str">
        <f>SABI_SUMMARY!L217</f>
        <v>CUB</v>
      </c>
      <c r="N217" s="1" t="str">
        <f>SABI_SUMMARY!M217</f>
        <v>NA_CUB</v>
      </c>
      <c r="O217" s="1" t="str">
        <f>SABI_SUMMARY!N217</f>
        <v>MORTALITY</v>
      </c>
      <c r="P217" s="1">
        <f>SABI_SUMMARY!O217</f>
        <v>1</v>
      </c>
      <c r="Q217" s="1">
        <f t="shared" si="7"/>
        <v>1</v>
      </c>
    </row>
    <row r="218" spans="1:17" hidden="1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6"/>
        <v>1</v>
      </c>
      <c r="M218" s="1" t="str">
        <f>SABI_SUMMARY!L218</f>
        <v>CUB</v>
      </c>
      <c r="N218" s="1" t="str">
        <f>SABI_SUMMARY!M218</f>
        <v>NA_CUB</v>
      </c>
      <c r="O218" s="1" t="str">
        <f>SABI_SUMMARY!N218</f>
        <v>MORTALITY</v>
      </c>
      <c r="P218" s="1">
        <f>SABI_SUMMARY!O218</f>
        <v>1</v>
      </c>
      <c r="Q218" s="1">
        <f t="shared" si="7"/>
        <v>1</v>
      </c>
    </row>
    <row r="219" spans="1:17" hidden="1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6"/>
        <v>4</v>
      </c>
      <c r="M219" s="1" t="str">
        <f>SABI_SUMMARY!L219</f>
        <v>CUB</v>
      </c>
      <c r="N219" s="1" t="str">
        <f>SABI_SUMMARY!M219</f>
        <v>NA_CUB</v>
      </c>
      <c r="O219" s="1" t="str">
        <f>SABI_SUMMARY!N219</f>
        <v>MORTALITY</v>
      </c>
      <c r="P219" s="1">
        <f>SABI_SUMMARY!O219</f>
        <v>1</v>
      </c>
      <c r="Q219" s="1">
        <f t="shared" si="7"/>
        <v>1</v>
      </c>
    </row>
    <row r="220" spans="1:17" hidden="1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6"/>
        <v>4</v>
      </c>
      <c r="M220" s="1" t="str">
        <f>SABI_SUMMARY!L220</f>
        <v>CUB</v>
      </c>
      <c r="N220" s="1" t="str">
        <f>SABI_SUMMARY!M220</f>
        <v>NA_CUB</v>
      </c>
      <c r="O220" s="1" t="str">
        <f>SABI_SUMMARY!N220</f>
        <v>MORTALITY</v>
      </c>
      <c r="P220" s="1">
        <f>SABI_SUMMARY!O220</f>
        <v>1</v>
      </c>
      <c r="Q220" s="1">
        <f t="shared" si="7"/>
        <v>1</v>
      </c>
    </row>
    <row r="221" spans="1:17" hidden="1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6"/>
        <v>4</v>
      </c>
      <c r="M221" s="1" t="str">
        <f>SABI_SUMMARY!L221</f>
        <v>CUB</v>
      </c>
      <c r="N221" s="1" t="str">
        <f>SABI_SUMMARY!M221</f>
        <v>NA_CUB</v>
      </c>
      <c r="O221" s="1" t="str">
        <f>SABI_SUMMARY!N221</f>
        <v>MORTALITY</v>
      </c>
      <c r="P221" s="1">
        <f>SABI_SUMMARY!O221</f>
        <v>1</v>
      </c>
      <c r="Q221" s="1">
        <f t="shared" si="7"/>
        <v>1</v>
      </c>
    </row>
    <row r="222" spans="1:17" hidden="1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6"/>
        <v>4</v>
      </c>
      <c r="M222" s="1" t="str">
        <f>SABI_SUMMARY!L222</f>
        <v>CUB</v>
      </c>
      <c r="N222" s="1" t="str">
        <f>SABI_SUMMARY!M222</f>
        <v>NA_CUB</v>
      </c>
      <c r="O222" s="1" t="str">
        <f>SABI_SUMMARY!N222</f>
        <v>MORTALITY</v>
      </c>
      <c r="P222" s="1">
        <f>SABI_SUMMARY!O222</f>
        <v>1</v>
      </c>
      <c r="Q222" s="1">
        <f t="shared" si="7"/>
        <v>1</v>
      </c>
    </row>
    <row r="223" spans="1:17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6"/>
        <v>36</v>
      </c>
      <c r="M223" s="1" t="str">
        <f>SABI_SUMMARY!L223</f>
        <v>SUBADULT</v>
      </c>
      <c r="N223" s="1" t="str">
        <f>SABI_SUMMARY!M223</f>
        <v>MALE_SUBADULT</v>
      </c>
      <c r="O223" s="1" t="str">
        <f>SABI_SUMMARY!N223</f>
        <v>CENSORED</v>
      </c>
      <c r="P223" s="1">
        <f>SABI_SUMMARY!O223</f>
        <v>0</v>
      </c>
      <c r="Q223" s="1">
        <f t="shared" si="7"/>
        <v>1</v>
      </c>
    </row>
    <row r="224" spans="1:17" hidden="1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6"/>
        <v>8</v>
      </c>
      <c r="M224" s="1" t="str">
        <f>SABI_SUMMARY!L224</f>
        <v>CUB</v>
      </c>
      <c r="N224" s="1" t="str">
        <f>SABI_SUMMARY!M224</f>
        <v>NA_CUB</v>
      </c>
      <c r="O224" s="1" t="str">
        <f>SABI_SUMMARY!N224</f>
        <v>MORTALITY</v>
      </c>
      <c r="P224" s="1">
        <f>SABI_SUMMARY!O224</f>
        <v>1</v>
      </c>
      <c r="Q224" s="1">
        <f t="shared" si="7"/>
        <v>1</v>
      </c>
    </row>
    <row r="225" spans="1:17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6"/>
        <v>36</v>
      </c>
      <c r="M225" s="1" t="str">
        <f>SABI_SUMMARY!L225</f>
        <v>ADULT_84</v>
      </c>
      <c r="N225" s="1" t="str">
        <f>SABI_SUMMARY!M225</f>
        <v>FEMALE_ADULT_84</v>
      </c>
      <c r="O225" s="1" t="str">
        <f>SABI_SUMMARY!N225</f>
        <v>CENSORED</v>
      </c>
      <c r="P225" s="1">
        <f>SABI_SUMMARY!O225</f>
        <v>0</v>
      </c>
      <c r="Q225" s="1">
        <f t="shared" si="7"/>
        <v>0</v>
      </c>
    </row>
    <row r="226" spans="1:17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6"/>
        <v>36</v>
      </c>
      <c r="M226" s="1" t="str">
        <f>SABI_SUMMARY!L226</f>
        <v>ADULT_36_48</v>
      </c>
      <c r="N226" s="1" t="str">
        <f>SABI_SUMMARY!M226</f>
        <v>FEMALE_ADULT_36_48</v>
      </c>
      <c r="O226" s="1" t="str">
        <f>SABI_SUMMARY!N226</f>
        <v>MORTALITY</v>
      </c>
      <c r="P226" s="1">
        <f>SABI_SUMMARY!O226</f>
        <v>1</v>
      </c>
      <c r="Q226" s="1">
        <f t="shared" si="7"/>
        <v>0</v>
      </c>
    </row>
    <row r="227" spans="1:17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6"/>
        <v>36</v>
      </c>
      <c r="M227" s="1" t="str">
        <f>SABI_SUMMARY!L227</f>
        <v>ADULT_84</v>
      </c>
      <c r="N227" s="1" t="str">
        <f>SABI_SUMMARY!M227</f>
        <v>FEMALE_ADULT_84</v>
      </c>
      <c r="O227" s="1" t="str">
        <f>SABI_SUMMARY!N227</f>
        <v>CENSORED</v>
      </c>
      <c r="P227" s="1">
        <f>SABI_SUMMARY!O227</f>
        <v>0</v>
      </c>
      <c r="Q227" s="1">
        <f t="shared" si="7"/>
        <v>0</v>
      </c>
    </row>
    <row r="228" spans="1:17" hidden="1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6"/>
        <v>2</v>
      </c>
      <c r="M228" s="1" t="str">
        <f>SABI_SUMMARY!L228</f>
        <v>CUB</v>
      </c>
      <c r="N228" s="1" t="str">
        <f>SABI_SUMMARY!M228</f>
        <v>NA_CUB</v>
      </c>
      <c r="O228" s="1" t="str">
        <f>SABI_SUMMARY!N228</f>
        <v>MORTALITY</v>
      </c>
      <c r="P228" s="1">
        <f>SABI_SUMMARY!O228</f>
        <v>1</v>
      </c>
      <c r="Q228" s="1">
        <f t="shared" si="7"/>
        <v>1</v>
      </c>
    </row>
    <row r="229" spans="1:17" hidden="1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6"/>
        <v>2</v>
      </c>
      <c r="M229" s="1" t="str">
        <f>SABI_SUMMARY!L229</f>
        <v>CUB</v>
      </c>
      <c r="N229" s="1" t="str">
        <f>SABI_SUMMARY!M229</f>
        <v>NA_CUB</v>
      </c>
      <c r="O229" s="1" t="str">
        <f>SABI_SUMMARY!N229</f>
        <v>MORTALITY</v>
      </c>
      <c r="P229" s="1">
        <f>SABI_SUMMARY!O229</f>
        <v>1</v>
      </c>
      <c r="Q229" s="1">
        <f t="shared" si="7"/>
        <v>1</v>
      </c>
    </row>
    <row r="230" spans="1:17" hidden="1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6"/>
        <v>2</v>
      </c>
      <c r="M230" s="1" t="str">
        <f>SABI_SUMMARY!L230</f>
        <v>CUB</v>
      </c>
      <c r="N230" s="1" t="str">
        <f>SABI_SUMMARY!M230</f>
        <v>FEMALE_CUB</v>
      </c>
      <c r="O230" s="1" t="str">
        <f>SABI_SUMMARY!N230</f>
        <v>MORTALITY</v>
      </c>
      <c r="P230" s="1">
        <f>SABI_SUMMARY!O230</f>
        <v>1</v>
      </c>
      <c r="Q230" s="1">
        <f t="shared" si="7"/>
        <v>1</v>
      </c>
    </row>
    <row r="231" spans="1:17" hidden="1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6"/>
        <v>5</v>
      </c>
      <c r="M231" s="1" t="str">
        <f>SABI_SUMMARY!L231</f>
        <v>CUB</v>
      </c>
      <c r="N231" s="1" t="str">
        <f>SABI_SUMMARY!M231</f>
        <v>NA_CUB</v>
      </c>
      <c r="O231" s="1" t="str">
        <f>SABI_SUMMARY!N231</f>
        <v>MORTALITY</v>
      </c>
      <c r="P231" s="1">
        <f>SABI_SUMMARY!O231</f>
        <v>1</v>
      </c>
      <c r="Q231" s="1">
        <f t="shared" si="7"/>
        <v>1</v>
      </c>
    </row>
    <row r="232" spans="1:17" hidden="1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6"/>
        <v>5</v>
      </c>
      <c r="M232" s="1" t="str">
        <f>SABI_SUMMARY!L232</f>
        <v>CUB</v>
      </c>
      <c r="N232" s="1" t="str">
        <f>SABI_SUMMARY!M232</f>
        <v>NA_CUB</v>
      </c>
      <c r="O232" s="1" t="str">
        <f>SABI_SUMMARY!N232</f>
        <v>MORTALITY</v>
      </c>
      <c r="P232" s="1">
        <f>SABI_SUMMARY!O232</f>
        <v>1</v>
      </c>
      <c r="Q232" s="1">
        <f t="shared" si="7"/>
        <v>1</v>
      </c>
    </row>
    <row r="233" spans="1:17" hidden="1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6"/>
        <v>3</v>
      </c>
      <c r="M233" s="1" t="str">
        <f>SABI_SUMMARY!L233</f>
        <v>CUB</v>
      </c>
      <c r="N233" s="1" t="str">
        <f>SABI_SUMMARY!M233</f>
        <v>NA_CUB</v>
      </c>
      <c r="O233" s="1" t="str">
        <f>SABI_SUMMARY!N233</f>
        <v>MORTALITY</v>
      </c>
      <c r="P233" s="1">
        <f>SABI_SUMMARY!O233</f>
        <v>1</v>
      </c>
      <c r="Q233" s="1">
        <f t="shared" si="7"/>
        <v>1</v>
      </c>
    </row>
    <row r="234" spans="1:17" hidden="1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6"/>
        <v>3</v>
      </c>
      <c r="M234" s="1" t="str">
        <f>SABI_SUMMARY!L234</f>
        <v>CUB</v>
      </c>
      <c r="N234" s="1" t="str">
        <f>SABI_SUMMARY!M234</f>
        <v>NA_CUB</v>
      </c>
      <c r="O234" s="1" t="str">
        <f>SABI_SUMMARY!N234</f>
        <v>MORTALITY</v>
      </c>
      <c r="P234" s="1">
        <f>SABI_SUMMARY!O234</f>
        <v>1</v>
      </c>
      <c r="Q234" s="1">
        <f t="shared" si="7"/>
        <v>1</v>
      </c>
    </row>
    <row r="235" spans="1:17" hidden="1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6"/>
        <v>3</v>
      </c>
      <c r="M235" s="1" t="str">
        <f>SABI_SUMMARY!L235</f>
        <v>CUB</v>
      </c>
      <c r="N235" s="1" t="str">
        <f>SABI_SUMMARY!M235</f>
        <v>NA_CUB</v>
      </c>
      <c r="O235" s="1" t="str">
        <f>SABI_SUMMARY!N235</f>
        <v>MORTALITY</v>
      </c>
      <c r="P235" s="1">
        <f>SABI_SUMMARY!O235</f>
        <v>1</v>
      </c>
      <c r="Q235" s="1">
        <f t="shared" si="7"/>
        <v>1</v>
      </c>
    </row>
    <row r="236" spans="1:17" hidden="1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6"/>
        <v>19</v>
      </c>
      <c r="M236" s="1" t="str">
        <f>SABI_SUMMARY!L236</f>
        <v>JUVENILE</v>
      </c>
      <c r="N236" s="1" t="str">
        <f>SABI_SUMMARY!M236</f>
        <v>FEMALE_JUVENILE</v>
      </c>
      <c r="O236" s="1" t="str">
        <f>SABI_SUMMARY!N236</f>
        <v>CENSORED</v>
      </c>
      <c r="P236" s="1">
        <f>SABI_SUMMARY!O236</f>
        <v>0</v>
      </c>
      <c r="Q236" s="1">
        <f t="shared" si="7"/>
        <v>1</v>
      </c>
    </row>
    <row r="237" spans="1:17" hidden="1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6"/>
        <v>1</v>
      </c>
      <c r="M237" s="1" t="str">
        <f>SABI_SUMMARY!L237</f>
        <v>CUB</v>
      </c>
      <c r="N237" s="1" t="str">
        <f>SABI_SUMMARY!M237</f>
        <v>NA_CUB</v>
      </c>
      <c r="O237" s="1" t="str">
        <f>SABI_SUMMARY!N237</f>
        <v>MORTALITY</v>
      </c>
      <c r="P237" s="1">
        <f>SABI_SUMMARY!O237</f>
        <v>1</v>
      </c>
      <c r="Q237" s="1">
        <f t="shared" si="7"/>
        <v>1</v>
      </c>
    </row>
    <row r="238" spans="1:17" hidden="1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6"/>
        <v>1</v>
      </c>
      <c r="M238" s="1" t="str">
        <f>SABI_SUMMARY!L238</f>
        <v>CUB</v>
      </c>
      <c r="N238" s="1" t="str">
        <f>SABI_SUMMARY!M238</f>
        <v>NA_CUB</v>
      </c>
      <c r="O238" s="1" t="str">
        <f>SABI_SUMMARY!N238</f>
        <v>MORTALITY</v>
      </c>
      <c r="P238" s="1">
        <f>SABI_SUMMARY!O238</f>
        <v>1</v>
      </c>
      <c r="Q238" s="1">
        <f t="shared" si="7"/>
        <v>1</v>
      </c>
    </row>
    <row r="239" spans="1:17" hidden="1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6"/>
        <v>1</v>
      </c>
      <c r="M239" s="1" t="str">
        <f>SABI_SUMMARY!L239</f>
        <v>CUB</v>
      </c>
      <c r="N239" s="1" t="str">
        <f>SABI_SUMMARY!M239</f>
        <v>NA_CUB</v>
      </c>
      <c r="O239" s="1" t="str">
        <f>SABI_SUMMARY!N239</f>
        <v>MORTALITY</v>
      </c>
      <c r="P239" s="1">
        <f>SABI_SUMMARY!O239</f>
        <v>1</v>
      </c>
      <c r="Q239" s="1">
        <f t="shared" si="7"/>
        <v>1</v>
      </c>
    </row>
    <row r="240" spans="1:17" hidden="1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6"/>
        <v>1</v>
      </c>
      <c r="M240" s="1" t="str">
        <f>SABI_SUMMARY!L240</f>
        <v>CUB</v>
      </c>
      <c r="N240" s="1" t="str">
        <f>SABI_SUMMARY!M240</f>
        <v>NA_CUB</v>
      </c>
      <c r="O240" s="1" t="str">
        <f>SABI_SUMMARY!N240</f>
        <v>MORTALITY</v>
      </c>
      <c r="P240" s="1">
        <f>SABI_SUMMARY!O240</f>
        <v>1</v>
      </c>
      <c r="Q240" s="1">
        <f t="shared" si="7"/>
        <v>1</v>
      </c>
    </row>
    <row r="241" spans="1:17" hidden="1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6"/>
        <v>1</v>
      </c>
      <c r="M241" s="1" t="str">
        <f>SABI_SUMMARY!L241</f>
        <v>CUB</v>
      </c>
      <c r="N241" s="1" t="str">
        <f>SABI_SUMMARY!M241</f>
        <v>NA_CUB</v>
      </c>
      <c r="O241" s="1" t="str">
        <f>SABI_SUMMARY!N241</f>
        <v>MORTALITY</v>
      </c>
      <c r="P241" s="1">
        <f>SABI_SUMMARY!O241</f>
        <v>1</v>
      </c>
      <c r="Q241" s="1">
        <f t="shared" si="7"/>
        <v>1</v>
      </c>
    </row>
    <row r="242" spans="1:17" hidden="1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6"/>
        <v>1</v>
      </c>
      <c r="M242" s="1" t="str">
        <f>SABI_SUMMARY!L242</f>
        <v>CUB</v>
      </c>
      <c r="N242" s="1" t="str">
        <f>SABI_SUMMARY!M242</f>
        <v>NA_CUB</v>
      </c>
      <c r="O242" s="1" t="str">
        <f>SABI_SUMMARY!N242</f>
        <v>MORTALITY</v>
      </c>
      <c r="P242" s="1">
        <f>SABI_SUMMARY!O242</f>
        <v>1</v>
      </c>
      <c r="Q242" s="1">
        <f t="shared" si="7"/>
        <v>1</v>
      </c>
    </row>
    <row r="243" spans="1:17" hidden="1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6"/>
        <v>16</v>
      </c>
      <c r="M243" s="1" t="str">
        <f>SABI_SUMMARY!L243</f>
        <v>JUVENILE</v>
      </c>
      <c r="N243" s="1" t="str">
        <f>SABI_SUMMARY!M243</f>
        <v>NA_JUVENILE</v>
      </c>
      <c r="O243" s="1" t="str">
        <f>SABI_SUMMARY!N243</f>
        <v>CENSORED</v>
      </c>
      <c r="P243" s="1">
        <f>SABI_SUMMARY!O243</f>
        <v>0</v>
      </c>
      <c r="Q243" s="1">
        <f t="shared" si="7"/>
        <v>1</v>
      </c>
    </row>
    <row r="244" spans="1:17" hidden="1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6"/>
        <v>16</v>
      </c>
      <c r="M244" s="1" t="str">
        <f>SABI_SUMMARY!L244</f>
        <v>JUVENILE</v>
      </c>
      <c r="N244" s="1" t="str">
        <f>SABI_SUMMARY!M244</f>
        <v>NA_JUVENILE</v>
      </c>
      <c r="O244" s="1" t="str">
        <f>SABI_SUMMARY!N244</f>
        <v>CENSORED</v>
      </c>
      <c r="P244" s="1">
        <f>SABI_SUMMARY!O244</f>
        <v>0</v>
      </c>
      <c r="Q244" s="1">
        <f t="shared" si="7"/>
        <v>1</v>
      </c>
    </row>
    <row r="245" spans="1:17" hidden="1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6"/>
        <v>2</v>
      </c>
      <c r="M245" s="1" t="str">
        <f>SABI_SUMMARY!L245</f>
        <v>CUB</v>
      </c>
      <c r="N245" s="1" t="str">
        <f>SABI_SUMMARY!M245</f>
        <v>NA_CUB</v>
      </c>
      <c r="O245" s="1" t="str">
        <f>SABI_SUMMARY!N245</f>
        <v>MORTALITY</v>
      </c>
      <c r="P245" s="1">
        <f>SABI_SUMMARY!O245</f>
        <v>1</v>
      </c>
      <c r="Q245" s="1">
        <f t="shared" si="7"/>
        <v>1</v>
      </c>
    </row>
    <row r="246" spans="1:17" hidden="1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6"/>
        <v>2</v>
      </c>
      <c r="M246" s="1" t="str">
        <f>SABI_SUMMARY!L246</f>
        <v>CUB</v>
      </c>
      <c r="N246" s="1" t="str">
        <f>SABI_SUMMARY!M246</f>
        <v>NA_CUB</v>
      </c>
      <c r="O246" s="1" t="str">
        <f>SABI_SUMMARY!N246</f>
        <v>MORTALITY</v>
      </c>
      <c r="P246" s="1">
        <f>SABI_SUMMARY!O246</f>
        <v>1</v>
      </c>
      <c r="Q246" s="1">
        <f t="shared" si="7"/>
        <v>1</v>
      </c>
    </row>
    <row r="247" spans="1:17" hidden="1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6"/>
        <v>7</v>
      </c>
      <c r="M247" s="1" t="str">
        <f>SABI_SUMMARY!L247</f>
        <v>CUB</v>
      </c>
      <c r="N247" s="1" t="str">
        <f>SABI_SUMMARY!M247</f>
        <v>FEMALE_CUB</v>
      </c>
      <c r="O247" s="1" t="str">
        <f>SABI_SUMMARY!N247</f>
        <v>MORTALITY</v>
      </c>
      <c r="P247" s="1">
        <f>SABI_SUMMARY!O247</f>
        <v>1</v>
      </c>
      <c r="Q247" s="1">
        <f t="shared" si="7"/>
        <v>1</v>
      </c>
    </row>
    <row r="248" spans="1:17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6"/>
        <v>30</v>
      </c>
      <c r="M248" s="1" t="str">
        <f>SABI_SUMMARY!L248</f>
        <v>SUBADULT</v>
      </c>
      <c r="N248" s="1" t="str">
        <f>SABI_SUMMARY!M248</f>
        <v>FEMALE_SUBADULT</v>
      </c>
      <c r="O248" s="1" t="str">
        <f>SABI_SUMMARY!N248</f>
        <v>MORTALITY</v>
      </c>
      <c r="P248" s="1">
        <f>SABI_SUMMARY!O248</f>
        <v>1</v>
      </c>
      <c r="Q248" s="1">
        <f t="shared" si="7"/>
        <v>1</v>
      </c>
    </row>
    <row r="249" spans="1:17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6"/>
        <v>31</v>
      </c>
      <c r="M249" s="1" t="str">
        <f>SABI_SUMMARY!L249</f>
        <v>SUBADULT</v>
      </c>
      <c r="N249" s="1" t="str">
        <f>SABI_SUMMARY!M249</f>
        <v>MALE_SUBADULT</v>
      </c>
      <c r="O249" s="1" t="str">
        <f>SABI_SUMMARY!N249</f>
        <v>CENSORED</v>
      </c>
      <c r="P249" s="1">
        <f>SABI_SUMMARY!O249</f>
        <v>0</v>
      </c>
      <c r="Q249" s="1">
        <f t="shared" si="7"/>
        <v>1</v>
      </c>
    </row>
    <row r="250" spans="1:17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6"/>
        <v>36</v>
      </c>
      <c r="M250" s="1" t="str">
        <f>SABI_SUMMARY!L250</f>
        <v>ADULT_60_72</v>
      </c>
      <c r="N250" s="1" t="str">
        <f>SABI_SUMMARY!M250</f>
        <v>FEMALE_ADULT_60_72</v>
      </c>
      <c r="O250" s="1" t="str">
        <f>SABI_SUMMARY!N250</f>
        <v>CENSORED</v>
      </c>
      <c r="P250" s="1">
        <f>SABI_SUMMARY!O250</f>
        <v>0</v>
      </c>
      <c r="Q250" s="1">
        <f t="shared" si="7"/>
        <v>0</v>
      </c>
    </row>
    <row r="251" spans="1:17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6"/>
        <v>36</v>
      </c>
      <c r="M251" s="1" t="str">
        <f>SABI_SUMMARY!L251</f>
        <v>ADULT_60_72</v>
      </c>
      <c r="N251" s="1" t="str">
        <f>SABI_SUMMARY!M251</f>
        <v>MALE_ADULT_60_72</v>
      </c>
      <c r="O251" s="1" t="str">
        <f>SABI_SUMMARY!N251</f>
        <v>CENSORED</v>
      </c>
      <c r="P251" s="1">
        <f>SABI_SUMMARY!O251</f>
        <v>0</v>
      </c>
      <c r="Q251" s="1">
        <f t="shared" si="7"/>
        <v>0</v>
      </c>
    </row>
    <row r="252" spans="1:17" hidden="1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6"/>
        <v>8</v>
      </c>
      <c r="M252" s="1" t="str">
        <f>SABI_SUMMARY!L252</f>
        <v>CUB</v>
      </c>
      <c r="N252" s="1" t="str">
        <f>SABI_SUMMARY!M252</f>
        <v>MALE_CUB</v>
      </c>
      <c r="O252" s="1" t="str">
        <f>SABI_SUMMARY!N252</f>
        <v>MORTALITY</v>
      </c>
      <c r="P252" s="1">
        <f>SABI_SUMMARY!O252</f>
        <v>1</v>
      </c>
      <c r="Q252" s="1">
        <f t="shared" si="7"/>
        <v>1</v>
      </c>
    </row>
    <row r="253" spans="1:17" hidden="1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6"/>
        <v>10</v>
      </c>
      <c r="M253" s="1" t="str">
        <f>SABI_SUMMARY!L253</f>
        <v>CUB</v>
      </c>
      <c r="N253" s="1" t="str">
        <f>SABI_SUMMARY!M253</f>
        <v>MALE_CUB</v>
      </c>
      <c r="O253" s="1" t="str">
        <f>SABI_SUMMARY!N253</f>
        <v>MORTALITY</v>
      </c>
      <c r="P253" s="1">
        <f>SABI_SUMMARY!O253</f>
        <v>1</v>
      </c>
      <c r="Q253" s="1">
        <f t="shared" si="7"/>
        <v>1</v>
      </c>
    </row>
    <row r="254" spans="1:17" hidden="1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6"/>
        <v>3</v>
      </c>
      <c r="M254" s="1" t="str">
        <f>SABI_SUMMARY!L254</f>
        <v>CUB</v>
      </c>
      <c r="N254" s="1" t="str">
        <f>SABI_SUMMARY!M254</f>
        <v>NA_CUB</v>
      </c>
      <c r="O254" s="1" t="str">
        <f>SABI_SUMMARY!N254</f>
        <v>MORTALITY</v>
      </c>
      <c r="P254" s="1">
        <f>SABI_SUMMARY!O254</f>
        <v>1</v>
      </c>
      <c r="Q254" s="1">
        <f t="shared" si="7"/>
        <v>1</v>
      </c>
    </row>
    <row r="255" spans="1:17" hidden="1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6"/>
        <v>17</v>
      </c>
      <c r="M255" s="1" t="str">
        <f>SABI_SUMMARY!L255</f>
        <v>JUVENILE</v>
      </c>
      <c r="N255" s="1" t="str">
        <f>SABI_SUMMARY!M255</f>
        <v>FEMALE_JUVENILE</v>
      </c>
      <c r="O255" s="1" t="str">
        <f>SABI_SUMMARY!N255</f>
        <v>CENSORED</v>
      </c>
      <c r="P255" s="1">
        <f>SABI_SUMMARY!O255</f>
        <v>0</v>
      </c>
      <c r="Q255" s="1">
        <f t="shared" si="7"/>
        <v>1</v>
      </c>
    </row>
    <row r="256" spans="1:17" hidden="1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6"/>
        <v>1</v>
      </c>
      <c r="M256" s="1" t="str">
        <f>SABI_SUMMARY!L256</f>
        <v>CUB</v>
      </c>
      <c r="N256" s="1" t="str">
        <f>SABI_SUMMARY!M256</f>
        <v>NA_CUB</v>
      </c>
      <c r="O256" s="1" t="str">
        <f>SABI_SUMMARY!N256</f>
        <v>MORTALITY</v>
      </c>
      <c r="P256" s="1">
        <f>SABI_SUMMARY!O256</f>
        <v>1</v>
      </c>
      <c r="Q256" s="1">
        <f t="shared" si="7"/>
        <v>1</v>
      </c>
    </row>
    <row r="257" spans="1:17" hidden="1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6"/>
        <v>1</v>
      </c>
      <c r="M257" s="1" t="str">
        <f>SABI_SUMMARY!L257</f>
        <v>CUB</v>
      </c>
      <c r="N257" s="1" t="str">
        <f>SABI_SUMMARY!M257</f>
        <v>NA_CUB</v>
      </c>
      <c r="O257" s="1" t="str">
        <f>SABI_SUMMARY!N257</f>
        <v>MORTALITY</v>
      </c>
      <c r="P257" s="1">
        <f>SABI_SUMMARY!O257</f>
        <v>1</v>
      </c>
      <c r="Q257" s="1">
        <f t="shared" si="7"/>
        <v>1</v>
      </c>
    </row>
    <row r="258" spans="1:17" hidden="1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6"/>
        <v>3</v>
      </c>
      <c r="M258" s="1" t="str">
        <f>SABI_SUMMARY!L258</f>
        <v>CUB</v>
      </c>
      <c r="N258" s="1" t="str">
        <f>SABI_SUMMARY!M258</f>
        <v>NA_CUB</v>
      </c>
      <c r="O258" s="1" t="str">
        <f>SABI_SUMMARY!N258</f>
        <v>MORTALITY</v>
      </c>
      <c r="P258" s="1">
        <f>SABI_SUMMARY!O258</f>
        <v>1</v>
      </c>
      <c r="Q258" s="1">
        <f t="shared" si="7"/>
        <v>1</v>
      </c>
    </row>
    <row r="259" spans="1:17" hidden="1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ref="L259:L322" si="8">IF(Q259&gt;0,K259,36)</f>
        <v>6</v>
      </c>
      <c r="M259" s="1" t="str">
        <f>SABI_SUMMARY!L259</f>
        <v>CUB</v>
      </c>
      <c r="N259" s="1" t="str">
        <f>SABI_SUMMARY!M259</f>
        <v>FEMALE_CUB</v>
      </c>
      <c r="O259" s="1" t="str">
        <f>SABI_SUMMARY!N259</f>
        <v>MORTALITY</v>
      </c>
      <c r="P259" s="1">
        <f>SABI_SUMMARY!O259</f>
        <v>1</v>
      </c>
      <c r="Q259" s="1">
        <f t="shared" ref="Q259:Q322" si="9">IF(K259&lt;=36,1,0)</f>
        <v>1</v>
      </c>
    </row>
    <row r="260" spans="1:17" hidden="1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si="8"/>
        <v>1</v>
      </c>
      <c r="M260" s="1" t="str">
        <f>SABI_SUMMARY!L260</f>
        <v>CUB</v>
      </c>
      <c r="N260" s="1" t="str">
        <f>SABI_SUMMARY!M260</f>
        <v>NA_CUB</v>
      </c>
      <c r="O260" s="1" t="str">
        <f>SABI_SUMMARY!N260</f>
        <v>MORTALITY</v>
      </c>
      <c r="P260" s="1">
        <f>SABI_SUMMARY!O260</f>
        <v>1</v>
      </c>
      <c r="Q260" s="1">
        <f t="shared" si="9"/>
        <v>1</v>
      </c>
    </row>
    <row r="261" spans="1:17" hidden="1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8"/>
        <v>1</v>
      </c>
      <c r="M261" s="1" t="str">
        <f>SABI_SUMMARY!L261</f>
        <v>CUB</v>
      </c>
      <c r="N261" s="1" t="str">
        <f>SABI_SUMMARY!M261</f>
        <v>NA_CUB</v>
      </c>
      <c r="O261" s="1" t="str">
        <f>SABI_SUMMARY!N261</f>
        <v>MORTALITY</v>
      </c>
      <c r="P261" s="1">
        <f>SABI_SUMMARY!O261</f>
        <v>1</v>
      </c>
      <c r="Q261" s="1">
        <f t="shared" si="9"/>
        <v>1</v>
      </c>
    </row>
    <row r="262" spans="1:17" hidden="1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8"/>
        <v>5</v>
      </c>
      <c r="M262" s="1" t="str">
        <f>SABI_SUMMARY!L262</f>
        <v>CUB</v>
      </c>
      <c r="N262" s="1" t="str">
        <f>SABI_SUMMARY!M262</f>
        <v>FEMALE_CUB</v>
      </c>
      <c r="O262" s="1" t="str">
        <f>SABI_SUMMARY!N262</f>
        <v>MORTALITY</v>
      </c>
      <c r="P262" s="1">
        <f>SABI_SUMMARY!O262</f>
        <v>1</v>
      </c>
      <c r="Q262" s="1">
        <f t="shared" si="9"/>
        <v>1</v>
      </c>
    </row>
    <row r="263" spans="1:17" hidden="1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8"/>
        <v>7</v>
      </c>
      <c r="M263" s="1" t="str">
        <f>SABI_SUMMARY!L263</f>
        <v>CUB</v>
      </c>
      <c r="N263" s="1" t="str">
        <f>SABI_SUMMARY!M263</f>
        <v>MALE_CUB</v>
      </c>
      <c r="O263" s="1" t="str">
        <f>SABI_SUMMARY!N263</f>
        <v>CENSORED</v>
      </c>
      <c r="P263" s="1">
        <f>SABI_SUMMARY!O263</f>
        <v>0</v>
      </c>
      <c r="Q263" s="1">
        <f t="shared" si="9"/>
        <v>1</v>
      </c>
    </row>
    <row r="264" spans="1:17" hidden="1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8"/>
        <v>1</v>
      </c>
      <c r="M264" s="1" t="str">
        <f>SABI_SUMMARY!L264</f>
        <v>CUB</v>
      </c>
      <c r="N264" s="1" t="str">
        <f>SABI_SUMMARY!M264</f>
        <v>NA_CUB</v>
      </c>
      <c r="O264" s="1" t="str">
        <f>SABI_SUMMARY!N264</f>
        <v>MORTALITY</v>
      </c>
      <c r="P264" s="1">
        <f>SABI_SUMMARY!O264</f>
        <v>1</v>
      </c>
      <c r="Q264" s="1">
        <f t="shared" si="9"/>
        <v>1</v>
      </c>
    </row>
    <row r="265" spans="1:17" hidden="1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8"/>
        <v>1</v>
      </c>
      <c r="M265" s="1" t="str">
        <f>SABI_SUMMARY!L265</f>
        <v>CUB</v>
      </c>
      <c r="N265" s="1" t="str">
        <f>SABI_SUMMARY!M265</f>
        <v>NA_CUB</v>
      </c>
      <c r="O265" s="1" t="str">
        <f>SABI_SUMMARY!N265</f>
        <v>MORTALITY</v>
      </c>
      <c r="P265" s="1">
        <f>SABI_SUMMARY!O265</f>
        <v>1</v>
      </c>
      <c r="Q265" s="1">
        <f t="shared" si="9"/>
        <v>1</v>
      </c>
    </row>
    <row r="266" spans="1:17" hidden="1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8"/>
        <v>3</v>
      </c>
      <c r="M266" s="1" t="str">
        <f>SABI_SUMMARY!L266</f>
        <v>CUB</v>
      </c>
      <c r="N266" s="1" t="str">
        <f>SABI_SUMMARY!M266</f>
        <v>FEMALE_CUB</v>
      </c>
      <c r="O266" s="1" t="str">
        <f>SABI_SUMMARY!N266</f>
        <v>MORTALITY</v>
      </c>
      <c r="P266" s="1">
        <f>SABI_SUMMARY!O266</f>
        <v>1</v>
      </c>
      <c r="Q266" s="1">
        <f t="shared" si="9"/>
        <v>1</v>
      </c>
    </row>
    <row r="267" spans="1:17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8"/>
        <v>32</v>
      </c>
      <c r="M267" s="1" t="str">
        <f>SABI_SUMMARY!L267</f>
        <v>SUBADULT</v>
      </c>
      <c r="N267" s="1" t="str">
        <f>SABI_SUMMARY!M267</f>
        <v>MALE_SUBADULT</v>
      </c>
      <c r="O267" s="1" t="str">
        <f>SABI_SUMMARY!N267</f>
        <v>CENSORED</v>
      </c>
      <c r="P267" s="1">
        <f>SABI_SUMMARY!O267</f>
        <v>0</v>
      </c>
      <c r="Q267" s="1">
        <f t="shared" si="9"/>
        <v>1</v>
      </c>
    </row>
    <row r="268" spans="1:17" hidden="1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8"/>
        <v>4</v>
      </c>
      <c r="M268" s="1" t="str">
        <f>SABI_SUMMARY!L268</f>
        <v>CUB</v>
      </c>
      <c r="N268" s="1" t="str">
        <f>SABI_SUMMARY!M268</f>
        <v>FEMALE_CUB</v>
      </c>
      <c r="O268" s="1" t="str">
        <f>SABI_SUMMARY!N268</f>
        <v>MORTALITY</v>
      </c>
      <c r="P268" s="1">
        <f>SABI_SUMMARY!O268</f>
        <v>1</v>
      </c>
      <c r="Q268" s="1">
        <f t="shared" si="9"/>
        <v>1</v>
      </c>
    </row>
    <row r="269" spans="1:17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8"/>
        <v>36</v>
      </c>
      <c r="M269" s="1" t="str">
        <f>SABI_SUMMARY!L269</f>
        <v>ADULT_48_60</v>
      </c>
      <c r="N269" s="1" t="str">
        <f>SABI_SUMMARY!M269</f>
        <v>MALE_ADULT_48_60</v>
      </c>
      <c r="O269" s="1" t="str">
        <f>SABI_SUMMARY!N269</f>
        <v>CENSORED</v>
      </c>
      <c r="P269" s="1">
        <f>SABI_SUMMARY!O269</f>
        <v>0</v>
      </c>
      <c r="Q269" s="1">
        <f t="shared" si="9"/>
        <v>0</v>
      </c>
    </row>
    <row r="270" spans="1:17" hidden="1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8"/>
        <v>14</v>
      </c>
      <c r="M270" s="1" t="str">
        <f>SABI_SUMMARY!L270</f>
        <v>JUVENILE</v>
      </c>
      <c r="N270" s="1" t="str">
        <f>SABI_SUMMARY!M270</f>
        <v>MALE_JUVENILE</v>
      </c>
      <c r="O270" s="1" t="str">
        <f>SABI_SUMMARY!N270</f>
        <v>MORTALITY</v>
      </c>
      <c r="P270" s="1">
        <f>SABI_SUMMARY!O270</f>
        <v>1</v>
      </c>
      <c r="Q270" s="1">
        <f t="shared" si="9"/>
        <v>1</v>
      </c>
    </row>
    <row r="271" spans="1:17" hidden="1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8"/>
        <v>22</v>
      </c>
      <c r="M271" s="1" t="str">
        <f>SABI_SUMMARY!L271</f>
        <v>JUVENILE</v>
      </c>
      <c r="N271" s="1" t="str">
        <f>SABI_SUMMARY!M271</f>
        <v>MALE_JUVENILE</v>
      </c>
      <c r="O271" s="1" t="str">
        <f>SABI_SUMMARY!N271</f>
        <v>CENSORED</v>
      </c>
      <c r="P271" s="1">
        <f>SABI_SUMMARY!O271</f>
        <v>0</v>
      </c>
      <c r="Q271" s="1">
        <f t="shared" si="9"/>
        <v>1</v>
      </c>
    </row>
    <row r="272" spans="1:17" hidden="1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8"/>
        <v>1</v>
      </c>
      <c r="M272" s="1" t="str">
        <f>SABI_SUMMARY!L272</f>
        <v>CUB</v>
      </c>
      <c r="N272" s="1" t="str">
        <f>SABI_SUMMARY!M272</f>
        <v>MALE_CUB</v>
      </c>
      <c r="O272" s="1" t="str">
        <f>SABI_SUMMARY!N272</f>
        <v>MORTALITY</v>
      </c>
      <c r="P272" s="1">
        <f>SABI_SUMMARY!O272</f>
        <v>1</v>
      </c>
      <c r="Q272" s="1">
        <f t="shared" si="9"/>
        <v>1</v>
      </c>
    </row>
    <row r="273" spans="1:17" hidden="1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8"/>
        <v>5</v>
      </c>
      <c r="M273" s="1" t="str">
        <f>SABI_SUMMARY!L273</f>
        <v>CUB</v>
      </c>
      <c r="N273" s="1" t="str">
        <f>SABI_SUMMARY!M273</f>
        <v>MALE_CUB</v>
      </c>
      <c r="O273" s="1" t="str">
        <f>SABI_SUMMARY!N273</f>
        <v>MORTALITY</v>
      </c>
      <c r="P273" s="1">
        <f>SABI_SUMMARY!O273</f>
        <v>1</v>
      </c>
      <c r="Q273" s="1">
        <f t="shared" si="9"/>
        <v>1</v>
      </c>
    </row>
    <row r="274" spans="1:17" hidden="1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8"/>
        <v>9</v>
      </c>
      <c r="M274" s="1" t="str">
        <f>SABI_SUMMARY!L274</f>
        <v>CUB</v>
      </c>
      <c r="N274" s="1" t="str">
        <f>SABI_SUMMARY!M274</f>
        <v>FEMALE_CUB</v>
      </c>
      <c r="O274" s="1" t="str">
        <f>SABI_SUMMARY!N274</f>
        <v>MORTALITY</v>
      </c>
      <c r="P274" s="1">
        <f>SABI_SUMMARY!O274</f>
        <v>1</v>
      </c>
      <c r="Q274" s="1">
        <f t="shared" si="9"/>
        <v>1</v>
      </c>
    </row>
    <row r="275" spans="1:17" hidden="1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8"/>
        <v>1</v>
      </c>
      <c r="M275" s="1" t="str">
        <f>SABI_SUMMARY!L275</f>
        <v>CUB</v>
      </c>
      <c r="N275" s="1" t="str">
        <f>SABI_SUMMARY!M275</f>
        <v>NA_CUB</v>
      </c>
      <c r="O275" s="1" t="str">
        <f>SABI_SUMMARY!N275</f>
        <v>MORTALITY</v>
      </c>
      <c r="P275" s="1">
        <f>SABI_SUMMARY!O275</f>
        <v>1</v>
      </c>
      <c r="Q275" s="1">
        <f t="shared" si="9"/>
        <v>1</v>
      </c>
    </row>
    <row r="276" spans="1:17" hidden="1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8"/>
        <v>7</v>
      </c>
      <c r="M276" s="1" t="str">
        <f>SABI_SUMMARY!L276</f>
        <v>CUB</v>
      </c>
      <c r="N276" s="1" t="str">
        <f>SABI_SUMMARY!M276</f>
        <v>MALE_CUB</v>
      </c>
      <c r="O276" s="1" t="str">
        <f>SABI_SUMMARY!N276</f>
        <v>MORTALITY</v>
      </c>
      <c r="P276" s="1">
        <f>SABI_SUMMARY!O276</f>
        <v>1</v>
      </c>
      <c r="Q276" s="1">
        <f t="shared" si="9"/>
        <v>1</v>
      </c>
    </row>
    <row r="277" spans="1:17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8"/>
        <v>35</v>
      </c>
      <c r="M277" s="1" t="str">
        <f>SABI_SUMMARY!L277</f>
        <v>SUBADULT</v>
      </c>
      <c r="N277" s="1" t="str">
        <f>SABI_SUMMARY!M277</f>
        <v>MALE_SUBADULT</v>
      </c>
      <c r="O277" s="1" t="str">
        <f>SABI_SUMMARY!N277</f>
        <v>CENSORED</v>
      </c>
      <c r="P277" s="1">
        <f>SABI_SUMMARY!O277</f>
        <v>0</v>
      </c>
      <c r="Q277" s="1">
        <f t="shared" si="9"/>
        <v>1</v>
      </c>
    </row>
    <row r="278" spans="1:17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8"/>
        <v>36</v>
      </c>
      <c r="M278" s="1" t="str">
        <f>SABI_SUMMARY!L278</f>
        <v>ADULT_60_72</v>
      </c>
      <c r="N278" s="1" t="str">
        <f>SABI_SUMMARY!M278</f>
        <v>FEMALE_ADULT_60_72</v>
      </c>
      <c r="O278" s="1" t="str">
        <f>SABI_SUMMARY!N278</f>
        <v>MORTALITY</v>
      </c>
      <c r="P278" s="1">
        <f>SABI_SUMMARY!O278</f>
        <v>1</v>
      </c>
      <c r="Q278" s="1">
        <f t="shared" si="9"/>
        <v>0</v>
      </c>
    </row>
    <row r="279" spans="1:17" hidden="1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8"/>
        <v>3</v>
      </c>
      <c r="M279" s="1" t="str">
        <f>SABI_SUMMARY!L279</f>
        <v>CUB</v>
      </c>
      <c r="N279" s="1" t="str">
        <f>SABI_SUMMARY!M279</f>
        <v>NA_CUB</v>
      </c>
      <c r="O279" s="1" t="str">
        <f>SABI_SUMMARY!N279</f>
        <v>MORTALITY</v>
      </c>
      <c r="P279" s="1">
        <f>SABI_SUMMARY!O279</f>
        <v>1</v>
      </c>
      <c r="Q279" s="1">
        <f t="shared" si="9"/>
        <v>1</v>
      </c>
    </row>
    <row r="280" spans="1:17" hidden="1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8"/>
        <v>23</v>
      </c>
      <c r="M280" s="1" t="str">
        <f>SABI_SUMMARY!L280</f>
        <v>JUVENILE</v>
      </c>
      <c r="N280" s="1" t="str">
        <f>SABI_SUMMARY!M280</f>
        <v>MALE_JUVENILE</v>
      </c>
      <c r="O280" s="1" t="str">
        <f>SABI_SUMMARY!N280</f>
        <v>CENSORED</v>
      </c>
      <c r="P280" s="1">
        <f>SABI_SUMMARY!O280</f>
        <v>0</v>
      </c>
      <c r="Q280" s="1">
        <f t="shared" si="9"/>
        <v>1</v>
      </c>
    </row>
    <row r="281" spans="1:17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8"/>
        <v>30</v>
      </c>
      <c r="M281" s="1" t="str">
        <f>SABI_SUMMARY!L281</f>
        <v>SUBADULT</v>
      </c>
      <c r="N281" s="1" t="str">
        <f>SABI_SUMMARY!M281</f>
        <v>MALE_SUBADULT</v>
      </c>
      <c r="O281" s="1" t="str">
        <f>SABI_SUMMARY!N281</f>
        <v>CENSORED</v>
      </c>
      <c r="P281" s="1">
        <f>SABI_SUMMARY!O281</f>
        <v>0</v>
      </c>
      <c r="Q281" s="1">
        <f t="shared" si="9"/>
        <v>1</v>
      </c>
    </row>
    <row r="282" spans="1:17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8"/>
        <v>25</v>
      </c>
      <c r="M282" s="1" t="str">
        <f>SABI_SUMMARY!L282</f>
        <v>SUBADULT</v>
      </c>
      <c r="N282" s="1" t="str">
        <f>SABI_SUMMARY!M282</f>
        <v>FEMALE_SUBADULT</v>
      </c>
      <c r="O282" s="1" t="str">
        <f>SABI_SUMMARY!N282</f>
        <v>CENSORED</v>
      </c>
      <c r="P282" s="1">
        <f>SABI_SUMMARY!O282</f>
        <v>0</v>
      </c>
      <c r="Q282" s="1">
        <f t="shared" si="9"/>
        <v>1</v>
      </c>
    </row>
    <row r="283" spans="1:17" hidden="1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8"/>
        <v>2</v>
      </c>
      <c r="M283" s="1" t="str">
        <f>SABI_SUMMARY!L283</f>
        <v>CUB</v>
      </c>
      <c r="N283" s="1" t="str">
        <f>SABI_SUMMARY!M283</f>
        <v>NA_CUB</v>
      </c>
      <c r="O283" s="1" t="str">
        <f>SABI_SUMMARY!N283</f>
        <v>MORTALITY</v>
      </c>
      <c r="P283" s="1">
        <f>SABI_SUMMARY!O283</f>
        <v>1</v>
      </c>
      <c r="Q283" s="1">
        <f t="shared" si="9"/>
        <v>1</v>
      </c>
    </row>
    <row r="284" spans="1:17" hidden="1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8"/>
        <v>2</v>
      </c>
      <c r="M284" s="1" t="str">
        <f>SABI_SUMMARY!L284</f>
        <v>CUB</v>
      </c>
      <c r="N284" s="1" t="str">
        <f>SABI_SUMMARY!M284</f>
        <v>NA_CUB</v>
      </c>
      <c r="O284" s="1" t="str">
        <f>SABI_SUMMARY!N284</f>
        <v>MORTALITY</v>
      </c>
      <c r="P284" s="1">
        <f>SABI_SUMMARY!O284</f>
        <v>1</v>
      </c>
      <c r="Q284" s="1">
        <f t="shared" si="9"/>
        <v>1</v>
      </c>
    </row>
    <row r="285" spans="1:17" hidden="1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8"/>
        <v>3</v>
      </c>
      <c r="M285" s="1" t="str">
        <f>SABI_SUMMARY!L285</f>
        <v>CUB</v>
      </c>
      <c r="N285" s="1" t="str">
        <f>SABI_SUMMARY!M285</f>
        <v>NA_CUB</v>
      </c>
      <c r="O285" s="1" t="str">
        <f>SABI_SUMMARY!N285</f>
        <v>MORTALITY</v>
      </c>
      <c r="P285" s="1">
        <f>SABI_SUMMARY!O285</f>
        <v>1</v>
      </c>
      <c r="Q285" s="1">
        <f t="shared" si="9"/>
        <v>1</v>
      </c>
    </row>
    <row r="286" spans="1:17" hidden="1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8"/>
        <v>14</v>
      </c>
      <c r="M286" s="1" t="str">
        <f>SABI_SUMMARY!L286</f>
        <v>JUVENILE</v>
      </c>
      <c r="N286" s="1" t="str">
        <f>SABI_SUMMARY!M286</f>
        <v>FEMALE_JUVENILE</v>
      </c>
      <c r="O286" s="1" t="str">
        <f>SABI_SUMMARY!N286</f>
        <v>CENSORED</v>
      </c>
      <c r="P286" s="1">
        <f>SABI_SUMMARY!O286</f>
        <v>0</v>
      </c>
      <c r="Q286" s="1">
        <f t="shared" si="9"/>
        <v>1</v>
      </c>
    </row>
    <row r="287" spans="1:17" hidden="1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8"/>
        <v>24</v>
      </c>
      <c r="M287" s="1" t="str">
        <f>SABI_SUMMARY!L287</f>
        <v>JUVENILE</v>
      </c>
      <c r="N287" s="1" t="str">
        <f>SABI_SUMMARY!M287</f>
        <v>MALE_JUVENILE</v>
      </c>
      <c r="O287" s="1" t="str">
        <f>SABI_SUMMARY!N287</f>
        <v>CENSORED</v>
      </c>
      <c r="P287" s="1">
        <f>SABI_SUMMARY!O287</f>
        <v>0</v>
      </c>
      <c r="Q287" s="1">
        <f t="shared" si="9"/>
        <v>1</v>
      </c>
    </row>
    <row r="288" spans="1:17" hidden="1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8"/>
        <v>24</v>
      </c>
      <c r="M288" s="1" t="str">
        <f>SABI_SUMMARY!L288</f>
        <v>JUVENILE</v>
      </c>
      <c r="N288" s="1" t="str">
        <f>SABI_SUMMARY!M288</f>
        <v>MALE_JUVENILE</v>
      </c>
      <c r="O288" s="1" t="str">
        <f>SABI_SUMMARY!N288</f>
        <v>CENSORED</v>
      </c>
      <c r="P288" s="1">
        <f>SABI_SUMMARY!O288</f>
        <v>0</v>
      </c>
      <c r="Q288" s="1">
        <f t="shared" si="9"/>
        <v>1</v>
      </c>
    </row>
    <row r="289" spans="1:17" hidden="1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8"/>
        <v>2</v>
      </c>
      <c r="M289" s="1" t="str">
        <f>SABI_SUMMARY!L289</f>
        <v>CUB</v>
      </c>
      <c r="N289" s="1" t="str">
        <f>SABI_SUMMARY!M289</f>
        <v>NA_CUB</v>
      </c>
      <c r="O289" s="1" t="str">
        <f>SABI_SUMMARY!N289</f>
        <v>MORTALITY</v>
      </c>
      <c r="P289" s="1">
        <f>SABI_SUMMARY!O289</f>
        <v>1</v>
      </c>
      <c r="Q289" s="1">
        <f t="shared" si="9"/>
        <v>1</v>
      </c>
    </row>
    <row r="290" spans="1:17" hidden="1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8"/>
        <v>2</v>
      </c>
      <c r="M290" s="1" t="str">
        <f>SABI_SUMMARY!L290</f>
        <v>CUB</v>
      </c>
      <c r="N290" s="1" t="str">
        <f>SABI_SUMMARY!M290</f>
        <v>NA_CUB</v>
      </c>
      <c r="O290" s="1" t="str">
        <f>SABI_SUMMARY!N290</f>
        <v>MORTALITY</v>
      </c>
      <c r="P290" s="1">
        <f>SABI_SUMMARY!O290</f>
        <v>1</v>
      </c>
      <c r="Q290" s="1">
        <f t="shared" si="9"/>
        <v>1</v>
      </c>
    </row>
    <row r="291" spans="1:17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8"/>
        <v>34</v>
      </c>
      <c r="M291" s="1" t="str">
        <f>SABI_SUMMARY!L291</f>
        <v>SUBADULT</v>
      </c>
      <c r="N291" s="1" t="str">
        <f>SABI_SUMMARY!M291</f>
        <v>MALE_SUBADULT</v>
      </c>
      <c r="O291" s="1" t="str">
        <f>SABI_SUMMARY!N291</f>
        <v>MORTALITY</v>
      </c>
      <c r="P291" s="1">
        <f>SABI_SUMMARY!O291</f>
        <v>1</v>
      </c>
      <c r="Q291" s="1">
        <f t="shared" si="9"/>
        <v>1</v>
      </c>
    </row>
    <row r="292" spans="1:17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8"/>
        <v>34</v>
      </c>
      <c r="M292" s="1" t="str">
        <f>SABI_SUMMARY!L292</f>
        <v>SUBADULT</v>
      </c>
      <c r="N292" s="1" t="str">
        <f>SABI_SUMMARY!M292</f>
        <v>MALE_SUBADULT</v>
      </c>
      <c r="O292" s="1" t="str">
        <f>SABI_SUMMARY!N292</f>
        <v>MORTALITY</v>
      </c>
      <c r="P292" s="1">
        <f>SABI_SUMMARY!O292</f>
        <v>1</v>
      </c>
      <c r="Q292" s="1">
        <f t="shared" si="9"/>
        <v>1</v>
      </c>
    </row>
    <row r="293" spans="1:17" hidden="1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8"/>
        <v>24</v>
      </c>
      <c r="M293" s="1" t="str">
        <f>SABI_SUMMARY!L293</f>
        <v>JUVENILE</v>
      </c>
      <c r="N293" s="1" t="str">
        <f>SABI_SUMMARY!M293</f>
        <v>FEMALE_JUVENILE</v>
      </c>
      <c r="O293" s="1" t="str">
        <f>SABI_SUMMARY!N293</f>
        <v>MORTALITY</v>
      </c>
      <c r="P293" s="1">
        <f>SABI_SUMMARY!O293</f>
        <v>1</v>
      </c>
      <c r="Q293" s="1">
        <f t="shared" si="9"/>
        <v>1</v>
      </c>
    </row>
    <row r="294" spans="1:17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8"/>
        <v>36</v>
      </c>
      <c r="M294" s="1" t="str">
        <f>SABI_SUMMARY!L294</f>
        <v>ADULT_84</v>
      </c>
      <c r="N294" s="1" t="str">
        <f>SABI_SUMMARY!M294</f>
        <v>FEMALE_ADULT_84</v>
      </c>
      <c r="O294" s="1" t="str">
        <f>SABI_SUMMARY!N294</f>
        <v>CENSORED</v>
      </c>
      <c r="P294" s="1">
        <f>SABI_SUMMARY!O294</f>
        <v>0</v>
      </c>
      <c r="Q294" s="1">
        <f t="shared" si="9"/>
        <v>0</v>
      </c>
    </row>
    <row r="295" spans="1:17" hidden="1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8"/>
        <v>12</v>
      </c>
      <c r="M295" s="1" t="str">
        <f>SABI_SUMMARY!L295</f>
        <v>CUB</v>
      </c>
      <c r="N295" s="1" t="str">
        <f>SABI_SUMMARY!M295</f>
        <v>FEMALE_CUB</v>
      </c>
      <c r="O295" s="1" t="str">
        <f>SABI_SUMMARY!N295</f>
        <v>MORTALITY</v>
      </c>
      <c r="P295" s="1">
        <f>SABI_SUMMARY!O295</f>
        <v>1</v>
      </c>
      <c r="Q295" s="1">
        <f t="shared" si="9"/>
        <v>1</v>
      </c>
    </row>
    <row r="296" spans="1:17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8"/>
        <v>36</v>
      </c>
      <c r="M296" s="1" t="str">
        <f>SABI_SUMMARY!L296</f>
        <v>ADULT_48_60</v>
      </c>
      <c r="N296" s="1" t="str">
        <f>SABI_SUMMARY!M296</f>
        <v>MALE_ADULT_48_60</v>
      </c>
      <c r="O296" s="1" t="str">
        <f>SABI_SUMMARY!N296</f>
        <v>CENSORED</v>
      </c>
      <c r="P296" s="1">
        <f>SABI_SUMMARY!O296</f>
        <v>0</v>
      </c>
      <c r="Q296" s="1">
        <f t="shared" si="9"/>
        <v>0</v>
      </c>
    </row>
    <row r="297" spans="1:17" hidden="1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8"/>
        <v>2</v>
      </c>
      <c r="M297" s="1" t="str">
        <f>SABI_SUMMARY!L297</f>
        <v>CUB</v>
      </c>
      <c r="N297" s="1" t="str">
        <f>SABI_SUMMARY!M297</f>
        <v>NA_CUB</v>
      </c>
      <c r="O297" s="1" t="str">
        <f>SABI_SUMMARY!N297</f>
        <v>MORTALITY</v>
      </c>
      <c r="P297" s="1">
        <f>SABI_SUMMARY!O297</f>
        <v>1</v>
      </c>
      <c r="Q297" s="1">
        <f t="shared" si="9"/>
        <v>1</v>
      </c>
    </row>
    <row r="298" spans="1:17" hidden="1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8"/>
        <v>2</v>
      </c>
      <c r="M298" s="1" t="str">
        <f>SABI_SUMMARY!L298</f>
        <v>CUB</v>
      </c>
      <c r="N298" s="1" t="str">
        <f>SABI_SUMMARY!M298</f>
        <v>NA_CUB</v>
      </c>
      <c r="O298" s="1" t="str">
        <f>SABI_SUMMARY!N298</f>
        <v>MORTALITY</v>
      </c>
      <c r="P298" s="1">
        <f>SABI_SUMMARY!O298</f>
        <v>1</v>
      </c>
      <c r="Q298" s="1">
        <f t="shared" si="9"/>
        <v>1</v>
      </c>
    </row>
    <row r="299" spans="1:17" hidden="1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8"/>
        <v>1</v>
      </c>
      <c r="M299" s="1" t="str">
        <f>SABI_SUMMARY!L299</f>
        <v>CUB</v>
      </c>
      <c r="N299" s="1" t="str">
        <f>SABI_SUMMARY!M299</f>
        <v>NA_CUB</v>
      </c>
      <c r="O299" s="1" t="str">
        <f>SABI_SUMMARY!N299</f>
        <v>MORTALITY</v>
      </c>
      <c r="P299" s="1">
        <f>SABI_SUMMARY!O299</f>
        <v>1</v>
      </c>
      <c r="Q299" s="1">
        <f t="shared" si="9"/>
        <v>1</v>
      </c>
    </row>
    <row r="300" spans="1:17" hidden="1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8"/>
        <v>1</v>
      </c>
      <c r="M300" s="1" t="str">
        <f>SABI_SUMMARY!L300</f>
        <v>CUB</v>
      </c>
      <c r="N300" s="1" t="str">
        <f>SABI_SUMMARY!M300</f>
        <v>NA_CUB</v>
      </c>
      <c r="O300" s="1" t="str">
        <f>SABI_SUMMARY!N300</f>
        <v>MORTALITY</v>
      </c>
      <c r="P300" s="1">
        <f>SABI_SUMMARY!O300</f>
        <v>1</v>
      </c>
      <c r="Q300" s="1">
        <f t="shared" si="9"/>
        <v>1</v>
      </c>
    </row>
    <row r="301" spans="1:17" hidden="1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8"/>
        <v>22</v>
      </c>
      <c r="M301" s="1" t="str">
        <f>SABI_SUMMARY!L301</f>
        <v>JUVENILE</v>
      </c>
      <c r="N301" s="1" t="str">
        <f>SABI_SUMMARY!M301</f>
        <v>MALE_JUVENILE</v>
      </c>
      <c r="O301" s="1" t="str">
        <f>SABI_SUMMARY!N301</f>
        <v>CENSORED</v>
      </c>
      <c r="P301" s="1">
        <f>SABI_SUMMARY!O301</f>
        <v>0</v>
      </c>
      <c r="Q301" s="1">
        <f t="shared" si="9"/>
        <v>1</v>
      </c>
    </row>
    <row r="302" spans="1:17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8"/>
        <v>36</v>
      </c>
      <c r="M302" s="1" t="str">
        <f>SABI_SUMMARY!L302</f>
        <v>ADULT_60_72</v>
      </c>
      <c r="N302" s="1" t="str">
        <f>SABI_SUMMARY!M302</f>
        <v>FEMALE_ADULT_60_72</v>
      </c>
      <c r="O302" s="1" t="str">
        <f>SABI_SUMMARY!N302</f>
        <v>CENSORED</v>
      </c>
      <c r="P302" s="1">
        <f>SABI_SUMMARY!O302</f>
        <v>0</v>
      </c>
      <c r="Q302" s="1">
        <f t="shared" si="9"/>
        <v>0</v>
      </c>
    </row>
    <row r="303" spans="1:17" hidden="1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8"/>
        <v>4</v>
      </c>
      <c r="M303" s="1" t="str">
        <f>SABI_SUMMARY!L303</f>
        <v>CUB</v>
      </c>
      <c r="N303" s="1" t="str">
        <f>SABI_SUMMARY!M303</f>
        <v>NA_CUB</v>
      </c>
      <c r="O303" s="1" t="str">
        <f>SABI_SUMMARY!N303</f>
        <v>MORTALITY</v>
      </c>
      <c r="P303" s="1">
        <f>SABI_SUMMARY!O303</f>
        <v>1</v>
      </c>
      <c r="Q303" s="1">
        <f t="shared" si="9"/>
        <v>1</v>
      </c>
    </row>
    <row r="304" spans="1:17" hidden="1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8"/>
        <v>4</v>
      </c>
      <c r="M304" s="1" t="str">
        <f>SABI_SUMMARY!L304</f>
        <v>CUB</v>
      </c>
      <c r="N304" s="1" t="str">
        <f>SABI_SUMMARY!M304</f>
        <v>NA_CUB</v>
      </c>
      <c r="O304" s="1" t="str">
        <f>SABI_SUMMARY!N304</f>
        <v>MORTALITY</v>
      </c>
      <c r="P304" s="1">
        <f>SABI_SUMMARY!O304</f>
        <v>1</v>
      </c>
      <c r="Q304" s="1">
        <f t="shared" si="9"/>
        <v>1</v>
      </c>
    </row>
    <row r="305" spans="1:17" hidden="1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8"/>
        <v>1</v>
      </c>
      <c r="M305" s="1" t="str">
        <f>SABI_SUMMARY!L305</f>
        <v>CUB</v>
      </c>
      <c r="N305" s="1" t="str">
        <f>SABI_SUMMARY!M305</f>
        <v>NA_CUB</v>
      </c>
      <c r="O305" s="1" t="str">
        <f>SABI_SUMMARY!N305</f>
        <v>MORTALITY</v>
      </c>
      <c r="P305" s="1">
        <f>SABI_SUMMARY!O305</f>
        <v>1</v>
      </c>
      <c r="Q305" s="1">
        <f t="shared" si="9"/>
        <v>1</v>
      </c>
    </row>
    <row r="306" spans="1:17" hidden="1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8"/>
        <v>1</v>
      </c>
      <c r="M306" s="1" t="str">
        <f>SABI_SUMMARY!L306</f>
        <v>CUB</v>
      </c>
      <c r="N306" s="1" t="str">
        <f>SABI_SUMMARY!M306</f>
        <v>NA_CUB</v>
      </c>
      <c r="O306" s="1" t="str">
        <f>SABI_SUMMARY!N306</f>
        <v>MORTALITY</v>
      </c>
      <c r="P306" s="1">
        <f>SABI_SUMMARY!O306</f>
        <v>1</v>
      </c>
      <c r="Q306" s="1">
        <f t="shared" si="9"/>
        <v>1</v>
      </c>
    </row>
    <row r="307" spans="1:17" hidden="1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8"/>
        <v>2</v>
      </c>
      <c r="M307" s="1" t="str">
        <f>SABI_SUMMARY!L307</f>
        <v>CUB</v>
      </c>
      <c r="N307" s="1" t="str">
        <f>SABI_SUMMARY!M307</f>
        <v>NA_CUB</v>
      </c>
      <c r="O307" s="1" t="str">
        <f>SABI_SUMMARY!N307</f>
        <v>MORTALITY</v>
      </c>
      <c r="P307" s="1">
        <f>SABI_SUMMARY!O307</f>
        <v>1</v>
      </c>
      <c r="Q307" s="1">
        <f t="shared" si="9"/>
        <v>1</v>
      </c>
    </row>
    <row r="308" spans="1:17" hidden="1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8"/>
        <v>12</v>
      </c>
      <c r="M308" s="1" t="str">
        <f>SABI_SUMMARY!L308</f>
        <v>CUB</v>
      </c>
      <c r="N308" s="1" t="str">
        <f>SABI_SUMMARY!M308</f>
        <v>FEMALE_CUB</v>
      </c>
      <c r="O308" s="1" t="str">
        <f>SABI_SUMMARY!N308</f>
        <v>MORTALITY</v>
      </c>
      <c r="P308" s="1">
        <f>SABI_SUMMARY!O308</f>
        <v>1</v>
      </c>
      <c r="Q308" s="1">
        <f t="shared" si="9"/>
        <v>1</v>
      </c>
    </row>
    <row r="309" spans="1:17" hidden="1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8"/>
        <v>3</v>
      </c>
      <c r="M309" s="1" t="str">
        <f>SABI_SUMMARY!L309</f>
        <v>CUB</v>
      </c>
      <c r="N309" s="1" t="str">
        <f>SABI_SUMMARY!M309</f>
        <v>NA_CUB</v>
      </c>
      <c r="O309" s="1" t="str">
        <f>SABI_SUMMARY!N309</f>
        <v>MORTALITY</v>
      </c>
      <c r="P309" s="1">
        <f>SABI_SUMMARY!O309</f>
        <v>1</v>
      </c>
      <c r="Q309" s="1">
        <f t="shared" si="9"/>
        <v>1</v>
      </c>
    </row>
    <row r="310" spans="1:17" hidden="1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8"/>
        <v>3</v>
      </c>
      <c r="M310" s="1" t="str">
        <f>SABI_SUMMARY!L310</f>
        <v>CUB</v>
      </c>
      <c r="N310" s="1" t="str">
        <f>SABI_SUMMARY!M310</f>
        <v>NA_CUB</v>
      </c>
      <c r="O310" s="1" t="str">
        <f>SABI_SUMMARY!N310</f>
        <v>MORTALITY</v>
      </c>
      <c r="P310" s="1">
        <f>SABI_SUMMARY!O310</f>
        <v>1</v>
      </c>
      <c r="Q310" s="1">
        <f t="shared" si="9"/>
        <v>1</v>
      </c>
    </row>
    <row r="311" spans="1:17" hidden="1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8"/>
        <v>2</v>
      </c>
      <c r="M311" s="1" t="str">
        <f>SABI_SUMMARY!L311</f>
        <v>CUB</v>
      </c>
      <c r="N311" s="1" t="str">
        <f>SABI_SUMMARY!M311</f>
        <v>NA_CUB</v>
      </c>
      <c r="O311" s="1" t="str">
        <f>SABI_SUMMARY!N311</f>
        <v>MORTALITY</v>
      </c>
      <c r="P311" s="1">
        <f>SABI_SUMMARY!O311</f>
        <v>1</v>
      </c>
      <c r="Q311" s="1">
        <f t="shared" si="9"/>
        <v>1</v>
      </c>
    </row>
    <row r="312" spans="1:17" hidden="1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8"/>
        <v>18</v>
      </c>
      <c r="M312" s="1" t="str">
        <f>SABI_SUMMARY!L312</f>
        <v>JUVENILE</v>
      </c>
      <c r="N312" s="1" t="str">
        <f>SABI_SUMMARY!M312</f>
        <v>MALE_JUVENILE</v>
      </c>
      <c r="O312" s="1" t="str">
        <f>SABI_SUMMARY!N312</f>
        <v>CENSORED</v>
      </c>
      <c r="P312" s="1">
        <f>SABI_SUMMARY!O312</f>
        <v>0</v>
      </c>
      <c r="Q312" s="1">
        <f t="shared" si="9"/>
        <v>1</v>
      </c>
    </row>
    <row r="313" spans="1:17" hidden="1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8"/>
        <v>18</v>
      </c>
      <c r="M313" s="1" t="str">
        <f>SABI_SUMMARY!L313</f>
        <v>JUVENILE</v>
      </c>
      <c r="N313" s="1" t="str">
        <f>SABI_SUMMARY!M313</f>
        <v>MALE_JUVENILE</v>
      </c>
      <c r="O313" s="1" t="str">
        <f>SABI_SUMMARY!N313</f>
        <v>CENSORED</v>
      </c>
      <c r="P313" s="1">
        <f>SABI_SUMMARY!O313</f>
        <v>0</v>
      </c>
      <c r="Q313" s="1">
        <f t="shared" si="9"/>
        <v>1</v>
      </c>
    </row>
    <row r="314" spans="1:17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8"/>
        <v>36</v>
      </c>
      <c r="M314" s="1" t="str">
        <f>SABI_SUMMARY!L314</f>
        <v>ADULT_84</v>
      </c>
      <c r="N314" s="1" t="str">
        <f>SABI_SUMMARY!M314</f>
        <v>FEMALE_ADULT_84</v>
      </c>
      <c r="O314" s="1" t="str">
        <f>SABI_SUMMARY!N314</f>
        <v>MORTALITY</v>
      </c>
      <c r="P314" s="1">
        <f>SABI_SUMMARY!O314</f>
        <v>1</v>
      </c>
      <c r="Q314" s="1">
        <f t="shared" si="9"/>
        <v>0</v>
      </c>
    </row>
    <row r="315" spans="1:17" hidden="1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8"/>
        <v>1</v>
      </c>
      <c r="M315" s="1" t="str">
        <f>SABI_SUMMARY!L315</f>
        <v>CUB</v>
      </c>
      <c r="N315" s="1" t="str">
        <f>SABI_SUMMARY!M315</f>
        <v>NA_CUB</v>
      </c>
      <c r="O315" s="1" t="str">
        <f>SABI_SUMMARY!N315</f>
        <v>MORTALITY</v>
      </c>
      <c r="P315" s="1">
        <f>SABI_SUMMARY!O315</f>
        <v>1</v>
      </c>
      <c r="Q315" s="1">
        <f t="shared" si="9"/>
        <v>1</v>
      </c>
    </row>
    <row r="316" spans="1:17" hidden="1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8"/>
        <v>1</v>
      </c>
      <c r="M316" s="1" t="str">
        <f>SABI_SUMMARY!L316</f>
        <v>CUB</v>
      </c>
      <c r="N316" s="1" t="str">
        <f>SABI_SUMMARY!M316</f>
        <v>NA_CUB</v>
      </c>
      <c r="O316" s="1" t="str">
        <f>SABI_SUMMARY!N316</f>
        <v>MORTALITY</v>
      </c>
      <c r="P316" s="1">
        <f>SABI_SUMMARY!O316</f>
        <v>1</v>
      </c>
      <c r="Q316" s="1">
        <f t="shared" si="9"/>
        <v>1</v>
      </c>
    </row>
    <row r="317" spans="1:17" hidden="1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8"/>
        <v>3</v>
      </c>
      <c r="M317" s="1" t="str">
        <f>SABI_SUMMARY!L317</f>
        <v>CUB</v>
      </c>
      <c r="N317" s="1" t="str">
        <f>SABI_SUMMARY!M317</f>
        <v>NA_CUB</v>
      </c>
      <c r="O317" s="1" t="str">
        <f>SABI_SUMMARY!N317</f>
        <v>MORTALITY</v>
      </c>
      <c r="P317" s="1">
        <f>SABI_SUMMARY!O317</f>
        <v>1</v>
      </c>
      <c r="Q317" s="1">
        <f t="shared" si="9"/>
        <v>1</v>
      </c>
    </row>
    <row r="318" spans="1:17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8"/>
        <v>36</v>
      </c>
      <c r="M318" s="1" t="str">
        <f>SABI_SUMMARY!L318</f>
        <v>ADULT_84</v>
      </c>
      <c r="N318" s="1" t="str">
        <f>SABI_SUMMARY!M318</f>
        <v>FEMALE_ADULT_84</v>
      </c>
      <c r="O318" s="1" t="str">
        <f>SABI_SUMMARY!N318</f>
        <v>CENSORED</v>
      </c>
      <c r="P318" s="1">
        <f>SABI_SUMMARY!O318</f>
        <v>0</v>
      </c>
      <c r="Q318" s="1">
        <f t="shared" si="9"/>
        <v>0</v>
      </c>
    </row>
    <row r="319" spans="1:17" hidden="1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8"/>
        <v>2</v>
      </c>
      <c r="M319" s="1" t="str">
        <f>SABI_SUMMARY!L319</f>
        <v>CUB</v>
      </c>
      <c r="N319" s="1" t="str">
        <f>SABI_SUMMARY!M319</f>
        <v>NA_CUB</v>
      </c>
      <c r="O319" s="1" t="str">
        <f>SABI_SUMMARY!N319</f>
        <v>MORTALITY</v>
      </c>
      <c r="P319" s="1">
        <f>SABI_SUMMARY!O319</f>
        <v>1</v>
      </c>
      <c r="Q319" s="1">
        <f t="shared" si="9"/>
        <v>1</v>
      </c>
    </row>
    <row r="320" spans="1:17" hidden="1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8"/>
        <v>7</v>
      </c>
      <c r="M320" s="1" t="str">
        <f>SABI_SUMMARY!L320</f>
        <v>CUB</v>
      </c>
      <c r="N320" s="1" t="str">
        <f>SABI_SUMMARY!M320</f>
        <v>NA_CUB</v>
      </c>
      <c r="O320" s="1" t="str">
        <f>SABI_SUMMARY!N320</f>
        <v>MORTALITY</v>
      </c>
      <c r="P320" s="1">
        <f>SABI_SUMMARY!O320</f>
        <v>1</v>
      </c>
      <c r="Q320" s="1">
        <f t="shared" si="9"/>
        <v>1</v>
      </c>
    </row>
    <row r="321" spans="1:17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8"/>
        <v>25</v>
      </c>
      <c r="M321" s="1" t="str">
        <f>SABI_SUMMARY!L321</f>
        <v>SUBADULT</v>
      </c>
      <c r="N321" s="1" t="str">
        <f>SABI_SUMMARY!M321</f>
        <v>FEMALE_SUBADULT</v>
      </c>
      <c r="O321" s="1" t="str">
        <f>SABI_SUMMARY!N321</f>
        <v>CENSORED</v>
      </c>
      <c r="P321" s="1">
        <f>SABI_SUMMARY!O321</f>
        <v>0</v>
      </c>
      <c r="Q321" s="1">
        <f t="shared" si="9"/>
        <v>1</v>
      </c>
    </row>
    <row r="322" spans="1:17" hidden="1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8"/>
        <v>5</v>
      </c>
      <c r="M322" s="1" t="str">
        <f>SABI_SUMMARY!L322</f>
        <v>CUB</v>
      </c>
      <c r="N322" s="1" t="str">
        <f>SABI_SUMMARY!M322</f>
        <v>FEMALE_CUB</v>
      </c>
      <c r="O322" s="1" t="str">
        <f>SABI_SUMMARY!N322</f>
        <v>CENSORED</v>
      </c>
      <c r="P322" s="1">
        <f>SABI_SUMMARY!O322</f>
        <v>0</v>
      </c>
      <c r="Q322" s="1">
        <f t="shared" si="9"/>
        <v>1</v>
      </c>
    </row>
    <row r="323" spans="1:17" hidden="1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ref="L323:L386" si="10">IF(Q323&gt;0,K323,36)</f>
        <v>5</v>
      </c>
      <c r="M323" s="1" t="str">
        <f>SABI_SUMMARY!L323</f>
        <v>CUB</v>
      </c>
      <c r="N323" s="1" t="str">
        <f>SABI_SUMMARY!M323</f>
        <v>MALE_CUB</v>
      </c>
      <c r="O323" s="1" t="str">
        <f>SABI_SUMMARY!N323</f>
        <v>CENSORED</v>
      </c>
      <c r="P323" s="1">
        <f>SABI_SUMMARY!O323</f>
        <v>0</v>
      </c>
      <c r="Q323" s="1">
        <f t="shared" ref="Q323:Q386" si="11">IF(K323&lt;=36,1,0)</f>
        <v>1</v>
      </c>
    </row>
    <row r="324" spans="1:17" hidden="1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si="10"/>
        <v>2</v>
      </c>
      <c r="M324" s="1" t="str">
        <f>SABI_SUMMARY!L324</f>
        <v>CUB</v>
      </c>
      <c r="N324" s="1" t="str">
        <f>SABI_SUMMARY!M324</f>
        <v>NA_CUB</v>
      </c>
      <c r="O324" s="1" t="str">
        <f>SABI_SUMMARY!N324</f>
        <v>MORTALITY</v>
      </c>
      <c r="P324" s="1">
        <f>SABI_SUMMARY!O324</f>
        <v>1</v>
      </c>
      <c r="Q324" s="1">
        <f t="shared" si="11"/>
        <v>1</v>
      </c>
    </row>
    <row r="325" spans="1:17" hidden="1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10"/>
        <v>6</v>
      </c>
      <c r="M325" s="1" t="str">
        <f>SABI_SUMMARY!L325</f>
        <v>CUB</v>
      </c>
      <c r="N325" s="1" t="str">
        <f>SABI_SUMMARY!M325</f>
        <v>NA_CUB</v>
      </c>
      <c r="O325" s="1" t="str">
        <f>SABI_SUMMARY!N325</f>
        <v>MORTALITY</v>
      </c>
      <c r="P325" s="1">
        <f>SABI_SUMMARY!O325</f>
        <v>1</v>
      </c>
      <c r="Q325" s="1">
        <f t="shared" si="11"/>
        <v>1</v>
      </c>
    </row>
    <row r="326" spans="1:17" hidden="1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10"/>
        <v>1</v>
      </c>
      <c r="M326" s="1" t="str">
        <f>SABI_SUMMARY!L326</f>
        <v>CUB</v>
      </c>
      <c r="N326" s="1" t="str">
        <f>SABI_SUMMARY!M326</f>
        <v>NA_CUB</v>
      </c>
      <c r="O326" s="1" t="str">
        <f>SABI_SUMMARY!N326</f>
        <v>MORTALITY</v>
      </c>
      <c r="P326" s="1">
        <f>SABI_SUMMARY!O326</f>
        <v>1</v>
      </c>
      <c r="Q326" s="1">
        <f t="shared" si="11"/>
        <v>1</v>
      </c>
    </row>
    <row r="327" spans="1:17" hidden="1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10"/>
        <v>1</v>
      </c>
      <c r="M327" s="1" t="str">
        <f>SABI_SUMMARY!L327</f>
        <v>CUB</v>
      </c>
      <c r="N327" s="1" t="str">
        <f>SABI_SUMMARY!M327</f>
        <v>NA_CUB</v>
      </c>
      <c r="O327" s="1" t="str">
        <f>SABI_SUMMARY!N327</f>
        <v>MORTALITY</v>
      </c>
      <c r="P327" s="1">
        <f>SABI_SUMMARY!O327</f>
        <v>1</v>
      </c>
      <c r="Q327" s="1">
        <f t="shared" si="11"/>
        <v>1</v>
      </c>
    </row>
    <row r="328" spans="1:17" hidden="1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10"/>
        <v>8</v>
      </c>
      <c r="M328" s="1" t="str">
        <f>SABI_SUMMARY!L328</f>
        <v>CUB</v>
      </c>
      <c r="N328" s="1" t="str">
        <f>SABI_SUMMARY!M328</f>
        <v>FEMALE_CUB</v>
      </c>
      <c r="O328" s="1" t="str">
        <f>SABI_SUMMARY!N328</f>
        <v>MORTALITY</v>
      </c>
      <c r="P328" s="1">
        <f>SABI_SUMMARY!O328</f>
        <v>1</v>
      </c>
      <c r="Q328" s="1">
        <f t="shared" si="11"/>
        <v>1</v>
      </c>
    </row>
    <row r="329" spans="1:17" hidden="1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10"/>
        <v>8</v>
      </c>
      <c r="M329" s="1" t="str">
        <f>SABI_SUMMARY!L329</f>
        <v>CUB</v>
      </c>
      <c r="N329" s="1" t="str">
        <f>SABI_SUMMARY!M329</f>
        <v>FEMALE_CUB</v>
      </c>
      <c r="O329" s="1" t="str">
        <f>SABI_SUMMARY!N329</f>
        <v>MORTALITY</v>
      </c>
      <c r="P329" s="1">
        <f>SABI_SUMMARY!O329</f>
        <v>1</v>
      </c>
      <c r="Q329" s="1">
        <f t="shared" si="11"/>
        <v>1</v>
      </c>
    </row>
    <row r="330" spans="1:17" hidden="1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10"/>
        <v>5</v>
      </c>
      <c r="M330" s="1" t="str">
        <f>SABI_SUMMARY!L330</f>
        <v>CUB</v>
      </c>
      <c r="N330" s="1" t="str">
        <f>SABI_SUMMARY!M330</f>
        <v>NA_CUB</v>
      </c>
      <c r="O330" s="1" t="str">
        <f>SABI_SUMMARY!N330</f>
        <v>MORTALITY</v>
      </c>
      <c r="P330" s="1">
        <f>SABI_SUMMARY!O330</f>
        <v>1</v>
      </c>
      <c r="Q330" s="1">
        <f t="shared" si="11"/>
        <v>1</v>
      </c>
    </row>
    <row r="331" spans="1:17" hidden="1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10"/>
        <v>6</v>
      </c>
      <c r="M331" s="1" t="str">
        <f>SABI_SUMMARY!L331</f>
        <v>CUB</v>
      </c>
      <c r="N331" s="1" t="str">
        <f>SABI_SUMMARY!M331</f>
        <v>NA_CUB</v>
      </c>
      <c r="O331" s="1" t="str">
        <f>SABI_SUMMARY!N331</f>
        <v>MORTALITY</v>
      </c>
      <c r="P331" s="1">
        <f>SABI_SUMMARY!O331</f>
        <v>1</v>
      </c>
      <c r="Q331" s="1">
        <f t="shared" si="11"/>
        <v>1</v>
      </c>
    </row>
    <row r="332" spans="1:17" hidden="1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10"/>
        <v>2</v>
      </c>
      <c r="M332" s="1" t="str">
        <f>SABI_SUMMARY!L332</f>
        <v>CUB</v>
      </c>
      <c r="N332" s="1" t="str">
        <f>SABI_SUMMARY!M332</f>
        <v>NA_CUB</v>
      </c>
      <c r="O332" s="1" t="str">
        <f>SABI_SUMMARY!N332</f>
        <v>MORTALITY</v>
      </c>
      <c r="P332" s="1">
        <f>SABI_SUMMARY!O332</f>
        <v>1</v>
      </c>
      <c r="Q332" s="1">
        <f t="shared" si="11"/>
        <v>1</v>
      </c>
    </row>
    <row r="333" spans="1:17" hidden="1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10"/>
        <v>4</v>
      </c>
      <c r="M333" s="1" t="str">
        <f>SABI_SUMMARY!L333</f>
        <v>CUB</v>
      </c>
      <c r="N333" s="1" t="str">
        <f>SABI_SUMMARY!M333</f>
        <v>MALE_CUB</v>
      </c>
      <c r="O333" s="1" t="str">
        <f>SABI_SUMMARY!N333</f>
        <v>CENSORED</v>
      </c>
      <c r="P333" s="1">
        <f>SABI_SUMMARY!O333</f>
        <v>0</v>
      </c>
      <c r="Q333" s="1">
        <f t="shared" si="11"/>
        <v>1</v>
      </c>
    </row>
    <row r="334" spans="1:17" hidden="1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10"/>
        <v>2</v>
      </c>
      <c r="M334" s="1" t="str">
        <f>SABI_SUMMARY!L334</f>
        <v>CUB</v>
      </c>
      <c r="N334" s="1" t="str">
        <f>SABI_SUMMARY!M334</f>
        <v>NA_CUB</v>
      </c>
      <c r="O334" s="1" t="str">
        <f>SABI_SUMMARY!N334</f>
        <v>MORTALITY</v>
      </c>
      <c r="P334" s="1">
        <f>SABI_SUMMARY!O334</f>
        <v>1</v>
      </c>
      <c r="Q334" s="1">
        <f t="shared" si="11"/>
        <v>1</v>
      </c>
    </row>
    <row r="335" spans="1:17" hidden="1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10"/>
        <v>2</v>
      </c>
      <c r="M335" s="1" t="str">
        <f>SABI_SUMMARY!L335</f>
        <v>CUB</v>
      </c>
      <c r="N335" s="1" t="str">
        <f>SABI_SUMMARY!M335</f>
        <v>NA_CUB</v>
      </c>
      <c r="O335" s="1" t="str">
        <f>SABI_SUMMARY!N335</f>
        <v>MORTALITY</v>
      </c>
      <c r="P335" s="1">
        <f>SABI_SUMMARY!O335</f>
        <v>1</v>
      </c>
      <c r="Q335" s="1">
        <f t="shared" si="11"/>
        <v>1</v>
      </c>
    </row>
    <row r="336" spans="1:17" hidden="1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10"/>
        <v>1</v>
      </c>
      <c r="M336" s="1" t="str">
        <f>SABI_SUMMARY!L336</f>
        <v>CUB</v>
      </c>
      <c r="N336" s="1" t="str">
        <f>SABI_SUMMARY!M336</f>
        <v>NA_CUB</v>
      </c>
      <c r="O336" s="1" t="str">
        <f>SABI_SUMMARY!N336</f>
        <v>MORTALITY</v>
      </c>
      <c r="P336" s="1">
        <f>SABI_SUMMARY!O336</f>
        <v>1</v>
      </c>
      <c r="Q336" s="1">
        <f t="shared" si="11"/>
        <v>1</v>
      </c>
    </row>
    <row r="337" spans="1:17" hidden="1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10"/>
        <v>1</v>
      </c>
      <c r="M337" s="1" t="str">
        <f>SABI_SUMMARY!L337</f>
        <v>CUB</v>
      </c>
      <c r="N337" s="1" t="str">
        <f>SABI_SUMMARY!M337</f>
        <v>NA_CUB</v>
      </c>
      <c r="O337" s="1" t="str">
        <f>SABI_SUMMARY!N337</f>
        <v>MORTALITY</v>
      </c>
      <c r="P337" s="1">
        <f>SABI_SUMMARY!O337</f>
        <v>1</v>
      </c>
      <c r="Q337" s="1">
        <f t="shared" si="11"/>
        <v>1</v>
      </c>
    </row>
    <row r="338" spans="1:17" hidden="1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10"/>
        <v>2</v>
      </c>
      <c r="M338" s="1" t="str">
        <f>SABI_SUMMARY!L338</f>
        <v>CUB</v>
      </c>
      <c r="N338" s="1" t="str">
        <f>SABI_SUMMARY!M338</f>
        <v>MALE_CUB</v>
      </c>
      <c r="O338" s="1" t="str">
        <f>SABI_SUMMARY!N338</f>
        <v>MORTALITY</v>
      </c>
      <c r="P338" s="1">
        <f>SABI_SUMMARY!O338</f>
        <v>1</v>
      </c>
      <c r="Q338" s="1">
        <f t="shared" si="11"/>
        <v>1</v>
      </c>
    </row>
    <row r="339" spans="1:17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10"/>
        <v>36</v>
      </c>
      <c r="M339" s="1" t="str">
        <f>SABI_SUMMARY!L339</f>
        <v>ADULT_72_84</v>
      </c>
      <c r="N339" s="1" t="str">
        <f>SABI_SUMMARY!M339</f>
        <v>FEMALE_ADULT_72_84</v>
      </c>
      <c r="O339" s="1" t="str">
        <f>SABI_SUMMARY!N339</f>
        <v>MORTALITY</v>
      </c>
      <c r="P339" s="1">
        <f>SABI_SUMMARY!O339</f>
        <v>1</v>
      </c>
      <c r="Q339" s="1">
        <f t="shared" si="11"/>
        <v>0</v>
      </c>
    </row>
    <row r="340" spans="1:17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10"/>
        <v>36</v>
      </c>
      <c r="M340" s="1" t="str">
        <f>SABI_SUMMARY!L340</f>
        <v>ADULT_72_84</v>
      </c>
      <c r="N340" s="1" t="str">
        <f>SABI_SUMMARY!M340</f>
        <v>MALE_ADULT_72_84</v>
      </c>
      <c r="O340" s="1" t="str">
        <f>SABI_SUMMARY!N340</f>
        <v>MORTALITY</v>
      </c>
      <c r="P340" s="1">
        <f>SABI_SUMMARY!O340</f>
        <v>1</v>
      </c>
      <c r="Q340" s="1">
        <f t="shared" si="11"/>
        <v>0</v>
      </c>
    </row>
    <row r="341" spans="1:17" hidden="1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10"/>
        <v>3</v>
      </c>
      <c r="M341" s="1" t="str">
        <f>SABI_SUMMARY!L341</f>
        <v>CUB</v>
      </c>
      <c r="N341" s="1" t="str">
        <f>SABI_SUMMARY!M341</f>
        <v>NA_CUB</v>
      </c>
      <c r="O341" s="1" t="str">
        <f>SABI_SUMMARY!N341</f>
        <v>MORTALITY</v>
      </c>
      <c r="P341" s="1">
        <f>SABI_SUMMARY!O341</f>
        <v>1</v>
      </c>
      <c r="Q341" s="1">
        <f t="shared" si="11"/>
        <v>1</v>
      </c>
    </row>
    <row r="342" spans="1:17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10"/>
        <v>26</v>
      </c>
      <c r="M342" s="1" t="str">
        <f>SABI_SUMMARY!L342</f>
        <v>SUBADULT</v>
      </c>
      <c r="N342" s="1" t="str">
        <f>SABI_SUMMARY!M342</f>
        <v>FEMALE_SUBADULT</v>
      </c>
      <c r="O342" s="1" t="str">
        <f>SABI_SUMMARY!N342</f>
        <v>CENSORED</v>
      </c>
      <c r="P342" s="1">
        <f>SABI_SUMMARY!O342</f>
        <v>0</v>
      </c>
      <c r="Q342" s="1">
        <f t="shared" si="11"/>
        <v>1</v>
      </c>
    </row>
    <row r="343" spans="1:17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10"/>
        <v>36</v>
      </c>
      <c r="M343" s="1" t="str">
        <f>SABI_SUMMARY!L343</f>
        <v>ADULT_84</v>
      </c>
      <c r="N343" s="1" t="str">
        <f>SABI_SUMMARY!M343</f>
        <v>FEMALE_ADULT_84</v>
      </c>
      <c r="O343" s="1" t="str">
        <f>SABI_SUMMARY!N343</f>
        <v>CENSORED</v>
      </c>
      <c r="P343" s="1">
        <f>SABI_SUMMARY!O343</f>
        <v>0</v>
      </c>
      <c r="Q343" s="1">
        <f t="shared" si="11"/>
        <v>0</v>
      </c>
    </row>
    <row r="344" spans="1:17" hidden="1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10"/>
        <v>1</v>
      </c>
      <c r="M344" s="1" t="str">
        <f>SABI_SUMMARY!L344</f>
        <v>CUB</v>
      </c>
      <c r="N344" s="1" t="str">
        <f>SABI_SUMMARY!M344</f>
        <v>FEMALE_CUB</v>
      </c>
      <c r="O344" s="1" t="str">
        <f>SABI_SUMMARY!N344</f>
        <v>MORTALITY</v>
      </c>
      <c r="P344" s="1">
        <f>SABI_SUMMARY!O344</f>
        <v>1</v>
      </c>
      <c r="Q344" s="1">
        <f t="shared" si="11"/>
        <v>1</v>
      </c>
    </row>
    <row r="345" spans="1:17" hidden="1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10"/>
        <v>1</v>
      </c>
      <c r="M345" s="1" t="str">
        <f>SABI_SUMMARY!L345</f>
        <v>CUB</v>
      </c>
      <c r="N345" s="1" t="str">
        <f>SABI_SUMMARY!M345</f>
        <v>FEMALE_CUB</v>
      </c>
      <c r="O345" s="1" t="str">
        <f>SABI_SUMMARY!N345</f>
        <v>MORTALITY</v>
      </c>
      <c r="P345" s="1">
        <f>SABI_SUMMARY!O345</f>
        <v>1</v>
      </c>
      <c r="Q345" s="1">
        <f t="shared" si="11"/>
        <v>1</v>
      </c>
    </row>
    <row r="346" spans="1:17" hidden="1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10"/>
        <v>5</v>
      </c>
      <c r="M346" s="1" t="str">
        <f>SABI_SUMMARY!L346</f>
        <v>CUB</v>
      </c>
      <c r="N346" s="1" t="str">
        <f>SABI_SUMMARY!M346</f>
        <v>MALE_CUB</v>
      </c>
      <c r="O346" s="1" t="str">
        <f>SABI_SUMMARY!N346</f>
        <v>MORTALITY</v>
      </c>
      <c r="P346" s="1">
        <f>SABI_SUMMARY!O346</f>
        <v>1</v>
      </c>
      <c r="Q346" s="1">
        <f t="shared" si="11"/>
        <v>1</v>
      </c>
    </row>
    <row r="347" spans="1:17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10"/>
        <v>32</v>
      </c>
      <c r="M347" s="1" t="str">
        <f>SABI_SUMMARY!L347</f>
        <v>SUBADULT</v>
      </c>
      <c r="N347" s="1" t="str">
        <f>SABI_SUMMARY!M347</f>
        <v>FEMALE_SUBADULT</v>
      </c>
      <c r="O347" s="1" t="str">
        <f>SABI_SUMMARY!N347</f>
        <v>CENSORED</v>
      </c>
      <c r="P347" s="1">
        <f>SABI_SUMMARY!O347</f>
        <v>0</v>
      </c>
      <c r="Q347" s="1">
        <f t="shared" si="11"/>
        <v>1</v>
      </c>
    </row>
    <row r="348" spans="1:17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10"/>
        <v>36</v>
      </c>
      <c r="M348" s="1" t="str">
        <f>SABI_SUMMARY!L348</f>
        <v>SUBADULT</v>
      </c>
      <c r="N348" s="1" t="str">
        <f>SABI_SUMMARY!M348</f>
        <v>MALE_SUBADULT</v>
      </c>
      <c r="O348" s="1" t="str">
        <f>SABI_SUMMARY!N348</f>
        <v>MORTALITY</v>
      </c>
      <c r="P348" s="1">
        <f>SABI_SUMMARY!O348</f>
        <v>1</v>
      </c>
      <c r="Q348" s="1">
        <f t="shared" si="11"/>
        <v>1</v>
      </c>
    </row>
    <row r="349" spans="1:17" hidden="1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10"/>
        <v>5</v>
      </c>
      <c r="M349" s="1" t="str">
        <f>SABI_SUMMARY!L349</f>
        <v>CUB</v>
      </c>
      <c r="N349" s="1" t="str">
        <f>SABI_SUMMARY!M349</f>
        <v>MALE_CUB</v>
      </c>
      <c r="O349" s="1" t="str">
        <f>SABI_SUMMARY!N349</f>
        <v>MORTALITY</v>
      </c>
      <c r="P349" s="1">
        <f>SABI_SUMMARY!O349</f>
        <v>1</v>
      </c>
      <c r="Q349" s="1">
        <f t="shared" si="11"/>
        <v>1</v>
      </c>
    </row>
    <row r="350" spans="1:17" hidden="1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10"/>
        <v>22</v>
      </c>
      <c r="M350" s="1" t="str">
        <f>SABI_SUMMARY!L350</f>
        <v>JUVENILE</v>
      </c>
      <c r="N350" s="1" t="str">
        <f>SABI_SUMMARY!M350</f>
        <v>FEMALE_JUVENILE</v>
      </c>
      <c r="O350" s="1" t="str">
        <f>SABI_SUMMARY!N350</f>
        <v>CENSORED</v>
      </c>
      <c r="P350" s="1">
        <f>SABI_SUMMARY!O350</f>
        <v>0</v>
      </c>
      <c r="Q350" s="1">
        <f t="shared" si="11"/>
        <v>1</v>
      </c>
    </row>
    <row r="351" spans="1:17" hidden="1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10"/>
        <v>4</v>
      </c>
      <c r="M351" s="1" t="str">
        <f>SABI_SUMMARY!L351</f>
        <v>CUB</v>
      </c>
      <c r="N351" s="1" t="str">
        <f>SABI_SUMMARY!M351</f>
        <v>NA_CUB</v>
      </c>
      <c r="O351" s="1" t="str">
        <f>SABI_SUMMARY!N351</f>
        <v>MORTALITY</v>
      </c>
      <c r="P351" s="1">
        <f>SABI_SUMMARY!O351</f>
        <v>1</v>
      </c>
      <c r="Q351" s="1">
        <f t="shared" si="11"/>
        <v>1</v>
      </c>
    </row>
    <row r="352" spans="1:17" hidden="1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10"/>
        <v>2</v>
      </c>
      <c r="M352" s="1" t="str">
        <f>SABI_SUMMARY!L352</f>
        <v>CUB</v>
      </c>
      <c r="N352" s="1" t="str">
        <f>SABI_SUMMARY!M352</f>
        <v>NA_CUB</v>
      </c>
      <c r="O352" s="1" t="str">
        <f>SABI_SUMMARY!N352</f>
        <v>CENSORED</v>
      </c>
      <c r="P352" s="1">
        <f>SABI_SUMMARY!O352</f>
        <v>0</v>
      </c>
      <c r="Q352" s="1">
        <f t="shared" si="11"/>
        <v>1</v>
      </c>
    </row>
    <row r="353" spans="1:17" hidden="1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10"/>
        <v>2</v>
      </c>
      <c r="M353" s="1" t="str">
        <f>SABI_SUMMARY!L353</f>
        <v>CUB</v>
      </c>
      <c r="N353" s="1" t="str">
        <f>SABI_SUMMARY!M353</f>
        <v>NA_CUB</v>
      </c>
      <c r="O353" s="1" t="str">
        <f>SABI_SUMMARY!N353</f>
        <v>MORTALITY</v>
      </c>
      <c r="P353" s="1">
        <f>SABI_SUMMARY!O353</f>
        <v>1</v>
      </c>
      <c r="Q353" s="1">
        <f t="shared" si="11"/>
        <v>1</v>
      </c>
    </row>
    <row r="354" spans="1:17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10"/>
        <v>36</v>
      </c>
      <c r="M354" s="1" t="str">
        <f>SABI_SUMMARY!L354</f>
        <v>ADULT_84</v>
      </c>
      <c r="N354" s="1" t="str">
        <f>SABI_SUMMARY!M354</f>
        <v>FEMALE_ADULT_84</v>
      </c>
      <c r="O354" s="1" t="str">
        <f>SABI_SUMMARY!N354</f>
        <v>MORTALITY</v>
      </c>
      <c r="P354" s="1">
        <f>SABI_SUMMARY!O354</f>
        <v>1</v>
      </c>
      <c r="Q354" s="1">
        <f t="shared" si="11"/>
        <v>0</v>
      </c>
    </row>
    <row r="355" spans="1:17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10"/>
        <v>36</v>
      </c>
      <c r="M355" s="1" t="str">
        <f>SABI_SUMMARY!L355</f>
        <v>ADULT_84</v>
      </c>
      <c r="N355" s="1" t="str">
        <f>SABI_SUMMARY!M355</f>
        <v>MALE_ADULT_84</v>
      </c>
      <c r="O355" s="1" t="str">
        <f>SABI_SUMMARY!N355</f>
        <v>CENSORED</v>
      </c>
      <c r="P355" s="1">
        <f>SABI_SUMMARY!O355</f>
        <v>0</v>
      </c>
      <c r="Q355" s="1">
        <f t="shared" si="11"/>
        <v>0</v>
      </c>
    </row>
    <row r="356" spans="1:17" hidden="1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10"/>
        <v>2</v>
      </c>
      <c r="M356" s="1" t="str">
        <f>SABI_SUMMARY!L356</f>
        <v>CUB</v>
      </c>
      <c r="N356" s="1" t="str">
        <f>SABI_SUMMARY!M356</f>
        <v>NA_CUB</v>
      </c>
      <c r="O356" s="1" t="str">
        <f>SABI_SUMMARY!N356</f>
        <v>MORTALITY</v>
      </c>
      <c r="P356" s="1">
        <f>SABI_SUMMARY!O356</f>
        <v>1</v>
      </c>
      <c r="Q356" s="1">
        <f t="shared" si="11"/>
        <v>1</v>
      </c>
    </row>
    <row r="357" spans="1:17" hidden="1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10"/>
        <v>18</v>
      </c>
      <c r="M357" s="1" t="str">
        <f>SABI_SUMMARY!L357</f>
        <v>JUVENILE</v>
      </c>
      <c r="N357" s="1" t="str">
        <f>SABI_SUMMARY!M357</f>
        <v>FEMALE_JUVENILE</v>
      </c>
      <c r="O357" s="1" t="str">
        <f>SABI_SUMMARY!N357</f>
        <v>CENSORED</v>
      </c>
      <c r="P357" s="1">
        <f>SABI_SUMMARY!O357</f>
        <v>0</v>
      </c>
      <c r="Q357" s="1">
        <f t="shared" si="11"/>
        <v>1</v>
      </c>
    </row>
    <row r="358" spans="1:17" hidden="1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10"/>
        <v>2</v>
      </c>
      <c r="M358" s="1" t="str">
        <f>SABI_SUMMARY!L358</f>
        <v>CUB</v>
      </c>
      <c r="N358" s="1" t="str">
        <f>SABI_SUMMARY!M358</f>
        <v>NA_CUB</v>
      </c>
      <c r="O358" s="1" t="str">
        <f>SABI_SUMMARY!N358</f>
        <v>MORTALITY</v>
      </c>
      <c r="P358" s="1">
        <f>SABI_SUMMARY!O358</f>
        <v>1</v>
      </c>
      <c r="Q358" s="1">
        <f t="shared" si="11"/>
        <v>1</v>
      </c>
    </row>
    <row r="359" spans="1:17" hidden="1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10"/>
        <v>18</v>
      </c>
      <c r="M359" s="1" t="str">
        <f>SABI_SUMMARY!L359</f>
        <v>JUVENILE</v>
      </c>
      <c r="N359" s="1" t="str">
        <f>SABI_SUMMARY!M359</f>
        <v>MALE_JUVENILE</v>
      </c>
      <c r="O359" s="1" t="str">
        <f>SABI_SUMMARY!N359</f>
        <v>CENSORED</v>
      </c>
      <c r="P359" s="1">
        <f>SABI_SUMMARY!O359</f>
        <v>0</v>
      </c>
      <c r="Q359" s="1">
        <f t="shared" si="11"/>
        <v>1</v>
      </c>
    </row>
    <row r="360" spans="1:17" hidden="1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10"/>
        <v>2</v>
      </c>
      <c r="M360" s="1" t="str">
        <f>SABI_SUMMARY!L360</f>
        <v>CUB</v>
      </c>
      <c r="N360" s="1" t="str">
        <f>SABI_SUMMARY!M360</f>
        <v>NA_CUB</v>
      </c>
      <c r="O360" s="1" t="str">
        <f>SABI_SUMMARY!N360</f>
        <v>MORTALITY</v>
      </c>
      <c r="P360" s="1">
        <f>SABI_SUMMARY!O360</f>
        <v>1</v>
      </c>
      <c r="Q360" s="1">
        <f t="shared" si="11"/>
        <v>1</v>
      </c>
    </row>
    <row r="361" spans="1:17" hidden="1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10"/>
        <v>2</v>
      </c>
      <c r="M361" s="1" t="str">
        <f>SABI_SUMMARY!L361</f>
        <v>CUB</v>
      </c>
      <c r="N361" s="1" t="str">
        <f>SABI_SUMMARY!M361</f>
        <v>NA_CUB</v>
      </c>
      <c r="O361" s="1" t="str">
        <f>SABI_SUMMARY!N361</f>
        <v>MORTALITY</v>
      </c>
      <c r="P361" s="1">
        <f>SABI_SUMMARY!O361</f>
        <v>1</v>
      </c>
      <c r="Q361" s="1">
        <f t="shared" si="11"/>
        <v>1</v>
      </c>
    </row>
    <row r="362" spans="1:17" hidden="1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10"/>
        <v>2</v>
      </c>
      <c r="M362" s="1" t="str">
        <f>SABI_SUMMARY!L362</f>
        <v>CUB</v>
      </c>
      <c r="N362" s="1" t="str">
        <f>SABI_SUMMARY!M362</f>
        <v>NA_CUB</v>
      </c>
      <c r="O362" s="1" t="str">
        <f>SABI_SUMMARY!N362</f>
        <v>MORTALITY</v>
      </c>
      <c r="P362" s="1">
        <f>SABI_SUMMARY!O362</f>
        <v>1</v>
      </c>
      <c r="Q362" s="1">
        <f t="shared" si="11"/>
        <v>1</v>
      </c>
    </row>
    <row r="363" spans="1:17" hidden="1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10"/>
        <v>2</v>
      </c>
      <c r="M363" s="1" t="str">
        <f>SABI_SUMMARY!L363</f>
        <v>CUB</v>
      </c>
      <c r="N363" s="1" t="str">
        <f>SABI_SUMMARY!M363</f>
        <v>NA_CUB</v>
      </c>
      <c r="O363" s="1" t="str">
        <f>SABI_SUMMARY!N363</f>
        <v>MORTALITY</v>
      </c>
      <c r="P363" s="1">
        <f>SABI_SUMMARY!O363</f>
        <v>1</v>
      </c>
      <c r="Q363" s="1">
        <f t="shared" si="11"/>
        <v>1</v>
      </c>
    </row>
    <row r="364" spans="1:17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10"/>
        <v>25</v>
      </c>
      <c r="M364" s="1" t="str">
        <f>SABI_SUMMARY!L364</f>
        <v>SUBADULT</v>
      </c>
      <c r="N364" s="1" t="str">
        <f>SABI_SUMMARY!M364</f>
        <v>MALE_SUBADULT</v>
      </c>
      <c r="O364" s="1" t="str">
        <f>SABI_SUMMARY!N364</f>
        <v>CENSORED</v>
      </c>
      <c r="P364" s="1">
        <f>SABI_SUMMARY!O364</f>
        <v>0</v>
      </c>
      <c r="Q364" s="1">
        <f t="shared" si="11"/>
        <v>1</v>
      </c>
    </row>
    <row r="365" spans="1:17" hidden="1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10"/>
        <v>1</v>
      </c>
      <c r="M365" s="1" t="str">
        <f>SABI_SUMMARY!L365</f>
        <v>CUB</v>
      </c>
      <c r="N365" s="1" t="str">
        <f>SABI_SUMMARY!M365</f>
        <v>NA_CUB</v>
      </c>
      <c r="O365" s="1" t="str">
        <f>SABI_SUMMARY!N365</f>
        <v>MORTALITY</v>
      </c>
      <c r="P365" s="1">
        <f>SABI_SUMMARY!O365</f>
        <v>1</v>
      </c>
      <c r="Q365" s="1">
        <f t="shared" si="11"/>
        <v>1</v>
      </c>
    </row>
    <row r="366" spans="1:17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10"/>
        <v>36</v>
      </c>
      <c r="M366" s="1" t="str">
        <f>SABI_SUMMARY!L366</f>
        <v>ADULT_36_48</v>
      </c>
      <c r="N366" s="1" t="str">
        <f>SABI_SUMMARY!M366</f>
        <v>MALE_ADULT_36_48</v>
      </c>
      <c r="O366" s="1" t="str">
        <f>SABI_SUMMARY!N366</f>
        <v>MORTALITY</v>
      </c>
      <c r="P366" s="1">
        <f>SABI_SUMMARY!O366</f>
        <v>1</v>
      </c>
      <c r="Q366" s="1">
        <f t="shared" si="11"/>
        <v>0</v>
      </c>
    </row>
    <row r="367" spans="1:17" hidden="1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10"/>
        <v>10</v>
      </c>
      <c r="M367" s="1" t="str">
        <f>SABI_SUMMARY!L367</f>
        <v>CUB</v>
      </c>
      <c r="N367" s="1" t="str">
        <f>SABI_SUMMARY!M367</f>
        <v>FEMALE_CUB</v>
      </c>
      <c r="O367" s="1" t="str">
        <f>SABI_SUMMARY!N367</f>
        <v>MORTALITY</v>
      </c>
      <c r="P367" s="1">
        <f>SABI_SUMMARY!O367</f>
        <v>1</v>
      </c>
      <c r="Q367" s="1">
        <f t="shared" si="11"/>
        <v>1</v>
      </c>
    </row>
    <row r="368" spans="1:17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10"/>
        <v>28</v>
      </c>
      <c r="M368" s="1" t="str">
        <f>SABI_SUMMARY!L368</f>
        <v>SUBADULT</v>
      </c>
      <c r="N368" s="1" t="str">
        <f>SABI_SUMMARY!M368</f>
        <v>MALE_SUBADULT</v>
      </c>
      <c r="O368" s="1" t="str">
        <f>SABI_SUMMARY!N368</f>
        <v>CENSORED</v>
      </c>
      <c r="P368" s="1">
        <f>SABI_SUMMARY!O368</f>
        <v>0</v>
      </c>
      <c r="Q368" s="1">
        <f t="shared" si="11"/>
        <v>1</v>
      </c>
    </row>
    <row r="369" spans="1:17" hidden="1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10"/>
        <v>5</v>
      </c>
      <c r="M369" s="1" t="str">
        <f>SABI_SUMMARY!L369</f>
        <v>CUB</v>
      </c>
      <c r="N369" s="1" t="str">
        <f>SABI_SUMMARY!M369</f>
        <v>NA_CUB</v>
      </c>
      <c r="O369" s="1" t="str">
        <f>SABI_SUMMARY!N369</f>
        <v>CENSORED</v>
      </c>
      <c r="P369" s="1">
        <f>SABI_SUMMARY!O369</f>
        <v>0</v>
      </c>
      <c r="Q369" s="1">
        <f t="shared" si="11"/>
        <v>1</v>
      </c>
    </row>
    <row r="370" spans="1:17" hidden="1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10"/>
        <v>5</v>
      </c>
      <c r="M370" s="1" t="str">
        <f>SABI_SUMMARY!L370</f>
        <v>CUB</v>
      </c>
      <c r="N370" s="1" t="str">
        <f>SABI_SUMMARY!M370</f>
        <v>NA_CUB</v>
      </c>
      <c r="O370" s="1" t="str">
        <f>SABI_SUMMARY!N370</f>
        <v>CENSORED</v>
      </c>
      <c r="P370" s="1">
        <f>SABI_SUMMARY!O370</f>
        <v>0</v>
      </c>
      <c r="Q370" s="1">
        <f t="shared" si="11"/>
        <v>1</v>
      </c>
    </row>
    <row r="371" spans="1:17" hidden="1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10"/>
        <v>1</v>
      </c>
      <c r="M371" s="1" t="str">
        <f>SABI_SUMMARY!L371</f>
        <v>CUB</v>
      </c>
      <c r="N371" s="1" t="str">
        <f>SABI_SUMMARY!M371</f>
        <v>NA_CUB</v>
      </c>
      <c r="O371" s="1" t="str">
        <f>SABI_SUMMARY!N371</f>
        <v>MORTALITY</v>
      </c>
      <c r="P371" s="1">
        <f>SABI_SUMMARY!O371</f>
        <v>1</v>
      </c>
      <c r="Q371" s="1">
        <f t="shared" si="11"/>
        <v>1</v>
      </c>
    </row>
    <row r="372" spans="1:17" hidden="1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10"/>
        <v>1</v>
      </c>
      <c r="M372" s="1" t="str">
        <f>SABI_SUMMARY!L372</f>
        <v>CUB</v>
      </c>
      <c r="N372" s="1" t="str">
        <f>SABI_SUMMARY!M372</f>
        <v>NA_CUB</v>
      </c>
      <c r="O372" s="1" t="str">
        <f>SABI_SUMMARY!N372</f>
        <v>MORTALITY</v>
      </c>
      <c r="P372" s="1">
        <f>SABI_SUMMARY!O372</f>
        <v>1</v>
      </c>
      <c r="Q372" s="1">
        <f t="shared" si="11"/>
        <v>1</v>
      </c>
    </row>
    <row r="373" spans="1:17" hidden="1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10"/>
        <v>9</v>
      </c>
      <c r="M373" s="1" t="str">
        <f>SABI_SUMMARY!L373</f>
        <v>CUB</v>
      </c>
      <c r="N373" s="1" t="str">
        <f>SABI_SUMMARY!M373</f>
        <v>FEMALE_CUB</v>
      </c>
      <c r="O373" s="1" t="str">
        <f>SABI_SUMMARY!N373</f>
        <v>CENSORED</v>
      </c>
      <c r="P373" s="1">
        <f>SABI_SUMMARY!O373</f>
        <v>0</v>
      </c>
      <c r="Q373" s="1">
        <f t="shared" si="11"/>
        <v>1</v>
      </c>
    </row>
    <row r="374" spans="1:17" hidden="1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10"/>
        <v>9</v>
      </c>
      <c r="M374" s="1" t="str">
        <f>SABI_SUMMARY!L374</f>
        <v>CUB</v>
      </c>
      <c r="N374" s="1" t="str">
        <f>SABI_SUMMARY!M374</f>
        <v>FEMALE_CUB</v>
      </c>
      <c r="O374" s="1" t="str">
        <f>SABI_SUMMARY!N374</f>
        <v>CENSORED</v>
      </c>
      <c r="P374" s="1">
        <f>SABI_SUMMARY!O374</f>
        <v>0</v>
      </c>
      <c r="Q374" s="1">
        <f t="shared" si="11"/>
        <v>1</v>
      </c>
    </row>
    <row r="375" spans="1:17" hidden="1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10"/>
        <v>2</v>
      </c>
      <c r="M375" s="1" t="str">
        <f>SABI_SUMMARY!L375</f>
        <v>CUB</v>
      </c>
      <c r="N375" s="1" t="str">
        <f>SABI_SUMMARY!M375</f>
        <v>NA_CUB</v>
      </c>
      <c r="O375" s="1" t="str">
        <f>SABI_SUMMARY!N375</f>
        <v>MORTALITY</v>
      </c>
      <c r="P375" s="1">
        <f>SABI_SUMMARY!O375</f>
        <v>1</v>
      </c>
      <c r="Q375" s="1">
        <f t="shared" si="11"/>
        <v>1</v>
      </c>
    </row>
    <row r="376" spans="1:17" hidden="1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10"/>
        <v>2</v>
      </c>
      <c r="M376" s="1" t="str">
        <f>SABI_SUMMARY!L376</f>
        <v>CUB</v>
      </c>
      <c r="N376" s="1" t="str">
        <f>SABI_SUMMARY!M376</f>
        <v>NA_CUB</v>
      </c>
      <c r="O376" s="1" t="str">
        <f>SABI_SUMMARY!N376</f>
        <v>MORTALITY</v>
      </c>
      <c r="P376" s="1">
        <f>SABI_SUMMARY!O376</f>
        <v>1</v>
      </c>
      <c r="Q376" s="1">
        <f t="shared" si="11"/>
        <v>1</v>
      </c>
    </row>
    <row r="377" spans="1:17" hidden="1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10"/>
        <v>8</v>
      </c>
      <c r="M377" s="1" t="str">
        <f>SABI_SUMMARY!L377</f>
        <v>CUB</v>
      </c>
      <c r="N377" s="1" t="str">
        <f>SABI_SUMMARY!M377</f>
        <v>MALE_CUB</v>
      </c>
      <c r="O377" s="1" t="str">
        <f>SABI_SUMMARY!N377</f>
        <v>MORTALITY</v>
      </c>
      <c r="P377" s="1">
        <f>SABI_SUMMARY!O377</f>
        <v>1</v>
      </c>
      <c r="Q377" s="1">
        <f t="shared" si="11"/>
        <v>1</v>
      </c>
    </row>
    <row r="378" spans="1:17" hidden="1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10"/>
        <v>2</v>
      </c>
      <c r="M378" s="1" t="str">
        <f>SABI_SUMMARY!L378</f>
        <v>CUB</v>
      </c>
      <c r="N378" s="1" t="str">
        <f>SABI_SUMMARY!M378</f>
        <v>NA_CUB</v>
      </c>
      <c r="O378" s="1" t="str">
        <f>SABI_SUMMARY!N378</f>
        <v>MORTALITY</v>
      </c>
      <c r="P378" s="1">
        <f>SABI_SUMMARY!O378</f>
        <v>1</v>
      </c>
      <c r="Q378" s="1">
        <f t="shared" si="11"/>
        <v>1</v>
      </c>
    </row>
    <row r="379" spans="1:17" hidden="1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10"/>
        <v>2</v>
      </c>
      <c r="M379" s="1" t="str">
        <f>SABI_SUMMARY!L379</f>
        <v>CUB</v>
      </c>
      <c r="N379" s="1" t="str">
        <f>SABI_SUMMARY!M379</f>
        <v>NA_CUB</v>
      </c>
      <c r="O379" s="1" t="str">
        <f>SABI_SUMMARY!N379</f>
        <v>MORTALITY</v>
      </c>
      <c r="P379" s="1">
        <f>SABI_SUMMARY!O379</f>
        <v>1</v>
      </c>
      <c r="Q379" s="1">
        <f t="shared" si="11"/>
        <v>1</v>
      </c>
    </row>
    <row r="380" spans="1:17" hidden="1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10"/>
        <v>16</v>
      </c>
      <c r="M380" s="1" t="str">
        <f>SABI_SUMMARY!L380</f>
        <v>JUVENILE</v>
      </c>
      <c r="N380" s="1" t="str">
        <f>SABI_SUMMARY!M380</f>
        <v>MALE_JUVENILE</v>
      </c>
      <c r="O380" s="1" t="str">
        <f>SABI_SUMMARY!N380</f>
        <v>CENSORED</v>
      </c>
      <c r="P380" s="1">
        <f>SABI_SUMMARY!O380</f>
        <v>0</v>
      </c>
      <c r="Q380" s="1">
        <f t="shared" si="11"/>
        <v>1</v>
      </c>
    </row>
    <row r="381" spans="1:17" hidden="1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10"/>
        <v>2</v>
      </c>
      <c r="M381" s="1" t="str">
        <f>SABI_SUMMARY!L381</f>
        <v>CUB</v>
      </c>
      <c r="N381" s="1" t="str">
        <f>SABI_SUMMARY!M381</f>
        <v>NA_CUB</v>
      </c>
      <c r="O381" s="1" t="str">
        <f>SABI_SUMMARY!N381</f>
        <v>MORTALITY</v>
      </c>
      <c r="P381" s="1">
        <f>SABI_SUMMARY!O381</f>
        <v>1</v>
      </c>
      <c r="Q381" s="1">
        <f t="shared" si="11"/>
        <v>1</v>
      </c>
    </row>
    <row r="382" spans="1:17" hidden="1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10"/>
        <v>2</v>
      </c>
      <c r="M382" s="1" t="str">
        <f>SABI_SUMMARY!L382</f>
        <v>CUB</v>
      </c>
      <c r="N382" s="1" t="str">
        <f>SABI_SUMMARY!M382</f>
        <v>NA_CUB</v>
      </c>
      <c r="O382" s="1" t="str">
        <f>SABI_SUMMARY!N382</f>
        <v>MORTALITY</v>
      </c>
      <c r="P382" s="1">
        <f>SABI_SUMMARY!O382</f>
        <v>1</v>
      </c>
      <c r="Q382" s="1">
        <f t="shared" si="11"/>
        <v>1</v>
      </c>
    </row>
    <row r="383" spans="1:17" hidden="1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10"/>
        <v>3</v>
      </c>
      <c r="M383" s="1" t="str">
        <f>SABI_SUMMARY!L383</f>
        <v>CUB</v>
      </c>
      <c r="N383" s="1" t="str">
        <f>SABI_SUMMARY!M383</f>
        <v>NA_CUB</v>
      </c>
      <c r="O383" s="1" t="str">
        <f>SABI_SUMMARY!N383</f>
        <v>MORTALITY</v>
      </c>
      <c r="P383" s="1">
        <f>SABI_SUMMARY!O383</f>
        <v>1</v>
      </c>
      <c r="Q383" s="1">
        <f t="shared" si="11"/>
        <v>1</v>
      </c>
    </row>
    <row r="384" spans="1:17" hidden="1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10"/>
        <v>3</v>
      </c>
      <c r="M384" s="1" t="str">
        <f>SABI_SUMMARY!L384</f>
        <v>CUB</v>
      </c>
      <c r="N384" s="1" t="str">
        <f>SABI_SUMMARY!M384</f>
        <v>NA_CUB</v>
      </c>
      <c r="O384" s="1" t="str">
        <f>SABI_SUMMARY!N384</f>
        <v>MORTALITY</v>
      </c>
      <c r="P384" s="1">
        <f>SABI_SUMMARY!O384</f>
        <v>1</v>
      </c>
      <c r="Q384" s="1">
        <f t="shared" si="11"/>
        <v>1</v>
      </c>
    </row>
    <row r="385" spans="1:17" hidden="1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10"/>
        <v>2</v>
      </c>
      <c r="M385" s="1" t="str">
        <f>SABI_SUMMARY!L385</f>
        <v>CUB</v>
      </c>
      <c r="N385" s="1" t="str">
        <f>SABI_SUMMARY!M385</f>
        <v>NA_CUB</v>
      </c>
      <c r="O385" s="1" t="str">
        <f>SABI_SUMMARY!N385</f>
        <v>MORTALITY</v>
      </c>
      <c r="P385" s="1">
        <f>SABI_SUMMARY!O385</f>
        <v>1</v>
      </c>
      <c r="Q385" s="1">
        <f t="shared" si="11"/>
        <v>1</v>
      </c>
    </row>
    <row r="386" spans="1:17" hidden="1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10"/>
        <v>2</v>
      </c>
      <c r="M386" s="1" t="str">
        <f>SABI_SUMMARY!L386</f>
        <v>CUB</v>
      </c>
      <c r="N386" s="1" t="str">
        <f>SABI_SUMMARY!M386</f>
        <v>NA_CUB</v>
      </c>
      <c r="O386" s="1" t="str">
        <f>SABI_SUMMARY!N386</f>
        <v>MORTALITY</v>
      </c>
      <c r="P386" s="1">
        <f>SABI_SUMMARY!O386</f>
        <v>1</v>
      </c>
      <c r="Q386" s="1">
        <f t="shared" si="11"/>
        <v>1</v>
      </c>
    </row>
    <row r="387" spans="1:17" hidden="1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ref="L387:L450" si="12">IF(Q387&gt;0,K387,36)</f>
        <v>5</v>
      </c>
      <c r="M387" s="1" t="str">
        <f>SABI_SUMMARY!L387</f>
        <v>CUB</v>
      </c>
      <c r="N387" s="1" t="str">
        <f>SABI_SUMMARY!M387</f>
        <v>NA_CUB</v>
      </c>
      <c r="O387" s="1" t="str">
        <f>SABI_SUMMARY!N387</f>
        <v>MORTALITY</v>
      </c>
      <c r="P387" s="1">
        <f>SABI_SUMMARY!O387</f>
        <v>1</v>
      </c>
      <c r="Q387" s="1">
        <f t="shared" ref="Q387:Q450" si="13">IF(K387&lt;=36,1,0)</f>
        <v>1</v>
      </c>
    </row>
    <row r="388" spans="1:17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si="12"/>
        <v>27</v>
      </c>
      <c r="M388" s="1" t="str">
        <f>SABI_SUMMARY!L388</f>
        <v>SUBADULT</v>
      </c>
      <c r="N388" s="1" t="str">
        <f>SABI_SUMMARY!M388</f>
        <v>MALE_SUBADULT</v>
      </c>
      <c r="O388" s="1" t="str">
        <f>SABI_SUMMARY!N388</f>
        <v>CENSORED</v>
      </c>
      <c r="P388" s="1">
        <f>SABI_SUMMARY!O388</f>
        <v>0</v>
      </c>
      <c r="Q388" s="1">
        <f t="shared" si="13"/>
        <v>1</v>
      </c>
    </row>
    <row r="389" spans="1:17" hidden="1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12"/>
        <v>1</v>
      </c>
      <c r="M389" s="1" t="str">
        <f>SABI_SUMMARY!L389</f>
        <v>CUB</v>
      </c>
      <c r="N389" s="1" t="str">
        <f>SABI_SUMMARY!M389</f>
        <v>NA_CUB</v>
      </c>
      <c r="O389" s="1" t="str">
        <f>SABI_SUMMARY!N389</f>
        <v>MORTALITY</v>
      </c>
      <c r="P389" s="1">
        <f>SABI_SUMMARY!O389</f>
        <v>1</v>
      </c>
      <c r="Q389" s="1">
        <f t="shared" si="13"/>
        <v>1</v>
      </c>
    </row>
    <row r="390" spans="1:17" hidden="1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12"/>
        <v>1</v>
      </c>
      <c r="M390" s="1" t="str">
        <f>SABI_SUMMARY!L390</f>
        <v>CUB</v>
      </c>
      <c r="N390" s="1" t="str">
        <f>SABI_SUMMARY!M390</f>
        <v>NA_CUB</v>
      </c>
      <c r="O390" s="1" t="str">
        <f>SABI_SUMMARY!N390</f>
        <v>MORTALITY</v>
      </c>
      <c r="P390" s="1">
        <f>SABI_SUMMARY!O390</f>
        <v>1</v>
      </c>
      <c r="Q390" s="1">
        <f t="shared" si="13"/>
        <v>1</v>
      </c>
    </row>
    <row r="391" spans="1:17" hidden="1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12"/>
        <v>6</v>
      </c>
      <c r="M391" s="1" t="str">
        <f>SABI_SUMMARY!L391</f>
        <v>CUB</v>
      </c>
      <c r="N391" s="1" t="str">
        <f>SABI_SUMMARY!M391</f>
        <v>NA_CUB</v>
      </c>
      <c r="O391" s="1" t="str">
        <f>SABI_SUMMARY!N391</f>
        <v>MORTALITY</v>
      </c>
      <c r="P391" s="1">
        <f>SABI_SUMMARY!O391</f>
        <v>1</v>
      </c>
      <c r="Q391" s="1">
        <f t="shared" si="13"/>
        <v>1</v>
      </c>
    </row>
    <row r="392" spans="1:17" hidden="1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12"/>
        <v>15</v>
      </c>
      <c r="M392" s="1" t="str">
        <f>SABI_SUMMARY!L392</f>
        <v>JUVENILE</v>
      </c>
      <c r="N392" s="1" t="str">
        <f>SABI_SUMMARY!M392</f>
        <v>MALE_JUVENILE</v>
      </c>
      <c r="O392" s="1" t="str">
        <f>SABI_SUMMARY!N392</f>
        <v>CENSORED</v>
      </c>
      <c r="P392" s="1">
        <f>SABI_SUMMARY!O392</f>
        <v>0</v>
      </c>
      <c r="Q392" s="1">
        <f t="shared" si="13"/>
        <v>1</v>
      </c>
    </row>
    <row r="393" spans="1:17" hidden="1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12"/>
        <v>5</v>
      </c>
      <c r="M393" s="1" t="str">
        <f>SABI_SUMMARY!L393</f>
        <v>CUB</v>
      </c>
      <c r="N393" s="1" t="str">
        <f>SABI_SUMMARY!M393</f>
        <v>NA_CUB</v>
      </c>
      <c r="O393" s="1" t="str">
        <f>SABI_SUMMARY!N393</f>
        <v>MORTALITY</v>
      </c>
      <c r="P393" s="1">
        <f>SABI_SUMMARY!O393</f>
        <v>1</v>
      </c>
      <c r="Q393" s="1">
        <f t="shared" si="13"/>
        <v>1</v>
      </c>
    </row>
    <row r="394" spans="1:17" hidden="1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12"/>
        <v>5</v>
      </c>
      <c r="M394" s="1" t="str">
        <f>SABI_SUMMARY!L394</f>
        <v>CUB</v>
      </c>
      <c r="N394" s="1" t="str">
        <f>SABI_SUMMARY!M394</f>
        <v>NA_CUB</v>
      </c>
      <c r="O394" s="1" t="str">
        <f>SABI_SUMMARY!N394</f>
        <v>MORTALITY</v>
      </c>
      <c r="P394" s="1">
        <f>SABI_SUMMARY!O394</f>
        <v>1</v>
      </c>
      <c r="Q394" s="1">
        <f t="shared" si="13"/>
        <v>1</v>
      </c>
    </row>
    <row r="395" spans="1:17" hidden="1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12"/>
        <v>4</v>
      </c>
      <c r="M395" s="1" t="str">
        <f>SABI_SUMMARY!L395</f>
        <v>CUB</v>
      </c>
      <c r="N395" s="1" t="str">
        <f>SABI_SUMMARY!M395</f>
        <v>NA_CUB</v>
      </c>
      <c r="O395" s="1" t="str">
        <f>SABI_SUMMARY!N395</f>
        <v>MORTALITY</v>
      </c>
      <c r="P395" s="1">
        <f>SABI_SUMMARY!O395</f>
        <v>1</v>
      </c>
      <c r="Q395" s="1">
        <f t="shared" si="13"/>
        <v>1</v>
      </c>
    </row>
    <row r="396" spans="1:17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12"/>
        <v>36</v>
      </c>
      <c r="M396" s="1" t="str">
        <f>SABI_SUMMARY!L396</f>
        <v>ADULT_36_48</v>
      </c>
      <c r="N396" s="1" t="str">
        <f>SABI_SUMMARY!M396</f>
        <v>FEMALE_ADULT_36_48</v>
      </c>
      <c r="O396" s="1" t="str">
        <f>SABI_SUMMARY!N396</f>
        <v>CENSORED</v>
      </c>
      <c r="P396" s="1">
        <f>SABI_SUMMARY!O396</f>
        <v>0</v>
      </c>
      <c r="Q396" s="1">
        <f t="shared" si="13"/>
        <v>0</v>
      </c>
    </row>
    <row r="397" spans="1:17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12"/>
        <v>36</v>
      </c>
      <c r="M397" s="1" t="str">
        <f>SABI_SUMMARY!L397</f>
        <v>ADULT_36_48</v>
      </c>
      <c r="N397" s="1" t="str">
        <f>SABI_SUMMARY!M397</f>
        <v>MALE_ADULT_36_48</v>
      </c>
      <c r="O397" s="1" t="str">
        <f>SABI_SUMMARY!N397</f>
        <v>CENSORED</v>
      </c>
      <c r="P397" s="1">
        <f>SABI_SUMMARY!O397</f>
        <v>0</v>
      </c>
      <c r="Q397" s="1">
        <f t="shared" si="13"/>
        <v>0</v>
      </c>
    </row>
    <row r="398" spans="1:17" hidden="1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12"/>
        <v>1</v>
      </c>
      <c r="M398" s="1" t="str">
        <f>SABI_SUMMARY!L398</f>
        <v>CUB</v>
      </c>
      <c r="N398" s="1" t="str">
        <f>SABI_SUMMARY!M398</f>
        <v>NA_CUB</v>
      </c>
      <c r="O398" s="1" t="str">
        <f>SABI_SUMMARY!N398</f>
        <v>MORTALITY</v>
      </c>
      <c r="P398" s="1">
        <f>SABI_SUMMARY!O398</f>
        <v>1</v>
      </c>
      <c r="Q398" s="1">
        <f t="shared" si="13"/>
        <v>1</v>
      </c>
    </row>
    <row r="399" spans="1:17" hidden="1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12"/>
        <v>1</v>
      </c>
      <c r="M399" s="1" t="str">
        <f>SABI_SUMMARY!L399</f>
        <v>CUB</v>
      </c>
      <c r="N399" s="1" t="str">
        <f>SABI_SUMMARY!M399</f>
        <v>NA_CUB</v>
      </c>
      <c r="O399" s="1" t="str">
        <f>SABI_SUMMARY!N399</f>
        <v>MORTALITY</v>
      </c>
      <c r="P399" s="1">
        <f>SABI_SUMMARY!O399</f>
        <v>1</v>
      </c>
      <c r="Q399" s="1">
        <f t="shared" si="13"/>
        <v>1</v>
      </c>
    </row>
    <row r="400" spans="1:17" hidden="1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12"/>
        <v>1</v>
      </c>
      <c r="M400" s="1" t="str">
        <f>SABI_SUMMARY!L400</f>
        <v>CUB</v>
      </c>
      <c r="N400" s="1" t="str">
        <f>SABI_SUMMARY!M400</f>
        <v>NA_CUB</v>
      </c>
      <c r="O400" s="1" t="str">
        <f>SABI_SUMMARY!N400</f>
        <v>MORTALITY</v>
      </c>
      <c r="P400" s="1">
        <f>SABI_SUMMARY!O400</f>
        <v>1</v>
      </c>
      <c r="Q400" s="1">
        <f t="shared" si="13"/>
        <v>1</v>
      </c>
    </row>
    <row r="401" spans="1:17" hidden="1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12"/>
        <v>12</v>
      </c>
      <c r="M401" s="1" t="str">
        <f>SABI_SUMMARY!L401</f>
        <v>CUB</v>
      </c>
      <c r="N401" s="1" t="str">
        <f>SABI_SUMMARY!M401</f>
        <v>FEMALE_CUB</v>
      </c>
      <c r="O401" s="1" t="str">
        <f>SABI_SUMMARY!N401</f>
        <v>MORTALITY</v>
      </c>
      <c r="P401" s="1">
        <f>SABI_SUMMARY!O401</f>
        <v>1</v>
      </c>
      <c r="Q401" s="1">
        <f t="shared" si="13"/>
        <v>1</v>
      </c>
    </row>
    <row r="402" spans="1:17" hidden="1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12"/>
        <v>18</v>
      </c>
      <c r="M402" s="1" t="str">
        <f>SABI_SUMMARY!L402</f>
        <v>JUVENILE</v>
      </c>
      <c r="N402" s="1" t="str">
        <f>SABI_SUMMARY!M402</f>
        <v>MALE_JUVENILE</v>
      </c>
      <c r="O402" s="1" t="str">
        <f>SABI_SUMMARY!N402</f>
        <v>CENSORED</v>
      </c>
      <c r="P402" s="1">
        <f>SABI_SUMMARY!O402</f>
        <v>0</v>
      </c>
      <c r="Q402" s="1">
        <f t="shared" si="13"/>
        <v>1</v>
      </c>
    </row>
    <row r="403" spans="1:17" hidden="1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12"/>
        <v>1</v>
      </c>
      <c r="M403" s="1" t="str">
        <f>SABI_SUMMARY!L403</f>
        <v>CUB</v>
      </c>
      <c r="N403" s="1" t="str">
        <f>SABI_SUMMARY!M403</f>
        <v>NA_CUB</v>
      </c>
      <c r="O403" s="1" t="str">
        <f>SABI_SUMMARY!N403</f>
        <v>MORTALITY</v>
      </c>
      <c r="P403" s="1">
        <f>SABI_SUMMARY!O403</f>
        <v>1</v>
      </c>
      <c r="Q403" s="1">
        <f t="shared" si="13"/>
        <v>1</v>
      </c>
    </row>
    <row r="404" spans="1:17" hidden="1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12"/>
        <v>1</v>
      </c>
      <c r="M404" s="1" t="str">
        <f>SABI_SUMMARY!L404</f>
        <v>CUB</v>
      </c>
      <c r="N404" s="1" t="str">
        <f>SABI_SUMMARY!M404</f>
        <v>NA_CUB</v>
      </c>
      <c r="O404" s="1" t="str">
        <f>SABI_SUMMARY!N404</f>
        <v>MORTALITY</v>
      </c>
      <c r="P404" s="1">
        <f>SABI_SUMMARY!O404</f>
        <v>1</v>
      </c>
      <c r="Q404" s="1">
        <f t="shared" si="13"/>
        <v>1</v>
      </c>
    </row>
    <row r="405" spans="1:17" hidden="1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12"/>
        <v>1</v>
      </c>
      <c r="M405" s="1" t="str">
        <f>SABI_SUMMARY!L405</f>
        <v>CUB</v>
      </c>
      <c r="N405" s="1" t="str">
        <f>SABI_SUMMARY!M405</f>
        <v>NA_CUB</v>
      </c>
      <c r="O405" s="1" t="str">
        <f>SABI_SUMMARY!N405</f>
        <v>MORTALITY</v>
      </c>
      <c r="P405" s="1">
        <f>SABI_SUMMARY!O405</f>
        <v>1</v>
      </c>
      <c r="Q405" s="1">
        <f t="shared" si="13"/>
        <v>1</v>
      </c>
    </row>
    <row r="406" spans="1:17" hidden="1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12"/>
        <v>1</v>
      </c>
      <c r="M406" s="1" t="str">
        <f>SABI_SUMMARY!L406</f>
        <v>CUB</v>
      </c>
      <c r="N406" s="1" t="str">
        <f>SABI_SUMMARY!M406</f>
        <v>NA_CUB</v>
      </c>
      <c r="O406" s="1" t="str">
        <f>SABI_SUMMARY!N406</f>
        <v>MORTALITY</v>
      </c>
      <c r="P406" s="1">
        <f>SABI_SUMMARY!O406</f>
        <v>1</v>
      </c>
      <c r="Q406" s="1">
        <f t="shared" si="13"/>
        <v>1</v>
      </c>
    </row>
    <row r="407" spans="1:17" hidden="1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12"/>
        <v>3</v>
      </c>
      <c r="M407" s="1" t="str">
        <f>SABI_SUMMARY!L407</f>
        <v>CUB</v>
      </c>
      <c r="N407" s="1" t="str">
        <f>SABI_SUMMARY!M407</f>
        <v>NA_CUB</v>
      </c>
      <c r="O407" s="1" t="str">
        <f>SABI_SUMMARY!N407</f>
        <v>MORTALITY</v>
      </c>
      <c r="P407" s="1">
        <f>SABI_SUMMARY!O407</f>
        <v>1</v>
      </c>
      <c r="Q407" s="1">
        <f t="shared" si="13"/>
        <v>1</v>
      </c>
    </row>
    <row r="408" spans="1:17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12"/>
        <v>36</v>
      </c>
      <c r="M408" s="1" t="str">
        <f>SABI_SUMMARY!L408</f>
        <v>ADULT_36_48</v>
      </c>
      <c r="N408" s="1" t="str">
        <f>SABI_SUMMARY!M408</f>
        <v>FEMALE_ADULT_36_48</v>
      </c>
      <c r="O408" s="1" t="str">
        <f>SABI_SUMMARY!N408</f>
        <v>MORTALITY</v>
      </c>
      <c r="P408" s="1">
        <f>SABI_SUMMARY!O408</f>
        <v>1</v>
      </c>
      <c r="Q408" s="1">
        <f t="shared" si="13"/>
        <v>0</v>
      </c>
    </row>
    <row r="409" spans="1:17" hidden="1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12"/>
        <v>3</v>
      </c>
      <c r="M409" s="1" t="str">
        <f>SABI_SUMMARY!L409</f>
        <v>CUB</v>
      </c>
      <c r="N409" s="1" t="str">
        <f>SABI_SUMMARY!M409</f>
        <v>NA_CUB</v>
      </c>
      <c r="O409" s="1" t="str">
        <f>SABI_SUMMARY!N409</f>
        <v>MORTALITY</v>
      </c>
      <c r="P409" s="1">
        <f>SABI_SUMMARY!O409</f>
        <v>1</v>
      </c>
      <c r="Q409" s="1">
        <f t="shared" si="13"/>
        <v>1</v>
      </c>
    </row>
    <row r="410" spans="1:17" hidden="1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12"/>
        <v>3</v>
      </c>
      <c r="M410" s="1" t="str">
        <f>SABI_SUMMARY!L410</f>
        <v>CUB</v>
      </c>
      <c r="N410" s="1" t="str">
        <f>SABI_SUMMARY!M410</f>
        <v>NA_CUB</v>
      </c>
      <c r="O410" s="1" t="str">
        <f>SABI_SUMMARY!N410</f>
        <v>MORTALITY</v>
      </c>
      <c r="P410" s="1">
        <f>SABI_SUMMARY!O410</f>
        <v>1</v>
      </c>
      <c r="Q410" s="1">
        <f t="shared" si="13"/>
        <v>1</v>
      </c>
    </row>
    <row r="411" spans="1:17" hidden="1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12"/>
        <v>1</v>
      </c>
      <c r="M411" s="1" t="str">
        <f>SABI_SUMMARY!L411</f>
        <v>CUB</v>
      </c>
      <c r="N411" s="1" t="str">
        <f>SABI_SUMMARY!M411</f>
        <v>NA_CUB</v>
      </c>
      <c r="O411" s="1" t="str">
        <f>SABI_SUMMARY!N411</f>
        <v>MORTALITY</v>
      </c>
      <c r="P411" s="1">
        <f>SABI_SUMMARY!O411</f>
        <v>1</v>
      </c>
      <c r="Q411" s="1">
        <f t="shared" si="13"/>
        <v>1</v>
      </c>
    </row>
    <row r="412" spans="1:17" hidden="1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12"/>
        <v>1</v>
      </c>
      <c r="M412" s="1" t="str">
        <f>SABI_SUMMARY!L412</f>
        <v>CUB</v>
      </c>
      <c r="N412" s="1" t="str">
        <f>SABI_SUMMARY!M412</f>
        <v>NA_CUB</v>
      </c>
      <c r="O412" s="1" t="str">
        <f>SABI_SUMMARY!N412</f>
        <v>MORTALITY</v>
      </c>
      <c r="P412" s="1">
        <f>SABI_SUMMARY!O412</f>
        <v>1</v>
      </c>
      <c r="Q412" s="1">
        <f t="shared" si="13"/>
        <v>1</v>
      </c>
    </row>
    <row r="413" spans="1:17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12"/>
        <v>36</v>
      </c>
      <c r="M413" s="1" t="str">
        <f>SABI_SUMMARY!L413</f>
        <v>ADULT_36_48</v>
      </c>
      <c r="N413" s="1" t="str">
        <f>SABI_SUMMARY!M413</f>
        <v>MALE_ADULT_36_48</v>
      </c>
      <c r="O413" s="1" t="str">
        <f>SABI_SUMMARY!N413</f>
        <v>CENSORED</v>
      </c>
      <c r="P413" s="1">
        <f>SABI_SUMMARY!O413</f>
        <v>0</v>
      </c>
      <c r="Q413" s="1">
        <f t="shared" si="13"/>
        <v>0</v>
      </c>
    </row>
    <row r="414" spans="1:17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12"/>
        <v>36</v>
      </c>
      <c r="M414" s="1" t="str">
        <f>SABI_SUMMARY!L414</f>
        <v>ADULT_84</v>
      </c>
      <c r="N414" s="1" t="str">
        <f>SABI_SUMMARY!M414</f>
        <v>FEMALE_ADULT_84</v>
      </c>
      <c r="O414" s="1" t="str">
        <f>SABI_SUMMARY!N414</f>
        <v>CENSORED</v>
      </c>
      <c r="P414" s="1">
        <f>SABI_SUMMARY!O414</f>
        <v>0</v>
      </c>
      <c r="Q414" s="1">
        <f t="shared" si="13"/>
        <v>0</v>
      </c>
    </row>
    <row r="415" spans="1:17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12"/>
        <v>36</v>
      </c>
      <c r="M415" s="1" t="str">
        <f>SABI_SUMMARY!L415</f>
        <v>ADULT_72_84</v>
      </c>
      <c r="N415" s="1" t="str">
        <f>SABI_SUMMARY!M415</f>
        <v>FEMALE_ADULT_72_84</v>
      </c>
      <c r="O415" s="1" t="str">
        <f>SABI_SUMMARY!N415</f>
        <v>CENSORED</v>
      </c>
      <c r="P415" s="1">
        <f>SABI_SUMMARY!O415</f>
        <v>0</v>
      </c>
      <c r="Q415" s="1">
        <f t="shared" si="13"/>
        <v>0</v>
      </c>
    </row>
    <row r="416" spans="1:17" hidden="1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12"/>
        <v>1</v>
      </c>
      <c r="M416" s="1" t="str">
        <f>SABI_SUMMARY!L416</f>
        <v>CUB</v>
      </c>
      <c r="N416" s="1" t="str">
        <f>SABI_SUMMARY!M416</f>
        <v>NA_CUB</v>
      </c>
      <c r="O416" s="1" t="str">
        <f>SABI_SUMMARY!N416</f>
        <v>MORTALITY</v>
      </c>
      <c r="P416" s="1">
        <f>SABI_SUMMARY!O416</f>
        <v>1</v>
      </c>
      <c r="Q416" s="1">
        <f t="shared" si="13"/>
        <v>1</v>
      </c>
    </row>
    <row r="417" spans="1:17" hidden="1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12"/>
        <v>1</v>
      </c>
      <c r="M417" s="1" t="str">
        <f>SABI_SUMMARY!L417</f>
        <v>CUB</v>
      </c>
      <c r="N417" s="1" t="str">
        <f>SABI_SUMMARY!M417</f>
        <v>NA_CUB</v>
      </c>
      <c r="O417" s="1" t="str">
        <f>SABI_SUMMARY!N417</f>
        <v>MORTALITY</v>
      </c>
      <c r="P417" s="1">
        <f>SABI_SUMMARY!O417</f>
        <v>1</v>
      </c>
      <c r="Q417" s="1">
        <f t="shared" si="13"/>
        <v>1</v>
      </c>
    </row>
    <row r="418" spans="1:17" hidden="1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12"/>
        <v>2</v>
      </c>
      <c r="M418" s="1" t="str">
        <f>SABI_SUMMARY!L418</f>
        <v>CUB</v>
      </c>
      <c r="N418" s="1" t="str">
        <f>SABI_SUMMARY!M418</f>
        <v>NA_CUB</v>
      </c>
      <c r="O418" s="1" t="str">
        <f>SABI_SUMMARY!N418</f>
        <v>MORTALITY</v>
      </c>
      <c r="P418" s="1">
        <f>SABI_SUMMARY!O418</f>
        <v>1</v>
      </c>
      <c r="Q418" s="1">
        <f t="shared" si="13"/>
        <v>1</v>
      </c>
    </row>
    <row r="419" spans="1:17" hidden="1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12"/>
        <v>2</v>
      </c>
      <c r="M419" s="1" t="str">
        <f>SABI_SUMMARY!L419</f>
        <v>CUB</v>
      </c>
      <c r="N419" s="1" t="str">
        <f>SABI_SUMMARY!M419</f>
        <v>NA_CUB</v>
      </c>
      <c r="O419" s="1" t="str">
        <f>SABI_SUMMARY!N419</f>
        <v>MORTALITY</v>
      </c>
      <c r="P419" s="1">
        <f>SABI_SUMMARY!O419</f>
        <v>1</v>
      </c>
      <c r="Q419" s="1">
        <f t="shared" si="13"/>
        <v>1</v>
      </c>
    </row>
    <row r="420" spans="1:17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12"/>
        <v>27</v>
      </c>
      <c r="M420" s="1" t="str">
        <f>SABI_SUMMARY!L420</f>
        <v>SUBADULT</v>
      </c>
      <c r="N420" s="1" t="str">
        <f>SABI_SUMMARY!M420</f>
        <v>MALE_SUBADULT</v>
      </c>
      <c r="O420" s="1" t="str">
        <f>SABI_SUMMARY!N420</f>
        <v>CENSORED</v>
      </c>
      <c r="P420" s="1">
        <f>SABI_SUMMARY!O420</f>
        <v>0</v>
      </c>
      <c r="Q420" s="1">
        <f t="shared" si="13"/>
        <v>1</v>
      </c>
    </row>
    <row r="421" spans="1:17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12"/>
        <v>30</v>
      </c>
      <c r="M421" s="1" t="str">
        <f>SABI_SUMMARY!L421</f>
        <v>SUBADULT</v>
      </c>
      <c r="N421" s="1" t="str">
        <f>SABI_SUMMARY!M421</f>
        <v>MALE_SUBADULT</v>
      </c>
      <c r="O421" s="1" t="str">
        <f>SABI_SUMMARY!N421</f>
        <v>CENSORED</v>
      </c>
      <c r="P421" s="1">
        <f>SABI_SUMMARY!O421</f>
        <v>0</v>
      </c>
      <c r="Q421" s="1">
        <f t="shared" si="13"/>
        <v>1</v>
      </c>
    </row>
    <row r="422" spans="1:17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12"/>
        <v>26</v>
      </c>
      <c r="M422" s="1" t="str">
        <f>SABI_SUMMARY!L422</f>
        <v>SUBADULT</v>
      </c>
      <c r="N422" s="1" t="str">
        <f>SABI_SUMMARY!M422</f>
        <v>MALE_SUBADULT</v>
      </c>
      <c r="O422" s="1" t="str">
        <f>SABI_SUMMARY!N422</f>
        <v>CENSORED</v>
      </c>
      <c r="P422" s="1">
        <f>SABI_SUMMARY!O422</f>
        <v>0</v>
      </c>
      <c r="Q422" s="1">
        <f t="shared" si="13"/>
        <v>1</v>
      </c>
    </row>
    <row r="423" spans="1:17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12"/>
        <v>36</v>
      </c>
      <c r="M423" s="1" t="str">
        <f>SABI_SUMMARY!L423</f>
        <v>ADULT_84</v>
      </c>
      <c r="N423" s="1" t="str">
        <f>SABI_SUMMARY!M423</f>
        <v>FEMALE_ADULT_84</v>
      </c>
      <c r="O423" s="1" t="str">
        <f>SABI_SUMMARY!N423</f>
        <v>CENSORED</v>
      </c>
      <c r="P423" s="1">
        <f>SABI_SUMMARY!O423</f>
        <v>0</v>
      </c>
      <c r="Q423" s="1">
        <f t="shared" si="13"/>
        <v>0</v>
      </c>
    </row>
    <row r="424" spans="1:17" hidden="1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12"/>
        <v>6</v>
      </c>
      <c r="M424" s="1" t="str">
        <f>SABI_SUMMARY!L424</f>
        <v>CUB</v>
      </c>
      <c r="N424" s="1" t="str">
        <f>SABI_SUMMARY!M424</f>
        <v>FEMALE_CUB</v>
      </c>
      <c r="O424" s="1" t="str">
        <f>SABI_SUMMARY!N424</f>
        <v>MORTALITY</v>
      </c>
      <c r="P424" s="1">
        <f>SABI_SUMMARY!O424</f>
        <v>1</v>
      </c>
      <c r="Q424" s="1">
        <f t="shared" si="13"/>
        <v>1</v>
      </c>
    </row>
    <row r="425" spans="1:17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12"/>
        <v>36</v>
      </c>
      <c r="M425" s="1" t="str">
        <f>SABI_SUMMARY!L425</f>
        <v>ADULT_84</v>
      </c>
      <c r="N425" s="1" t="str">
        <f>SABI_SUMMARY!M425</f>
        <v>MALE_ADULT_84</v>
      </c>
      <c r="O425" s="1" t="str">
        <f>SABI_SUMMARY!N425</f>
        <v>CENSORED</v>
      </c>
      <c r="P425" s="1">
        <f>SABI_SUMMARY!O425</f>
        <v>0</v>
      </c>
      <c r="Q425" s="1">
        <f t="shared" si="13"/>
        <v>0</v>
      </c>
    </row>
    <row r="426" spans="1:17" hidden="1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12"/>
        <v>5</v>
      </c>
      <c r="M426" s="1" t="str">
        <f>SABI_SUMMARY!L426</f>
        <v>CUB</v>
      </c>
      <c r="N426" s="1" t="str">
        <f>SABI_SUMMARY!M426</f>
        <v>FEMALE_CUB</v>
      </c>
      <c r="O426" s="1" t="str">
        <f>SABI_SUMMARY!N426</f>
        <v>MORTALITY</v>
      </c>
      <c r="P426" s="1">
        <f>SABI_SUMMARY!O426</f>
        <v>1</v>
      </c>
      <c r="Q426" s="1">
        <f t="shared" si="13"/>
        <v>1</v>
      </c>
    </row>
    <row r="427" spans="1:17" hidden="1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12"/>
        <v>18</v>
      </c>
      <c r="M427" s="1" t="str">
        <f>SABI_SUMMARY!L427</f>
        <v>JUVENILE</v>
      </c>
      <c r="N427" s="1" t="str">
        <f>SABI_SUMMARY!M427</f>
        <v>MALE_JUVENILE</v>
      </c>
      <c r="O427" s="1" t="str">
        <f>SABI_SUMMARY!N427</f>
        <v>MORTALITY</v>
      </c>
      <c r="P427" s="1">
        <f>SABI_SUMMARY!O427</f>
        <v>1</v>
      </c>
      <c r="Q427" s="1">
        <f t="shared" si="13"/>
        <v>1</v>
      </c>
    </row>
    <row r="428" spans="1:17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12"/>
        <v>29</v>
      </c>
      <c r="M428" s="1" t="str">
        <f>SABI_SUMMARY!L428</f>
        <v>SUBADULT</v>
      </c>
      <c r="N428" s="1" t="str">
        <f>SABI_SUMMARY!M428</f>
        <v>MALE_SUBADULT</v>
      </c>
      <c r="O428" s="1" t="str">
        <f>SABI_SUMMARY!N428</f>
        <v>CENSORED</v>
      </c>
      <c r="P428" s="1">
        <f>SABI_SUMMARY!O428</f>
        <v>0</v>
      </c>
      <c r="Q428" s="1">
        <f t="shared" si="13"/>
        <v>1</v>
      </c>
    </row>
    <row r="429" spans="1:17" hidden="1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12"/>
        <v>3</v>
      </c>
      <c r="M429" s="1" t="str">
        <f>SABI_SUMMARY!L429</f>
        <v>CUB</v>
      </c>
      <c r="N429" s="1" t="str">
        <f>SABI_SUMMARY!M429</f>
        <v>NA_CUB</v>
      </c>
      <c r="O429" s="1" t="str">
        <f>SABI_SUMMARY!N429</f>
        <v>MORTALITY</v>
      </c>
      <c r="P429" s="1">
        <f>SABI_SUMMARY!O429</f>
        <v>1</v>
      </c>
      <c r="Q429" s="1">
        <f t="shared" si="13"/>
        <v>1</v>
      </c>
    </row>
    <row r="430" spans="1:17" hidden="1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12"/>
        <v>5</v>
      </c>
      <c r="M430" s="1" t="str">
        <f>SABI_SUMMARY!L430</f>
        <v>CUB</v>
      </c>
      <c r="N430" s="1" t="str">
        <f>SABI_SUMMARY!M430</f>
        <v>NA_CUB</v>
      </c>
      <c r="O430" s="1" t="str">
        <f>SABI_SUMMARY!N430</f>
        <v>MORTALITY</v>
      </c>
      <c r="P430" s="1">
        <f>SABI_SUMMARY!O430</f>
        <v>1</v>
      </c>
      <c r="Q430" s="1">
        <f t="shared" si="13"/>
        <v>1</v>
      </c>
    </row>
    <row r="431" spans="1:17" hidden="1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12"/>
        <v>2</v>
      </c>
      <c r="M431" s="1" t="str">
        <f>SABI_SUMMARY!L431</f>
        <v>CUB</v>
      </c>
      <c r="N431" s="1" t="str">
        <f>SABI_SUMMARY!M431</f>
        <v>NA_CUB</v>
      </c>
      <c r="O431" s="1" t="str">
        <f>SABI_SUMMARY!N431</f>
        <v>MORTALITY</v>
      </c>
      <c r="P431" s="1">
        <f>SABI_SUMMARY!O431</f>
        <v>1</v>
      </c>
      <c r="Q431" s="1">
        <f t="shared" si="13"/>
        <v>1</v>
      </c>
    </row>
    <row r="432" spans="1:17" hidden="1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12"/>
        <v>3</v>
      </c>
      <c r="M432" s="1" t="str">
        <f>SABI_SUMMARY!L432</f>
        <v>CUB</v>
      </c>
      <c r="N432" s="1" t="str">
        <f>SABI_SUMMARY!M432</f>
        <v>NA_CUB</v>
      </c>
      <c r="O432" s="1" t="str">
        <f>SABI_SUMMARY!N432</f>
        <v>MORTALITY</v>
      </c>
      <c r="P432" s="1">
        <f>SABI_SUMMARY!O432</f>
        <v>1</v>
      </c>
      <c r="Q432" s="1">
        <f t="shared" si="13"/>
        <v>1</v>
      </c>
    </row>
    <row r="433" spans="1:17" hidden="1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12"/>
        <v>3</v>
      </c>
      <c r="M433" s="1" t="str">
        <f>SABI_SUMMARY!L433</f>
        <v>CUB</v>
      </c>
      <c r="N433" s="1" t="str">
        <f>SABI_SUMMARY!M433</f>
        <v>NA_CUB</v>
      </c>
      <c r="O433" s="1" t="str">
        <f>SABI_SUMMARY!N433</f>
        <v>MORTALITY</v>
      </c>
      <c r="P433" s="1">
        <f>SABI_SUMMARY!O433</f>
        <v>1</v>
      </c>
      <c r="Q433" s="1">
        <f t="shared" si="13"/>
        <v>1</v>
      </c>
    </row>
    <row r="434" spans="1:17" hidden="1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12"/>
        <v>1</v>
      </c>
      <c r="M434" s="1" t="str">
        <f>SABI_SUMMARY!L434</f>
        <v>CUB</v>
      </c>
      <c r="N434" s="1" t="str">
        <f>SABI_SUMMARY!M434</f>
        <v>NA_CUB</v>
      </c>
      <c r="O434" s="1" t="str">
        <f>SABI_SUMMARY!N434</f>
        <v>CENSORED</v>
      </c>
      <c r="P434" s="1">
        <f>SABI_SUMMARY!O434</f>
        <v>0</v>
      </c>
      <c r="Q434" s="1">
        <f t="shared" si="13"/>
        <v>1</v>
      </c>
    </row>
    <row r="435" spans="1:17" hidden="1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12"/>
        <v>1</v>
      </c>
      <c r="M435" s="1" t="str">
        <f>SABI_SUMMARY!L435</f>
        <v>CUB</v>
      </c>
      <c r="N435" s="1" t="str">
        <f>SABI_SUMMARY!M435</f>
        <v>NA_CUB</v>
      </c>
      <c r="O435" s="1" t="str">
        <f>SABI_SUMMARY!N435</f>
        <v>CENSORED</v>
      </c>
      <c r="P435" s="1">
        <f>SABI_SUMMARY!O435</f>
        <v>0</v>
      </c>
      <c r="Q435" s="1">
        <f t="shared" si="13"/>
        <v>1</v>
      </c>
    </row>
    <row r="436" spans="1:17" hidden="1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12"/>
        <v>12</v>
      </c>
      <c r="M436" s="1" t="str">
        <f>SABI_SUMMARY!L436</f>
        <v>CUB</v>
      </c>
      <c r="N436" s="1" t="str">
        <f>SABI_SUMMARY!M436</f>
        <v>FEMALE_CUB</v>
      </c>
      <c r="O436" s="1" t="str">
        <f>SABI_SUMMARY!N436</f>
        <v>CENSORED</v>
      </c>
      <c r="P436" s="1">
        <f>SABI_SUMMARY!O436</f>
        <v>0</v>
      </c>
      <c r="Q436" s="1">
        <f t="shared" si="13"/>
        <v>1</v>
      </c>
    </row>
    <row r="437" spans="1:17" hidden="1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12"/>
        <v>2</v>
      </c>
      <c r="M437" s="1" t="str">
        <f>SABI_SUMMARY!L437</f>
        <v>CUB</v>
      </c>
      <c r="N437" s="1" t="str">
        <f>SABI_SUMMARY!M437</f>
        <v>NA_CUB</v>
      </c>
      <c r="O437" s="1" t="str">
        <f>SABI_SUMMARY!N437</f>
        <v>MORTALITY</v>
      </c>
      <c r="P437" s="1">
        <f>SABI_SUMMARY!O437</f>
        <v>1</v>
      </c>
      <c r="Q437" s="1">
        <f t="shared" si="13"/>
        <v>1</v>
      </c>
    </row>
    <row r="438" spans="1:17" hidden="1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12"/>
        <v>2</v>
      </c>
      <c r="M438" s="1" t="str">
        <f>SABI_SUMMARY!L438</f>
        <v>CUB</v>
      </c>
      <c r="N438" s="1" t="str">
        <f>SABI_SUMMARY!M438</f>
        <v>NA_CUB</v>
      </c>
      <c r="O438" s="1" t="str">
        <f>SABI_SUMMARY!N438</f>
        <v>MORTALITY</v>
      </c>
      <c r="P438" s="1">
        <f>SABI_SUMMARY!O438</f>
        <v>1</v>
      </c>
      <c r="Q438" s="1">
        <f t="shared" si="13"/>
        <v>1</v>
      </c>
    </row>
    <row r="439" spans="1:17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12"/>
        <v>36</v>
      </c>
      <c r="M439" s="1" t="str">
        <f>SABI_SUMMARY!L439</f>
        <v>ADULT_48_60</v>
      </c>
      <c r="N439" s="1" t="str">
        <f>SABI_SUMMARY!M439</f>
        <v>FEMALE_ADULT_48_60</v>
      </c>
      <c r="O439" s="1" t="str">
        <f>SABI_SUMMARY!N439</f>
        <v>CENSORED</v>
      </c>
      <c r="P439" s="1">
        <f>SABI_SUMMARY!O439</f>
        <v>0</v>
      </c>
      <c r="Q439" s="1">
        <f t="shared" si="13"/>
        <v>0</v>
      </c>
    </row>
    <row r="440" spans="1:17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12"/>
        <v>36</v>
      </c>
      <c r="M440" s="1" t="str">
        <f>SABI_SUMMARY!L440</f>
        <v>ADULT_60_72</v>
      </c>
      <c r="N440" s="1" t="str">
        <f>SABI_SUMMARY!M440</f>
        <v>FEMALE_ADULT_60_72</v>
      </c>
      <c r="O440" s="1" t="str">
        <f>SABI_SUMMARY!N440</f>
        <v>CENSORED</v>
      </c>
      <c r="P440" s="1">
        <f>SABI_SUMMARY!O440</f>
        <v>0</v>
      </c>
      <c r="Q440" s="1">
        <f t="shared" si="13"/>
        <v>0</v>
      </c>
    </row>
    <row r="441" spans="1:17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12"/>
        <v>36</v>
      </c>
      <c r="M441" s="1" t="str">
        <f>SABI_SUMMARY!L441</f>
        <v>ADULT_48_60</v>
      </c>
      <c r="N441" s="1" t="str">
        <f>SABI_SUMMARY!M441</f>
        <v>MALE_ADULT_48_60</v>
      </c>
      <c r="O441" s="1" t="str">
        <f>SABI_SUMMARY!N441</f>
        <v>CENSORED</v>
      </c>
      <c r="P441" s="1">
        <f>SABI_SUMMARY!O441</f>
        <v>0</v>
      </c>
      <c r="Q441" s="1">
        <f t="shared" si="13"/>
        <v>0</v>
      </c>
    </row>
    <row r="442" spans="1:17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12"/>
        <v>26</v>
      </c>
      <c r="M442" s="1" t="str">
        <f>SABI_SUMMARY!L442</f>
        <v>SUBADULT</v>
      </c>
      <c r="N442" s="1" t="str">
        <f>SABI_SUMMARY!M442</f>
        <v>FEMALE_SUBADULT</v>
      </c>
      <c r="O442" s="1" t="str">
        <f>SABI_SUMMARY!N442</f>
        <v>CENSORED</v>
      </c>
      <c r="P442" s="1">
        <f>SABI_SUMMARY!O442</f>
        <v>0</v>
      </c>
      <c r="Q442" s="1">
        <f t="shared" si="13"/>
        <v>1</v>
      </c>
    </row>
    <row r="443" spans="1:17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12"/>
        <v>29</v>
      </c>
      <c r="M443" s="1" t="str">
        <f>SABI_SUMMARY!L443</f>
        <v>SUBADULT</v>
      </c>
      <c r="N443" s="1" t="str">
        <f>SABI_SUMMARY!M443</f>
        <v>MALE_SUBADULT</v>
      </c>
      <c r="O443" s="1" t="str">
        <f>SABI_SUMMARY!N443</f>
        <v>CENSORED</v>
      </c>
      <c r="P443" s="1">
        <f>SABI_SUMMARY!O443</f>
        <v>0</v>
      </c>
      <c r="Q443" s="1">
        <f t="shared" si="13"/>
        <v>1</v>
      </c>
    </row>
    <row r="444" spans="1:17" hidden="1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12"/>
        <v>2</v>
      </c>
      <c r="M444" s="1" t="str">
        <f>SABI_SUMMARY!L444</f>
        <v>CUB</v>
      </c>
      <c r="N444" s="1" t="str">
        <f>SABI_SUMMARY!M444</f>
        <v>NA_CUB</v>
      </c>
      <c r="O444" s="1" t="str">
        <f>SABI_SUMMARY!N444</f>
        <v>MORTALITY</v>
      </c>
      <c r="P444" s="1">
        <f>SABI_SUMMARY!O444</f>
        <v>1</v>
      </c>
      <c r="Q444" s="1">
        <f t="shared" si="13"/>
        <v>1</v>
      </c>
    </row>
    <row r="445" spans="1:17" hidden="1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12"/>
        <v>2</v>
      </c>
      <c r="M445" s="1" t="str">
        <f>SABI_SUMMARY!L445</f>
        <v>CUB</v>
      </c>
      <c r="N445" s="1" t="str">
        <f>SABI_SUMMARY!M445</f>
        <v>NA_CUB</v>
      </c>
      <c r="O445" s="1" t="str">
        <f>SABI_SUMMARY!N445</f>
        <v>MORTALITY</v>
      </c>
      <c r="P445" s="1">
        <f>SABI_SUMMARY!O445</f>
        <v>1</v>
      </c>
      <c r="Q445" s="1">
        <f t="shared" si="13"/>
        <v>1</v>
      </c>
    </row>
    <row r="446" spans="1:17" hidden="1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12"/>
        <v>2</v>
      </c>
      <c r="M446" s="1" t="str">
        <f>SABI_SUMMARY!L446</f>
        <v>CUB</v>
      </c>
      <c r="N446" s="1" t="str">
        <f>SABI_SUMMARY!M446</f>
        <v>NA_CUB</v>
      </c>
      <c r="O446" s="1" t="str">
        <f>SABI_SUMMARY!N446</f>
        <v>MORTALITY</v>
      </c>
      <c r="P446" s="1">
        <f>SABI_SUMMARY!O446</f>
        <v>1</v>
      </c>
      <c r="Q446" s="1">
        <f t="shared" si="13"/>
        <v>1</v>
      </c>
    </row>
    <row r="447" spans="1:17" hidden="1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12"/>
        <v>2</v>
      </c>
      <c r="M447" s="1" t="str">
        <f>SABI_SUMMARY!L447</f>
        <v>CUB</v>
      </c>
      <c r="N447" s="1" t="str">
        <f>SABI_SUMMARY!M447</f>
        <v>NA_CUB</v>
      </c>
      <c r="O447" s="1" t="str">
        <f>SABI_SUMMARY!N447</f>
        <v>MORTALITY</v>
      </c>
      <c r="P447" s="1">
        <f>SABI_SUMMARY!O447</f>
        <v>1</v>
      </c>
      <c r="Q447" s="1">
        <f t="shared" si="13"/>
        <v>1</v>
      </c>
    </row>
    <row r="448" spans="1:17" hidden="1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12"/>
        <v>1</v>
      </c>
      <c r="M448" s="1" t="str">
        <f>SABI_SUMMARY!L448</f>
        <v>CUB</v>
      </c>
      <c r="N448" s="1" t="str">
        <f>SABI_SUMMARY!M448</f>
        <v>NA_CUB</v>
      </c>
      <c r="O448" s="1" t="str">
        <f>SABI_SUMMARY!N448</f>
        <v>MORTALITY</v>
      </c>
      <c r="P448" s="1">
        <f>SABI_SUMMARY!O448</f>
        <v>1</v>
      </c>
      <c r="Q448" s="1">
        <f t="shared" si="13"/>
        <v>1</v>
      </c>
    </row>
    <row r="449" spans="1:17" hidden="1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12"/>
        <v>1</v>
      </c>
      <c r="M449" s="1" t="str">
        <f>SABI_SUMMARY!L449</f>
        <v>CUB</v>
      </c>
      <c r="N449" s="1" t="str">
        <f>SABI_SUMMARY!M449</f>
        <v>NA_CUB</v>
      </c>
      <c r="O449" s="1" t="str">
        <f>SABI_SUMMARY!N449</f>
        <v>MORTALITY</v>
      </c>
      <c r="P449" s="1">
        <f>SABI_SUMMARY!O449</f>
        <v>1</v>
      </c>
      <c r="Q449" s="1">
        <f t="shared" si="13"/>
        <v>1</v>
      </c>
    </row>
    <row r="450" spans="1:17" hidden="1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12"/>
        <v>1</v>
      </c>
      <c r="M450" s="1" t="str">
        <f>SABI_SUMMARY!L450</f>
        <v>CUB</v>
      </c>
      <c r="N450" s="1" t="str">
        <f>SABI_SUMMARY!M450</f>
        <v>NA_CUB</v>
      </c>
      <c r="O450" s="1" t="str">
        <f>SABI_SUMMARY!N450</f>
        <v>MORTALITY</v>
      </c>
      <c r="P450" s="1">
        <f>SABI_SUMMARY!O450</f>
        <v>1</v>
      </c>
      <c r="Q450" s="1">
        <f t="shared" si="13"/>
        <v>1</v>
      </c>
    </row>
    <row r="451" spans="1:17" hidden="1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ref="L451:L481" si="14">IF(Q451&gt;0,K451,36)</f>
        <v>2</v>
      </c>
      <c r="M451" s="1" t="str">
        <f>SABI_SUMMARY!L451</f>
        <v>CUB</v>
      </c>
      <c r="N451" s="1" t="str">
        <f>SABI_SUMMARY!M451</f>
        <v>NA_CUB</v>
      </c>
      <c r="O451" s="1" t="str">
        <f>SABI_SUMMARY!N451</f>
        <v>MORTALITY</v>
      </c>
      <c r="P451" s="1">
        <f>SABI_SUMMARY!O451</f>
        <v>1</v>
      </c>
      <c r="Q451" s="1">
        <f t="shared" ref="Q451:Q481" si="15">IF(K451&lt;=36,1,0)</f>
        <v>1</v>
      </c>
    </row>
    <row r="452" spans="1:17" hidden="1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si="14"/>
        <v>3</v>
      </c>
      <c r="M452" s="1" t="str">
        <f>SABI_SUMMARY!L452</f>
        <v>CUB</v>
      </c>
      <c r="N452" s="1" t="str">
        <f>SABI_SUMMARY!M452</f>
        <v>NA_CUB</v>
      </c>
      <c r="O452" s="1" t="str">
        <f>SABI_SUMMARY!N452</f>
        <v>MORTALITY</v>
      </c>
      <c r="P452" s="1">
        <f>SABI_SUMMARY!O452</f>
        <v>1</v>
      </c>
      <c r="Q452" s="1">
        <f t="shared" si="15"/>
        <v>1</v>
      </c>
    </row>
    <row r="453" spans="1:17" hidden="1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14"/>
        <v>1</v>
      </c>
      <c r="M453" s="1" t="str">
        <f>SABI_SUMMARY!L453</f>
        <v>CUB</v>
      </c>
      <c r="N453" s="1" t="str">
        <f>SABI_SUMMARY!M453</f>
        <v>NA_CUB</v>
      </c>
      <c r="O453" s="1" t="str">
        <f>SABI_SUMMARY!N453</f>
        <v>MORTALITY</v>
      </c>
      <c r="P453" s="1">
        <f>SABI_SUMMARY!O453</f>
        <v>1</v>
      </c>
      <c r="Q453" s="1">
        <f t="shared" si="15"/>
        <v>1</v>
      </c>
    </row>
    <row r="454" spans="1:17" hidden="1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14"/>
        <v>1</v>
      </c>
      <c r="M454" s="1" t="str">
        <f>SABI_SUMMARY!L454</f>
        <v>CUB</v>
      </c>
      <c r="N454" s="1" t="str">
        <f>SABI_SUMMARY!M454</f>
        <v>NA_CUB</v>
      </c>
      <c r="O454" s="1" t="str">
        <f>SABI_SUMMARY!N454</f>
        <v>MORTALITY</v>
      </c>
      <c r="P454" s="1">
        <f>SABI_SUMMARY!O454</f>
        <v>1</v>
      </c>
      <c r="Q454" s="1">
        <f t="shared" si="15"/>
        <v>1</v>
      </c>
    </row>
    <row r="455" spans="1:17" hidden="1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14"/>
        <v>2</v>
      </c>
      <c r="M455" s="1" t="str">
        <f>SABI_SUMMARY!L455</f>
        <v>CUB</v>
      </c>
      <c r="N455" s="1" t="str">
        <f>SABI_SUMMARY!M455</f>
        <v>NA_CUB</v>
      </c>
      <c r="O455" s="1" t="str">
        <f>SABI_SUMMARY!N455</f>
        <v>MORTALITY</v>
      </c>
      <c r="P455" s="1">
        <f>SABI_SUMMARY!O455</f>
        <v>1</v>
      </c>
      <c r="Q455" s="1">
        <f t="shared" si="15"/>
        <v>1</v>
      </c>
    </row>
    <row r="456" spans="1:17" hidden="1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14"/>
        <v>2</v>
      </c>
      <c r="M456" s="1" t="str">
        <f>SABI_SUMMARY!L456</f>
        <v>CUB</v>
      </c>
      <c r="N456" s="1" t="str">
        <f>SABI_SUMMARY!M456</f>
        <v>NA_CUB</v>
      </c>
      <c r="O456" s="1" t="str">
        <f>SABI_SUMMARY!N456</f>
        <v>MORTALITY</v>
      </c>
      <c r="P456" s="1">
        <f>SABI_SUMMARY!O456</f>
        <v>1</v>
      </c>
      <c r="Q456" s="1">
        <f t="shared" si="15"/>
        <v>1</v>
      </c>
    </row>
    <row r="457" spans="1:17" hidden="1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14"/>
        <v>2</v>
      </c>
      <c r="M457" s="1" t="str">
        <f>SABI_SUMMARY!L457</f>
        <v>CUB</v>
      </c>
      <c r="N457" s="1" t="str">
        <f>SABI_SUMMARY!M457</f>
        <v>NA_CUB</v>
      </c>
      <c r="O457" s="1" t="str">
        <f>SABI_SUMMARY!N457</f>
        <v>MORTALITY</v>
      </c>
      <c r="P457" s="1">
        <f>SABI_SUMMARY!O457</f>
        <v>1</v>
      </c>
      <c r="Q457" s="1">
        <f t="shared" si="15"/>
        <v>1</v>
      </c>
    </row>
    <row r="458" spans="1:17" hidden="1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14"/>
        <v>1</v>
      </c>
      <c r="M458" s="1" t="str">
        <f>SABI_SUMMARY!L458</f>
        <v>CUB</v>
      </c>
      <c r="N458" s="1" t="str">
        <f>SABI_SUMMARY!M458</f>
        <v>NA_CUB</v>
      </c>
      <c r="O458" s="1" t="str">
        <f>SABI_SUMMARY!N458</f>
        <v>MORTALITY</v>
      </c>
      <c r="P458" s="1">
        <f>SABI_SUMMARY!O458</f>
        <v>1</v>
      </c>
      <c r="Q458" s="1">
        <f t="shared" si="15"/>
        <v>1</v>
      </c>
    </row>
    <row r="459" spans="1:17" hidden="1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14"/>
        <v>1</v>
      </c>
      <c r="M459" s="1" t="str">
        <f>SABI_SUMMARY!L459</f>
        <v>CUB</v>
      </c>
      <c r="N459" s="1" t="str">
        <f>SABI_SUMMARY!M459</f>
        <v>NA_CUB</v>
      </c>
      <c r="O459" s="1" t="str">
        <f>SABI_SUMMARY!N459</f>
        <v>MORTALITY</v>
      </c>
      <c r="P459" s="1">
        <f>SABI_SUMMARY!O459</f>
        <v>1</v>
      </c>
      <c r="Q459" s="1">
        <f t="shared" si="15"/>
        <v>1</v>
      </c>
    </row>
    <row r="460" spans="1:17" hidden="1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14"/>
        <v>5</v>
      </c>
      <c r="M460" s="1" t="str">
        <f>SABI_SUMMARY!L460</f>
        <v>CUB</v>
      </c>
      <c r="N460" s="1" t="str">
        <f>SABI_SUMMARY!M460</f>
        <v>NA_CUB</v>
      </c>
      <c r="O460" s="1" t="str">
        <f>SABI_SUMMARY!N460</f>
        <v>MORTALITY</v>
      </c>
      <c r="P460" s="1">
        <f>SABI_SUMMARY!O460</f>
        <v>1</v>
      </c>
      <c r="Q460" s="1">
        <f t="shared" si="15"/>
        <v>1</v>
      </c>
    </row>
    <row r="461" spans="1:17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14"/>
        <v>36</v>
      </c>
      <c r="M461" s="1" t="str">
        <f>SABI_SUMMARY!L461</f>
        <v>ADULT_84</v>
      </c>
      <c r="N461" s="1" t="str">
        <f>SABI_SUMMARY!M461</f>
        <v>MALE_ADULT_84</v>
      </c>
      <c r="O461" s="1" t="str">
        <f>SABI_SUMMARY!N461</f>
        <v>MORTALITY</v>
      </c>
      <c r="P461" s="1">
        <f>SABI_SUMMARY!O461</f>
        <v>1</v>
      </c>
      <c r="Q461" s="1">
        <f t="shared" si="15"/>
        <v>0</v>
      </c>
    </row>
    <row r="462" spans="1:17" hidden="1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14"/>
        <v>6</v>
      </c>
      <c r="M462" s="1" t="str">
        <f>SABI_SUMMARY!L462</f>
        <v>CUB</v>
      </c>
      <c r="N462" s="1" t="str">
        <f>SABI_SUMMARY!M462</f>
        <v>FEMALE_CUB</v>
      </c>
      <c r="O462" s="1" t="str">
        <f>SABI_SUMMARY!N462</f>
        <v>MORTALITY</v>
      </c>
      <c r="P462" s="1">
        <f>SABI_SUMMARY!O462</f>
        <v>1</v>
      </c>
      <c r="Q462" s="1">
        <f t="shared" si="15"/>
        <v>1</v>
      </c>
    </row>
    <row r="463" spans="1:17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14"/>
        <v>25</v>
      </c>
      <c r="M463" s="1" t="str">
        <f>SABI_SUMMARY!L463</f>
        <v>SUBADULT</v>
      </c>
      <c r="N463" s="1" t="str">
        <f>SABI_SUMMARY!M463</f>
        <v>MALE_SUBADULT</v>
      </c>
      <c r="O463" s="1" t="str">
        <f>SABI_SUMMARY!N463</f>
        <v>CENSORED</v>
      </c>
      <c r="P463" s="1">
        <f>SABI_SUMMARY!O463</f>
        <v>0</v>
      </c>
      <c r="Q463" s="1">
        <f t="shared" si="15"/>
        <v>1</v>
      </c>
    </row>
    <row r="464" spans="1:17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14"/>
        <v>25</v>
      </c>
      <c r="M464" s="1" t="str">
        <f>SABI_SUMMARY!L464</f>
        <v>SUBADULT</v>
      </c>
      <c r="N464" s="1" t="str">
        <f>SABI_SUMMARY!M464</f>
        <v>MALE_SUBADULT</v>
      </c>
      <c r="O464" s="1" t="str">
        <f>SABI_SUMMARY!N464</f>
        <v>CENSORED</v>
      </c>
      <c r="P464" s="1">
        <f>SABI_SUMMARY!O464</f>
        <v>0</v>
      </c>
      <c r="Q464" s="1">
        <f t="shared" si="15"/>
        <v>1</v>
      </c>
    </row>
    <row r="465" spans="1:17" hidden="1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14"/>
        <v>2</v>
      </c>
      <c r="M465" s="1" t="str">
        <f>SABI_SUMMARY!L465</f>
        <v>CUB</v>
      </c>
      <c r="N465" s="1" t="str">
        <f>SABI_SUMMARY!M465</f>
        <v>NA_CUB</v>
      </c>
      <c r="O465" s="1" t="str">
        <f>SABI_SUMMARY!N465</f>
        <v>MORTALITY</v>
      </c>
      <c r="P465" s="1">
        <f>SABI_SUMMARY!O465</f>
        <v>1</v>
      </c>
      <c r="Q465" s="1">
        <f t="shared" si="15"/>
        <v>1</v>
      </c>
    </row>
    <row r="466" spans="1:17" hidden="1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14"/>
        <v>2</v>
      </c>
      <c r="M466" s="1" t="str">
        <f>SABI_SUMMARY!L466</f>
        <v>CUB</v>
      </c>
      <c r="N466" s="1" t="str">
        <f>SABI_SUMMARY!M466</f>
        <v>NA_CUB</v>
      </c>
      <c r="O466" s="1" t="str">
        <f>SABI_SUMMARY!N466</f>
        <v>MORTALITY</v>
      </c>
      <c r="P466" s="1">
        <f>SABI_SUMMARY!O466</f>
        <v>1</v>
      </c>
      <c r="Q466" s="1">
        <f t="shared" si="15"/>
        <v>1</v>
      </c>
    </row>
    <row r="467" spans="1:17" hidden="1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14"/>
        <v>2</v>
      </c>
      <c r="M467" s="1" t="str">
        <f>SABI_SUMMARY!L467</f>
        <v>CUB</v>
      </c>
      <c r="N467" s="1" t="str">
        <f>SABI_SUMMARY!M467</f>
        <v>NA_CUB</v>
      </c>
      <c r="O467" s="1" t="str">
        <f>SABI_SUMMARY!N467</f>
        <v>MORTALITY</v>
      </c>
      <c r="P467" s="1">
        <f>SABI_SUMMARY!O467</f>
        <v>1</v>
      </c>
      <c r="Q467" s="1">
        <f t="shared" si="15"/>
        <v>1</v>
      </c>
    </row>
    <row r="468" spans="1:17" hidden="1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14"/>
        <v>2</v>
      </c>
      <c r="M468" s="1" t="str">
        <f>SABI_SUMMARY!L468</f>
        <v>CUB</v>
      </c>
      <c r="N468" s="1" t="str">
        <f>SABI_SUMMARY!M468</f>
        <v>NA_CUB</v>
      </c>
      <c r="O468" s="1" t="str">
        <f>SABI_SUMMARY!N468</f>
        <v>MORTALITY</v>
      </c>
      <c r="P468" s="1">
        <f>SABI_SUMMARY!O468</f>
        <v>1</v>
      </c>
      <c r="Q468" s="1">
        <f t="shared" si="15"/>
        <v>1</v>
      </c>
    </row>
    <row r="469" spans="1:17" hidden="1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14"/>
        <v>3</v>
      </c>
      <c r="M469" s="1" t="str">
        <f>SABI_SUMMARY!L469</f>
        <v>CUB</v>
      </c>
      <c r="N469" s="1" t="str">
        <f>SABI_SUMMARY!M469</f>
        <v>NA_CUB</v>
      </c>
      <c r="O469" s="1" t="str">
        <f>SABI_SUMMARY!N469</f>
        <v>MORTALITY</v>
      </c>
      <c r="P469" s="1">
        <f>SABI_SUMMARY!O469</f>
        <v>1</v>
      </c>
      <c r="Q469" s="1">
        <f t="shared" si="15"/>
        <v>1</v>
      </c>
    </row>
    <row r="470" spans="1:17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14"/>
        <v>36</v>
      </c>
      <c r="M470" s="1" t="str">
        <f>SABI_SUMMARY!L470</f>
        <v>ADULT_48_60</v>
      </c>
      <c r="N470" s="1" t="str">
        <f>SABI_SUMMARY!M470</f>
        <v>FEMALE_ADULT_48_60</v>
      </c>
      <c r="O470" s="1" t="str">
        <f>SABI_SUMMARY!N470</f>
        <v>CENSORED</v>
      </c>
      <c r="P470" s="1">
        <f>SABI_SUMMARY!O470</f>
        <v>0</v>
      </c>
      <c r="Q470" s="1">
        <f t="shared" si="15"/>
        <v>0</v>
      </c>
    </row>
    <row r="471" spans="1:17" hidden="1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14"/>
        <v>1</v>
      </c>
      <c r="M471" s="1" t="str">
        <f>SABI_SUMMARY!L471</f>
        <v>CUB</v>
      </c>
      <c r="N471" s="1" t="str">
        <f>SABI_SUMMARY!M471</f>
        <v>NA_CUB</v>
      </c>
      <c r="O471" s="1" t="str">
        <f>SABI_SUMMARY!N471</f>
        <v>MORTALITY</v>
      </c>
      <c r="P471" s="1">
        <f>SABI_SUMMARY!O471</f>
        <v>1</v>
      </c>
      <c r="Q471" s="1">
        <f t="shared" si="15"/>
        <v>1</v>
      </c>
    </row>
    <row r="472" spans="1:17" hidden="1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14"/>
        <v>1</v>
      </c>
      <c r="M472" s="1" t="str">
        <f>SABI_SUMMARY!L472</f>
        <v>CUB</v>
      </c>
      <c r="N472" s="1" t="str">
        <f>SABI_SUMMARY!M472</f>
        <v>NA_CUB</v>
      </c>
      <c r="O472" s="1" t="str">
        <f>SABI_SUMMARY!N472</f>
        <v>MORTALITY</v>
      </c>
      <c r="P472" s="1">
        <f>SABI_SUMMARY!O472</f>
        <v>1</v>
      </c>
      <c r="Q472" s="1">
        <f t="shared" si="15"/>
        <v>1</v>
      </c>
    </row>
    <row r="473" spans="1:17" hidden="1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14"/>
        <v>5</v>
      </c>
      <c r="M473" s="1" t="str">
        <f>SABI_SUMMARY!L473</f>
        <v>CUB</v>
      </c>
      <c r="N473" s="1" t="str">
        <f>SABI_SUMMARY!M473</f>
        <v>NA_CUB</v>
      </c>
      <c r="O473" s="1" t="str">
        <f>SABI_SUMMARY!N473</f>
        <v>MORTALITY</v>
      </c>
      <c r="P473" s="1">
        <f>SABI_SUMMARY!O473</f>
        <v>1</v>
      </c>
      <c r="Q473" s="1">
        <f t="shared" si="15"/>
        <v>1</v>
      </c>
    </row>
    <row r="474" spans="1:17" hidden="1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14"/>
        <v>2</v>
      </c>
      <c r="M474" s="1" t="str">
        <f>SABI_SUMMARY!L474</f>
        <v>CUB</v>
      </c>
      <c r="N474" s="1" t="str">
        <f>SABI_SUMMARY!M474</f>
        <v>NA_CUB</v>
      </c>
      <c r="O474" s="1" t="str">
        <f>SABI_SUMMARY!N474</f>
        <v>MORTALITY</v>
      </c>
      <c r="P474" s="1">
        <f>SABI_SUMMARY!O474</f>
        <v>1</v>
      </c>
      <c r="Q474" s="1">
        <f t="shared" si="15"/>
        <v>1</v>
      </c>
    </row>
    <row r="475" spans="1:17" hidden="1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14"/>
        <v>2</v>
      </c>
      <c r="M475" s="1" t="str">
        <f>SABI_SUMMARY!L475</f>
        <v>CUB</v>
      </c>
      <c r="N475" s="1" t="str">
        <f>SABI_SUMMARY!M475</f>
        <v>NA_CUB</v>
      </c>
      <c r="O475" s="1" t="str">
        <f>SABI_SUMMARY!N475</f>
        <v>MORTALITY</v>
      </c>
      <c r="P475" s="1">
        <f>SABI_SUMMARY!O475</f>
        <v>1</v>
      </c>
      <c r="Q475" s="1">
        <f t="shared" si="15"/>
        <v>1</v>
      </c>
    </row>
    <row r="476" spans="1:17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14"/>
        <v>36</v>
      </c>
      <c r="M476" s="1" t="str">
        <f>SABI_SUMMARY!L476</f>
        <v>ADULT_48_60</v>
      </c>
      <c r="N476" s="1" t="str">
        <f>SABI_SUMMARY!M476</f>
        <v>MALE_ADULT_48_60</v>
      </c>
      <c r="O476" s="1" t="str">
        <f>SABI_SUMMARY!N476</f>
        <v>CENSORED</v>
      </c>
      <c r="P476" s="1">
        <f>SABI_SUMMARY!O476</f>
        <v>0</v>
      </c>
      <c r="Q476" s="1">
        <f t="shared" si="15"/>
        <v>0</v>
      </c>
    </row>
    <row r="477" spans="1:17" hidden="1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14"/>
        <v>10</v>
      </c>
      <c r="M477" s="1" t="str">
        <f>SABI_SUMMARY!L477</f>
        <v>CUB</v>
      </c>
      <c r="N477" s="1" t="str">
        <f>SABI_SUMMARY!M477</f>
        <v>MALE_CUB</v>
      </c>
      <c r="O477" s="1" t="str">
        <f>SABI_SUMMARY!N477</f>
        <v>MORTALITY</v>
      </c>
      <c r="P477" s="1">
        <f>SABI_SUMMARY!O477</f>
        <v>1</v>
      </c>
      <c r="Q477" s="1">
        <f t="shared" si="15"/>
        <v>1</v>
      </c>
    </row>
    <row r="478" spans="1:17" hidden="1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14"/>
        <v>4</v>
      </c>
      <c r="M478" s="1" t="str">
        <f>SABI_SUMMARY!L478</f>
        <v>CUB</v>
      </c>
      <c r="N478" s="1" t="str">
        <f>SABI_SUMMARY!M478</f>
        <v>NA_CUB</v>
      </c>
      <c r="O478" s="1" t="str">
        <f>SABI_SUMMARY!N478</f>
        <v>MORTALITY</v>
      </c>
      <c r="P478" s="1">
        <f>SABI_SUMMARY!O478</f>
        <v>1</v>
      </c>
      <c r="Q478" s="1">
        <f t="shared" si="15"/>
        <v>1</v>
      </c>
    </row>
    <row r="479" spans="1:17" hidden="1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14"/>
        <v>9</v>
      </c>
      <c r="M479" s="1" t="str">
        <f>SABI_SUMMARY!L479</f>
        <v>CUB</v>
      </c>
      <c r="N479" s="1" t="str">
        <f>SABI_SUMMARY!M479</f>
        <v>FEMALE_CUB</v>
      </c>
      <c r="O479" s="1" t="str">
        <f>SABI_SUMMARY!N479</f>
        <v>MORTALITY</v>
      </c>
      <c r="P479" s="1">
        <f>SABI_SUMMARY!O479</f>
        <v>1</v>
      </c>
      <c r="Q479" s="1">
        <f t="shared" si="15"/>
        <v>1</v>
      </c>
    </row>
    <row r="480" spans="1:17" hidden="1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14"/>
        <v>1</v>
      </c>
      <c r="M480" s="1" t="str">
        <f>SABI_SUMMARY!L480</f>
        <v>CUB</v>
      </c>
      <c r="N480" s="1" t="str">
        <f>SABI_SUMMARY!M480</f>
        <v>NA_CUB</v>
      </c>
      <c r="O480" s="1" t="str">
        <f>SABI_SUMMARY!N480</f>
        <v>MORTALITY</v>
      </c>
      <c r="P480" s="1">
        <f>SABI_SUMMARY!O480</f>
        <v>1</v>
      </c>
      <c r="Q480" s="1">
        <f t="shared" si="15"/>
        <v>1</v>
      </c>
    </row>
    <row r="481" spans="1:17" hidden="1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14"/>
        <v>9</v>
      </c>
      <c r="M481" s="1" t="str">
        <f>SABI_SUMMARY!L481</f>
        <v>CUB</v>
      </c>
      <c r="N481" s="1" t="str">
        <f>SABI_SUMMARY!M481</f>
        <v>MALE_CUB</v>
      </c>
      <c r="O481" s="1" t="str">
        <f>SABI_SUMMARY!N481</f>
        <v>CENSORED</v>
      </c>
      <c r="P481" s="1">
        <f>SABI_SUMMARY!O481</f>
        <v>0</v>
      </c>
      <c r="Q481" s="1">
        <f t="shared" si="15"/>
        <v>1</v>
      </c>
    </row>
  </sheetData>
  <autoFilter ref="A1:Q481">
    <filterColumn colId="10">
      <customFilters>
        <customFilter operator="greaterThan" val="24"/>
      </custom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theme="7" tint="0.59999389629810485"/>
  </sheetPr>
  <dimension ref="A1:Q481"/>
  <sheetViews>
    <sheetView workbookViewId="0">
      <selection activeCell="K1" sqref="K1:K1048576"/>
    </sheetView>
  </sheetViews>
  <sheetFormatPr baseColWidth="10" defaultColWidth="8.83203125" defaultRowHeight="15" x14ac:dyDescent="0.2"/>
  <cols>
    <col min="1" max="1" width="7.1640625" style="1" bestFit="1" customWidth="1"/>
    <col min="2" max="2" width="8.33203125" style="1" bestFit="1" customWidth="1"/>
    <col min="3" max="3" width="10.5" style="28" bestFit="1" customWidth="1"/>
    <col min="4" max="4" width="24.5" style="28" bestFit="1" customWidth="1"/>
    <col min="5" max="5" width="22.33203125" style="1" bestFit="1" customWidth="1"/>
    <col min="6" max="6" width="22.83203125" style="28" bestFit="1" customWidth="1"/>
    <col min="7" max="7" width="20.5" style="1" bestFit="1" customWidth="1"/>
    <col min="8" max="8" width="22.83203125" style="1" bestFit="1" customWidth="1"/>
    <col min="9" max="10" width="20.1640625" style="1" bestFit="1" customWidth="1"/>
    <col min="11" max="11" width="23.33203125" style="1" bestFit="1" customWidth="1"/>
    <col min="12" max="12" width="23.33203125" style="1" customWidth="1"/>
    <col min="13" max="14" width="20.6640625" style="1" bestFit="1" customWidth="1"/>
    <col min="15" max="15" width="10.5" style="1" bestFit="1" customWidth="1"/>
    <col min="16" max="16" width="18.6640625" style="1" bestFit="1" customWidth="1"/>
    <col min="17" max="17" width="13.1640625" style="1" bestFit="1" customWidth="1"/>
    <col min="18" max="16384" width="8.83203125" style="1"/>
  </cols>
  <sheetData>
    <row r="1" spans="1:17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268</v>
      </c>
      <c r="M1" s="68" t="s">
        <v>277</v>
      </c>
      <c r="N1" s="68" t="s">
        <v>276</v>
      </c>
      <c r="O1" s="68" t="s">
        <v>171</v>
      </c>
      <c r="P1" s="68" t="s">
        <v>273</v>
      </c>
      <c r="Q1" s="68" t="s">
        <v>319</v>
      </c>
    </row>
    <row r="2" spans="1:17" x14ac:dyDescent="0.2">
      <c r="A2" s="1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IF(Q2&gt;0,K2,84)</f>
        <v>84</v>
      </c>
      <c r="M2" s="1" t="str">
        <f>SABI_SUMMARY!L2</f>
        <v>ADULT_84</v>
      </c>
      <c r="N2" s="1" t="str">
        <f>SABI_SUMMARY!M2</f>
        <v>MALE_ADULT_84</v>
      </c>
      <c r="O2" s="1" t="str">
        <f>SABI_SUMMARY!N2</f>
        <v>MORTALITY</v>
      </c>
      <c r="P2" s="1">
        <f>SABI_SUMMARY!O2</f>
        <v>1</v>
      </c>
      <c r="Q2" s="1">
        <f>IF(K2&lt;84,1,0)</f>
        <v>0</v>
      </c>
    </row>
    <row r="3" spans="1:17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>IF(Q3&gt;0,K3,84)</f>
        <v>84</v>
      </c>
      <c r="M3" s="1" t="str">
        <f>SABI_SUMMARY!L3</f>
        <v>ADULT_84</v>
      </c>
      <c r="N3" s="1" t="str">
        <f>SABI_SUMMARY!M3</f>
        <v>FEMALE_ADULT_84</v>
      </c>
      <c r="O3" s="1" t="str">
        <f>SABI_SUMMARY!N3</f>
        <v>MORTALITY</v>
      </c>
      <c r="P3" s="1">
        <f>SABI_SUMMARY!O3</f>
        <v>1</v>
      </c>
      <c r="Q3" s="1">
        <f t="shared" ref="Q3:Q66" si="0">IF(K3&lt;84,1,0)</f>
        <v>0</v>
      </c>
    </row>
    <row r="4" spans="1:17" hidden="1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ref="L4:L67" si="1">IF(Q4&gt;0,K4,84)</f>
        <v>1</v>
      </c>
      <c r="M4" s="1" t="str">
        <f>SABI_SUMMARY!L4</f>
        <v>CUB</v>
      </c>
      <c r="N4" s="1" t="str">
        <f>SABI_SUMMARY!M4</f>
        <v>NA_CUB</v>
      </c>
      <c r="O4" s="1" t="str">
        <f>SABI_SUMMARY!N4</f>
        <v>MORTALITY</v>
      </c>
      <c r="P4" s="1">
        <f>SABI_SUMMARY!O4</f>
        <v>1</v>
      </c>
      <c r="Q4" s="1">
        <f t="shared" si="0"/>
        <v>1</v>
      </c>
    </row>
    <row r="5" spans="1:17" hidden="1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1"/>
        <v>1</v>
      </c>
      <c r="M5" s="1" t="str">
        <f>SABI_SUMMARY!L5</f>
        <v>CUB</v>
      </c>
      <c r="N5" s="1" t="str">
        <f>SABI_SUMMARY!M5</f>
        <v>NA_CUB</v>
      </c>
      <c r="O5" s="1" t="str">
        <f>SABI_SUMMARY!N5</f>
        <v>MORTALITY</v>
      </c>
      <c r="P5" s="1">
        <f>SABI_SUMMARY!O5</f>
        <v>1</v>
      </c>
      <c r="Q5" s="1">
        <f t="shared" si="0"/>
        <v>1</v>
      </c>
    </row>
    <row r="6" spans="1:17" hidden="1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1"/>
        <v>1</v>
      </c>
      <c r="M6" s="1" t="str">
        <f>SABI_SUMMARY!L6</f>
        <v>CUB</v>
      </c>
      <c r="N6" s="1" t="str">
        <f>SABI_SUMMARY!M6</f>
        <v>MALE_CUB</v>
      </c>
      <c r="O6" s="1" t="str">
        <f>SABI_SUMMARY!N6</f>
        <v>MORTALITY</v>
      </c>
      <c r="P6" s="1">
        <f>SABI_SUMMARY!O6</f>
        <v>1</v>
      </c>
      <c r="Q6" s="1">
        <f t="shared" si="0"/>
        <v>1</v>
      </c>
    </row>
    <row r="7" spans="1:17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1"/>
        <v>84</v>
      </c>
      <c r="M7" s="1" t="str">
        <f>SABI_SUMMARY!L7</f>
        <v>ADULT_84</v>
      </c>
      <c r="N7" s="1" t="str">
        <f>SABI_SUMMARY!M7</f>
        <v>MALE_ADULT_84</v>
      </c>
      <c r="O7" s="1" t="str">
        <f>SABI_SUMMARY!N7</f>
        <v>MORTALITY</v>
      </c>
      <c r="P7" s="1">
        <f>SABI_SUMMARY!O7</f>
        <v>1</v>
      </c>
      <c r="Q7" s="1">
        <f t="shared" si="0"/>
        <v>0</v>
      </c>
    </row>
    <row r="8" spans="1:17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1"/>
        <v>84</v>
      </c>
      <c r="M8" s="1" t="str">
        <f>SABI_SUMMARY!L8</f>
        <v>ADULT_84</v>
      </c>
      <c r="N8" s="1" t="str">
        <f>SABI_SUMMARY!M8</f>
        <v>FEMALE_ADULT_84</v>
      </c>
      <c r="O8" s="1" t="str">
        <f>SABI_SUMMARY!N8</f>
        <v>CENSORED</v>
      </c>
      <c r="P8" s="1">
        <f>SABI_SUMMARY!O8</f>
        <v>0</v>
      </c>
      <c r="Q8" s="1">
        <f t="shared" si="0"/>
        <v>0</v>
      </c>
    </row>
    <row r="9" spans="1:17" hidden="1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1"/>
        <v>3</v>
      </c>
      <c r="M9" s="1" t="str">
        <f>SABI_SUMMARY!L9</f>
        <v>CUB</v>
      </c>
      <c r="N9" s="1" t="str">
        <f>SABI_SUMMARY!M9</f>
        <v>FEMALE_CUB</v>
      </c>
      <c r="O9" s="1" t="str">
        <f>SABI_SUMMARY!N9</f>
        <v>MORTALITY</v>
      </c>
      <c r="P9" s="1">
        <f>SABI_SUMMARY!O9</f>
        <v>1</v>
      </c>
      <c r="Q9" s="1">
        <f t="shared" si="0"/>
        <v>1</v>
      </c>
    </row>
    <row r="10" spans="1:17" hidden="1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1"/>
        <v>9</v>
      </c>
      <c r="M10" s="1" t="str">
        <f>SABI_SUMMARY!L10</f>
        <v>CUB</v>
      </c>
      <c r="N10" s="1" t="str">
        <f>SABI_SUMMARY!M10</f>
        <v>MALE_CUB</v>
      </c>
      <c r="O10" s="1" t="str">
        <f>SABI_SUMMARY!N10</f>
        <v>MORTALITY</v>
      </c>
      <c r="P10" s="1">
        <f>SABI_SUMMARY!O10</f>
        <v>1</v>
      </c>
      <c r="Q10" s="1">
        <f t="shared" si="0"/>
        <v>1</v>
      </c>
    </row>
    <row r="11" spans="1:17" hidden="1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1"/>
        <v>3</v>
      </c>
      <c r="M11" s="1" t="str">
        <f>SABI_SUMMARY!L11</f>
        <v>CUB</v>
      </c>
      <c r="N11" s="1" t="str">
        <f>SABI_SUMMARY!M11</f>
        <v>NA_CUB</v>
      </c>
      <c r="O11" s="1" t="str">
        <f>SABI_SUMMARY!N11</f>
        <v>MORTALITY</v>
      </c>
      <c r="P11" s="1">
        <f>SABI_SUMMARY!O11</f>
        <v>1</v>
      </c>
      <c r="Q11" s="1">
        <f t="shared" si="0"/>
        <v>1</v>
      </c>
    </row>
    <row r="12" spans="1:17" hidden="1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1"/>
        <v>3</v>
      </c>
      <c r="M12" s="1" t="str">
        <f>SABI_SUMMARY!L12</f>
        <v>CUB</v>
      </c>
      <c r="N12" s="1" t="str">
        <f>SABI_SUMMARY!M12</f>
        <v>NA_CUB</v>
      </c>
      <c r="O12" s="1" t="str">
        <f>SABI_SUMMARY!N12</f>
        <v>MORTALITY</v>
      </c>
      <c r="P12" s="1">
        <f>SABI_SUMMARY!O12</f>
        <v>1</v>
      </c>
      <c r="Q12" s="1">
        <f t="shared" si="0"/>
        <v>1</v>
      </c>
    </row>
    <row r="13" spans="1:17" hidden="1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1"/>
        <v>1</v>
      </c>
      <c r="M13" s="1" t="str">
        <f>SABI_SUMMARY!L13</f>
        <v>CUB</v>
      </c>
      <c r="N13" s="1" t="str">
        <f>SABI_SUMMARY!M13</f>
        <v>NA_CUB</v>
      </c>
      <c r="O13" s="1" t="str">
        <f>SABI_SUMMARY!N13</f>
        <v>MORTALITY</v>
      </c>
      <c r="P13" s="1">
        <f>SABI_SUMMARY!O13</f>
        <v>1</v>
      </c>
      <c r="Q13" s="1">
        <f t="shared" si="0"/>
        <v>1</v>
      </c>
    </row>
    <row r="14" spans="1:17" hidden="1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1"/>
        <v>1</v>
      </c>
      <c r="M14" s="1" t="str">
        <f>SABI_SUMMARY!L14</f>
        <v>CUB</v>
      </c>
      <c r="N14" s="1" t="str">
        <f>SABI_SUMMARY!M14</f>
        <v>NA_CUB</v>
      </c>
      <c r="O14" s="1" t="str">
        <f>SABI_SUMMARY!N14</f>
        <v>MORTALITY</v>
      </c>
      <c r="P14" s="1">
        <f>SABI_SUMMARY!O14</f>
        <v>1</v>
      </c>
      <c r="Q14" s="1">
        <f t="shared" si="0"/>
        <v>1</v>
      </c>
    </row>
    <row r="15" spans="1:17" hidden="1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1"/>
        <v>2</v>
      </c>
      <c r="M15" s="1" t="str">
        <f>SABI_SUMMARY!L15</f>
        <v>CUB</v>
      </c>
      <c r="N15" s="1" t="str">
        <f>SABI_SUMMARY!M15</f>
        <v>NA_CUB</v>
      </c>
      <c r="O15" s="1" t="str">
        <f>SABI_SUMMARY!N15</f>
        <v>MORTALITY</v>
      </c>
      <c r="P15" s="1">
        <f>SABI_SUMMARY!O15</f>
        <v>1</v>
      </c>
      <c r="Q15" s="1">
        <f t="shared" si="0"/>
        <v>1</v>
      </c>
    </row>
    <row r="16" spans="1:17" hidden="1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1"/>
        <v>8</v>
      </c>
      <c r="M16" s="1" t="str">
        <f>SABI_SUMMARY!L16</f>
        <v>CUB</v>
      </c>
      <c r="N16" s="1" t="str">
        <f>SABI_SUMMARY!M16</f>
        <v>FEMALE_CUB</v>
      </c>
      <c r="O16" s="1" t="str">
        <f>SABI_SUMMARY!N16</f>
        <v>MORTALITY</v>
      </c>
      <c r="P16" s="1">
        <f>SABI_SUMMARY!O16</f>
        <v>1</v>
      </c>
      <c r="Q16" s="1">
        <f t="shared" si="0"/>
        <v>1</v>
      </c>
    </row>
    <row r="17" spans="1:17" hidden="1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1"/>
        <v>1</v>
      </c>
      <c r="M17" s="1" t="str">
        <f>SABI_SUMMARY!L17</f>
        <v>CUB</v>
      </c>
      <c r="N17" s="1" t="str">
        <f>SABI_SUMMARY!M17</f>
        <v>NA_CUB</v>
      </c>
      <c r="O17" s="1" t="str">
        <f>SABI_SUMMARY!N17</f>
        <v>MORTALITY</v>
      </c>
      <c r="P17" s="1">
        <f>SABI_SUMMARY!O17</f>
        <v>1</v>
      </c>
      <c r="Q17" s="1">
        <f t="shared" si="0"/>
        <v>1</v>
      </c>
    </row>
    <row r="18" spans="1:17" hidden="1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1"/>
        <v>1</v>
      </c>
      <c r="M18" s="1" t="str">
        <f>SABI_SUMMARY!L18</f>
        <v>CUB</v>
      </c>
      <c r="N18" s="1" t="str">
        <f>SABI_SUMMARY!M18</f>
        <v>NA_CUB</v>
      </c>
      <c r="O18" s="1" t="str">
        <f>SABI_SUMMARY!N18</f>
        <v>MORTALITY</v>
      </c>
      <c r="P18" s="1">
        <f>SABI_SUMMARY!O18</f>
        <v>1</v>
      </c>
      <c r="Q18" s="1">
        <f t="shared" si="0"/>
        <v>1</v>
      </c>
    </row>
    <row r="19" spans="1:17" hidden="1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1"/>
        <v>2</v>
      </c>
      <c r="M19" s="1" t="str">
        <f>SABI_SUMMARY!L19</f>
        <v>CUB</v>
      </c>
      <c r="N19" s="1" t="str">
        <f>SABI_SUMMARY!M19</f>
        <v>NA_CUB</v>
      </c>
      <c r="O19" s="1" t="str">
        <f>SABI_SUMMARY!N19</f>
        <v>MORTALITY</v>
      </c>
      <c r="P19" s="1">
        <f>SABI_SUMMARY!O19</f>
        <v>1</v>
      </c>
      <c r="Q19" s="1">
        <f t="shared" si="0"/>
        <v>1</v>
      </c>
    </row>
    <row r="20" spans="1:17" hidden="1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1"/>
        <v>2</v>
      </c>
      <c r="M20" s="1" t="str">
        <f>SABI_SUMMARY!L20</f>
        <v>CUB</v>
      </c>
      <c r="N20" s="1" t="str">
        <f>SABI_SUMMARY!M20</f>
        <v>NA_CUB</v>
      </c>
      <c r="O20" s="1" t="str">
        <f>SABI_SUMMARY!N20</f>
        <v>MORTALITY</v>
      </c>
      <c r="P20" s="1">
        <f>SABI_SUMMARY!O20</f>
        <v>1</v>
      </c>
      <c r="Q20" s="1">
        <f t="shared" si="0"/>
        <v>1</v>
      </c>
    </row>
    <row r="21" spans="1:17" hidden="1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1"/>
        <v>12</v>
      </c>
      <c r="M21" s="1" t="str">
        <f>SABI_SUMMARY!L21</f>
        <v>CUB</v>
      </c>
      <c r="N21" s="1" t="str">
        <f>SABI_SUMMARY!M21</f>
        <v>MALE_CUB</v>
      </c>
      <c r="O21" s="1" t="str">
        <f>SABI_SUMMARY!N21</f>
        <v>MORTALITY</v>
      </c>
      <c r="P21" s="1">
        <f>SABI_SUMMARY!O21</f>
        <v>1</v>
      </c>
      <c r="Q21" s="1">
        <f t="shared" si="0"/>
        <v>1</v>
      </c>
    </row>
    <row r="22" spans="1:17" hidden="1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1"/>
        <v>2</v>
      </c>
      <c r="M22" s="1" t="str">
        <f>SABI_SUMMARY!L22</f>
        <v>CUB</v>
      </c>
      <c r="N22" s="1" t="str">
        <f>SABI_SUMMARY!M22</f>
        <v>NA_CUB</v>
      </c>
      <c r="O22" s="1" t="str">
        <f>SABI_SUMMARY!N22</f>
        <v>MORTALITY</v>
      </c>
      <c r="P22" s="1">
        <f>SABI_SUMMARY!O22</f>
        <v>1</v>
      </c>
      <c r="Q22" s="1">
        <f t="shared" si="0"/>
        <v>1</v>
      </c>
    </row>
    <row r="23" spans="1:17" hidden="1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1"/>
        <v>2</v>
      </c>
      <c r="M23" s="1" t="str">
        <f>SABI_SUMMARY!L23</f>
        <v>CUB</v>
      </c>
      <c r="N23" s="1" t="str">
        <f>SABI_SUMMARY!M23</f>
        <v>NA_CUB</v>
      </c>
      <c r="O23" s="1" t="str">
        <f>SABI_SUMMARY!N23</f>
        <v>MORTALITY</v>
      </c>
      <c r="P23" s="1">
        <f>SABI_SUMMARY!O23</f>
        <v>1</v>
      </c>
      <c r="Q23" s="1">
        <f t="shared" si="0"/>
        <v>1</v>
      </c>
    </row>
    <row r="24" spans="1:17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1"/>
        <v>39</v>
      </c>
      <c r="M24" s="1" t="str">
        <f>SABI_SUMMARY!L24</f>
        <v>ADULT_36_48</v>
      </c>
      <c r="N24" s="1" t="str">
        <f>SABI_SUMMARY!M24</f>
        <v>FEMALE_ADULT_36_48</v>
      </c>
      <c r="O24" s="1" t="str">
        <f>SABI_SUMMARY!N24</f>
        <v>MORTALITY</v>
      </c>
      <c r="P24" s="1">
        <f>SABI_SUMMARY!O24</f>
        <v>1</v>
      </c>
      <c r="Q24" s="1">
        <f t="shared" si="0"/>
        <v>1</v>
      </c>
    </row>
    <row r="25" spans="1:17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1"/>
        <v>84</v>
      </c>
      <c r="M25" s="1" t="str">
        <f>SABI_SUMMARY!L25</f>
        <v>ADULT_84</v>
      </c>
      <c r="N25" s="1" t="str">
        <f>SABI_SUMMARY!M25</f>
        <v>FEMALE_ADULT_84</v>
      </c>
      <c r="O25" s="1" t="str">
        <f>SABI_SUMMARY!N25</f>
        <v>CENSORED</v>
      </c>
      <c r="P25" s="1">
        <f>SABI_SUMMARY!O25</f>
        <v>0</v>
      </c>
      <c r="Q25" s="1">
        <f t="shared" si="0"/>
        <v>0</v>
      </c>
    </row>
    <row r="26" spans="1:17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1"/>
        <v>84</v>
      </c>
      <c r="M26" s="1" t="str">
        <f>SABI_SUMMARY!L26</f>
        <v>ADULT_84</v>
      </c>
      <c r="N26" s="1" t="str">
        <f>SABI_SUMMARY!M26</f>
        <v>FEMALE_ADULT_84</v>
      </c>
      <c r="O26" s="1" t="str">
        <f>SABI_SUMMARY!N26</f>
        <v>CENSORED</v>
      </c>
      <c r="P26" s="1">
        <f>SABI_SUMMARY!O26</f>
        <v>0</v>
      </c>
      <c r="Q26" s="1">
        <f t="shared" si="0"/>
        <v>0</v>
      </c>
    </row>
    <row r="27" spans="1:17" hidden="1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1"/>
        <v>2</v>
      </c>
      <c r="M27" s="1" t="str">
        <f>SABI_SUMMARY!L27</f>
        <v>CUB</v>
      </c>
      <c r="N27" s="1" t="str">
        <f>SABI_SUMMARY!M27</f>
        <v>NA_CUB</v>
      </c>
      <c r="O27" s="1" t="str">
        <f>SABI_SUMMARY!N27</f>
        <v>MORTALITY</v>
      </c>
      <c r="P27" s="1">
        <f>SABI_SUMMARY!O27</f>
        <v>1</v>
      </c>
      <c r="Q27" s="1">
        <f t="shared" si="0"/>
        <v>1</v>
      </c>
    </row>
    <row r="28" spans="1:17" hidden="1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1"/>
        <v>6</v>
      </c>
      <c r="M28" s="1" t="str">
        <f>SABI_SUMMARY!L28</f>
        <v>CUB</v>
      </c>
      <c r="N28" s="1" t="str">
        <f>SABI_SUMMARY!M28</f>
        <v>NA_CUB</v>
      </c>
      <c r="O28" s="1" t="str">
        <f>SABI_SUMMARY!N28</f>
        <v>MORTALITY</v>
      </c>
      <c r="P28" s="1">
        <f>SABI_SUMMARY!O28</f>
        <v>1</v>
      </c>
      <c r="Q28" s="1">
        <f t="shared" si="0"/>
        <v>1</v>
      </c>
    </row>
    <row r="29" spans="1:17" hidden="1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1"/>
        <v>6</v>
      </c>
      <c r="M29" s="1" t="str">
        <f>SABI_SUMMARY!L29</f>
        <v>CUB</v>
      </c>
      <c r="N29" s="1" t="str">
        <f>SABI_SUMMARY!M29</f>
        <v>NA_CUB</v>
      </c>
      <c r="O29" s="1" t="str">
        <f>SABI_SUMMARY!N29</f>
        <v>MORTALITY</v>
      </c>
      <c r="P29" s="1">
        <f>SABI_SUMMARY!O29</f>
        <v>1</v>
      </c>
      <c r="Q29" s="1">
        <f t="shared" si="0"/>
        <v>1</v>
      </c>
    </row>
    <row r="30" spans="1:17" hidden="1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1"/>
        <v>7</v>
      </c>
      <c r="M30" s="1" t="str">
        <f>SABI_SUMMARY!L30</f>
        <v>CUB</v>
      </c>
      <c r="N30" s="1" t="str">
        <f>SABI_SUMMARY!M30</f>
        <v>NA_CUB</v>
      </c>
      <c r="O30" s="1" t="str">
        <f>SABI_SUMMARY!N30</f>
        <v>MORTALITY</v>
      </c>
      <c r="P30" s="1">
        <f>SABI_SUMMARY!O30</f>
        <v>1</v>
      </c>
      <c r="Q30" s="1">
        <f t="shared" si="0"/>
        <v>1</v>
      </c>
    </row>
    <row r="31" spans="1:17" hidden="1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1"/>
        <v>8</v>
      </c>
      <c r="M31" s="1" t="str">
        <f>SABI_SUMMARY!L31</f>
        <v>CUB</v>
      </c>
      <c r="N31" s="1" t="str">
        <f>SABI_SUMMARY!M31</f>
        <v>NA_CUB</v>
      </c>
      <c r="O31" s="1" t="str">
        <f>SABI_SUMMARY!N31</f>
        <v>MORTALITY</v>
      </c>
      <c r="P31" s="1">
        <f>SABI_SUMMARY!O31</f>
        <v>1</v>
      </c>
      <c r="Q31" s="1">
        <f t="shared" si="0"/>
        <v>1</v>
      </c>
    </row>
    <row r="32" spans="1:17" hidden="1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1"/>
        <v>2</v>
      </c>
      <c r="M32" s="1" t="str">
        <f>SABI_SUMMARY!L32</f>
        <v>CUB</v>
      </c>
      <c r="N32" s="1" t="str">
        <f>SABI_SUMMARY!M32</f>
        <v>NA_CUB</v>
      </c>
      <c r="O32" s="1" t="str">
        <f>SABI_SUMMARY!N32</f>
        <v>MORTALITY</v>
      </c>
      <c r="P32" s="1">
        <f>SABI_SUMMARY!O32</f>
        <v>1</v>
      </c>
      <c r="Q32" s="1">
        <f t="shared" si="0"/>
        <v>1</v>
      </c>
    </row>
    <row r="33" spans="1:17" hidden="1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1"/>
        <v>2</v>
      </c>
      <c r="M33" s="1" t="str">
        <f>SABI_SUMMARY!L33</f>
        <v>CUB</v>
      </c>
      <c r="N33" s="1" t="str">
        <f>SABI_SUMMARY!M33</f>
        <v>NA_CUB</v>
      </c>
      <c r="O33" s="1" t="str">
        <f>SABI_SUMMARY!N33</f>
        <v>MORTALITY</v>
      </c>
      <c r="P33" s="1">
        <f>SABI_SUMMARY!O33</f>
        <v>1</v>
      </c>
      <c r="Q33" s="1">
        <f t="shared" si="0"/>
        <v>1</v>
      </c>
    </row>
    <row r="34" spans="1:17" hidden="1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1"/>
        <v>4</v>
      </c>
      <c r="M34" s="1" t="str">
        <f>SABI_SUMMARY!L34</f>
        <v>CUB</v>
      </c>
      <c r="N34" s="1" t="str">
        <f>SABI_SUMMARY!M34</f>
        <v>NA_CUB</v>
      </c>
      <c r="O34" s="1" t="str">
        <f>SABI_SUMMARY!N34</f>
        <v>MORTALITY</v>
      </c>
      <c r="P34" s="1">
        <f>SABI_SUMMARY!O34</f>
        <v>1</v>
      </c>
      <c r="Q34" s="1">
        <f t="shared" si="0"/>
        <v>1</v>
      </c>
    </row>
    <row r="35" spans="1:17" hidden="1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1"/>
        <v>4</v>
      </c>
      <c r="M35" s="1" t="str">
        <f>SABI_SUMMARY!L35</f>
        <v>CUB</v>
      </c>
      <c r="N35" s="1" t="str">
        <f>SABI_SUMMARY!M35</f>
        <v>NA_CUB</v>
      </c>
      <c r="O35" s="1" t="str">
        <f>SABI_SUMMARY!N35</f>
        <v>MORTALITY</v>
      </c>
      <c r="P35" s="1">
        <f>SABI_SUMMARY!O35</f>
        <v>1</v>
      </c>
      <c r="Q35" s="1">
        <f t="shared" si="0"/>
        <v>1</v>
      </c>
    </row>
    <row r="36" spans="1:17" hidden="1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1"/>
        <v>1</v>
      </c>
      <c r="M36" s="1" t="str">
        <f>SABI_SUMMARY!L36</f>
        <v>CUB</v>
      </c>
      <c r="N36" s="1" t="str">
        <f>SABI_SUMMARY!M36</f>
        <v>NA_CUB</v>
      </c>
      <c r="O36" s="1" t="str">
        <f>SABI_SUMMARY!N36</f>
        <v>MORTALITY</v>
      </c>
      <c r="P36" s="1">
        <f>SABI_SUMMARY!O36</f>
        <v>1</v>
      </c>
      <c r="Q36" s="1">
        <f t="shared" si="0"/>
        <v>1</v>
      </c>
    </row>
    <row r="37" spans="1:17" hidden="1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1"/>
        <v>4</v>
      </c>
      <c r="M37" s="1" t="str">
        <f>SABI_SUMMARY!L37</f>
        <v>CUB</v>
      </c>
      <c r="N37" s="1" t="str">
        <f>SABI_SUMMARY!M37</f>
        <v>FEMALE_CUB</v>
      </c>
      <c r="O37" s="1" t="str">
        <f>SABI_SUMMARY!N37</f>
        <v>MORTALITY</v>
      </c>
      <c r="P37" s="1">
        <f>SABI_SUMMARY!O37</f>
        <v>1</v>
      </c>
      <c r="Q37" s="1">
        <f t="shared" si="0"/>
        <v>1</v>
      </c>
    </row>
    <row r="38" spans="1:17" hidden="1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1"/>
        <v>9</v>
      </c>
      <c r="M38" s="1" t="str">
        <f>SABI_SUMMARY!L38</f>
        <v>CUB</v>
      </c>
      <c r="N38" s="1" t="str">
        <f>SABI_SUMMARY!M38</f>
        <v>MALE_CUB</v>
      </c>
      <c r="O38" s="1" t="str">
        <f>SABI_SUMMARY!N38</f>
        <v>MORTALITY</v>
      </c>
      <c r="P38" s="1">
        <f>SABI_SUMMARY!O38</f>
        <v>1</v>
      </c>
      <c r="Q38" s="1">
        <f t="shared" si="0"/>
        <v>1</v>
      </c>
    </row>
    <row r="39" spans="1:17" hidden="1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1"/>
        <v>3</v>
      </c>
      <c r="M39" s="1" t="str">
        <f>SABI_SUMMARY!L39</f>
        <v>CUB</v>
      </c>
      <c r="N39" s="1" t="str">
        <f>SABI_SUMMARY!M39</f>
        <v>NA_CUB</v>
      </c>
      <c r="O39" s="1" t="str">
        <f>SABI_SUMMARY!N39</f>
        <v>MORTALITY</v>
      </c>
      <c r="P39" s="1">
        <f>SABI_SUMMARY!O39</f>
        <v>1</v>
      </c>
      <c r="Q39" s="1">
        <f t="shared" si="0"/>
        <v>1</v>
      </c>
    </row>
    <row r="40" spans="1:17" hidden="1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1"/>
        <v>3</v>
      </c>
      <c r="M40" s="1" t="str">
        <f>SABI_SUMMARY!L40</f>
        <v>CUB</v>
      </c>
      <c r="N40" s="1" t="str">
        <f>SABI_SUMMARY!M40</f>
        <v>NA_CUB</v>
      </c>
      <c r="O40" s="1" t="str">
        <f>SABI_SUMMARY!N40</f>
        <v>MORTALITY</v>
      </c>
      <c r="P40" s="1">
        <f>SABI_SUMMARY!O40</f>
        <v>1</v>
      </c>
      <c r="Q40" s="1">
        <f t="shared" si="0"/>
        <v>1</v>
      </c>
    </row>
    <row r="41" spans="1:17" hidden="1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1"/>
        <v>2</v>
      </c>
      <c r="M41" s="1" t="str">
        <f>SABI_SUMMARY!L41</f>
        <v>CUB</v>
      </c>
      <c r="N41" s="1" t="str">
        <f>SABI_SUMMARY!M41</f>
        <v>NA_CUB</v>
      </c>
      <c r="O41" s="1" t="str">
        <f>SABI_SUMMARY!N41</f>
        <v>MORTALITY</v>
      </c>
      <c r="P41" s="1">
        <f>SABI_SUMMARY!O41</f>
        <v>1</v>
      </c>
      <c r="Q41" s="1">
        <f t="shared" si="0"/>
        <v>1</v>
      </c>
    </row>
    <row r="42" spans="1:17" hidden="1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1"/>
        <v>2</v>
      </c>
      <c r="M42" s="1" t="str">
        <f>SABI_SUMMARY!L42</f>
        <v>CUB</v>
      </c>
      <c r="N42" s="1" t="str">
        <f>SABI_SUMMARY!M42</f>
        <v>NA_CUB</v>
      </c>
      <c r="O42" s="1" t="str">
        <f>SABI_SUMMARY!N42</f>
        <v>MORTALITY</v>
      </c>
      <c r="P42" s="1">
        <f>SABI_SUMMARY!O42</f>
        <v>1</v>
      </c>
      <c r="Q42" s="1">
        <f t="shared" si="0"/>
        <v>1</v>
      </c>
    </row>
    <row r="43" spans="1:17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1"/>
        <v>84</v>
      </c>
      <c r="M43" s="1" t="str">
        <f>SABI_SUMMARY!L43</f>
        <v>ADULT_84</v>
      </c>
      <c r="N43" s="1" t="str">
        <f>SABI_SUMMARY!M43</f>
        <v>MALE_ADULT_84</v>
      </c>
      <c r="O43" s="1" t="str">
        <f>SABI_SUMMARY!N43</f>
        <v>CENSORED</v>
      </c>
      <c r="P43" s="1">
        <f>SABI_SUMMARY!O43</f>
        <v>0</v>
      </c>
      <c r="Q43" s="1">
        <f t="shared" si="0"/>
        <v>0</v>
      </c>
    </row>
    <row r="44" spans="1:17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1"/>
        <v>84</v>
      </c>
      <c r="M44" s="1" t="str">
        <f>SABI_SUMMARY!L44</f>
        <v>ADULT_84</v>
      </c>
      <c r="N44" s="1" t="str">
        <f>SABI_SUMMARY!M44</f>
        <v>MALE_ADULT_84</v>
      </c>
      <c r="O44" s="1" t="str">
        <f>SABI_SUMMARY!N44</f>
        <v>CENSORED</v>
      </c>
      <c r="P44" s="1">
        <f>SABI_SUMMARY!O44</f>
        <v>0</v>
      </c>
      <c r="Q44" s="1">
        <f t="shared" si="0"/>
        <v>0</v>
      </c>
    </row>
    <row r="45" spans="1:17" hidden="1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1"/>
        <v>3</v>
      </c>
      <c r="M45" s="1" t="str">
        <f>SABI_SUMMARY!L45</f>
        <v>CUB</v>
      </c>
      <c r="N45" s="1" t="str">
        <f>SABI_SUMMARY!M45</f>
        <v>FEMALE_CUB</v>
      </c>
      <c r="O45" s="1" t="str">
        <f>SABI_SUMMARY!N45</f>
        <v>MORTALITY</v>
      </c>
      <c r="P45" s="1">
        <f>SABI_SUMMARY!O45</f>
        <v>1</v>
      </c>
      <c r="Q45" s="1">
        <f t="shared" si="0"/>
        <v>1</v>
      </c>
    </row>
    <row r="46" spans="1:17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1"/>
        <v>66</v>
      </c>
      <c r="M46" s="1" t="str">
        <f>SABI_SUMMARY!L46</f>
        <v>ADULT_60_72</v>
      </c>
      <c r="N46" s="1" t="str">
        <f>SABI_SUMMARY!M46</f>
        <v>MALE_ADULT_60_72</v>
      </c>
      <c r="O46" s="1" t="str">
        <f>SABI_SUMMARY!N46</f>
        <v>CENSORED</v>
      </c>
      <c r="P46" s="1">
        <f>SABI_SUMMARY!O46</f>
        <v>0</v>
      </c>
      <c r="Q46" s="1">
        <f t="shared" si="0"/>
        <v>1</v>
      </c>
    </row>
    <row r="47" spans="1:17" hidden="1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1"/>
        <v>34</v>
      </c>
      <c r="M47" s="1" t="str">
        <f>SABI_SUMMARY!L47</f>
        <v>SUBADULT</v>
      </c>
      <c r="N47" s="1" t="str">
        <f>SABI_SUMMARY!M47</f>
        <v>FEMALE_SUBADULT</v>
      </c>
      <c r="O47" s="1" t="str">
        <f>SABI_SUMMARY!N47</f>
        <v>CENSORED</v>
      </c>
      <c r="P47" s="1">
        <f>SABI_SUMMARY!O47</f>
        <v>0</v>
      </c>
      <c r="Q47" s="1">
        <f t="shared" si="0"/>
        <v>1</v>
      </c>
    </row>
    <row r="48" spans="1:17" hidden="1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1"/>
        <v>4</v>
      </c>
      <c r="M48" s="1" t="str">
        <f>SABI_SUMMARY!L48</f>
        <v>CUB</v>
      </c>
      <c r="N48" s="1" t="str">
        <f>SABI_SUMMARY!M48</f>
        <v>NA_CUB</v>
      </c>
      <c r="O48" s="1" t="str">
        <f>SABI_SUMMARY!N48</f>
        <v>MORTALITY</v>
      </c>
      <c r="P48" s="1">
        <f>SABI_SUMMARY!O48</f>
        <v>1</v>
      </c>
      <c r="Q48" s="1">
        <f t="shared" si="0"/>
        <v>1</v>
      </c>
    </row>
    <row r="49" spans="1:17" hidden="1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1"/>
        <v>8</v>
      </c>
      <c r="M49" s="1" t="str">
        <f>SABI_SUMMARY!L49</f>
        <v>CUB</v>
      </c>
      <c r="N49" s="1" t="str">
        <f>SABI_SUMMARY!M49</f>
        <v>MALE_CUB</v>
      </c>
      <c r="O49" s="1" t="str">
        <f>SABI_SUMMARY!N49</f>
        <v>CENSORED</v>
      </c>
      <c r="P49" s="1">
        <f>SABI_SUMMARY!O49</f>
        <v>0</v>
      </c>
      <c r="Q49" s="1">
        <f t="shared" si="0"/>
        <v>1</v>
      </c>
    </row>
    <row r="50" spans="1:17" hidden="1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1"/>
        <v>13</v>
      </c>
      <c r="M50" s="1" t="str">
        <f>SABI_SUMMARY!L50</f>
        <v>JUVENILE</v>
      </c>
      <c r="N50" s="1" t="str">
        <f>SABI_SUMMARY!M50</f>
        <v>FEMALE_JUVENILE</v>
      </c>
      <c r="O50" s="1" t="str">
        <f>SABI_SUMMARY!N50</f>
        <v>MORTALITY</v>
      </c>
      <c r="P50" s="1">
        <f>SABI_SUMMARY!O50</f>
        <v>1</v>
      </c>
      <c r="Q50" s="1">
        <f t="shared" si="0"/>
        <v>1</v>
      </c>
    </row>
    <row r="51" spans="1:17" hidden="1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1"/>
        <v>15</v>
      </c>
      <c r="M51" s="1" t="str">
        <f>SABI_SUMMARY!L51</f>
        <v>JUVENILE</v>
      </c>
      <c r="N51" s="1" t="str">
        <f>SABI_SUMMARY!M51</f>
        <v>FEMALE_JUVENILE</v>
      </c>
      <c r="O51" s="1" t="str">
        <f>SABI_SUMMARY!N51</f>
        <v>MORTALITY</v>
      </c>
      <c r="P51" s="1">
        <f>SABI_SUMMARY!O51</f>
        <v>1</v>
      </c>
      <c r="Q51" s="1">
        <f t="shared" si="0"/>
        <v>1</v>
      </c>
    </row>
    <row r="52" spans="1:17" hidden="1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1"/>
        <v>2</v>
      </c>
      <c r="M52" s="1" t="str">
        <f>SABI_SUMMARY!L52</f>
        <v>CUB</v>
      </c>
      <c r="N52" s="1" t="str">
        <f>SABI_SUMMARY!M52</f>
        <v>NA_CUB</v>
      </c>
      <c r="O52" s="1" t="str">
        <f>SABI_SUMMARY!N52</f>
        <v>MORTALITY</v>
      </c>
      <c r="P52" s="1">
        <f>SABI_SUMMARY!O52</f>
        <v>1</v>
      </c>
      <c r="Q52" s="1">
        <f t="shared" si="0"/>
        <v>1</v>
      </c>
    </row>
    <row r="53" spans="1:17" hidden="1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1"/>
        <v>28</v>
      </c>
      <c r="M53" s="1" t="str">
        <f>SABI_SUMMARY!L53</f>
        <v>SUBADULT</v>
      </c>
      <c r="N53" s="1" t="str">
        <f>SABI_SUMMARY!M53</f>
        <v>FEMALE_SUBADULT</v>
      </c>
      <c r="O53" s="1" t="str">
        <f>SABI_SUMMARY!N53</f>
        <v>CENSORED</v>
      </c>
      <c r="P53" s="1">
        <f>SABI_SUMMARY!O53</f>
        <v>0</v>
      </c>
      <c r="Q53" s="1">
        <f t="shared" si="0"/>
        <v>1</v>
      </c>
    </row>
    <row r="54" spans="1:17" hidden="1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1"/>
        <v>4</v>
      </c>
      <c r="M54" s="1" t="str">
        <f>SABI_SUMMARY!L54</f>
        <v>CUB</v>
      </c>
      <c r="N54" s="1" t="str">
        <f>SABI_SUMMARY!M54</f>
        <v>NA_CUB</v>
      </c>
      <c r="O54" s="1" t="str">
        <f>SABI_SUMMARY!N54</f>
        <v>MORTALITY</v>
      </c>
      <c r="P54" s="1">
        <f>SABI_SUMMARY!O54</f>
        <v>1</v>
      </c>
      <c r="Q54" s="1">
        <f t="shared" si="0"/>
        <v>1</v>
      </c>
    </row>
    <row r="55" spans="1:17" hidden="1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1"/>
        <v>5</v>
      </c>
      <c r="M55" s="1" t="str">
        <f>SABI_SUMMARY!L55</f>
        <v>CUB</v>
      </c>
      <c r="N55" s="1" t="str">
        <f>SABI_SUMMARY!M55</f>
        <v>NA_CUB</v>
      </c>
      <c r="O55" s="1" t="str">
        <f>SABI_SUMMARY!N55</f>
        <v>MORTALITY</v>
      </c>
      <c r="P55" s="1">
        <f>SABI_SUMMARY!O55</f>
        <v>1</v>
      </c>
      <c r="Q55" s="1">
        <f t="shared" si="0"/>
        <v>1</v>
      </c>
    </row>
    <row r="56" spans="1:17" hidden="1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1"/>
        <v>1</v>
      </c>
      <c r="M56" s="1" t="str">
        <f>SABI_SUMMARY!L56</f>
        <v>CUB</v>
      </c>
      <c r="N56" s="1" t="str">
        <f>SABI_SUMMARY!M56</f>
        <v>NA_CUB</v>
      </c>
      <c r="O56" s="1" t="str">
        <f>SABI_SUMMARY!N56</f>
        <v>CENSORED</v>
      </c>
      <c r="P56" s="1">
        <f>SABI_SUMMARY!O56</f>
        <v>0</v>
      </c>
      <c r="Q56" s="1">
        <f t="shared" si="0"/>
        <v>1</v>
      </c>
    </row>
    <row r="57" spans="1:17" hidden="1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1"/>
        <v>1</v>
      </c>
      <c r="M57" s="1" t="str">
        <f>SABI_SUMMARY!L57</f>
        <v>CUB</v>
      </c>
      <c r="N57" s="1" t="str">
        <f>SABI_SUMMARY!M57</f>
        <v>NA_CUB</v>
      </c>
      <c r="O57" s="1" t="str">
        <f>SABI_SUMMARY!N57</f>
        <v>CENSORED</v>
      </c>
      <c r="P57" s="1">
        <f>SABI_SUMMARY!O57</f>
        <v>0</v>
      </c>
      <c r="Q57" s="1">
        <f t="shared" si="0"/>
        <v>1</v>
      </c>
    </row>
    <row r="58" spans="1:17" hidden="1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1"/>
        <v>5</v>
      </c>
      <c r="M58" s="1" t="str">
        <f>SABI_SUMMARY!L58</f>
        <v>CUB</v>
      </c>
      <c r="N58" s="1" t="str">
        <f>SABI_SUMMARY!M58</f>
        <v>MALE_CUB</v>
      </c>
      <c r="O58" s="1" t="str">
        <f>SABI_SUMMARY!N58</f>
        <v>MORTALITY</v>
      </c>
      <c r="P58" s="1">
        <f>SABI_SUMMARY!O58</f>
        <v>1</v>
      </c>
      <c r="Q58" s="1">
        <f t="shared" si="0"/>
        <v>1</v>
      </c>
    </row>
    <row r="59" spans="1:17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1"/>
        <v>46</v>
      </c>
      <c r="M59" s="1" t="str">
        <f>SABI_SUMMARY!L59</f>
        <v>ADULT_36_48</v>
      </c>
      <c r="N59" s="1" t="str">
        <f>SABI_SUMMARY!M59</f>
        <v>MALE_ADULT_36_48</v>
      </c>
      <c r="O59" s="1" t="str">
        <f>SABI_SUMMARY!N59</f>
        <v>CENSORED</v>
      </c>
      <c r="P59" s="1">
        <f>SABI_SUMMARY!O59</f>
        <v>0</v>
      </c>
      <c r="Q59" s="1">
        <f t="shared" si="0"/>
        <v>1</v>
      </c>
    </row>
    <row r="60" spans="1:17" hidden="1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1"/>
        <v>2</v>
      </c>
      <c r="M60" s="1" t="str">
        <f>SABI_SUMMARY!L60</f>
        <v>CUB</v>
      </c>
      <c r="N60" s="1" t="str">
        <f>SABI_SUMMARY!M60</f>
        <v>NA_CUB</v>
      </c>
      <c r="O60" s="1" t="str">
        <f>SABI_SUMMARY!N60</f>
        <v>MORTALITY</v>
      </c>
      <c r="P60" s="1">
        <f>SABI_SUMMARY!O60</f>
        <v>1</v>
      </c>
      <c r="Q60" s="1">
        <f t="shared" si="0"/>
        <v>1</v>
      </c>
    </row>
    <row r="61" spans="1:17" hidden="1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1"/>
        <v>15</v>
      </c>
      <c r="M61" s="1" t="str">
        <f>SABI_SUMMARY!L61</f>
        <v>JUVENILE</v>
      </c>
      <c r="N61" s="1" t="str">
        <f>SABI_SUMMARY!M61</f>
        <v>FEMALE_JUVENILE</v>
      </c>
      <c r="O61" s="1" t="str">
        <f>SABI_SUMMARY!N61</f>
        <v>CENSORED</v>
      </c>
      <c r="P61" s="1">
        <f>SABI_SUMMARY!O61</f>
        <v>0</v>
      </c>
      <c r="Q61" s="1">
        <f t="shared" si="0"/>
        <v>1</v>
      </c>
    </row>
    <row r="62" spans="1:17" hidden="1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1"/>
        <v>15</v>
      </c>
      <c r="M62" s="1" t="str">
        <f>SABI_SUMMARY!L62</f>
        <v>JUVENILE</v>
      </c>
      <c r="N62" s="1" t="str">
        <f>SABI_SUMMARY!M62</f>
        <v>MALE_JUVENILE</v>
      </c>
      <c r="O62" s="1" t="str">
        <f>SABI_SUMMARY!N62</f>
        <v>CENSORED</v>
      </c>
      <c r="P62" s="1">
        <f>SABI_SUMMARY!O62</f>
        <v>0</v>
      </c>
      <c r="Q62" s="1">
        <f t="shared" si="0"/>
        <v>1</v>
      </c>
    </row>
    <row r="63" spans="1:17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1"/>
        <v>37</v>
      </c>
      <c r="M63" s="1" t="str">
        <f>SABI_SUMMARY!L63</f>
        <v>ADULT_36_48</v>
      </c>
      <c r="N63" s="1" t="str">
        <f>SABI_SUMMARY!M63</f>
        <v>FEMALE_ADULT_36_48</v>
      </c>
      <c r="O63" s="1" t="str">
        <f>SABI_SUMMARY!N63</f>
        <v>CENSORED</v>
      </c>
      <c r="P63" s="1">
        <f>SABI_SUMMARY!O63</f>
        <v>0</v>
      </c>
      <c r="Q63" s="1">
        <f t="shared" si="0"/>
        <v>1</v>
      </c>
    </row>
    <row r="64" spans="1:17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1"/>
        <v>84</v>
      </c>
      <c r="M64" s="1" t="str">
        <f>SABI_SUMMARY!L64</f>
        <v>ADULT_84</v>
      </c>
      <c r="N64" s="1" t="str">
        <f>SABI_SUMMARY!M64</f>
        <v>FEMALE_ADULT_84</v>
      </c>
      <c r="O64" s="1" t="str">
        <f>SABI_SUMMARY!N64</f>
        <v>MORTALITY</v>
      </c>
      <c r="P64" s="1">
        <f>SABI_SUMMARY!O64</f>
        <v>1</v>
      </c>
      <c r="Q64" s="1">
        <f t="shared" si="0"/>
        <v>0</v>
      </c>
    </row>
    <row r="65" spans="1:17" hidden="1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1"/>
        <v>1</v>
      </c>
      <c r="M65" s="1" t="str">
        <f>SABI_SUMMARY!L65</f>
        <v>CUB</v>
      </c>
      <c r="N65" s="1" t="str">
        <f>SABI_SUMMARY!M65</f>
        <v>NA_CUB</v>
      </c>
      <c r="O65" s="1" t="str">
        <f>SABI_SUMMARY!N65</f>
        <v>MORTALITY</v>
      </c>
      <c r="P65" s="1">
        <f>SABI_SUMMARY!O65</f>
        <v>1</v>
      </c>
      <c r="Q65" s="1">
        <f t="shared" si="0"/>
        <v>1</v>
      </c>
    </row>
    <row r="66" spans="1:17" hidden="1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1"/>
        <v>1</v>
      </c>
      <c r="M66" s="1" t="str">
        <f>SABI_SUMMARY!L66</f>
        <v>CUB</v>
      </c>
      <c r="N66" s="1" t="str">
        <f>SABI_SUMMARY!M66</f>
        <v>NA_CUB</v>
      </c>
      <c r="O66" s="1" t="str">
        <f>SABI_SUMMARY!N66</f>
        <v>MORTALITY</v>
      </c>
      <c r="P66" s="1">
        <f>SABI_SUMMARY!O66</f>
        <v>1</v>
      </c>
      <c r="Q66" s="1">
        <f t="shared" si="0"/>
        <v>1</v>
      </c>
    </row>
    <row r="67" spans="1:17" hidden="1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si="1"/>
        <v>1</v>
      </c>
      <c r="M67" s="1" t="str">
        <f>SABI_SUMMARY!L67</f>
        <v>CUB</v>
      </c>
      <c r="N67" s="1" t="str">
        <f>SABI_SUMMARY!M67</f>
        <v>NA_CUB</v>
      </c>
      <c r="O67" s="1" t="str">
        <f>SABI_SUMMARY!N67</f>
        <v>MORTALITY</v>
      </c>
      <c r="P67" s="1">
        <f>SABI_SUMMARY!O67</f>
        <v>1</v>
      </c>
      <c r="Q67" s="1">
        <f t="shared" ref="Q67:Q130" si="2">IF(K67&lt;84,1,0)</f>
        <v>1</v>
      </c>
    </row>
    <row r="68" spans="1:17" hidden="1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ref="L68:L131" si="3">IF(Q68&gt;0,K68,84)</f>
        <v>1</v>
      </c>
      <c r="M68" s="1" t="str">
        <f>SABI_SUMMARY!L68</f>
        <v>CUB</v>
      </c>
      <c r="N68" s="1" t="str">
        <f>SABI_SUMMARY!M68</f>
        <v>NA_CUB</v>
      </c>
      <c r="O68" s="1" t="str">
        <f>SABI_SUMMARY!N68</f>
        <v>MORTALITY</v>
      </c>
      <c r="P68" s="1">
        <f>SABI_SUMMARY!O68</f>
        <v>1</v>
      </c>
      <c r="Q68" s="1">
        <f t="shared" si="2"/>
        <v>1</v>
      </c>
    </row>
    <row r="69" spans="1:17" hidden="1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3"/>
        <v>22</v>
      </c>
      <c r="M69" s="1" t="str">
        <f>SABI_SUMMARY!L69</f>
        <v>JUVENILE</v>
      </c>
      <c r="N69" s="1" t="str">
        <f>SABI_SUMMARY!M69</f>
        <v>MALE_JUVENILE</v>
      </c>
      <c r="O69" s="1" t="str">
        <f>SABI_SUMMARY!N69</f>
        <v>CENSORED</v>
      </c>
      <c r="P69" s="1">
        <f>SABI_SUMMARY!O69</f>
        <v>0</v>
      </c>
      <c r="Q69" s="1">
        <f t="shared" si="2"/>
        <v>1</v>
      </c>
    </row>
    <row r="70" spans="1:17" hidden="1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3"/>
        <v>3</v>
      </c>
      <c r="M70" s="1" t="str">
        <f>SABI_SUMMARY!L70</f>
        <v>CUB</v>
      </c>
      <c r="N70" s="1" t="str">
        <f>SABI_SUMMARY!M70</f>
        <v>NA_CUB</v>
      </c>
      <c r="O70" s="1" t="str">
        <f>SABI_SUMMARY!N70</f>
        <v>MORTALITY</v>
      </c>
      <c r="P70" s="1">
        <f>SABI_SUMMARY!O70</f>
        <v>1</v>
      </c>
      <c r="Q70" s="1">
        <f t="shared" si="2"/>
        <v>1</v>
      </c>
    </row>
    <row r="71" spans="1:17" hidden="1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3"/>
        <v>4</v>
      </c>
      <c r="M71" s="1" t="str">
        <f>SABI_SUMMARY!L71</f>
        <v>CUB</v>
      </c>
      <c r="N71" s="1" t="str">
        <f>SABI_SUMMARY!M71</f>
        <v>FEMALE_CUB</v>
      </c>
      <c r="O71" s="1" t="str">
        <f>SABI_SUMMARY!N71</f>
        <v>MORTALITY</v>
      </c>
      <c r="P71" s="1">
        <f>SABI_SUMMARY!O71</f>
        <v>1</v>
      </c>
      <c r="Q71" s="1">
        <f t="shared" si="2"/>
        <v>1</v>
      </c>
    </row>
    <row r="72" spans="1:17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3"/>
        <v>38</v>
      </c>
      <c r="M72" s="1" t="str">
        <f>SABI_SUMMARY!L72</f>
        <v>ADULT_36_48</v>
      </c>
      <c r="N72" s="1" t="str">
        <f>SABI_SUMMARY!M72</f>
        <v>FEMALE_ADULT_36_48</v>
      </c>
      <c r="O72" s="1" t="str">
        <f>SABI_SUMMARY!N72</f>
        <v>CENSORED</v>
      </c>
      <c r="P72" s="1">
        <f>SABI_SUMMARY!O72</f>
        <v>0</v>
      </c>
      <c r="Q72" s="1">
        <f t="shared" si="2"/>
        <v>1</v>
      </c>
    </row>
    <row r="73" spans="1:17" hidden="1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3"/>
        <v>2</v>
      </c>
      <c r="M73" s="1" t="str">
        <f>SABI_SUMMARY!L73</f>
        <v>CUB</v>
      </c>
      <c r="N73" s="1" t="str">
        <f>SABI_SUMMARY!M73</f>
        <v>NA_CUB</v>
      </c>
      <c r="O73" s="1" t="str">
        <f>SABI_SUMMARY!N73</f>
        <v>MORTALITY</v>
      </c>
      <c r="P73" s="1">
        <f>SABI_SUMMARY!O73</f>
        <v>1</v>
      </c>
      <c r="Q73" s="1">
        <f t="shared" si="2"/>
        <v>1</v>
      </c>
    </row>
    <row r="74" spans="1:17" hidden="1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3"/>
        <v>2</v>
      </c>
      <c r="M74" s="1" t="str">
        <f>SABI_SUMMARY!L74</f>
        <v>CUB</v>
      </c>
      <c r="N74" s="1" t="str">
        <f>SABI_SUMMARY!M74</f>
        <v>NA_CUB</v>
      </c>
      <c r="O74" s="1" t="str">
        <f>SABI_SUMMARY!N74</f>
        <v>MORTALITY</v>
      </c>
      <c r="P74" s="1">
        <f>SABI_SUMMARY!O74</f>
        <v>1</v>
      </c>
      <c r="Q74" s="1">
        <f t="shared" si="2"/>
        <v>1</v>
      </c>
    </row>
    <row r="75" spans="1:17" hidden="1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3"/>
        <v>2</v>
      </c>
      <c r="M75" s="1" t="str">
        <f>SABI_SUMMARY!L75</f>
        <v>CUB</v>
      </c>
      <c r="N75" s="1" t="str">
        <f>SABI_SUMMARY!M75</f>
        <v>NA_CUB</v>
      </c>
      <c r="O75" s="1" t="str">
        <f>SABI_SUMMARY!N75</f>
        <v>MORTALITY</v>
      </c>
      <c r="P75" s="1">
        <f>SABI_SUMMARY!O75</f>
        <v>1</v>
      </c>
      <c r="Q75" s="1">
        <f t="shared" si="2"/>
        <v>1</v>
      </c>
    </row>
    <row r="76" spans="1:17" hidden="1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3"/>
        <v>2</v>
      </c>
      <c r="M76" s="1" t="str">
        <f>SABI_SUMMARY!L76</f>
        <v>CUB</v>
      </c>
      <c r="N76" s="1" t="str">
        <f>SABI_SUMMARY!M76</f>
        <v>NA_CUB</v>
      </c>
      <c r="O76" s="1" t="str">
        <f>SABI_SUMMARY!N76</f>
        <v>MORTALITY</v>
      </c>
      <c r="P76" s="1">
        <f>SABI_SUMMARY!O76</f>
        <v>1</v>
      </c>
      <c r="Q76" s="1">
        <f t="shared" si="2"/>
        <v>1</v>
      </c>
    </row>
    <row r="77" spans="1:17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3"/>
        <v>84</v>
      </c>
      <c r="M77" s="1" t="str">
        <f>SABI_SUMMARY!L77</f>
        <v>ADULT_84</v>
      </c>
      <c r="N77" s="1" t="str">
        <f>SABI_SUMMARY!M77</f>
        <v>FEMALE_ADULT_84</v>
      </c>
      <c r="O77" s="1" t="str">
        <f>SABI_SUMMARY!N77</f>
        <v>CENSORED</v>
      </c>
      <c r="P77" s="1">
        <f>SABI_SUMMARY!O77</f>
        <v>0</v>
      </c>
      <c r="Q77" s="1">
        <f t="shared" si="2"/>
        <v>0</v>
      </c>
    </row>
    <row r="78" spans="1:17" hidden="1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3"/>
        <v>4</v>
      </c>
      <c r="M78" s="1" t="str">
        <f>SABI_SUMMARY!L78</f>
        <v>CUB</v>
      </c>
      <c r="N78" s="1" t="str">
        <f>SABI_SUMMARY!M78</f>
        <v>NA_CUB</v>
      </c>
      <c r="O78" s="1" t="str">
        <f>SABI_SUMMARY!N78</f>
        <v>MORTALITY</v>
      </c>
      <c r="P78" s="1">
        <f>SABI_SUMMARY!O78</f>
        <v>1</v>
      </c>
      <c r="Q78" s="1">
        <f t="shared" si="2"/>
        <v>1</v>
      </c>
    </row>
    <row r="79" spans="1:17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3"/>
        <v>44</v>
      </c>
      <c r="M79" s="1" t="str">
        <f>SABI_SUMMARY!L79</f>
        <v>ADULT_36_48</v>
      </c>
      <c r="N79" s="1" t="str">
        <f>SABI_SUMMARY!M79</f>
        <v>FEMALE_ADULT_36_48</v>
      </c>
      <c r="O79" s="1" t="str">
        <f>SABI_SUMMARY!N79</f>
        <v>MORTALITY</v>
      </c>
      <c r="P79" s="1">
        <f>SABI_SUMMARY!O79</f>
        <v>1</v>
      </c>
      <c r="Q79" s="1">
        <f t="shared" si="2"/>
        <v>1</v>
      </c>
    </row>
    <row r="80" spans="1:17" hidden="1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3"/>
        <v>2</v>
      </c>
      <c r="M80" s="1" t="str">
        <f>SABI_SUMMARY!L80</f>
        <v>CUB</v>
      </c>
      <c r="N80" s="1" t="str">
        <f>SABI_SUMMARY!M80</f>
        <v>NA_CUB</v>
      </c>
      <c r="O80" s="1" t="str">
        <f>SABI_SUMMARY!N80</f>
        <v>MORTALITY</v>
      </c>
      <c r="P80" s="1">
        <f>SABI_SUMMARY!O80</f>
        <v>1</v>
      </c>
      <c r="Q80" s="1">
        <f t="shared" si="2"/>
        <v>1</v>
      </c>
    </row>
    <row r="81" spans="1:17" hidden="1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3"/>
        <v>2</v>
      </c>
      <c r="M81" s="1" t="str">
        <f>SABI_SUMMARY!L81</f>
        <v>CUB</v>
      </c>
      <c r="N81" s="1" t="str">
        <f>SABI_SUMMARY!M81</f>
        <v>NA_CUB</v>
      </c>
      <c r="O81" s="1" t="str">
        <f>SABI_SUMMARY!N81</f>
        <v>MORTALITY</v>
      </c>
      <c r="P81" s="1">
        <f>SABI_SUMMARY!O81</f>
        <v>1</v>
      </c>
      <c r="Q81" s="1">
        <f t="shared" si="2"/>
        <v>1</v>
      </c>
    </row>
    <row r="82" spans="1:17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3"/>
        <v>84</v>
      </c>
      <c r="M82" s="1" t="str">
        <f>SABI_SUMMARY!L82</f>
        <v>ADULT_84</v>
      </c>
      <c r="N82" s="1" t="str">
        <f>SABI_SUMMARY!M82</f>
        <v>MALE_ADULT_84</v>
      </c>
      <c r="O82" s="1" t="str">
        <f>SABI_SUMMARY!N82</f>
        <v>CENSORED</v>
      </c>
      <c r="P82" s="1">
        <f>SABI_SUMMARY!O82</f>
        <v>0</v>
      </c>
      <c r="Q82" s="1">
        <f t="shared" si="2"/>
        <v>0</v>
      </c>
    </row>
    <row r="83" spans="1:17" hidden="1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3"/>
        <v>2</v>
      </c>
      <c r="M83" s="1" t="str">
        <f>SABI_SUMMARY!L83</f>
        <v>CUB</v>
      </c>
      <c r="N83" s="1" t="str">
        <f>SABI_SUMMARY!M83</f>
        <v>NA_CUB</v>
      </c>
      <c r="O83" s="1" t="str">
        <f>SABI_SUMMARY!N83</f>
        <v>MORTALITY</v>
      </c>
      <c r="P83" s="1">
        <f>SABI_SUMMARY!O83</f>
        <v>1</v>
      </c>
      <c r="Q83" s="1">
        <f t="shared" si="2"/>
        <v>1</v>
      </c>
    </row>
    <row r="84" spans="1:17" hidden="1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3"/>
        <v>5</v>
      </c>
      <c r="M84" s="1" t="str">
        <f>SABI_SUMMARY!L84</f>
        <v>CUB</v>
      </c>
      <c r="N84" s="1" t="str">
        <f>SABI_SUMMARY!M84</f>
        <v>NA_CUB</v>
      </c>
      <c r="O84" s="1" t="str">
        <f>SABI_SUMMARY!N84</f>
        <v>MORTALITY</v>
      </c>
      <c r="P84" s="1">
        <f>SABI_SUMMARY!O84</f>
        <v>1</v>
      </c>
      <c r="Q84" s="1">
        <f t="shared" si="2"/>
        <v>1</v>
      </c>
    </row>
    <row r="85" spans="1:17" hidden="1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3"/>
        <v>3</v>
      </c>
      <c r="M85" s="1" t="str">
        <f>SABI_SUMMARY!L85</f>
        <v>CUB</v>
      </c>
      <c r="N85" s="1" t="str">
        <f>SABI_SUMMARY!M85</f>
        <v>NA_CUB</v>
      </c>
      <c r="O85" s="1" t="str">
        <f>SABI_SUMMARY!N85</f>
        <v>MORTALITY</v>
      </c>
      <c r="P85" s="1">
        <f>SABI_SUMMARY!O85</f>
        <v>1</v>
      </c>
      <c r="Q85" s="1">
        <f t="shared" si="2"/>
        <v>1</v>
      </c>
    </row>
    <row r="86" spans="1:17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3"/>
        <v>76</v>
      </c>
      <c r="M86" s="1" t="str">
        <f>SABI_SUMMARY!L86</f>
        <v>ADULT_72_84</v>
      </c>
      <c r="N86" s="1" t="str">
        <f>SABI_SUMMARY!M86</f>
        <v>FEMALE_ADULT_72_84</v>
      </c>
      <c r="O86" s="1" t="str">
        <f>SABI_SUMMARY!N86</f>
        <v>CENSORED</v>
      </c>
      <c r="P86" s="1">
        <f>SABI_SUMMARY!O86</f>
        <v>0</v>
      </c>
      <c r="Q86" s="1">
        <f t="shared" si="2"/>
        <v>1</v>
      </c>
    </row>
    <row r="87" spans="1:17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3"/>
        <v>84</v>
      </c>
      <c r="M87" s="1" t="str">
        <f>SABI_SUMMARY!L87</f>
        <v>ADULT_84</v>
      </c>
      <c r="N87" s="1" t="str">
        <f>SABI_SUMMARY!M87</f>
        <v>FEMALE_ADULT_84</v>
      </c>
      <c r="O87" s="1" t="str">
        <f>SABI_SUMMARY!N87</f>
        <v>CENSORED</v>
      </c>
      <c r="P87" s="1">
        <f>SABI_SUMMARY!O87</f>
        <v>0</v>
      </c>
      <c r="Q87" s="1">
        <f t="shared" si="2"/>
        <v>0</v>
      </c>
    </row>
    <row r="88" spans="1:17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3"/>
        <v>74</v>
      </c>
      <c r="M88" s="1" t="str">
        <f>SABI_SUMMARY!L88</f>
        <v>ADULT_72_84</v>
      </c>
      <c r="N88" s="1" t="str">
        <f>SABI_SUMMARY!M88</f>
        <v>MALE_ADULT_72_84</v>
      </c>
      <c r="O88" s="1" t="str">
        <f>SABI_SUMMARY!N88</f>
        <v>CENSORED</v>
      </c>
      <c r="P88" s="1">
        <f>SABI_SUMMARY!O88</f>
        <v>0</v>
      </c>
      <c r="Q88" s="1">
        <f t="shared" si="2"/>
        <v>1</v>
      </c>
    </row>
    <row r="89" spans="1:17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3"/>
        <v>74</v>
      </c>
      <c r="M89" s="1" t="str">
        <f>SABI_SUMMARY!L89</f>
        <v>ADULT_72_84</v>
      </c>
      <c r="N89" s="1" t="str">
        <f>SABI_SUMMARY!M89</f>
        <v>MALE_ADULT_72_84</v>
      </c>
      <c r="O89" s="1" t="str">
        <f>SABI_SUMMARY!N89</f>
        <v>CENSORED</v>
      </c>
      <c r="P89" s="1">
        <f>SABI_SUMMARY!O89</f>
        <v>0</v>
      </c>
      <c r="Q89" s="1">
        <f t="shared" si="2"/>
        <v>1</v>
      </c>
    </row>
    <row r="90" spans="1:17" hidden="1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3"/>
        <v>17</v>
      </c>
      <c r="M90" s="1" t="str">
        <f>SABI_SUMMARY!L90</f>
        <v>JUVENILE</v>
      </c>
      <c r="N90" s="1" t="str">
        <f>SABI_SUMMARY!M90</f>
        <v>FEMALE_JUVENILE</v>
      </c>
      <c r="O90" s="1" t="str">
        <f>SABI_SUMMARY!N90</f>
        <v>CENSORED</v>
      </c>
      <c r="P90" s="1">
        <f>SABI_SUMMARY!O90</f>
        <v>0</v>
      </c>
      <c r="Q90" s="1">
        <f t="shared" si="2"/>
        <v>1</v>
      </c>
    </row>
    <row r="91" spans="1:17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3"/>
        <v>51</v>
      </c>
      <c r="M91" s="1" t="str">
        <f>SABI_SUMMARY!L91</f>
        <v>ADULT_48_60</v>
      </c>
      <c r="N91" s="1" t="str">
        <f>SABI_SUMMARY!M91</f>
        <v>MALE_ADULT_48_60</v>
      </c>
      <c r="O91" s="1" t="str">
        <f>SABI_SUMMARY!N91</f>
        <v>CENSORED</v>
      </c>
      <c r="P91" s="1">
        <f>SABI_SUMMARY!O91</f>
        <v>0</v>
      </c>
      <c r="Q91" s="1">
        <f t="shared" si="2"/>
        <v>1</v>
      </c>
    </row>
    <row r="92" spans="1:17" hidden="1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3"/>
        <v>25</v>
      </c>
      <c r="M92" s="1" t="str">
        <f>SABI_SUMMARY!L92</f>
        <v>SUBADULT</v>
      </c>
      <c r="N92" s="1" t="str">
        <f>SABI_SUMMARY!M92</f>
        <v>MALE_SUBADULT</v>
      </c>
      <c r="O92" s="1" t="str">
        <f>SABI_SUMMARY!N92</f>
        <v>CENSORED</v>
      </c>
      <c r="P92" s="1">
        <f>SABI_SUMMARY!O92</f>
        <v>0</v>
      </c>
      <c r="Q92" s="1">
        <f t="shared" si="2"/>
        <v>1</v>
      </c>
    </row>
    <row r="93" spans="1:17" hidden="1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3"/>
        <v>25</v>
      </c>
      <c r="M93" s="1" t="str">
        <f>SABI_SUMMARY!L93</f>
        <v>SUBADULT</v>
      </c>
      <c r="N93" s="1" t="str">
        <f>SABI_SUMMARY!M93</f>
        <v>MALE_SUBADULT</v>
      </c>
      <c r="O93" s="1" t="str">
        <f>SABI_SUMMARY!N93</f>
        <v>CENSORED</v>
      </c>
      <c r="P93" s="1">
        <f>SABI_SUMMARY!O93</f>
        <v>0</v>
      </c>
      <c r="Q93" s="1">
        <f t="shared" si="2"/>
        <v>1</v>
      </c>
    </row>
    <row r="94" spans="1:17" hidden="1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3"/>
        <v>1</v>
      </c>
      <c r="M94" s="1" t="str">
        <f>SABI_SUMMARY!L94</f>
        <v>CUB</v>
      </c>
      <c r="N94" s="1" t="str">
        <f>SABI_SUMMARY!M94</f>
        <v>NA_CUB</v>
      </c>
      <c r="O94" s="1" t="str">
        <f>SABI_SUMMARY!N94</f>
        <v>MORTALITY</v>
      </c>
      <c r="P94" s="1">
        <f>SABI_SUMMARY!O94</f>
        <v>1</v>
      </c>
      <c r="Q94" s="1">
        <f t="shared" si="2"/>
        <v>1</v>
      </c>
    </row>
    <row r="95" spans="1:17" hidden="1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3"/>
        <v>6</v>
      </c>
      <c r="M95" s="1" t="str">
        <f>SABI_SUMMARY!L95</f>
        <v>CUB</v>
      </c>
      <c r="N95" s="1" t="str">
        <f>SABI_SUMMARY!M95</f>
        <v>NA_CUB</v>
      </c>
      <c r="O95" s="1" t="str">
        <f>SABI_SUMMARY!N95</f>
        <v>MORTALITY</v>
      </c>
      <c r="P95" s="1">
        <f>SABI_SUMMARY!O95</f>
        <v>1</v>
      </c>
      <c r="Q95" s="1">
        <f t="shared" si="2"/>
        <v>1</v>
      </c>
    </row>
    <row r="96" spans="1:17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3"/>
        <v>84</v>
      </c>
      <c r="M96" s="1" t="str">
        <f>SABI_SUMMARY!L96</f>
        <v>ADULT_84</v>
      </c>
      <c r="N96" s="1" t="str">
        <f>SABI_SUMMARY!M96</f>
        <v>MALE_ADULT_84</v>
      </c>
      <c r="O96" s="1" t="str">
        <f>SABI_SUMMARY!N96</f>
        <v>CENSORED</v>
      </c>
      <c r="P96" s="1">
        <f>SABI_SUMMARY!O96</f>
        <v>0</v>
      </c>
      <c r="Q96" s="1">
        <f t="shared" si="2"/>
        <v>0</v>
      </c>
    </row>
    <row r="97" spans="1:17" hidden="1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3"/>
        <v>6</v>
      </c>
      <c r="M97" s="1" t="str">
        <f>SABI_SUMMARY!L97</f>
        <v>CUB</v>
      </c>
      <c r="N97" s="1" t="str">
        <f>SABI_SUMMARY!M97</f>
        <v>MALE_CUB</v>
      </c>
      <c r="O97" s="1" t="str">
        <f>SABI_SUMMARY!N97</f>
        <v>MORTALITY</v>
      </c>
      <c r="P97" s="1">
        <f>SABI_SUMMARY!O97</f>
        <v>1</v>
      </c>
      <c r="Q97" s="1">
        <f t="shared" si="2"/>
        <v>1</v>
      </c>
    </row>
    <row r="98" spans="1:17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3"/>
        <v>46</v>
      </c>
      <c r="M98" s="1" t="str">
        <f>SABI_SUMMARY!L98</f>
        <v>ADULT_36_48</v>
      </c>
      <c r="N98" s="1" t="str">
        <f>SABI_SUMMARY!M98</f>
        <v>MALE_ADULT_36_48</v>
      </c>
      <c r="O98" s="1" t="str">
        <f>SABI_SUMMARY!N98</f>
        <v>CENSORED</v>
      </c>
      <c r="P98" s="1">
        <f>SABI_SUMMARY!O98</f>
        <v>0</v>
      </c>
      <c r="Q98" s="1">
        <f t="shared" si="2"/>
        <v>1</v>
      </c>
    </row>
    <row r="99" spans="1:17" hidden="1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3"/>
        <v>6</v>
      </c>
      <c r="M99" s="1" t="str">
        <f>SABI_SUMMARY!L99</f>
        <v>CUB</v>
      </c>
      <c r="N99" s="1" t="str">
        <f>SABI_SUMMARY!M99</f>
        <v>MALE_CUB</v>
      </c>
      <c r="O99" s="1" t="str">
        <f>SABI_SUMMARY!N99</f>
        <v>MORTALITY</v>
      </c>
      <c r="P99" s="1">
        <f>SABI_SUMMARY!O99</f>
        <v>1</v>
      </c>
      <c r="Q99" s="1">
        <f t="shared" si="2"/>
        <v>1</v>
      </c>
    </row>
    <row r="100" spans="1:17" hidden="1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3"/>
        <v>7</v>
      </c>
      <c r="M100" s="1" t="str">
        <f>SABI_SUMMARY!L100</f>
        <v>CUB</v>
      </c>
      <c r="N100" s="1" t="str">
        <f>SABI_SUMMARY!M100</f>
        <v>MALE_CUB</v>
      </c>
      <c r="O100" s="1" t="str">
        <f>SABI_SUMMARY!N100</f>
        <v>MORTALITY</v>
      </c>
      <c r="P100" s="1">
        <f>SABI_SUMMARY!O100</f>
        <v>1</v>
      </c>
      <c r="Q100" s="1">
        <f t="shared" si="2"/>
        <v>1</v>
      </c>
    </row>
    <row r="101" spans="1:17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3"/>
        <v>60</v>
      </c>
      <c r="M101" s="1" t="str">
        <f>SABI_SUMMARY!L101</f>
        <v>ADULT_48_60</v>
      </c>
      <c r="N101" s="1" t="str">
        <f>SABI_SUMMARY!M101</f>
        <v>FEMALE_ADULT_48_60</v>
      </c>
      <c r="O101" s="1" t="str">
        <f>SABI_SUMMARY!N101</f>
        <v>CENSORED</v>
      </c>
      <c r="P101" s="1">
        <f>SABI_SUMMARY!O101</f>
        <v>0</v>
      </c>
      <c r="Q101" s="1">
        <f t="shared" si="2"/>
        <v>1</v>
      </c>
    </row>
    <row r="102" spans="1:17" hidden="1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3"/>
        <v>3</v>
      </c>
      <c r="M102" s="1" t="str">
        <f>SABI_SUMMARY!L102</f>
        <v>CUB</v>
      </c>
      <c r="N102" s="1" t="str">
        <f>SABI_SUMMARY!M102</f>
        <v>NA_CUB</v>
      </c>
      <c r="O102" s="1" t="str">
        <f>SABI_SUMMARY!N102</f>
        <v>MORTALITY</v>
      </c>
      <c r="P102" s="1">
        <f>SABI_SUMMARY!O102</f>
        <v>1</v>
      </c>
      <c r="Q102" s="1">
        <f t="shared" si="2"/>
        <v>1</v>
      </c>
    </row>
    <row r="103" spans="1:17" hidden="1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3"/>
        <v>9</v>
      </c>
      <c r="M103" s="1" t="str">
        <f>SABI_SUMMARY!L103</f>
        <v>CUB</v>
      </c>
      <c r="N103" s="1" t="str">
        <f>SABI_SUMMARY!M103</f>
        <v>MALE_CUB</v>
      </c>
      <c r="O103" s="1" t="str">
        <f>SABI_SUMMARY!N103</f>
        <v>MORTALITY</v>
      </c>
      <c r="P103" s="1">
        <f>SABI_SUMMARY!O103</f>
        <v>1</v>
      </c>
      <c r="Q103" s="1">
        <f t="shared" si="2"/>
        <v>1</v>
      </c>
    </row>
    <row r="104" spans="1:17" hidden="1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3"/>
        <v>1</v>
      </c>
      <c r="M104" s="1" t="str">
        <f>SABI_SUMMARY!L104</f>
        <v>CUB</v>
      </c>
      <c r="N104" s="1" t="str">
        <f>SABI_SUMMARY!M104</f>
        <v>NA_CUB</v>
      </c>
      <c r="O104" s="1" t="str">
        <f>SABI_SUMMARY!N104</f>
        <v>MORTALITY</v>
      </c>
      <c r="P104" s="1">
        <f>SABI_SUMMARY!O104</f>
        <v>1</v>
      </c>
      <c r="Q104" s="1">
        <f t="shared" si="2"/>
        <v>1</v>
      </c>
    </row>
    <row r="105" spans="1:17" hidden="1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3"/>
        <v>1</v>
      </c>
      <c r="M105" s="1" t="str">
        <f>SABI_SUMMARY!L105</f>
        <v>CUB</v>
      </c>
      <c r="N105" s="1" t="str">
        <f>SABI_SUMMARY!M105</f>
        <v>NA_CUB</v>
      </c>
      <c r="O105" s="1" t="str">
        <f>SABI_SUMMARY!N105</f>
        <v>MORTALITY</v>
      </c>
      <c r="P105" s="1">
        <f>SABI_SUMMARY!O105</f>
        <v>1</v>
      </c>
      <c r="Q105" s="1">
        <f t="shared" si="2"/>
        <v>1</v>
      </c>
    </row>
    <row r="106" spans="1:17" hidden="1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3"/>
        <v>13</v>
      </c>
      <c r="M106" s="1" t="str">
        <f>SABI_SUMMARY!L106</f>
        <v>JUVENILE</v>
      </c>
      <c r="N106" s="1" t="str">
        <f>SABI_SUMMARY!M106</f>
        <v>FEMALE_JUVENILE</v>
      </c>
      <c r="O106" s="1" t="str">
        <f>SABI_SUMMARY!N106</f>
        <v>CENSORED</v>
      </c>
      <c r="P106" s="1">
        <f>SABI_SUMMARY!O106</f>
        <v>0</v>
      </c>
      <c r="Q106" s="1">
        <f t="shared" si="2"/>
        <v>1</v>
      </c>
    </row>
    <row r="107" spans="1:17" hidden="1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3"/>
        <v>13</v>
      </c>
      <c r="M107" s="1" t="str">
        <f>SABI_SUMMARY!L107</f>
        <v>JUVENILE</v>
      </c>
      <c r="N107" s="1" t="str">
        <f>SABI_SUMMARY!M107</f>
        <v>MALE_JUVENILE</v>
      </c>
      <c r="O107" s="1" t="str">
        <f>SABI_SUMMARY!N107</f>
        <v>CENSORED</v>
      </c>
      <c r="P107" s="1">
        <f>SABI_SUMMARY!O107</f>
        <v>0</v>
      </c>
      <c r="Q107" s="1">
        <f t="shared" si="2"/>
        <v>1</v>
      </c>
    </row>
    <row r="108" spans="1:17" hidden="1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3"/>
        <v>23</v>
      </c>
      <c r="M108" s="1" t="str">
        <f>SABI_SUMMARY!L108</f>
        <v>JUVENILE</v>
      </c>
      <c r="N108" s="1" t="str">
        <f>SABI_SUMMARY!M108</f>
        <v>MALE_JUVENILE</v>
      </c>
      <c r="O108" s="1" t="str">
        <f>SABI_SUMMARY!N108</f>
        <v>CENSORED</v>
      </c>
      <c r="P108" s="1">
        <f>SABI_SUMMARY!O108</f>
        <v>0</v>
      </c>
      <c r="Q108" s="1">
        <f t="shared" si="2"/>
        <v>1</v>
      </c>
    </row>
    <row r="109" spans="1:17" hidden="1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3"/>
        <v>9</v>
      </c>
      <c r="M109" s="1" t="str">
        <f>SABI_SUMMARY!L109</f>
        <v>CUB</v>
      </c>
      <c r="N109" s="1" t="str">
        <f>SABI_SUMMARY!M109</f>
        <v>MALE_CUB</v>
      </c>
      <c r="O109" s="1" t="str">
        <f>SABI_SUMMARY!N109</f>
        <v>MORTALITY</v>
      </c>
      <c r="P109" s="1">
        <f>SABI_SUMMARY!O109</f>
        <v>1</v>
      </c>
      <c r="Q109" s="1">
        <f t="shared" si="2"/>
        <v>1</v>
      </c>
    </row>
    <row r="110" spans="1:17" hidden="1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3"/>
        <v>5</v>
      </c>
      <c r="M110" s="1" t="str">
        <f>SABI_SUMMARY!L110</f>
        <v>CUB</v>
      </c>
      <c r="N110" s="1" t="str">
        <f>SABI_SUMMARY!M110</f>
        <v>NA_CUB</v>
      </c>
      <c r="O110" s="1" t="str">
        <f>SABI_SUMMARY!N110</f>
        <v>MORTALITY</v>
      </c>
      <c r="P110" s="1">
        <f>SABI_SUMMARY!O110</f>
        <v>1</v>
      </c>
      <c r="Q110" s="1">
        <f t="shared" si="2"/>
        <v>1</v>
      </c>
    </row>
    <row r="111" spans="1:17" hidden="1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3"/>
        <v>11</v>
      </c>
      <c r="M111" s="1" t="str">
        <f>SABI_SUMMARY!L111</f>
        <v>CUB</v>
      </c>
      <c r="N111" s="1" t="str">
        <f>SABI_SUMMARY!M111</f>
        <v>MALE_CUB</v>
      </c>
      <c r="O111" s="1" t="str">
        <f>SABI_SUMMARY!N111</f>
        <v>CENSORED</v>
      </c>
      <c r="P111" s="1">
        <f>SABI_SUMMARY!O111</f>
        <v>0</v>
      </c>
      <c r="Q111" s="1">
        <f t="shared" si="2"/>
        <v>1</v>
      </c>
    </row>
    <row r="112" spans="1:17" hidden="1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3"/>
        <v>17</v>
      </c>
      <c r="M112" s="1" t="str">
        <f>SABI_SUMMARY!L112</f>
        <v>JUVENILE</v>
      </c>
      <c r="N112" s="1" t="str">
        <f>SABI_SUMMARY!M112</f>
        <v>MALE_JUVENILE</v>
      </c>
      <c r="O112" s="1" t="str">
        <f>SABI_SUMMARY!N112</f>
        <v>CENSORED</v>
      </c>
      <c r="P112" s="1">
        <f>SABI_SUMMARY!O112</f>
        <v>0</v>
      </c>
      <c r="Q112" s="1">
        <f t="shared" si="2"/>
        <v>1</v>
      </c>
    </row>
    <row r="113" spans="1:17" hidden="1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3"/>
        <v>8</v>
      </c>
      <c r="M113" s="1" t="str">
        <f>SABI_SUMMARY!L113</f>
        <v>CUB</v>
      </c>
      <c r="N113" s="1" t="str">
        <f>SABI_SUMMARY!M113</f>
        <v>FEMALE_CUB</v>
      </c>
      <c r="O113" s="1" t="str">
        <f>SABI_SUMMARY!N113</f>
        <v>CENSORED</v>
      </c>
      <c r="P113" s="1">
        <f>SABI_SUMMARY!O113</f>
        <v>0</v>
      </c>
      <c r="Q113" s="1">
        <f t="shared" si="2"/>
        <v>1</v>
      </c>
    </row>
    <row r="114" spans="1:17" hidden="1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3"/>
        <v>18</v>
      </c>
      <c r="M114" s="1" t="str">
        <f>SABI_SUMMARY!L114</f>
        <v>JUVENILE</v>
      </c>
      <c r="N114" s="1" t="str">
        <f>SABI_SUMMARY!M114</f>
        <v>NA_JUVENILE</v>
      </c>
      <c r="O114" s="1" t="str">
        <f>SABI_SUMMARY!N114</f>
        <v>CENSORED</v>
      </c>
      <c r="P114" s="1">
        <f>SABI_SUMMARY!O114</f>
        <v>0</v>
      </c>
      <c r="Q114" s="1">
        <f t="shared" si="2"/>
        <v>1</v>
      </c>
    </row>
    <row r="115" spans="1:17" hidden="1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3"/>
        <v>7</v>
      </c>
      <c r="M115" s="1" t="str">
        <f>SABI_SUMMARY!L115</f>
        <v>CUB</v>
      </c>
      <c r="N115" s="1" t="str">
        <f>SABI_SUMMARY!M115</f>
        <v>FEMALE_CUB</v>
      </c>
      <c r="O115" s="1" t="str">
        <f>SABI_SUMMARY!N115</f>
        <v>MORTALITY</v>
      </c>
      <c r="P115" s="1">
        <f>SABI_SUMMARY!O115</f>
        <v>1</v>
      </c>
      <c r="Q115" s="1">
        <f t="shared" si="2"/>
        <v>1</v>
      </c>
    </row>
    <row r="116" spans="1:17" hidden="1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3"/>
        <v>3</v>
      </c>
      <c r="M116" s="1" t="str">
        <f>SABI_SUMMARY!L116</f>
        <v>CUB</v>
      </c>
      <c r="N116" s="1" t="str">
        <f>SABI_SUMMARY!M116</f>
        <v>NA_CUB</v>
      </c>
      <c r="O116" s="1" t="str">
        <f>SABI_SUMMARY!N116</f>
        <v>MORTALITY</v>
      </c>
      <c r="P116" s="1">
        <f>SABI_SUMMARY!O116</f>
        <v>1</v>
      </c>
      <c r="Q116" s="1">
        <f t="shared" si="2"/>
        <v>1</v>
      </c>
    </row>
    <row r="117" spans="1:17" hidden="1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3"/>
        <v>3</v>
      </c>
      <c r="M117" s="1" t="str">
        <f>SABI_SUMMARY!L117</f>
        <v>CUB</v>
      </c>
      <c r="N117" s="1" t="str">
        <f>SABI_SUMMARY!M117</f>
        <v>NA_CUB</v>
      </c>
      <c r="O117" s="1" t="str">
        <f>SABI_SUMMARY!N117</f>
        <v>MORTALITY</v>
      </c>
      <c r="P117" s="1">
        <f>SABI_SUMMARY!O117</f>
        <v>1</v>
      </c>
      <c r="Q117" s="1">
        <f t="shared" si="2"/>
        <v>1</v>
      </c>
    </row>
    <row r="118" spans="1:17" hidden="1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3"/>
        <v>5</v>
      </c>
      <c r="M118" s="1" t="str">
        <f>SABI_SUMMARY!L118</f>
        <v>CUB</v>
      </c>
      <c r="N118" s="1" t="str">
        <f>SABI_SUMMARY!M118</f>
        <v>NA_CUB</v>
      </c>
      <c r="O118" s="1" t="str">
        <f>SABI_SUMMARY!N118</f>
        <v>MORTALITY</v>
      </c>
      <c r="P118" s="1">
        <f>SABI_SUMMARY!O118</f>
        <v>1</v>
      </c>
      <c r="Q118" s="1">
        <f t="shared" si="2"/>
        <v>1</v>
      </c>
    </row>
    <row r="119" spans="1:17" hidden="1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3"/>
        <v>5</v>
      </c>
      <c r="M119" s="1" t="str">
        <f>SABI_SUMMARY!L119</f>
        <v>CUB</v>
      </c>
      <c r="N119" s="1" t="str">
        <f>SABI_SUMMARY!M119</f>
        <v>NA_CUB</v>
      </c>
      <c r="O119" s="1" t="str">
        <f>SABI_SUMMARY!N119</f>
        <v>MORTALITY</v>
      </c>
      <c r="P119" s="1">
        <f>SABI_SUMMARY!O119</f>
        <v>1</v>
      </c>
      <c r="Q119" s="1">
        <f t="shared" si="2"/>
        <v>1</v>
      </c>
    </row>
    <row r="120" spans="1:17" hidden="1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3"/>
        <v>11</v>
      </c>
      <c r="M120" s="1" t="str">
        <f>SABI_SUMMARY!L120</f>
        <v>CUB</v>
      </c>
      <c r="N120" s="1" t="str">
        <f>SABI_SUMMARY!M120</f>
        <v>MALE_CUB</v>
      </c>
      <c r="O120" s="1" t="str">
        <f>SABI_SUMMARY!N120</f>
        <v>CENSORED</v>
      </c>
      <c r="P120" s="1">
        <f>SABI_SUMMARY!O120</f>
        <v>0</v>
      </c>
      <c r="Q120" s="1">
        <f t="shared" si="2"/>
        <v>1</v>
      </c>
    </row>
    <row r="121" spans="1:17" hidden="1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3"/>
        <v>1</v>
      </c>
      <c r="M121" s="1" t="str">
        <f>SABI_SUMMARY!L121</f>
        <v>CUB</v>
      </c>
      <c r="N121" s="1" t="str">
        <f>SABI_SUMMARY!M121</f>
        <v>NA_CUB</v>
      </c>
      <c r="O121" s="1" t="str">
        <f>SABI_SUMMARY!N121</f>
        <v>MORTALITY</v>
      </c>
      <c r="P121" s="1">
        <f>SABI_SUMMARY!O121</f>
        <v>1</v>
      </c>
      <c r="Q121" s="1">
        <f t="shared" si="2"/>
        <v>1</v>
      </c>
    </row>
    <row r="122" spans="1:17" hidden="1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3"/>
        <v>1</v>
      </c>
      <c r="M122" s="1" t="str">
        <f>SABI_SUMMARY!L122</f>
     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/f>
        <v>1</v>
      </c>
      <c r="Q122" s="1">
        <f t="shared" si="2"/>
        <v>1</v>
      </c>
    </row>
    <row r="123" spans="1:17" hidden="1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3"/>
        <v>2</v>
      </c>
      <c r="M123" s="1" t="str">
        <f>SABI_SUMMARY!L123</f>
        <v>CUB</v>
      </c>
      <c r="N123" s="1" t="str">
        <f>SABI_SUMMARY!M123</f>
        <v>NA_CUB</v>
      </c>
      <c r="O123" s="1" t="str">
        <f>SABI_SUMMARY!N123</f>
        <v>MORTALITY</v>
      </c>
      <c r="P123" s="1">
        <f>SABI_SUMMARY!O123</f>
        <v>1</v>
      </c>
      <c r="Q123" s="1">
        <f t="shared" si="2"/>
        <v>1</v>
      </c>
    </row>
    <row r="124" spans="1:17" hidden="1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3"/>
        <v>2</v>
      </c>
      <c r="M124" s="1" t="str">
        <f>SABI_SUMMARY!L124</f>
        <v>CUB</v>
      </c>
      <c r="N124" s="1" t="str">
        <f>SABI_SUMMARY!M124</f>
        <v>NA_CUB</v>
      </c>
      <c r="O124" s="1" t="str">
        <f>SABI_SUMMARY!N124</f>
        <v>MORTALITY</v>
      </c>
      <c r="P124" s="1">
        <f>SABI_SUMMARY!O124</f>
        <v>1</v>
      </c>
      <c r="Q124" s="1">
        <f t="shared" si="2"/>
        <v>1</v>
      </c>
    </row>
    <row r="125" spans="1:17" hidden="1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3"/>
        <v>3</v>
      </c>
      <c r="M125" s="1" t="str">
        <f>SABI_SUMMARY!L125</f>
        <v>CUB</v>
      </c>
      <c r="N125" s="1" t="str">
        <f>SABI_SUMMARY!M125</f>
        <v>NA_CUB</v>
      </c>
      <c r="O125" s="1" t="str">
        <f>SABI_SUMMARY!N125</f>
        <v>MORTALITY</v>
      </c>
      <c r="P125" s="1">
        <f>SABI_SUMMARY!O125</f>
        <v>1</v>
      </c>
      <c r="Q125" s="1">
        <f t="shared" si="2"/>
        <v>1</v>
      </c>
    </row>
    <row r="126" spans="1:17" hidden="1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3"/>
        <v>3</v>
      </c>
      <c r="M126" s="1" t="str">
        <f>SABI_SUMMARY!L126</f>
        <v>CUB</v>
      </c>
      <c r="N126" s="1" t="str">
        <f>SABI_SUMMARY!M126</f>
        <v>NA_CUB</v>
      </c>
      <c r="O126" s="1" t="str">
        <f>SABI_SUMMARY!N126</f>
        <v>MORTALITY</v>
      </c>
      <c r="P126" s="1">
        <f>SABI_SUMMARY!O126</f>
        <v>1</v>
      </c>
      <c r="Q126" s="1">
        <f t="shared" si="2"/>
        <v>1</v>
      </c>
    </row>
    <row r="127" spans="1:17" hidden="1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3"/>
        <v>6</v>
      </c>
      <c r="M127" s="1" t="str">
        <f>SABI_SUMMARY!L127</f>
        <v>CUB</v>
      </c>
      <c r="N127" s="1" t="str">
        <f>SABI_SUMMARY!M127</f>
        <v>MALE_CUB</v>
      </c>
      <c r="O127" s="1" t="str">
        <f>SABI_SUMMARY!N127</f>
        <v>MORTALITY</v>
      </c>
      <c r="P127" s="1">
        <f>SABI_SUMMARY!O127</f>
        <v>1</v>
      </c>
      <c r="Q127" s="1">
        <f t="shared" si="2"/>
        <v>1</v>
      </c>
    </row>
    <row r="128" spans="1:17" hidden="1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3"/>
        <v>7</v>
      </c>
      <c r="M128" s="1" t="str">
        <f>SABI_SUMMARY!L128</f>
        <v>CUB</v>
      </c>
      <c r="N128" s="1" t="str">
        <f>SABI_SUMMARY!M128</f>
        <v>FEMALE_CUB</v>
      </c>
      <c r="O128" s="1" t="str">
        <f>SABI_SUMMARY!N128</f>
        <v>MORTALITY</v>
      </c>
      <c r="P128" s="1">
        <f>SABI_SUMMARY!O128</f>
        <v>1</v>
      </c>
      <c r="Q128" s="1">
        <f t="shared" si="2"/>
        <v>1</v>
      </c>
    </row>
    <row r="129" spans="1:17" hidden="1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3"/>
        <v>1</v>
      </c>
      <c r="M129" s="1" t="str">
        <f>SABI_SUMMARY!L129</f>
        <v>CUB</v>
      </c>
      <c r="N129" s="1" t="str">
        <f>SABI_SUMMARY!M129</f>
        <v>NA_CUB</v>
      </c>
      <c r="O129" s="1" t="str">
        <f>SABI_SUMMARY!N129</f>
        <v>MORTALITY</v>
      </c>
      <c r="P129" s="1">
        <f>SABI_SUMMARY!O129</f>
        <v>1</v>
      </c>
      <c r="Q129" s="1">
        <f t="shared" si="2"/>
        <v>1</v>
      </c>
    </row>
    <row r="130" spans="1:17" hidden="1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3"/>
        <v>1</v>
      </c>
      <c r="M130" s="1" t="str">
        <f>SABI_SUMMARY!L130</f>
        <v>CUB</v>
      </c>
      <c r="N130" s="1" t="str">
        <f>SABI_SUMMARY!M130</f>
        <v>NA_CUB</v>
      </c>
      <c r="O130" s="1" t="str">
        <f>SABI_SUMMARY!N130</f>
        <v>MORTALITY</v>
      </c>
      <c r="P130" s="1">
        <f>SABI_SUMMARY!O130</f>
        <v>1</v>
      </c>
      <c r="Q130" s="1">
        <f t="shared" si="2"/>
        <v>1</v>
      </c>
    </row>
    <row r="131" spans="1:17" hidden="1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si="3"/>
        <v>2</v>
      </c>
      <c r="M131" s="1" t="str">
        <f>SABI_SUMMARY!L131</f>
        <v>CUB</v>
      </c>
      <c r="N131" s="1" t="str">
        <f>SABI_SUMMARY!M131</f>
        <v>NA_CUB</v>
      </c>
      <c r="O131" s="1" t="str">
        <f>SABI_SUMMARY!N131</f>
        <v>MORTALITY</v>
      </c>
      <c r="P131" s="1">
        <f>SABI_SUMMARY!O131</f>
        <v>1</v>
      </c>
      <c r="Q131" s="1">
        <f t="shared" ref="Q131:Q194" si="4">IF(K131&lt;84,1,0)</f>
        <v>1</v>
      </c>
    </row>
    <row r="132" spans="1:17" hidden="1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ref="L132:L195" si="5">IF(Q132&gt;0,K132,84)</f>
        <v>2</v>
      </c>
      <c r="M132" s="1" t="str">
        <f>SABI_SUMMARY!L132</f>
        <v>CUB</v>
      </c>
      <c r="N132" s="1" t="str">
        <f>SABI_SUMMARY!M132</f>
        <v>NA_CUB</v>
      </c>
      <c r="O132" s="1" t="str">
        <f>SABI_SUMMARY!N132</f>
        <v>MORTALITY</v>
      </c>
      <c r="P132" s="1">
        <f>SABI_SUMMARY!O132</f>
        <v>1</v>
      </c>
      <c r="Q132" s="1">
        <f t="shared" si="4"/>
        <v>1</v>
      </c>
    </row>
    <row r="133" spans="1:17" hidden="1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5"/>
        <v>3</v>
      </c>
      <c r="M133" s="1" t="str">
        <f>SABI_SUMMARY!L133</f>
        <v>CUB</v>
      </c>
      <c r="N133" s="1" t="str">
        <f>SABI_SUMMARY!M133</f>
        <v>NA_CUB</v>
      </c>
      <c r="O133" s="1" t="str">
        <f>SABI_SUMMARY!N133</f>
        <v>MORTALITY</v>
      </c>
      <c r="P133" s="1">
        <f>SABI_SUMMARY!O133</f>
        <v>1</v>
      </c>
      <c r="Q133" s="1">
        <f t="shared" si="4"/>
        <v>1</v>
      </c>
    </row>
    <row r="134" spans="1:17" hidden="1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5"/>
        <v>3</v>
      </c>
      <c r="M134" s="1" t="str">
        <f>SABI_SUMMARY!L134</f>
        <v>CUB</v>
      </c>
      <c r="N134" s="1" t="str">
        <f>SABI_SUMMARY!M134</f>
        <v>NA_CUB</v>
      </c>
      <c r="O134" s="1" t="str">
        <f>SABI_SUMMARY!N134</f>
        <v>MORTALITY</v>
      </c>
      <c r="P134" s="1">
        <f>SABI_SUMMARY!O134</f>
        <v>1</v>
      </c>
      <c r="Q134" s="1">
        <f t="shared" si="4"/>
        <v>1</v>
      </c>
    </row>
    <row r="135" spans="1:17" hidden="1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5"/>
        <v>25</v>
      </c>
      <c r="M135" s="1" t="str">
        <f>SABI_SUMMARY!L135</f>
        <v>SUBADULT</v>
      </c>
      <c r="N135" s="1" t="str">
        <f>SABI_SUMMARY!M135</f>
        <v>MALE_SUBADULT</v>
      </c>
      <c r="O135" s="1" t="str">
        <f>SABI_SUMMARY!N135</f>
        <v>CENSORED</v>
      </c>
      <c r="P135" s="1">
        <f>SABI_SUMMARY!O135</f>
        <v>0</v>
      </c>
      <c r="Q135" s="1">
        <f t="shared" si="4"/>
        <v>1</v>
      </c>
    </row>
    <row r="136" spans="1:17" hidden="1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5"/>
        <v>25</v>
      </c>
      <c r="M136" s="1" t="str">
        <f>SABI_SUMMARY!L136</f>
        <v>SUBADULT</v>
      </c>
      <c r="N136" s="1" t="str">
        <f>SABI_SUMMARY!M136</f>
        <v>MALE_SUBADULT</v>
      </c>
      <c r="O136" s="1" t="str">
        <f>SABI_SUMMARY!N136</f>
        <v>CENSORED</v>
      </c>
      <c r="P136" s="1">
        <f>SABI_SUMMARY!O136</f>
        <v>0</v>
      </c>
      <c r="Q136" s="1">
        <f t="shared" si="4"/>
        <v>1</v>
      </c>
    </row>
    <row r="137" spans="1:17" hidden="1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5"/>
        <v>24</v>
      </c>
      <c r="M137" s="1" t="str">
        <f>SABI_SUMMARY!L137</f>
        <v>JUVENILE</v>
      </c>
      <c r="N137" s="1" t="str">
        <f>SABI_SUMMARY!M137</f>
        <v>FEMALE_JUVENILE</v>
      </c>
      <c r="O137" s="1" t="str">
        <f>SABI_SUMMARY!N137</f>
        <v>MORTALITY</v>
      </c>
      <c r="P137" s="1">
        <f>SABI_SUMMARY!O137</f>
        <v>1</v>
      </c>
      <c r="Q137" s="1">
        <f t="shared" si="4"/>
        <v>1</v>
      </c>
    </row>
    <row r="138" spans="1:17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5"/>
        <v>84</v>
      </c>
      <c r="M138" s="1" t="str">
        <f>SABI_SUMMARY!L138</f>
        <v>ADULT_84</v>
      </c>
      <c r="N138" s="1" t="str">
        <f>SABI_SUMMARY!M138</f>
        <v>FEMALE_ADULT_84</v>
      </c>
      <c r="O138" s="1" t="str">
        <f>SABI_SUMMARY!N138</f>
        <v>MORTALITY</v>
      </c>
      <c r="P138" s="1">
        <f>SABI_SUMMARY!O138</f>
        <v>1</v>
      </c>
      <c r="Q138" s="1">
        <f t="shared" si="4"/>
        <v>0</v>
      </c>
    </row>
    <row r="139" spans="1:17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5"/>
        <v>84</v>
      </c>
      <c r="M139" s="1" t="str">
        <f>SABI_SUMMARY!L139</f>
        <v>ADULT_84</v>
      </c>
      <c r="N139" s="1" t="str">
        <f>SABI_SUMMARY!M139</f>
        <v>FEMALE_ADULT_84</v>
      </c>
      <c r="O139" s="1" t="str">
        <f>SABI_SUMMARY!N139</f>
        <v>MORTALITY</v>
      </c>
      <c r="P139" s="1">
        <f>SABI_SUMMARY!O139</f>
        <v>1</v>
      </c>
      <c r="Q139" s="1">
        <f t="shared" si="4"/>
        <v>0</v>
      </c>
    </row>
    <row r="140" spans="1:17" hidden="1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5"/>
        <v>26</v>
      </c>
      <c r="M140" s="1" t="str">
        <f>SABI_SUMMARY!L140</f>
        <v>SUBADULT</v>
      </c>
      <c r="N140" s="1" t="str">
        <f>SABI_SUMMARY!M140</f>
        <v>MALE_SUBADULT</v>
      </c>
      <c r="O140" s="1" t="str">
        <f>SABI_SUMMARY!N140</f>
        <v>CENSORED</v>
      </c>
      <c r="P140" s="1">
        <f>SABI_SUMMARY!O140</f>
        <v>0</v>
      </c>
      <c r="Q140" s="1">
        <f t="shared" si="4"/>
        <v>1</v>
      </c>
    </row>
    <row r="141" spans="1:17" hidden="1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5"/>
        <v>1</v>
      </c>
      <c r="M141" s="1" t="str">
        <f>SABI_SUMMARY!L141</f>
        <v>CUB</v>
      </c>
      <c r="N141" s="1" t="str">
        <f>SABI_SUMMARY!M141</f>
        <v>NA_CUB</v>
      </c>
      <c r="O141" s="1" t="str">
        <f>SABI_SUMMARY!N141</f>
        <v>MORTALITY</v>
      </c>
      <c r="P141" s="1">
        <f>SABI_SUMMARY!O141</f>
        <v>1</v>
      </c>
      <c r="Q141" s="1">
        <f t="shared" si="4"/>
        <v>1</v>
      </c>
    </row>
    <row r="142" spans="1:17" hidden="1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5"/>
        <v>1</v>
      </c>
      <c r="M142" s="1" t="str">
        <f>SABI_SUMMARY!L142</f>
        <v>CUB</v>
      </c>
      <c r="N142" s="1" t="str">
        <f>SABI_SUMMARY!M142</f>
        <v>NA_CUB</v>
      </c>
      <c r="O142" s="1" t="str">
        <f>SABI_SUMMARY!N142</f>
        <v>MORTALITY</v>
      </c>
      <c r="P142" s="1">
        <f>SABI_SUMMARY!O142</f>
        <v>1</v>
      </c>
      <c r="Q142" s="1">
        <f t="shared" si="4"/>
        <v>1</v>
      </c>
    </row>
    <row r="143" spans="1:17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5"/>
        <v>84</v>
      </c>
      <c r="M143" s="1" t="str">
        <f>SABI_SUMMARY!L143</f>
        <v>ADULT_84</v>
      </c>
      <c r="N143" s="1" t="str">
        <f>SABI_SUMMARY!M143</f>
        <v>FEMALE_ADULT_84</v>
      </c>
      <c r="O143" s="1" t="str">
        <f>SABI_SUMMARY!N143</f>
        <v>CENSORED</v>
      </c>
      <c r="P143" s="1">
        <f>SABI_SUMMARY!O143</f>
        <v>0</v>
      </c>
      <c r="Q143" s="1">
        <f t="shared" si="4"/>
        <v>0</v>
      </c>
    </row>
    <row r="144" spans="1:17" hidden="1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5"/>
        <v>4</v>
      </c>
      <c r="M144" s="1" t="str">
        <f>SABI_SUMMARY!L144</f>
        <v>CUB</v>
      </c>
      <c r="N144" s="1" t="str">
        <f>SABI_SUMMARY!M144</f>
        <v>NA_CUB</v>
      </c>
      <c r="O144" s="1" t="str">
        <f>SABI_SUMMARY!N144</f>
        <v>MORTALITY</v>
      </c>
      <c r="P144" s="1">
        <f>SABI_SUMMARY!O144</f>
        <v>1</v>
      </c>
      <c r="Q144" s="1">
        <f t="shared" si="4"/>
        <v>1</v>
      </c>
    </row>
    <row r="145" spans="1:17" hidden="1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5"/>
        <v>6</v>
      </c>
      <c r="M145" s="1" t="str">
        <f>SABI_SUMMARY!L145</f>
        <v>CUB</v>
      </c>
      <c r="N145" s="1" t="str">
        <f>SABI_SUMMARY!M145</f>
        <v>NA_CUB</v>
      </c>
      <c r="O145" s="1" t="str">
        <f>SABI_SUMMARY!N145</f>
        <v>MORTALITY</v>
      </c>
      <c r="P145" s="1">
        <f>SABI_SUMMARY!O145</f>
        <v>1</v>
      </c>
      <c r="Q145" s="1">
        <f t="shared" si="4"/>
        <v>1</v>
      </c>
    </row>
    <row r="146" spans="1:17" hidden="1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5"/>
        <v>6</v>
      </c>
      <c r="M146" s="1" t="str">
        <f>SABI_SUMMARY!L146</f>
        <v>CUB</v>
      </c>
      <c r="N146" s="1" t="str">
        <f>SABI_SUMMARY!M146</f>
        <v>NA_CUB</v>
      </c>
      <c r="O146" s="1" t="str">
        <f>SABI_SUMMARY!N146</f>
        <v>MORTALITY</v>
      </c>
      <c r="P146" s="1">
        <f>SABI_SUMMARY!O146</f>
        <v>1</v>
      </c>
      <c r="Q146" s="1">
        <f t="shared" si="4"/>
        <v>1</v>
      </c>
    </row>
    <row r="147" spans="1:17" hidden="1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5"/>
        <v>1</v>
      </c>
      <c r="M147" s="1" t="str">
        <f>SABI_SUMMARY!L147</f>
        <v>CUB</v>
      </c>
      <c r="N147" s="1" t="str">
        <f>SABI_SUMMARY!M147</f>
        <v>NA_CUB</v>
      </c>
      <c r="O147" s="1" t="str">
        <f>SABI_SUMMARY!N147</f>
        <v>MORTALITY</v>
      </c>
      <c r="P147" s="1">
        <f>SABI_SUMMARY!O147</f>
        <v>1</v>
      </c>
      <c r="Q147" s="1">
        <f t="shared" si="4"/>
        <v>1</v>
      </c>
    </row>
    <row r="148" spans="1:17" hidden="1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5"/>
        <v>1</v>
      </c>
      <c r="M148" s="1" t="str">
        <f>SABI_SUMMARY!L148</f>
        <v>CUB</v>
      </c>
      <c r="N148" s="1" t="str">
        <f>SABI_SUMMARY!M148</f>
        <v>NA_CUB</v>
      </c>
      <c r="O148" s="1" t="str">
        <f>SABI_SUMMARY!N148</f>
        <v>MORTALITY</v>
      </c>
      <c r="P148" s="1">
        <f>SABI_SUMMARY!O148</f>
        <v>1</v>
      </c>
      <c r="Q148" s="1">
        <f t="shared" si="4"/>
        <v>1</v>
      </c>
    </row>
    <row r="149" spans="1:17" hidden="1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5"/>
        <v>2</v>
      </c>
      <c r="M149" s="1" t="str">
        <f>SABI_SUMMARY!L149</f>
        <v>CUB</v>
      </c>
      <c r="N149" s="1" t="str">
        <f>SABI_SUMMARY!M149</f>
        <v>NA_CUB</v>
      </c>
      <c r="O149" s="1" t="str">
        <f>SABI_SUMMARY!N149</f>
        <v>MORTALITY</v>
      </c>
      <c r="P149" s="1">
        <f>SABI_SUMMARY!O149</f>
        <v>1</v>
      </c>
      <c r="Q149" s="1">
        <f t="shared" si="4"/>
        <v>1</v>
      </c>
    </row>
    <row r="150" spans="1:17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5"/>
        <v>84</v>
      </c>
      <c r="M150" s="1" t="str">
        <f>SABI_SUMMARY!L150</f>
        <v>ADULT_84</v>
      </c>
      <c r="N150" s="1" t="str">
        <f>SABI_SUMMARY!M150</f>
        <v>FEMALE_ADULT_84</v>
      </c>
      <c r="O150" s="1" t="str">
        <f>SABI_SUMMARY!N150</f>
        <v>MORTALITY</v>
      </c>
      <c r="P150" s="1">
        <f>SABI_SUMMARY!O150</f>
        <v>1</v>
      </c>
      <c r="Q150" s="1">
        <f t="shared" si="4"/>
        <v>0</v>
      </c>
    </row>
    <row r="151" spans="1:17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5"/>
        <v>69</v>
      </c>
      <c r="M151" s="1" t="str">
        <f>SABI_SUMMARY!L151</f>
        <v>ADULT_60_72</v>
      </c>
      <c r="N151" s="1" t="str">
        <f>SABI_SUMMARY!M151</f>
        <v>FEMALE_ADULT_60_72</v>
      </c>
      <c r="O151" s="1" t="str">
        <f>SABI_SUMMARY!N151</f>
        <v>CENSORED</v>
      </c>
      <c r="P151" s="1">
        <f>SABI_SUMMARY!O151</f>
        <v>0</v>
      </c>
      <c r="Q151" s="1">
        <f t="shared" si="4"/>
        <v>1</v>
      </c>
    </row>
    <row r="152" spans="1:17" hidden="1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5"/>
        <v>1</v>
      </c>
      <c r="M152" s="1" t="str">
        <f>SABI_SUMMARY!L152</f>
        <v>CUB</v>
      </c>
      <c r="N152" s="1" t="str">
        <f>SABI_SUMMARY!M152</f>
        <v>NA_CUB</v>
      </c>
      <c r="O152" s="1" t="str">
        <f>SABI_SUMMARY!N152</f>
        <v>MORTALITY</v>
      </c>
      <c r="P152" s="1">
        <f>SABI_SUMMARY!O152</f>
        <v>1</v>
      </c>
      <c r="Q152" s="1">
        <f t="shared" si="4"/>
        <v>1</v>
      </c>
    </row>
    <row r="153" spans="1:17" hidden="1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5"/>
        <v>1</v>
      </c>
      <c r="M153" s="1" t="str">
        <f>SABI_SUMMARY!L153</f>
        <v>CUB</v>
      </c>
      <c r="N153" s="1" t="str">
        <f>SABI_SUMMARY!M153</f>
        <v>NA_CUB</v>
      </c>
      <c r="O153" s="1" t="str">
        <f>SABI_SUMMARY!N153</f>
        <v>MORTALITY</v>
      </c>
      <c r="P153" s="1">
        <f>SABI_SUMMARY!O153</f>
        <v>1</v>
      </c>
      <c r="Q153" s="1">
        <f t="shared" si="4"/>
        <v>1</v>
      </c>
    </row>
    <row r="154" spans="1:17" hidden="1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5"/>
        <v>29</v>
      </c>
      <c r="M154" s="1" t="str">
        <f>SABI_SUMMARY!L154</f>
        <v>SUBADULT</v>
      </c>
      <c r="N154" s="1" t="str">
        <f>SABI_SUMMARY!M154</f>
        <v>FEMALE_SUBADULT</v>
      </c>
      <c r="O154" s="1" t="str">
        <f>SABI_SUMMARY!N154</f>
        <v>CENSORED</v>
      </c>
      <c r="P154" s="1">
        <f>SABI_SUMMARY!O154</f>
        <v>0</v>
      </c>
      <c r="Q154" s="1">
        <f t="shared" si="4"/>
        <v>1</v>
      </c>
    </row>
    <row r="155" spans="1:17" hidden="1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5"/>
        <v>19</v>
      </c>
      <c r="M155" s="1" t="str">
        <f>SABI_SUMMARY!L155</f>
        <v>JUVENILE</v>
      </c>
      <c r="N155" s="1" t="str">
        <f>SABI_SUMMARY!M155</f>
        <v>FEMALE_JUVENILE</v>
      </c>
      <c r="O155" s="1" t="str">
        <f>SABI_SUMMARY!N155</f>
        <v>CENSORED</v>
      </c>
      <c r="P155" s="1">
        <f>SABI_SUMMARY!O155</f>
        <v>0</v>
      </c>
      <c r="Q155" s="1">
        <f t="shared" si="4"/>
        <v>1</v>
      </c>
    </row>
    <row r="156" spans="1:17" hidden="1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5"/>
        <v>2</v>
      </c>
      <c r="M156" s="1" t="str">
        <f>SABI_SUMMARY!L156</f>
        <v>CUB</v>
      </c>
      <c r="N156" s="1" t="str">
        <f>SABI_SUMMARY!M156</f>
        <v>NA_CUB</v>
      </c>
      <c r="O156" s="1" t="str">
        <f>SABI_SUMMARY!N156</f>
        <v>MORTALITY</v>
      </c>
      <c r="P156" s="1">
        <f>SABI_SUMMARY!O156</f>
        <v>1</v>
      </c>
      <c r="Q156" s="1">
        <f t="shared" si="4"/>
        <v>1</v>
      </c>
    </row>
    <row r="157" spans="1:17" hidden="1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5"/>
        <v>2</v>
      </c>
      <c r="M157" s="1" t="str">
        <f>SABI_SUMMARY!L157</f>
        <v>CUB</v>
      </c>
      <c r="N157" s="1" t="str">
        <f>SABI_SUMMARY!M157</f>
        <v>NA_CUB</v>
      </c>
      <c r="O157" s="1" t="str">
        <f>SABI_SUMMARY!N157</f>
        <v>MORTALITY</v>
      </c>
      <c r="P157" s="1">
        <f>SABI_SUMMARY!O157</f>
        <v>1</v>
      </c>
      <c r="Q157" s="1">
        <f t="shared" si="4"/>
        <v>1</v>
      </c>
    </row>
    <row r="158" spans="1:17" hidden="1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5"/>
        <v>2</v>
      </c>
      <c r="M158" s="1" t="str">
        <f>SABI_SUMMARY!L158</f>
        <v>CUB</v>
      </c>
      <c r="N158" s="1" t="str">
        <f>SABI_SUMMARY!M158</f>
        <v>NA_CUB</v>
      </c>
      <c r="O158" s="1" t="str">
        <f>SABI_SUMMARY!N158</f>
        <v>MORTALITY</v>
      </c>
      <c r="P158" s="1">
        <f>SABI_SUMMARY!O158</f>
        <v>1</v>
      </c>
      <c r="Q158" s="1">
        <f t="shared" si="4"/>
        <v>1</v>
      </c>
    </row>
    <row r="159" spans="1:17" hidden="1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5"/>
        <v>4</v>
      </c>
      <c r="M159" s="1" t="str">
        <f>SABI_SUMMARY!L159</f>
        <v>CUB</v>
      </c>
      <c r="N159" s="1" t="str">
        <f>SABI_SUMMARY!M159</f>
        <v>NA_CUB</v>
      </c>
      <c r="O159" s="1" t="str">
        <f>SABI_SUMMARY!N159</f>
        <v>MORTALITY</v>
      </c>
      <c r="P159" s="1">
        <f>SABI_SUMMARY!O159</f>
        <v>1</v>
      </c>
      <c r="Q159" s="1">
        <f t="shared" si="4"/>
        <v>1</v>
      </c>
    </row>
    <row r="160" spans="1:17" hidden="1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5"/>
        <v>25</v>
      </c>
      <c r="M160" s="1" t="str">
        <f>SABI_SUMMARY!L160</f>
        <v>SUBADULT</v>
      </c>
      <c r="N160" s="1" t="str">
        <f>SABI_SUMMARY!M160</f>
        <v>FEMALE_SUBADULT</v>
      </c>
      <c r="O160" s="1" t="str">
        <f>SABI_SUMMARY!N160</f>
        <v>CENSORED</v>
      </c>
      <c r="P160" s="1">
        <f>SABI_SUMMARY!O160</f>
        <v>0</v>
      </c>
      <c r="Q160" s="1">
        <f t="shared" si="4"/>
        <v>1</v>
      </c>
    </row>
    <row r="161" spans="1:17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5"/>
        <v>48</v>
      </c>
      <c r="M161" s="1" t="str">
        <f>SABI_SUMMARY!L161</f>
        <v>ADULT_36_48</v>
      </c>
      <c r="N161" s="1" t="str">
        <f>SABI_SUMMARY!M161</f>
        <v>MALE_ADULT_36_48</v>
      </c>
      <c r="O161" s="1" t="str">
        <f>SABI_SUMMARY!N161</f>
        <v>CENSORED</v>
      </c>
      <c r="P161" s="1">
        <f>SABI_SUMMARY!O161</f>
        <v>0</v>
      </c>
      <c r="Q161" s="1">
        <f t="shared" si="4"/>
        <v>1</v>
      </c>
    </row>
    <row r="162" spans="1:17" hidden="1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5"/>
        <v>11</v>
      </c>
      <c r="M162" s="1" t="str">
        <f>SABI_SUMMARY!L162</f>
        <v>CUB</v>
      </c>
      <c r="N162" s="1" t="str">
        <f>SABI_SUMMARY!M162</f>
        <v>MALE_CUB</v>
      </c>
      <c r="O162" s="1" t="str">
        <f>SABI_SUMMARY!N162</f>
        <v>MORTALITY</v>
      </c>
      <c r="P162" s="1">
        <f>SABI_SUMMARY!O162</f>
        <v>1</v>
      </c>
      <c r="Q162" s="1">
        <f t="shared" si="4"/>
        <v>1</v>
      </c>
    </row>
    <row r="163" spans="1:17" hidden="1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5"/>
        <v>22</v>
      </c>
      <c r="M163" s="1" t="str">
        <f>SABI_SUMMARY!L163</f>
        <v>JUVENILE</v>
      </c>
      <c r="N163" s="1" t="str">
        <f>SABI_SUMMARY!M163</f>
        <v>FEMALE_JUVENILE</v>
      </c>
      <c r="O163" s="1" t="str">
        <f>SABI_SUMMARY!N163</f>
        <v>CENSORED</v>
      </c>
      <c r="P163" s="1">
        <f>SABI_SUMMARY!O163</f>
        <v>0</v>
      </c>
      <c r="Q163" s="1">
        <f t="shared" si="4"/>
        <v>1</v>
      </c>
    </row>
    <row r="164" spans="1:17" hidden="1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5"/>
        <v>21</v>
      </c>
      <c r="M164" s="1" t="str">
        <f>SABI_SUMMARY!L164</f>
        <v>JUVENILE</v>
      </c>
      <c r="N164" s="1" t="str">
        <f>SABI_SUMMARY!M164</f>
        <v>MALE_JUVENILE</v>
      </c>
      <c r="O164" s="1" t="str">
        <f>SABI_SUMMARY!N164</f>
        <v>CENSORED</v>
      </c>
      <c r="P164" s="1">
        <f>SABI_SUMMARY!O164</f>
        <v>0</v>
      </c>
      <c r="Q164" s="1">
        <f t="shared" si="4"/>
        <v>1</v>
      </c>
    </row>
    <row r="165" spans="1:17" hidden="1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5"/>
        <v>21</v>
      </c>
      <c r="M165" s="1" t="str">
        <f>SABI_SUMMARY!L165</f>
        <v>JUVENILE</v>
      </c>
      <c r="N165" s="1" t="str">
        <f>SABI_SUMMARY!M165</f>
        <v>MALE_JUVENILE</v>
      </c>
      <c r="O165" s="1" t="str">
        <f>SABI_SUMMARY!N165</f>
        <v>CENSORED</v>
      </c>
      <c r="P165" s="1">
        <f>SABI_SUMMARY!O165</f>
        <v>0</v>
      </c>
      <c r="Q165" s="1">
        <f t="shared" si="4"/>
        <v>1</v>
      </c>
    </row>
    <row r="166" spans="1:17" hidden="1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5"/>
        <v>29</v>
      </c>
      <c r="M166" s="1" t="str">
        <f>SABI_SUMMARY!L166</f>
        <v>SUBADULT</v>
      </c>
      <c r="N166" s="1" t="str">
        <f>SABI_SUMMARY!M166</f>
        <v>FEMALE_SUBADULT</v>
      </c>
      <c r="O166" s="1" t="str">
        <f>SABI_SUMMARY!N166</f>
        <v>CENSORED</v>
      </c>
      <c r="P166" s="1">
        <f>SABI_SUMMARY!O166</f>
        <v>0</v>
      </c>
      <c r="Q166" s="1">
        <f t="shared" si="4"/>
        <v>1</v>
      </c>
    </row>
    <row r="167" spans="1:17" hidden="1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5"/>
        <v>2</v>
      </c>
      <c r="M167" s="1" t="str">
        <f>SABI_SUMMARY!L167</f>
        <v>CUB</v>
      </c>
      <c r="N167" s="1" t="str">
        <f>SABI_SUMMARY!M167</f>
        <v>NA_CUB</v>
      </c>
      <c r="O167" s="1" t="str">
        <f>SABI_SUMMARY!N167</f>
        <v>MORTALITY</v>
      </c>
      <c r="P167" s="1">
        <f>SABI_SUMMARY!O167</f>
        <v>1</v>
      </c>
      <c r="Q167" s="1">
        <f t="shared" si="4"/>
        <v>1</v>
      </c>
    </row>
    <row r="168" spans="1:17" hidden="1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5"/>
        <v>5</v>
      </c>
      <c r="M168" s="1" t="str">
        <f>SABI_SUMMARY!L168</f>
        <v>CUB</v>
      </c>
      <c r="N168" s="1" t="str">
        <f>SABI_SUMMARY!M168</f>
        <v>MALE_CUB</v>
      </c>
      <c r="O168" s="1" t="str">
        <f>SABI_SUMMARY!N168</f>
        <v>MORTALITY</v>
      </c>
      <c r="P168" s="1">
        <f>SABI_SUMMARY!O168</f>
        <v>1</v>
      </c>
      <c r="Q168" s="1">
        <f t="shared" si="4"/>
        <v>1</v>
      </c>
    </row>
    <row r="169" spans="1:17" hidden="1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5"/>
        <v>7</v>
      </c>
      <c r="M169" s="1" t="str">
        <f>SABI_SUMMARY!L169</f>
        <v>CUB</v>
      </c>
      <c r="N169" s="1" t="str">
        <f>SABI_SUMMARY!M169</f>
        <v>NA_CUB</v>
      </c>
      <c r="O169" s="1" t="str">
        <f>SABI_SUMMARY!N169</f>
        <v>MORTALITY</v>
      </c>
      <c r="P169" s="1">
        <f>SABI_SUMMARY!O169</f>
        <v>1</v>
      </c>
      <c r="Q169" s="1">
        <f t="shared" si="4"/>
        <v>1</v>
      </c>
    </row>
    <row r="170" spans="1:17" hidden="1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5"/>
        <v>35</v>
      </c>
      <c r="M170" s="1" t="str">
        <f>SABI_SUMMARY!L170</f>
        <v>SUBADULT</v>
      </c>
      <c r="N170" s="1" t="str">
        <f>SABI_SUMMARY!M170</f>
        <v>MALE_SUBADULT</v>
      </c>
      <c r="O170" s="1" t="str">
        <f>SABI_SUMMARY!N170</f>
        <v>CENSORED</v>
      </c>
      <c r="P170" s="1">
        <f>SABI_SUMMARY!O170</f>
        <v>0</v>
      </c>
      <c r="Q170" s="1">
        <f t="shared" si="4"/>
        <v>1</v>
      </c>
    </row>
    <row r="171" spans="1:17" hidden="1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5"/>
        <v>12</v>
      </c>
      <c r="M171" s="1" t="str">
        <f>SABI_SUMMARY!L171</f>
        <v>CUB</v>
      </c>
      <c r="N171" s="1" t="str">
        <f>SABI_SUMMARY!M171</f>
        <v>FEMALE_CUB</v>
      </c>
      <c r="O171" s="1" t="str">
        <f>SABI_SUMMARY!N171</f>
        <v>CENSORED</v>
      </c>
      <c r="P171" s="1">
        <f>SABI_SUMMARY!O171</f>
        <v>0</v>
      </c>
      <c r="Q171" s="1">
        <f t="shared" si="4"/>
        <v>1</v>
      </c>
    </row>
    <row r="172" spans="1:17" hidden="1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5"/>
        <v>12</v>
      </c>
      <c r="M172" s="1" t="str">
        <f>SABI_SUMMARY!L172</f>
        <v>CUB</v>
      </c>
      <c r="N172" s="1" t="str">
        <f>SABI_SUMMARY!M172</f>
        <v>MALE_CUB</v>
      </c>
      <c r="O172" s="1" t="str">
        <f>SABI_SUMMARY!N172</f>
        <v>CENSORED</v>
      </c>
      <c r="P172" s="1">
        <f>SABI_SUMMARY!O172</f>
        <v>0</v>
      </c>
      <c r="Q172" s="1">
        <f t="shared" si="4"/>
        <v>1</v>
      </c>
    </row>
    <row r="173" spans="1:17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5"/>
        <v>38</v>
      </c>
      <c r="M173" s="1" t="str">
        <f>SABI_SUMMARY!L173</f>
        <v>ADULT_36_48</v>
      </c>
      <c r="N173" s="1" t="str">
        <f>SABI_SUMMARY!M173</f>
        <v>FEMALE_ADULT_36_48</v>
      </c>
      <c r="O173" s="1" t="str">
        <f>SABI_SUMMARY!N173</f>
        <v>MORTALITY</v>
      </c>
      <c r="P173" s="1">
        <f>SABI_SUMMARY!O173</f>
        <v>1</v>
      </c>
      <c r="Q173" s="1">
        <f t="shared" si="4"/>
        <v>1</v>
      </c>
    </row>
    <row r="174" spans="1:17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5"/>
        <v>57</v>
      </c>
      <c r="M174" s="1" t="str">
        <f>SABI_SUMMARY!L174</f>
        <v>ADULT_48_60</v>
      </c>
      <c r="N174" s="1" t="str">
        <f>SABI_SUMMARY!M174</f>
        <v>FEMALE_ADULT_48_60</v>
      </c>
      <c r="O174" s="1" t="str">
        <f>SABI_SUMMARY!N174</f>
        <v>CENSORED</v>
      </c>
      <c r="P174" s="1">
        <f>SABI_SUMMARY!O174</f>
        <v>0</v>
      </c>
      <c r="Q174" s="1">
        <f t="shared" si="4"/>
        <v>1</v>
      </c>
    </row>
    <row r="175" spans="1:17" hidden="1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5"/>
        <v>19</v>
      </c>
      <c r="M175" s="1" t="str">
        <f>SABI_SUMMARY!L175</f>
        <v>JUVENILE</v>
      </c>
      <c r="N175" s="1" t="str">
        <f>SABI_SUMMARY!M175</f>
        <v>MALE_JUVENILE</v>
      </c>
      <c r="O175" s="1" t="str">
        <f>SABI_SUMMARY!N175</f>
        <v>CENSORED</v>
      </c>
      <c r="P175" s="1">
        <f>SABI_SUMMARY!O175</f>
        <v>0</v>
      </c>
      <c r="Q175" s="1">
        <f t="shared" si="4"/>
        <v>1</v>
      </c>
    </row>
    <row r="176" spans="1:17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5"/>
        <v>82</v>
      </c>
      <c r="M176" s="1" t="str">
        <f>SABI_SUMMARY!L176</f>
        <v>ADULT_72_84</v>
      </c>
      <c r="N176" s="1" t="str">
        <f>SABI_SUMMARY!M176</f>
        <v>FEMALE_ADULT_72_84</v>
      </c>
      <c r="O176" s="1" t="str">
        <f>SABI_SUMMARY!N176</f>
        <v>MORTALITY</v>
      </c>
      <c r="P176" s="1">
        <f>SABI_SUMMARY!O176</f>
        <v>1</v>
      </c>
      <c r="Q176" s="1">
        <f t="shared" si="4"/>
        <v>1</v>
      </c>
    </row>
    <row r="177" spans="1:17" hidden="1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5"/>
        <v>3</v>
      </c>
      <c r="M177" s="1" t="str">
        <f>SABI_SUMMARY!L177</f>
        <v>CUB</v>
      </c>
      <c r="N177" s="1" t="str">
        <f>SABI_SUMMARY!M177</f>
        <v>NA_CUB</v>
      </c>
      <c r="O177" s="1" t="str">
        <f>SABI_SUMMARY!N177</f>
        <v>MORTALITY</v>
      </c>
      <c r="P177" s="1">
        <f>SABI_SUMMARY!O177</f>
        <v>1</v>
      </c>
      <c r="Q177" s="1">
        <f t="shared" si="4"/>
        <v>1</v>
      </c>
    </row>
    <row r="178" spans="1:17" hidden="1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5"/>
        <v>3</v>
      </c>
      <c r="M178" s="1" t="str">
        <f>SABI_SUMMARY!L178</f>
        <v>CUB</v>
      </c>
      <c r="N178" s="1" t="str">
        <f>SABI_SUMMARY!M178</f>
        <v>NA_CUB</v>
      </c>
      <c r="O178" s="1" t="str">
        <f>SABI_SUMMARY!N178</f>
        <v>MORTALITY</v>
      </c>
      <c r="P178" s="1">
        <f>SABI_SUMMARY!O178</f>
        <v>1</v>
      </c>
      <c r="Q178" s="1">
        <f t="shared" si="4"/>
        <v>1</v>
      </c>
    </row>
    <row r="179" spans="1:17" hidden="1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5"/>
        <v>13</v>
      </c>
      <c r="M179" s="1" t="str">
        <f>SABI_SUMMARY!L179</f>
        <v>JUVENILE</v>
      </c>
      <c r="N179" s="1" t="str">
        <f>SABI_SUMMARY!M179</f>
        <v>FEMALE_JUVENILE</v>
      </c>
      <c r="O179" s="1" t="str">
        <f>SABI_SUMMARY!N179</f>
        <v>CENSORED</v>
      </c>
      <c r="P179" s="1">
        <f>SABI_SUMMARY!O179</f>
        <v>0</v>
      </c>
      <c r="Q179" s="1">
        <f t="shared" si="4"/>
        <v>1</v>
      </c>
    </row>
    <row r="180" spans="1:17" hidden="1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5"/>
        <v>20</v>
      </c>
      <c r="M180" s="1" t="str">
        <f>SABI_SUMMARY!L180</f>
        <v>JUVENILE</v>
      </c>
      <c r="N180" s="1" t="str">
        <f>SABI_SUMMARY!M180</f>
        <v>MALE_JUVENILE</v>
      </c>
      <c r="O180" s="1" t="str">
        <f>SABI_SUMMARY!N180</f>
        <v>MORTALITY</v>
      </c>
      <c r="P180" s="1">
        <f>SABI_SUMMARY!O180</f>
        <v>1</v>
      </c>
      <c r="Q180" s="1">
        <f t="shared" si="4"/>
        <v>1</v>
      </c>
    </row>
    <row r="181" spans="1:17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5"/>
        <v>84</v>
      </c>
      <c r="M181" s="1" t="str">
        <f>SABI_SUMMARY!L181</f>
        <v>ADULT_84</v>
      </c>
      <c r="N181" s="1" t="str">
        <f>SABI_SUMMARY!M181</f>
        <v>FEMALE_ADULT_84</v>
      </c>
      <c r="O181" s="1" t="str">
        <f>SABI_SUMMARY!N181</f>
        <v>MORTALITY</v>
      </c>
      <c r="P181" s="1">
        <f>SABI_SUMMARY!O181</f>
        <v>1</v>
      </c>
      <c r="Q181" s="1">
        <f t="shared" si="4"/>
        <v>0</v>
      </c>
    </row>
    <row r="182" spans="1:17" hidden="1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5"/>
        <v>14</v>
      </c>
      <c r="M182" s="1" t="str">
        <f>SABI_SUMMARY!L182</f>
        <v>JUVENILE</v>
      </c>
      <c r="N182" s="1" t="str">
        <f>SABI_SUMMARY!M182</f>
        <v>MALE_JUVENILE</v>
      </c>
      <c r="O182" s="1" t="str">
        <f>SABI_SUMMARY!N182</f>
        <v>CENSORED</v>
      </c>
      <c r="P182" s="1">
        <f>SABI_SUMMARY!O182</f>
        <v>0</v>
      </c>
      <c r="Q182" s="1">
        <f t="shared" si="4"/>
        <v>1</v>
      </c>
    </row>
    <row r="183" spans="1:17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5"/>
        <v>66</v>
      </c>
      <c r="M183" s="1" t="str">
        <f>SABI_SUMMARY!L183</f>
        <v>ADULT_60_72</v>
      </c>
      <c r="N183" s="1" t="str">
        <f>SABI_SUMMARY!M183</f>
        <v>FEMALE_ADULT_60_72</v>
      </c>
      <c r="O183" s="1" t="str">
        <f>SABI_SUMMARY!N183</f>
        <v>MORTALITY</v>
      </c>
      <c r="P183" s="1">
        <f>SABI_SUMMARY!O183</f>
        <v>1</v>
      </c>
      <c r="Q183" s="1">
        <f t="shared" si="4"/>
        <v>1</v>
      </c>
    </row>
    <row r="184" spans="1:17" hidden="1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5"/>
        <v>1</v>
      </c>
      <c r="M184" s="1" t="str">
        <f>SABI_SUMMARY!L184</f>
        <v>CUB</v>
      </c>
      <c r="N184" s="1" t="str">
        <f>SABI_SUMMARY!M184</f>
        <v>NA_CUB</v>
      </c>
      <c r="O184" s="1" t="str">
        <f>SABI_SUMMARY!N184</f>
        <v>MORTALITY</v>
      </c>
      <c r="P184" s="1">
        <f>SABI_SUMMARY!O184</f>
        <v>1</v>
      </c>
      <c r="Q184" s="1">
        <f t="shared" si="4"/>
        <v>1</v>
      </c>
    </row>
    <row r="185" spans="1:17" hidden="1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5"/>
        <v>1</v>
      </c>
      <c r="M185" s="1" t="str">
        <f>SABI_SUMMARY!L185</f>
        <v>CUB</v>
      </c>
      <c r="N185" s="1" t="str">
        <f>SABI_SUMMARY!M185</f>
        <v>NA_CUB</v>
      </c>
      <c r="O185" s="1" t="str">
        <f>SABI_SUMMARY!N185</f>
        <v>MORTALITY</v>
      </c>
      <c r="P185" s="1">
        <f>SABI_SUMMARY!O185</f>
        <v>1</v>
      </c>
      <c r="Q185" s="1">
        <f t="shared" si="4"/>
        <v>1</v>
      </c>
    </row>
    <row r="186" spans="1:17" hidden="1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5"/>
        <v>36</v>
      </c>
      <c r="M186" s="1" t="str">
        <f>SABI_SUMMARY!L186</f>
        <v>SUBADULT</v>
      </c>
      <c r="N186" s="1" t="str">
        <f>SABI_SUMMARY!M186</f>
        <v>MALE_SUBADULT</v>
      </c>
      <c r="O186" s="1" t="str">
        <f>SABI_SUMMARY!N186</f>
        <v>CENSORED</v>
      </c>
      <c r="P186" s="1">
        <f>SABI_SUMMARY!O186</f>
        <v>0</v>
      </c>
      <c r="Q186" s="1">
        <f t="shared" si="4"/>
        <v>1</v>
      </c>
    </row>
    <row r="187" spans="1:17" hidden="1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5"/>
        <v>4</v>
      </c>
      <c r="M187" s="1" t="str">
        <f>SABI_SUMMARY!L187</f>
        <v>CUB</v>
      </c>
      <c r="N187" s="1" t="str">
        <f>SABI_SUMMARY!M187</f>
        <v>NA_CUB</v>
      </c>
      <c r="O187" s="1" t="str">
        <f>SABI_SUMMARY!N187</f>
        <v>MORTALITY</v>
      </c>
      <c r="P187" s="1">
        <f>SABI_SUMMARY!O187</f>
        <v>1</v>
      </c>
      <c r="Q187" s="1">
        <f t="shared" si="4"/>
        <v>1</v>
      </c>
    </row>
    <row r="188" spans="1:17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5"/>
        <v>58</v>
      </c>
      <c r="M188" s="1" t="str">
        <f>SABI_SUMMARY!L188</f>
        <v>ADULT_48_60</v>
      </c>
      <c r="N188" s="1" t="str">
        <f>SABI_SUMMARY!M188</f>
        <v>FEMALE_ADULT_48_60</v>
      </c>
      <c r="O188" s="1" t="str">
        <f>SABI_SUMMARY!N188</f>
        <v>MORTALITY</v>
      </c>
      <c r="P188" s="1">
        <f>SABI_SUMMARY!O188</f>
        <v>1</v>
      </c>
      <c r="Q188" s="1">
        <f t="shared" si="4"/>
        <v>1</v>
      </c>
    </row>
    <row r="189" spans="1:17" hidden="1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5"/>
        <v>17</v>
      </c>
      <c r="M189" s="1" t="str">
        <f>SABI_SUMMARY!L189</f>
        <v>JUVENILE</v>
      </c>
      <c r="N189" s="1" t="str">
        <f>SABI_SUMMARY!M189</f>
        <v>MALE_JUVENILE</v>
      </c>
      <c r="O189" s="1" t="str">
        <f>SABI_SUMMARY!N189</f>
        <v>CENSORED</v>
      </c>
      <c r="P189" s="1">
        <f>SABI_SUMMARY!O189</f>
        <v>0</v>
      </c>
      <c r="Q189" s="1">
        <f t="shared" si="4"/>
        <v>1</v>
      </c>
    </row>
    <row r="190" spans="1:17" hidden="1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5"/>
        <v>2</v>
      </c>
      <c r="M190" s="1" t="str">
        <f>SABI_SUMMARY!L190</f>
        <v>CUB</v>
      </c>
      <c r="N190" s="1" t="str">
        <f>SABI_SUMMARY!M190</f>
        <v>NA_CUB</v>
      </c>
      <c r="O190" s="1" t="str">
        <f>SABI_SUMMARY!N190</f>
        <v>MORTALITY</v>
      </c>
      <c r="P190" s="1">
        <f>SABI_SUMMARY!O190</f>
        <v>1</v>
      </c>
      <c r="Q190" s="1">
        <f t="shared" si="4"/>
        <v>1</v>
      </c>
    </row>
    <row r="191" spans="1:17" hidden="1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5"/>
        <v>2</v>
      </c>
      <c r="M191" s="1" t="str">
        <f>SABI_SUMMARY!L191</f>
        <v>CUB</v>
      </c>
      <c r="N191" s="1" t="str">
        <f>SABI_SUMMARY!M191</f>
        <v>NA_CUB</v>
      </c>
      <c r="O191" s="1" t="str">
        <f>SABI_SUMMARY!N191</f>
        <v>MORTALITY</v>
      </c>
      <c r="P191" s="1">
        <f>SABI_SUMMARY!O191</f>
        <v>1</v>
      </c>
      <c r="Q191" s="1">
        <f t="shared" si="4"/>
        <v>1</v>
      </c>
    </row>
    <row r="192" spans="1:17" hidden="1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5"/>
        <v>4</v>
      </c>
      <c r="M192" s="1" t="str">
        <f>SABI_SUMMARY!L192</f>
        <v>CUB</v>
      </c>
      <c r="N192" s="1" t="str">
        <f>SABI_SUMMARY!M192</f>
        <v>MALE_CUB</v>
      </c>
      <c r="O192" s="1" t="str">
        <f>SABI_SUMMARY!N192</f>
        <v>MORTALITY</v>
      </c>
      <c r="P192" s="1">
        <f>SABI_SUMMARY!O192</f>
        <v>1</v>
      </c>
      <c r="Q192" s="1">
        <f t="shared" si="4"/>
        <v>1</v>
      </c>
    </row>
    <row r="193" spans="1:17" hidden="1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5"/>
        <v>32</v>
      </c>
      <c r="M193" s="1" t="str">
        <f>SABI_SUMMARY!L193</f>
        <v>SUBADULT</v>
      </c>
      <c r="N193" s="1" t="str">
        <f>SABI_SUMMARY!M193</f>
        <v>FEMALE_SUBADULT</v>
      </c>
      <c r="O193" s="1" t="str">
        <f>SABI_SUMMARY!N193</f>
        <v>MORTALITY</v>
      </c>
      <c r="P193" s="1">
        <f>SABI_SUMMARY!O193</f>
        <v>1</v>
      </c>
      <c r="Q193" s="1">
        <f t="shared" si="4"/>
        <v>1</v>
      </c>
    </row>
    <row r="194" spans="1:17" hidden="1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5"/>
        <v>4</v>
      </c>
      <c r="M194" s="1" t="str">
        <f>SABI_SUMMARY!L194</f>
        <v>CUB</v>
      </c>
      <c r="N194" s="1" t="str">
        <f>SABI_SUMMARY!M194</f>
        <v>NA_CUB</v>
      </c>
      <c r="O194" s="1" t="str">
        <f>SABI_SUMMARY!N194</f>
        <v>MORTALITY</v>
      </c>
      <c r="P194" s="1">
        <f>SABI_SUMMARY!O194</f>
        <v>1</v>
      </c>
      <c r="Q194" s="1">
        <f t="shared" si="4"/>
        <v>1</v>
      </c>
    </row>
    <row r="195" spans="1:17" hidden="1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si="5"/>
        <v>4</v>
      </c>
      <c r="M195" s="1" t="str">
        <f>SABI_SUMMARY!L195</f>
        <v>CUB</v>
      </c>
      <c r="N195" s="1" t="str">
        <f>SABI_SUMMARY!M195</f>
        <v>NA_CUB</v>
      </c>
      <c r="O195" s="1" t="str">
        <f>SABI_SUMMARY!N195</f>
        <v>MORTALITY</v>
      </c>
      <c r="P195" s="1">
        <f>SABI_SUMMARY!O195</f>
        <v>1</v>
      </c>
      <c r="Q195" s="1">
        <f t="shared" ref="Q195:Q258" si="6">IF(K195&lt;84,1,0)</f>
        <v>1</v>
      </c>
    </row>
    <row r="196" spans="1:17" hidden="1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ref="L196:L259" si="7">IF(Q196&gt;0,K196,84)</f>
        <v>1</v>
      </c>
      <c r="M196" s="1" t="str">
        <f>SABI_SUMMARY!L196</f>
        <v>CUB</v>
      </c>
      <c r="N196" s="1" t="str">
        <f>SABI_SUMMARY!M196</f>
        <v>NA_CUB</v>
      </c>
      <c r="O196" s="1" t="str">
        <f>SABI_SUMMARY!N196</f>
        <v>MORTALITY</v>
      </c>
      <c r="P196" s="1">
        <f>SABI_SUMMARY!O196</f>
        <v>1</v>
      </c>
      <c r="Q196" s="1">
        <f t="shared" si="6"/>
        <v>1</v>
      </c>
    </row>
    <row r="197" spans="1:17" hidden="1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7"/>
        <v>3</v>
      </c>
      <c r="M197" s="1" t="str">
        <f>SABI_SUMMARY!L197</f>
        <v>CUB</v>
      </c>
      <c r="N197" s="1" t="str">
        <f>SABI_SUMMARY!M197</f>
        <v>NA_CUB</v>
      </c>
      <c r="O197" s="1" t="str">
        <f>SABI_SUMMARY!N197</f>
        <v>MORTALITY</v>
      </c>
      <c r="P197" s="1">
        <f>SABI_SUMMARY!O197</f>
        <v>1</v>
      </c>
      <c r="Q197" s="1">
        <f t="shared" si="6"/>
        <v>1</v>
      </c>
    </row>
    <row r="198" spans="1:17" hidden="1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7"/>
        <v>7</v>
      </c>
      <c r="M198" s="1" t="str">
        <f>SABI_SUMMARY!L198</f>
        <v>CUB</v>
      </c>
      <c r="N198" s="1" t="str">
        <f>SABI_SUMMARY!M198</f>
        <v>MALE_CUB</v>
      </c>
      <c r="O198" s="1" t="str">
        <f>SABI_SUMMARY!N198</f>
        <v>MORTALITY</v>
      </c>
      <c r="P198" s="1">
        <f>SABI_SUMMARY!O198</f>
        <v>1</v>
      </c>
      <c r="Q198" s="1">
        <f t="shared" si="6"/>
        <v>1</v>
      </c>
    </row>
    <row r="199" spans="1:17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7"/>
        <v>82</v>
      </c>
      <c r="M199" s="1" t="str">
        <f>SABI_SUMMARY!L199</f>
        <v>ADULT_72_84</v>
      </c>
      <c r="N199" s="1" t="str">
        <f>SABI_SUMMARY!M199</f>
        <v>MALE_ADULT_72_84</v>
      </c>
      <c r="O199" s="1" t="str">
        <f>SABI_SUMMARY!N199</f>
        <v>CENSORED</v>
      </c>
      <c r="P199" s="1">
        <f>SABI_SUMMARY!O199</f>
        <v>0</v>
      </c>
      <c r="Q199" s="1">
        <f t="shared" si="6"/>
        <v>1</v>
      </c>
    </row>
    <row r="200" spans="1:17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7"/>
        <v>76</v>
      </c>
      <c r="M200" s="1" t="str">
        <f>SABI_SUMMARY!L200</f>
        <v>ADULT_72_84</v>
      </c>
      <c r="N200" s="1" t="str">
        <f>SABI_SUMMARY!M200</f>
        <v>MALE_ADULT_72_84</v>
      </c>
      <c r="O200" s="1" t="str">
        <f>SABI_SUMMARY!N200</f>
        <v>CENSORED</v>
      </c>
      <c r="P200" s="1">
        <f>SABI_SUMMARY!O200</f>
        <v>0</v>
      </c>
      <c r="Q200" s="1">
        <f t="shared" si="6"/>
        <v>1</v>
      </c>
    </row>
    <row r="201" spans="1:17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7"/>
        <v>76</v>
      </c>
      <c r="M201" s="1" t="str">
        <f>SABI_SUMMARY!L201</f>
        <v>ADULT_72_84</v>
      </c>
      <c r="N201" s="1" t="str">
        <f>SABI_SUMMARY!M201</f>
        <v>MALE_ADULT_72_84</v>
      </c>
      <c r="O201" s="1" t="str">
        <f>SABI_SUMMARY!N201</f>
        <v>CENSORED</v>
      </c>
      <c r="P201" s="1">
        <f>SABI_SUMMARY!O201</f>
        <v>0</v>
      </c>
      <c r="Q201" s="1">
        <f t="shared" si="6"/>
        <v>1</v>
      </c>
    </row>
    <row r="202" spans="1:17" hidden="1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7"/>
        <v>2</v>
      </c>
      <c r="M202" s="1" t="str">
        <f>SABI_SUMMARY!L202</f>
        <v>CUB</v>
      </c>
      <c r="N202" s="1" t="str">
        <f>SABI_SUMMARY!M202</f>
        <v>NA_CUB</v>
      </c>
      <c r="O202" s="1" t="str">
        <f>SABI_SUMMARY!N202</f>
        <v>MORTALITY</v>
      </c>
      <c r="P202" s="1">
        <f>SABI_SUMMARY!O202</f>
        <v>1</v>
      </c>
      <c r="Q202" s="1">
        <f t="shared" si="6"/>
        <v>1</v>
      </c>
    </row>
    <row r="203" spans="1:17" hidden="1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7"/>
        <v>2</v>
      </c>
      <c r="M203" s="1" t="str">
        <f>SABI_SUMMARY!L203</f>
        <v>CUB</v>
      </c>
      <c r="N203" s="1" t="str">
        <f>SABI_SUMMARY!M203</f>
        <v>NA_CUB</v>
      </c>
      <c r="O203" s="1" t="str">
        <f>SABI_SUMMARY!N203</f>
        <v>MORTALITY</v>
      </c>
      <c r="P203" s="1">
        <f>SABI_SUMMARY!O203</f>
        <v>1</v>
      </c>
      <c r="Q203" s="1">
        <f t="shared" si="6"/>
        <v>1</v>
      </c>
    </row>
    <row r="204" spans="1:17" hidden="1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7"/>
        <v>1</v>
      </c>
      <c r="M204" s="1" t="str">
        <f>SABI_SUMMARY!L204</f>
        <v>CUB</v>
      </c>
      <c r="N204" s="1" t="str">
        <f>SABI_SUMMARY!M204</f>
        <v>NA_CUB</v>
      </c>
      <c r="O204" s="1" t="str">
        <f>SABI_SUMMARY!N204</f>
        <v>MORTALITY</v>
      </c>
      <c r="P204" s="1">
        <f>SABI_SUMMARY!O204</f>
        <v>1</v>
      </c>
      <c r="Q204" s="1">
        <f t="shared" si="6"/>
        <v>1</v>
      </c>
    </row>
    <row r="205" spans="1:17" hidden="1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7"/>
        <v>5</v>
      </c>
      <c r="M205" s="1" t="str">
        <f>SABI_SUMMARY!L205</f>
        <v>CUB</v>
      </c>
      <c r="N205" s="1" t="str">
        <f>SABI_SUMMARY!M205</f>
        <v>MALE_CUB</v>
      </c>
      <c r="O205" s="1" t="str">
        <f>SABI_SUMMARY!N205</f>
        <v>MORTALITY</v>
      </c>
      <c r="P205" s="1">
        <f>SABI_SUMMARY!O205</f>
        <v>1</v>
      </c>
      <c r="Q205" s="1">
        <f t="shared" si="6"/>
        <v>1</v>
      </c>
    </row>
    <row r="206" spans="1:17" hidden="1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7"/>
        <v>19</v>
      </c>
      <c r="M206" s="1" t="str">
        <f>SABI_SUMMARY!L206</f>
        <v>JUVENILE</v>
      </c>
      <c r="N206" s="1" t="str">
        <f>SABI_SUMMARY!M206</f>
        <v>MALE_JUVENILE</v>
      </c>
      <c r="O206" s="1" t="str">
        <f>SABI_SUMMARY!N206</f>
        <v>CENSORED</v>
      </c>
      <c r="P206" s="1">
        <f>SABI_SUMMARY!O206</f>
        <v>0</v>
      </c>
      <c r="Q206" s="1">
        <f t="shared" si="6"/>
        <v>1</v>
      </c>
    </row>
    <row r="207" spans="1:17" hidden="1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7"/>
        <v>3</v>
      </c>
      <c r="M207" s="1" t="str">
        <f>SABI_SUMMARY!L207</f>
        <v>CUB</v>
      </c>
      <c r="N207" s="1" t="str">
        <f>SABI_SUMMARY!M207</f>
        <v>NA_CUB</v>
      </c>
      <c r="O207" s="1" t="str">
        <f>SABI_SUMMARY!N207</f>
        <v>MORTALITY</v>
      </c>
      <c r="P207" s="1">
        <f>SABI_SUMMARY!O207</f>
        <v>1</v>
      </c>
      <c r="Q207" s="1">
        <f t="shared" si="6"/>
        <v>1</v>
      </c>
    </row>
    <row r="208" spans="1:17" hidden="1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7"/>
        <v>3</v>
      </c>
      <c r="M208" s="1" t="str">
        <f>SABI_SUMMARY!L208</f>
        <v>CUB</v>
      </c>
      <c r="N208" s="1" t="str">
        <f>SABI_SUMMARY!M208</f>
        <v>NA_CUB</v>
      </c>
      <c r="O208" s="1" t="str">
        <f>SABI_SUMMARY!N208</f>
        <v>MORTALITY</v>
      </c>
      <c r="P208" s="1">
        <f>SABI_SUMMARY!O208</f>
        <v>1</v>
      </c>
      <c r="Q208" s="1">
        <f t="shared" si="6"/>
        <v>1</v>
      </c>
    </row>
    <row r="209" spans="1:17" hidden="1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7"/>
        <v>2</v>
      </c>
      <c r="M209" s="1" t="str">
        <f>SABI_SUMMARY!L209</f>
        <v>CUB</v>
      </c>
      <c r="N209" s="1" t="str">
        <f>SABI_SUMMARY!M209</f>
        <v>NA_CUB</v>
      </c>
      <c r="O209" s="1" t="str">
        <f>SABI_SUMMARY!N209</f>
        <v>MORTALITY</v>
      </c>
      <c r="P209" s="1">
        <f>SABI_SUMMARY!O209</f>
        <v>1</v>
      </c>
      <c r="Q209" s="1">
        <f t="shared" si="6"/>
        <v>1</v>
      </c>
    </row>
    <row r="210" spans="1:17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7"/>
        <v>84</v>
      </c>
      <c r="M210" s="1" t="str">
        <f>SABI_SUMMARY!L210</f>
        <v>ADULT_84</v>
      </c>
      <c r="N210" s="1" t="str">
        <f>SABI_SUMMARY!M210</f>
        <v>FEMALE_ADULT_84</v>
      </c>
      <c r="O210" s="1" t="str">
        <f>SABI_SUMMARY!N210</f>
        <v>MORTALITY</v>
      </c>
      <c r="P210" s="1">
        <f>SABI_SUMMARY!O210</f>
        <v>1</v>
      </c>
      <c r="Q210" s="1">
        <f t="shared" si="6"/>
        <v>0</v>
      </c>
    </row>
    <row r="211" spans="1:17" hidden="1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7"/>
        <v>3</v>
      </c>
      <c r="M211" s="1" t="str">
        <f>SABI_SUMMARY!L211</f>
        <v>CUB</v>
      </c>
      <c r="N211" s="1" t="str">
        <f>SABI_SUMMARY!M211</f>
        <v>MALE_CUB</v>
      </c>
      <c r="O211" s="1" t="str">
        <f>SABI_SUMMARY!N211</f>
        <v>MORTALITY</v>
      </c>
      <c r="P211" s="1">
        <f>SABI_SUMMARY!O211</f>
        <v>1</v>
      </c>
      <c r="Q211" s="1">
        <f t="shared" si="6"/>
        <v>1</v>
      </c>
    </row>
    <row r="212" spans="1:17" hidden="1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7"/>
        <v>32</v>
      </c>
      <c r="M212" s="1" t="str">
        <f>SABI_SUMMARY!L212</f>
        <v>SUBADULT</v>
      </c>
      <c r="N212" s="1" t="str">
        <f>SABI_SUMMARY!M212</f>
        <v>FEMALE_SUBADULT</v>
      </c>
      <c r="O212" s="1" t="str">
        <f>SABI_SUMMARY!N212</f>
        <v>CENSORED</v>
      </c>
      <c r="P212" s="1">
        <f>SABI_SUMMARY!O212</f>
        <v>0</v>
      </c>
      <c r="Q212" s="1">
        <f t="shared" si="6"/>
        <v>1</v>
      </c>
    </row>
    <row r="213" spans="1:17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7"/>
        <v>84</v>
      </c>
      <c r="M213" s="1" t="str">
        <f>SABI_SUMMARY!L213</f>
        <v>ADULT_84</v>
      </c>
      <c r="N213" s="1" t="str">
        <f>SABI_SUMMARY!M213</f>
        <v>FEMALE_ADULT_84</v>
      </c>
      <c r="O213" s="1" t="str">
        <f>SABI_SUMMARY!N213</f>
        <v>MORTALITY</v>
      </c>
      <c r="P213" s="1">
        <f>SABI_SUMMARY!O213</f>
        <v>1</v>
      </c>
      <c r="Q213" s="1">
        <f t="shared" si="6"/>
        <v>0</v>
      </c>
    </row>
    <row r="214" spans="1:17" hidden="1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7"/>
        <v>9</v>
      </c>
      <c r="M214" s="1" t="str">
        <f>SABI_SUMMARY!L214</f>
        <v>CUB</v>
      </c>
      <c r="N214" s="1" t="str">
        <f>SABI_SUMMARY!M214</f>
        <v>MALE_CUB</v>
      </c>
      <c r="O214" s="1" t="str">
        <f>SABI_SUMMARY!N214</f>
        <v>MORTALITY</v>
      </c>
      <c r="P214" s="1">
        <f>SABI_SUMMARY!O214</f>
        <v>1</v>
      </c>
      <c r="Q214" s="1">
        <f t="shared" si="6"/>
        <v>1</v>
      </c>
    </row>
    <row r="215" spans="1:17" hidden="1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7"/>
        <v>21</v>
      </c>
      <c r="M215" s="1" t="str">
        <f>SABI_SUMMARY!L215</f>
        <v>JUVENILE</v>
      </c>
      <c r="N215" s="1" t="str">
        <f>SABI_SUMMARY!M215</f>
        <v>FEMALE_JUVENILE</v>
      </c>
      <c r="O215" s="1" t="str">
        <f>SABI_SUMMARY!N215</f>
        <v>MORTALITY</v>
      </c>
      <c r="P215" s="1">
        <f>SABI_SUMMARY!O215</f>
        <v>1</v>
      </c>
      <c r="Q215" s="1">
        <f t="shared" si="6"/>
        <v>1</v>
      </c>
    </row>
    <row r="216" spans="1:17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7"/>
        <v>84</v>
      </c>
      <c r="M216" s="1" t="str">
        <f>SABI_SUMMARY!L216</f>
        <v>ADULT_84</v>
      </c>
      <c r="N216" s="1" t="str">
        <f>SABI_SUMMARY!M216</f>
        <v>FEMALE_ADULT_84</v>
      </c>
      <c r="O216" s="1" t="str">
        <f>SABI_SUMMARY!N216</f>
        <v>CENSORED</v>
      </c>
      <c r="P216" s="1">
        <f>SABI_SUMMARY!O216</f>
        <v>0</v>
      </c>
      <c r="Q216" s="1">
        <f t="shared" si="6"/>
        <v>0</v>
      </c>
    </row>
    <row r="217" spans="1:17" hidden="1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7"/>
        <v>1</v>
      </c>
      <c r="M217" s="1" t="str">
        <f>SABI_SUMMARY!L217</f>
        <v>CUB</v>
      </c>
      <c r="N217" s="1" t="str">
        <f>SABI_SUMMARY!M217</f>
        <v>NA_CUB</v>
      </c>
      <c r="O217" s="1" t="str">
        <f>SABI_SUMMARY!N217</f>
        <v>MORTALITY</v>
      </c>
      <c r="P217" s="1">
        <f>SABI_SUMMARY!O217</f>
        <v>1</v>
      </c>
      <c r="Q217" s="1">
        <f t="shared" si="6"/>
        <v>1</v>
      </c>
    </row>
    <row r="218" spans="1:17" hidden="1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7"/>
        <v>1</v>
      </c>
      <c r="M218" s="1" t="str">
        <f>SABI_SUMMARY!L218</f>
        <v>CUB</v>
      </c>
      <c r="N218" s="1" t="str">
        <f>SABI_SUMMARY!M218</f>
        <v>NA_CUB</v>
      </c>
      <c r="O218" s="1" t="str">
        <f>SABI_SUMMARY!N218</f>
        <v>MORTALITY</v>
      </c>
      <c r="P218" s="1">
        <f>SABI_SUMMARY!O218</f>
        <v>1</v>
      </c>
      <c r="Q218" s="1">
        <f t="shared" si="6"/>
        <v>1</v>
      </c>
    </row>
    <row r="219" spans="1:17" hidden="1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7"/>
        <v>4</v>
      </c>
      <c r="M219" s="1" t="str">
        <f>SABI_SUMMARY!L219</f>
        <v>CUB</v>
      </c>
      <c r="N219" s="1" t="str">
        <f>SABI_SUMMARY!M219</f>
        <v>NA_CUB</v>
      </c>
      <c r="O219" s="1" t="str">
        <f>SABI_SUMMARY!N219</f>
        <v>MORTALITY</v>
      </c>
      <c r="P219" s="1">
        <f>SABI_SUMMARY!O219</f>
        <v>1</v>
      </c>
      <c r="Q219" s="1">
        <f t="shared" si="6"/>
        <v>1</v>
      </c>
    </row>
    <row r="220" spans="1:17" hidden="1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7"/>
        <v>4</v>
      </c>
      <c r="M220" s="1" t="str">
        <f>SABI_SUMMARY!L220</f>
        <v>CUB</v>
      </c>
      <c r="N220" s="1" t="str">
        <f>SABI_SUMMARY!M220</f>
        <v>NA_CUB</v>
      </c>
      <c r="O220" s="1" t="str">
        <f>SABI_SUMMARY!N220</f>
        <v>MORTALITY</v>
      </c>
      <c r="P220" s="1">
        <f>SABI_SUMMARY!O220</f>
        <v>1</v>
      </c>
      <c r="Q220" s="1">
        <f t="shared" si="6"/>
        <v>1</v>
      </c>
    </row>
    <row r="221" spans="1:17" hidden="1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7"/>
        <v>4</v>
      </c>
      <c r="M221" s="1" t="str">
        <f>SABI_SUMMARY!L221</f>
        <v>CUB</v>
      </c>
      <c r="N221" s="1" t="str">
        <f>SABI_SUMMARY!M221</f>
        <v>NA_CUB</v>
      </c>
      <c r="O221" s="1" t="str">
        <f>SABI_SUMMARY!N221</f>
        <v>MORTALITY</v>
      </c>
      <c r="P221" s="1">
        <f>SABI_SUMMARY!O221</f>
        <v>1</v>
      </c>
      <c r="Q221" s="1">
        <f t="shared" si="6"/>
        <v>1</v>
      </c>
    </row>
    <row r="222" spans="1:17" hidden="1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7"/>
        <v>4</v>
      </c>
      <c r="M222" s="1" t="str">
        <f>SABI_SUMMARY!L222</f>
        <v>CUB</v>
      </c>
      <c r="N222" s="1" t="str">
        <f>SABI_SUMMARY!M222</f>
        <v>NA_CUB</v>
      </c>
      <c r="O222" s="1" t="str">
        <f>SABI_SUMMARY!N222</f>
        <v>MORTALITY</v>
      </c>
      <c r="P222" s="1">
        <f>SABI_SUMMARY!O222</f>
        <v>1</v>
      </c>
      <c r="Q222" s="1">
        <f t="shared" si="6"/>
        <v>1</v>
      </c>
    </row>
    <row r="223" spans="1:17" hidden="1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7"/>
        <v>36</v>
      </c>
      <c r="M223" s="1" t="str">
        <f>SABI_SUMMARY!L223</f>
        <v>SUBADULT</v>
      </c>
      <c r="N223" s="1" t="str">
        <f>SABI_SUMMARY!M223</f>
        <v>MALE_SUBADULT</v>
      </c>
      <c r="O223" s="1" t="str">
        <f>SABI_SUMMARY!N223</f>
        <v>CENSORED</v>
      </c>
      <c r="P223" s="1">
        <f>SABI_SUMMARY!O223</f>
        <v>0</v>
      </c>
      <c r="Q223" s="1">
        <f t="shared" si="6"/>
        <v>1</v>
      </c>
    </row>
    <row r="224" spans="1:17" hidden="1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7"/>
        <v>8</v>
      </c>
      <c r="M224" s="1" t="str">
        <f>SABI_SUMMARY!L224</f>
        <v>CUB</v>
      </c>
      <c r="N224" s="1" t="str">
        <f>SABI_SUMMARY!M224</f>
        <v>NA_CUB</v>
      </c>
      <c r="O224" s="1" t="str">
        <f>SABI_SUMMARY!N224</f>
        <v>MORTALITY</v>
      </c>
      <c r="P224" s="1">
        <f>SABI_SUMMARY!O224</f>
        <v>1</v>
      </c>
      <c r="Q224" s="1">
        <f t="shared" si="6"/>
        <v>1</v>
      </c>
    </row>
    <row r="225" spans="1:17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7"/>
        <v>84</v>
      </c>
      <c r="M225" s="1" t="str">
        <f>SABI_SUMMARY!L225</f>
        <v>ADULT_84</v>
      </c>
      <c r="N225" s="1" t="str">
        <f>SABI_SUMMARY!M225</f>
        <v>FEMALE_ADULT_84</v>
      </c>
      <c r="O225" s="1" t="str">
        <f>SABI_SUMMARY!N225</f>
        <v>CENSORED</v>
      </c>
      <c r="P225" s="1">
        <f>SABI_SUMMARY!O225</f>
        <v>0</v>
      </c>
      <c r="Q225" s="1">
        <f t="shared" si="6"/>
        <v>0</v>
      </c>
    </row>
    <row r="226" spans="1:17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7"/>
        <v>40</v>
      </c>
      <c r="M226" s="1" t="str">
        <f>SABI_SUMMARY!L226</f>
        <v>ADULT_36_48</v>
      </c>
      <c r="N226" s="1" t="str">
        <f>SABI_SUMMARY!M226</f>
        <v>FEMALE_ADULT_36_48</v>
      </c>
      <c r="O226" s="1" t="str">
        <f>SABI_SUMMARY!N226</f>
        <v>MORTALITY</v>
      </c>
      <c r="P226" s="1">
        <f>SABI_SUMMARY!O226</f>
        <v>1</v>
      </c>
      <c r="Q226" s="1">
        <f t="shared" si="6"/>
        <v>1</v>
      </c>
    </row>
    <row r="227" spans="1:17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7"/>
        <v>84</v>
      </c>
      <c r="M227" s="1" t="str">
        <f>SABI_SUMMARY!L227</f>
        <v>ADULT_84</v>
      </c>
      <c r="N227" s="1" t="str">
        <f>SABI_SUMMARY!M227</f>
        <v>FEMALE_ADULT_84</v>
      </c>
      <c r="O227" s="1" t="str">
        <f>SABI_SUMMARY!N227</f>
        <v>CENSORED</v>
      </c>
      <c r="P227" s="1">
        <f>SABI_SUMMARY!O227</f>
        <v>0</v>
      </c>
      <c r="Q227" s="1">
        <f t="shared" si="6"/>
        <v>0</v>
      </c>
    </row>
    <row r="228" spans="1:17" hidden="1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7"/>
        <v>2</v>
      </c>
      <c r="M228" s="1" t="str">
        <f>SABI_SUMMARY!L228</f>
        <v>CUB</v>
      </c>
      <c r="N228" s="1" t="str">
        <f>SABI_SUMMARY!M228</f>
        <v>NA_CUB</v>
      </c>
      <c r="O228" s="1" t="str">
        <f>SABI_SUMMARY!N228</f>
        <v>MORTALITY</v>
      </c>
      <c r="P228" s="1">
        <f>SABI_SUMMARY!O228</f>
        <v>1</v>
      </c>
      <c r="Q228" s="1">
        <f t="shared" si="6"/>
        <v>1</v>
      </c>
    </row>
    <row r="229" spans="1:17" hidden="1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7"/>
        <v>2</v>
      </c>
      <c r="M229" s="1" t="str">
        <f>SABI_SUMMARY!L229</f>
        <v>CUB</v>
      </c>
      <c r="N229" s="1" t="str">
        <f>SABI_SUMMARY!M229</f>
        <v>NA_CUB</v>
      </c>
      <c r="O229" s="1" t="str">
        <f>SABI_SUMMARY!N229</f>
        <v>MORTALITY</v>
      </c>
      <c r="P229" s="1">
        <f>SABI_SUMMARY!O229</f>
        <v>1</v>
      </c>
      <c r="Q229" s="1">
        <f t="shared" si="6"/>
        <v>1</v>
      </c>
    </row>
    <row r="230" spans="1:17" hidden="1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7"/>
        <v>2</v>
      </c>
      <c r="M230" s="1" t="str">
        <f>SABI_SUMMARY!L230</f>
        <v>CUB</v>
      </c>
      <c r="N230" s="1" t="str">
        <f>SABI_SUMMARY!M230</f>
        <v>FEMALE_CUB</v>
      </c>
      <c r="O230" s="1" t="str">
        <f>SABI_SUMMARY!N230</f>
        <v>MORTALITY</v>
      </c>
      <c r="P230" s="1">
        <f>SABI_SUMMARY!O230</f>
        <v>1</v>
      </c>
      <c r="Q230" s="1">
        <f t="shared" si="6"/>
        <v>1</v>
      </c>
    </row>
    <row r="231" spans="1:17" hidden="1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7"/>
        <v>5</v>
      </c>
      <c r="M231" s="1" t="str">
        <f>SABI_SUMMARY!L231</f>
        <v>CUB</v>
      </c>
      <c r="N231" s="1" t="str">
        <f>SABI_SUMMARY!M231</f>
        <v>NA_CUB</v>
      </c>
      <c r="O231" s="1" t="str">
        <f>SABI_SUMMARY!N231</f>
        <v>MORTALITY</v>
      </c>
      <c r="P231" s="1">
        <f>SABI_SUMMARY!O231</f>
        <v>1</v>
      </c>
      <c r="Q231" s="1">
        <f t="shared" si="6"/>
        <v>1</v>
      </c>
    </row>
    <row r="232" spans="1:17" hidden="1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7"/>
        <v>5</v>
      </c>
      <c r="M232" s="1" t="str">
        <f>SABI_SUMMARY!L232</f>
        <v>CUB</v>
      </c>
      <c r="N232" s="1" t="str">
        <f>SABI_SUMMARY!M232</f>
        <v>NA_CUB</v>
      </c>
      <c r="O232" s="1" t="str">
        <f>SABI_SUMMARY!N232</f>
        <v>MORTALITY</v>
      </c>
      <c r="P232" s="1">
        <f>SABI_SUMMARY!O232</f>
        <v>1</v>
      </c>
      <c r="Q232" s="1">
        <f t="shared" si="6"/>
        <v>1</v>
      </c>
    </row>
    <row r="233" spans="1:17" hidden="1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7"/>
        <v>3</v>
      </c>
      <c r="M233" s="1" t="str">
        <f>SABI_SUMMARY!L233</f>
        <v>CUB</v>
      </c>
      <c r="N233" s="1" t="str">
        <f>SABI_SUMMARY!M233</f>
        <v>NA_CUB</v>
      </c>
      <c r="O233" s="1" t="str">
        <f>SABI_SUMMARY!N233</f>
        <v>MORTALITY</v>
      </c>
      <c r="P233" s="1">
        <f>SABI_SUMMARY!O233</f>
        <v>1</v>
      </c>
      <c r="Q233" s="1">
        <f t="shared" si="6"/>
        <v>1</v>
      </c>
    </row>
    <row r="234" spans="1:17" hidden="1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7"/>
        <v>3</v>
      </c>
      <c r="M234" s="1" t="str">
        <f>SABI_SUMMARY!L234</f>
        <v>CUB</v>
      </c>
      <c r="N234" s="1" t="str">
        <f>SABI_SUMMARY!M234</f>
        <v>NA_CUB</v>
      </c>
      <c r="O234" s="1" t="str">
        <f>SABI_SUMMARY!N234</f>
        <v>MORTALITY</v>
      </c>
      <c r="P234" s="1">
        <f>SABI_SUMMARY!O234</f>
        <v>1</v>
      </c>
      <c r="Q234" s="1">
        <f t="shared" si="6"/>
        <v>1</v>
      </c>
    </row>
    <row r="235" spans="1:17" hidden="1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7"/>
        <v>3</v>
      </c>
      <c r="M235" s="1" t="str">
        <f>SABI_SUMMARY!L235</f>
        <v>CUB</v>
      </c>
      <c r="N235" s="1" t="str">
        <f>SABI_SUMMARY!M235</f>
        <v>NA_CUB</v>
      </c>
      <c r="O235" s="1" t="str">
        <f>SABI_SUMMARY!N235</f>
        <v>MORTALITY</v>
      </c>
      <c r="P235" s="1">
        <f>SABI_SUMMARY!O235</f>
        <v>1</v>
      </c>
      <c r="Q235" s="1">
        <f t="shared" si="6"/>
        <v>1</v>
      </c>
    </row>
    <row r="236" spans="1:17" hidden="1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7"/>
        <v>19</v>
      </c>
      <c r="M236" s="1" t="str">
        <f>SABI_SUMMARY!L236</f>
        <v>JUVENILE</v>
      </c>
      <c r="N236" s="1" t="str">
        <f>SABI_SUMMARY!M236</f>
        <v>FEMALE_JUVENILE</v>
      </c>
      <c r="O236" s="1" t="str">
        <f>SABI_SUMMARY!N236</f>
        <v>CENSORED</v>
      </c>
      <c r="P236" s="1">
        <f>SABI_SUMMARY!O236</f>
        <v>0</v>
      </c>
      <c r="Q236" s="1">
        <f t="shared" si="6"/>
        <v>1</v>
      </c>
    </row>
    <row r="237" spans="1:17" hidden="1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7"/>
        <v>1</v>
      </c>
      <c r="M237" s="1" t="str">
        <f>SABI_SUMMARY!L237</f>
        <v>CUB</v>
      </c>
      <c r="N237" s="1" t="str">
        <f>SABI_SUMMARY!M237</f>
        <v>NA_CUB</v>
      </c>
      <c r="O237" s="1" t="str">
        <f>SABI_SUMMARY!N237</f>
        <v>MORTALITY</v>
      </c>
      <c r="P237" s="1">
        <f>SABI_SUMMARY!O237</f>
        <v>1</v>
      </c>
      <c r="Q237" s="1">
        <f t="shared" si="6"/>
        <v>1</v>
      </c>
    </row>
    <row r="238" spans="1:17" hidden="1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7"/>
        <v>1</v>
      </c>
      <c r="M238" s="1" t="str">
        <f>SABI_SUMMARY!L238</f>
        <v>CUB</v>
      </c>
      <c r="N238" s="1" t="str">
        <f>SABI_SUMMARY!M238</f>
        <v>NA_CUB</v>
      </c>
      <c r="O238" s="1" t="str">
        <f>SABI_SUMMARY!N238</f>
        <v>MORTALITY</v>
      </c>
      <c r="P238" s="1">
        <f>SABI_SUMMARY!O238</f>
        <v>1</v>
      </c>
      <c r="Q238" s="1">
        <f t="shared" si="6"/>
        <v>1</v>
      </c>
    </row>
    <row r="239" spans="1:17" hidden="1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7"/>
        <v>1</v>
      </c>
      <c r="M239" s="1" t="str">
        <f>SABI_SUMMARY!L239</f>
        <v>CUB</v>
      </c>
      <c r="N239" s="1" t="str">
        <f>SABI_SUMMARY!M239</f>
        <v>NA_CUB</v>
      </c>
      <c r="O239" s="1" t="str">
        <f>SABI_SUMMARY!N239</f>
        <v>MORTALITY</v>
      </c>
      <c r="P239" s="1">
        <f>SABI_SUMMARY!O239</f>
        <v>1</v>
      </c>
      <c r="Q239" s="1">
        <f t="shared" si="6"/>
        <v>1</v>
      </c>
    </row>
    <row r="240" spans="1:17" hidden="1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7"/>
        <v>1</v>
      </c>
      <c r="M240" s="1" t="str">
        <f>SABI_SUMMARY!L240</f>
        <v>CUB</v>
      </c>
      <c r="N240" s="1" t="str">
        <f>SABI_SUMMARY!M240</f>
        <v>NA_CUB</v>
      </c>
      <c r="O240" s="1" t="str">
        <f>SABI_SUMMARY!N240</f>
        <v>MORTALITY</v>
      </c>
      <c r="P240" s="1">
        <f>SABI_SUMMARY!O240</f>
        <v>1</v>
      </c>
      <c r="Q240" s="1">
        <f t="shared" si="6"/>
        <v>1</v>
      </c>
    </row>
    <row r="241" spans="1:17" hidden="1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7"/>
        <v>1</v>
      </c>
      <c r="M241" s="1" t="str">
        <f>SABI_SUMMARY!L241</f>
        <v>CUB</v>
      </c>
      <c r="N241" s="1" t="str">
        <f>SABI_SUMMARY!M241</f>
        <v>NA_CUB</v>
      </c>
      <c r="O241" s="1" t="str">
        <f>SABI_SUMMARY!N241</f>
        <v>MORTALITY</v>
      </c>
      <c r="P241" s="1">
        <f>SABI_SUMMARY!O241</f>
        <v>1</v>
      </c>
      <c r="Q241" s="1">
        <f t="shared" si="6"/>
        <v>1</v>
      </c>
    </row>
    <row r="242" spans="1:17" hidden="1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7"/>
        <v>1</v>
      </c>
      <c r="M242" s="1" t="str">
        <f>SABI_SUMMARY!L242</f>
        <v>CUB</v>
      </c>
      <c r="N242" s="1" t="str">
        <f>SABI_SUMMARY!M242</f>
        <v>NA_CUB</v>
      </c>
      <c r="O242" s="1" t="str">
        <f>SABI_SUMMARY!N242</f>
        <v>MORTALITY</v>
      </c>
      <c r="P242" s="1">
        <f>SABI_SUMMARY!O242</f>
        <v>1</v>
      </c>
      <c r="Q242" s="1">
        <f t="shared" si="6"/>
        <v>1</v>
      </c>
    </row>
    <row r="243" spans="1:17" hidden="1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7"/>
        <v>16</v>
      </c>
      <c r="M243" s="1" t="str">
        <f>SABI_SUMMARY!L243</f>
        <v>JUVENILE</v>
      </c>
      <c r="N243" s="1" t="str">
        <f>SABI_SUMMARY!M243</f>
        <v>NA_JUVENILE</v>
      </c>
      <c r="O243" s="1" t="str">
        <f>SABI_SUMMARY!N243</f>
        <v>CENSORED</v>
      </c>
      <c r="P243" s="1">
        <f>SABI_SUMMARY!O243</f>
        <v>0</v>
      </c>
      <c r="Q243" s="1">
        <f t="shared" si="6"/>
        <v>1</v>
      </c>
    </row>
    <row r="244" spans="1:17" hidden="1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7"/>
        <v>16</v>
      </c>
      <c r="M244" s="1" t="str">
        <f>SABI_SUMMARY!L244</f>
        <v>JUVENILE</v>
      </c>
      <c r="N244" s="1" t="str">
        <f>SABI_SUMMARY!M244</f>
        <v>NA_JUVENILE</v>
      </c>
      <c r="O244" s="1" t="str">
        <f>SABI_SUMMARY!N244</f>
        <v>CENSORED</v>
      </c>
      <c r="P244" s="1">
        <f>SABI_SUMMARY!O244</f>
        <v>0</v>
      </c>
      <c r="Q244" s="1">
        <f t="shared" si="6"/>
        <v>1</v>
      </c>
    </row>
    <row r="245" spans="1:17" hidden="1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7"/>
        <v>2</v>
      </c>
      <c r="M245" s="1" t="str">
        <f>SABI_SUMMARY!L245</f>
        <v>CUB</v>
      </c>
      <c r="N245" s="1" t="str">
        <f>SABI_SUMMARY!M245</f>
        <v>NA_CUB</v>
      </c>
      <c r="O245" s="1" t="str">
        <f>SABI_SUMMARY!N245</f>
        <v>MORTALITY</v>
      </c>
      <c r="P245" s="1">
        <f>SABI_SUMMARY!O245</f>
        <v>1</v>
      </c>
      <c r="Q245" s="1">
        <f t="shared" si="6"/>
        <v>1</v>
      </c>
    </row>
    <row r="246" spans="1:17" hidden="1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7"/>
        <v>2</v>
      </c>
      <c r="M246" s="1" t="str">
        <f>SABI_SUMMARY!L246</f>
        <v>CUB</v>
      </c>
      <c r="N246" s="1" t="str">
        <f>SABI_SUMMARY!M246</f>
        <v>NA_CUB</v>
      </c>
      <c r="O246" s="1" t="str">
        <f>SABI_SUMMARY!N246</f>
        <v>MORTALITY</v>
      </c>
      <c r="P246" s="1">
        <f>SABI_SUMMARY!O246</f>
        <v>1</v>
      </c>
      <c r="Q246" s="1">
        <f t="shared" si="6"/>
        <v>1</v>
      </c>
    </row>
    <row r="247" spans="1:17" hidden="1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7"/>
        <v>7</v>
      </c>
      <c r="M247" s="1" t="str">
        <f>SABI_SUMMARY!L247</f>
        <v>CUB</v>
      </c>
      <c r="N247" s="1" t="str">
        <f>SABI_SUMMARY!M247</f>
        <v>FEMALE_CUB</v>
      </c>
      <c r="O247" s="1" t="str">
        <f>SABI_SUMMARY!N247</f>
        <v>MORTALITY</v>
      </c>
      <c r="P247" s="1">
        <f>SABI_SUMMARY!O247</f>
        <v>1</v>
      </c>
      <c r="Q247" s="1">
        <f t="shared" si="6"/>
        <v>1</v>
      </c>
    </row>
    <row r="248" spans="1:17" hidden="1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7"/>
        <v>30</v>
      </c>
      <c r="M248" s="1" t="str">
        <f>SABI_SUMMARY!L248</f>
        <v>SUBADULT</v>
      </c>
      <c r="N248" s="1" t="str">
        <f>SABI_SUMMARY!M248</f>
        <v>FEMALE_SUBADULT</v>
      </c>
      <c r="O248" s="1" t="str">
        <f>SABI_SUMMARY!N248</f>
        <v>MORTALITY</v>
      </c>
      <c r="P248" s="1">
        <f>SABI_SUMMARY!O248</f>
        <v>1</v>
      </c>
      <c r="Q248" s="1">
        <f t="shared" si="6"/>
        <v>1</v>
      </c>
    </row>
    <row r="249" spans="1:17" hidden="1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7"/>
        <v>31</v>
      </c>
      <c r="M249" s="1" t="str">
        <f>SABI_SUMMARY!L249</f>
        <v>SUBADULT</v>
      </c>
      <c r="N249" s="1" t="str">
        <f>SABI_SUMMARY!M249</f>
        <v>MALE_SUBADULT</v>
      </c>
      <c r="O249" s="1" t="str">
        <f>SABI_SUMMARY!N249</f>
        <v>CENSORED</v>
      </c>
      <c r="P249" s="1">
        <f>SABI_SUMMARY!O249</f>
        <v>0</v>
      </c>
      <c r="Q249" s="1">
        <f t="shared" si="6"/>
        <v>1</v>
      </c>
    </row>
    <row r="250" spans="1:17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7"/>
        <v>66</v>
      </c>
      <c r="M250" s="1" t="str">
        <f>SABI_SUMMARY!L250</f>
        <v>ADULT_60_72</v>
      </c>
      <c r="N250" s="1" t="str">
        <f>SABI_SUMMARY!M250</f>
        <v>FEMALE_ADULT_60_72</v>
      </c>
      <c r="O250" s="1" t="str">
        <f>SABI_SUMMARY!N250</f>
        <v>CENSORED</v>
      </c>
      <c r="P250" s="1">
        <f>SABI_SUMMARY!O250</f>
        <v>0</v>
      </c>
      <c r="Q250" s="1">
        <f t="shared" si="6"/>
        <v>1</v>
      </c>
    </row>
    <row r="251" spans="1:17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7"/>
        <v>66</v>
      </c>
      <c r="M251" s="1" t="str">
        <f>SABI_SUMMARY!L251</f>
        <v>ADULT_60_72</v>
      </c>
      <c r="N251" s="1" t="str">
        <f>SABI_SUMMARY!M251</f>
        <v>MALE_ADULT_60_72</v>
      </c>
      <c r="O251" s="1" t="str">
        <f>SABI_SUMMARY!N251</f>
        <v>CENSORED</v>
      </c>
      <c r="P251" s="1">
        <f>SABI_SUMMARY!O251</f>
        <v>0</v>
      </c>
      <c r="Q251" s="1">
        <f t="shared" si="6"/>
        <v>1</v>
      </c>
    </row>
    <row r="252" spans="1:17" hidden="1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7"/>
        <v>8</v>
      </c>
      <c r="M252" s="1" t="str">
        <f>SABI_SUMMARY!L252</f>
        <v>CUB</v>
      </c>
      <c r="N252" s="1" t="str">
        <f>SABI_SUMMARY!M252</f>
        <v>MALE_CUB</v>
      </c>
      <c r="O252" s="1" t="str">
        <f>SABI_SUMMARY!N252</f>
        <v>MORTALITY</v>
      </c>
      <c r="P252" s="1">
        <f>SABI_SUMMARY!O252</f>
        <v>1</v>
      </c>
      <c r="Q252" s="1">
        <f t="shared" si="6"/>
        <v>1</v>
      </c>
    </row>
    <row r="253" spans="1:17" hidden="1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7"/>
        <v>10</v>
      </c>
      <c r="M253" s="1" t="str">
        <f>SABI_SUMMARY!L253</f>
        <v>CUB</v>
      </c>
      <c r="N253" s="1" t="str">
        <f>SABI_SUMMARY!M253</f>
        <v>MALE_CUB</v>
      </c>
      <c r="O253" s="1" t="str">
        <f>SABI_SUMMARY!N253</f>
        <v>MORTALITY</v>
      </c>
      <c r="P253" s="1">
        <f>SABI_SUMMARY!O253</f>
        <v>1</v>
      </c>
      <c r="Q253" s="1">
        <f t="shared" si="6"/>
        <v>1</v>
      </c>
    </row>
    <row r="254" spans="1:17" hidden="1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7"/>
        <v>3</v>
      </c>
      <c r="M254" s="1" t="str">
        <f>SABI_SUMMARY!L254</f>
        <v>CUB</v>
      </c>
      <c r="N254" s="1" t="str">
        <f>SABI_SUMMARY!M254</f>
        <v>NA_CUB</v>
      </c>
      <c r="O254" s="1" t="str">
        <f>SABI_SUMMARY!N254</f>
        <v>MORTALITY</v>
      </c>
      <c r="P254" s="1">
        <f>SABI_SUMMARY!O254</f>
        <v>1</v>
      </c>
      <c r="Q254" s="1">
        <f t="shared" si="6"/>
        <v>1</v>
      </c>
    </row>
    <row r="255" spans="1:17" hidden="1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7"/>
        <v>17</v>
      </c>
      <c r="M255" s="1" t="str">
        <f>SABI_SUMMARY!L255</f>
        <v>JUVENILE</v>
      </c>
      <c r="N255" s="1" t="str">
        <f>SABI_SUMMARY!M255</f>
        <v>FEMALE_JUVENILE</v>
      </c>
      <c r="O255" s="1" t="str">
        <f>SABI_SUMMARY!N255</f>
        <v>CENSORED</v>
      </c>
      <c r="P255" s="1">
        <f>SABI_SUMMARY!O255</f>
        <v>0</v>
      </c>
      <c r="Q255" s="1">
        <f t="shared" si="6"/>
        <v>1</v>
      </c>
    </row>
    <row r="256" spans="1:17" hidden="1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7"/>
        <v>1</v>
      </c>
      <c r="M256" s="1" t="str">
        <f>SABI_SUMMARY!L256</f>
        <v>CUB</v>
      </c>
      <c r="N256" s="1" t="str">
        <f>SABI_SUMMARY!M256</f>
        <v>NA_CUB</v>
      </c>
      <c r="O256" s="1" t="str">
        <f>SABI_SUMMARY!N256</f>
        <v>MORTALITY</v>
      </c>
      <c r="P256" s="1">
        <f>SABI_SUMMARY!O256</f>
        <v>1</v>
      </c>
      <c r="Q256" s="1">
        <f t="shared" si="6"/>
        <v>1</v>
      </c>
    </row>
    <row r="257" spans="1:17" hidden="1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7"/>
        <v>1</v>
      </c>
      <c r="M257" s="1" t="str">
        <f>SABI_SUMMARY!L257</f>
        <v>CUB</v>
      </c>
      <c r="N257" s="1" t="str">
        <f>SABI_SUMMARY!M257</f>
        <v>NA_CUB</v>
      </c>
      <c r="O257" s="1" t="str">
        <f>SABI_SUMMARY!N257</f>
        <v>MORTALITY</v>
      </c>
      <c r="P257" s="1">
        <f>SABI_SUMMARY!O257</f>
        <v>1</v>
      </c>
      <c r="Q257" s="1">
        <f t="shared" si="6"/>
        <v>1</v>
      </c>
    </row>
    <row r="258" spans="1:17" hidden="1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7"/>
        <v>3</v>
      </c>
      <c r="M258" s="1" t="str">
        <f>SABI_SUMMARY!L258</f>
        <v>CUB</v>
      </c>
      <c r="N258" s="1" t="str">
        <f>SABI_SUMMARY!M258</f>
        <v>NA_CUB</v>
      </c>
      <c r="O258" s="1" t="str">
        <f>SABI_SUMMARY!N258</f>
        <v>MORTALITY</v>
      </c>
      <c r="P258" s="1">
        <f>SABI_SUMMARY!O258</f>
        <v>1</v>
      </c>
      <c r="Q258" s="1">
        <f t="shared" si="6"/>
        <v>1</v>
      </c>
    </row>
    <row r="259" spans="1:17" hidden="1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si="7"/>
        <v>6</v>
      </c>
      <c r="M259" s="1" t="str">
        <f>SABI_SUMMARY!L259</f>
        <v>CUB</v>
      </c>
      <c r="N259" s="1" t="str">
        <f>SABI_SUMMARY!M259</f>
        <v>FEMALE_CUB</v>
      </c>
      <c r="O259" s="1" t="str">
        <f>SABI_SUMMARY!N259</f>
        <v>MORTALITY</v>
      </c>
      <c r="P259" s="1">
        <f>SABI_SUMMARY!O259</f>
        <v>1</v>
      </c>
      <c r="Q259" s="1">
        <f t="shared" ref="Q259:Q322" si="8">IF(K259&lt;84,1,0)</f>
        <v>1</v>
      </c>
    </row>
    <row r="260" spans="1:17" hidden="1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ref="L260:L323" si="9">IF(Q260&gt;0,K260,84)</f>
        <v>1</v>
      </c>
      <c r="M260" s="1" t="str">
        <f>SABI_SUMMARY!L260</f>
        <v>CUB</v>
      </c>
      <c r="N260" s="1" t="str">
        <f>SABI_SUMMARY!M260</f>
        <v>NA_CUB</v>
      </c>
      <c r="O260" s="1" t="str">
        <f>SABI_SUMMARY!N260</f>
        <v>MORTALITY</v>
      </c>
      <c r="P260" s="1">
        <f>SABI_SUMMARY!O260</f>
        <v>1</v>
      </c>
      <c r="Q260" s="1">
        <f t="shared" si="8"/>
        <v>1</v>
      </c>
    </row>
    <row r="261" spans="1:17" hidden="1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9"/>
        <v>1</v>
      </c>
      <c r="M261" s="1" t="str">
        <f>SABI_SUMMARY!L261</f>
        <v>CUB</v>
      </c>
      <c r="N261" s="1" t="str">
        <f>SABI_SUMMARY!M261</f>
        <v>NA_CUB</v>
      </c>
      <c r="O261" s="1" t="str">
        <f>SABI_SUMMARY!N261</f>
        <v>MORTALITY</v>
      </c>
      <c r="P261" s="1">
        <f>SABI_SUMMARY!O261</f>
        <v>1</v>
      </c>
      <c r="Q261" s="1">
        <f t="shared" si="8"/>
        <v>1</v>
      </c>
    </row>
    <row r="262" spans="1:17" hidden="1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9"/>
        <v>5</v>
      </c>
      <c r="M262" s="1" t="str">
        <f>SABI_SUMMARY!L262</f>
        <v>CUB</v>
      </c>
      <c r="N262" s="1" t="str">
        <f>SABI_SUMMARY!M262</f>
        <v>FEMALE_CUB</v>
      </c>
      <c r="O262" s="1" t="str">
        <f>SABI_SUMMARY!N262</f>
        <v>MORTALITY</v>
      </c>
      <c r="P262" s="1">
        <f>SABI_SUMMARY!O262</f>
        <v>1</v>
      </c>
      <c r="Q262" s="1">
        <f t="shared" si="8"/>
        <v>1</v>
      </c>
    </row>
    <row r="263" spans="1:17" hidden="1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9"/>
        <v>7</v>
      </c>
      <c r="M263" s="1" t="str">
        <f>SABI_SUMMARY!L263</f>
        <v>CUB</v>
      </c>
      <c r="N263" s="1" t="str">
        <f>SABI_SUMMARY!M263</f>
        <v>MALE_CUB</v>
      </c>
      <c r="O263" s="1" t="str">
        <f>SABI_SUMMARY!N263</f>
        <v>CENSORED</v>
      </c>
      <c r="P263" s="1">
        <f>SABI_SUMMARY!O263</f>
        <v>0</v>
      </c>
      <c r="Q263" s="1">
        <f t="shared" si="8"/>
        <v>1</v>
      </c>
    </row>
    <row r="264" spans="1:17" hidden="1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9"/>
        <v>1</v>
      </c>
      <c r="M264" s="1" t="str">
        <f>SABI_SUMMARY!L264</f>
        <v>CUB</v>
      </c>
      <c r="N264" s="1" t="str">
        <f>SABI_SUMMARY!M264</f>
        <v>NA_CUB</v>
      </c>
      <c r="O264" s="1" t="str">
        <f>SABI_SUMMARY!N264</f>
        <v>MORTALITY</v>
      </c>
      <c r="P264" s="1">
        <f>SABI_SUMMARY!O264</f>
        <v>1</v>
      </c>
      <c r="Q264" s="1">
        <f t="shared" si="8"/>
        <v>1</v>
      </c>
    </row>
    <row r="265" spans="1:17" hidden="1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9"/>
        <v>1</v>
      </c>
      <c r="M265" s="1" t="str">
        <f>SABI_SUMMARY!L265</f>
        <v>CUB</v>
      </c>
      <c r="N265" s="1" t="str">
        <f>SABI_SUMMARY!M265</f>
        <v>NA_CUB</v>
      </c>
      <c r="O265" s="1" t="str">
        <f>SABI_SUMMARY!N265</f>
        <v>MORTALITY</v>
      </c>
      <c r="P265" s="1">
        <f>SABI_SUMMARY!O265</f>
        <v>1</v>
      </c>
      <c r="Q265" s="1">
        <f t="shared" si="8"/>
        <v>1</v>
      </c>
    </row>
    <row r="266" spans="1:17" hidden="1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9"/>
        <v>3</v>
      </c>
      <c r="M266" s="1" t="str">
        <f>SABI_SUMMARY!L266</f>
        <v>CUB</v>
      </c>
      <c r="N266" s="1" t="str">
        <f>SABI_SUMMARY!M266</f>
        <v>FEMALE_CUB</v>
      </c>
      <c r="O266" s="1" t="str">
        <f>SABI_SUMMARY!N266</f>
        <v>MORTALITY</v>
      </c>
      <c r="P266" s="1">
        <f>SABI_SUMMARY!O266</f>
        <v>1</v>
      </c>
      <c r="Q266" s="1">
        <f t="shared" si="8"/>
        <v>1</v>
      </c>
    </row>
    <row r="267" spans="1:17" hidden="1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9"/>
        <v>32</v>
      </c>
      <c r="M267" s="1" t="str">
        <f>SABI_SUMMARY!L267</f>
        <v>SUBADULT</v>
      </c>
      <c r="N267" s="1" t="str">
        <f>SABI_SUMMARY!M267</f>
        <v>MALE_SUBADULT</v>
      </c>
      <c r="O267" s="1" t="str">
        <f>SABI_SUMMARY!N267</f>
        <v>CENSORED</v>
      </c>
      <c r="P267" s="1">
        <f>SABI_SUMMARY!O267</f>
        <v>0</v>
      </c>
      <c r="Q267" s="1">
        <f t="shared" si="8"/>
        <v>1</v>
      </c>
    </row>
    <row r="268" spans="1:17" hidden="1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9"/>
        <v>4</v>
      </c>
      <c r="M268" s="1" t="str">
        <f>SABI_SUMMARY!L268</f>
        <v>CUB</v>
      </c>
      <c r="N268" s="1" t="str">
        <f>SABI_SUMMARY!M268</f>
        <v>FEMALE_CUB</v>
      </c>
      <c r="O268" s="1" t="str">
        <f>SABI_SUMMARY!N268</f>
        <v>MORTALITY</v>
      </c>
      <c r="P268" s="1">
        <f>SABI_SUMMARY!O268</f>
        <v>1</v>
      </c>
      <c r="Q268" s="1">
        <f t="shared" si="8"/>
        <v>1</v>
      </c>
    </row>
    <row r="269" spans="1:17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9"/>
        <v>50</v>
      </c>
      <c r="M269" s="1" t="str">
        <f>SABI_SUMMARY!L269</f>
        <v>ADULT_48_60</v>
      </c>
      <c r="N269" s="1" t="str">
        <f>SABI_SUMMARY!M269</f>
        <v>MALE_ADULT_48_60</v>
      </c>
      <c r="O269" s="1" t="str">
        <f>SABI_SUMMARY!N269</f>
        <v>CENSORED</v>
      </c>
      <c r="P269" s="1">
        <f>SABI_SUMMARY!O269</f>
        <v>0</v>
      </c>
      <c r="Q269" s="1">
        <f t="shared" si="8"/>
        <v>1</v>
      </c>
    </row>
    <row r="270" spans="1:17" hidden="1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9"/>
        <v>14</v>
      </c>
      <c r="M270" s="1" t="str">
        <f>SABI_SUMMARY!L270</f>
        <v>JUVENILE</v>
      </c>
      <c r="N270" s="1" t="str">
        <f>SABI_SUMMARY!M270</f>
        <v>MALE_JUVENILE</v>
      </c>
      <c r="O270" s="1" t="str">
        <f>SABI_SUMMARY!N270</f>
        <v>MORTALITY</v>
      </c>
      <c r="P270" s="1">
        <f>SABI_SUMMARY!O270</f>
        <v>1</v>
      </c>
      <c r="Q270" s="1">
        <f t="shared" si="8"/>
        <v>1</v>
      </c>
    </row>
    <row r="271" spans="1:17" hidden="1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9"/>
        <v>22</v>
      </c>
      <c r="M271" s="1" t="str">
        <f>SABI_SUMMARY!L271</f>
        <v>JUVENILE</v>
      </c>
      <c r="N271" s="1" t="str">
        <f>SABI_SUMMARY!M271</f>
        <v>MALE_JUVENILE</v>
      </c>
      <c r="O271" s="1" t="str">
        <f>SABI_SUMMARY!N271</f>
        <v>CENSORED</v>
      </c>
      <c r="P271" s="1">
        <f>SABI_SUMMARY!O271</f>
        <v>0</v>
      </c>
      <c r="Q271" s="1">
        <f t="shared" si="8"/>
        <v>1</v>
      </c>
    </row>
    <row r="272" spans="1:17" hidden="1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9"/>
        <v>1</v>
      </c>
      <c r="M272" s="1" t="str">
        <f>SABI_SUMMARY!L272</f>
        <v>CUB</v>
      </c>
      <c r="N272" s="1" t="str">
        <f>SABI_SUMMARY!M272</f>
        <v>MALE_CUB</v>
      </c>
      <c r="O272" s="1" t="str">
        <f>SABI_SUMMARY!N272</f>
        <v>MORTALITY</v>
      </c>
      <c r="P272" s="1">
        <f>SABI_SUMMARY!O272</f>
        <v>1</v>
      </c>
      <c r="Q272" s="1">
        <f t="shared" si="8"/>
        <v>1</v>
      </c>
    </row>
    <row r="273" spans="1:17" hidden="1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9"/>
        <v>5</v>
      </c>
      <c r="M273" s="1" t="str">
        <f>SABI_SUMMARY!L273</f>
        <v>CUB</v>
      </c>
      <c r="N273" s="1" t="str">
        <f>SABI_SUMMARY!M273</f>
        <v>MALE_CUB</v>
      </c>
      <c r="O273" s="1" t="str">
        <f>SABI_SUMMARY!N273</f>
        <v>MORTALITY</v>
      </c>
      <c r="P273" s="1">
        <f>SABI_SUMMARY!O273</f>
        <v>1</v>
      </c>
      <c r="Q273" s="1">
        <f t="shared" si="8"/>
        <v>1</v>
      </c>
    </row>
    <row r="274" spans="1:17" hidden="1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9"/>
        <v>9</v>
      </c>
      <c r="M274" s="1" t="str">
        <f>SABI_SUMMARY!L274</f>
        <v>CUB</v>
      </c>
      <c r="N274" s="1" t="str">
        <f>SABI_SUMMARY!M274</f>
        <v>FEMALE_CUB</v>
      </c>
      <c r="O274" s="1" t="str">
        <f>SABI_SUMMARY!N274</f>
        <v>MORTALITY</v>
      </c>
      <c r="P274" s="1">
        <f>SABI_SUMMARY!O274</f>
        <v>1</v>
      </c>
      <c r="Q274" s="1">
        <f t="shared" si="8"/>
        <v>1</v>
      </c>
    </row>
    <row r="275" spans="1:17" hidden="1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9"/>
        <v>1</v>
      </c>
      <c r="M275" s="1" t="str">
        <f>SABI_SUMMARY!L275</f>
        <v>CUB</v>
      </c>
      <c r="N275" s="1" t="str">
        <f>SABI_SUMMARY!M275</f>
        <v>NA_CUB</v>
      </c>
      <c r="O275" s="1" t="str">
        <f>SABI_SUMMARY!N275</f>
        <v>MORTALITY</v>
      </c>
      <c r="P275" s="1">
        <f>SABI_SUMMARY!O275</f>
        <v>1</v>
      </c>
      <c r="Q275" s="1">
        <f t="shared" si="8"/>
        <v>1</v>
      </c>
    </row>
    <row r="276" spans="1:17" hidden="1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9"/>
        <v>7</v>
      </c>
      <c r="M276" s="1" t="str">
        <f>SABI_SUMMARY!L276</f>
        <v>CUB</v>
      </c>
      <c r="N276" s="1" t="str">
        <f>SABI_SUMMARY!M276</f>
        <v>MALE_CUB</v>
      </c>
      <c r="O276" s="1" t="str">
        <f>SABI_SUMMARY!N276</f>
        <v>MORTALITY</v>
      </c>
      <c r="P276" s="1">
        <f>SABI_SUMMARY!O276</f>
        <v>1</v>
      </c>
      <c r="Q276" s="1">
        <f t="shared" si="8"/>
        <v>1</v>
      </c>
    </row>
    <row r="277" spans="1:17" hidden="1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9"/>
        <v>35</v>
      </c>
      <c r="M277" s="1" t="str">
        <f>SABI_SUMMARY!L277</f>
        <v>SUBADULT</v>
      </c>
      <c r="N277" s="1" t="str">
        <f>SABI_SUMMARY!M277</f>
        <v>MALE_SUBADULT</v>
      </c>
      <c r="O277" s="1" t="str">
        <f>SABI_SUMMARY!N277</f>
        <v>CENSORED</v>
      </c>
      <c r="P277" s="1">
        <f>SABI_SUMMARY!O277</f>
        <v>0</v>
      </c>
      <c r="Q277" s="1">
        <f t="shared" si="8"/>
        <v>1</v>
      </c>
    </row>
    <row r="278" spans="1:17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9"/>
        <v>70</v>
      </c>
      <c r="M278" s="1" t="str">
        <f>SABI_SUMMARY!L278</f>
        <v>ADULT_60_72</v>
      </c>
      <c r="N278" s="1" t="str">
        <f>SABI_SUMMARY!M278</f>
        <v>FEMALE_ADULT_60_72</v>
      </c>
      <c r="O278" s="1" t="str">
        <f>SABI_SUMMARY!N278</f>
        <v>MORTALITY</v>
      </c>
      <c r="P278" s="1">
        <f>SABI_SUMMARY!O278</f>
        <v>1</v>
      </c>
      <c r="Q278" s="1">
        <f t="shared" si="8"/>
        <v>1</v>
      </c>
    </row>
    <row r="279" spans="1:17" hidden="1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9"/>
        <v>3</v>
      </c>
      <c r="M279" s="1" t="str">
        <f>SABI_SUMMARY!L279</f>
        <v>CUB</v>
      </c>
      <c r="N279" s="1" t="str">
        <f>SABI_SUMMARY!M279</f>
        <v>NA_CUB</v>
      </c>
      <c r="O279" s="1" t="str">
        <f>SABI_SUMMARY!N279</f>
        <v>MORTALITY</v>
      </c>
      <c r="P279" s="1">
        <f>SABI_SUMMARY!O279</f>
        <v>1</v>
      </c>
      <c r="Q279" s="1">
        <f t="shared" si="8"/>
        <v>1</v>
      </c>
    </row>
    <row r="280" spans="1:17" hidden="1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9"/>
        <v>23</v>
      </c>
      <c r="M280" s="1" t="str">
        <f>SABI_SUMMARY!L280</f>
        <v>JUVENILE</v>
      </c>
      <c r="N280" s="1" t="str">
        <f>SABI_SUMMARY!M280</f>
        <v>MALE_JUVENILE</v>
      </c>
      <c r="O280" s="1" t="str">
        <f>SABI_SUMMARY!N280</f>
        <v>CENSORED</v>
      </c>
      <c r="P280" s="1">
        <f>SABI_SUMMARY!O280</f>
        <v>0</v>
      </c>
      <c r="Q280" s="1">
        <f t="shared" si="8"/>
        <v>1</v>
      </c>
    </row>
    <row r="281" spans="1:17" hidden="1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9"/>
        <v>30</v>
      </c>
      <c r="M281" s="1" t="str">
        <f>SABI_SUMMARY!L281</f>
        <v>SUBADULT</v>
      </c>
      <c r="N281" s="1" t="str">
        <f>SABI_SUMMARY!M281</f>
        <v>MALE_SUBADULT</v>
      </c>
      <c r="O281" s="1" t="str">
        <f>SABI_SUMMARY!N281</f>
        <v>CENSORED</v>
      </c>
      <c r="P281" s="1">
        <f>SABI_SUMMARY!O281</f>
        <v>0</v>
      </c>
      <c r="Q281" s="1">
        <f t="shared" si="8"/>
        <v>1</v>
      </c>
    </row>
    <row r="282" spans="1:17" hidden="1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9"/>
        <v>25</v>
      </c>
      <c r="M282" s="1" t="str">
        <f>SABI_SUMMARY!L282</f>
        <v>SUBADULT</v>
      </c>
      <c r="N282" s="1" t="str">
        <f>SABI_SUMMARY!M282</f>
        <v>FEMALE_SUBADULT</v>
      </c>
      <c r="O282" s="1" t="str">
        <f>SABI_SUMMARY!N282</f>
        <v>CENSORED</v>
      </c>
      <c r="P282" s="1">
        <f>SABI_SUMMARY!O282</f>
        <v>0</v>
      </c>
      <c r="Q282" s="1">
        <f t="shared" si="8"/>
        <v>1</v>
      </c>
    </row>
    <row r="283" spans="1:17" hidden="1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9"/>
        <v>2</v>
      </c>
      <c r="M283" s="1" t="str">
        <f>SABI_SUMMARY!L283</f>
        <v>CUB</v>
      </c>
      <c r="N283" s="1" t="str">
        <f>SABI_SUMMARY!M283</f>
        <v>NA_CUB</v>
      </c>
      <c r="O283" s="1" t="str">
        <f>SABI_SUMMARY!N283</f>
        <v>MORTALITY</v>
      </c>
      <c r="P283" s="1">
        <f>SABI_SUMMARY!O283</f>
        <v>1</v>
      </c>
      <c r="Q283" s="1">
        <f t="shared" si="8"/>
        <v>1</v>
      </c>
    </row>
    <row r="284" spans="1:17" hidden="1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9"/>
        <v>2</v>
      </c>
      <c r="M284" s="1" t="str">
        <f>SABI_SUMMARY!L284</f>
        <v>CUB</v>
      </c>
      <c r="N284" s="1" t="str">
        <f>SABI_SUMMARY!M284</f>
        <v>NA_CUB</v>
      </c>
      <c r="O284" s="1" t="str">
        <f>SABI_SUMMARY!N284</f>
        <v>MORTALITY</v>
      </c>
      <c r="P284" s="1">
        <f>SABI_SUMMARY!O284</f>
        <v>1</v>
      </c>
      <c r="Q284" s="1">
        <f t="shared" si="8"/>
        <v>1</v>
      </c>
    </row>
    <row r="285" spans="1:17" hidden="1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9"/>
        <v>3</v>
      </c>
      <c r="M285" s="1" t="str">
        <f>SABI_SUMMARY!L285</f>
        <v>CUB</v>
      </c>
      <c r="N285" s="1" t="str">
        <f>SABI_SUMMARY!M285</f>
        <v>NA_CUB</v>
      </c>
      <c r="O285" s="1" t="str">
        <f>SABI_SUMMARY!N285</f>
        <v>MORTALITY</v>
      </c>
      <c r="P285" s="1">
        <f>SABI_SUMMARY!O285</f>
        <v>1</v>
      </c>
      <c r="Q285" s="1">
        <f t="shared" si="8"/>
        <v>1</v>
      </c>
    </row>
    <row r="286" spans="1:17" hidden="1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9"/>
        <v>14</v>
      </c>
      <c r="M286" s="1" t="str">
        <f>SABI_SUMMARY!L286</f>
        <v>JUVENILE</v>
      </c>
      <c r="N286" s="1" t="str">
        <f>SABI_SUMMARY!M286</f>
        <v>FEMALE_JUVENILE</v>
      </c>
      <c r="O286" s="1" t="str">
        <f>SABI_SUMMARY!N286</f>
        <v>CENSORED</v>
      </c>
      <c r="P286" s="1">
        <f>SABI_SUMMARY!O286</f>
        <v>0</v>
      </c>
      <c r="Q286" s="1">
        <f t="shared" si="8"/>
        <v>1</v>
      </c>
    </row>
    <row r="287" spans="1:17" hidden="1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9"/>
        <v>24</v>
      </c>
      <c r="M287" s="1" t="str">
        <f>SABI_SUMMARY!L287</f>
        <v>JUVENILE</v>
      </c>
      <c r="N287" s="1" t="str">
        <f>SABI_SUMMARY!M287</f>
        <v>MALE_JUVENILE</v>
      </c>
      <c r="O287" s="1" t="str">
        <f>SABI_SUMMARY!N287</f>
        <v>CENSORED</v>
      </c>
      <c r="P287" s="1">
        <f>SABI_SUMMARY!O287</f>
        <v>0</v>
      </c>
      <c r="Q287" s="1">
        <f t="shared" si="8"/>
        <v>1</v>
      </c>
    </row>
    <row r="288" spans="1:17" hidden="1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9"/>
        <v>24</v>
      </c>
      <c r="M288" s="1" t="str">
        <f>SABI_SUMMARY!L288</f>
        <v>JUVENILE</v>
      </c>
      <c r="N288" s="1" t="str">
        <f>SABI_SUMMARY!M288</f>
        <v>MALE_JUVENILE</v>
      </c>
      <c r="O288" s="1" t="str">
        <f>SABI_SUMMARY!N288</f>
        <v>CENSORED</v>
      </c>
      <c r="P288" s="1">
        <f>SABI_SUMMARY!O288</f>
        <v>0</v>
      </c>
      <c r="Q288" s="1">
        <f t="shared" si="8"/>
        <v>1</v>
      </c>
    </row>
    <row r="289" spans="1:17" hidden="1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9"/>
        <v>2</v>
      </c>
      <c r="M289" s="1" t="str">
        <f>SABI_SUMMARY!L289</f>
        <v>CUB</v>
      </c>
      <c r="N289" s="1" t="str">
        <f>SABI_SUMMARY!M289</f>
        <v>NA_CUB</v>
      </c>
      <c r="O289" s="1" t="str">
        <f>SABI_SUMMARY!N289</f>
        <v>MORTALITY</v>
      </c>
      <c r="P289" s="1">
        <f>SABI_SUMMARY!O289</f>
        <v>1</v>
      </c>
      <c r="Q289" s="1">
        <f t="shared" si="8"/>
        <v>1</v>
      </c>
    </row>
    <row r="290" spans="1:17" hidden="1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9"/>
        <v>2</v>
      </c>
      <c r="M290" s="1" t="str">
        <f>SABI_SUMMARY!L290</f>
        <v>CUB</v>
      </c>
      <c r="N290" s="1" t="str">
        <f>SABI_SUMMARY!M290</f>
        <v>NA_CUB</v>
      </c>
      <c r="O290" s="1" t="str">
        <f>SABI_SUMMARY!N290</f>
        <v>MORTALITY</v>
      </c>
      <c r="P290" s="1">
        <f>SABI_SUMMARY!O290</f>
        <v>1</v>
      </c>
      <c r="Q290" s="1">
        <f t="shared" si="8"/>
        <v>1</v>
      </c>
    </row>
    <row r="291" spans="1:17" hidden="1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9"/>
        <v>34</v>
      </c>
      <c r="M291" s="1" t="str">
        <f>SABI_SUMMARY!L291</f>
        <v>SUBADULT</v>
      </c>
      <c r="N291" s="1" t="str">
        <f>SABI_SUMMARY!M291</f>
        <v>MALE_SUBADULT</v>
      </c>
      <c r="O291" s="1" t="str">
        <f>SABI_SUMMARY!N291</f>
        <v>MORTALITY</v>
      </c>
      <c r="P291" s="1">
        <f>SABI_SUMMARY!O291</f>
        <v>1</v>
      </c>
      <c r="Q291" s="1">
        <f t="shared" si="8"/>
        <v>1</v>
      </c>
    </row>
    <row r="292" spans="1:17" hidden="1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9"/>
        <v>34</v>
      </c>
      <c r="M292" s="1" t="str">
        <f>SABI_SUMMARY!L292</f>
        <v>SUBADULT</v>
      </c>
      <c r="N292" s="1" t="str">
        <f>SABI_SUMMARY!M292</f>
        <v>MALE_SUBADULT</v>
      </c>
      <c r="O292" s="1" t="str">
        <f>SABI_SUMMARY!N292</f>
        <v>MORTALITY</v>
      </c>
      <c r="P292" s="1">
        <f>SABI_SUMMARY!O292</f>
        <v>1</v>
      </c>
      <c r="Q292" s="1">
        <f t="shared" si="8"/>
        <v>1</v>
      </c>
    </row>
    <row r="293" spans="1:17" hidden="1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9"/>
        <v>24</v>
      </c>
      <c r="M293" s="1" t="str">
        <f>SABI_SUMMARY!L293</f>
        <v>JUVENILE</v>
      </c>
      <c r="N293" s="1" t="str">
        <f>SABI_SUMMARY!M293</f>
        <v>FEMALE_JUVENILE</v>
      </c>
      <c r="O293" s="1" t="str">
        <f>SABI_SUMMARY!N293</f>
        <v>MORTALITY</v>
      </c>
      <c r="P293" s="1">
        <f>SABI_SUMMARY!O293</f>
        <v>1</v>
      </c>
      <c r="Q293" s="1">
        <f t="shared" si="8"/>
        <v>1</v>
      </c>
    </row>
    <row r="294" spans="1:17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9"/>
        <v>84</v>
      </c>
      <c r="M294" s="1" t="str">
        <f>SABI_SUMMARY!L294</f>
        <v>ADULT_84</v>
      </c>
      <c r="N294" s="1" t="str">
        <f>SABI_SUMMARY!M294</f>
        <v>FEMALE_ADULT_84</v>
      </c>
      <c r="O294" s="1" t="str">
        <f>SABI_SUMMARY!N294</f>
        <v>CENSORED</v>
      </c>
      <c r="P294" s="1">
        <f>SABI_SUMMARY!O294</f>
        <v>0</v>
      </c>
      <c r="Q294" s="1">
        <f t="shared" si="8"/>
        <v>0</v>
      </c>
    </row>
    <row r="295" spans="1:17" hidden="1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9"/>
        <v>12</v>
      </c>
      <c r="M295" s="1" t="str">
        <f>SABI_SUMMARY!L295</f>
        <v>CUB</v>
      </c>
      <c r="N295" s="1" t="str">
        <f>SABI_SUMMARY!M295</f>
        <v>FEMALE_CUB</v>
      </c>
      <c r="O295" s="1" t="str">
        <f>SABI_SUMMARY!N295</f>
        <v>MORTALITY</v>
      </c>
      <c r="P295" s="1">
        <f>SABI_SUMMARY!O295</f>
        <v>1</v>
      </c>
      <c r="Q295" s="1">
        <f t="shared" si="8"/>
        <v>1</v>
      </c>
    </row>
    <row r="296" spans="1:17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9"/>
        <v>49</v>
      </c>
      <c r="M296" s="1" t="str">
        <f>SABI_SUMMARY!L296</f>
        <v>ADULT_48_60</v>
      </c>
      <c r="N296" s="1" t="str">
        <f>SABI_SUMMARY!M296</f>
        <v>MALE_ADULT_48_60</v>
      </c>
      <c r="O296" s="1" t="str">
        <f>SABI_SUMMARY!N296</f>
        <v>CENSORED</v>
      </c>
      <c r="P296" s="1">
        <f>SABI_SUMMARY!O296</f>
        <v>0</v>
      </c>
      <c r="Q296" s="1">
        <f t="shared" si="8"/>
        <v>1</v>
      </c>
    </row>
    <row r="297" spans="1:17" hidden="1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9"/>
        <v>2</v>
      </c>
      <c r="M297" s="1" t="str">
        <f>SABI_SUMMARY!L297</f>
        <v>CUB</v>
      </c>
      <c r="N297" s="1" t="str">
        <f>SABI_SUMMARY!M297</f>
        <v>NA_CUB</v>
      </c>
      <c r="O297" s="1" t="str">
        <f>SABI_SUMMARY!N297</f>
        <v>MORTALITY</v>
      </c>
      <c r="P297" s="1">
        <f>SABI_SUMMARY!O297</f>
        <v>1</v>
      </c>
      <c r="Q297" s="1">
        <f t="shared" si="8"/>
        <v>1</v>
      </c>
    </row>
    <row r="298" spans="1:17" hidden="1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9"/>
        <v>2</v>
      </c>
      <c r="M298" s="1" t="str">
        <f>SABI_SUMMARY!L298</f>
        <v>CUB</v>
      </c>
      <c r="N298" s="1" t="str">
        <f>SABI_SUMMARY!M298</f>
        <v>NA_CUB</v>
      </c>
      <c r="O298" s="1" t="str">
        <f>SABI_SUMMARY!N298</f>
        <v>MORTALITY</v>
      </c>
      <c r="P298" s="1">
        <f>SABI_SUMMARY!O298</f>
        <v>1</v>
      </c>
      <c r="Q298" s="1">
        <f t="shared" si="8"/>
        <v>1</v>
      </c>
    </row>
    <row r="299" spans="1:17" hidden="1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9"/>
        <v>1</v>
      </c>
      <c r="M299" s="1" t="str">
        <f>SABI_SUMMARY!L299</f>
        <v>CUB</v>
      </c>
      <c r="N299" s="1" t="str">
        <f>SABI_SUMMARY!M299</f>
        <v>NA_CUB</v>
      </c>
      <c r="O299" s="1" t="str">
        <f>SABI_SUMMARY!N299</f>
        <v>MORTALITY</v>
      </c>
      <c r="P299" s="1">
        <f>SABI_SUMMARY!O299</f>
        <v>1</v>
      </c>
      <c r="Q299" s="1">
        <f t="shared" si="8"/>
        <v>1</v>
      </c>
    </row>
    <row r="300" spans="1:17" hidden="1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9"/>
        <v>1</v>
      </c>
      <c r="M300" s="1" t="str">
        <f>SABI_SUMMARY!L300</f>
        <v>CUB</v>
      </c>
      <c r="N300" s="1" t="str">
        <f>SABI_SUMMARY!M300</f>
        <v>NA_CUB</v>
      </c>
      <c r="O300" s="1" t="str">
        <f>SABI_SUMMARY!N300</f>
        <v>MORTALITY</v>
      </c>
      <c r="P300" s="1">
        <f>SABI_SUMMARY!O300</f>
        <v>1</v>
      </c>
      <c r="Q300" s="1">
        <f t="shared" si="8"/>
        <v>1</v>
      </c>
    </row>
    <row r="301" spans="1:17" hidden="1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9"/>
        <v>22</v>
      </c>
      <c r="M301" s="1" t="str">
        <f>SABI_SUMMARY!L301</f>
        <v>JUVENILE</v>
      </c>
      <c r="N301" s="1" t="str">
        <f>SABI_SUMMARY!M301</f>
        <v>MALE_JUVENILE</v>
      </c>
      <c r="O301" s="1" t="str">
        <f>SABI_SUMMARY!N301</f>
        <v>CENSORED</v>
      </c>
      <c r="P301" s="1">
        <f>SABI_SUMMARY!O301</f>
        <v>0</v>
      </c>
      <c r="Q301" s="1">
        <f t="shared" si="8"/>
        <v>1</v>
      </c>
    </row>
    <row r="302" spans="1:17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9"/>
        <v>69</v>
      </c>
      <c r="M302" s="1" t="str">
        <f>SABI_SUMMARY!L302</f>
        <v>ADULT_60_72</v>
      </c>
      <c r="N302" s="1" t="str">
        <f>SABI_SUMMARY!M302</f>
        <v>FEMALE_ADULT_60_72</v>
      </c>
      <c r="O302" s="1" t="str">
        <f>SABI_SUMMARY!N302</f>
        <v>CENSORED</v>
      </c>
      <c r="P302" s="1">
        <f>SABI_SUMMARY!O302</f>
        <v>0</v>
      </c>
      <c r="Q302" s="1">
        <f t="shared" si="8"/>
        <v>1</v>
      </c>
    </row>
    <row r="303" spans="1:17" hidden="1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9"/>
        <v>4</v>
      </c>
      <c r="M303" s="1" t="str">
        <f>SABI_SUMMARY!L303</f>
        <v>CUB</v>
      </c>
      <c r="N303" s="1" t="str">
        <f>SABI_SUMMARY!M303</f>
        <v>NA_CUB</v>
      </c>
      <c r="O303" s="1" t="str">
        <f>SABI_SUMMARY!N303</f>
        <v>MORTALITY</v>
      </c>
      <c r="P303" s="1">
        <f>SABI_SUMMARY!O303</f>
        <v>1</v>
      </c>
      <c r="Q303" s="1">
        <f t="shared" si="8"/>
        <v>1</v>
      </c>
    </row>
    <row r="304" spans="1:17" hidden="1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9"/>
        <v>4</v>
      </c>
      <c r="M304" s="1" t="str">
        <f>SABI_SUMMARY!L304</f>
        <v>CUB</v>
      </c>
      <c r="N304" s="1" t="str">
        <f>SABI_SUMMARY!M304</f>
        <v>NA_CUB</v>
      </c>
      <c r="O304" s="1" t="str">
        <f>SABI_SUMMARY!N304</f>
        <v>MORTALITY</v>
      </c>
      <c r="P304" s="1">
        <f>SABI_SUMMARY!O304</f>
        <v>1</v>
      </c>
      <c r="Q304" s="1">
        <f t="shared" si="8"/>
        <v>1</v>
      </c>
    </row>
    <row r="305" spans="1:17" hidden="1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9"/>
        <v>1</v>
      </c>
      <c r="M305" s="1" t="str">
        <f>SABI_SUMMARY!L305</f>
        <v>CUB</v>
      </c>
      <c r="N305" s="1" t="str">
        <f>SABI_SUMMARY!M305</f>
        <v>NA_CUB</v>
      </c>
      <c r="O305" s="1" t="str">
        <f>SABI_SUMMARY!N305</f>
        <v>MORTALITY</v>
      </c>
      <c r="P305" s="1">
        <f>SABI_SUMMARY!O305</f>
        <v>1</v>
      </c>
      <c r="Q305" s="1">
        <f t="shared" si="8"/>
        <v>1</v>
      </c>
    </row>
    <row r="306" spans="1:17" hidden="1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9"/>
        <v>1</v>
      </c>
      <c r="M306" s="1" t="str">
        <f>SABI_SUMMARY!L306</f>
        <v>CUB</v>
      </c>
      <c r="N306" s="1" t="str">
        <f>SABI_SUMMARY!M306</f>
        <v>NA_CUB</v>
      </c>
      <c r="O306" s="1" t="str">
        <f>SABI_SUMMARY!N306</f>
        <v>MORTALITY</v>
      </c>
      <c r="P306" s="1">
        <f>SABI_SUMMARY!O306</f>
        <v>1</v>
      </c>
      <c r="Q306" s="1">
        <f t="shared" si="8"/>
        <v>1</v>
      </c>
    </row>
    <row r="307" spans="1:17" hidden="1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9"/>
        <v>2</v>
      </c>
      <c r="M307" s="1" t="str">
        <f>SABI_SUMMARY!L307</f>
        <v>CUB</v>
      </c>
      <c r="N307" s="1" t="str">
        <f>SABI_SUMMARY!M307</f>
        <v>NA_CUB</v>
      </c>
      <c r="O307" s="1" t="str">
        <f>SABI_SUMMARY!N307</f>
        <v>MORTALITY</v>
      </c>
      <c r="P307" s="1">
        <f>SABI_SUMMARY!O307</f>
        <v>1</v>
      </c>
      <c r="Q307" s="1">
        <f t="shared" si="8"/>
        <v>1</v>
      </c>
    </row>
    <row r="308" spans="1:17" hidden="1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9"/>
        <v>12</v>
      </c>
      <c r="M308" s="1" t="str">
        <f>SABI_SUMMARY!L308</f>
        <v>CUB</v>
      </c>
      <c r="N308" s="1" t="str">
        <f>SABI_SUMMARY!M308</f>
        <v>FEMALE_CUB</v>
      </c>
      <c r="O308" s="1" t="str">
        <f>SABI_SUMMARY!N308</f>
        <v>MORTALITY</v>
      </c>
      <c r="P308" s="1">
        <f>SABI_SUMMARY!O308</f>
        <v>1</v>
      </c>
      <c r="Q308" s="1">
        <f t="shared" si="8"/>
        <v>1</v>
      </c>
    </row>
    <row r="309" spans="1:17" hidden="1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9"/>
        <v>3</v>
      </c>
      <c r="M309" s="1" t="str">
        <f>SABI_SUMMARY!L309</f>
        <v>CUB</v>
      </c>
      <c r="N309" s="1" t="str">
        <f>SABI_SUMMARY!M309</f>
        <v>NA_CUB</v>
      </c>
      <c r="O309" s="1" t="str">
        <f>SABI_SUMMARY!N309</f>
        <v>MORTALITY</v>
      </c>
      <c r="P309" s="1">
        <f>SABI_SUMMARY!O309</f>
        <v>1</v>
      </c>
      <c r="Q309" s="1">
        <f t="shared" si="8"/>
        <v>1</v>
      </c>
    </row>
    <row r="310" spans="1:17" hidden="1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9"/>
        <v>3</v>
      </c>
      <c r="M310" s="1" t="str">
        <f>SABI_SUMMARY!L310</f>
        <v>CUB</v>
      </c>
      <c r="N310" s="1" t="str">
        <f>SABI_SUMMARY!M310</f>
        <v>NA_CUB</v>
      </c>
      <c r="O310" s="1" t="str">
        <f>SABI_SUMMARY!N310</f>
        <v>MORTALITY</v>
      </c>
      <c r="P310" s="1">
        <f>SABI_SUMMARY!O310</f>
        <v>1</v>
      </c>
      <c r="Q310" s="1">
        <f t="shared" si="8"/>
        <v>1</v>
      </c>
    </row>
    <row r="311" spans="1:17" hidden="1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9"/>
        <v>2</v>
      </c>
      <c r="M311" s="1" t="str">
        <f>SABI_SUMMARY!L311</f>
        <v>CUB</v>
      </c>
      <c r="N311" s="1" t="str">
        <f>SABI_SUMMARY!M311</f>
        <v>NA_CUB</v>
      </c>
      <c r="O311" s="1" t="str">
        <f>SABI_SUMMARY!N311</f>
        <v>MORTALITY</v>
      </c>
      <c r="P311" s="1">
        <f>SABI_SUMMARY!O311</f>
        <v>1</v>
      </c>
      <c r="Q311" s="1">
        <f t="shared" si="8"/>
        <v>1</v>
      </c>
    </row>
    <row r="312" spans="1:17" hidden="1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9"/>
        <v>18</v>
      </c>
      <c r="M312" s="1" t="str">
        <f>SABI_SUMMARY!L312</f>
        <v>JUVENILE</v>
      </c>
      <c r="N312" s="1" t="str">
        <f>SABI_SUMMARY!M312</f>
        <v>MALE_JUVENILE</v>
      </c>
      <c r="O312" s="1" t="str">
        <f>SABI_SUMMARY!N312</f>
        <v>CENSORED</v>
      </c>
      <c r="P312" s="1">
        <f>SABI_SUMMARY!O312</f>
        <v>0</v>
      </c>
      <c r="Q312" s="1">
        <f t="shared" si="8"/>
        <v>1</v>
      </c>
    </row>
    <row r="313" spans="1:17" hidden="1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9"/>
        <v>18</v>
      </c>
      <c r="M313" s="1" t="str">
        <f>SABI_SUMMARY!L313</f>
        <v>JUVENILE</v>
      </c>
      <c r="N313" s="1" t="str">
        <f>SABI_SUMMARY!M313</f>
        <v>MALE_JUVENILE</v>
      </c>
      <c r="O313" s="1" t="str">
        <f>SABI_SUMMARY!N313</f>
        <v>CENSORED</v>
      </c>
      <c r="P313" s="1">
        <f>SABI_SUMMARY!O313</f>
        <v>0</v>
      </c>
      <c r="Q313" s="1">
        <f t="shared" si="8"/>
        <v>1</v>
      </c>
    </row>
    <row r="314" spans="1:17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9"/>
        <v>84</v>
      </c>
      <c r="M314" s="1" t="str">
        <f>SABI_SUMMARY!L314</f>
        <v>ADULT_84</v>
      </c>
      <c r="N314" s="1" t="str">
        <f>SABI_SUMMARY!M314</f>
        <v>FEMALE_ADULT_84</v>
      </c>
      <c r="O314" s="1" t="str">
        <f>SABI_SUMMARY!N314</f>
        <v>MORTALITY</v>
      </c>
      <c r="P314" s="1">
        <f>SABI_SUMMARY!O314</f>
        <v>1</v>
      </c>
      <c r="Q314" s="1">
        <f t="shared" si="8"/>
        <v>0</v>
      </c>
    </row>
    <row r="315" spans="1:17" hidden="1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9"/>
        <v>1</v>
      </c>
      <c r="M315" s="1" t="str">
        <f>SABI_SUMMARY!L315</f>
        <v>CUB</v>
      </c>
      <c r="N315" s="1" t="str">
        <f>SABI_SUMMARY!M315</f>
        <v>NA_CUB</v>
      </c>
      <c r="O315" s="1" t="str">
        <f>SABI_SUMMARY!N315</f>
        <v>MORTALITY</v>
      </c>
      <c r="P315" s="1">
        <f>SABI_SUMMARY!O315</f>
        <v>1</v>
      </c>
      <c r="Q315" s="1">
        <f t="shared" si="8"/>
        <v>1</v>
      </c>
    </row>
    <row r="316" spans="1:17" hidden="1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9"/>
        <v>1</v>
      </c>
      <c r="M316" s="1" t="str">
        <f>SABI_SUMMARY!L316</f>
        <v>CUB</v>
      </c>
      <c r="N316" s="1" t="str">
        <f>SABI_SUMMARY!M316</f>
        <v>NA_CUB</v>
      </c>
      <c r="O316" s="1" t="str">
        <f>SABI_SUMMARY!N316</f>
        <v>MORTALITY</v>
      </c>
      <c r="P316" s="1">
        <f>SABI_SUMMARY!O316</f>
        <v>1</v>
      </c>
      <c r="Q316" s="1">
        <f t="shared" si="8"/>
        <v>1</v>
      </c>
    </row>
    <row r="317" spans="1:17" hidden="1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9"/>
        <v>3</v>
      </c>
      <c r="M317" s="1" t="str">
        <f>SABI_SUMMARY!L317</f>
        <v>CUB</v>
      </c>
      <c r="N317" s="1" t="str">
        <f>SABI_SUMMARY!M317</f>
        <v>NA_CUB</v>
      </c>
      <c r="O317" s="1" t="str">
        <f>SABI_SUMMARY!N317</f>
        <v>MORTALITY</v>
      </c>
      <c r="P317" s="1">
        <f>SABI_SUMMARY!O317</f>
        <v>1</v>
      </c>
      <c r="Q317" s="1">
        <f t="shared" si="8"/>
        <v>1</v>
      </c>
    </row>
    <row r="318" spans="1:17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9"/>
        <v>84</v>
      </c>
      <c r="M318" s="1" t="str">
        <f>SABI_SUMMARY!L318</f>
        <v>ADULT_84</v>
      </c>
      <c r="N318" s="1" t="str">
        <f>SABI_SUMMARY!M318</f>
        <v>FEMALE_ADULT_84</v>
      </c>
      <c r="O318" s="1" t="str">
        <f>SABI_SUMMARY!N318</f>
        <v>CENSORED</v>
      </c>
      <c r="P318" s="1">
        <f>SABI_SUMMARY!O318</f>
        <v>0</v>
      </c>
      <c r="Q318" s="1">
        <f t="shared" si="8"/>
        <v>0</v>
      </c>
    </row>
    <row r="319" spans="1:17" hidden="1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9"/>
        <v>2</v>
      </c>
      <c r="M319" s="1" t="str">
        <f>SABI_SUMMARY!L319</f>
        <v>CUB</v>
      </c>
      <c r="N319" s="1" t="str">
        <f>SABI_SUMMARY!M319</f>
        <v>NA_CUB</v>
      </c>
      <c r="O319" s="1" t="str">
        <f>SABI_SUMMARY!N319</f>
        <v>MORTALITY</v>
      </c>
      <c r="P319" s="1">
        <f>SABI_SUMMARY!O319</f>
        <v>1</v>
      </c>
      <c r="Q319" s="1">
        <f t="shared" si="8"/>
        <v>1</v>
      </c>
    </row>
    <row r="320" spans="1:17" hidden="1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9"/>
        <v>7</v>
      </c>
      <c r="M320" s="1" t="str">
        <f>SABI_SUMMARY!L320</f>
        <v>CUB</v>
      </c>
      <c r="N320" s="1" t="str">
        <f>SABI_SUMMARY!M320</f>
        <v>NA_CUB</v>
      </c>
      <c r="O320" s="1" t="str">
        <f>SABI_SUMMARY!N320</f>
        <v>MORTALITY</v>
      </c>
      <c r="P320" s="1">
        <f>SABI_SUMMARY!O320</f>
        <v>1</v>
      </c>
      <c r="Q320" s="1">
        <f t="shared" si="8"/>
        <v>1</v>
      </c>
    </row>
    <row r="321" spans="1:17" hidden="1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9"/>
        <v>25</v>
      </c>
      <c r="M321" s="1" t="str">
        <f>SABI_SUMMARY!L321</f>
        <v>SUBADULT</v>
      </c>
      <c r="N321" s="1" t="str">
        <f>SABI_SUMMARY!M321</f>
        <v>FEMALE_SUBADULT</v>
      </c>
      <c r="O321" s="1" t="str">
        <f>SABI_SUMMARY!N321</f>
        <v>CENSORED</v>
      </c>
      <c r="P321" s="1">
        <f>SABI_SUMMARY!O321</f>
        <v>0</v>
      </c>
      <c r="Q321" s="1">
        <f t="shared" si="8"/>
        <v>1</v>
      </c>
    </row>
    <row r="322" spans="1:17" hidden="1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9"/>
        <v>5</v>
      </c>
      <c r="M322" s="1" t="str">
        <f>SABI_SUMMARY!L322</f>
        <v>CUB</v>
      </c>
      <c r="N322" s="1" t="str">
        <f>SABI_SUMMARY!M322</f>
        <v>FEMALE_CUB</v>
      </c>
      <c r="O322" s="1" t="str">
        <f>SABI_SUMMARY!N322</f>
        <v>CENSORED</v>
      </c>
      <c r="P322" s="1">
        <f>SABI_SUMMARY!O322</f>
        <v>0</v>
      </c>
      <c r="Q322" s="1">
        <f t="shared" si="8"/>
        <v>1</v>
      </c>
    </row>
    <row r="323" spans="1:17" hidden="1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si="9"/>
        <v>5</v>
      </c>
      <c r="M323" s="1" t="str">
        <f>SABI_SUMMARY!L323</f>
        <v>CUB</v>
      </c>
      <c r="N323" s="1" t="str">
        <f>SABI_SUMMARY!M323</f>
        <v>MALE_CUB</v>
      </c>
      <c r="O323" s="1" t="str">
        <f>SABI_SUMMARY!N323</f>
        <v>CENSORED</v>
      </c>
      <c r="P323" s="1">
        <f>SABI_SUMMARY!O323</f>
        <v>0</v>
      </c>
      <c r="Q323" s="1">
        <f t="shared" ref="Q323:Q386" si="10">IF(K323&lt;84,1,0)</f>
        <v>1</v>
      </c>
    </row>
    <row r="324" spans="1:17" hidden="1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ref="L324:L387" si="11">IF(Q324&gt;0,K324,84)</f>
        <v>2</v>
      </c>
      <c r="M324" s="1" t="str">
        <f>SABI_SUMMARY!L324</f>
        <v>CUB</v>
      </c>
      <c r="N324" s="1" t="str">
        <f>SABI_SUMMARY!M324</f>
        <v>NA_CUB</v>
      </c>
      <c r="O324" s="1" t="str">
        <f>SABI_SUMMARY!N324</f>
        <v>MORTALITY</v>
      </c>
      <c r="P324" s="1">
        <f>SABI_SUMMARY!O324</f>
        <v>1</v>
      </c>
      <c r="Q324" s="1">
        <f t="shared" si="10"/>
        <v>1</v>
      </c>
    </row>
    <row r="325" spans="1:17" hidden="1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11"/>
        <v>6</v>
      </c>
      <c r="M325" s="1" t="str">
        <f>SABI_SUMMARY!L325</f>
        <v>CUB</v>
      </c>
      <c r="N325" s="1" t="str">
        <f>SABI_SUMMARY!M325</f>
        <v>NA_CUB</v>
      </c>
      <c r="O325" s="1" t="str">
        <f>SABI_SUMMARY!N325</f>
        <v>MORTALITY</v>
      </c>
      <c r="P325" s="1">
        <f>SABI_SUMMARY!O325</f>
        <v>1</v>
      </c>
      <c r="Q325" s="1">
        <f t="shared" si="10"/>
        <v>1</v>
      </c>
    </row>
    <row r="326" spans="1:17" hidden="1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11"/>
        <v>1</v>
      </c>
      <c r="M326" s="1" t="str">
        <f>SABI_SUMMARY!L326</f>
        <v>CUB</v>
      </c>
      <c r="N326" s="1" t="str">
        <f>SABI_SUMMARY!M326</f>
        <v>NA_CUB</v>
      </c>
      <c r="O326" s="1" t="str">
        <f>SABI_SUMMARY!N326</f>
        <v>MORTALITY</v>
      </c>
      <c r="P326" s="1">
        <f>SABI_SUMMARY!O326</f>
        <v>1</v>
      </c>
      <c r="Q326" s="1">
        <f t="shared" si="10"/>
        <v>1</v>
      </c>
    </row>
    <row r="327" spans="1:17" hidden="1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11"/>
        <v>1</v>
      </c>
      <c r="M327" s="1" t="str">
        <f>SABI_SUMMARY!L327</f>
        <v>CUB</v>
      </c>
      <c r="N327" s="1" t="str">
        <f>SABI_SUMMARY!M327</f>
        <v>NA_CUB</v>
      </c>
      <c r="O327" s="1" t="str">
        <f>SABI_SUMMARY!N327</f>
        <v>MORTALITY</v>
      </c>
      <c r="P327" s="1">
        <f>SABI_SUMMARY!O327</f>
        <v>1</v>
      </c>
      <c r="Q327" s="1">
        <f t="shared" si="10"/>
        <v>1</v>
      </c>
    </row>
    <row r="328" spans="1:17" hidden="1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11"/>
        <v>8</v>
      </c>
      <c r="M328" s="1" t="str">
        <f>SABI_SUMMARY!L328</f>
        <v>CUB</v>
      </c>
      <c r="N328" s="1" t="str">
        <f>SABI_SUMMARY!M328</f>
        <v>FEMALE_CUB</v>
      </c>
      <c r="O328" s="1" t="str">
        <f>SABI_SUMMARY!N328</f>
        <v>MORTALITY</v>
      </c>
      <c r="P328" s="1">
        <f>SABI_SUMMARY!O328</f>
        <v>1</v>
      </c>
      <c r="Q328" s="1">
        <f t="shared" si="10"/>
        <v>1</v>
      </c>
    </row>
    <row r="329" spans="1:17" hidden="1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11"/>
        <v>8</v>
      </c>
      <c r="M329" s="1" t="str">
        <f>SABI_SUMMARY!L329</f>
        <v>CUB</v>
      </c>
      <c r="N329" s="1" t="str">
        <f>SABI_SUMMARY!M329</f>
        <v>FEMALE_CUB</v>
      </c>
      <c r="O329" s="1" t="str">
        <f>SABI_SUMMARY!N329</f>
        <v>MORTALITY</v>
      </c>
      <c r="P329" s="1">
        <f>SABI_SUMMARY!O329</f>
        <v>1</v>
      </c>
      <c r="Q329" s="1">
        <f t="shared" si="10"/>
        <v>1</v>
      </c>
    </row>
    <row r="330" spans="1:17" hidden="1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11"/>
        <v>5</v>
      </c>
      <c r="M330" s="1" t="str">
        <f>SABI_SUMMARY!L330</f>
        <v>CUB</v>
      </c>
      <c r="N330" s="1" t="str">
        <f>SABI_SUMMARY!M330</f>
        <v>NA_CUB</v>
      </c>
      <c r="O330" s="1" t="str">
        <f>SABI_SUMMARY!N330</f>
        <v>MORTALITY</v>
      </c>
      <c r="P330" s="1">
        <f>SABI_SUMMARY!O330</f>
        <v>1</v>
      </c>
      <c r="Q330" s="1">
        <f t="shared" si="10"/>
        <v>1</v>
      </c>
    </row>
    <row r="331" spans="1:17" hidden="1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11"/>
        <v>6</v>
      </c>
      <c r="M331" s="1" t="str">
        <f>SABI_SUMMARY!L331</f>
        <v>CUB</v>
      </c>
      <c r="N331" s="1" t="str">
        <f>SABI_SUMMARY!M331</f>
        <v>NA_CUB</v>
      </c>
      <c r="O331" s="1" t="str">
        <f>SABI_SUMMARY!N331</f>
        <v>MORTALITY</v>
      </c>
      <c r="P331" s="1">
        <f>SABI_SUMMARY!O331</f>
        <v>1</v>
      </c>
      <c r="Q331" s="1">
        <f t="shared" si="10"/>
        <v>1</v>
      </c>
    </row>
    <row r="332" spans="1:17" hidden="1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11"/>
        <v>2</v>
      </c>
      <c r="M332" s="1" t="str">
        <f>SABI_SUMMARY!L332</f>
        <v>CUB</v>
      </c>
      <c r="N332" s="1" t="str">
        <f>SABI_SUMMARY!M332</f>
        <v>NA_CUB</v>
      </c>
      <c r="O332" s="1" t="str">
        <f>SABI_SUMMARY!N332</f>
        <v>MORTALITY</v>
      </c>
      <c r="P332" s="1">
        <f>SABI_SUMMARY!O332</f>
        <v>1</v>
      </c>
      <c r="Q332" s="1">
        <f t="shared" si="10"/>
        <v>1</v>
      </c>
    </row>
    <row r="333" spans="1:17" hidden="1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11"/>
        <v>4</v>
      </c>
      <c r="M333" s="1" t="str">
        <f>SABI_SUMMARY!L333</f>
        <v>CUB</v>
      </c>
      <c r="N333" s="1" t="str">
        <f>SABI_SUMMARY!M333</f>
        <v>MALE_CUB</v>
      </c>
      <c r="O333" s="1" t="str">
        <f>SABI_SUMMARY!N333</f>
        <v>CENSORED</v>
      </c>
      <c r="P333" s="1">
        <f>SABI_SUMMARY!O333</f>
        <v>0</v>
      </c>
      <c r="Q333" s="1">
        <f t="shared" si="10"/>
        <v>1</v>
      </c>
    </row>
    <row r="334" spans="1:17" hidden="1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11"/>
        <v>2</v>
      </c>
      <c r="M334" s="1" t="str">
        <f>SABI_SUMMARY!L334</f>
        <v>CUB</v>
      </c>
      <c r="N334" s="1" t="str">
        <f>SABI_SUMMARY!M334</f>
        <v>NA_CUB</v>
      </c>
      <c r="O334" s="1" t="str">
        <f>SABI_SUMMARY!N334</f>
        <v>MORTALITY</v>
      </c>
      <c r="P334" s="1">
        <f>SABI_SUMMARY!O334</f>
        <v>1</v>
      </c>
      <c r="Q334" s="1">
        <f t="shared" si="10"/>
        <v>1</v>
      </c>
    </row>
    <row r="335" spans="1:17" hidden="1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11"/>
        <v>2</v>
      </c>
      <c r="M335" s="1" t="str">
        <f>SABI_SUMMARY!L335</f>
        <v>CUB</v>
      </c>
      <c r="N335" s="1" t="str">
        <f>SABI_SUMMARY!M335</f>
        <v>NA_CUB</v>
      </c>
      <c r="O335" s="1" t="str">
        <f>SABI_SUMMARY!N335</f>
        <v>MORTALITY</v>
      </c>
      <c r="P335" s="1">
        <f>SABI_SUMMARY!O335</f>
        <v>1</v>
      </c>
      <c r="Q335" s="1">
        <f t="shared" si="10"/>
        <v>1</v>
      </c>
    </row>
    <row r="336" spans="1:17" hidden="1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11"/>
        <v>1</v>
      </c>
      <c r="M336" s="1" t="str">
        <f>SABI_SUMMARY!L336</f>
        <v>CUB</v>
      </c>
      <c r="N336" s="1" t="str">
        <f>SABI_SUMMARY!M336</f>
        <v>NA_CUB</v>
      </c>
      <c r="O336" s="1" t="str">
        <f>SABI_SUMMARY!N336</f>
        <v>MORTALITY</v>
      </c>
      <c r="P336" s="1">
        <f>SABI_SUMMARY!O336</f>
        <v>1</v>
      </c>
      <c r="Q336" s="1">
        <f t="shared" si="10"/>
        <v>1</v>
      </c>
    </row>
    <row r="337" spans="1:17" hidden="1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11"/>
        <v>1</v>
      </c>
      <c r="M337" s="1" t="str">
        <f>SABI_SUMMARY!L337</f>
        <v>CUB</v>
      </c>
      <c r="N337" s="1" t="str">
        <f>SABI_SUMMARY!M337</f>
        <v>NA_CUB</v>
      </c>
      <c r="O337" s="1" t="str">
        <f>SABI_SUMMARY!N337</f>
        <v>MORTALITY</v>
      </c>
      <c r="P337" s="1">
        <f>SABI_SUMMARY!O337</f>
        <v>1</v>
      </c>
      <c r="Q337" s="1">
        <f t="shared" si="10"/>
        <v>1</v>
      </c>
    </row>
    <row r="338" spans="1:17" hidden="1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11"/>
        <v>2</v>
      </c>
      <c r="M338" s="1" t="str">
        <f>SABI_SUMMARY!L338</f>
        <v>CUB</v>
      </c>
      <c r="N338" s="1" t="str">
        <f>SABI_SUMMARY!M338</f>
        <v>MALE_CUB</v>
      </c>
      <c r="O338" s="1" t="str">
        <f>SABI_SUMMARY!N338</f>
        <v>MORTALITY</v>
      </c>
      <c r="P338" s="1">
        <f>SABI_SUMMARY!O338</f>
        <v>1</v>
      </c>
      <c r="Q338" s="1">
        <f t="shared" si="10"/>
        <v>1</v>
      </c>
    </row>
    <row r="339" spans="1:17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11"/>
        <v>79</v>
      </c>
      <c r="M339" s="1" t="str">
        <f>SABI_SUMMARY!L339</f>
        <v>ADULT_72_84</v>
      </c>
      <c r="N339" s="1" t="str">
        <f>SABI_SUMMARY!M339</f>
        <v>FEMALE_ADULT_72_84</v>
      </c>
      <c r="O339" s="1" t="str">
        <f>SABI_SUMMARY!N339</f>
        <v>MORTALITY</v>
      </c>
      <c r="P339" s="1">
        <f>SABI_SUMMARY!O339</f>
        <v>1</v>
      </c>
      <c r="Q339" s="1">
        <f t="shared" si="10"/>
        <v>1</v>
      </c>
    </row>
    <row r="340" spans="1:17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11"/>
        <v>84</v>
      </c>
      <c r="M340" s="1" t="str">
        <f>SABI_SUMMARY!L340</f>
        <v>ADULT_72_84</v>
      </c>
      <c r="N340" s="1" t="str">
        <f>SABI_SUMMARY!M340</f>
        <v>MALE_ADULT_72_84</v>
      </c>
      <c r="O340" s="1" t="str">
        <f>SABI_SUMMARY!N340</f>
        <v>MORTALITY</v>
      </c>
      <c r="P340" s="1">
        <f>SABI_SUMMARY!O340</f>
        <v>1</v>
      </c>
      <c r="Q340" s="1">
        <f t="shared" si="10"/>
        <v>0</v>
      </c>
    </row>
    <row r="341" spans="1:17" hidden="1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11"/>
        <v>3</v>
      </c>
      <c r="M341" s="1" t="str">
        <f>SABI_SUMMARY!L341</f>
        <v>CUB</v>
      </c>
      <c r="N341" s="1" t="str">
        <f>SABI_SUMMARY!M341</f>
        <v>NA_CUB</v>
      </c>
      <c r="O341" s="1" t="str">
        <f>SABI_SUMMARY!N341</f>
        <v>MORTALITY</v>
      </c>
      <c r="P341" s="1">
        <f>SABI_SUMMARY!O341</f>
        <v>1</v>
      </c>
      <c r="Q341" s="1">
        <f t="shared" si="10"/>
        <v>1</v>
      </c>
    </row>
    <row r="342" spans="1:17" hidden="1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11"/>
        <v>26</v>
      </c>
      <c r="M342" s="1" t="str">
        <f>SABI_SUMMARY!L342</f>
        <v>SUBADULT</v>
      </c>
      <c r="N342" s="1" t="str">
        <f>SABI_SUMMARY!M342</f>
        <v>FEMALE_SUBADULT</v>
      </c>
      <c r="O342" s="1" t="str">
        <f>SABI_SUMMARY!N342</f>
        <v>CENSORED</v>
      </c>
      <c r="P342" s="1">
        <f>SABI_SUMMARY!O342</f>
        <v>0</v>
      </c>
      <c r="Q342" s="1">
        <f t="shared" si="10"/>
        <v>1</v>
      </c>
    </row>
    <row r="343" spans="1:17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11"/>
        <v>84</v>
      </c>
      <c r="M343" s="1" t="str">
        <f>SABI_SUMMARY!L343</f>
        <v>ADULT_84</v>
      </c>
      <c r="N343" s="1" t="str">
        <f>SABI_SUMMARY!M343</f>
        <v>FEMALE_ADULT_84</v>
      </c>
      <c r="O343" s="1" t="str">
        <f>SABI_SUMMARY!N343</f>
        <v>CENSORED</v>
      </c>
      <c r="P343" s="1">
        <f>SABI_SUMMARY!O343</f>
        <v>0</v>
      </c>
      <c r="Q343" s="1">
        <f t="shared" si="10"/>
        <v>0</v>
      </c>
    </row>
    <row r="344" spans="1:17" hidden="1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11"/>
        <v>1</v>
      </c>
      <c r="M344" s="1" t="str">
        <f>SABI_SUMMARY!L344</f>
        <v>CUB</v>
      </c>
      <c r="N344" s="1" t="str">
        <f>SABI_SUMMARY!M344</f>
        <v>FEMALE_CUB</v>
      </c>
      <c r="O344" s="1" t="str">
        <f>SABI_SUMMARY!N344</f>
        <v>MORTALITY</v>
      </c>
      <c r="P344" s="1">
        <f>SABI_SUMMARY!O344</f>
        <v>1</v>
      </c>
      <c r="Q344" s="1">
        <f t="shared" si="10"/>
        <v>1</v>
      </c>
    </row>
    <row r="345" spans="1:17" hidden="1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11"/>
        <v>1</v>
      </c>
      <c r="M345" s="1" t="str">
        <f>SABI_SUMMARY!L345</f>
        <v>CUB</v>
      </c>
      <c r="N345" s="1" t="str">
        <f>SABI_SUMMARY!M345</f>
        <v>FEMALE_CUB</v>
      </c>
      <c r="O345" s="1" t="str">
        <f>SABI_SUMMARY!N345</f>
        <v>MORTALITY</v>
      </c>
      <c r="P345" s="1">
        <f>SABI_SUMMARY!O345</f>
        <v>1</v>
      </c>
      <c r="Q345" s="1">
        <f t="shared" si="10"/>
        <v>1</v>
      </c>
    </row>
    <row r="346" spans="1:17" hidden="1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11"/>
        <v>5</v>
      </c>
      <c r="M346" s="1" t="str">
        <f>SABI_SUMMARY!L346</f>
        <v>CUB</v>
      </c>
      <c r="N346" s="1" t="str">
        <f>SABI_SUMMARY!M346</f>
        <v>MALE_CUB</v>
      </c>
      <c r="O346" s="1" t="str">
        <f>SABI_SUMMARY!N346</f>
        <v>MORTALITY</v>
      </c>
      <c r="P346" s="1">
        <f>SABI_SUMMARY!O346</f>
        <v>1</v>
      </c>
      <c r="Q346" s="1">
        <f t="shared" si="10"/>
        <v>1</v>
      </c>
    </row>
    <row r="347" spans="1:17" hidden="1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11"/>
        <v>32</v>
      </c>
      <c r="M347" s="1" t="str">
        <f>SABI_SUMMARY!L347</f>
        <v>SUBADULT</v>
      </c>
      <c r="N347" s="1" t="str">
        <f>SABI_SUMMARY!M347</f>
        <v>FEMALE_SUBADULT</v>
      </c>
      <c r="O347" s="1" t="str">
        <f>SABI_SUMMARY!N347</f>
        <v>CENSORED</v>
      </c>
      <c r="P347" s="1">
        <f>SABI_SUMMARY!O347</f>
        <v>0</v>
      </c>
      <c r="Q347" s="1">
        <f t="shared" si="10"/>
        <v>1</v>
      </c>
    </row>
    <row r="348" spans="1:17" hidden="1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11"/>
        <v>36</v>
      </c>
      <c r="M348" s="1" t="str">
        <f>SABI_SUMMARY!L348</f>
        <v>SUBADULT</v>
      </c>
      <c r="N348" s="1" t="str">
        <f>SABI_SUMMARY!M348</f>
        <v>MALE_SUBADULT</v>
      </c>
      <c r="O348" s="1" t="str">
        <f>SABI_SUMMARY!N348</f>
        <v>MORTALITY</v>
      </c>
      <c r="P348" s="1">
        <f>SABI_SUMMARY!O348</f>
        <v>1</v>
      </c>
      <c r="Q348" s="1">
        <f t="shared" si="10"/>
        <v>1</v>
      </c>
    </row>
    <row r="349" spans="1:17" hidden="1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11"/>
        <v>5</v>
      </c>
      <c r="M349" s="1" t="str">
        <f>SABI_SUMMARY!L349</f>
        <v>CUB</v>
      </c>
      <c r="N349" s="1" t="str">
        <f>SABI_SUMMARY!M349</f>
        <v>MALE_CUB</v>
      </c>
      <c r="O349" s="1" t="str">
        <f>SABI_SUMMARY!N349</f>
        <v>MORTALITY</v>
      </c>
      <c r="P349" s="1">
        <f>SABI_SUMMARY!O349</f>
        <v>1</v>
      </c>
      <c r="Q349" s="1">
        <f t="shared" si="10"/>
        <v>1</v>
      </c>
    </row>
    <row r="350" spans="1:17" hidden="1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11"/>
        <v>22</v>
      </c>
      <c r="M350" s="1" t="str">
        <f>SABI_SUMMARY!L350</f>
        <v>JUVENILE</v>
      </c>
      <c r="N350" s="1" t="str">
        <f>SABI_SUMMARY!M350</f>
        <v>FEMALE_JUVENILE</v>
      </c>
      <c r="O350" s="1" t="str">
        <f>SABI_SUMMARY!N350</f>
        <v>CENSORED</v>
      </c>
      <c r="P350" s="1">
        <f>SABI_SUMMARY!O350</f>
        <v>0</v>
      </c>
      <c r="Q350" s="1">
        <f t="shared" si="10"/>
        <v>1</v>
      </c>
    </row>
    <row r="351" spans="1:17" hidden="1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11"/>
        <v>4</v>
      </c>
      <c r="M351" s="1" t="str">
        <f>SABI_SUMMARY!L351</f>
        <v>CUB</v>
      </c>
      <c r="N351" s="1" t="str">
        <f>SABI_SUMMARY!M351</f>
        <v>NA_CUB</v>
      </c>
      <c r="O351" s="1" t="str">
        <f>SABI_SUMMARY!N351</f>
        <v>MORTALITY</v>
      </c>
      <c r="P351" s="1">
        <f>SABI_SUMMARY!O351</f>
        <v>1</v>
      </c>
      <c r="Q351" s="1">
        <f t="shared" si="10"/>
        <v>1</v>
      </c>
    </row>
    <row r="352" spans="1:17" hidden="1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11"/>
        <v>2</v>
      </c>
      <c r="M352" s="1" t="str">
        <f>SABI_SUMMARY!L352</f>
        <v>CUB</v>
      </c>
      <c r="N352" s="1" t="str">
        <f>SABI_SUMMARY!M352</f>
        <v>NA_CUB</v>
      </c>
      <c r="O352" s="1" t="str">
        <f>SABI_SUMMARY!N352</f>
        <v>CENSORED</v>
      </c>
      <c r="P352" s="1">
        <f>SABI_SUMMARY!O352</f>
        <v>0</v>
      </c>
      <c r="Q352" s="1">
        <f t="shared" si="10"/>
        <v>1</v>
      </c>
    </row>
    <row r="353" spans="1:17" hidden="1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11"/>
        <v>2</v>
      </c>
      <c r="M353" s="1" t="str">
        <f>SABI_SUMMARY!L353</f>
        <v>CUB</v>
      </c>
      <c r="N353" s="1" t="str">
        <f>SABI_SUMMARY!M353</f>
        <v>NA_CUB</v>
      </c>
      <c r="O353" s="1" t="str">
        <f>SABI_SUMMARY!N353</f>
        <v>MORTALITY</v>
      </c>
      <c r="P353" s="1">
        <f>SABI_SUMMARY!O353</f>
        <v>1</v>
      </c>
      <c r="Q353" s="1">
        <f t="shared" si="10"/>
        <v>1</v>
      </c>
    </row>
    <row r="354" spans="1:17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11"/>
        <v>84</v>
      </c>
      <c r="M354" s="1" t="str">
        <f>SABI_SUMMARY!L354</f>
        <v>ADULT_84</v>
      </c>
      <c r="N354" s="1" t="str">
        <f>SABI_SUMMARY!M354</f>
        <v>FEMALE_ADULT_84</v>
      </c>
      <c r="O354" s="1" t="str">
        <f>SABI_SUMMARY!N354</f>
        <v>MORTALITY</v>
      </c>
      <c r="P354" s="1">
        <f>SABI_SUMMARY!O354</f>
        <v>1</v>
      </c>
      <c r="Q354" s="1">
        <f t="shared" si="10"/>
        <v>0</v>
      </c>
    </row>
    <row r="355" spans="1:17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11"/>
        <v>84</v>
      </c>
      <c r="M355" s="1" t="str">
        <f>SABI_SUMMARY!L355</f>
        <v>ADULT_84</v>
      </c>
      <c r="N355" s="1" t="str">
        <f>SABI_SUMMARY!M355</f>
        <v>MALE_ADULT_84</v>
      </c>
      <c r="O355" s="1" t="str">
        <f>SABI_SUMMARY!N355</f>
        <v>CENSORED</v>
      </c>
      <c r="P355" s="1">
        <f>SABI_SUMMARY!O355</f>
        <v>0</v>
      </c>
      <c r="Q355" s="1">
        <f t="shared" si="10"/>
        <v>0</v>
      </c>
    </row>
    <row r="356" spans="1:17" hidden="1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11"/>
        <v>2</v>
      </c>
      <c r="M356" s="1" t="str">
        <f>SABI_SUMMARY!L356</f>
        <v>CUB</v>
      </c>
      <c r="N356" s="1" t="str">
        <f>SABI_SUMMARY!M356</f>
        <v>NA_CUB</v>
      </c>
      <c r="O356" s="1" t="str">
        <f>SABI_SUMMARY!N356</f>
        <v>MORTALITY</v>
      </c>
      <c r="P356" s="1">
        <f>SABI_SUMMARY!O356</f>
        <v>1</v>
      </c>
      <c r="Q356" s="1">
        <f t="shared" si="10"/>
        <v>1</v>
      </c>
    </row>
    <row r="357" spans="1:17" hidden="1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11"/>
        <v>18</v>
      </c>
      <c r="M357" s="1" t="str">
        <f>SABI_SUMMARY!L357</f>
        <v>JUVENILE</v>
      </c>
      <c r="N357" s="1" t="str">
        <f>SABI_SUMMARY!M357</f>
        <v>FEMALE_JUVENILE</v>
      </c>
      <c r="O357" s="1" t="str">
        <f>SABI_SUMMARY!N357</f>
        <v>CENSORED</v>
      </c>
      <c r="P357" s="1">
        <f>SABI_SUMMARY!O357</f>
        <v>0</v>
      </c>
      <c r="Q357" s="1">
        <f t="shared" si="10"/>
        <v>1</v>
      </c>
    </row>
    <row r="358" spans="1:17" hidden="1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11"/>
        <v>2</v>
      </c>
      <c r="M358" s="1" t="str">
        <f>SABI_SUMMARY!L358</f>
        <v>CUB</v>
      </c>
      <c r="N358" s="1" t="str">
        <f>SABI_SUMMARY!M358</f>
        <v>NA_CUB</v>
      </c>
      <c r="O358" s="1" t="str">
        <f>SABI_SUMMARY!N358</f>
        <v>MORTALITY</v>
      </c>
      <c r="P358" s="1">
        <f>SABI_SUMMARY!O358</f>
        <v>1</v>
      </c>
      <c r="Q358" s="1">
        <f t="shared" si="10"/>
        <v>1</v>
      </c>
    </row>
    <row r="359" spans="1:17" hidden="1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11"/>
        <v>18</v>
      </c>
      <c r="M359" s="1" t="str">
        <f>SABI_SUMMARY!L359</f>
        <v>JUVENILE</v>
      </c>
      <c r="N359" s="1" t="str">
        <f>SABI_SUMMARY!M359</f>
        <v>MALE_JUVENILE</v>
      </c>
      <c r="O359" s="1" t="str">
        <f>SABI_SUMMARY!N359</f>
        <v>CENSORED</v>
      </c>
      <c r="P359" s="1">
        <f>SABI_SUMMARY!O359</f>
        <v>0</v>
      </c>
      <c r="Q359" s="1">
        <f t="shared" si="10"/>
        <v>1</v>
      </c>
    </row>
    <row r="360" spans="1:17" hidden="1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11"/>
        <v>2</v>
      </c>
      <c r="M360" s="1" t="str">
        <f>SABI_SUMMARY!L360</f>
        <v>CUB</v>
      </c>
      <c r="N360" s="1" t="str">
        <f>SABI_SUMMARY!M360</f>
        <v>NA_CUB</v>
      </c>
      <c r="O360" s="1" t="str">
        <f>SABI_SUMMARY!N360</f>
        <v>MORTALITY</v>
      </c>
      <c r="P360" s="1">
        <f>SABI_SUMMARY!O360</f>
        <v>1</v>
      </c>
      <c r="Q360" s="1">
        <f t="shared" si="10"/>
        <v>1</v>
      </c>
    </row>
    <row r="361" spans="1:17" hidden="1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11"/>
        <v>2</v>
      </c>
      <c r="M361" s="1" t="str">
        <f>SABI_SUMMARY!L361</f>
        <v>CUB</v>
      </c>
      <c r="N361" s="1" t="str">
        <f>SABI_SUMMARY!M361</f>
        <v>NA_CUB</v>
      </c>
      <c r="O361" s="1" t="str">
        <f>SABI_SUMMARY!N361</f>
        <v>MORTALITY</v>
      </c>
      <c r="P361" s="1">
        <f>SABI_SUMMARY!O361</f>
        <v>1</v>
      </c>
      <c r="Q361" s="1">
        <f t="shared" si="10"/>
        <v>1</v>
      </c>
    </row>
    <row r="362" spans="1:17" hidden="1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11"/>
        <v>2</v>
      </c>
      <c r="M362" s="1" t="str">
        <f>SABI_SUMMARY!L362</f>
        <v>CUB</v>
      </c>
      <c r="N362" s="1" t="str">
        <f>SABI_SUMMARY!M362</f>
        <v>NA_CUB</v>
      </c>
      <c r="O362" s="1" t="str">
        <f>SABI_SUMMARY!N362</f>
        <v>MORTALITY</v>
      </c>
      <c r="P362" s="1">
        <f>SABI_SUMMARY!O362</f>
        <v>1</v>
      </c>
      <c r="Q362" s="1">
        <f t="shared" si="10"/>
        <v>1</v>
      </c>
    </row>
    <row r="363" spans="1:17" hidden="1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11"/>
        <v>2</v>
      </c>
      <c r="M363" s="1" t="str">
        <f>SABI_SUMMARY!L363</f>
        <v>CUB</v>
      </c>
      <c r="N363" s="1" t="str">
        <f>SABI_SUMMARY!M363</f>
        <v>NA_CUB</v>
      </c>
      <c r="O363" s="1" t="str">
        <f>SABI_SUMMARY!N363</f>
        <v>MORTALITY</v>
      </c>
      <c r="P363" s="1">
        <f>SABI_SUMMARY!O363</f>
        <v>1</v>
      </c>
      <c r="Q363" s="1">
        <f t="shared" si="10"/>
        <v>1</v>
      </c>
    </row>
    <row r="364" spans="1:17" hidden="1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11"/>
        <v>25</v>
      </c>
      <c r="M364" s="1" t="str">
        <f>SABI_SUMMARY!L364</f>
        <v>SUBADULT</v>
      </c>
      <c r="N364" s="1" t="str">
        <f>SABI_SUMMARY!M364</f>
        <v>MALE_SUBADULT</v>
      </c>
      <c r="O364" s="1" t="str">
        <f>SABI_SUMMARY!N364</f>
        <v>CENSORED</v>
      </c>
      <c r="P364" s="1">
        <f>SABI_SUMMARY!O364</f>
        <v>0</v>
      </c>
      <c r="Q364" s="1">
        <f t="shared" si="10"/>
        <v>1</v>
      </c>
    </row>
    <row r="365" spans="1:17" hidden="1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11"/>
        <v>1</v>
      </c>
      <c r="M365" s="1" t="str">
        <f>SABI_SUMMARY!L365</f>
        <v>CUB</v>
      </c>
      <c r="N365" s="1" t="str">
        <f>SABI_SUMMARY!M365</f>
        <v>NA_CUB</v>
      </c>
      <c r="O365" s="1" t="str">
        <f>SABI_SUMMARY!N365</f>
        <v>MORTALITY</v>
      </c>
      <c r="P365" s="1">
        <f>SABI_SUMMARY!O365</f>
        <v>1</v>
      </c>
      <c r="Q365" s="1">
        <f t="shared" si="10"/>
        <v>1</v>
      </c>
    </row>
    <row r="366" spans="1:17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11"/>
        <v>40</v>
      </c>
      <c r="M366" s="1" t="str">
        <f>SABI_SUMMARY!L366</f>
        <v>ADULT_36_48</v>
      </c>
      <c r="N366" s="1" t="str">
        <f>SABI_SUMMARY!M366</f>
        <v>MALE_ADULT_36_48</v>
      </c>
      <c r="O366" s="1" t="str">
        <f>SABI_SUMMARY!N366</f>
        <v>MORTALITY</v>
      </c>
      <c r="P366" s="1">
        <f>SABI_SUMMARY!O366</f>
        <v>1</v>
      </c>
      <c r="Q366" s="1">
        <f t="shared" si="10"/>
        <v>1</v>
      </c>
    </row>
    <row r="367" spans="1:17" hidden="1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11"/>
        <v>10</v>
      </c>
      <c r="M367" s="1" t="str">
        <f>SABI_SUMMARY!L367</f>
        <v>CUB</v>
      </c>
      <c r="N367" s="1" t="str">
        <f>SABI_SUMMARY!M367</f>
        <v>FEMALE_CUB</v>
      </c>
      <c r="O367" s="1" t="str">
        <f>SABI_SUMMARY!N367</f>
        <v>MORTALITY</v>
      </c>
      <c r="P367" s="1">
        <f>SABI_SUMMARY!O367</f>
        <v>1</v>
      </c>
      <c r="Q367" s="1">
        <f t="shared" si="10"/>
        <v>1</v>
      </c>
    </row>
    <row r="368" spans="1:17" hidden="1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11"/>
        <v>28</v>
      </c>
      <c r="M368" s="1" t="str">
        <f>SABI_SUMMARY!L368</f>
        <v>SUBADULT</v>
      </c>
      <c r="N368" s="1" t="str">
        <f>SABI_SUMMARY!M368</f>
        <v>MALE_SUBADULT</v>
      </c>
      <c r="O368" s="1" t="str">
        <f>SABI_SUMMARY!N368</f>
        <v>CENSORED</v>
      </c>
      <c r="P368" s="1">
        <f>SABI_SUMMARY!O368</f>
        <v>0</v>
      </c>
      <c r="Q368" s="1">
        <f t="shared" si="10"/>
        <v>1</v>
      </c>
    </row>
    <row r="369" spans="1:17" hidden="1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11"/>
        <v>5</v>
      </c>
      <c r="M369" s="1" t="str">
        <f>SABI_SUMMARY!L369</f>
        <v>CUB</v>
      </c>
      <c r="N369" s="1" t="str">
        <f>SABI_SUMMARY!M369</f>
        <v>NA_CUB</v>
      </c>
      <c r="O369" s="1" t="str">
        <f>SABI_SUMMARY!N369</f>
        <v>CENSORED</v>
      </c>
      <c r="P369" s="1">
        <f>SABI_SUMMARY!O369</f>
        <v>0</v>
      </c>
      <c r="Q369" s="1">
        <f t="shared" si="10"/>
        <v>1</v>
      </c>
    </row>
    <row r="370" spans="1:17" hidden="1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11"/>
        <v>5</v>
      </c>
      <c r="M370" s="1" t="str">
        <f>SABI_SUMMARY!L370</f>
        <v>CUB</v>
      </c>
      <c r="N370" s="1" t="str">
        <f>SABI_SUMMARY!M370</f>
        <v>NA_CUB</v>
      </c>
      <c r="O370" s="1" t="str">
        <f>SABI_SUMMARY!N370</f>
        <v>CENSORED</v>
      </c>
      <c r="P370" s="1">
        <f>SABI_SUMMARY!O370</f>
        <v>0</v>
      </c>
      <c r="Q370" s="1">
        <f t="shared" si="10"/>
        <v>1</v>
      </c>
    </row>
    <row r="371" spans="1:17" hidden="1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11"/>
        <v>1</v>
      </c>
      <c r="M371" s="1" t="str">
        <f>SABI_SUMMARY!L371</f>
        <v>CUB</v>
      </c>
      <c r="N371" s="1" t="str">
        <f>SABI_SUMMARY!M371</f>
        <v>NA_CUB</v>
      </c>
      <c r="O371" s="1" t="str">
        <f>SABI_SUMMARY!N371</f>
        <v>MORTALITY</v>
      </c>
      <c r="P371" s="1">
        <f>SABI_SUMMARY!O371</f>
        <v>1</v>
      </c>
      <c r="Q371" s="1">
        <f t="shared" si="10"/>
        <v>1</v>
      </c>
    </row>
    <row r="372" spans="1:17" hidden="1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11"/>
        <v>1</v>
      </c>
      <c r="M372" s="1" t="str">
        <f>SABI_SUMMARY!L372</f>
        <v>CUB</v>
      </c>
      <c r="N372" s="1" t="str">
        <f>SABI_SUMMARY!M372</f>
        <v>NA_CUB</v>
      </c>
      <c r="O372" s="1" t="str">
        <f>SABI_SUMMARY!N372</f>
        <v>MORTALITY</v>
      </c>
      <c r="P372" s="1">
        <f>SABI_SUMMARY!O372</f>
        <v>1</v>
      </c>
      <c r="Q372" s="1">
        <f t="shared" si="10"/>
        <v>1</v>
      </c>
    </row>
    <row r="373" spans="1:17" hidden="1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11"/>
        <v>9</v>
      </c>
      <c r="M373" s="1" t="str">
        <f>SABI_SUMMARY!L373</f>
        <v>CUB</v>
      </c>
      <c r="N373" s="1" t="str">
        <f>SABI_SUMMARY!M373</f>
        <v>FEMALE_CUB</v>
      </c>
      <c r="O373" s="1" t="str">
        <f>SABI_SUMMARY!N373</f>
        <v>CENSORED</v>
      </c>
      <c r="P373" s="1">
        <f>SABI_SUMMARY!O373</f>
        <v>0</v>
      </c>
      <c r="Q373" s="1">
        <f t="shared" si="10"/>
        <v>1</v>
      </c>
    </row>
    <row r="374" spans="1:17" hidden="1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11"/>
        <v>9</v>
      </c>
      <c r="M374" s="1" t="str">
        <f>SABI_SUMMARY!L374</f>
        <v>CUB</v>
      </c>
      <c r="N374" s="1" t="str">
        <f>SABI_SUMMARY!M374</f>
        <v>FEMALE_CUB</v>
      </c>
      <c r="O374" s="1" t="str">
        <f>SABI_SUMMARY!N374</f>
        <v>CENSORED</v>
      </c>
      <c r="P374" s="1">
        <f>SABI_SUMMARY!O374</f>
        <v>0</v>
      </c>
      <c r="Q374" s="1">
        <f t="shared" si="10"/>
        <v>1</v>
      </c>
    </row>
    <row r="375" spans="1:17" hidden="1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11"/>
        <v>2</v>
      </c>
      <c r="M375" s="1" t="str">
        <f>SABI_SUMMARY!L375</f>
        <v>CUB</v>
      </c>
      <c r="N375" s="1" t="str">
        <f>SABI_SUMMARY!M375</f>
        <v>NA_CUB</v>
      </c>
      <c r="O375" s="1" t="str">
        <f>SABI_SUMMARY!N375</f>
        <v>MORTALITY</v>
      </c>
      <c r="P375" s="1">
        <f>SABI_SUMMARY!O375</f>
        <v>1</v>
      </c>
      <c r="Q375" s="1">
        <f t="shared" si="10"/>
        <v>1</v>
      </c>
    </row>
    <row r="376" spans="1:17" hidden="1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11"/>
        <v>2</v>
      </c>
      <c r="M376" s="1" t="str">
        <f>SABI_SUMMARY!L376</f>
        <v>CUB</v>
      </c>
      <c r="N376" s="1" t="str">
        <f>SABI_SUMMARY!M376</f>
        <v>NA_CUB</v>
      </c>
      <c r="O376" s="1" t="str">
        <f>SABI_SUMMARY!N376</f>
        <v>MORTALITY</v>
      </c>
      <c r="P376" s="1">
        <f>SABI_SUMMARY!O376</f>
        <v>1</v>
      </c>
      <c r="Q376" s="1">
        <f t="shared" si="10"/>
        <v>1</v>
      </c>
    </row>
    <row r="377" spans="1:17" hidden="1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11"/>
        <v>8</v>
      </c>
      <c r="M377" s="1" t="str">
        <f>SABI_SUMMARY!L377</f>
        <v>CUB</v>
      </c>
      <c r="N377" s="1" t="str">
        <f>SABI_SUMMARY!M377</f>
        <v>MALE_CUB</v>
      </c>
      <c r="O377" s="1" t="str">
        <f>SABI_SUMMARY!N377</f>
        <v>MORTALITY</v>
      </c>
      <c r="P377" s="1">
        <f>SABI_SUMMARY!O377</f>
        <v>1</v>
      </c>
      <c r="Q377" s="1">
        <f t="shared" si="10"/>
        <v>1</v>
      </c>
    </row>
    <row r="378" spans="1:17" hidden="1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11"/>
        <v>2</v>
      </c>
      <c r="M378" s="1" t="str">
        <f>SABI_SUMMARY!L378</f>
        <v>CUB</v>
      </c>
      <c r="N378" s="1" t="str">
        <f>SABI_SUMMARY!M378</f>
        <v>NA_CUB</v>
      </c>
      <c r="O378" s="1" t="str">
        <f>SABI_SUMMARY!N378</f>
        <v>MORTALITY</v>
      </c>
      <c r="P378" s="1">
        <f>SABI_SUMMARY!O378</f>
        <v>1</v>
      </c>
      <c r="Q378" s="1">
        <f t="shared" si="10"/>
        <v>1</v>
      </c>
    </row>
    <row r="379" spans="1:17" hidden="1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11"/>
        <v>2</v>
      </c>
      <c r="M379" s="1" t="str">
        <f>SABI_SUMMARY!L379</f>
        <v>CUB</v>
      </c>
      <c r="N379" s="1" t="str">
        <f>SABI_SUMMARY!M379</f>
        <v>NA_CUB</v>
      </c>
      <c r="O379" s="1" t="str">
        <f>SABI_SUMMARY!N379</f>
        <v>MORTALITY</v>
      </c>
      <c r="P379" s="1">
        <f>SABI_SUMMARY!O379</f>
        <v>1</v>
      </c>
      <c r="Q379" s="1">
        <f t="shared" si="10"/>
        <v>1</v>
      </c>
    </row>
    <row r="380" spans="1:17" hidden="1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11"/>
        <v>16</v>
      </c>
      <c r="M380" s="1" t="str">
        <f>SABI_SUMMARY!L380</f>
        <v>JUVENILE</v>
      </c>
      <c r="N380" s="1" t="str">
        <f>SABI_SUMMARY!M380</f>
        <v>MALE_JUVENILE</v>
      </c>
      <c r="O380" s="1" t="str">
        <f>SABI_SUMMARY!N380</f>
        <v>CENSORED</v>
      </c>
      <c r="P380" s="1">
        <f>SABI_SUMMARY!O380</f>
        <v>0</v>
      </c>
      <c r="Q380" s="1">
        <f t="shared" si="10"/>
        <v>1</v>
      </c>
    </row>
    <row r="381" spans="1:17" hidden="1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11"/>
        <v>2</v>
      </c>
      <c r="M381" s="1" t="str">
        <f>SABI_SUMMARY!L381</f>
        <v>CUB</v>
      </c>
      <c r="N381" s="1" t="str">
        <f>SABI_SUMMARY!M381</f>
        <v>NA_CUB</v>
      </c>
      <c r="O381" s="1" t="str">
        <f>SABI_SUMMARY!N381</f>
        <v>MORTALITY</v>
      </c>
      <c r="P381" s="1">
        <f>SABI_SUMMARY!O381</f>
        <v>1</v>
      </c>
      <c r="Q381" s="1">
        <f t="shared" si="10"/>
        <v>1</v>
      </c>
    </row>
    <row r="382" spans="1:17" hidden="1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11"/>
        <v>2</v>
      </c>
      <c r="M382" s="1" t="str">
        <f>SABI_SUMMARY!L382</f>
        <v>CUB</v>
      </c>
      <c r="N382" s="1" t="str">
        <f>SABI_SUMMARY!M382</f>
        <v>NA_CUB</v>
      </c>
      <c r="O382" s="1" t="str">
        <f>SABI_SUMMARY!N382</f>
        <v>MORTALITY</v>
      </c>
      <c r="P382" s="1">
        <f>SABI_SUMMARY!O382</f>
        <v>1</v>
      </c>
      <c r="Q382" s="1">
        <f t="shared" si="10"/>
        <v>1</v>
      </c>
    </row>
    <row r="383" spans="1:17" hidden="1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11"/>
        <v>3</v>
      </c>
      <c r="M383" s="1" t="str">
        <f>SABI_SUMMARY!L383</f>
        <v>CUB</v>
      </c>
      <c r="N383" s="1" t="str">
        <f>SABI_SUMMARY!M383</f>
        <v>NA_CUB</v>
      </c>
      <c r="O383" s="1" t="str">
        <f>SABI_SUMMARY!N383</f>
        <v>MORTALITY</v>
      </c>
      <c r="P383" s="1">
        <f>SABI_SUMMARY!O383</f>
        <v>1</v>
      </c>
      <c r="Q383" s="1">
        <f t="shared" si="10"/>
        <v>1</v>
      </c>
    </row>
    <row r="384" spans="1:17" hidden="1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11"/>
        <v>3</v>
      </c>
      <c r="M384" s="1" t="str">
        <f>SABI_SUMMARY!L384</f>
        <v>CUB</v>
      </c>
      <c r="N384" s="1" t="str">
        <f>SABI_SUMMARY!M384</f>
        <v>NA_CUB</v>
      </c>
      <c r="O384" s="1" t="str">
        <f>SABI_SUMMARY!N384</f>
        <v>MORTALITY</v>
      </c>
      <c r="P384" s="1">
        <f>SABI_SUMMARY!O384</f>
        <v>1</v>
      </c>
      <c r="Q384" s="1">
        <f t="shared" si="10"/>
        <v>1</v>
      </c>
    </row>
    <row r="385" spans="1:17" hidden="1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11"/>
        <v>2</v>
      </c>
      <c r="M385" s="1" t="str">
        <f>SABI_SUMMARY!L385</f>
        <v>CUB</v>
      </c>
      <c r="N385" s="1" t="str">
        <f>SABI_SUMMARY!M385</f>
        <v>NA_CUB</v>
      </c>
      <c r="O385" s="1" t="str">
        <f>SABI_SUMMARY!N385</f>
        <v>MORTALITY</v>
      </c>
      <c r="P385" s="1">
        <f>SABI_SUMMARY!O385</f>
        <v>1</v>
      </c>
      <c r="Q385" s="1">
        <f t="shared" si="10"/>
        <v>1</v>
      </c>
    </row>
    <row r="386" spans="1:17" hidden="1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11"/>
        <v>2</v>
      </c>
      <c r="M386" s="1" t="str">
        <f>SABI_SUMMARY!L386</f>
        <v>CUB</v>
      </c>
      <c r="N386" s="1" t="str">
        <f>SABI_SUMMARY!M386</f>
        <v>NA_CUB</v>
      </c>
      <c r="O386" s="1" t="str">
        <f>SABI_SUMMARY!N386</f>
        <v>MORTALITY</v>
      </c>
      <c r="P386" s="1">
        <f>SABI_SUMMARY!O386</f>
        <v>1</v>
      </c>
      <c r="Q386" s="1">
        <f t="shared" si="10"/>
        <v>1</v>
      </c>
    </row>
    <row r="387" spans="1:17" hidden="1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si="11"/>
        <v>5</v>
      </c>
      <c r="M387" s="1" t="str">
        <f>SABI_SUMMARY!L387</f>
        <v>CUB</v>
      </c>
      <c r="N387" s="1" t="str">
        <f>SABI_SUMMARY!M387</f>
        <v>NA_CUB</v>
      </c>
      <c r="O387" s="1" t="str">
        <f>SABI_SUMMARY!N387</f>
        <v>MORTALITY</v>
      </c>
      <c r="P387" s="1">
        <f>SABI_SUMMARY!O387</f>
        <v>1</v>
      </c>
      <c r="Q387" s="1">
        <f t="shared" ref="Q387:Q450" si="12">IF(K387&lt;84,1,0)</f>
        <v>1</v>
      </c>
    </row>
    <row r="388" spans="1:17" hidden="1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ref="L388:L451" si="13">IF(Q388&gt;0,K388,84)</f>
        <v>27</v>
      </c>
      <c r="M388" s="1" t="str">
        <f>SABI_SUMMARY!L388</f>
        <v>SUBADULT</v>
      </c>
      <c r="N388" s="1" t="str">
        <f>SABI_SUMMARY!M388</f>
        <v>MALE_SUBADULT</v>
      </c>
      <c r="O388" s="1" t="str">
        <f>SABI_SUMMARY!N388</f>
        <v>CENSORED</v>
      </c>
      <c r="P388" s="1">
        <f>SABI_SUMMARY!O388</f>
        <v>0</v>
      </c>
      <c r="Q388" s="1">
        <f t="shared" si="12"/>
        <v>1</v>
      </c>
    </row>
    <row r="389" spans="1:17" hidden="1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13"/>
        <v>1</v>
      </c>
      <c r="M389" s="1" t="str">
        <f>SABI_SUMMARY!L389</f>
        <v>CUB</v>
      </c>
      <c r="N389" s="1" t="str">
        <f>SABI_SUMMARY!M389</f>
        <v>NA_CUB</v>
      </c>
      <c r="O389" s="1" t="str">
        <f>SABI_SUMMARY!N389</f>
        <v>MORTALITY</v>
      </c>
      <c r="P389" s="1">
        <f>SABI_SUMMARY!O389</f>
        <v>1</v>
      </c>
      <c r="Q389" s="1">
        <f t="shared" si="12"/>
        <v>1</v>
      </c>
    </row>
    <row r="390" spans="1:17" hidden="1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13"/>
        <v>1</v>
      </c>
      <c r="M390" s="1" t="str">
        <f>SABI_SUMMARY!L390</f>
        <v>CUB</v>
      </c>
      <c r="N390" s="1" t="str">
        <f>SABI_SUMMARY!M390</f>
        <v>NA_CUB</v>
      </c>
      <c r="O390" s="1" t="str">
        <f>SABI_SUMMARY!N390</f>
        <v>MORTALITY</v>
      </c>
      <c r="P390" s="1">
        <f>SABI_SUMMARY!O390</f>
        <v>1</v>
      </c>
      <c r="Q390" s="1">
        <f t="shared" si="12"/>
        <v>1</v>
      </c>
    </row>
    <row r="391" spans="1:17" hidden="1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13"/>
        <v>6</v>
      </c>
      <c r="M391" s="1" t="str">
        <f>SABI_SUMMARY!L391</f>
        <v>CUB</v>
      </c>
      <c r="N391" s="1" t="str">
        <f>SABI_SUMMARY!M391</f>
        <v>NA_CUB</v>
      </c>
      <c r="O391" s="1" t="str">
        <f>SABI_SUMMARY!N391</f>
        <v>MORTALITY</v>
      </c>
      <c r="P391" s="1">
        <f>SABI_SUMMARY!O391</f>
        <v>1</v>
      </c>
      <c r="Q391" s="1">
        <f t="shared" si="12"/>
        <v>1</v>
      </c>
    </row>
    <row r="392" spans="1:17" hidden="1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13"/>
        <v>15</v>
      </c>
      <c r="M392" s="1" t="str">
        <f>SABI_SUMMARY!L392</f>
        <v>JUVENILE</v>
      </c>
      <c r="N392" s="1" t="str">
        <f>SABI_SUMMARY!M392</f>
        <v>MALE_JUVENILE</v>
      </c>
      <c r="O392" s="1" t="str">
        <f>SABI_SUMMARY!N392</f>
        <v>CENSORED</v>
      </c>
      <c r="P392" s="1">
        <f>SABI_SUMMARY!O392</f>
        <v>0</v>
      </c>
      <c r="Q392" s="1">
        <f t="shared" si="12"/>
        <v>1</v>
      </c>
    </row>
    <row r="393" spans="1:17" hidden="1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13"/>
        <v>5</v>
      </c>
      <c r="M393" s="1" t="str">
        <f>SABI_SUMMARY!L393</f>
        <v>CUB</v>
      </c>
      <c r="N393" s="1" t="str">
        <f>SABI_SUMMARY!M393</f>
        <v>NA_CUB</v>
      </c>
      <c r="O393" s="1" t="str">
        <f>SABI_SUMMARY!N393</f>
        <v>MORTALITY</v>
      </c>
      <c r="P393" s="1">
        <f>SABI_SUMMARY!O393</f>
        <v>1</v>
      </c>
      <c r="Q393" s="1">
        <f t="shared" si="12"/>
        <v>1</v>
      </c>
    </row>
    <row r="394" spans="1:17" hidden="1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13"/>
        <v>5</v>
      </c>
      <c r="M394" s="1" t="str">
        <f>SABI_SUMMARY!L394</f>
        <v>CUB</v>
      </c>
      <c r="N394" s="1" t="str">
        <f>SABI_SUMMARY!M394</f>
        <v>NA_CUB</v>
      </c>
      <c r="O394" s="1" t="str">
        <f>SABI_SUMMARY!N394</f>
        <v>MORTALITY</v>
      </c>
      <c r="P394" s="1">
        <f>SABI_SUMMARY!O394</f>
        <v>1</v>
      </c>
      <c r="Q394" s="1">
        <f t="shared" si="12"/>
        <v>1</v>
      </c>
    </row>
    <row r="395" spans="1:17" hidden="1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13"/>
        <v>4</v>
      </c>
      <c r="M395" s="1" t="str">
        <f>SABI_SUMMARY!L395</f>
        <v>CUB</v>
      </c>
      <c r="N395" s="1" t="str">
        <f>SABI_SUMMARY!M395</f>
        <v>NA_CUB</v>
      </c>
      <c r="O395" s="1" t="str">
        <f>SABI_SUMMARY!N395</f>
        <v>MORTALITY</v>
      </c>
      <c r="P395" s="1">
        <f>SABI_SUMMARY!O395</f>
        <v>1</v>
      </c>
      <c r="Q395" s="1">
        <f t="shared" si="12"/>
        <v>1</v>
      </c>
    </row>
    <row r="396" spans="1:17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13"/>
        <v>43</v>
      </c>
      <c r="M396" s="1" t="str">
        <f>SABI_SUMMARY!L396</f>
        <v>ADULT_36_48</v>
      </c>
      <c r="N396" s="1" t="str">
        <f>SABI_SUMMARY!M396</f>
        <v>FEMALE_ADULT_36_48</v>
      </c>
      <c r="O396" s="1" t="str">
        <f>SABI_SUMMARY!N396</f>
        <v>CENSORED</v>
      </c>
      <c r="P396" s="1">
        <f>SABI_SUMMARY!O396</f>
        <v>0</v>
      </c>
      <c r="Q396" s="1">
        <f t="shared" si="12"/>
        <v>1</v>
      </c>
    </row>
    <row r="397" spans="1:17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13"/>
        <v>43</v>
      </c>
      <c r="M397" s="1" t="str">
        <f>SABI_SUMMARY!L397</f>
        <v>ADULT_36_48</v>
      </c>
      <c r="N397" s="1" t="str">
        <f>SABI_SUMMARY!M397</f>
        <v>MALE_ADULT_36_48</v>
      </c>
      <c r="O397" s="1" t="str">
        <f>SABI_SUMMARY!N397</f>
        <v>CENSORED</v>
      </c>
      <c r="P397" s="1">
        <f>SABI_SUMMARY!O397</f>
        <v>0</v>
      </c>
      <c r="Q397" s="1">
        <f t="shared" si="12"/>
        <v>1</v>
      </c>
    </row>
    <row r="398" spans="1:17" hidden="1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13"/>
        <v>1</v>
      </c>
      <c r="M398" s="1" t="str">
        <f>SABI_SUMMARY!L398</f>
        <v>CUB</v>
      </c>
      <c r="N398" s="1" t="str">
        <f>SABI_SUMMARY!M398</f>
        <v>NA_CUB</v>
      </c>
      <c r="O398" s="1" t="str">
        <f>SABI_SUMMARY!N398</f>
        <v>MORTALITY</v>
      </c>
      <c r="P398" s="1">
        <f>SABI_SUMMARY!O398</f>
        <v>1</v>
      </c>
      <c r="Q398" s="1">
        <f t="shared" si="12"/>
        <v>1</v>
      </c>
    </row>
    <row r="399" spans="1:17" hidden="1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13"/>
        <v>1</v>
      </c>
      <c r="M399" s="1" t="str">
        <f>SABI_SUMMARY!L399</f>
        <v>CUB</v>
      </c>
      <c r="N399" s="1" t="str">
        <f>SABI_SUMMARY!M399</f>
        <v>NA_CUB</v>
      </c>
      <c r="O399" s="1" t="str">
        <f>SABI_SUMMARY!N399</f>
        <v>MORTALITY</v>
      </c>
      <c r="P399" s="1">
        <f>SABI_SUMMARY!O399</f>
        <v>1</v>
      </c>
      <c r="Q399" s="1">
        <f t="shared" si="12"/>
        <v>1</v>
      </c>
    </row>
    <row r="400" spans="1:17" hidden="1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13"/>
        <v>1</v>
      </c>
      <c r="M400" s="1" t="str">
        <f>SABI_SUMMARY!L400</f>
        <v>CUB</v>
      </c>
      <c r="N400" s="1" t="str">
        <f>SABI_SUMMARY!M400</f>
        <v>NA_CUB</v>
      </c>
      <c r="O400" s="1" t="str">
        <f>SABI_SUMMARY!N400</f>
        <v>MORTALITY</v>
      </c>
      <c r="P400" s="1">
        <f>SABI_SUMMARY!O400</f>
        <v>1</v>
      </c>
      <c r="Q400" s="1">
        <f t="shared" si="12"/>
        <v>1</v>
      </c>
    </row>
    <row r="401" spans="1:17" hidden="1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13"/>
        <v>12</v>
      </c>
      <c r="M401" s="1" t="str">
        <f>SABI_SUMMARY!L401</f>
        <v>CUB</v>
      </c>
      <c r="N401" s="1" t="str">
        <f>SABI_SUMMARY!M401</f>
        <v>FEMALE_CUB</v>
      </c>
      <c r="O401" s="1" t="str">
        <f>SABI_SUMMARY!N401</f>
        <v>MORTALITY</v>
      </c>
      <c r="P401" s="1">
        <f>SABI_SUMMARY!O401</f>
        <v>1</v>
      </c>
      <c r="Q401" s="1">
        <f t="shared" si="12"/>
        <v>1</v>
      </c>
    </row>
    <row r="402" spans="1:17" hidden="1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13"/>
        <v>18</v>
      </c>
      <c r="M402" s="1" t="str">
        <f>SABI_SUMMARY!L402</f>
        <v>JUVENILE</v>
      </c>
      <c r="N402" s="1" t="str">
        <f>SABI_SUMMARY!M402</f>
        <v>MALE_JUVENILE</v>
      </c>
      <c r="O402" s="1" t="str">
        <f>SABI_SUMMARY!N402</f>
        <v>CENSORED</v>
      </c>
      <c r="P402" s="1">
        <f>SABI_SUMMARY!O402</f>
        <v>0</v>
      </c>
      <c r="Q402" s="1">
        <f t="shared" si="12"/>
        <v>1</v>
      </c>
    </row>
    <row r="403" spans="1:17" hidden="1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13"/>
        <v>1</v>
      </c>
      <c r="M403" s="1" t="str">
        <f>SABI_SUMMARY!L403</f>
        <v>CUB</v>
      </c>
      <c r="N403" s="1" t="str">
        <f>SABI_SUMMARY!M403</f>
        <v>NA_CUB</v>
      </c>
      <c r="O403" s="1" t="str">
        <f>SABI_SUMMARY!N403</f>
        <v>MORTALITY</v>
      </c>
      <c r="P403" s="1">
        <f>SABI_SUMMARY!O403</f>
        <v>1</v>
      </c>
      <c r="Q403" s="1">
        <f t="shared" si="12"/>
        <v>1</v>
      </c>
    </row>
    <row r="404" spans="1:17" hidden="1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13"/>
        <v>1</v>
      </c>
      <c r="M404" s="1" t="str">
        <f>SABI_SUMMARY!L404</f>
        <v>CUB</v>
      </c>
      <c r="N404" s="1" t="str">
        <f>SABI_SUMMARY!M404</f>
        <v>NA_CUB</v>
      </c>
      <c r="O404" s="1" t="str">
        <f>SABI_SUMMARY!N404</f>
        <v>MORTALITY</v>
      </c>
      <c r="P404" s="1">
        <f>SABI_SUMMARY!O404</f>
        <v>1</v>
      </c>
      <c r="Q404" s="1">
        <f t="shared" si="12"/>
        <v>1</v>
      </c>
    </row>
    <row r="405" spans="1:17" hidden="1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13"/>
        <v>1</v>
      </c>
      <c r="M405" s="1" t="str">
        <f>SABI_SUMMARY!L405</f>
        <v>CUB</v>
      </c>
      <c r="N405" s="1" t="str">
        <f>SABI_SUMMARY!M405</f>
        <v>NA_CUB</v>
      </c>
      <c r="O405" s="1" t="str">
        <f>SABI_SUMMARY!N405</f>
        <v>MORTALITY</v>
      </c>
      <c r="P405" s="1">
        <f>SABI_SUMMARY!O405</f>
        <v>1</v>
      </c>
      <c r="Q405" s="1">
        <f t="shared" si="12"/>
        <v>1</v>
      </c>
    </row>
    <row r="406" spans="1:17" hidden="1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13"/>
        <v>1</v>
      </c>
      <c r="M406" s="1" t="str">
        <f>SABI_SUMMARY!L406</f>
        <v>CUB</v>
      </c>
      <c r="N406" s="1" t="str">
        <f>SABI_SUMMARY!M406</f>
        <v>NA_CUB</v>
      </c>
      <c r="O406" s="1" t="str">
        <f>SABI_SUMMARY!N406</f>
        <v>MORTALITY</v>
      </c>
      <c r="P406" s="1">
        <f>SABI_SUMMARY!O406</f>
        <v>1</v>
      </c>
      <c r="Q406" s="1">
        <f t="shared" si="12"/>
        <v>1</v>
      </c>
    </row>
    <row r="407" spans="1:17" hidden="1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13"/>
        <v>3</v>
      </c>
      <c r="M407" s="1" t="str">
        <f>SABI_SUMMARY!L407</f>
        <v>CUB</v>
      </c>
      <c r="N407" s="1" t="str">
        <f>SABI_SUMMARY!M407</f>
        <v>NA_CUB</v>
      </c>
      <c r="O407" s="1" t="str">
        <f>SABI_SUMMARY!N407</f>
        <v>MORTALITY</v>
      </c>
      <c r="P407" s="1">
        <f>SABI_SUMMARY!O407</f>
        <v>1</v>
      </c>
      <c r="Q407" s="1">
        <f t="shared" si="12"/>
        <v>1</v>
      </c>
    </row>
    <row r="408" spans="1:17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13"/>
        <v>48</v>
      </c>
      <c r="M408" s="1" t="str">
        <f>SABI_SUMMARY!L408</f>
        <v>ADULT_36_48</v>
      </c>
      <c r="N408" s="1" t="str">
        <f>SABI_SUMMARY!M408</f>
        <v>FEMALE_ADULT_36_48</v>
      </c>
      <c r="O408" s="1" t="str">
        <f>SABI_SUMMARY!N408</f>
        <v>MORTALITY</v>
      </c>
      <c r="P408" s="1">
        <f>SABI_SUMMARY!O408</f>
        <v>1</v>
      </c>
      <c r="Q408" s="1">
        <f t="shared" si="12"/>
        <v>1</v>
      </c>
    </row>
    <row r="409" spans="1:17" hidden="1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13"/>
        <v>3</v>
      </c>
      <c r="M409" s="1" t="str">
        <f>SABI_SUMMARY!L409</f>
        <v>CUB</v>
      </c>
      <c r="N409" s="1" t="str">
        <f>SABI_SUMMARY!M409</f>
        <v>NA_CUB</v>
      </c>
      <c r="O409" s="1" t="str">
        <f>SABI_SUMMARY!N409</f>
        <v>MORTALITY</v>
      </c>
      <c r="P409" s="1">
        <f>SABI_SUMMARY!O409</f>
        <v>1</v>
      </c>
      <c r="Q409" s="1">
        <f t="shared" si="12"/>
        <v>1</v>
      </c>
    </row>
    <row r="410" spans="1:17" hidden="1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13"/>
        <v>3</v>
      </c>
      <c r="M410" s="1" t="str">
        <f>SABI_SUMMARY!L410</f>
        <v>CUB</v>
      </c>
      <c r="N410" s="1" t="str">
        <f>SABI_SUMMARY!M410</f>
        <v>NA_CUB</v>
      </c>
      <c r="O410" s="1" t="str">
        <f>SABI_SUMMARY!N410</f>
        <v>MORTALITY</v>
      </c>
      <c r="P410" s="1">
        <f>SABI_SUMMARY!O410</f>
        <v>1</v>
      </c>
      <c r="Q410" s="1">
        <f t="shared" si="12"/>
        <v>1</v>
      </c>
    </row>
    <row r="411" spans="1:17" hidden="1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13"/>
        <v>1</v>
      </c>
      <c r="M411" s="1" t="str">
        <f>SABI_SUMMARY!L411</f>
        <v>CUB</v>
      </c>
      <c r="N411" s="1" t="str">
        <f>SABI_SUMMARY!M411</f>
        <v>NA_CUB</v>
      </c>
      <c r="O411" s="1" t="str">
        <f>SABI_SUMMARY!N411</f>
        <v>MORTALITY</v>
      </c>
      <c r="P411" s="1">
        <f>SABI_SUMMARY!O411</f>
        <v>1</v>
      </c>
      <c r="Q411" s="1">
        <f t="shared" si="12"/>
        <v>1</v>
      </c>
    </row>
    <row r="412" spans="1:17" hidden="1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13"/>
        <v>1</v>
      </c>
      <c r="M412" s="1" t="str">
        <f>SABI_SUMMARY!L412</f>
        <v>CUB</v>
      </c>
      <c r="N412" s="1" t="str">
        <f>SABI_SUMMARY!M412</f>
        <v>NA_CUB</v>
      </c>
      <c r="O412" s="1" t="str">
        <f>SABI_SUMMARY!N412</f>
        <v>MORTALITY</v>
      </c>
      <c r="P412" s="1">
        <f>SABI_SUMMARY!O412</f>
        <v>1</v>
      </c>
      <c r="Q412" s="1">
        <f t="shared" si="12"/>
        <v>1</v>
      </c>
    </row>
    <row r="413" spans="1:17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13"/>
        <v>40</v>
      </c>
      <c r="M413" s="1" t="str">
        <f>SABI_SUMMARY!L413</f>
        <v>ADULT_36_48</v>
      </c>
      <c r="N413" s="1" t="str">
        <f>SABI_SUMMARY!M413</f>
        <v>MALE_ADULT_36_48</v>
      </c>
      <c r="O413" s="1" t="str">
        <f>SABI_SUMMARY!N413</f>
        <v>CENSORED</v>
      </c>
      <c r="P413" s="1">
        <f>SABI_SUMMARY!O413</f>
        <v>0</v>
      </c>
      <c r="Q413" s="1">
        <f t="shared" si="12"/>
        <v>1</v>
      </c>
    </row>
    <row r="414" spans="1:17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13"/>
        <v>84</v>
      </c>
      <c r="M414" s="1" t="str">
        <f>SABI_SUMMARY!L414</f>
        <v>ADULT_84</v>
      </c>
      <c r="N414" s="1" t="str">
        <f>SABI_SUMMARY!M414</f>
        <v>FEMALE_ADULT_84</v>
      </c>
      <c r="O414" s="1" t="str">
        <f>SABI_SUMMARY!N414</f>
        <v>CENSORED</v>
      </c>
      <c r="P414" s="1">
        <f>SABI_SUMMARY!O414</f>
        <v>0</v>
      </c>
      <c r="Q414" s="1">
        <f t="shared" si="12"/>
        <v>0</v>
      </c>
    </row>
    <row r="415" spans="1:17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13"/>
        <v>76</v>
      </c>
      <c r="M415" s="1" t="str">
        <f>SABI_SUMMARY!L415</f>
        <v>ADULT_72_84</v>
      </c>
      <c r="N415" s="1" t="str">
        <f>SABI_SUMMARY!M415</f>
        <v>FEMALE_ADULT_72_84</v>
      </c>
      <c r="O415" s="1" t="str">
        <f>SABI_SUMMARY!N415</f>
        <v>CENSORED</v>
      </c>
      <c r="P415" s="1">
        <f>SABI_SUMMARY!O415</f>
        <v>0</v>
      </c>
      <c r="Q415" s="1">
        <f t="shared" si="12"/>
        <v>1</v>
      </c>
    </row>
    <row r="416" spans="1:17" hidden="1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13"/>
        <v>1</v>
      </c>
      <c r="M416" s="1" t="str">
        <f>SABI_SUMMARY!L416</f>
        <v>CUB</v>
      </c>
      <c r="N416" s="1" t="str">
        <f>SABI_SUMMARY!M416</f>
        <v>NA_CUB</v>
      </c>
      <c r="O416" s="1" t="str">
        <f>SABI_SUMMARY!N416</f>
        <v>MORTALITY</v>
      </c>
      <c r="P416" s="1">
        <f>SABI_SUMMARY!O416</f>
        <v>1</v>
      </c>
      <c r="Q416" s="1">
        <f t="shared" si="12"/>
        <v>1</v>
      </c>
    </row>
    <row r="417" spans="1:17" hidden="1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13"/>
        <v>1</v>
      </c>
      <c r="M417" s="1" t="str">
        <f>SABI_SUMMARY!L417</f>
        <v>CUB</v>
      </c>
      <c r="N417" s="1" t="str">
        <f>SABI_SUMMARY!M417</f>
        <v>NA_CUB</v>
      </c>
      <c r="O417" s="1" t="str">
        <f>SABI_SUMMARY!N417</f>
        <v>MORTALITY</v>
      </c>
      <c r="P417" s="1">
        <f>SABI_SUMMARY!O417</f>
        <v>1</v>
      </c>
      <c r="Q417" s="1">
        <f t="shared" si="12"/>
        <v>1</v>
      </c>
    </row>
    <row r="418" spans="1:17" hidden="1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13"/>
        <v>2</v>
      </c>
      <c r="M418" s="1" t="str">
        <f>SABI_SUMMARY!L418</f>
        <v>CUB</v>
      </c>
      <c r="N418" s="1" t="str">
        <f>SABI_SUMMARY!M418</f>
        <v>NA_CUB</v>
      </c>
      <c r="O418" s="1" t="str">
        <f>SABI_SUMMARY!N418</f>
        <v>MORTALITY</v>
      </c>
      <c r="P418" s="1">
        <f>SABI_SUMMARY!O418</f>
        <v>1</v>
      </c>
      <c r="Q418" s="1">
        <f t="shared" si="12"/>
        <v>1</v>
      </c>
    </row>
    <row r="419" spans="1:17" hidden="1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13"/>
        <v>2</v>
      </c>
      <c r="M419" s="1" t="str">
        <f>SABI_SUMMARY!L419</f>
        <v>CUB</v>
      </c>
      <c r="N419" s="1" t="str">
        <f>SABI_SUMMARY!M419</f>
        <v>NA_CUB</v>
      </c>
      <c r="O419" s="1" t="str">
        <f>SABI_SUMMARY!N419</f>
        <v>MORTALITY</v>
      </c>
      <c r="P419" s="1">
        <f>SABI_SUMMARY!O419</f>
        <v>1</v>
      </c>
      <c r="Q419" s="1">
        <f t="shared" si="12"/>
        <v>1</v>
      </c>
    </row>
    <row r="420" spans="1:17" hidden="1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13"/>
        <v>27</v>
      </c>
      <c r="M420" s="1" t="str">
        <f>SABI_SUMMARY!L420</f>
        <v>SUBADULT</v>
      </c>
      <c r="N420" s="1" t="str">
        <f>SABI_SUMMARY!M420</f>
        <v>MALE_SUBADULT</v>
      </c>
      <c r="O420" s="1" t="str">
        <f>SABI_SUMMARY!N420</f>
        <v>CENSORED</v>
      </c>
      <c r="P420" s="1">
        <f>SABI_SUMMARY!O420</f>
        <v>0</v>
      </c>
      <c r="Q420" s="1">
        <f t="shared" si="12"/>
        <v>1</v>
      </c>
    </row>
    <row r="421" spans="1:17" hidden="1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13"/>
        <v>30</v>
      </c>
      <c r="M421" s="1" t="str">
        <f>SABI_SUMMARY!L421</f>
        <v>SUBADULT</v>
      </c>
      <c r="N421" s="1" t="str">
        <f>SABI_SUMMARY!M421</f>
        <v>MALE_SUBADULT</v>
      </c>
      <c r="O421" s="1" t="str">
        <f>SABI_SUMMARY!N421</f>
        <v>CENSORED</v>
      </c>
      <c r="P421" s="1">
        <f>SABI_SUMMARY!O421</f>
        <v>0</v>
      </c>
      <c r="Q421" s="1">
        <f t="shared" si="12"/>
        <v>1</v>
      </c>
    </row>
    <row r="422" spans="1:17" hidden="1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13"/>
        <v>26</v>
      </c>
      <c r="M422" s="1" t="str">
        <f>SABI_SUMMARY!L422</f>
        <v>SUBADULT</v>
      </c>
      <c r="N422" s="1" t="str">
        <f>SABI_SUMMARY!M422</f>
        <v>MALE_SUBADULT</v>
      </c>
      <c r="O422" s="1" t="str">
        <f>SABI_SUMMARY!N422</f>
        <v>CENSORED</v>
      </c>
      <c r="P422" s="1">
        <f>SABI_SUMMARY!O422</f>
        <v>0</v>
      </c>
      <c r="Q422" s="1">
        <f t="shared" si="12"/>
        <v>1</v>
      </c>
    </row>
    <row r="423" spans="1:17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13"/>
        <v>84</v>
      </c>
      <c r="M423" s="1" t="str">
        <f>SABI_SUMMARY!L423</f>
        <v>ADULT_84</v>
      </c>
      <c r="N423" s="1" t="str">
        <f>SABI_SUMMARY!M423</f>
        <v>FEMALE_ADULT_84</v>
      </c>
      <c r="O423" s="1" t="str">
        <f>SABI_SUMMARY!N423</f>
        <v>CENSORED</v>
      </c>
      <c r="P423" s="1">
        <f>SABI_SUMMARY!O423</f>
        <v>0</v>
      </c>
      <c r="Q423" s="1">
        <f t="shared" si="12"/>
        <v>0</v>
      </c>
    </row>
    <row r="424" spans="1:17" hidden="1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13"/>
        <v>6</v>
      </c>
      <c r="M424" s="1" t="str">
        <f>SABI_SUMMARY!L424</f>
        <v>CUB</v>
      </c>
      <c r="N424" s="1" t="str">
        <f>SABI_SUMMARY!M424</f>
        <v>FEMALE_CUB</v>
      </c>
      <c r="O424" s="1" t="str">
        <f>SABI_SUMMARY!N424</f>
        <v>MORTALITY</v>
      </c>
      <c r="P424" s="1">
        <f>SABI_SUMMARY!O424</f>
        <v>1</v>
      </c>
      <c r="Q424" s="1">
        <f t="shared" si="12"/>
        <v>1</v>
      </c>
    </row>
    <row r="425" spans="1:17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13"/>
        <v>84</v>
      </c>
      <c r="M425" s="1" t="str">
        <f>SABI_SUMMARY!L425</f>
        <v>ADULT_84</v>
      </c>
      <c r="N425" s="1" t="str">
        <f>SABI_SUMMARY!M425</f>
        <v>MALE_ADULT_84</v>
      </c>
      <c r="O425" s="1" t="str">
        <f>SABI_SUMMARY!N425</f>
        <v>CENSORED</v>
      </c>
      <c r="P425" s="1">
        <f>SABI_SUMMARY!O425</f>
        <v>0</v>
      </c>
      <c r="Q425" s="1">
        <f t="shared" si="12"/>
        <v>0</v>
      </c>
    </row>
    <row r="426" spans="1:17" hidden="1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13"/>
        <v>5</v>
      </c>
      <c r="M426" s="1" t="str">
        <f>SABI_SUMMARY!L426</f>
        <v>CUB</v>
      </c>
      <c r="N426" s="1" t="str">
        <f>SABI_SUMMARY!M426</f>
        <v>FEMALE_CUB</v>
      </c>
      <c r="O426" s="1" t="str">
        <f>SABI_SUMMARY!N426</f>
        <v>MORTALITY</v>
      </c>
      <c r="P426" s="1">
        <f>SABI_SUMMARY!O426</f>
        <v>1</v>
      </c>
      <c r="Q426" s="1">
        <f t="shared" si="12"/>
        <v>1</v>
      </c>
    </row>
    <row r="427" spans="1:17" hidden="1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13"/>
        <v>18</v>
      </c>
      <c r="M427" s="1" t="str">
        <f>SABI_SUMMARY!L427</f>
        <v>JUVENILE</v>
      </c>
      <c r="N427" s="1" t="str">
        <f>SABI_SUMMARY!M427</f>
        <v>MALE_JUVENILE</v>
      </c>
      <c r="O427" s="1" t="str">
        <f>SABI_SUMMARY!N427</f>
        <v>MORTALITY</v>
      </c>
      <c r="P427" s="1">
        <f>SABI_SUMMARY!O427</f>
        <v>1</v>
      </c>
      <c r="Q427" s="1">
        <f t="shared" si="12"/>
        <v>1</v>
      </c>
    </row>
    <row r="428" spans="1:17" hidden="1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13"/>
        <v>29</v>
      </c>
      <c r="M428" s="1" t="str">
        <f>SABI_SUMMARY!L428</f>
        <v>SUBADULT</v>
      </c>
      <c r="N428" s="1" t="str">
        <f>SABI_SUMMARY!M428</f>
        <v>MALE_SUBADULT</v>
      </c>
      <c r="O428" s="1" t="str">
        <f>SABI_SUMMARY!N428</f>
        <v>CENSORED</v>
      </c>
      <c r="P428" s="1">
        <f>SABI_SUMMARY!O428</f>
        <v>0</v>
      </c>
      <c r="Q428" s="1">
        <f t="shared" si="12"/>
        <v>1</v>
      </c>
    </row>
    <row r="429" spans="1:17" hidden="1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13"/>
        <v>3</v>
      </c>
      <c r="M429" s="1" t="str">
        <f>SABI_SUMMARY!L429</f>
        <v>CUB</v>
      </c>
      <c r="N429" s="1" t="str">
        <f>SABI_SUMMARY!M429</f>
        <v>NA_CUB</v>
      </c>
      <c r="O429" s="1" t="str">
        <f>SABI_SUMMARY!N429</f>
        <v>MORTALITY</v>
      </c>
      <c r="P429" s="1">
        <f>SABI_SUMMARY!O429</f>
        <v>1</v>
      </c>
      <c r="Q429" s="1">
        <f t="shared" si="12"/>
        <v>1</v>
      </c>
    </row>
    <row r="430" spans="1:17" hidden="1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13"/>
        <v>5</v>
      </c>
      <c r="M430" s="1" t="str">
        <f>SABI_SUMMARY!L430</f>
        <v>CUB</v>
      </c>
      <c r="N430" s="1" t="str">
        <f>SABI_SUMMARY!M430</f>
        <v>NA_CUB</v>
      </c>
      <c r="O430" s="1" t="str">
        <f>SABI_SUMMARY!N430</f>
        <v>MORTALITY</v>
      </c>
      <c r="P430" s="1">
        <f>SABI_SUMMARY!O430</f>
        <v>1</v>
      </c>
      <c r="Q430" s="1">
        <f t="shared" si="12"/>
        <v>1</v>
      </c>
    </row>
    <row r="431" spans="1:17" hidden="1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13"/>
        <v>2</v>
      </c>
      <c r="M431" s="1" t="str">
        <f>SABI_SUMMARY!L431</f>
        <v>CUB</v>
      </c>
      <c r="N431" s="1" t="str">
        <f>SABI_SUMMARY!M431</f>
        <v>NA_CUB</v>
      </c>
      <c r="O431" s="1" t="str">
        <f>SABI_SUMMARY!N431</f>
        <v>MORTALITY</v>
      </c>
      <c r="P431" s="1">
        <f>SABI_SUMMARY!O431</f>
        <v>1</v>
      </c>
      <c r="Q431" s="1">
        <f t="shared" si="12"/>
        <v>1</v>
      </c>
    </row>
    <row r="432" spans="1:17" hidden="1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13"/>
        <v>3</v>
      </c>
      <c r="M432" s="1" t="str">
        <f>SABI_SUMMARY!L432</f>
        <v>CUB</v>
      </c>
      <c r="N432" s="1" t="str">
        <f>SABI_SUMMARY!M432</f>
        <v>NA_CUB</v>
      </c>
      <c r="O432" s="1" t="str">
        <f>SABI_SUMMARY!N432</f>
        <v>MORTALITY</v>
      </c>
      <c r="P432" s="1">
        <f>SABI_SUMMARY!O432</f>
        <v>1</v>
      </c>
      <c r="Q432" s="1">
        <f t="shared" si="12"/>
        <v>1</v>
      </c>
    </row>
    <row r="433" spans="1:17" hidden="1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13"/>
        <v>3</v>
      </c>
      <c r="M433" s="1" t="str">
        <f>SABI_SUMMARY!L433</f>
        <v>CUB</v>
      </c>
      <c r="N433" s="1" t="str">
        <f>SABI_SUMMARY!M433</f>
        <v>NA_CUB</v>
      </c>
      <c r="O433" s="1" t="str">
        <f>SABI_SUMMARY!N433</f>
        <v>MORTALITY</v>
      </c>
      <c r="P433" s="1">
        <f>SABI_SUMMARY!O433</f>
        <v>1</v>
      </c>
      <c r="Q433" s="1">
        <f t="shared" si="12"/>
        <v>1</v>
      </c>
    </row>
    <row r="434" spans="1:17" hidden="1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13"/>
        <v>1</v>
      </c>
      <c r="M434" s="1" t="str">
        <f>SABI_SUMMARY!L434</f>
        <v>CUB</v>
      </c>
      <c r="N434" s="1" t="str">
        <f>SABI_SUMMARY!M434</f>
        <v>NA_CUB</v>
      </c>
      <c r="O434" s="1" t="str">
        <f>SABI_SUMMARY!N434</f>
        <v>CENSORED</v>
      </c>
      <c r="P434" s="1">
        <f>SABI_SUMMARY!O434</f>
        <v>0</v>
      </c>
      <c r="Q434" s="1">
        <f t="shared" si="12"/>
        <v>1</v>
      </c>
    </row>
    <row r="435" spans="1:17" hidden="1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13"/>
        <v>1</v>
      </c>
      <c r="M435" s="1" t="str">
        <f>SABI_SUMMARY!L435</f>
        <v>CUB</v>
      </c>
      <c r="N435" s="1" t="str">
        <f>SABI_SUMMARY!M435</f>
        <v>NA_CUB</v>
      </c>
      <c r="O435" s="1" t="str">
        <f>SABI_SUMMARY!N435</f>
        <v>CENSORED</v>
      </c>
      <c r="P435" s="1">
        <f>SABI_SUMMARY!O435</f>
        <v>0</v>
      </c>
      <c r="Q435" s="1">
        <f t="shared" si="12"/>
        <v>1</v>
      </c>
    </row>
    <row r="436" spans="1:17" hidden="1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13"/>
        <v>12</v>
      </c>
      <c r="M436" s="1" t="str">
        <f>SABI_SUMMARY!L436</f>
        <v>CUB</v>
      </c>
      <c r="N436" s="1" t="str">
        <f>SABI_SUMMARY!M436</f>
        <v>FEMALE_CUB</v>
      </c>
      <c r="O436" s="1" t="str">
        <f>SABI_SUMMARY!N436</f>
        <v>CENSORED</v>
      </c>
      <c r="P436" s="1">
        <f>SABI_SUMMARY!O436</f>
        <v>0</v>
      </c>
      <c r="Q436" s="1">
        <f t="shared" si="12"/>
        <v>1</v>
      </c>
    </row>
    <row r="437" spans="1:17" hidden="1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13"/>
        <v>2</v>
      </c>
      <c r="M437" s="1" t="str">
        <f>SABI_SUMMARY!L437</f>
        <v>CUB</v>
      </c>
      <c r="N437" s="1" t="str">
        <f>SABI_SUMMARY!M437</f>
        <v>NA_CUB</v>
      </c>
      <c r="O437" s="1" t="str">
        <f>SABI_SUMMARY!N437</f>
        <v>MORTALITY</v>
      </c>
      <c r="P437" s="1">
        <f>SABI_SUMMARY!O437</f>
        <v>1</v>
      </c>
      <c r="Q437" s="1">
        <f t="shared" si="12"/>
        <v>1</v>
      </c>
    </row>
    <row r="438" spans="1:17" hidden="1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13"/>
        <v>2</v>
      </c>
      <c r="M438" s="1" t="str">
        <f>SABI_SUMMARY!L438</f>
        <v>CUB</v>
      </c>
      <c r="N438" s="1" t="str">
        <f>SABI_SUMMARY!M438</f>
        <v>NA_CUB</v>
      </c>
      <c r="O438" s="1" t="str">
        <f>SABI_SUMMARY!N438</f>
        <v>MORTALITY</v>
      </c>
      <c r="P438" s="1">
        <f>SABI_SUMMARY!O438</f>
        <v>1</v>
      </c>
      <c r="Q438" s="1">
        <f t="shared" si="12"/>
        <v>1</v>
      </c>
    </row>
    <row r="439" spans="1:17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13"/>
        <v>59</v>
      </c>
      <c r="M439" s="1" t="str">
        <f>SABI_SUMMARY!L439</f>
        <v>ADULT_48_60</v>
      </c>
      <c r="N439" s="1" t="str">
        <f>SABI_SUMMARY!M439</f>
        <v>FEMALE_ADULT_48_60</v>
      </c>
      <c r="O439" s="1" t="str">
        <f>SABI_SUMMARY!N439</f>
        <v>CENSORED</v>
      </c>
      <c r="P439" s="1">
        <f>SABI_SUMMARY!O439</f>
        <v>0</v>
      </c>
      <c r="Q439" s="1">
        <f t="shared" si="12"/>
        <v>1</v>
      </c>
    </row>
    <row r="440" spans="1:17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13"/>
        <v>72</v>
      </c>
      <c r="M440" s="1" t="str">
        <f>SABI_SUMMARY!L440</f>
        <v>ADULT_60_72</v>
      </c>
      <c r="N440" s="1" t="str">
        <f>SABI_SUMMARY!M440</f>
        <v>FEMALE_ADULT_60_72</v>
      </c>
      <c r="O440" s="1" t="str">
        <f>SABI_SUMMARY!N440</f>
        <v>CENSORED</v>
      </c>
      <c r="P440" s="1">
        <f>SABI_SUMMARY!O440</f>
        <v>0</v>
      </c>
      <c r="Q440" s="1">
        <f t="shared" si="12"/>
        <v>1</v>
      </c>
    </row>
    <row r="441" spans="1:17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13"/>
        <v>55</v>
      </c>
      <c r="M441" s="1" t="str">
        <f>SABI_SUMMARY!L441</f>
        <v>ADULT_48_60</v>
      </c>
      <c r="N441" s="1" t="str">
        <f>SABI_SUMMARY!M441</f>
        <v>MALE_ADULT_48_60</v>
      </c>
      <c r="O441" s="1" t="str">
        <f>SABI_SUMMARY!N441</f>
        <v>CENSORED</v>
      </c>
      <c r="P441" s="1">
        <f>SABI_SUMMARY!O441</f>
        <v>0</v>
      </c>
      <c r="Q441" s="1">
        <f t="shared" si="12"/>
        <v>1</v>
      </c>
    </row>
    <row r="442" spans="1:17" hidden="1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13"/>
        <v>26</v>
      </c>
      <c r="M442" s="1" t="str">
        <f>SABI_SUMMARY!L442</f>
        <v>SUBADULT</v>
      </c>
      <c r="N442" s="1" t="str">
        <f>SABI_SUMMARY!M442</f>
        <v>FEMALE_SUBADULT</v>
      </c>
      <c r="O442" s="1" t="str">
        <f>SABI_SUMMARY!N442</f>
        <v>CENSORED</v>
      </c>
      <c r="P442" s="1">
        <f>SABI_SUMMARY!O442</f>
        <v>0</v>
      </c>
      <c r="Q442" s="1">
        <f t="shared" si="12"/>
        <v>1</v>
      </c>
    </row>
    <row r="443" spans="1:17" hidden="1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13"/>
        <v>29</v>
      </c>
      <c r="M443" s="1" t="str">
        <f>SABI_SUMMARY!L443</f>
        <v>SUBADULT</v>
      </c>
      <c r="N443" s="1" t="str">
        <f>SABI_SUMMARY!M443</f>
        <v>MALE_SUBADULT</v>
      </c>
      <c r="O443" s="1" t="str">
        <f>SABI_SUMMARY!N443</f>
        <v>CENSORED</v>
      </c>
      <c r="P443" s="1">
        <f>SABI_SUMMARY!O443</f>
        <v>0</v>
      </c>
      <c r="Q443" s="1">
        <f t="shared" si="12"/>
        <v>1</v>
      </c>
    </row>
    <row r="444" spans="1:17" hidden="1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13"/>
        <v>2</v>
      </c>
      <c r="M444" s="1" t="str">
        <f>SABI_SUMMARY!L444</f>
        <v>CUB</v>
      </c>
      <c r="N444" s="1" t="str">
        <f>SABI_SUMMARY!M444</f>
        <v>NA_CUB</v>
      </c>
      <c r="O444" s="1" t="str">
        <f>SABI_SUMMARY!N444</f>
        <v>MORTALITY</v>
      </c>
      <c r="P444" s="1">
        <f>SABI_SUMMARY!O444</f>
        <v>1</v>
      </c>
      <c r="Q444" s="1">
        <f t="shared" si="12"/>
        <v>1</v>
      </c>
    </row>
    <row r="445" spans="1:17" hidden="1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13"/>
        <v>2</v>
      </c>
      <c r="M445" s="1" t="str">
        <f>SABI_SUMMARY!L445</f>
        <v>CUB</v>
      </c>
      <c r="N445" s="1" t="str">
        <f>SABI_SUMMARY!M445</f>
        <v>NA_CUB</v>
      </c>
      <c r="O445" s="1" t="str">
        <f>SABI_SUMMARY!N445</f>
        <v>MORTALITY</v>
      </c>
      <c r="P445" s="1">
        <f>SABI_SUMMARY!O445</f>
        <v>1</v>
      </c>
      <c r="Q445" s="1">
        <f t="shared" si="12"/>
        <v>1</v>
      </c>
    </row>
    <row r="446" spans="1:17" hidden="1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13"/>
        <v>2</v>
      </c>
      <c r="M446" s="1" t="str">
        <f>SABI_SUMMARY!L446</f>
        <v>CUB</v>
      </c>
      <c r="N446" s="1" t="str">
        <f>SABI_SUMMARY!M446</f>
        <v>NA_CUB</v>
      </c>
      <c r="O446" s="1" t="str">
        <f>SABI_SUMMARY!N446</f>
        <v>MORTALITY</v>
      </c>
      <c r="P446" s="1">
        <f>SABI_SUMMARY!O446</f>
        <v>1</v>
      </c>
      <c r="Q446" s="1">
        <f t="shared" si="12"/>
        <v>1</v>
      </c>
    </row>
    <row r="447" spans="1:17" hidden="1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13"/>
        <v>2</v>
      </c>
      <c r="M447" s="1" t="str">
        <f>SABI_SUMMARY!L447</f>
        <v>CUB</v>
      </c>
      <c r="N447" s="1" t="str">
        <f>SABI_SUMMARY!M447</f>
        <v>NA_CUB</v>
      </c>
      <c r="O447" s="1" t="str">
        <f>SABI_SUMMARY!N447</f>
        <v>MORTALITY</v>
      </c>
      <c r="P447" s="1">
        <f>SABI_SUMMARY!O447</f>
        <v>1</v>
      </c>
      <c r="Q447" s="1">
        <f t="shared" si="12"/>
        <v>1</v>
      </c>
    </row>
    <row r="448" spans="1:17" hidden="1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13"/>
        <v>1</v>
      </c>
      <c r="M448" s="1" t="str">
        <f>SABI_SUMMARY!L448</f>
        <v>CUB</v>
      </c>
      <c r="N448" s="1" t="str">
        <f>SABI_SUMMARY!M448</f>
        <v>NA_CUB</v>
      </c>
      <c r="O448" s="1" t="str">
        <f>SABI_SUMMARY!N448</f>
        <v>MORTALITY</v>
      </c>
      <c r="P448" s="1">
        <f>SABI_SUMMARY!O448</f>
        <v>1</v>
      </c>
      <c r="Q448" s="1">
        <f t="shared" si="12"/>
        <v>1</v>
      </c>
    </row>
    <row r="449" spans="1:17" hidden="1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13"/>
        <v>1</v>
      </c>
      <c r="M449" s="1" t="str">
        <f>SABI_SUMMARY!L449</f>
        <v>CUB</v>
      </c>
      <c r="N449" s="1" t="str">
        <f>SABI_SUMMARY!M449</f>
        <v>NA_CUB</v>
      </c>
      <c r="O449" s="1" t="str">
        <f>SABI_SUMMARY!N449</f>
        <v>MORTALITY</v>
      </c>
      <c r="P449" s="1">
        <f>SABI_SUMMARY!O449</f>
        <v>1</v>
      </c>
      <c r="Q449" s="1">
        <f t="shared" si="12"/>
        <v>1</v>
      </c>
    </row>
    <row r="450" spans="1:17" hidden="1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13"/>
        <v>1</v>
      </c>
      <c r="M450" s="1" t="str">
        <f>SABI_SUMMARY!L450</f>
        <v>CUB</v>
      </c>
      <c r="N450" s="1" t="str">
        <f>SABI_SUMMARY!M450</f>
        <v>NA_CUB</v>
      </c>
      <c r="O450" s="1" t="str">
        <f>SABI_SUMMARY!N450</f>
        <v>MORTALITY</v>
      </c>
      <c r="P450" s="1">
        <f>SABI_SUMMARY!O450</f>
        <v>1</v>
      </c>
      <c r="Q450" s="1">
        <f t="shared" si="12"/>
        <v>1</v>
      </c>
    </row>
    <row r="451" spans="1:17" hidden="1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si="13"/>
        <v>2</v>
      </c>
      <c r="M451" s="1" t="str">
        <f>SABI_SUMMARY!L451</f>
        <v>CUB</v>
      </c>
      <c r="N451" s="1" t="str">
        <f>SABI_SUMMARY!M451</f>
        <v>NA_CUB</v>
      </c>
      <c r="O451" s="1" t="str">
        <f>SABI_SUMMARY!N451</f>
        <v>MORTALITY</v>
      </c>
      <c r="P451" s="1">
        <f>SABI_SUMMARY!O451</f>
        <v>1</v>
      </c>
      <c r="Q451" s="1">
        <f t="shared" ref="Q451:Q481" si="14">IF(K451&lt;84,1,0)</f>
        <v>1</v>
      </c>
    </row>
    <row r="452" spans="1:17" hidden="1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ref="L452:L481" si="15">IF(Q452&gt;0,K452,84)</f>
        <v>3</v>
      </c>
      <c r="M452" s="1" t="str">
        <f>SABI_SUMMARY!L452</f>
        <v>CUB</v>
      </c>
      <c r="N452" s="1" t="str">
        <f>SABI_SUMMARY!M452</f>
        <v>NA_CUB</v>
      </c>
      <c r="O452" s="1" t="str">
        <f>SABI_SUMMARY!N452</f>
        <v>MORTALITY</v>
      </c>
      <c r="P452" s="1">
        <f>SABI_SUMMARY!O452</f>
        <v>1</v>
      </c>
      <c r="Q452" s="1">
        <f t="shared" si="14"/>
        <v>1</v>
      </c>
    </row>
    <row r="453" spans="1:17" hidden="1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15"/>
        <v>1</v>
      </c>
      <c r="M453" s="1" t="str">
        <f>SABI_SUMMARY!L453</f>
        <v>CUB</v>
      </c>
      <c r="N453" s="1" t="str">
        <f>SABI_SUMMARY!M453</f>
        <v>NA_CUB</v>
      </c>
      <c r="O453" s="1" t="str">
        <f>SABI_SUMMARY!N453</f>
        <v>MORTALITY</v>
      </c>
      <c r="P453" s="1">
        <f>SABI_SUMMARY!O453</f>
        <v>1</v>
      </c>
      <c r="Q453" s="1">
        <f t="shared" si="14"/>
        <v>1</v>
      </c>
    </row>
    <row r="454" spans="1:17" hidden="1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15"/>
        <v>1</v>
      </c>
      <c r="M454" s="1" t="str">
        <f>SABI_SUMMARY!L454</f>
        <v>CUB</v>
      </c>
      <c r="N454" s="1" t="str">
        <f>SABI_SUMMARY!M454</f>
        <v>NA_CUB</v>
      </c>
      <c r="O454" s="1" t="str">
        <f>SABI_SUMMARY!N454</f>
        <v>MORTALITY</v>
      </c>
      <c r="P454" s="1">
        <f>SABI_SUMMARY!O454</f>
        <v>1</v>
      </c>
      <c r="Q454" s="1">
        <f t="shared" si="14"/>
        <v>1</v>
      </c>
    </row>
    <row r="455" spans="1:17" hidden="1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15"/>
        <v>2</v>
      </c>
      <c r="M455" s="1" t="str">
        <f>SABI_SUMMARY!L455</f>
        <v>CUB</v>
      </c>
      <c r="N455" s="1" t="str">
        <f>SABI_SUMMARY!M455</f>
        <v>NA_CUB</v>
      </c>
      <c r="O455" s="1" t="str">
        <f>SABI_SUMMARY!N455</f>
        <v>MORTALITY</v>
      </c>
      <c r="P455" s="1">
        <f>SABI_SUMMARY!O455</f>
        <v>1</v>
      </c>
      <c r="Q455" s="1">
        <f t="shared" si="14"/>
        <v>1</v>
      </c>
    </row>
    <row r="456" spans="1:17" hidden="1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15"/>
        <v>2</v>
      </c>
      <c r="M456" s="1" t="str">
        <f>SABI_SUMMARY!L456</f>
        <v>CUB</v>
      </c>
      <c r="N456" s="1" t="str">
        <f>SABI_SUMMARY!M456</f>
        <v>NA_CUB</v>
      </c>
      <c r="O456" s="1" t="str">
        <f>SABI_SUMMARY!N456</f>
        <v>MORTALITY</v>
      </c>
      <c r="P456" s="1">
        <f>SABI_SUMMARY!O456</f>
        <v>1</v>
      </c>
      <c r="Q456" s="1">
        <f t="shared" si="14"/>
        <v>1</v>
      </c>
    </row>
    <row r="457" spans="1:17" hidden="1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15"/>
        <v>2</v>
      </c>
      <c r="M457" s="1" t="str">
        <f>SABI_SUMMARY!L457</f>
        <v>CUB</v>
      </c>
      <c r="N457" s="1" t="str">
        <f>SABI_SUMMARY!M457</f>
        <v>NA_CUB</v>
      </c>
      <c r="O457" s="1" t="str">
        <f>SABI_SUMMARY!N457</f>
        <v>MORTALITY</v>
      </c>
      <c r="P457" s="1">
        <f>SABI_SUMMARY!O457</f>
        <v>1</v>
      </c>
      <c r="Q457" s="1">
        <f t="shared" si="14"/>
        <v>1</v>
      </c>
    </row>
    <row r="458" spans="1:17" hidden="1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15"/>
        <v>1</v>
      </c>
      <c r="M458" s="1" t="str">
        <f>SABI_SUMMARY!L458</f>
        <v>CUB</v>
      </c>
      <c r="N458" s="1" t="str">
        <f>SABI_SUMMARY!M458</f>
        <v>NA_CUB</v>
      </c>
      <c r="O458" s="1" t="str">
        <f>SABI_SUMMARY!N458</f>
        <v>MORTALITY</v>
      </c>
      <c r="P458" s="1">
        <f>SABI_SUMMARY!O458</f>
        <v>1</v>
      </c>
      <c r="Q458" s="1">
        <f t="shared" si="14"/>
        <v>1</v>
      </c>
    </row>
    <row r="459" spans="1:17" hidden="1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15"/>
        <v>1</v>
      </c>
      <c r="M459" s="1" t="str">
        <f>SABI_SUMMARY!L459</f>
        <v>CUB</v>
      </c>
      <c r="N459" s="1" t="str">
        <f>SABI_SUMMARY!M459</f>
        <v>NA_CUB</v>
      </c>
      <c r="O459" s="1" t="str">
        <f>SABI_SUMMARY!N459</f>
        <v>MORTALITY</v>
      </c>
      <c r="P459" s="1">
        <f>SABI_SUMMARY!O459</f>
        <v>1</v>
      </c>
      <c r="Q459" s="1">
        <f t="shared" si="14"/>
        <v>1</v>
      </c>
    </row>
    <row r="460" spans="1:17" hidden="1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15"/>
        <v>5</v>
      </c>
      <c r="M460" s="1" t="str">
        <f>SABI_SUMMARY!L460</f>
        <v>CUB</v>
      </c>
      <c r="N460" s="1" t="str">
        <f>SABI_SUMMARY!M460</f>
        <v>NA_CUB</v>
      </c>
      <c r="O460" s="1" t="str">
        <f>SABI_SUMMARY!N460</f>
        <v>MORTALITY</v>
      </c>
      <c r="P460" s="1">
        <f>SABI_SUMMARY!O460</f>
        <v>1</v>
      </c>
      <c r="Q460" s="1">
        <f t="shared" si="14"/>
        <v>1</v>
      </c>
    </row>
    <row r="461" spans="1:17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15"/>
        <v>84</v>
      </c>
      <c r="M461" s="1" t="str">
        <f>SABI_SUMMARY!L461</f>
        <v>ADULT_84</v>
      </c>
      <c r="N461" s="1" t="str">
        <f>SABI_SUMMARY!M461</f>
        <v>MALE_ADULT_84</v>
      </c>
      <c r="O461" s="1" t="str">
        <f>SABI_SUMMARY!N461</f>
        <v>MORTALITY</v>
      </c>
      <c r="P461" s="1">
        <f>SABI_SUMMARY!O461</f>
        <v>1</v>
      </c>
      <c r="Q461" s="1">
        <f t="shared" si="14"/>
        <v>0</v>
      </c>
    </row>
    <row r="462" spans="1:17" hidden="1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15"/>
        <v>6</v>
      </c>
      <c r="M462" s="1" t="str">
        <f>SABI_SUMMARY!L462</f>
        <v>CUB</v>
      </c>
      <c r="N462" s="1" t="str">
        <f>SABI_SUMMARY!M462</f>
        <v>FEMALE_CUB</v>
      </c>
      <c r="O462" s="1" t="str">
        <f>SABI_SUMMARY!N462</f>
        <v>MORTALITY</v>
      </c>
      <c r="P462" s="1">
        <f>SABI_SUMMARY!O462</f>
        <v>1</v>
      </c>
      <c r="Q462" s="1">
        <f t="shared" si="14"/>
        <v>1</v>
      </c>
    </row>
    <row r="463" spans="1:17" hidden="1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15"/>
        <v>25</v>
      </c>
      <c r="M463" s="1" t="str">
        <f>SABI_SUMMARY!L463</f>
        <v>SUBADULT</v>
      </c>
      <c r="N463" s="1" t="str">
        <f>SABI_SUMMARY!M463</f>
        <v>MALE_SUBADULT</v>
      </c>
      <c r="O463" s="1" t="str">
        <f>SABI_SUMMARY!N463</f>
        <v>CENSORED</v>
      </c>
      <c r="P463" s="1">
        <f>SABI_SUMMARY!O463</f>
        <v>0</v>
      </c>
      <c r="Q463" s="1">
        <f t="shared" si="14"/>
        <v>1</v>
      </c>
    </row>
    <row r="464" spans="1:17" hidden="1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15"/>
        <v>25</v>
      </c>
      <c r="M464" s="1" t="str">
        <f>SABI_SUMMARY!L464</f>
        <v>SUBADULT</v>
      </c>
      <c r="N464" s="1" t="str">
        <f>SABI_SUMMARY!M464</f>
        <v>MALE_SUBADULT</v>
      </c>
      <c r="O464" s="1" t="str">
        <f>SABI_SUMMARY!N464</f>
        <v>CENSORED</v>
      </c>
      <c r="P464" s="1">
        <f>SABI_SUMMARY!O464</f>
        <v>0</v>
      </c>
      <c r="Q464" s="1">
        <f t="shared" si="14"/>
        <v>1</v>
      </c>
    </row>
    <row r="465" spans="1:17" hidden="1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15"/>
        <v>2</v>
      </c>
      <c r="M465" s="1" t="str">
        <f>SABI_SUMMARY!L465</f>
        <v>CUB</v>
      </c>
      <c r="N465" s="1" t="str">
        <f>SABI_SUMMARY!M465</f>
        <v>NA_CUB</v>
      </c>
      <c r="O465" s="1" t="str">
        <f>SABI_SUMMARY!N465</f>
        <v>MORTALITY</v>
      </c>
      <c r="P465" s="1">
        <f>SABI_SUMMARY!O465</f>
        <v>1</v>
      </c>
      <c r="Q465" s="1">
        <f t="shared" si="14"/>
        <v>1</v>
      </c>
    </row>
    <row r="466" spans="1:17" hidden="1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15"/>
        <v>2</v>
      </c>
      <c r="M466" s="1" t="str">
        <f>SABI_SUMMARY!L466</f>
        <v>CUB</v>
      </c>
      <c r="N466" s="1" t="str">
        <f>SABI_SUMMARY!M466</f>
        <v>NA_CUB</v>
      </c>
      <c r="O466" s="1" t="str">
        <f>SABI_SUMMARY!N466</f>
        <v>MORTALITY</v>
      </c>
      <c r="P466" s="1">
        <f>SABI_SUMMARY!O466</f>
        <v>1</v>
      </c>
      <c r="Q466" s="1">
        <f t="shared" si="14"/>
        <v>1</v>
      </c>
    </row>
    <row r="467" spans="1:17" hidden="1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15"/>
        <v>2</v>
      </c>
      <c r="M467" s="1" t="str">
        <f>SABI_SUMMARY!L467</f>
        <v>CUB</v>
      </c>
      <c r="N467" s="1" t="str">
        <f>SABI_SUMMARY!M467</f>
        <v>NA_CUB</v>
      </c>
      <c r="O467" s="1" t="str">
        <f>SABI_SUMMARY!N467</f>
        <v>MORTALITY</v>
      </c>
      <c r="P467" s="1">
        <f>SABI_SUMMARY!O467</f>
        <v>1</v>
      </c>
      <c r="Q467" s="1">
        <f t="shared" si="14"/>
        <v>1</v>
      </c>
    </row>
    <row r="468" spans="1:17" hidden="1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15"/>
        <v>2</v>
      </c>
      <c r="M468" s="1" t="str">
        <f>SABI_SUMMARY!L468</f>
        <v>CUB</v>
      </c>
      <c r="N468" s="1" t="str">
        <f>SABI_SUMMARY!M468</f>
        <v>NA_CUB</v>
      </c>
      <c r="O468" s="1" t="str">
        <f>SABI_SUMMARY!N468</f>
        <v>MORTALITY</v>
      </c>
      <c r="P468" s="1">
        <f>SABI_SUMMARY!O468</f>
        <v>1</v>
      </c>
      <c r="Q468" s="1">
        <f t="shared" si="14"/>
        <v>1</v>
      </c>
    </row>
    <row r="469" spans="1:17" hidden="1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15"/>
        <v>3</v>
      </c>
      <c r="M469" s="1" t="str">
        <f>SABI_SUMMARY!L469</f>
        <v>CUB</v>
      </c>
      <c r="N469" s="1" t="str">
        <f>SABI_SUMMARY!M469</f>
        <v>NA_CUB</v>
      </c>
      <c r="O469" s="1" t="str">
        <f>SABI_SUMMARY!N469</f>
        <v>MORTALITY</v>
      </c>
      <c r="P469" s="1">
        <f>SABI_SUMMARY!O469</f>
        <v>1</v>
      </c>
      <c r="Q469" s="1">
        <f t="shared" si="14"/>
        <v>1</v>
      </c>
    </row>
    <row r="470" spans="1:17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15"/>
        <v>56</v>
      </c>
      <c r="M470" s="1" t="str">
        <f>SABI_SUMMARY!L470</f>
        <v>ADULT_48_60</v>
      </c>
      <c r="N470" s="1" t="str">
        <f>SABI_SUMMARY!M470</f>
        <v>FEMALE_ADULT_48_60</v>
      </c>
      <c r="O470" s="1" t="str">
        <f>SABI_SUMMARY!N470</f>
        <v>CENSORED</v>
      </c>
      <c r="P470" s="1">
        <f>SABI_SUMMARY!O470</f>
        <v>0</v>
      </c>
      <c r="Q470" s="1">
        <f t="shared" si="14"/>
        <v>1</v>
      </c>
    </row>
    <row r="471" spans="1:17" hidden="1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15"/>
        <v>1</v>
      </c>
      <c r="M471" s="1" t="str">
        <f>SABI_SUMMARY!L471</f>
        <v>CUB</v>
      </c>
      <c r="N471" s="1" t="str">
        <f>SABI_SUMMARY!M471</f>
        <v>NA_CUB</v>
      </c>
      <c r="O471" s="1" t="str">
        <f>SABI_SUMMARY!N471</f>
        <v>MORTALITY</v>
      </c>
      <c r="P471" s="1">
        <f>SABI_SUMMARY!O471</f>
        <v>1</v>
      </c>
      <c r="Q471" s="1">
        <f t="shared" si="14"/>
        <v>1</v>
      </c>
    </row>
    <row r="472" spans="1:17" hidden="1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15"/>
        <v>1</v>
      </c>
      <c r="M472" s="1" t="str">
        <f>SABI_SUMMARY!L472</f>
        <v>CUB</v>
      </c>
      <c r="N472" s="1" t="str">
        <f>SABI_SUMMARY!M472</f>
        <v>NA_CUB</v>
      </c>
      <c r="O472" s="1" t="str">
        <f>SABI_SUMMARY!N472</f>
        <v>MORTALITY</v>
      </c>
      <c r="P472" s="1">
        <f>SABI_SUMMARY!O472</f>
        <v>1</v>
      </c>
      <c r="Q472" s="1">
        <f t="shared" si="14"/>
        <v>1</v>
      </c>
    </row>
    <row r="473" spans="1:17" hidden="1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15"/>
        <v>5</v>
      </c>
      <c r="M473" s="1" t="str">
        <f>SABI_SUMMARY!L473</f>
        <v>CUB</v>
      </c>
      <c r="N473" s="1" t="str">
        <f>SABI_SUMMARY!M473</f>
        <v>NA_CUB</v>
      </c>
      <c r="O473" s="1" t="str">
        <f>SABI_SUMMARY!N473</f>
        <v>MORTALITY</v>
      </c>
      <c r="P473" s="1">
        <f>SABI_SUMMARY!O473</f>
        <v>1</v>
      </c>
      <c r="Q473" s="1">
        <f t="shared" si="14"/>
        <v>1</v>
      </c>
    </row>
    <row r="474" spans="1:17" hidden="1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15"/>
        <v>2</v>
      </c>
      <c r="M474" s="1" t="str">
        <f>SABI_SUMMARY!L474</f>
        <v>CUB</v>
      </c>
      <c r="N474" s="1" t="str">
        <f>SABI_SUMMARY!M474</f>
        <v>NA_CUB</v>
      </c>
      <c r="O474" s="1" t="str">
        <f>SABI_SUMMARY!N474</f>
        <v>MORTALITY</v>
      </c>
      <c r="P474" s="1">
        <f>SABI_SUMMARY!O474</f>
        <v>1</v>
      </c>
      <c r="Q474" s="1">
        <f t="shared" si="14"/>
        <v>1</v>
      </c>
    </row>
    <row r="475" spans="1:17" hidden="1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15"/>
        <v>2</v>
      </c>
      <c r="M475" s="1" t="str">
        <f>SABI_SUMMARY!L475</f>
        <v>CUB</v>
      </c>
      <c r="N475" s="1" t="str">
        <f>SABI_SUMMARY!M475</f>
        <v>NA_CUB</v>
      </c>
      <c r="O475" s="1" t="str">
        <f>SABI_SUMMARY!N475</f>
        <v>MORTALITY</v>
      </c>
      <c r="P475" s="1">
        <f>SABI_SUMMARY!O475</f>
        <v>1</v>
      </c>
      <c r="Q475" s="1">
        <f t="shared" si="14"/>
        <v>1</v>
      </c>
    </row>
    <row r="476" spans="1:17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15"/>
        <v>60</v>
      </c>
      <c r="M476" s="1" t="str">
        <f>SABI_SUMMARY!L476</f>
        <v>ADULT_48_60</v>
      </c>
      <c r="N476" s="1" t="str">
        <f>SABI_SUMMARY!M476</f>
        <v>MALE_ADULT_48_60</v>
      </c>
      <c r="O476" s="1" t="str">
        <f>SABI_SUMMARY!N476</f>
        <v>CENSORED</v>
      </c>
      <c r="P476" s="1">
        <f>SABI_SUMMARY!O476</f>
        <v>0</v>
      </c>
      <c r="Q476" s="1">
        <f t="shared" si="14"/>
        <v>1</v>
      </c>
    </row>
    <row r="477" spans="1:17" hidden="1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15"/>
        <v>10</v>
      </c>
      <c r="M477" s="1" t="str">
        <f>SABI_SUMMARY!L477</f>
        <v>CUB</v>
      </c>
      <c r="N477" s="1" t="str">
        <f>SABI_SUMMARY!M477</f>
        <v>MALE_CUB</v>
      </c>
      <c r="O477" s="1" t="str">
        <f>SABI_SUMMARY!N477</f>
        <v>MORTALITY</v>
      </c>
      <c r="P477" s="1">
        <f>SABI_SUMMARY!O477</f>
        <v>1</v>
      </c>
      <c r="Q477" s="1">
        <f t="shared" si="14"/>
        <v>1</v>
      </c>
    </row>
    <row r="478" spans="1:17" hidden="1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15"/>
        <v>4</v>
      </c>
      <c r="M478" s="1" t="str">
        <f>SABI_SUMMARY!L478</f>
        <v>CUB</v>
      </c>
      <c r="N478" s="1" t="str">
        <f>SABI_SUMMARY!M478</f>
        <v>NA_CUB</v>
      </c>
      <c r="O478" s="1" t="str">
        <f>SABI_SUMMARY!N478</f>
        <v>MORTALITY</v>
      </c>
      <c r="P478" s="1">
        <f>SABI_SUMMARY!O478</f>
        <v>1</v>
      </c>
      <c r="Q478" s="1">
        <f t="shared" si="14"/>
        <v>1</v>
      </c>
    </row>
    <row r="479" spans="1:17" hidden="1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15"/>
        <v>9</v>
      </c>
      <c r="M479" s="1" t="str">
        <f>SABI_SUMMARY!L479</f>
        <v>CUB</v>
      </c>
      <c r="N479" s="1" t="str">
        <f>SABI_SUMMARY!M479</f>
        <v>FEMALE_CUB</v>
      </c>
      <c r="O479" s="1" t="str">
        <f>SABI_SUMMARY!N479</f>
        <v>MORTALITY</v>
      </c>
      <c r="P479" s="1">
        <f>SABI_SUMMARY!O479</f>
        <v>1</v>
      </c>
      <c r="Q479" s="1">
        <f t="shared" si="14"/>
        <v>1</v>
      </c>
    </row>
    <row r="480" spans="1:17" hidden="1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15"/>
        <v>1</v>
      </c>
      <c r="M480" s="1" t="str">
        <f>SABI_SUMMARY!L480</f>
        <v>CUB</v>
      </c>
      <c r="N480" s="1" t="str">
        <f>SABI_SUMMARY!M480</f>
        <v>NA_CUB</v>
      </c>
      <c r="O480" s="1" t="str">
        <f>SABI_SUMMARY!N480</f>
        <v>MORTALITY</v>
      </c>
      <c r="P480" s="1">
        <f>SABI_SUMMARY!O480</f>
        <v>1</v>
      </c>
      <c r="Q480" s="1">
        <f t="shared" si="14"/>
        <v>1</v>
      </c>
    </row>
    <row r="481" spans="1:17" hidden="1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15"/>
        <v>9</v>
      </c>
      <c r="M481" s="1" t="str">
        <f>SABI_SUMMARY!L481</f>
        <v>CUB</v>
      </c>
      <c r="N481" s="1" t="str">
        <f>SABI_SUMMARY!M481</f>
        <v>MALE_CUB</v>
      </c>
      <c r="O481" s="1" t="str">
        <f>SABI_SUMMARY!N481</f>
        <v>CENSORED</v>
      </c>
      <c r="P481" s="1">
        <f>SABI_SUMMARY!O481</f>
        <v>0</v>
      </c>
      <c r="Q481" s="1">
        <f t="shared" si="14"/>
        <v>1</v>
      </c>
    </row>
  </sheetData>
  <autoFilter ref="A1:Q481">
    <filterColumn colId="10">
      <customFilters>
        <customFilter operator="greaterThan" val="36"/>
      </custom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7"/>
  <sheetViews>
    <sheetView workbookViewId="0">
      <pane ySplit="1" topLeftCell="A2" activePane="bottomLeft" state="frozen"/>
      <selection pane="bottomLeft" activeCell="N2" sqref="N2"/>
    </sheetView>
  </sheetViews>
  <sheetFormatPr baseColWidth="10" defaultColWidth="8.83203125" defaultRowHeight="15" x14ac:dyDescent="0.2"/>
  <cols>
    <col min="1" max="2" width="8.83203125" style="1"/>
    <col min="3" max="3" width="10.5" style="1" bestFit="1" customWidth="1"/>
    <col min="4" max="4" width="19.83203125" style="28" bestFit="1" customWidth="1"/>
    <col min="5" max="5" width="17.6640625" style="29" bestFit="1" customWidth="1"/>
    <col min="6" max="6" width="18.33203125" style="28" bestFit="1" customWidth="1"/>
    <col min="7" max="7" width="16" style="29" bestFit="1" customWidth="1"/>
    <col min="8" max="8" width="18.33203125" bestFit="1" customWidth="1"/>
    <col min="9" max="9" width="15.5" bestFit="1" customWidth="1"/>
    <col min="10" max="10" width="20.1640625" bestFit="1" customWidth="1"/>
    <col min="11" max="11" width="16.1640625" style="1" bestFit="1" customWidth="1"/>
    <col min="12" max="12" width="20.1640625" bestFit="1" customWidth="1"/>
    <col min="13" max="13" width="20.1640625" style="1" customWidth="1"/>
    <col min="14" max="14" width="14.1640625" bestFit="1" customWidth="1"/>
    <col min="15" max="24" width="20.1640625" bestFit="1" customWidth="1"/>
    <col min="25" max="25" width="18.33203125" bestFit="1" customWidth="1"/>
  </cols>
  <sheetData>
    <row r="1" spans="1:25" s="27" customFormat="1" x14ac:dyDescent="0.2">
      <c r="A1" s="27" t="s">
        <v>267</v>
      </c>
      <c r="B1" s="27" t="s">
        <v>2</v>
      </c>
      <c r="C1" s="27" t="s">
        <v>338</v>
      </c>
      <c r="D1" s="35" t="s">
        <v>320</v>
      </c>
      <c r="E1" s="36" t="s">
        <v>323</v>
      </c>
      <c r="F1" s="35" t="s">
        <v>321</v>
      </c>
      <c r="G1" s="36" t="s">
        <v>322</v>
      </c>
      <c r="H1" s="27" t="s">
        <v>272</v>
      </c>
      <c r="I1" s="27" t="s">
        <v>275</v>
      </c>
      <c r="J1" s="27" t="s">
        <v>274</v>
      </c>
      <c r="K1" s="27" t="s">
        <v>277</v>
      </c>
      <c r="L1" s="27" t="s">
        <v>276</v>
      </c>
      <c r="M1" s="27" t="s">
        <v>171</v>
      </c>
      <c r="N1" s="27" t="s">
        <v>273</v>
      </c>
      <c r="O1" s="36">
        <v>2002</v>
      </c>
      <c r="P1" s="36">
        <v>2003</v>
      </c>
      <c r="Q1" s="36">
        <v>2004</v>
      </c>
      <c r="R1" s="36">
        <v>2005</v>
      </c>
      <c r="S1" s="36">
        <v>2006</v>
      </c>
      <c r="T1" s="36">
        <v>2007</v>
      </c>
      <c r="U1" s="36">
        <v>2008</v>
      </c>
      <c r="V1" s="36">
        <v>2009</v>
      </c>
      <c r="W1" s="36">
        <v>2010</v>
      </c>
      <c r="X1" s="36">
        <v>2011</v>
      </c>
      <c r="Y1" s="36">
        <v>2012</v>
      </c>
    </row>
    <row r="2" spans="1:25" x14ac:dyDescent="0.2">
      <c r="A2" s="1">
        <f>KZN_RAW_DATA!O2</f>
        <v>1</v>
      </c>
      <c r="B2" s="1" t="str">
        <f>KZN_RAW_DATA!P2</f>
        <v>MALE</v>
      </c>
      <c r="C2" s="28">
        <f>KZN_RAW_DATA!F2</f>
        <v>37164</v>
      </c>
      <c r="D2" s="28">
        <f>KZN_RAW_DATA!G2</f>
        <v>37288</v>
      </c>
      <c r="E2" s="29">
        <f>YEAR(D2)</f>
        <v>2002</v>
      </c>
      <c r="F2" s="28">
        <f>KZN_RAW_DATA!H2</f>
        <v>37627</v>
      </c>
      <c r="G2" s="29">
        <f>YEAR(F2)</f>
        <v>2003</v>
      </c>
      <c r="H2">
        <f>KZN_RAW_DATA!Q2</f>
        <v>5</v>
      </c>
      <c r="I2" t="str">
        <f>KZN_RAW_DATA!R2</f>
        <v>CUB</v>
      </c>
      <c r="J2" t="str">
        <f>KZN_RAW_DATA!S2</f>
        <v>MALE_CUB</v>
      </c>
      <c r="K2" s="1" t="str">
        <f>KZN_RAW_DATA!V2</f>
        <v>JUVENILE</v>
      </c>
      <c r="L2" t="str">
        <f>KZN_RAW_DATA!W2</f>
        <v>MALE_JUVENILE</v>
      </c>
      <c r="M2" s="1" t="str">
        <f>IF(N2=1,"MORTALITY","CENSORED")</f>
        <v>MORTALITY</v>
      </c>
      <c r="N2" s="29">
        <f>KZN_RAW_DATA!U2</f>
        <v>1</v>
      </c>
      <c r="O2" s="1" t="str">
        <f>IF(E2=$O$1,J2,IF(E2&gt;$O$1,"NA",(IF(E2=$O$1,J2,(IF(O2="NA",J2,IF(O2="FEMALE_CUB","FEMALE_JUVENILE",IF(O2="FEMALE_JUVENILE","FEMALE_SUBADULT",IF(O2="FEMALE_SUBADULT","FEMALE_ADULT_36_48",IF(O2="FEMALE_ADULT_36_48","FEMALE_ADULT_48_60",IF(O2="FEMALE_ADULT_48_60","FEMALE_ADULT_60_72",IF(O2="FEMALE_ADULT_60_72","FEMALE_ADULT_72_84",IF(O2="FEMALE_ADULT_72_84","FEMALE_ADULT_84",IF(O2="FEMALE_ADULT_84","FEMALE_ADULT_84",IF(O2="MALE_CUB","MALE_JUVENILE",IF(O2="MALE_JUVENILE","MALE_SUBADULT",IF(O2="MALE_SUBADULT","MALE_ADULT_36_48",IF(O2="MALE_ADULT_36_48","MALE_ADULT_48_60",IF(O2="MALE_ADULT_48_60","MALE_ADULT_60_72",IF(O2="MALE_ADULT_60_72","MALE_ADULT_72_84",IF(O2="MALE_ADULT_72_84","MALE_ADULT_84",IF(O2="MALE_ADULT_84","MALE_ADULT_84",IF(O2="NA_CUB","NA_JUVENILE",IF(O2="NA_JUVENILE","NA_ADULT",IF(O2="NA_ADULT","NA_ADULT","NA")))))))))))))))))))))))))</f>
        <v>MALE_CUB</v>
      </c>
      <c r="P2" s="1" t="str">
        <f t="shared" ref="P2:P33" si="0">IF($E2=P$1,$J2,IF(P$1&gt;$G2,$M2,IF($E2&gt;P$1,"NA",(IF($E2=P$1,J2,(IF(O2="NA",J2,IF(O2="FEMALE_CUB","FEMALE_JUVENILE",IF(O2="FEMALE_JUVENILE","FEMALE_SUBADULT",IF(O2="FEMALE_SUBADULT","FEMALE_ADULT_36_48",IF(O2="FEMALE_ADULT_36_48","FEMALE_ADULT_48_60",IF(O2="FEMALE_ADULT_48_60","FEMALE_ADULT_60_72",IF(O2="FEMALE_ADULT_60_72","FEMALE_ADULT_72_84",IF(O2="FEMALE_ADULT_72_84","FEMALE_ADULT_84",IF(O2="FEMALE_ADULT_84","FEMALE_ADULT_84",IF(O2="MALE_CUB","MALE_JUVENILE",IF(O2="MALE_JUVENILE","MALE_SUBADULT",IF(O2="MALE_SUBADULT","MALE_ADULT_36_48",IF(O2="MALE_ADULT_36_48","MALE_ADULT_48_60",IF(O2="MALE_ADULT_48_60","MALE_ADULT_60_72",IF(O2="MALE_ADULT_60_72","MALE_ADULT_72_84",IF(O2="MALE_ADULT_72_84","MALE_ADULT_84",IF(O2="MALE_ADULT_84","MALE_ADULT_84",IF(O2="NA_CUB","NA_JUVENILE",IF(O2="NA_JUVENILE","NA_ADULT",IF(O2="NA_ADULT","NA_ADULT","NA"))))))))))))))))))))))))))</f>
        <v>MALE_JUVENILE</v>
      </c>
      <c r="Q2" s="1" t="str">
        <f t="shared" ref="Q2:Q33" si="1">IF($E2=Q$1,$J2,IF(Q$1&gt;$G2,$M2,IF($E2&gt;Q$1,"NA",(IF($E2=Q$1,K2,(IF(P2="NA",K2,IF(P2="FEMALE_CUB","FEMALE_JUVENILE",IF(P2="FEMALE_JUVENILE","FEMALE_SUBADULT",IF(P2="FEMALE_SUBADULT","FEMALE_ADULT_36_48",IF(P2="FEMALE_ADULT_36_48","FEMALE_ADULT_48_60",IF(P2="FEMALE_ADULT_48_60","FEMALE_ADULT_60_72",IF(P2="FEMALE_ADULT_60_72","FEMALE_ADULT_72_84",IF(P2="FEMALE_ADULT_72_84","FEMALE_ADULT_84",IF(P2="FEMALE_ADULT_84","FEMALE_ADULT_84",IF(P2="MALE_CUB","MALE_JUVENILE",IF(P2="MALE_JUVENILE","MALE_SUBADULT",IF(P2="MALE_SUBADULT","MALE_ADULT_36_48",IF(P2="MALE_ADULT_36_48","MALE_ADULT_48_60",IF(P2="MALE_ADULT_48_60","MALE_ADULT_60_72",IF(P2="MALE_ADULT_60_72","MALE_ADULT_72_84",IF(P2="MALE_ADULT_72_84","MALE_ADULT_84",IF(P2="MALE_ADULT_84","MALE_ADULT_84",IF(P2="NA_CUB","NA_JUVENILE",IF(P2="NA_JUVENILE","NA_ADULT",IF(P2="NA_ADULT","NA_ADULT","NA"))))))))))))))))))))))))))</f>
        <v>MORTALITY</v>
      </c>
      <c r="R2" s="1" t="str">
        <f t="shared" ref="R2:R33" si="2">IF($E2=R$1,$J2,IF(R$1&gt;$G2,$M2,IF($E2&gt;R$1,"NA",(IF($E2=R$1,L2,(IF(Q2="NA",L2,IF(Q2="FEMALE_CUB","FEMALE_JUVENILE",IF(Q2="FEMALE_JUVENILE","FEMALE_SUBADULT",IF(Q2="FEMALE_SUBADULT","FEMALE_ADULT_36_48",IF(Q2="FEMALE_ADULT_36_48","FEMALE_ADULT_48_60",IF(Q2="FEMALE_ADULT_48_60","FEMALE_ADULT_60_72",IF(Q2="FEMALE_ADULT_60_72","FEMALE_ADULT_72_84",IF(Q2="FEMALE_ADULT_72_84","FEMALE_ADULT_84",IF(Q2="FEMALE_ADULT_84","FEMALE_ADULT_84",IF(Q2="MALE_CUB","MALE_JUVENILE",IF(Q2="MALE_JUVENILE","MALE_SUBADULT",IF(Q2="MALE_SUBADULT","MALE_ADULT_36_48",IF(Q2="MALE_ADULT_36_48","MALE_ADULT_48_60",IF(Q2="MALE_ADULT_48_60","MALE_ADULT_60_72",IF(Q2="MALE_ADULT_60_72","MALE_ADULT_72_84",IF(Q2="MALE_ADULT_72_84","MALE_ADULT_84",IF(Q2="MALE_ADULT_84","MALE_ADULT_84",IF(Q2="NA_CUB","NA_JUVENILE",IF(Q2="NA_JUVENILE","NA_ADULT",IF(Q2="NA_ADULT","NA_ADULT","NA"))))))))))))))))))))))))))</f>
        <v>MORTALITY</v>
      </c>
      <c r="S2" s="1" t="str">
        <f t="shared" ref="S2:Y2" si="3">IF($E2=S$1,$J2,IF(S$1&gt;$G2,$M2,IF($E2&gt;S$1,"NA",(IF($E2=S$1,M2,(IF(R2="NA",M2,IF(R2="FEMALE_CUB","FEMALE_JUVENILE",IF(R2="FEMALE_JUVENILE","FEMALE_SUBADULT",IF(R2="FEMALE_SUBADULT","FEMALE_ADULT_36_48",IF(R2="FEMALE_ADULT_36_48","FEMALE_ADULT_48_60",IF(R2="FEMALE_ADULT_48_60","FEMALE_ADULT_60_72",IF(R2="FEMALE_ADULT_60_72","FEMALE_ADULT_72_84",IF(R2="FEMALE_ADULT_72_84","FEMALE_ADULT_84",IF(R2="FEMALE_ADULT_84","FEMALE_ADULT_84",IF(R2="MALE_CUB","MALE_JUVENILE",IF(R2="MALE_JUVENILE","MALE_SUBADULT",IF(R2="MALE_SUBADULT","MALE_ADULT_36_48",IF(R2="MALE_ADULT_36_48","MALE_ADULT_48_60",IF(R2="MALE_ADULT_48_60","MALE_ADULT_60_72",IF(R2="MALE_ADULT_60_72","MALE_ADULT_72_84",IF(R2="MALE_ADULT_72_84","MALE_ADULT_84",IF(R2="MALE_ADULT_84","MALE_ADULT_84",IF(R2="NA_CUB","NA_JUVENILE",IF(R2="NA_JUVENILE","NA_ADULT",IF(R2="NA_ADULT","NA_ADULT","NA"))))))))))))))))))))))))))</f>
        <v>MORTALITY</v>
      </c>
      <c r="T2" s="1" t="str">
        <f t="shared" si="3"/>
        <v>MORTALITY</v>
      </c>
      <c r="U2" s="1" t="str">
        <f t="shared" si="3"/>
        <v>MORTALITY</v>
      </c>
      <c r="V2" s="1" t="str">
        <f t="shared" si="3"/>
        <v>MORTALITY</v>
      </c>
      <c r="W2" s="1" t="str">
        <f t="shared" si="3"/>
        <v>MORTALITY</v>
      </c>
      <c r="X2" s="1" t="str">
        <f t="shared" si="3"/>
        <v>MORTALITY</v>
      </c>
      <c r="Y2" s="1" t="str">
        <f t="shared" si="3"/>
        <v>MORTALITY</v>
      </c>
    </row>
    <row r="3" spans="1:25" x14ac:dyDescent="0.2">
      <c r="A3" s="1">
        <f>KZN_RAW_DATA!O3</f>
        <v>2</v>
      </c>
      <c r="B3" s="1" t="str">
        <f>KZN_RAW_DATA!P3</f>
        <v>FEMALE</v>
      </c>
      <c r="C3" s="28">
        <f>KZN_RAW_DATA!F3</f>
        <v>37164</v>
      </c>
      <c r="D3" s="28">
        <f>KZN_RAW_DATA!G3</f>
        <v>37288</v>
      </c>
      <c r="E3" s="29">
        <f t="shared" ref="E3:E30" si="4">YEAR(D3)</f>
        <v>2002</v>
      </c>
      <c r="F3" s="28">
        <f>KZN_RAW_DATA!H3</f>
        <v>37936</v>
      </c>
      <c r="G3" s="29">
        <f t="shared" ref="G3:G30" si="5">YEAR(F3)</f>
        <v>2003</v>
      </c>
      <c r="H3" s="1">
        <f>KZN_RAW_DATA!Q3</f>
        <v>5</v>
      </c>
      <c r="I3" s="1" t="str">
        <f>KZN_RAW_DATA!R3</f>
        <v>CUB</v>
      </c>
      <c r="J3" s="1" t="str">
        <f>KZN_RAW_DATA!S3</f>
        <v>FEMALE_CUB</v>
      </c>
      <c r="K3" s="1" t="str">
        <f>KZN_RAW_DATA!V3</f>
        <v>SUBADULT</v>
      </c>
      <c r="L3" s="1" t="str">
        <f>KZN_RAW_DATA!W3</f>
        <v>FEMALE_SUBADULT</v>
      </c>
      <c r="M3" s="1" t="str">
        <f t="shared" ref="M3:M66" si="6">IF(N3=1,"MORTALITY","CENSORED")</f>
        <v>MORTALITY</v>
      </c>
      <c r="N3" s="29">
        <f>KZN_RAW_DATA!U3</f>
        <v>1</v>
      </c>
      <c r="O3" s="1" t="str">
        <f t="shared" ref="O3:O56" si="7">IF(E3=$O$1,J3,IF(E3&gt;$O$1,"NA",(IF(E3=$O$1,J3,(IF(O3="NA",J3,IF(O3="FEMALE_CUB","FEMALE_JUVENILE",IF(O3="FEMALE_JUVENILE","FEMALE_SUBADULT",IF(O3="FEMALE_SUBADULT","FEMALE_ADULT_36_48",IF(O3="FEMALE_ADULT_36_48","FEMALE_ADULT_48_60",IF(O3="FEMALE_ADULT_48_60","FEMALE_ADULT_60_72",IF(O3="FEMALE_ADULT_60_72","FEMALE_ADULT_72_84",IF(O3="FEMALE_ADULT_72_84","FEMALE_ADULT_84",IF(O3="FEMALE_ADULT_84","FEMALE_ADULT_84",IF(O3="MALE_CUB","MALE_JUVENILE",IF(O3="MALE_JUVENILE","MALE_SUBADULT",IF(O3="MALE_SUBADULT","MALE_ADULT_36_48",IF(O3="MALE_ADULT_36_48","MALE_ADULT_48_60",IF(O3="MALE_ADULT_48_60","MALE_ADULT_60_72",IF(O3="MALE_ADULT_60_72","MALE_ADULT_72_84",IF(O3="MALE_ADULT_72_84","MALE_ADULT_84",IF(O3="MALE_ADULT_84","MALE_ADULT_84",IF(O3="NA_CUB","NA_JUVENILE",IF(O3="NA_JUVENILE","NA_ADULT",IF(O3="NA_ADULT","NA_ADULT","NA")))))))))))))))))))))))))</f>
        <v>FEMALE_CUB</v>
      </c>
      <c r="P3" s="1" t="str">
        <f t="shared" si="0"/>
        <v>FEMALE_JUVENILE</v>
      </c>
      <c r="Q3" s="1" t="str">
        <f t="shared" si="1"/>
        <v>MORTALITY</v>
      </c>
      <c r="R3" s="1" t="str">
        <f t="shared" si="2"/>
        <v>MORTALITY</v>
      </c>
      <c r="S3" s="1" t="str">
        <f t="shared" ref="S3:S56" si="8">IF($E3=S$1,$J3,IF(S$1&gt;$G3,$M3,IF($E3&gt;S$1,"NA",(IF($E3=S$1,M3,(IF(R3="NA",M3,IF(R3="FEMALE_CUB","FEMALE_JUVENILE",IF(R3="FEMALE_JUVENILE","FEMALE_SUBADULT",IF(R3="FEMALE_SUBADULT","FEMALE_ADULT_36_48",IF(R3="FEMALE_ADULT_36_48","FEMALE_ADULT_48_60",IF(R3="FEMALE_ADULT_48_60","FEMALE_ADULT_60_72",IF(R3="FEMALE_ADULT_60_72","FEMALE_ADULT_72_84",IF(R3="FEMALE_ADULT_72_84","FEMALE_ADULT_84",IF(R3="FEMALE_ADULT_84","FEMALE_ADULT_84",IF(R3="MALE_CUB","MALE_JUVENILE",IF(R3="MALE_JUVENILE","MALE_SUBADULT",IF(R3="MALE_SUBADULT","MALE_ADULT_36_48",IF(R3="MALE_ADULT_36_48","MALE_ADULT_48_60",IF(R3="MALE_ADULT_48_60","MALE_ADULT_60_72",IF(R3="MALE_ADULT_60_72","MALE_ADULT_72_84",IF(R3="MALE_ADULT_72_84","MALE_ADULT_84",IF(R3="MALE_ADULT_84","MALE_ADULT_84",IF(R3="NA_CUB","NA_JUVENILE",IF(R3="NA_JUVENILE","NA_ADULT",IF(R3="NA_ADULT","NA_ADULT","NA"))))))))))))))))))))))))))</f>
        <v>MORTALITY</v>
      </c>
      <c r="T3" s="1" t="str">
        <f t="shared" ref="T3:T56" si="9">IF($E3=T$1,$J3,IF(T$1&gt;$G3,$M3,IF($E3&gt;T$1,"NA",(IF($E3=T$1,N3,(IF(S3="NA",N3,IF(S3="FEMALE_CUB","FEMALE_JUVENILE",IF(S3="FEMALE_JUVENILE","FEMALE_SUBADULT",IF(S3="FEMALE_SUBADULT","FEMALE_ADULT_36_48",IF(S3="FEMALE_ADULT_36_48","FEMALE_ADULT_48_60",IF(S3="FEMALE_ADULT_48_60","FEMALE_ADULT_60_72",IF(S3="FEMALE_ADULT_60_72","FEMALE_ADULT_72_84",IF(S3="FEMALE_ADULT_72_84","FEMALE_ADULT_84",IF(S3="FEMALE_ADULT_84","FEMALE_ADULT_84",IF(S3="MALE_CUB","MALE_JUVENILE",IF(S3="MALE_JUVENILE","MALE_SUBADULT",IF(S3="MALE_SUBADULT","MALE_ADULT_36_48",IF(S3="MALE_ADULT_36_48","MALE_ADULT_48_60",IF(S3="MALE_ADULT_48_60","MALE_ADULT_60_72",IF(S3="MALE_ADULT_60_72","MALE_ADULT_72_84",IF(S3="MALE_ADULT_72_84","MALE_ADULT_84",IF(S3="MALE_ADULT_84","MALE_ADULT_84",IF(S3="NA_CUB","NA_JUVENILE",IF(S3="NA_JUVENILE","NA_ADULT",IF(S3="NA_ADULT","NA_ADULT","NA"))))))))))))))))))))))))))</f>
        <v>MORTALITY</v>
      </c>
      <c r="U3" s="1" t="str">
        <f t="shared" ref="U3:U56" si="10">IF($E3=U$1,$J3,IF(U$1&gt;$G3,$M3,IF($E3&gt;U$1,"NA",(IF($E3=U$1,O3,(IF(T3="NA",O3,IF(T3="FEMALE_CUB","FEMALE_JUVENILE",IF(T3="FEMALE_JUVENILE","FEMALE_SUBADULT",IF(T3="FEMALE_SUBADULT","FEMALE_ADULT_36_48",IF(T3="FEMALE_ADULT_36_48","FEMALE_ADULT_48_60",IF(T3="FEMALE_ADULT_48_60","FEMALE_ADULT_60_72",IF(T3="FEMALE_ADULT_60_72","FEMALE_ADULT_72_84",IF(T3="FEMALE_ADULT_72_84","FEMALE_ADULT_84",IF(T3="FEMALE_ADULT_84","FEMALE_ADULT_84",IF(T3="MALE_CUB","MALE_JUVENILE",IF(T3="MALE_JUVENILE","MALE_SUBADULT",IF(T3="MALE_SUBADULT","MALE_ADULT_36_48",IF(T3="MALE_ADULT_36_48","MALE_ADULT_48_60",IF(T3="MALE_ADULT_48_60","MALE_ADULT_60_72",IF(T3="MALE_ADULT_60_72","MALE_ADULT_72_84",IF(T3="MALE_ADULT_72_84","MALE_ADULT_84",IF(T3="MALE_ADULT_84","MALE_ADULT_84",IF(T3="NA_CUB","NA_JUVENILE",IF(T3="NA_JUVENILE","NA_ADULT",IF(T3="NA_ADULT","NA_ADULT","NA"))))))))))))))))))))))))))</f>
        <v>MORTALITY</v>
      </c>
      <c r="V3" s="1" t="str">
        <f t="shared" ref="V3:V56" si="11">IF($E3=V$1,$J3,IF(V$1&gt;$G3,$M3,IF($E3&gt;V$1,"NA",(IF($E3=V$1,P3,(IF(U3="NA",P3,IF(U3="FEMALE_CUB","FEMALE_JUVENILE",IF(U3="FEMALE_JUVENILE","FEMALE_SUBADULT",IF(U3="FEMALE_SUBADULT","FEMALE_ADULT_36_48",IF(U3="FEMALE_ADULT_36_48","FEMALE_ADULT_48_60",IF(U3="FEMALE_ADULT_48_60","FEMALE_ADULT_60_72",IF(U3="FEMALE_ADULT_60_72","FEMALE_ADULT_72_84",IF(U3="FEMALE_ADULT_72_84","FEMALE_ADULT_84",IF(U3="FEMALE_ADULT_84","FEMALE_ADULT_84",IF(U3="MALE_CUB","MALE_JUVENILE",IF(U3="MALE_JUVENILE","MALE_SUBADULT",IF(U3="MALE_SUBADULT","MALE_ADULT_36_48",IF(U3="MALE_ADULT_36_48","MALE_ADULT_48_60",IF(U3="MALE_ADULT_48_60","MALE_ADULT_60_72",IF(U3="MALE_ADULT_60_72","MALE_ADULT_72_84",IF(U3="MALE_ADULT_72_84","MALE_ADULT_84",IF(U3="MALE_ADULT_84","MALE_ADULT_84",IF(U3="NA_CUB","NA_JUVENILE",IF(U3="NA_JUVENILE","NA_ADULT",IF(U3="NA_ADULT","NA_ADULT","NA"))))))))))))))))))))))))))</f>
        <v>MORTALITY</v>
      </c>
      <c r="W3" s="1" t="str">
        <f t="shared" ref="W3:W56" si="12">IF($E3=W$1,$J3,IF(W$1&gt;$G3,$M3,IF($E3&gt;W$1,"NA",(IF($E3=W$1,Q3,(IF(V3="NA",Q3,IF(V3="FEMALE_CUB","FEMALE_JUVENILE",IF(V3="FEMALE_JUVENILE","FEMALE_SUBADULT",IF(V3="FEMALE_SUBADULT","FEMALE_ADULT_36_48",IF(V3="FEMALE_ADULT_36_48","FEMALE_ADULT_48_60",IF(V3="FEMALE_ADULT_48_60","FEMALE_ADULT_60_72",IF(V3="FEMALE_ADULT_60_72","FEMALE_ADULT_72_84",IF(V3="FEMALE_ADULT_72_84","FEMALE_ADULT_84",IF(V3="FEMALE_ADULT_84","FEMALE_ADULT_84",IF(V3="MALE_CUB","MALE_JUVENILE",IF(V3="MALE_JUVENILE","MALE_SUBADULT",IF(V3="MALE_SUBADULT","MALE_ADULT_36_48",IF(V3="MALE_ADULT_36_48","MALE_ADULT_48_60",IF(V3="MALE_ADULT_48_60","MALE_ADULT_60_72",IF(V3="MALE_ADULT_60_72","MALE_ADULT_72_84",IF(V3="MALE_ADULT_72_84","MALE_ADULT_84",IF(V3="MALE_ADULT_84","MALE_ADULT_84",IF(V3="NA_CUB","NA_JUVENILE",IF(V3="NA_JUVENILE","NA_ADULT",IF(V3="NA_ADULT","NA_ADULT","NA"))))))))))))))))))))))))))</f>
        <v>MORTALITY</v>
      </c>
      <c r="X3" s="1" t="str">
        <f t="shared" ref="X3:X56" si="13">IF($E3=X$1,$J3,IF(X$1&gt;$G3,$M3,IF($E3&gt;X$1,"NA",(IF($E3=X$1,R3,(IF(W3="NA",R3,IF(W3="FEMALE_CUB","FEMALE_JUVENILE",IF(W3="FEMALE_JUVENILE","FEMALE_SUBADULT",IF(W3="FEMALE_SUBADULT","FEMALE_ADULT_36_48",IF(W3="FEMALE_ADULT_36_48","FEMALE_ADULT_48_60",IF(W3="FEMALE_ADULT_48_60","FEMALE_ADULT_60_72",IF(W3="FEMALE_ADULT_60_72","FEMALE_ADULT_72_84",IF(W3="FEMALE_ADULT_72_84","FEMALE_ADULT_84",IF(W3="FEMALE_ADULT_84","FEMALE_ADULT_84",IF(W3="MALE_CUB","MALE_JUVENILE",IF(W3="MALE_JUVENILE","MALE_SUBADULT",IF(W3="MALE_SUBADULT","MALE_ADULT_36_48",IF(W3="MALE_ADULT_36_48","MALE_ADULT_48_60",IF(W3="MALE_ADULT_48_60","MALE_ADULT_60_72",IF(W3="MALE_ADULT_60_72","MALE_ADULT_72_84",IF(W3="MALE_ADULT_72_84","MALE_ADULT_84",IF(W3="MALE_ADULT_84","MALE_ADULT_84",IF(W3="NA_CUB","NA_JUVENILE",IF(W3="NA_JUVENILE","NA_ADULT",IF(W3="NA_ADULT","NA_ADULT","NA"))))))))))))))))))))))))))</f>
        <v>MORTALITY</v>
      </c>
      <c r="Y3" s="1" t="str">
        <f t="shared" ref="Y3:Y56" si="14">IF($E3=Y$1,$J3,IF(Y$1&gt;$G3,$M3,IF($E3&gt;Y$1,"NA",(IF($E3=Y$1,S3,(IF(X3="NA",S3,IF(X3="FEMALE_CUB","FEMALE_JUVENILE",IF(X3="FEMALE_JUVENILE","FEMALE_SUBADULT",IF(X3="FEMALE_SUBADULT","FEMALE_ADULT_36_48",IF(X3="FEMALE_ADULT_36_48","FEMALE_ADULT_48_60",IF(X3="FEMALE_ADULT_48_60","FEMALE_ADULT_60_72",IF(X3="FEMALE_ADULT_60_72","FEMALE_ADULT_72_84",IF(X3="FEMALE_ADULT_72_84","FEMALE_ADULT_84",IF(X3="FEMALE_ADULT_84","FEMALE_ADULT_84",IF(X3="MALE_CUB","MALE_JUVENILE",IF(X3="MALE_JUVENILE","MALE_SUBADULT",IF(X3="MALE_SUBADULT","MALE_ADULT_36_48",IF(X3="MALE_ADULT_36_48","MALE_ADULT_48_60",IF(X3="MALE_ADULT_48_60","MALE_ADULT_60_72",IF(X3="MALE_ADULT_60_72","MALE_ADULT_72_84",IF(X3="MALE_ADULT_72_84","MALE_ADULT_84",IF(X3="MALE_ADULT_84","MALE_ADULT_84",IF(X3="NA_CUB","NA_JUVENILE",IF(X3="NA_JUVENILE","NA_ADULT",IF(X3="NA_ADULT","NA_ADULT","NA"))))))))))))))))))))))))))</f>
        <v>MORTALITY</v>
      </c>
    </row>
    <row r="4" spans="1:25" x14ac:dyDescent="0.2">
      <c r="A4" s="1">
        <f>KZN_RAW_DATA!O4</f>
        <v>3</v>
      </c>
      <c r="B4" s="1" t="str">
        <f>KZN_RAW_DATA!P4</f>
        <v>MALE</v>
      </c>
      <c r="C4" s="28">
        <f>KZN_RAW_DATA!F4</f>
        <v>34974</v>
      </c>
      <c r="D4" s="28">
        <f>KZN_RAW_DATA!G4</f>
        <v>37348</v>
      </c>
      <c r="E4" s="29">
        <f t="shared" si="4"/>
        <v>2002</v>
      </c>
      <c r="F4" s="28">
        <f>KZN_RAW_DATA!H4</f>
        <v>37624</v>
      </c>
      <c r="G4" s="29">
        <f t="shared" si="5"/>
        <v>2003</v>
      </c>
      <c r="H4" s="1">
        <f>KZN_RAW_DATA!Q4</f>
        <v>78</v>
      </c>
      <c r="I4" s="1" t="str">
        <f>KZN_RAW_DATA!R4</f>
        <v>ADULT_72_84</v>
      </c>
      <c r="J4" s="1" t="str">
        <f>KZN_RAW_DATA!S4</f>
        <v>MALE_ADULT_72_84</v>
      </c>
      <c r="K4" s="1" t="str">
        <f>KZN_RAW_DATA!V4</f>
        <v>ADULT_84</v>
      </c>
      <c r="L4" s="1" t="str">
        <f>KZN_RAW_DATA!W4</f>
        <v>MALE_ADULT_84</v>
      </c>
      <c r="M4" s="1" t="str">
        <f t="shared" si="6"/>
        <v>MORTALITY</v>
      </c>
      <c r="N4" s="29">
        <f>KZN_RAW_DATA!U4</f>
        <v>1</v>
      </c>
      <c r="O4" s="1" t="str">
        <f t="shared" si="7"/>
        <v>MALE_ADULT_72_84</v>
      </c>
      <c r="P4" s="1" t="str">
        <f t="shared" si="0"/>
        <v>MALE_ADULT_84</v>
      </c>
      <c r="Q4" s="1" t="str">
        <f t="shared" si="1"/>
        <v>MORTALITY</v>
      </c>
      <c r="R4" s="1" t="str">
        <f t="shared" si="2"/>
        <v>MORTALITY</v>
      </c>
      <c r="S4" s="1" t="str">
        <f t="shared" si="8"/>
        <v>MORTALITY</v>
      </c>
      <c r="T4" s="1" t="str">
        <f t="shared" si="9"/>
        <v>MORTALITY</v>
      </c>
      <c r="U4" s="1" t="str">
        <f t="shared" si="10"/>
        <v>MORTALITY</v>
      </c>
      <c r="V4" s="1" t="str">
        <f t="shared" si="11"/>
        <v>MORTALITY</v>
      </c>
      <c r="W4" s="1" t="str">
        <f t="shared" si="12"/>
        <v>MORTALITY</v>
      </c>
      <c r="X4" s="1" t="str">
        <f t="shared" si="13"/>
        <v>MORTALITY</v>
      </c>
      <c r="Y4" s="1" t="str">
        <f t="shared" si="14"/>
        <v>MORTALITY</v>
      </c>
    </row>
    <row r="5" spans="1:25" x14ac:dyDescent="0.2">
      <c r="A5" s="1">
        <f>KZN_RAW_DATA!O5</f>
        <v>4</v>
      </c>
      <c r="B5" s="1" t="str">
        <f>KZN_RAW_DATA!P5</f>
        <v>FEMALE</v>
      </c>
      <c r="C5" s="28">
        <f>KZN_RAW_DATA!F5</f>
        <v>35706</v>
      </c>
      <c r="D5" s="28">
        <f>KZN_RAW_DATA!G5</f>
        <v>37349</v>
      </c>
      <c r="E5" s="29">
        <f t="shared" si="4"/>
        <v>2002</v>
      </c>
      <c r="F5" s="28">
        <f>KZN_RAW_DATA!H5</f>
        <v>37667</v>
      </c>
      <c r="G5" s="29">
        <f t="shared" si="5"/>
        <v>2003</v>
      </c>
      <c r="H5" s="1">
        <f>KZN_RAW_DATA!Q5</f>
        <v>54</v>
      </c>
      <c r="I5" s="1" t="str">
        <f>KZN_RAW_DATA!R5</f>
        <v>ADULT_48_60</v>
      </c>
      <c r="J5" s="1" t="str">
        <f>KZN_RAW_DATA!S5</f>
        <v>FEMALE_ADULT_48_60</v>
      </c>
      <c r="K5" s="1" t="str">
        <f>KZN_RAW_DATA!V5</f>
        <v>ADULT_60_72</v>
      </c>
      <c r="L5" s="1" t="str">
        <f>KZN_RAW_DATA!W5</f>
        <v>FEMALE_ADULT_60_72</v>
      </c>
      <c r="M5" s="1" t="str">
        <f t="shared" si="6"/>
        <v>MORTALITY</v>
      </c>
      <c r="N5" s="29">
        <f>KZN_RAW_DATA!U5</f>
        <v>1</v>
      </c>
      <c r="O5" s="1" t="str">
        <f t="shared" si="7"/>
        <v>FEMALE_ADULT_48_60</v>
      </c>
      <c r="P5" s="1" t="str">
        <f t="shared" si="0"/>
        <v>FEMALE_ADULT_60_72</v>
      </c>
      <c r="Q5" s="1" t="str">
        <f t="shared" si="1"/>
        <v>MORTALITY</v>
      </c>
      <c r="R5" s="1" t="str">
        <f t="shared" si="2"/>
        <v>MORTALITY</v>
      </c>
      <c r="S5" s="1" t="str">
        <f t="shared" si="8"/>
        <v>MORTALITY</v>
      </c>
      <c r="T5" s="1" t="str">
        <f t="shared" si="9"/>
        <v>MORTALITY</v>
      </c>
      <c r="U5" s="1" t="str">
        <f t="shared" si="10"/>
        <v>MORTALITY</v>
      </c>
      <c r="V5" s="1" t="str">
        <f t="shared" si="11"/>
        <v>MORTALITY</v>
      </c>
      <c r="W5" s="1" t="str">
        <f t="shared" si="12"/>
        <v>MORTALITY</v>
      </c>
      <c r="X5" s="1" t="str">
        <f t="shared" si="13"/>
        <v>MORTALITY</v>
      </c>
      <c r="Y5" s="1" t="str">
        <f t="shared" si="14"/>
        <v>MORTALITY</v>
      </c>
    </row>
    <row r="6" spans="1:25" x14ac:dyDescent="0.2">
      <c r="A6" s="1">
        <f>KZN_RAW_DATA!O6</f>
        <v>5</v>
      </c>
      <c r="B6" s="1" t="str">
        <f>KZN_RAW_DATA!P6</f>
        <v>MALE</v>
      </c>
      <c r="C6" s="28">
        <f>KZN_RAW_DATA!F6</f>
        <v>34618</v>
      </c>
      <c r="D6" s="28">
        <f>KZN_RAW_DATA!G6</f>
        <v>37540</v>
      </c>
      <c r="E6" s="29">
        <f t="shared" si="4"/>
        <v>2002</v>
      </c>
      <c r="F6" s="28">
        <f>KZN_RAW_DATA!H6</f>
        <v>38782</v>
      </c>
      <c r="G6" s="29">
        <f t="shared" si="5"/>
        <v>2006</v>
      </c>
      <c r="H6" s="1">
        <f>KZN_RAW_DATA!Q6</f>
        <v>96</v>
      </c>
      <c r="I6" s="1" t="str">
        <f>KZN_RAW_DATA!R6</f>
        <v>ADULT_84</v>
      </c>
      <c r="J6" s="1" t="str">
        <f>KZN_RAW_DATA!S6</f>
        <v>MALE_ADULT_84</v>
      </c>
      <c r="K6" s="1" t="str">
        <f>KZN_RAW_DATA!V6</f>
        <v>ADULT_84</v>
      </c>
      <c r="L6" s="1" t="str">
        <f>KZN_RAW_DATA!W6</f>
        <v>MALE_ADULT_84</v>
      </c>
      <c r="M6" s="1" t="str">
        <f t="shared" si="6"/>
        <v>MORTALITY</v>
      </c>
      <c r="N6" s="29">
        <f>KZN_RAW_DATA!U6</f>
        <v>1</v>
      </c>
      <c r="O6" s="1" t="str">
        <f t="shared" si="7"/>
        <v>MALE_ADULT_84</v>
      </c>
      <c r="P6" s="1" t="str">
        <f t="shared" si="0"/>
        <v>MALE_ADULT_84</v>
      </c>
      <c r="Q6" s="1" t="str">
        <f t="shared" si="1"/>
        <v>MALE_ADULT_84</v>
      </c>
      <c r="R6" s="1" t="str">
        <f t="shared" si="2"/>
        <v>MALE_ADULT_84</v>
      </c>
      <c r="S6" s="1" t="str">
        <f t="shared" si="8"/>
        <v>MALE_ADULT_84</v>
      </c>
      <c r="T6" s="1" t="str">
        <f t="shared" si="9"/>
        <v>MORTALITY</v>
      </c>
      <c r="U6" s="1" t="str">
        <f t="shared" si="10"/>
        <v>MORTALITY</v>
      </c>
      <c r="V6" s="1" t="str">
        <f t="shared" si="11"/>
        <v>MORTALITY</v>
      </c>
      <c r="W6" s="1" t="str">
        <f t="shared" si="12"/>
        <v>MORTALITY</v>
      </c>
      <c r="X6" s="1" t="str">
        <f t="shared" si="13"/>
        <v>MORTALITY</v>
      </c>
      <c r="Y6" s="1" t="str">
        <f t="shared" si="14"/>
        <v>MORTALITY</v>
      </c>
    </row>
    <row r="7" spans="1:25" x14ac:dyDescent="0.2">
      <c r="A7" s="1">
        <f>KZN_RAW_DATA!O7</f>
        <v>6</v>
      </c>
      <c r="B7" s="1" t="str">
        <f>KZN_RAW_DATA!P7</f>
        <v>MALE</v>
      </c>
      <c r="C7" s="28">
        <f>KZN_RAW_DATA!F7</f>
        <v>36508</v>
      </c>
      <c r="D7" s="28">
        <f>KZN_RAW_DATA!G7</f>
        <v>37604</v>
      </c>
      <c r="E7" s="29">
        <f t="shared" si="4"/>
        <v>2002</v>
      </c>
      <c r="F7" s="28">
        <f>KZN_RAW_DATA!H7</f>
        <v>37789</v>
      </c>
      <c r="G7" s="29">
        <f t="shared" si="5"/>
        <v>2003</v>
      </c>
      <c r="H7" s="1">
        <f>KZN_RAW_DATA!Q7</f>
        <v>36</v>
      </c>
      <c r="I7" s="1" t="str">
        <f>KZN_RAW_DATA!R7</f>
        <v>SUBADULT</v>
      </c>
      <c r="J7" s="1" t="str">
        <f>KZN_RAW_DATA!S7</f>
        <v>MALE_SUBADULT</v>
      </c>
      <c r="K7" s="1" t="str">
        <f>KZN_RAW_DATA!V7</f>
        <v>ADULT_36_48</v>
      </c>
      <c r="L7" s="1" t="str">
        <f>KZN_RAW_DATA!W7</f>
        <v>MALE_ADULT_36_48</v>
      </c>
      <c r="M7" s="1" t="str">
        <f t="shared" si="6"/>
        <v>MORTALITY</v>
      </c>
      <c r="N7" s="29">
        <f>KZN_RAW_DATA!U7</f>
        <v>1</v>
      </c>
      <c r="O7" s="1" t="str">
        <f t="shared" si="7"/>
        <v>MALE_SUBADULT</v>
      </c>
      <c r="P7" s="1" t="str">
        <f t="shared" si="0"/>
        <v>MALE_ADULT_36_48</v>
      </c>
      <c r="Q7" s="1" t="str">
        <f t="shared" si="1"/>
        <v>MORTALITY</v>
      </c>
      <c r="R7" s="1" t="str">
        <f t="shared" si="2"/>
        <v>MORTALITY</v>
      </c>
      <c r="S7" s="1" t="str">
        <f t="shared" si="8"/>
        <v>MORTALITY</v>
      </c>
      <c r="T7" s="1" t="str">
        <f t="shared" si="9"/>
        <v>MORTALITY</v>
      </c>
      <c r="U7" s="1" t="str">
        <f t="shared" si="10"/>
        <v>MORTALITY</v>
      </c>
      <c r="V7" s="1" t="str">
        <f t="shared" si="11"/>
        <v>MORTALITY</v>
      </c>
      <c r="W7" s="1" t="str">
        <f t="shared" si="12"/>
        <v>MORTALITY</v>
      </c>
      <c r="X7" s="1" t="str">
        <f t="shared" si="13"/>
        <v>MORTALITY</v>
      </c>
      <c r="Y7" s="1" t="str">
        <f t="shared" si="14"/>
        <v>MORTALITY</v>
      </c>
    </row>
    <row r="8" spans="1:25" x14ac:dyDescent="0.2">
      <c r="A8" s="1">
        <f>KZN_RAW_DATA!O8</f>
        <v>7</v>
      </c>
      <c r="B8" s="1" t="str">
        <f>KZN_RAW_DATA!P8</f>
        <v>FEMALE</v>
      </c>
      <c r="C8" s="28">
        <f>KZN_RAW_DATA!F8</f>
        <v>36522</v>
      </c>
      <c r="D8" s="28">
        <f>KZN_RAW_DATA!G8</f>
        <v>37618</v>
      </c>
      <c r="E8" s="29">
        <f t="shared" si="4"/>
        <v>2002</v>
      </c>
      <c r="F8" s="28">
        <f>KZN_RAW_DATA!H8</f>
        <v>38714</v>
      </c>
      <c r="G8" s="29">
        <f t="shared" si="5"/>
        <v>2005</v>
      </c>
      <c r="H8" s="1">
        <f>KZN_RAW_DATA!Q8</f>
        <v>36</v>
      </c>
      <c r="I8" s="1" t="str">
        <f>KZN_RAW_DATA!R8</f>
        <v>SUBADULT</v>
      </c>
      <c r="J8" s="1" t="str">
        <f>KZN_RAW_DATA!S8</f>
        <v>FEMALE_SUBADULT</v>
      </c>
      <c r="K8" s="1" t="str">
        <f>KZN_RAW_DATA!V8</f>
        <v>ADULT_60_72</v>
      </c>
      <c r="L8" s="1" t="str">
        <f>KZN_RAW_DATA!W8</f>
        <v>FEMALE_ADULT_60_72</v>
      </c>
      <c r="M8" s="1" t="str">
        <f t="shared" si="6"/>
        <v>MORTALITY</v>
      </c>
      <c r="N8" s="29">
        <f>KZN_RAW_DATA!U8</f>
        <v>1</v>
      </c>
      <c r="O8" s="1" t="str">
        <f t="shared" si="7"/>
        <v>FEMALE_SUBADULT</v>
      </c>
      <c r="P8" s="1" t="str">
        <f t="shared" si="0"/>
        <v>FEMALE_ADULT_36_48</v>
      </c>
      <c r="Q8" s="1" t="str">
        <f t="shared" si="1"/>
        <v>FEMALE_ADULT_48_60</v>
      </c>
      <c r="R8" s="1" t="str">
        <f t="shared" si="2"/>
        <v>FEMALE_ADULT_60_72</v>
      </c>
      <c r="S8" s="1" t="str">
        <f t="shared" si="8"/>
        <v>MORTALITY</v>
      </c>
      <c r="T8" s="1" t="str">
        <f t="shared" si="9"/>
        <v>MORTALITY</v>
      </c>
      <c r="U8" s="1" t="str">
        <f t="shared" si="10"/>
        <v>MORTALITY</v>
      </c>
      <c r="V8" s="1" t="str">
        <f t="shared" si="11"/>
        <v>MORTALITY</v>
      </c>
      <c r="W8" s="1" t="str">
        <f t="shared" si="12"/>
        <v>MORTALITY</v>
      </c>
      <c r="X8" s="1" t="str">
        <f t="shared" si="13"/>
        <v>MORTALITY</v>
      </c>
      <c r="Y8" s="1" t="str">
        <f t="shared" si="14"/>
        <v>MORTALITY</v>
      </c>
    </row>
    <row r="9" spans="1:25" x14ac:dyDescent="0.2">
      <c r="A9" s="1">
        <f>KZN_RAW_DATA!O9</f>
        <v>8</v>
      </c>
      <c r="B9" s="1" t="str">
        <f>KZN_RAW_DATA!P9</f>
        <v>MALE</v>
      </c>
      <c r="C9" s="28">
        <f>KZN_RAW_DATA!F9</f>
        <v>37096</v>
      </c>
      <c r="D9" s="28">
        <f>KZN_RAW_DATA!G9</f>
        <v>37645</v>
      </c>
      <c r="E9" s="29">
        <f t="shared" si="4"/>
        <v>2003</v>
      </c>
      <c r="F9" s="28">
        <f>KZN_RAW_DATA!H9</f>
        <v>37920</v>
      </c>
      <c r="G9" s="29">
        <f t="shared" si="5"/>
        <v>2003</v>
      </c>
      <c r="H9" s="1">
        <f>KZN_RAW_DATA!Q9</f>
        <v>18</v>
      </c>
      <c r="I9" s="1" t="str">
        <f>KZN_RAW_DATA!R9</f>
        <v>JUVENILE</v>
      </c>
      <c r="J9" s="1" t="str">
        <f>KZN_RAW_DATA!S9</f>
        <v>MALE_JUVENILE</v>
      </c>
      <c r="K9" s="1" t="str">
        <f>KZN_RAW_DATA!V9</f>
        <v>SUBADULT</v>
      </c>
      <c r="L9" s="1" t="str">
        <f>KZN_RAW_DATA!W9</f>
        <v>MALE_SUBADULT</v>
      </c>
      <c r="M9" s="1" t="str">
        <f t="shared" si="6"/>
        <v>MORTALITY</v>
      </c>
      <c r="N9" s="29">
        <f>KZN_RAW_DATA!U9</f>
        <v>1</v>
      </c>
      <c r="O9" s="1" t="str">
        <f t="shared" si="7"/>
        <v>NA</v>
      </c>
      <c r="P9" s="1" t="str">
        <f t="shared" si="0"/>
        <v>MALE_JUVENILE</v>
      </c>
      <c r="Q9" s="1" t="str">
        <f t="shared" si="1"/>
        <v>MORTALITY</v>
      </c>
      <c r="R9" s="1" t="str">
        <f t="shared" si="2"/>
        <v>MORTALITY</v>
      </c>
      <c r="S9" s="1" t="str">
        <f t="shared" si="8"/>
        <v>MORTALITY</v>
      </c>
      <c r="T9" s="1" t="str">
        <f t="shared" si="9"/>
        <v>MORTALITY</v>
      </c>
      <c r="U9" s="1" t="str">
        <f t="shared" si="10"/>
        <v>MORTALITY</v>
      </c>
      <c r="V9" s="1" t="str">
        <f t="shared" si="11"/>
        <v>MORTALITY</v>
      </c>
      <c r="W9" s="1" t="str">
        <f t="shared" si="12"/>
        <v>MORTALITY</v>
      </c>
      <c r="X9" s="1" t="str">
        <f t="shared" si="13"/>
        <v>MORTALITY</v>
      </c>
      <c r="Y9" s="1" t="str">
        <f t="shared" si="14"/>
        <v>MORTALITY</v>
      </c>
    </row>
    <row r="10" spans="1:25" x14ac:dyDescent="0.2">
      <c r="A10" s="1">
        <f>KZN_RAW_DATA!O10</f>
        <v>9</v>
      </c>
      <c r="B10" s="1" t="str">
        <f>KZN_RAW_DATA!P10</f>
        <v>FEMALE</v>
      </c>
      <c r="C10" s="28">
        <f>KZN_RAW_DATA!F10</f>
        <v>37198</v>
      </c>
      <c r="D10" s="28">
        <f>KZN_RAW_DATA!G10</f>
        <v>37655</v>
      </c>
      <c r="E10" s="29">
        <f t="shared" si="4"/>
        <v>2003</v>
      </c>
      <c r="F10" s="28">
        <f>KZN_RAW_DATA!H10</f>
        <v>41154</v>
      </c>
      <c r="G10" s="29">
        <f t="shared" si="5"/>
        <v>2012</v>
      </c>
      <c r="H10" s="1">
        <f>KZN_RAW_DATA!Q10</f>
        <v>15</v>
      </c>
      <c r="I10" s="1" t="str">
        <f>KZN_RAW_DATA!R10</f>
        <v>JUVENILE</v>
      </c>
      <c r="J10" s="1" t="str">
        <f>KZN_RAW_DATA!S10</f>
        <v>FEMALE_JUVENILE</v>
      </c>
      <c r="K10" s="1" t="str">
        <f>KZN_RAW_DATA!V10</f>
        <v>ADULT_84</v>
      </c>
      <c r="L10" s="1" t="str">
        <f>KZN_RAW_DATA!W10</f>
        <v>FEMALE_ADULT_84</v>
      </c>
      <c r="M10" s="1" t="str">
        <f t="shared" si="6"/>
        <v>MORTALITY</v>
      </c>
      <c r="N10" s="29">
        <f>KZN_RAW_DATA!U10</f>
        <v>1</v>
      </c>
      <c r="O10" s="1" t="str">
        <f t="shared" si="7"/>
        <v>NA</v>
      </c>
      <c r="P10" s="1" t="str">
        <f t="shared" si="0"/>
        <v>FEMALE_JUVENILE</v>
      </c>
      <c r="Q10" s="1" t="str">
        <f t="shared" si="1"/>
        <v>FEMALE_SUBADULT</v>
      </c>
      <c r="R10" s="1" t="str">
        <f t="shared" si="2"/>
        <v>FEMALE_ADULT_36_48</v>
      </c>
      <c r="S10" s="1" t="str">
        <f t="shared" si="8"/>
        <v>FEMALE_ADULT_48_60</v>
      </c>
      <c r="T10" s="1" t="str">
        <f t="shared" si="9"/>
        <v>FEMALE_ADULT_60_72</v>
      </c>
      <c r="U10" s="1" t="str">
        <f t="shared" si="10"/>
        <v>FEMALE_ADULT_72_84</v>
      </c>
      <c r="V10" s="1" t="str">
        <f t="shared" si="11"/>
        <v>FEMALE_ADULT_84</v>
      </c>
      <c r="W10" s="1" t="str">
        <f t="shared" si="12"/>
        <v>FEMALE_ADULT_84</v>
      </c>
      <c r="X10" s="1" t="str">
        <f t="shared" si="13"/>
        <v>FEMALE_ADULT_84</v>
      </c>
      <c r="Y10" s="1" t="str">
        <f t="shared" si="14"/>
        <v>FEMALE_ADULT_84</v>
      </c>
    </row>
    <row r="11" spans="1:25" x14ac:dyDescent="0.2">
      <c r="A11" s="1">
        <f>KZN_RAW_DATA!O11</f>
        <v>10</v>
      </c>
      <c r="B11" s="1" t="str">
        <f>KZN_RAW_DATA!P11</f>
        <v>FEMALE</v>
      </c>
      <c r="C11" s="28">
        <f>KZN_RAW_DATA!F11</f>
        <v>36935</v>
      </c>
      <c r="D11" s="28">
        <f>KZN_RAW_DATA!G11</f>
        <v>37665</v>
      </c>
      <c r="E11" s="29">
        <f t="shared" si="4"/>
        <v>2003</v>
      </c>
      <c r="F11" s="28">
        <f>KZN_RAW_DATA!H11</f>
        <v>39331</v>
      </c>
      <c r="G11" s="29">
        <f t="shared" si="5"/>
        <v>2007</v>
      </c>
      <c r="H11" s="1">
        <f>KZN_RAW_DATA!Q11</f>
        <v>24</v>
      </c>
      <c r="I11" s="1" t="str">
        <f>KZN_RAW_DATA!R11</f>
        <v>JUVENILE</v>
      </c>
      <c r="J11" s="1" t="str">
        <f>KZN_RAW_DATA!S11</f>
        <v>FEMALE_JUVENILE</v>
      </c>
      <c r="K11" s="1" t="str">
        <f>KZN_RAW_DATA!V11</f>
        <v>ADULT_72_84</v>
      </c>
      <c r="L11" s="1" t="str">
        <f>KZN_RAW_DATA!W11</f>
        <v>FEMALE_ADULT_72_84</v>
      </c>
      <c r="M11" s="1" t="str">
        <f t="shared" si="6"/>
        <v>MORTALITY</v>
      </c>
      <c r="N11" s="29">
        <f>KZN_RAW_DATA!U11</f>
        <v>1</v>
      </c>
      <c r="O11" s="1" t="str">
        <f t="shared" si="7"/>
        <v>NA</v>
      </c>
      <c r="P11" s="1" t="str">
        <f t="shared" si="0"/>
        <v>FEMALE_JUVENILE</v>
      </c>
      <c r="Q11" s="1" t="str">
        <f t="shared" si="1"/>
        <v>FEMALE_SUBADULT</v>
      </c>
      <c r="R11" s="1" t="str">
        <f t="shared" si="2"/>
        <v>FEMALE_ADULT_36_48</v>
      </c>
      <c r="S11" s="1" t="str">
        <f t="shared" si="8"/>
        <v>FEMALE_ADULT_48_60</v>
      </c>
      <c r="T11" s="1" t="str">
        <f t="shared" si="9"/>
        <v>FEMALE_ADULT_60_72</v>
      </c>
      <c r="U11" s="1" t="str">
        <f t="shared" si="10"/>
        <v>MORTALITY</v>
      </c>
      <c r="V11" s="1" t="str">
        <f t="shared" si="11"/>
        <v>MORTALITY</v>
      </c>
      <c r="W11" s="1" t="str">
        <f t="shared" si="12"/>
        <v>MORTALITY</v>
      </c>
      <c r="X11" s="1" t="str">
        <f t="shared" si="13"/>
        <v>MORTALITY</v>
      </c>
      <c r="Y11" s="1" t="str">
        <f t="shared" si="14"/>
        <v>MORTALITY</v>
      </c>
    </row>
    <row r="12" spans="1:25" x14ac:dyDescent="0.2">
      <c r="A12" s="1">
        <f>KZN_RAW_DATA!O12</f>
        <v>11</v>
      </c>
      <c r="B12" s="1" t="str">
        <f>KZN_RAW_DATA!P12</f>
        <v>FEMALE</v>
      </c>
      <c r="C12" s="28">
        <f>KZN_RAW_DATA!F12</f>
        <v>34769</v>
      </c>
      <c r="D12" s="28">
        <f>KZN_RAW_DATA!G12</f>
        <v>37691</v>
      </c>
      <c r="E12" s="29">
        <f t="shared" si="4"/>
        <v>2003</v>
      </c>
      <c r="F12" s="28">
        <f>KZN_RAW_DATA!H12</f>
        <v>39029</v>
      </c>
      <c r="G12" s="29">
        <f t="shared" si="5"/>
        <v>2006</v>
      </c>
      <c r="H12" s="1">
        <f>KZN_RAW_DATA!Q12</f>
        <v>96</v>
      </c>
      <c r="I12" s="1" t="str">
        <f>KZN_RAW_DATA!R12</f>
        <v>ADULT_84</v>
      </c>
      <c r="J12" s="1" t="str">
        <f>KZN_RAW_DATA!S12</f>
        <v>FEMALE_ADULT_84</v>
      </c>
      <c r="K12" s="1" t="str">
        <f>KZN_RAW_DATA!V12</f>
        <v>ADULT_84</v>
      </c>
      <c r="L12" s="1" t="str">
        <f>KZN_RAW_DATA!W12</f>
        <v>FEMALE_ADULT_84</v>
      </c>
      <c r="M12" s="1" t="str">
        <f t="shared" si="6"/>
        <v>MORTALITY</v>
      </c>
      <c r="N12" s="29">
        <f>KZN_RAW_DATA!U12</f>
        <v>1</v>
      </c>
      <c r="O12" s="1" t="str">
        <f t="shared" si="7"/>
        <v>NA</v>
      </c>
      <c r="P12" s="1" t="str">
        <f t="shared" si="0"/>
        <v>FEMALE_ADULT_84</v>
      </c>
      <c r="Q12" s="1" t="str">
        <f t="shared" si="1"/>
        <v>FEMALE_ADULT_84</v>
      </c>
      <c r="R12" s="1" t="str">
        <f t="shared" si="2"/>
        <v>FEMALE_ADULT_84</v>
      </c>
      <c r="S12" s="1" t="str">
        <f t="shared" si="8"/>
        <v>FEMALE_ADULT_84</v>
      </c>
      <c r="T12" s="1" t="str">
        <f t="shared" si="9"/>
        <v>MORTALITY</v>
      </c>
      <c r="U12" s="1" t="str">
        <f t="shared" si="10"/>
        <v>MORTALITY</v>
      </c>
      <c r="V12" s="1" t="str">
        <f t="shared" si="11"/>
        <v>MORTALITY</v>
      </c>
      <c r="W12" s="1" t="str">
        <f t="shared" si="12"/>
        <v>MORTALITY</v>
      </c>
      <c r="X12" s="1" t="str">
        <f t="shared" si="13"/>
        <v>MORTALITY</v>
      </c>
      <c r="Y12" s="1" t="str">
        <f t="shared" si="14"/>
        <v>MORTALITY</v>
      </c>
    </row>
    <row r="13" spans="1:25" x14ac:dyDescent="0.2">
      <c r="A13" s="1">
        <f>KZN_RAW_DATA!O13</f>
        <v>12</v>
      </c>
      <c r="B13" s="1" t="str">
        <f>KZN_RAW_DATA!P13</f>
        <v>FEMALE</v>
      </c>
      <c r="C13" s="28">
        <f>KZN_RAW_DATA!F13</f>
        <v>37558</v>
      </c>
      <c r="D13" s="28">
        <f>KZN_RAW_DATA!G13</f>
        <v>37694</v>
      </c>
      <c r="E13" s="29">
        <f t="shared" si="4"/>
        <v>2003</v>
      </c>
      <c r="F13" s="28">
        <f>KZN_RAW_DATA!H13</f>
        <v>39624</v>
      </c>
      <c r="G13" s="29">
        <f t="shared" si="5"/>
        <v>2008</v>
      </c>
      <c r="H13" s="1">
        <f>KZN_RAW_DATA!Q13</f>
        <v>5</v>
      </c>
      <c r="I13" s="1" t="str">
        <f>KZN_RAW_DATA!R13</f>
        <v>CUB</v>
      </c>
      <c r="J13" s="1" t="str">
        <f>KZN_RAW_DATA!S13</f>
        <v>FEMALE_CUB</v>
      </c>
      <c r="K13" s="1" t="str">
        <f>KZN_RAW_DATA!V13</f>
        <v>ADULT_60_72</v>
      </c>
      <c r="L13" s="1" t="str">
        <f>KZN_RAW_DATA!W13</f>
        <v>FEMALE_ADULT_60_72</v>
      </c>
      <c r="M13" s="1" t="str">
        <f t="shared" si="6"/>
        <v>CENSORED</v>
      </c>
      <c r="N13" s="29">
        <f>KZN_RAW_DATA!U13</f>
        <v>0</v>
      </c>
      <c r="O13" s="1" t="str">
        <f t="shared" si="7"/>
        <v>NA</v>
      </c>
      <c r="P13" s="1" t="str">
        <f t="shared" si="0"/>
        <v>FEMALE_CUB</v>
      </c>
      <c r="Q13" s="1" t="str">
        <f t="shared" si="1"/>
        <v>FEMALE_JUVENILE</v>
      </c>
      <c r="R13" s="1" t="str">
        <f t="shared" si="2"/>
        <v>FEMALE_SUBADULT</v>
      </c>
      <c r="S13" s="1" t="str">
        <f t="shared" si="8"/>
        <v>FEMALE_ADULT_36_48</v>
      </c>
      <c r="T13" s="1" t="str">
        <f t="shared" si="9"/>
        <v>FEMALE_ADULT_48_60</v>
      </c>
      <c r="U13" s="1" t="str">
        <f t="shared" si="10"/>
        <v>FEMALE_ADULT_60_72</v>
      </c>
      <c r="V13" s="1" t="str">
        <f t="shared" si="11"/>
        <v>CENSORED</v>
      </c>
      <c r="W13" s="1" t="str">
        <f t="shared" si="12"/>
        <v>CENSORED</v>
      </c>
      <c r="X13" s="1" t="str">
        <f t="shared" si="13"/>
        <v>CENSORED</v>
      </c>
      <c r="Y13" s="1" t="str">
        <f t="shared" si="14"/>
        <v>CENSORED</v>
      </c>
    </row>
    <row r="14" spans="1:25" x14ac:dyDescent="0.2">
      <c r="A14" s="1">
        <f>KZN_RAW_DATA!O14</f>
        <v>13</v>
      </c>
      <c r="B14" s="1" t="str">
        <f>KZN_RAW_DATA!P14</f>
        <v>FEMALE</v>
      </c>
      <c r="C14" s="28">
        <f>KZN_RAW_DATA!F14</f>
        <v>37558</v>
      </c>
      <c r="D14" s="28">
        <f>KZN_RAW_DATA!G14</f>
        <v>37694</v>
      </c>
      <c r="E14" s="29">
        <f t="shared" si="4"/>
        <v>2003</v>
      </c>
      <c r="F14" s="28">
        <f>KZN_RAW_DATA!H14</f>
        <v>38209</v>
      </c>
      <c r="G14" s="29">
        <f t="shared" si="5"/>
        <v>2004</v>
      </c>
      <c r="H14" s="1">
        <f>KZN_RAW_DATA!Q14</f>
        <v>5</v>
      </c>
      <c r="I14" s="1" t="str">
        <f>KZN_RAW_DATA!R14</f>
        <v>CUB</v>
      </c>
      <c r="J14" s="1" t="str">
        <f>KZN_RAW_DATA!S14</f>
        <v>FEMALE_CUB</v>
      </c>
      <c r="K14" s="1" t="str">
        <f>KZN_RAW_DATA!V14</f>
        <v>JUVENILE</v>
      </c>
      <c r="L14" s="1" t="str">
        <f>KZN_RAW_DATA!W14</f>
        <v>FEMALE_JUVENILE</v>
      </c>
      <c r="M14" s="1" t="str">
        <f t="shared" si="6"/>
        <v>MORTALITY</v>
      </c>
      <c r="N14" s="29">
        <f>KZN_RAW_DATA!U14</f>
        <v>1</v>
      </c>
      <c r="O14" s="1" t="str">
        <f t="shared" si="7"/>
        <v>NA</v>
      </c>
      <c r="P14" s="1" t="str">
        <f t="shared" si="0"/>
        <v>FEMALE_CUB</v>
      </c>
      <c r="Q14" s="1" t="str">
        <f t="shared" si="1"/>
        <v>FEMALE_JUVENILE</v>
      </c>
      <c r="R14" s="1" t="str">
        <f t="shared" si="2"/>
        <v>MORTALITY</v>
      </c>
      <c r="S14" s="1" t="str">
        <f t="shared" si="8"/>
        <v>MORTALITY</v>
      </c>
      <c r="T14" s="1" t="str">
        <f t="shared" si="9"/>
        <v>MORTALITY</v>
      </c>
      <c r="U14" s="1" t="str">
        <f t="shared" si="10"/>
        <v>MORTALITY</v>
      </c>
      <c r="V14" s="1" t="str">
        <f t="shared" si="11"/>
        <v>MORTALITY</v>
      </c>
      <c r="W14" s="1" t="str">
        <f t="shared" si="12"/>
        <v>MORTALITY</v>
      </c>
      <c r="X14" s="1" t="str">
        <f t="shared" si="13"/>
        <v>MORTALITY</v>
      </c>
      <c r="Y14" s="1" t="str">
        <f t="shared" si="14"/>
        <v>MORTALITY</v>
      </c>
    </row>
    <row r="15" spans="1:25" x14ac:dyDescent="0.2">
      <c r="A15" s="1">
        <f>KZN_RAW_DATA!O15</f>
        <v>14</v>
      </c>
      <c r="B15" s="1" t="str">
        <f>KZN_RAW_DATA!P15</f>
        <v>FEMALE</v>
      </c>
      <c r="C15" s="28">
        <f>KZN_RAW_DATA!F15</f>
        <v>35807</v>
      </c>
      <c r="D15" s="28">
        <f>KZN_RAW_DATA!G15</f>
        <v>37784</v>
      </c>
      <c r="E15" s="29">
        <f t="shared" si="4"/>
        <v>2003</v>
      </c>
      <c r="F15" s="28">
        <f>KZN_RAW_DATA!H15</f>
        <v>40443</v>
      </c>
      <c r="G15" s="29">
        <f t="shared" si="5"/>
        <v>2010</v>
      </c>
      <c r="H15" s="1">
        <f>KZN_RAW_DATA!Q15</f>
        <v>65</v>
      </c>
      <c r="I15" s="1" t="str">
        <f>KZN_RAW_DATA!R15</f>
        <v>ADULT_60_72</v>
      </c>
      <c r="J15" s="1" t="str">
        <f>KZN_RAW_DATA!S15</f>
        <v>FEMALE_ADULT_60_72</v>
      </c>
      <c r="K15" s="1" t="str">
        <f>KZN_RAW_DATA!V15</f>
        <v>ADULT_84</v>
      </c>
      <c r="L15" s="1" t="str">
        <f>KZN_RAW_DATA!W15</f>
        <v>FEMALE_ADULT_84</v>
      </c>
      <c r="M15" s="1" t="str">
        <f t="shared" si="6"/>
        <v>MORTALITY</v>
      </c>
      <c r="N15" s="29">
        <f>KZN_RAW_DATA!U15</f>
        <v>1</v>
      </c>
      <c r="O15" s="1" t="str">
        <f t="shared" si="7"/>
        <v>NA</v>
      </c>
      <c r="P15" s="1" t="str">
        <f t="shared" si="0"/>
        <v>FEMALE_ADULT_60_72</v>
      </c>
      <c r="Q15" s="1" t="str">
        <f t="shared" si="1"/>
        <v>FEMALE_ADULT_72_84</v>
      </c>
      <c r="R15" s="1" t="str">
        <f t="shared" si="2"/>
        <v>FEMALE_ADULT_84</v>
      </c>
      <c r="S15" s="1" t="str">
        <f t="shared" si="8"/>
        <v>FEMALE_ADULT_84</v>
      </c>
      <c r="T15" s="1" t="str">
        <f t="shared" si="9"/>
        <v>FEMALE_ADULT_84</v>
      </c>
      <c r="U15" s="1" t="str">
        <f t="shared" si="10"/>
        <v>FEMALE_ADULT_84</v>
      </c>
      <c r="V15" s="1" t="str">
        <f t="shared" si="11"/>
        <v>FEMALE_ADULT_84</v>
      </c>
      <c r="W15" s="1" t="str">
        <f t="shared" si="12"/>
        <v>FEMALE_ADULT_84</v>
      </c>
      <c r="X15" s="1" t="str">
        <f t="shared" si="13"/>
        <v>MORTALITY</v>
      </c>
      <c r="Y15" s="1" t="str">
        <f t="shared" si="14"/>
        <v>MORTALITY</v>
      </c>
    </row>
    <row r="16" spans="1:25" x14ac:dyDescent="0.2">
      <c r="A16" s="1">
        <f>KZN_RAW_DATA!O16</f>
        <v>15</v>
      </c>
      <c r="B16" s="1" t="str">
        <f>KZN_RAW_DATA!P16</f>
        <v>MALE</v>
      </c>
      <c r="C16" s="28">
        <f>KZN_RAW_DATA!F16</f>
        <v>36334</v>
      </c>
      <c r="D16" s="28">
        <f>KZN_RAW_DATA!G16</f>
        <v>37795</v>
      </c>
      <c r="E16" s="29">
        <f t="shared" si="4"/>
        <v>2003</v>
      </c>
      <c r="F16" s="28">
        <f>KZN_RAW_DATA!H16</f>
        <v>38168</v>
      </c>
      <c r="G16" s="29">
        <f t="shared" si="5"/>
        <v>2004</v>
      </c>
      <c r="H16" s="1">
        <f>KZN_RAW_DATA!Q16</f>
        <v>48</v>
      </c>
      <c r="I16" s="1" t="str">
        <f>KZN_RAW_DATA!R16</f>
        <v>ADULT_36_48</v>
      </c>
      <c r="J16" s="1" t="str">
        <f>KZN_RAW_DATA!S16</f>
        <v>MALE_ADULT_36_48</v>
      </c>
      <c r="K16" s="1" t="str">
        <f>KZN_RAW_DATA!V16</f>
        <v>ADULT_48_60</v>
      </c>
      <c r="L16" s="1" t="str">
        <f>KZN_RAW_DATA!W16</f>
        <v>MALE_ADULT_48_60</v>
      </c>
      <c r="M16" s="1" t="str">
        <f t="shared" si="6"/>
        <v>MORTALITY</v>
      </c>
      <c r="N16" s="29">
        <f>KZN_RAW_DATA!U16</f>
        <v>1</v>
      </c>
      <c r="O16" s="1" t="str">
        <f t="shared" si="7"/>
        <v>NA</v>
      </c>
      <c r="P16" s="1" t="str">
        <f t="shared" si="0"/>
        <v>MALE_ADULT_36_48</v>
      </c>
      <c r="Q16" s="1" t="str">
        <f t="shared" si="1"/>
        <v>MALE_ADULT_48_60</v>
      </c>
      <c r="R16" s="1" t="str">
        <f t="shared" si="2"/>
        <v>MORTALITY</v>
      </c>
      <c r="S16" s="1" t="str">
        <f t="shared" si="8"/>
        <v>MORTALITY</v>
      </c>
      <c r="T16" s="1" t="str">
        <f t="shared" si="9"/>
        <v>MORTALITY</v>
      </c>
      <c r="U16" s="1" t="str">
        <f t="shared" si="10"/>
        <v>MORTALITY</v>
      </c>
      <c r="V16" s="1" t="str">
        <f t="shared" si="11"/>
        <v>MORTALITY</v>
      </c>
      <c r="W16" s="1" t="str">
        <f t="shared" si="12"/>
        <v>MORTALITY</v>
      </c>
      <c r="X16" s="1" t="str">
        <f t="shared" si="13"/>
        <v>MORTALITY</v>
      </c>
      <c r="Y16" s="1" t="str">
        <f t="shared" si="14"/>
        <v>MORTALITY</v>
      </c>
    </row>
    <row r="17" spans="1:25" x14ac:dyDescent="0.2">
      <c r="A17" s="1">
        <f>KZN_RAW_DATA!O17</f>
        <v>16</v>
      </c>
      <c r="B17" s="1" t="str">
        <f>KZN_RAW_DATA!P17</f>
        <v>NA</v>
      </c>
      <c r="C17" s="28">
        <f>KZN_RAW_DATA!F17</f>
        <v>37718</v>
      </c>
      <c r="D17" s="28">
        <f>KZN_RAW_DATA!G17</f>
        <v>37805</v>
      </c>
      <c r="E17" s="29">
        <f t="shared" si="4"/>
        <v>2003</v>
      </c>
      <c r="F17" s="28">
        <f>KZN_RAW_DATA!H17</f>
        <v>37850</v>
      </c>
      <c r="G17" s="29">
        <f t="shared" si="5"/>
        <v>2003</v>
      </c>
      <c r="H17" s="1">
        <f>KZN_RAW_DATA!Q17</f>
        <v>3</v>
      </c>
      <c r="I17" s="1" t="str">
        <f>KZN_RAW_DATA!R17</f>
        <v>CUB</v>
      </c>
      <c r="J17" s="1" t="str">
        <f>KZN_RAW_DATA!S17</f>
        <v>NA_CUB</v>
      </c>
      <c r="K17" s="1" t="str">
        <f>KZN_RAW_DATA!V17</f>
        <v>CUB</v>
      </c>
      <c r="L17" s="1" t="str">
        <f>KZN_RAW_DATA!W17</f>
        <v>NA_CUB</v>
      </c>
      <c r="M17" s="1" t="str">
        <f t="shared" si="6"/>
        <v>MORTALITY</v>
      </c>
      <c r="N17" s="29">
        <f>KZN_RAW_DATA!U17</f>
        <v>1</v>
      </c>
      <c r="O17" s="1" t="str">
        <f t="shared" si="7"/>
        <v>NA</v>
      </c>
      <c r="P17" s="1" t="str">
        <f t="shared" si="0"/>
        <v>NA_CUB</v>
      </c>
      <c r="Q17" s="1" t="str">
        <f t="shared" si="1"/>
        <v>MORTALITY</v>
      </c>
      <c r="R17" s="1" t="str">
        <f t="shared" si="2"/>
        <v>MORTALITY</v>
      </c>
      <c r="S17" s="1" t="str">
        <f t="shared" si="8"/>
        <v>MORTALITY</v>
      </c>
      <c r="T17" s="1" t="str">
        <f t="shared" si="9"/>
        <v>MORTALITY</v>
      </c>
      <c r="U17" s="1" t="str">
        <f t="shared" si="10"/>
        <v>MORTALITY</v>
      </c>
      <c r="V17" s="1" t="str">
        <f t="shared" si="11"/>
        <v>MORTALITY</v>
      </c>
      <c r="W17" s="1" t="str">
        <f t="shared" si="12"/>
        <v>MORTALITY</v>
      </c>
      <c r="X17" s="1" t="str">
        <f t="shared" si="13"/>
        <v>MORTALITY</v>
      </c>
      <c r="Y17" s="1" t="str">
        <f t="shared" si="14"/>
        <v>MORTALITY</v>
      </c>
    </row>
    <row r="18" spans="1:25" x14ac:dyDescent="0.2">
      <c r="A18" s="1">
        <f>KZN_RAW_DATA!O18</f>
        <v>17</v>
      </c>
      <c r="B18" s="1" t="str">
        <f>KZN_RAW_DATA!P18</f>
        <v>MALE</v>
      </c>
      <c r="C18" s="28">
        <f>KZN_RAW_DATA!F18</f>
        <v>37718</v>
      </c>
      <c r="D18" s="28">
        <f>KZN_RAW_DATA!G18</f>
        <v>37805</v>
      </c>
      <c r="E18" s="29">
        <f t="shared" si="4"/>
        <v>2003</v>
      </c>
      <c r="F18" s="28">
        <f>KZN_RAW_DATA!H18</f>
        <v>37847</v>
      </c>
      <c r="G18" s="29">
        <f t="shared" si="5"/>
        <v>2003</v>
      </c>
      <c r="H18" s="1">
        <f>KZN_RAW_DATA!Q18</f>
        <v>3</v>
      </c>
      <c r="I18" s="1" t="str">
        <f>KZN_RAW_DATA!R18</f>
        <v>CUB</v>
      </c>
      <c r="J18" s="1" t="str">
        <f>KZN_RAW_DATA!S18</f>
        <v>MALE_CUB</v>
      </c>
      <c r="K18" s="1" t="str">
        <f>KZN_RAW_DATA!V18</f>
        <v>CUB</v>
      </c>
      <c r="L18" s="1" t="str">
        <f>KZN_RAW_DATA!W18</f>
        <v>MALE_CUB</v>
      </c>
      <c r="M18" s="1" t="str">
        <f t="shared" si="6"/>
        <v>MORTALITY</v>
      </c>
      <c r="N18" s="29">
        <f>KZN_RAW_DATA!U18</f>
        <v>1</v>
      </c>
      <c r="O18" s="1" t="str">
        <f t="shared" si="7"/>
        <v>NA</v>
      </c>
      <c r="P18" s="1" t="str">
        <f t="shared" si="0"/>
        <v>MALE_CUB</v>
      </c>
      <c r="Q18" s="1" t="str">
        <f t="shared" si="1"/>
        <v>MORTALITY</v>
      </c>
      <c r="R18" s="1" t="str">
        <f t="shared" si="2"/>
        <v>MORTALITY</v>
      </c>
      <c r="S18" s="1" t="str">
        <f t="shared" si="8"/>
        <v>MORTALITY</v>
      </c>
      <c r="T18" s="1" t="str">
        <f t="shared" si="9"/>
        <v>MORTALITY</v>
      </c>
      <c r="U18" s="1" t="str">
        <f t="shared" si="10"/>
        <v>MORTALITY</v>
      </c>
      <c r="V18" s="1" t="str">
        <f t="shared" si="11"/>
        <v>MORTALITY</v>
      </c>
      <c r="W18" s="1" t="str">
        <f t="shared" si="12"/>
        <v>MORTALITY</v>
      </c>
      <c r="X18" s="1" t="str">
        <f t="shared" si="13"/>
        <v>MORTALITY</v>
      </c>
      <c r="Y18" s="1" t="str">
        <f t="shared" si="14"/>
        <v>MORTALITY</v>
      </c>
    </row>
    <row r="19" spans="1:25" x14ac:dyDescent="0.2">
      <c r="A19" s="1">
        <f>KZN_RAW_DATA!O19</f>
        <v>18</v>
      </c>
      <c r="B19" s="1" t="str">
        <f>KZN_RAW_DATA!P19</f>
        <v>NA</v>
      </c>
      <c r="C19" s="28">
        <f>KZN_RAW_DATA!F19</f>
        <v>37718</v>
      </c>
      <c r="D19" s="28">
        <f>KZN_RAW_DATA!G19</f>
        <v>37805</v>
      </c>
      <c r="E19" s="29">
        <f t="shared" si="4"/>
        <v>2003</v>
      </c>
      <c r="F19" s="28">
        <f>KZN_RAW_DATA!H19</f>
        <v>37847</v>
      </c>
      <c r="G19" s="29">
        <f t="shared" si="5"/>
        <v>2003</v>
      </c>
      <c r="H19" s="1">
        <f>KZN_RAW_DATA!Q19</f>
        <v>3</v>
      </c>
      <c r="I19" s="1" t="str">
        <f>KZN_RAW_DATA!R19</f>
        <v>CUB</v>
      </c>
      <c r="J19" s="1" t="str">
        <f>KZN_RAW_DATA!S19</f>
        <v>NA_CUB</v>
      </c>
      <c r="K19" s="1" t="str">
        <f>KZN_RAW_DATA!V19</f>
        <v>CUB</v>
      </c>
      <c r="L19" s="1" t="str">
        <f>KZN_RAW_DATA!W19</f>
        <v>NA_CUB</v>
      </c>
      <c r="M19" s="1" t="str">
        <f t="shared" si="6"/>
        <v>MORTALITY</v>
      </c>
      <c r="N19" s="29">
        <f>KZN_RAW_DATA!U19</f>
        <v>1</v>
      </c>
      <c r="O19" s="1" t="str">
        <f t="shared" si="7"/>
        <v>NA</v>
      </c>
      <c r="P19" s="1" t="str">
        <f t="shared" si="0"/>
        <v>NA_CUB</v>
      </c>
      <c r="Q19" s="1" t="str">
        <f t="shared" si="1"/>
        <v>MORTALITY</v>
      </c>
      <c r="R19" s="1" t="str">
        <f t="shared" si="2"/>
        <v>MORTALITY</v>
      </c>
      <c r="S19" s="1" t="str">
        <f t="shared" si="8"/>
        <v>MORTALITY</v>
      </c>
      <c r="T19" s="1" t="str">
        <f t="shared" si="9"/>
        <v>MORTALITY</v>
      </c>
      <c r="U19" s="1" t="str">
        <f t="shared" si="10"/>
        <v>MORTALITY</v>
      </c>
      <c r="V19" s="1" t="str">
        <f t="shared" si="11"/>
        <v>MORTALITY</v>
      </c>
      <c r="W19" s="1" t="str">
        <f t="shared" si="12"/>
        <v>MORTALITY</v>
      </c>
      <c r="X19" s="1" t="str">
        <f t="shared" si="13"/>
        <v>MORTALITY</v>
      </c>
      <c r="Y19" s="1" t="str">
        <f t="shared" si="14"/>
        <v>MORTALITY</v>
      </c>
    </row>
    <row r="20" spans="1:25" x14ac:dyDescent="0.2">
      <c r="A20" s="1">
        <f>KZN_RAW_DATA!O20</f>
        <v>19</v>
      </c>
      <c r="B20" s="1" t="str">
        <f>KZN_RAW_DATA!P20</f>
        <v>MALE</v>
      </c>
      <c r="C20" s="28">
        <f>KZN_RAW_DATA!F20</f>
        <v>37077</v>
      </c>
      <c r="D20" s="28">
        <f>KZN_RAW_DATA!G20</f>
        <v>37807</v>
      </c>
      <c r="E20" s="29">
        <f t="shared" si="4"/>
        <v>2003</v>
      </c>
      <c r="F20" s="28">
        <f>KZN_RAW_DATA!H20</f>
        <v>39694</v>
      </c>
      <c r="G20" s="29">
        <f t="shared" si="5"/>
        <v>2008</v>
      </c>
      <c r="H20" s="1">
        <f>KZN_RAW_DATA!Q20</f>
        <v>24</v>
      </c>
      <c r="I20" s="1" t="str">
        <f>KZN_RAW_DATA!R20</f>
        <v>JUVENILE</v>
      </c>
      <c r="J20" s="1" t="str">
        <f>KZN_RAW_DATA!S20</f>
        <v>MALE_JUVENILE</v>
      </c>
      <c r="K20" s="1" t="str">
        <f>KZN_RAW_DATA!V20</f>
        <v>ADULT_84</v>
      </c>
      <c r="L20" s="1" t="str">
        <f>KZN_RAW_DATA!W20</f>
        <v>MALE_ADULT_84</v>
      </c>
      <c r="M20" s="1" t="str">
        <f t="shared" si="6"/>
        <v>MORTALITY</v>
      </c>
      <c r="N20" s="29">
        <f>KZN_RAW_DATA!U20</f>
        <v>1</v>
      </c>
      <c r="O20" s="1" t="str">
        <f t="shared" si="7"/>
        <v>NA</v>
      </c>
      <c r="P20" s="1" t="str">
        <f t="shared" si="0"/>
        <v>MALE_JUVENILE</v>
      </c>
      <c r="Q20" s="1" t="str">
        <f t="shared" si="1"/>
        <v>MALE_SUBADULT</v>
      </c>
      <c r="R20" s="1" t="str">
        <f t="shared" si="2"/>
        <v>MALE_ADULT_36_48</v>
      </c>
      <c r="S20" s="1" t="str">
        <f t="shared" si="8"/>
        <v>MALE_ADULT_48_60</v>
      </c>
      <c r="T20" s="1" t="str">
        <f t="shared" si="9"/>
        <v>MALE_ADULT_60_72</v>
      </c>
      <c r="U20" s="1" t="str">
        <f t="shared" si="10"/>
        <v>MALE_ADULT_72_84</v>
      </c>
      <c r="V20" s="1" t="str">
        <f t="shared" si="11"/>
        <v>MORTALITY</v>
      </c>
      <c r="W20" s="1" t="str">
        <f t="shared" si="12"/>
        <v>MORTALITY</v>
      </c>
      <c r="X20" s="1" t="str">
        <f t="shared" si="13"/>
        <v>MORTALITY</v>
      </c>
      <c r="Y20" s="1" t="str">
        <f t="shared" si="14"/>
        <v>MORTALITY</v>
      </c>
    </row>
    <row r="21" spans="1:25" x14ac:dyDescent="0.2">
      <c r="A21" s="1">
        <f>KZN_RAW_DATA!O21</f>
        <v>20</v>
      </c>
      <c r="B21" s="1" t="str">
        <f>KZN_RAW_DATA!P21</f>
        <v>MALE</v>
      </c>
      <c r="C21" s="28">
        <f>KZN_RAW_DATA!F21</f>
        <v>37948</v>
      </c>
      <c r="D21" s="28">
        <f>KZN_RAW_DATA!G21</f>
        <v>38183</v>
      </c>
      <c r="E21" s="29">
        <f t="shared" si="4"/>
        <v>2004</v>
      </c>
      <c r="F21" s="28">
        <f>KZN_RAW_DATA!H21</f>
        <v>38640</v>
      </c>
      <c r="G21" s="29">
        <f t="shared" si="5"/>
        <v>2005</v>
      </c>
      <c r="H21" s="1">
        <f>KZN_RAW_DATA!Q21</f>
        <v>8</v>
      </c>
      <c r="I21" s="1" t="str">
        <f>KZN_RAW_DATA!R21</f>
        <v>CUB</v>
      </c>
      <c r="J21" s="1" t="str">
        <f>KZN_RAW_DATA!S21</f>
        <v>MALE_CUB</v>
      </c>
      <c r="K21" s="1" t="str">
        <f>KZN_RAW_DATA!V21</f>
        <v>JUVENILE</v>
      </c>
      <c r="L21" s="1" t="str">
        <f>KZN_RAW_DATA!W21</f>
        <v>MALE_JUVENILE</v>
      </c>
      <c r="M21" s="1" t="str">
        <f t="shared" si="6"/>
        <v>CENSORED</v>
      </c>
      <c r="N21" s="29">
        <f>KZN_RAW_DATA!U21</f>
        <v>0</v>
      </c>
      <c r="O21" s="1" t="str">
        <f t="shared" si="7"/>
        <v>NA</v>
      </c>
      <c r="P21" s="1" t="str">
        <f t="shared" si="0"/>
        <v>NA</v>
      </c>
      <c r="Q21" s="1" t="str">
        <f t="shared" si="1"/>
        <v>MALE_CUB</v>
      </c>
      <c r="R21" s="1" t="str">
        <f t="shared" si="2"/>
        <v>MALE_JUVENILE</v>
      </c>
      <c r="S21" s="1" t="str">
        <f t="shared" si="8"/>
        <v>CENSORED</v>
      </c>
      <c r="T21" s="1" t="str">
        <f t="shared" si="9"/>
        <v>CENSORED</v>
      </c>
      <c r="U21" s="1" t="str">
        <f t="shared" si="10"/>
        <v>CENSORED</v>
      </c>
      <c r="V21" s="1" t="str">
        <f t="shared" si="11"/>
        <v>CENSORED</v>
      </c>
      <c r="W21" s="1" t="str">
        <f t="shared" si="12"/>
        <v>CENSORED</v>
      </c>
      <c r="X21" s="1" t="str">
        <f t="shared" si="13"/>
        <v>CENSORED</v>
      </c>
      <c r="Y21" s="1" t="str">
        <f t="shared" si="14"/>
        <v>CENSORED</v>
      </c>
    </row>
    <row r="22" spans="1:25" x14ac:dyDescent="0.2">
      <c r="A22" s="1">
        <f>KZN_RAW_DATA!O22</f>
        <v>21</v>
      </c>
      <c r="B22" s="1" t="str">
        <f>KZN_RAW_DATA!P22</f>
        <v>FEMALE</v>
      </c>
      <c r="C22" s="28">
        <f>KZN_RAW_DATA!F22</f>
        <v>37948</v>
      </c>
      <c r="D22" s="28">
        <f>KZN_RAW_DATA!G22</f>
        <v>38183</v>
      </c>
      <c r="E22" s="29">
        <f t="shared" si="4"/>
        <v>2004</v>
      </c>
      <c r="F22" s="28">
        <f>KZN_RAW_DATA!H22</f>
        <v>38253</v>
      </c>
      <c r="G22" s="29">
        <f t="shared" si="5"/>
        <v>2004</v>
      </c>
      <c r="H22" s="1">
        <f>KZN_RAW_DATA!Q22</f>
        <v>8</v>
      </c>
      <c r="I22" s="1" t="str">
        <f>KZN_RAW_DATA!R22</f>
        <v>CUB</v>
      </c>
      <c r="J22" s="1" t="str">
        <f>KZN_RAW_DATA!S22</f>
        <v>FEMALE_CUB</v>
      </c>
      <c r="K22" s="1" t="str">
        <f>KZN_RAW_DATA!V22</f>
        <v>CUB</v>
      </c>
      <c r="L22" s="1" t="str">
        <f>KZN_RAW_DATA!W22</f>
        <v>FEMALE_CUB</v>
      </c>
      <c r="M22" s="1" t="str">
        <f t="shared" si="6"/>
        <v>MORTALITY</v>
      </c>
      <c r="N22" s="29">
        <f>KZN_RAW_DATA!U22</f>
        <v>1</v>
      </c>
      <c r="O22" s="1" t="str">
        <f t="shared" si="7"/>
        <v>NA</v>
      </c>
      <c r="P22" s="1" t="str">
        <f t="shared" si="0"/>
        <v>NA</v>
      </c>
      <c r="Q22" s="1" t="str">
        <f t="shared" si="1"/>
        <v>FEMALE_CUB</v>
      </c>
      <c r="R22" s="1" t="str">
        <f t="shared" si="2"/>
        <v>MORTALITY</v>
      </c>
      <c r="S22" s="1" t="str">
        <f t="shared" si="8"/>
        <v>MORTALITY</v>
      </c>
      <c r="T22" s="1" t="str">
        <f t="shared" si="9"/>
        <v>MORTALITY</v>
      </c>
      <c r="U22" s="1" t="str">
        <f t="shared" si="10"/>
        <v>MORTALITY</v>
      </c>
      <c r="V22" s="1" t="str">
        <f t="shared" si="11"/>
        <v>MORTALITY</v>
      </c>
      <c r="W22" s="1" t="str">
        <f t="shared" si="12"/>
        <v>MORTALITY</v>
      </c>
      <c r="X22" s="1" t="str">
        <f t="shared" si="13"/>
        <v>MORTALITY</v>
      </c>
      <c r="Y22" s="1" t="str">
        <f t="shared" si="14"/>
        <v>MORTALITY</v>
      </c>
    </row>
    <row r="23" spans="1:25" x14ac:dyDescent="0.2">
      <c r="A23" s="1">
        <f>KZN_RAW_DATA!O23</f>
        <v>22</v>
      </c>
      <c r="B23" s="1" t="str">
        <f>KZN_RAW_DATA!P23</f>
        <v>MALE</v>
      </c>
      <c r="C23" s="28">
        <f>KZN_RAW_DATA!F23</f>
        <v>36410</v>
      </c>
      <c r="D23" s="28">
        <f>KZN_RAW_DATA!G23</f>
        <v>38237</v>
      </c>
      <c r="E23" s="29">
        <f t="shared" si="4"/>
        <v>2004</v>
      </c>
      <c r="F23" s="28">
        <f>KZN_RAW_DATA!H23</f>
        <v>39331</v>
      </c>
      <c r="G23" s="29">
        <f t="shared" si="5"/>
        <v>2007</v>
      </c>
      <c r="H23" s="1">
        <f>KZN_RAW_DATA!Q23</f>
        <v>60</v>
      </c>
      <c r="I23" s="1" t="str">
        <f>KZN_RAW_DATA!R23</f>
        <v>ADULT_48_60</v>
      </c>
      <c r="J23" s="1" t="str">
        <f>KZN_RAW_DATA!S23</f>
        <v>MALE_ADULT_48_60</v>
      </c>
      <c r="K23" s="1" t="str">
        <f>KZN_RAW_DATA!V23</f>
        <v>ADULT_84</v>
      </c>
      <c r="L23" s="1" t="str">
        <f>KZN_RAW_DATA!W23</f>
        <v>MALE_ADULT_84</v>
      </c>
      <c r="M23" s="1" t="str">
        <f t="shared" si="6"/>
        <v>MORTALITY</v>
      </c>
      <c r="N23" s="29">
        <f>KZN_RAW_DATA!U23</f>
        <v>1</v>
      </c>
      <c r="O23" s="1" t="str">
        <f t="shared" si="7"/>
        <v>NA</v>
      </c>
      <c r="P23" s="1" t="str">
        <f t="shared" si="0"/>
        <v>NA</v>
      </c>
      <c r="Q23" s="1" t="str">
        <f t="shared" si="1"/>
        <v>MALE_ADULT_48_60</v>
      </c>
      <c r="R23" s="1" t="str">
        <f t="shared" si="2"/>
        <v>MALE_ADULT_60_72</v>
      </c>
      <c r="S23" s="1" t="str">
        <f t="shared" si="8"/>
        <v>MALE_ADULT_72_84</v>
      </c>
      <c r="T23" s="1" t="str">
        <f t="shared" si="9"/>
        <v>MALE_ADULT_84</v>
      </c>
      <c r="U23" s="1" t="str">
        <f t="shared" si="10"/>
        <v>MORTALITY</v>
      </c>
      <c r="V23" s="1" t="str">
        <f t="shared" si="11"/>
        <v>MORTALITY</v>
      </c>
      <c r="W23" s="1" t="str">
        <f t="shared" si="12"/>
        <v>MORTALITY</v>
      </c>
      <c r="X23" s="1" t="str">
        <f t="shared" si="13"/>
        <v>MORTALITY</v>
      </c>
      <c r="Y23" s="1" t="str">
        <f t="shared" si="14"/>
        <v>MORTALITY</v>
      </c>
    </row>
    <row r="24" spans="1:25" x14ac:dyDescent="0.2">
      <c r="A24" s="1">
        <f>KZN_RAW_DATA!O24</f>
        <v>23</v>
      </c>
      <c r="B24" s="1" t="str">
        <f>KZN_RAW_DATA!P24</f>
        <v>MALE</v>
      </c>
      <c r="C24" s="28">
        <f>KZN_RAW_DATA!F24</f>
        <v>36689</v>
      </c>
      <c r="D24" s="28">
        <f>KZN_RAW_DATA!G24</f>
        <v>38323</v>
      </c>
      <c r="E24" s="29">
        <f t="shared" si="4"/>
        <v>2004</v>
      </c>
      <c r="F24" s="28">
        <f>KZN_RAW_DATA!H24</f>
        <v>38626</v>
      </c>
      <c r="G24" s="29">
        <f t="shared" si="5"/>
        <v>2005</v>
      </c>
      <c r="H24" s="1">
        <f>KZN_RAW_DATA!Q24</f>
        <v>54</v>
      </c>
      <c r="I24" s="1" t="str">
        <f>KZN_RAW_DATA!R24</f>
        <v>ADULT_48_60</v>
      </c>
      <c r="J24" s="1" t="str">
        <f>KZN_RAW_DATA!S24</f>
        <v>MALE_ADULT_48_60</v>
      </c>
      <c r="K24" s="1" t="str">
        <f>KZN_RAW_DATA!V24</f>
        <v>ADULT_60_72</v>
      </c>
      <c r="L24" s="1" t="str">
        <f>KZN_RAW_DATA!W24</f>
        <v>MALE_ADULT_60_72</v>
      </c>
      <c r="M24" s="1" t="str">
        <f t="shared" si="6"/>
        <v>MORTALITY</v>
      </c>
      <c r="N24" s="29">
        <f>KZN_RAW_DATA!U24</f>
        <v>1</v>
      </c>
      <c r="O24" s="1" t="str">
        <f t="shared" si="7"/>
        <v>NA</v>
      </c>
      <c r="P24" s="1" t="str">
        <f t="shared" si="0"/>
        <v>NA</v>
      </c>
      <c r="Q24" s="1" t="str">
        <f t="shared" si="1"/>
        <v>MALE_ADULT_48_60</v>
      </c>
      <c r="R24" s="1" t="str">
        <f t="shared" si="2"/>
        <v>MALE_ADULT_60_72</v>
      </c>
      <c r="S24" s="1" t="str">
        <f t="shared" si="8"/>
        <v>MORTALITY</v>
      </c>
      <c r="T24" s="1" t="str">
        <f t="shared" si="9"/>
        <v>MORTALITY</v>
      </c>
      <c r="U24" s="1" t="str">
        <f t="shared" si="10"/>
        <v>MORTALITY</v>
      </c>
      <c r="V24" s="1" t="str">
        <f t="shared" si="11"/>
        <v>MORTALITY</v>
      </c>
      <c r="W24" s="1" t="str">
        <f t="shared" si="12"/>
        <v>MORTALITY</v>
      </c>
      <c r="X24" s="1" t="str">
        <f t="shared" si="13"/>
        <v>MORTALITY</v>
      </c>
      <c r="Y24" s="1" t="str">
        <f t="shared" si="14"/>
        <v>MORTALITY</v>
      </c>
    </row>
    <row r="25" spans="1:25" x14ac:dyDescent="0.2">
      <c r="A25" s="1">
        <f>KZN_RAW_DATA!O25</f>
        <v>24</v>
      </c>
      <c r="B25" s="1" t="str">
        <f>KZN_RAW_DATA!P25</f>
        <v>MALE</v>
      </c>
      <c r="C25" s="28">
        <f>KZN_RAW_DATA!F25</f>
        <v>37789</v>
      </c>
      <c r="D25" s="28">
        <f>KZN_RAW_DATA!G25</f>
        <v>38338</v>
      </c>
      <c r="E25" s="29">
        <f t="shared" si="4"/>
        <v>2004</v>
      </c>
      <c r="F25" s="28">
        <f>KZN_RAW_DATA!H25</f>
        <v>38451</v>
      </c>
      <c r="G25" s="29">
        <f t="shared" si="5"/>
        <v>2005</v>
      </c>
      <c r="H25" s="1">
        <f>KZN_RAW_DATA!Q25</f>
        <v>18</v>
      </c>
      <c r="I25" s="1" t="str">
        <f>KZN_RAW_DATA!R25</f>
        <v>JUVENILE</v>
      </c>
      <c r="J25" s="1" t="str">
        <f>KZN_RAW_DATA!S25</f>
        <v>MALE_JUVENILE</v>
      </c>
      <c r="K25" s="1" t="str">
        <f>KZN_RAW_DATA!V25</f>
        <v>JUVENILE</v>
      </c>
      <c r="L25" s="1" t="str">
        <f>KZN_RAW_DATA!W25</f>
        <v>MALE_JUVENILE</v>
      </c>
      <c r="M25" s="1" t="str">
        <f t="shared" si="6"/>
        <v>MORTALITY</v>
      </c>
      <c r="N25" s="29">
        <f>KZN_RAW_DATA!U25</f>
        <v>1</v>
      </c>
      <c r="O25" s="1" t="str">
        <f t="shared" si="7"/>
        <v>NA</v>
      </c>
      <c r="P25" s="1" t="str">
        <f t="shared" si="0"/>
        <v>NA</v>
      </c>
      <c r="Q25" s="1" t="str">
        <f t="shared" si="1"/>
        <v>MALE_JUVENILE</v>
      </c>
      <c r="R25" s="1" t="str">
        <f t="shared" si="2"/>
        <v>MALE_SUBADULT</v>
      </c>
      <c r="S25" s="1" t="str">
        <f t="shared" si="8"/>
        <v>MORTALITY</v>
      </c>
      <c r="T25" s="1" t="str">
        <f t="shared" si="9"/>
        <v>MORTALITY</v>
      </c>
      <c r="U25" s="1" t="str">
        <f t="shared" si="10"/>
        <v>MORTALITY</v>
      </c>
      <c r="V25" s="1" t="str">
        <f t="shared" si="11"/>
        <v>MORTALITY</v>
      </c>
      <c r="W25" s="1" t="str">
        <f t="shared" si="12"/>
        <v>MORTALITY</v>
      </c>
      <c r="X25" s="1" t="str">
        <f t="shared" si="13"/>
        <v>MORTALITY</v>
      </c>
      <c r="Y25" s="1" t="str">
        <f t="shared" si="14"/>
        <v>MORTALITY</v>
      </c>
    </row>
    <row r="26" spans="1:25" x14ac:dyDescent="0.2">
      <c r="A26" s="1">
        <f>KZN_RAW_DATA!O26</f>
        <v>25</v>
      </c>
      <c r="B26" s="1" t="str">
        <f>KZN_RAW_DATA!P26</f>
        <v>MALE</v>
      </c>
      <c r="C26" s="28">
        <f>KZN_RAW_DATA!F26</f>
        <v>38195</v>
      </c>
      <c r="D26" s="28">
        <f>KZN_RAW_DATA!G26</f>
        <v>38379</v>
      </c>
      <c r="E26" s="29">
        <f t="shared" si="4"/>
        <v>2005</v>
      </c>
      <c r="F26" s="28">
        <f>KZN_RAW_DATA!H26</f>
        <v>40010</v>
      </c>
      <c r="G26" s="29">
        <f t="shared" si="5"/>
        <v>2009</v>
      </c>
      <c r="H26" s="1">
        <f>KZN_RAW_DATA!Q26</f>
        <v>6</v>
      </c>
      <c r="I26" s="1" t="str">
        <f>KZN_RAW_DATA!R26</f>
        <v>CUB</v>
      </c>
      <c r="J26" s="1" t="str">
        <f>KZN_RAW_DATA!S26</f>
        <v>MALE_CUB</v>
      </c>
      <c r="K26" s="1" t="str">
        <f>KZN_RAW_DATA!V26</f>
        <v>ADULT_48_60</v>
      </c>
      <c r="L26" s="1" t="str">
        <f>KZN_RAW_DATA!W26</f>
        <v>MALE_ADULT_48_60</v>
      </c>
      <c r="M26" s="1" t="str">
        <f t="shared" si="6"/>
        <v>CENSORED</v>
      </c>
      <c r="N26" s="29">
        <f>KZN_RAW_DATA!U26</f>
        <v>0</v>
      </c>
      <c r="O26" s="1" t="str">
        <f t="shared" si="7"/>
        <v>NA</v>
      </c>
      <c r="P26" s="1" t="str">
        <f t="shared" si="0"/>
        <v>NA</v>
      </c>
      <c r="Q26" s="1" t="str">
        <f t="shared" si="1"/>
        <v>NA</v>
      </c>
      <c r="R26" s="1" t="str">
        <f t="shared" si="2"/>
        <v>MALE_CUB</v>
      </c>
      <c r="S26" s="1" t="str">
        <f t="shared" si="8"/>
        <v>MALE_JUVENILE</v>
      </c>
      <c r="T26" s="1" t="str">
        <f t="shared" si="9"/>
        <v>MALE_SUBADULT</v>
      </c>
      <c r="U26" s="1" t="str">
        <f t="shared" si="10"/>
        <v>MALE_ADULT_36_48</v>
      </c>
      <c r="V26" s="1" t="str">
        <f t="shared" si="11"/>
        <v>MALE_ADULT_48_60</v>
      </c>
      <c r="W26" s="1" t="str">
        <f t="shared" si="12"/>
        <v>CENSORED</v>
      </c>
      <c r="X26" s="1" t="str">
        <f t="shared" si="13"/>
        <v>CENSORED</v>
      </c>
      <c r="Y26" s="1" t="str">
        <f t="shared" si="14"/>
        <v>CENSORED</v>
      </c>
    </row>
    <row r="27" spans="1:25" x14ac:dyDescent="0.2">
      <c r="A27" s="1">
        <f>KZN_RAW_DATA!O27</f>
        <v>26</v>
      </c>
      <c r="B27" s="1" t="str">
        <f>KZN_RAW_DATA!P27</f>
        <v>MALE</v>
      </c>
      <c r="C27" s="28">
        <f>KZN_RAW_DATA!F27</f>
        <v>38194</v>
      </c>
      <c r="D27" s="28">
        <f>KZN_RAW_DATA!G27</f>
        <v>38379</v>
      </c>
      <c r="E27" s="29">
        <f t="shared" si="4"/>
        <v>2005</v>
      </c>
      <c r="F27" s="28">
        <f>KZN_RAW_DATA!H27</f>
        <v>38661</v>
      </c>
      <c r="G27" s="29">
        <f t="shared" si="5"/>
        <v>2005</v>
      </c>
      <c r="H27" s="1">
        <f>KZN_RAW_DATA!Q27</f>
        <v>6</v>
      </c>
      <c r="I27" s="1" t="str">
        <f>KZN_RAW_DATA!R27</f>
        <v>CUB</v>
      </c>
      <c r="J27" s="1" t="str">
        <f>KZN_RAW_DATA!S27</f>
        <v>MALE_CUB</v>
      </c>
      <c r="K27" s="1" t="str">
        <f>KZN_RAW_DATA!V27</f>
        <v>JUVENILE</v>
      </c>
      <c r="L27" s="1" t="str">
        <f>KZN_RAW_DATA!W27</f>
        <v>MALE_JUVENILE</v>
      </c>
      <c r="M27" s="1" t="str">
        <f t="shared" si="6"/>
        <v>MORTALITY</v>
      </c>
      <c r="N27" s="29">
        <f>KZN_RAW_DATA!U27</f>
        <v>1</v>
      </c>
      <c r="O27" s="1" t="str">
        <f t="shared" si="7"/>
        <v>NA</v>
      </c>
      <c r="P27" s="1" t="str">
        <f t="shared" si="0"/>
        <v>NA</v>
      </c>
      <c r="Q27" s="1" t="str">
        <f t="shared" si="1"/>
        <v>NA</v>
      </c>
      <c r="R27" s="1" t="str">
        <f t="shared" si="2"/>
        <v>MALE_CUB</v>
      </c>
      <c r="S27" s="1" t="str">
        <f t="shared" si="8"/>
        <v>MORTALITY</v>
      </c>
      <c r="T27" s="1" t="str">
        <f t="shared" si="9"/>
        <v>MORTALITY</v>
      </c>
      <c r="U27" s="1" t="str">
        <f t="shared" si="10"/>
        <v>MORTALITY</v>
      </c>
      <c r="V27" s="1" t="str">
        <f t="shared" si="11"/>
        <v>MORTALITY</v>
      </c>
      <c r="W27" s="1" t="str">
        <f t="shared" si="12"/>
        <v>MORTALITY</v>
      </c>
      <c r="X27" s="1" t="str">
        <f t="shared" si="13"/>
        <v>MORTALITY</v>
      </c>
      <c r="Y27" s="1" t="str">
        <f t="shared" si="14"/>
        <v>MORTALITY</v>
      </c>
    </row>
    <row r="28" spans="1:25" x14ac:dyDescent="0.2">
      <c r="A28" s="1">
        <f>KZN_RAW_DATA!O28</f>
        <v>27</v>
      </c>
      <c r="B28" s="1" t="str">
        <f>KZN_RAW_DATA!P28</f>
        <v>FEMALE</v>
      </c>
      <c r="C28" s="28">
        <f>KZN_RAW_DATA!F28</f>
        <v>38392</v>
      </c>
      <c r="D28" s="28">
        <f>KZN_RAW_DATA!G28</f>
        <v>38441</v>
      </c>
      <c r="E28" s="29">
        <f t="shared" si="4"/>
        <v>2005</v>
      </c>
      <c r="F28" s="28">
        <f>KZN_RAW_DATA!H28</f>
        <v>41053</v>
      </c>
      <c r="G28" s="29">
        <f t="shared" si="5"/>
        <v>2012</v>
      </c>
      <c r="H28" s="1">
        <f>KZN_RAW_DATA!Q28</f>
        <v>1</v>
      </c>
      <c r="I28" s="1" t="str">
        <f>KZN_RAW_DATA!R28</f>
        <v>CUB</v>
      </c>
      <c r="J28" s="1" t="str">
        <f>KZN_RAW_DATA!S28</f>
        <v>FEMALE_CUB</v>
      </c>
      <c r="K28" s="1" t="str">
        <f>KZN_RAW_DATA!V28</f>
        <v>ADULT_84</v>
      </c>
      <c r="L28" s="1" t="str">
        <f>KZN_RAW_DATA!W28</f>
        <v>FEMALE_ADULT_84</v>
      </c>
      <c r="M28" s="1" t="str">
        <f t="shared" si="6"/>
        <v>CENSORED</v>
      </c>
      <c r="N28" s="29">
        <f>KZN_RAW_DATA!U28</f>
        <v>0</v>
      </c>
      <c r="O28" s="1" t="str">
        <f t="shared" si="7"/>
        <v>NA</v>
      </c>
      <c r="P28" s="1" t="str">
        <f t="shared" si="0"/>
        <v>NA</v>
      </c>
      <c r="Q28" s="1" t="str">
        <f t="shared" si="1"/>
        <v>NA</v>
      </c>
      <c r="R28" s="1" t="str">
        <f t="shared" si="2"/>
        <v>FEMALE_CUB</v>
      </c>
      <c r="S28" s="1" t="str">
        <f t="shared" si="8"/>
        <v>FEMALE_JUVENILE</v>
      </c>
      <c r="T28" s="1" t="str">
        <f t="shared" si="9"/>
        <v>FEMALE_SUBADULT</v>
      </c>
      <c r="U28" s="1" t="str">
        <f t="shared" si="10"/>
        <v>FEMALE_ADULT_36_48</v>
      </c>
      <c r="V28" s="1" t="str">
        <f t="shared" si="11"/>
        <v>FEMALE_ADULT_48_60</v>
      </c>
      <c r="W28" s="1" t="str">
        <f t="shared" si="12"/>
        <v>FEMALE_ADULT_60_72</v>
      </c>
      <c r="X28" s="1" t="str">
        <f t="shared" si="13"/>
        <v>FEMALE_ADULT_72_84</v>
      </c>
      <c r="Y28" s="1" t="str">
        <f t="shared" si="14"/>
        <v>FEMALE_ADULT_84</v>
      </c>
    </row>
    <row r="29" spans="1:25" x14ac:dyDescent="0.2">
      <c r="A29" s="1">
        <f>KZN_RAW_DATA!O29</f>
        <v>28</v>
      </c>
      <c r="B29" s="1" t="str">
        <f>KZN_RAW_DATA!P29</f>
        <v>FEMALE</v>
      </c>
      <c r="C29" s="28">
        <f>KZN_RAW_DATA!F29</f>
        <v>35913</v>
      </c>
      <c r="D29" s="28">
        <f>KZN_RAW_DATA!G29</f>
        <v>38470</v>
      </c>
      <c r="E29" s="29">
        <f t="shared" si="4"/>
        <v>2005</v>
      </c>
      <c r="F29" s="28">
        <f>KZN_RAW_DATA!H29</f>
        <v>40601</v>
      </c>
      <c r="G29" s="29">
        <f t="shared" si="5"/>
        <v>2011</v>
      </c>
      <c r="H29" s="1">
        <f>KZN_RAW_DATA!Q29</f>
        <v>84</v>
      </c>
      <c r="I29" s="1" t="str">
        <f>KZN_RAW_DATA!R29</f>
        <v>ADULT_72_84</v>
      </c>
      <c r="J29" s="1" t="str">
        <f>KZN_RAW_DATA!S29</f>
        <v>FEMALE_ADULT_72_84</v>
      </c>
      <c r="K29" s="1" t="str">
        <f>KZN_RAW_DATA!V29</f>
        <v>ADULT_84</v>
      </c>
      <c r="L29" s="1" t="str">
        <f>KZN_RAW_DATA!W29</f>
        <v>FEMALE_ADULT_84</v>
      </c>
      <c r="M29" s="1" t="str">
        <f t="shared" si="6"/>
        <v>CENSORED</v>
      </c>
      <c r="N29" s="29">
        <f>KZN_RAW_DATA!U29</f>
        <v>0</v>
      </c>
      <c r="O29" s="1" t="str">
        <f t="shared" si="7"/>
        <v>NA</v>
      </c>
      <c r="P29" s="1" t="str">
        <f t="shared" si="0"/>
        <v>NA</v>
      </c>
      <c r="Q29" s="1" t="str">
        <f t="shared" si="1"/>
        <v>NA</v>
      </c>
      <c r="R29" s="1" t="str">
        <f t="shared" si="2"/>
        <v>FEMALE_ADULT_72_84</v>
      </c>
      <c r="S29" s="1" t="str">
        <f t="shared" si="8"/>
        <v>FEMALE_ADULT_84</v>
      </c>
      <c r="T29" s="1" t="str">
        <f t="shared" si="9"/>
        <v>FEMALE_ADULT_84</v>
      </c>
      <c r="U29" s="1" t="str">
        <f t="shared" si="10"/>
        <v>FEMALE_ADULT_84</v>
      </c>
      <c r="V29" s="1" t="str">
        <f t="shared" si="11"/>
        <v>FEMALE_ADULT_84</v>
      </c>
      <c r="W29" s="1" t="str">
        <f t="shared" si="12"/>
        <v>FEMALE_ADULT_84</v>
      </c>
      <c r="X29" s="1" t="str">
        <f t="shared" si="13"/>
        <v>FEMALE_ADULT_84</v>
      </c>
      <c r="Y29" s="1" t="str">
        <f t="shared" si="14"/>
        <v>CENSORED</v>
      </c>
    </row>
    <row r="30" spans="1:25" x14ac:dyDescent="0.2">
      <c r="A30" s="1">
        <f>KZN_RAW_DATA!O30</f>
        <v>29</v>
      </c>
      <c r="B30" s="1" t="str">
        <f>KZN_RAW_DATA!P30</f>
        <v>MALE</v>
      </c>
      <c r="C30" s="28">
        <f>KZN_RAW_DATA!F30</f>
        <v>38443</v>
      </c>
      <c r="D30" s="28">
        <f>KZN_RAW_DATA!G30</f>
        <v>38492</v>
      </c>
      <c r="E30" s="29">
        <f t="shared" si="4"/>
        <v>2005</v>
      </c>
      <c r="F30" s="28">
        <f>KZN_RAW_DATA!H30</f>
        <v>40179</v>
      </c>
      <c r="G30" s="29">
        <f t="shared" si="5"/>
        <v>2010</v>
      </c>
      <c r="H30" s="1">
        <f>KZN_RAW_DATA!Q30</f>
        <v>1</v>
      </c>
      <c r="I30" s="1" t="str">
        <f>KZN_RAW_DATA!R30</f>
        <v>CUB</v>
      </c>
      <c r="J30" s="1" t="str">
        <f>KZN_RAW_DATA!S30</f>
        <v>MALE_CUB</v>
      </c>
      <c r="K30" s="1" t="str">
        <f>KZN_RAW_DATA!V30</f>
        <v>ADULT_48_60</v>
      </c>
      <c r="L30" s="1" t="str">
        <f>KZN_RAW_DATA!W30</f>
        <v>MALE_ADULT_48_60</v>
      </c>
      <c r="M30" s="1" t="str">
        <f t="shared" si="6"/>
        <v>MORTALITY</v>
      </c>
      <c r="N30" s="29">
        <f>KZN_RAW_DATA!U30</f>
        <v>1</v>
      </c>
      <c r="O30" s="1" t="str">
        <f t="shared" si="7"/>
        <v>NA</v>
      </c>
      <c r="P30" s="1" t="str">
        <f t="shared" si="0"/>
        <v>NA</v>
      </c>
      <c r="Q30" s="1" t="str">
        <f t="shared" si="1"/>
        <v>NA</v>
      </c>
      <c r="R30" s="1" t="str">
        <f t="shared" si="2"/>
        <v>MALE_CUB</v>
      </c>
      <c r="S30" s="1" t="str">
        <f t="shared" si="8"/>
        <v>MALE_JUVENILE</v>
      </c>
      <c r="T30" s="1" t="str">
        <f t="shared" si="9"/>
        <v>MALE_SUBADULT</v>
      </c>
      <c r="U30" s="1" t="str">
        <f t="shared" si="10"/>
        <v>MALE_ADULT_36_48</v>
      </c>
      <c r="V30" s="1" t="str">
        <f t="shared" si="11"/>
        <v>MALE_ADULT_48_60</v>
      </c>
      <c r="W30" s="1" t="str">
        <f t="shared" si="12"/>
        <v>MALE_ADULT_60_72</v>
      </c>
      <c r="X30" s="1" t="str">
        <f t="shared" si="13"/>
        <v>MORTALITY</v>
      </c>
      <c r="Y30" s="1" t="str">
        <f t="shared" si="14"/>
        <v>MORTALITY</v>
      </c>
    </row>
    <row r="31" spans="1:25" x14ac:dyDescent="0.2">
      <c r="A31" s="1">
        <f>KZN_RAW_DATA!O31</f>
        <v>30</v>
      </c>
      <c r="B31" s="1" t="str">
        <f>KZN_RAW_DATA!P31</f>
        <v>MALE</v>
      </c>
      <c r="C31" s="28">
        <f>KZN_RAW_DATA!F31</f>
        <v>37763</v>
      </c>
      <c r="D31" s="28">
        <f>KZN_RAW_DATA!G31</f>
        <v>38494</v>
      </c>
      <c r="E31" s="29">
        <f t="shared" ref="E31:E94" si="15">YEAR(D31)</f>
        <v>2005</v>
      </c>
      <c r="F31" s="28">
        <f>KZN_RAW_DATA!H31</f>
        <v>38705</v>
      </c>
      <c r="G31" s="29">
        <f t="shared" ref="G31:G94" si="16">YEAR(F31)</f>
        <v>2005</v>
      </c>
      <c r="H31" s="1">
        <f>KZN_RAW_DATA!Q31</f>
        <v>24</v>
      </c>
      <c r="I31" s="1" t="str">
        <f>KZN_RAW_DATA!R31</f>
        <v>JUVENILE</v>
      </c>
      <c r="J31" s="1" t="str">
        <f>KZN_RAW_DATA!S31</f>
        <v>MALE_JUVENILE</v>
      </c>
      <c r="K31" s="1" t="str">
        <f>KZN_RAW_DATA!V31</f>
        <v>SUBADULT</v>
      </c>
      <c r="L31" s="1" t="str">
        <f>KZN_RAW_DATA!W31</f>
        <v>MALE_SUBADULT</v>
      </c>
      <c r="M31" s="1" t="str">
        <f t="shared" si="6"/>
        <v>CENSORED</v>
      </c>
      <c r="N31" s="29">
        <f>KZN_RAW_DATA!U31</f>
        <v>0</v>
      </c>
      <c r="O31" s="1" t="str">
        <f t="shared" si="7"/>
        <v>NA</v>
      </c>
      <c r="P31" s="1" t="str">
        <f t="shared" si="0"/>
        <v>NA</v>
      </c>
      <c r="Q31" s="1" t="str">
        <f t="shared" si="1"/>
        <v>NA</v>
      </c>
      <c r="R31" s="1" t="str">
        <f t="shared" si="2"/>
        <v>MALE_JUVENILE</v>
      </c>
      <c r="S31" s="1" t="str">
        <f t="shared" si="8"/>
        <v>CENSORED</v>
      </c>
      <c r="T31" s="1" t="str">
        <f t="shared" si="9"/>
        <v>CENSORED</v>
      </c>
      <c r="U31" s="1" t="str">
        <f t="shared" si="10"/>
        <v>CENSORED</v>
      </c>
      <c r="V31" s="1" t="str">
        <f t="shared" si="11"/>
        <v>CENSORED</v>
      </c>
      <c r="W31" s="1" t="str">
        <f t="shared" si="12"/>
        <v>CENSORED</v>
      </c>
      <c r="X31" s="1" t="str">
        <f t="shared" si="13"/>
        <v>CENSORED</v>
      </c>
      <c r="Y31" s="1" t="str">
        <f t="shared" si="14"/>
        <v>CENSORED</v>
      </c>
    </row>
    <row r="32" spans="1:25" x14ac:dyDescent="0.2">
      <c r="A32" s="1">
        <f>KZN_RAW_DATA!O32</f>
        <v>31</v>
      </c>
      <c r="B32" s="1" t="str">
        <f>KZN_RAW_DATA!P32</f>
        <v>MALE</v>
      </c>
      <c r="C32" s="28">
        <f>KZN_RAW_DATA!F32</f>
        <v>34844</v>
      </c>
      <c r="D32" s="28">
        <f>KZN_RAW_DATA!G32</f>
        <v>38497</v>
      </c>
      <c r="E32" s="29">
        <f t="shared" si="15"/>
        <v>2005</v>
      </c>
      <c r="F32" s="28">
        <f>KZN_RAW_DATA!H32</f>
        <v>39111</v>
      </c>
      <c r="G32" s="29">
        <f t="shared" si="16"/>
        <v>2007</v>
      </c>
      <c r="H32" s="1">
        <f>KZN_RAW_DATA!Q32</f>
        <v>120</v>
      </c>
      <c r="I32" s="1" t="str">
        <f>KZN_RAW_DATA!R32</f>
        <v>ADULT_84</v>
      </c>
      <c r="J32" s="1" t="str">
        <f>KZN_RAW_DATA!S32</f>
        <v>MALE_ADULT_84</v>
      </c>
      <c r="K32" s="1" t="str">
        <f>KZN_RAW_DATA!V32</f>
        <v>ADULT_84</v>
      </c>
      <c r="L32" s="1" t="str">
        <f>KZN_RAW_DATA!W32</f>
        <v>MALE_ADULT_84</v>
      </c>
      <c r="M32" s="1" t="str">
        <f t="shared" si="6"/>
        <v>CENSORED</v>
      </c>
      <c r="N32" s="29">
        <f>KZN_RAW_DATA!U32</f>
        <v>0</v>
      </c>
      <c r="O32" s="1" t="str">
        <f t="shared" si="7"/>
        <v>NA</v>
      </c>
      <c r="P32" s="1" t="str">
        <f t="shared" si="0"/>
        <v>NA</v>
      </c>
      <c r="Q32" s="1" t="str">
        <f t="shared" si="1"/>
        <v>NA</v>
      </c>
      <c r="R32" s="1" t="str">
        <f t="shared" si="2"/>
        <v>MALE_ADULT_84</v>
      </c>
      <c r="S32" s="1" t="str">
        <f t="shared" si="8"/>
        <v>MALE_ADULT_84</v>
      </c>
      <c r="T32" s="1" t="str">
        <f t="shared" si="9"/>
        <v>MALE_ADULT_84</v>
      </c>
      <c r="U32" s="1" t="str">
        <f t="shared" si="10"/>
        <v>CENSORED</v>
      </c>
      <c r="V32" s="1" t="str">
        <f t="shared" si="11"/>
        <v>CENSORED</v>
      </c>
      <c r="W32" s="1" t="str">
        <f t="shared" si="12"/>
        <v>CENSORED</v>
      </c>
      <c r="X32" s="1" t="str">
        <f t="shared" si="13"/>
        <v>CENSORED</v>
      </c>
      <c r="Y32" s="1" t="str">
        <f t="shared" si="14"/>
        <v>CENSORED</v>
      </c>
    </row>
    <row r="33" spans="1:25" x14ac:dyDescent="0.2">
      <c r="A33" s="1">
        <f>KZN_RAW_DATA!O33</f>
        <v>32</v>
      </c>
      <c r="B33" s="1" t="str">
        <f>KZN_RAW_DATA!P33</f>
        <v>FEMALE</v>
      </c>
      <c r="C33" s="28">
        <f>KZN_RAW_DATA!F33</f>
        <v>38196</v>
      </c>
      <c r="D33" s="28">
        <f>KZN_RAW_DATA!G33</f>
        <v>38500</v>
      </c>
      <c r="E33" s="29">
        <f t="shared" si="15"/>
        <v>2005</v>
      </c>
      <c r="F33" s="28">
        <f>KZN_RAW_DATA!H33</f>
        <v>39048</v>
      </c>
      <c r="G33" s="29">
        <f t="shared" si="16"/>
        <v>2006</v>
      </c>
      <c r="H33" s="1">
        <f>KZN_RAW_DATA!Q33</f>
        <v>10</v>
      </c>
      <c r="I33" s="1" t="str">
        <f>KZN_RAW_DATA!R33</f>
        <v>CUB</v>
      </c>
      <c r="J33" s="1" t="str">
        <f>KZN_RAW_DATA!S33</f>
        <v>FEMALE_CUB</v>
      </c>
      <c r="K33" s="1" t="str">
        <f>KZN_RAW_DATA!V33</f>
        <v>SUBADULT</v>
      </c>
      <c r="L33" s="1" t="str">
        <f>KZN_RAW_DATA!W33</f>
        <v>FEMALE_SUBADULT</v>
      </c>
      <c r="M33" s="1" t="str">
        <f t="shared" si="6"/>
        <v>MORTALITY</v>
      </c>
      <c r="N33" s="29">
        <f>KZN_RAW_DATA!U33</f>
        <v>1</v>
      </c>
      <c r="O33" s="1" t="str">
        <f t="shared" si="7"/>
        <v>NA</v>
      </c>
      <c r="P33" s="1" t="str">
        <f t="shared" si="0"/>
        <v>NA</v>
      </c>
      <c r="Q33" s="1" t="str">
        <f t="shared" si="1"/>
        <v>NA</v>
      </c>
      <c r="R33" s="1" t="str">
        <f t="shared" si="2"/>
        <v>FEMALE_CUB</v>
      </c>
      <c r="S33" s="1" t="str">
        <f t="shared" si="8"/>
        <v>FEMALE_JUVENILE</v>
      </c>
      <c r="T33" s="1" t="str">
        <f t="shared" si="9"/>
        <v>MORTALITY</v>
      </c>
      <c r="U33" s="1" t="str">
        <f t="shared" si="10"/>
        <v>MORTALITY</v>
      </c>
      <c r="V33" s="1" t="str">
        <f t="shared" si="11"/>
        <v>MORTALITY</v>
      </c>
      <c r="W33" s="1" t="str">
        <f t="shared" si="12"/>
        <v>MORTALITY</v>
      </c>
      <c r="X33" s="1" t="str">
        <f t="shared" si="13"/>
        <v>MORTALITY</v>
      </c>
      <c r="Y33" s="1" t="str">
        <f t="shared" si="14"/>
        <v>MORTALITY</v>
      </c>
    </row>
    <row r="34" spans="1:25" x14ac:dyDescent="0.2">
      <c r="A34" s="1">
        <f>KZN_RAW_DATA!O34</f>
        <v>33</v>
      </c>
      <c r="B34" s="1" t="str">
        <f>KZN_RAW_DATA!P34</f>
        <v>MALE</v>
      </c>
      <c r="C34" s="28">
        <f>KZN_RAW_DATA!F34</f>
        <v>36313</v>
      </c>
      <c r="D34" s="28">
        <f>KZN_RAW_DATA!G34</f>
        <v>38505</v>
      </c>
      <c r="E34" s="29">
        <f t="shared" si="15"/>
        <v>2005</v>
      </c>
      <c r="F34" s="28">
        <f>KZN_RAW_DATA!H34</f>
        <v>38673</v>
      </c>
      <c r="G34" s="29">
        <f t="shared" si="16"/>
        <v>2005</v>
      </c>
      <c r="H34" s="1">
        <f>KZN_RAW_DATA!Q34</f>
        <v>72</v>
      </c>
      <c r="I34" s="1" t="str">
        <f>KZN_RAW_DATA!R34</f>
        <v>ADULT_60_72</v>
      </c>
      <c r="J34" s="1" t="str">
        <f>KZN_RAW_DATA!S34</f>
        <v>MALE_ADULT_60_72</v>
      </c>
      <c r="K34" s="1" t="str">
        <f>KZN_RAW_DATA!V34</f>
        <v>ADULT_72_84</v>
      </c>
      <c r="L34" s="1" t="str">
        <f>KZN_RAW_DATA!W34</f>
        <v>MALE_ADULT_72_84</v>
      </c>
      <c r="M34" s="1" t="str">
        <f t="shared" si="6"/>
        <v>CENSORED</v>
      </c>
      <c r="N34" s="29">
        <f>KZN_RAW_DATA!U34</f>
        <v>0</v>
      </c>
      <c r="O34" s="1" t="str">
        <f t="shared" si="7"/>
        <v>NA</v>
      </c>
      <c r="P34" s="1" t="str">
        <f t="shared" ref="P34:P56" si="17">IF($E34=P$1,$J34,IF(P$1&gt;$G34,$M34,IF($E34&gt;P$1,"NA",(IF($E34=P$1,J34,(IF(O34="NA",J34,IF(O34="FEMALE_CUB","FEMALE_JUVENILE",IF(O34="FEMALE_JUVENILE","FEMALE_SUBADULT",IF(O34="FEMALE_SUBADULT","FEMALE_ADULT_36_48",IF(O34="FEMALE_ADULT_36_48","FEMALE_ADULT_48_60",IF(O34="FEMALE_ADULT_48_60","FEMALE_ADULT_60_72",IF(O34="FEMALE_ADULT_60_72","FEMALE_ADULT_72_84",IF(O34="FEMALE_ADULT_72_84","FEMALE_ADULT_84",IF(O34="FEMALE_ADULT_84","FEMALE_ADULT_84",IF(O34="MALE_CUB","MALE_JUVENILE",IF(O34="MALE_JUVENILE","MALE_SUBADULT",IF(O34="MALE_SUBADULT","MALE_ADULT_36_48",IF(O34="MALE_ADULT_36_48","MALE_ADULT_48_60",IF(O34="MALE_ADULT_48_60","MALE_ADULT_60_72",IF(O34="MALE_ADULT_60_72","MALE_ADULT_72_84",IF(O34="MALE_ADULT_72_84","MALE_ADULT_84",IF(O34="MALE_ADULT_84","MALE_ADULT_84",IF(O34="NA_CUB","NA_JUVENILE",IF(O34="NA_JUVENILE","NA_ADULT",IF(O34="NA_ADULT","NA_ADULT","NA"))))))))))))))))))))))))))</f>
        <v>NA</v>
      </c>
      <c r="Q34" s="1" t="str">
        <f t="shared" ref="Q34:Q56" si="18">IF($E34=Q$1,$J34,IF(Q$1&gt;$G34,$M34,IF($E34&gt;Q$1,"NA",(IF($E34=Q$1,K34,(IF(P34="NA",K34,IF(P34="FEMALE_CUB","FEMALE_JUVENILE",IF(P34="FEMALE_JUVENILE","FEMALE_SUBADULT",IF(P34="FEMALE_SUBADULT","FEMALE_ADULT_36_48",IF(P34="FEMALE_ADULT_36_48","FEMALE_ADULT_48_60",IF(P34="FEMALE_ADULT_48_60","FEMALE_ADULT_60_72",IF(P34="FEMALE_ADULT_60_72","FEMALE_ADULT_72_84",IF(P34="FEMALE_ADULT_72_84","FEMALE_ADULT_84",IF(P34="FEMALE_ADULT_84","FEMALE_ADULT_84",IF(P34="MALE_CUB","MALE_JUVENILE",IF(P34="MALE_JUVENILE","MALE_SUBADULT",IF(P34="MALE_SUBADULT","MALE_ADULT_36_48",IF(P34="MALE_ADULT_36_48","MALE_ADULT_48_60",IF(P34="MALE_ADULT_48_60","MALE_ADULT_60_72",IF(P34="MALE_ADULT_60_72","MALE_ADULT_72_84",IF(P34="MALE_ADULT_72_84","MALE_ADULT_84",IF(P34="MALE_ADULT_84","MALE_ADULT_84",IF(P34="NA_CUB","NA_JUVENILE",IF(P34="NA_JUVENILE","NA_ADULT",IF(P34="NA_ADULT","NA_ADULT","NA"))))))))))))))))))))))))))</f>
        <v>NA</v>
      </c>
      <c r="R34" s="1" t="str">
        <f t="shared" ref="R34:R56" si="19">IF($E34=R$1,$J34,IF(R$1&gt;$G34,$M34,IF($E34&gt;R$1,"NA",(IF($E34=R$1,L34,(IF(Q34="NA",L34,IF(Q34="FEMALE_CUB","FEMALE_JUVENILE",IF(Q34="FEMALE_JUVENILE","FEMALE_SUBADULT",IF(Q34="FEMALE_SUBADULT","FEMALE_ADULT_36_48",IF(Q34="FEMALE_ADULT_36_48","FEMALE_ADULT_48_60",IF(Q34="FEMALE_ADULT_48_60","FEMALE_ADULT_60_72",IF(Q34="FEMALE_ADULT_60_72","FEMALE_ADULT_72_84",IF(Q34="FEMALE_ADULT_72_84","FEMALE_ADULT_84",IF(Q34="FEMALE_ADULT_84","FEMALE_ADULT_84",IF(Q34="MALE_CUB","MALE_JUVENILE",IF(Q34="MALE_JUVENILE","MALE_SUBADULT",IF(Q34="MALE_SUBADULT","MALE_ADULT_36_48",IF(Q34="MALE_ADULT_36_48","MALE_ADULT_48_60",IF(Q34="MALE_ADULT_48_60","MALE_ADULT_60_72",IF(Q34="MALE_ADULT_60_72","MALE_ADULT_72_84",IF(Q34="MALE_ADULT_72_84","MALE_ADULT_84",IF(Q34="MALE_ADULT_84","MALE_ADULT_84",IF(Q34="NA_CUB","NA_JUVENILE",IF(Q34="NA_JUVENILE","NA_ADULT",IF(Q34="NA_ADULT","NA_ADULT","NA"))))))))))))))))))))))))))</f>
        <v>MALE_ADULT_60_72</v>
      </c>
      <c r="S34" s="1" t="str">
        <f t="shared" si="8"/>
        <v>CENSORED</v>
      </c>
      <c r="T34" s="1" t="str">
        <f t="shared" si="9"/>
        <v>CENSORED</v>
      </c>
      <c r="U34" s="1" t="str">
        <f t="shared" si="10"/>
        <v>CENSORED</v>
      </c>
      <c r="V34" s="1" t="str">
        <f t="shared" si="11"/>
        <v>CENSORED</v>
      </c>
      <c r="W34" s="1" t="str">
        <f t="shared" si="12"/>
        <v>CENSORED</v>
      </c>
      <c r="X34" s="1" t="str">
        <f t="shared" si="13"/>
        <v>CENSORED</v>
      </c>
      <c r="Y34" s="1" t="str">
        <f t="shared" si="14"/>
        <v>CENSORED</v>
      </c>
    </row>
    <row r="35" spans="1:25" x14ac:dyDescent="0.2">
      <c r="A35" s="1">
        <f>KZN_RAW_DATA!O35</f>
        <v>34</v>
      </c>
      <c r="B35" s="1" t="str">
        <f>KZN_RAW_DATA!P35</f>
        <v>MALE</v>
      </c>
      <c r="C35" s="28">
        <f>KZN_RAW_DATA!F35</f>
        <v>37777</v>
      </c>
      <c r="D35" s="28">
        <f>KZN_RAW_DATA!G35</f>
        <v>38508</v>
      </c>
      <c r="E35" s="29">
        <f t="shared" si="15"/>
        <v>2005</v>
      </c>
      <c r="F35" s="28">
        <f>KZN_RAW_DATA!H35</f>
        <v>38967</v>
      </c>
      <c r="G35" s="29">
        <f t="shared" si="16"/>
        <v>2006</v>
      </c>
      <c r="H35" s="1">
        <f>KZN_RAW_DATA!Q35</f>
        <v>24</v>
      </c>
      <c r="I35" s="1" t="str">
        <f>KZN_RAW_DATA!R35</f>
        <v>JUVENILE</v>
      </c>
      <c r="J35" s="1" t="str">
        <f>KZN_RAW_DATA!S35</f>
        <v>MALE_JUVENILE</v>
      </c>
      <c r="K35" s="1" t="str">
        <f>KZN_RAW_DATA!V35</f>
        <v>ADULT_36_48</v>
      </c>
      <c r="L35" s="1" t="str">
        <f>KZN_RAW_DATA!W35</f>
        <v>MALE_ADULT_36_48</v>
      </c>
      <c r="M35" s="1" t="str">
        <f t="shared" si="6"/>
        <v>CENSORED</v>
      </c>
      <c r="N35" s="29">
        <f>KZN_RAW_DATA!U35</f>
        <v>0</v>
      </c>
      <c r="O35" s="1" t="str">
        <f t="shared" si="7"/>
        <v>NA</v>
      </c>
      <c r="P35" s="1" t="str">
        <f t="shared" si="17"/>
        <v>NA</v>
      </c>
      <c r="Q35" s="1" t="str">
        <f t="shared" si="18"/>
        <v>NA</v>
      </c>
      <c r="R35" s="1" t="str">
        <f t="shared" si="19"/>
        <v>MALE_JUVENILE</v>
      </c>
      <c r="S35" s="1" t="str">
        <f t="shared" si="8"/>
        <v>MALE_SUBADULT</v>
      </c>
      <c r="T35" s="1" t="str">
        <f t="shared" si="9"/>
        <v>CENSORED</v>
      </c>
      <c r="U35" s="1" t="str">
        <f t="shared" si="10"/>
        <v>CENSORED</v>
      </c>
      <c r="V35" s="1" t="str">
        <f t="shared" si="11"/>
        <v>CENSORED</v>
      </c>
      <c r="W35" s="1" t="str">
        <f t="shared" si="12"/>
        <v>CENSORED</v>
      </c>
      <c r="X35" s="1" t="str">
        <f t="shared" si="13"/>
        <v>CENSORED</v>
      </c>
      <c r="Y35" s="1" t="str">
        <f t="shared" si="14"/>
        <v>CENSORED</v>
      </c>
    </row>
    <row r="36" spans="1:25" x14ac:dyDescent="0.2">
      <c r="A36" s="1">
        <f>KZN_RAW_DATA!O36</f>
        <v>35</v>
      </c>
      <c r="B36" s="1" t="str">
        <f>KZN_RAW_DATA!P36</f>
        <v>MALE</v>
      </c>
      <c r="C36" s="28">
        <f>KZN_RAW_DATA!F36</f>
        <v>35225</v>
      </c>
      <c r="D36" s="28">
        <f>KZN_RAW_DATA!G36</f>
        <v>38512</v>
      </c>
      <c r="E36" s="29">
        <f t="shared" si="15"/>
        <v>2005</v>
      </c>
      <c r="F36" s="28">
        <f>KZN_RAW_DATA!H36</f>
        <v>38891</v>
      </c>
      <c r="G36" s="29">
        <f t="shared" si="16"/>
        <v>2006</v>
      </c>
      <c r="H36" s="1">
        <f>KZN_RAW_DATA!Q36</f>
        <v>108</v>
      </c>
      <c r="I36" s="1" t="str">
        <f>KZN_RAW_DATA!R36</f>
        <v>ADULT_84</v>
      </c>
      <c r="J36" s="1" t="str">
        <f>KZN_RAW_DATA!S36</f>
        <v>MALE_ADULT_84</v>
      </c>
      <c r="K36" s="1" t="str">
        <f>KZN_RAW_DATA!V36</f>
        <v>ADULT_84</v>
      </c>
      <c r="L36" s="1" t="str">
        <f>KZN_RAW_DATA!W36</f>
        <v>MALE_ADULT_84</v>
      </c>
      <c r="M36" s="1" t="str">
        <f t="shared" si="6"/>
        <v>MORTALITY</v>
      </c>
      <c r="N36" s="29">
        <f>KZN_RAW_DATA!U36</f>
        <v>1</v>
      </c>
      <c r="O36" s="1" t="str">
        <f t="shared" si="7"/>
        <v>NA</v>
      </c>
      <c r="P36" s="1" t="str">
        <f t="shared" si="17"/>
        <v>NA</v>
      </c>
      <c r="Q36" s="1" t="str">
        <f t="shared" si="18"/>
        <v>NA</v>
      </c>
      <c r="R36" s="1" t="str">
        <f t="shared" si="19"/>
        <v>MALE_ADULT_84</v>
      </c>
      <c r="S36" s="1" t="str">
        <f t="shared" si="8"/>
        <v>MALE_ADULT_84</v>
      </c>
      <c r="T36" s="1" t="str">
        <f t="shared" si="9"/>
        <v>MORTALITY</v>
      </c>
      <c r="U36" s="1" t="str">
        <f t="shared" si="10"/>
        <v>MORTALITY</v>
      </c>
      <c r="V36" s="1" t="str">
        <f t="shared" si="11"/>
        <v>MORTALITY</v>
      </c>
      <c r="W36" s="1" t="str">
        <f t="shared" si="12"/>
        <v>MORTALITY</v>
      </c>
      <c r="X36" s="1" t="str">
        <f t="shared" si="13"/>
        <v>MORTALITY</v>
      </c>
      <c r="Y36" s="1" t="str">
        <f t="shared" si="14"/>
        <v>MORTALITY</v>
      </c>
    </row>
    <row r="37" spans="1:25" x14ac:dyDescent="0.2">
      <c r="A37" s="1">
        <f>KZN_RAW_DATA!O37</f>
        <v>36</v>
      </c>
      <c r="B37" s="1" t="str">
        <f>KZN_RAW_DATA!P37</f>
        <v>FEMALE</v>
      </c>
      <c r="C37" s="28">
        <f>KZN_RAW_DATA!F37</f>
        <v>37437</v>
      </c>
      <c r="D37" s="28">
        <f>KZN_RAW_DATA!G37</f>
        <v>38533</v>
      </c>
      <c r="E37" s="29">
        <f t="shared" si="15"/>
        <v>2005</v>
      </c>
      <c r="F37" s="28">
        <f>KZN_RAW_DATA!H37</f>
        <v>38910</v>
      </c>
      <c r="G37" s="29">
        <f t="shared" si="16"/>
        <v>2006</v>
      </c>
      <c r="H37" s="1">
        <f>KZN_RAW_DATA!Q37</f>
        <v>36</v>
      </c>
      <c r="I37" s="1" t="str">
        <f>KZN_RAW_DATA!R37</f>
        <v>SUBADULT</v>
      </c>
      <c r="J37" s="1" t="str">
        <f>KZN_RAW_DATA!S37</f>
        <v>FEMALE_SUBADULT</v>
      </c>
      <c r="K37" s="1" t="str">
        <f>KZN_RAW_DATA!V37</f>
        <v>ADULT_48_60</v>
      </c>
      <c r="L37" s="1" t="str">
        <f>KZN_RAW_DATA!W37</f>
        <v>FEMALE_ADULT_48_60</v>
      </c>
      <c r="M37" s="1" t="str">
        <f t="shared" si="6"/>
        <v>CENSORED</v>
      </c>
      <c r="N37" s="29">
        <f>KZN_RAW_DATA!U37</f>
        <v>0</v>
      </c>
      <c r="O37" s="1" t="str">
        <f t="shared" si="7"/>
        <v>NA</v>
      </c>
      <c r="P37" s="1" t="str">
        <f t="shared" si="17"/>
        <v>NA</v>
      </c>
      <c r="Q37" s="1" t="str">
        <f t="shared" si="18"/>
        <v>NA</v>
      </c>
      <c r="R37" s="1" t="str">
        <f t="shared" si="19"/>
        <v>FEMALE_SUBADULT</v>
      </c>
      <c r="S37" s="1" t="str">
        <f t="shared" si="8"/>
        <v>FEMALE_ADULT_36_48</v>
      </c>
      <c r="T37" s="1" t="str">
        <f t="shared" si="9"/>
        <v>CENSORED</v>
      </c>
      <c r="U37" s="1" t="str">
        <f t="shared" si="10"/>
        <v>CENSORED</v>
      </c>
      <c r="V37" s="1" t="str">
        <f t="shared" si="11"/>
        <v>CENSORED</v>
      </c>
      <c r="W37" s="1" t="str">
        <f t="shared" si="12"/>
        <v>CENSORED</v>
      </c>
      <c r="X37" s="1" t="str">
        <f t="shared" si="13"/>
        <v>CENSORED</v>
      </c>
      <c r="Y37" s="1" t="str">
        <f t="shared" si="14"/>
        <v>CENSORED</v>
      </c>
    </row>
    <row r="38" spans="1:25" x14ac:dyDescent="0.2">
      <c r="A38" s="1">
        <f>KZN_RAW_DATA!O38</f>
        <v>37</v>
      </c>
      <c r="B38" s="1" t="str">
        <f>KZN_RAW_DATA!P38</f>
        <v>FEMALE</v>
      </c>
      <c r="C38" s="28">
        <f>KZN_RAW_DATA!F38</f>
        <v>36789</v>
      </c>
      <c r="D38" s="28">
        <f>KZN_RAW_DATA!G38</f>
        <v>38615</v>
      </c>
      <c r="E38" s="29">
        <f t="shared" si="15"/>
        <v>2005</v>
      </c>
      <c r="F38" s="28">
        <f>KZN_RAW_DATA!H38</f>
        <v>39048</v>
      </c>
      <c r="G38" s="29">
        <f t="shared" si="16"/>
        <v>2006</v>
      </c>
      <c r="H38" s="1">
        <f>KZN_RAW_DATA!Q38</f>
        <v>60</v>
      </c>
      <c r="I38" s="1" t="str">
        <f>KZN_RAW_DATA!R38</f>
        <v>ADULT_48_60</v>
      </c>
      <c r="J38" s="1" t="str">
        <f>KZN_RAW_DATA!S38</f>
        <v>FEMALE_ADULT_48_60</v>
      </c>
      <c r="K38" s="1" t="str">
        <f>KZN_RAW_DATA!V38</f>
        <v>ADULT_72_84</v>
      </c>
      <c r="L38" s="1" t="str">
        <f>KZN_RAW_DATA!W38</f>
        <v>FEMALE_ADULT_72_84</v>
      </c>
      <c r="M38" s="1" t="str">
        <f t="shared" si="6"/>
        <v>CENSORED</v>
      </c>
      <c r="N38" s="29">
        <f>KZN_RAW_DATA!U38</f>
        <v>0</v>
      </c>
      <c r="O38" s="1" t="str">
        <f t="shared" si="7"/>
        <v>NA</v>
      </c>
      <c r="P38" s="1" t="str">
        <f t="shared" si="17"/>
        <v>NA</v>
      </c>
      <c r="Q38" s="1" t="str">
        <f t="shared" si="18"/>
        <v>NA</v>
      </c>
      <c r="R38" s="1" t="str">
        <f t="shared" si="19"/>
        <v>FEMALE_ADULT_48_60</v>
      </c>
      <c r="S38" s="1" t="str">
        <f t="shared" si="8"/>
        <v>FEMALE_ADULT_60_72</v>
      </c>
      <c r="T38" s="1" t="str">
        <f t="shared" si="9"/>
        <v>CENSORED</v>
      </c>
      <c r="U38" s="1" t="str">
        <f t="shared" si="10"/>
        <v>CENSORED</v>
      </c>
      <c r="V38" s="1" t="str">
        <f t="shared" si="11"/>
        <v>CENSORED</v>
      </c>
      <c r="W38" s="1" t="str">
        <f t="shared" si="12"/>
        <v>CENSORED</v>
      </c>
      <c r="X38" s="1" t="str">
        <f t="shared" si="13"/>
        <v>CENSORED</v>
      </c>
      <c r="Y38" s="1" t="str">
        <f t="shared" si="14"/>
        <v>CENSORED</v>
      </c>
    </row>
    <row r="39" spans="1:25" x14ac:dyDescent="0.2">
      <c r="A39" s="1">
        <f>KZN_RAW_DATA!O39</f>
        <v>38</v>
      </c>
      <c r="B39" s="1" t="str">
        <f>KZN_RAW_DATA!P39</f>
        <v>MALE</v>
      </c>
      <c r="C39" s="28">
        <f>KZN_RAW_DATA!F39</f>
        <v>35353</v>
      </c>
      <c r="D39" s="28">
        <f>KZN_RAW_DATA!G39</f>
        <v>38640</v>
      </c>
      <c r="E39" s="29">
        <f t="shared" si="15"/>
        <v>2005</v>
      </c>
      <c r="F39" s="28">
        <f>KZN_RAW_DATA!H39</f>
        <v>39048</v>
      </c>
      <c r="G39" s="29">
        <f t="shared" si="16"/>
        <v>2006</v>
      </c>
      <c r="H39" s="1">
        <f>KZN_RAW_DATA!Q39</f>
        <v>108</v>
      </c>
      <c r="I39" s="1" t="str">
        <f>KZN_RAW_DATA!R39</f>
        <v>ADULT_84</v>
      </c>
      <c r="J39" s="1" t="str">
        <f>KZN_RAW_DATA!S39</f>
        <v>MALE_ADULT_84</v>
      </c>
      <c r="K39" s="1" t="str">
        <f>KZN_RAW_DATA!V39</f>
        <v>ADULT_84</v>
      </c>
      <c r="L39" s="1" t="str">
        <f>KZN_RAW_DATA!W39</f>
        <v>MALE_ADULT_84</v>
      </c>
      <c r="M39" s="1" t="str">
        <f t="shared" si="6"/>
        <v>CENSORED</v>
      </c>
      <c r="N39" s="29">
        <f>KZN_RAW_DATA!U39</f>
        <v>0</v>
      </c>
      <c r="O39" s="1" t="str">
        <f t="shared" si="7"/>
        <v>NA</v>
      </c>
      <c r="P39" s="1" t="str">
        <f t="shared" si="17"/>
        <v>NA</v>
      </c>
      <c r="Q39" s="1" t="str">
        <f t="shared" si="18"/>
        <v>NA</v>
      </c>
      <c r="R39" s="1" t="str">
        <f t="shared" si="19"/>
        <v>MALE_ADULT_84</v>
      </c>
      <c r="S39" s="1" t="str">
        <f t="shared" si="8"/>
        <v>MALE_ADULT_84</v>
      </c>
      <c r="T39" s="1" t="str">
        <f t="shared" si="9"/>
        <v>CENSORED</v>
      </c>
      <c r="U39" s="1" t="str">
        <f t="shared" si="10"/>
        <v>CENSORED</v>
      </c>
      <c r="V39" s="1" t="str">
        <f t="shared" si="11"/>
        <v>CENSORED</v>
      </c>
      <c r="W39" s="1" t="str">
        <f t="shared" si="12"/>
        <v>CENSORED</v>
      </c>
      <c r="X39" s="1" t="str">
        <f t="shared" si="13"/>
        <v>CENSORED</v>
      </c>
      <c r="Y39" s="1" t="str">
        <f t="shared" si="14"/>
        <v>CENSORED</v>
      </c>
    </row>
    <row r="40" spans="1:25" x14ac:dyDescent="0.2">
      <c r="A40" s="1">
        <f>KZN_RAW_DATA!O40</f>
        <v>39</v>
      </c>
      <c r="B40" s="1" t="str">
        <f>KZN_RAW_DATA!P40</f>
        <v>FEMALE</v>
      </c>
      <c r="C40" s="28">
        <f>KZN_RAW_DATA!F40</f>
        <v>38581</v>
      </c>
      <c r="D40" s="28">
        <f>KZN_RAW_DATA!G40</f>
        <v>38696</v>
      </c>
      <c r="E40" s="29">
        <f t="shared" si="15"/>
        <v>2005</v>
      </c>
      <c r="F40" s="28">
        <f>KZN_RAW_DATA!H40</f>
        <v>40210</v>
      </c>
      <c r="G40" s="29">
        <f t="shared" si="16"/>
        <v>2010</v>
      </c>
      <c r="H40" s="1">
        <f>KZN_RAW_DATA!Q40</f>
        <v>4</v>
      </c>
      <c r="I40" s="1" t="str">
        <f>KZN_RAW_DATA!R40</f>
        <v>CUB</v>
      </c>
      <c r="J40" s="1" t="str">
        <f>KZN_RAW_DATA!S40</f>
        <v>FEMALE_CUB</v>
      </c>
      <c r="K40" s="1" t="str">
        <f>KZN_RAW_DATA!V40</f>
        <v>ADULT_48_60</v>
      </c>
      <c r="L40" s="1" t="str">
        <f>KZN_RAW_DATA!W40</f>
        <v>FEMALE_ADULT_48_60</v>
      </c>
      <c r="M40" s="1" t="str">
        <f t="shared" si="6"/>
        <v>CENSORED</v>
      </c>
      <c r="N40" s="29">
        <f>KZN_RAW_DATA!U40</f>
        <v>0</v>
      </c>
      <c r="O40" s="1" t="str">
        <f t="shared" si="7"/>
        <v>NA</v>
      </c>
      <c r="P40" s="1" t="str">
        <f t="shared" si="17"/>
        <v>NA</v>
      </c>
      <c r="Q40" s="1" t="str">
        <f t="shared" si="18"/>
        <v>NA</v>
      </c>
      <c r="R40" s="1" t="str">
        <f t="shared" si="19"/>
        <v>FEMALE_CUB</v>
      </c>
      <c r="S40" s="1" t="str">
        <f t="shared" si="8"/>
        <v>FEMALE_JUVENILE</v>
      </c>
      <c r="T40" s="1" t="str">
        <f t="shared" si="9"/>
        <v>FEMALE_SUBADULT</v>
      </c>
      <c r="U40" s="1" t="str">
        <f t="shared" si="10"/>
        <v>FEMALE_ADULT_36_48</v>
      </c>
      <c r="V40" s="1" t="str">
        <f t="shared" si="11"/>
        <v>FEMALE_ADULT_48_60</v>
      </c>
      <c r="W40" s="1" t="str">
        <f t="shared" si="12"/>
        <v>FEMALE_ADULT_60_72</v>
      </c>
      <c r="X40" s="1" t="str">
        <f t="shared" si="13"/>
        <v>CENSORED</v>
      </c>
      <c r="Y40" s="1" t="str">
        <f t="shared" si="14"/>
        <v>CENSORED</v>
      </c>
    </row>
    <row r="41" spans="1:25" x14ac:dyDescent="0.2">
      <c r="A41" s="1">
        <f>KZN_RAW_DATA!O41</f>
        <v>40</v>
      </c>
      <c r="B41" s="1" t="str">
        <f>KZN_RAW_DATA!P41</f>
        <v>FEMALE</v>
      </c>
      <c r="C41" s="28">
        <f>KZN_RAW_DATA!F41</f>
        <v>38581</v>
      </c>
      <c r="D41" s="28">
        <f>KZN_RAW_DATA!G41</f>
        <v>38696</v>
      </c>
      <c r="E41" s="29">
        <f t="shared" si="15"/>
        <v>2005</v>
      </c>
      <c r="F41" s="28">
        <f>KZN_RAW_DATA!H41</f>
        <v>39294</v>
      </c>
      <c r="G41" s="29">
        <f t="shared" si="16"/>
        <v>2007</v>
      </c>
      <c r="H41" s="1">
        <f>KZN_RAW_DATA!Q41</f>
        <v>4</v>
      </c>
      <c r="I41" s="1" t="str">
        <f>KZN_RAW_DATA!R41</f>
        <v>CUB</v>
      </c>
      <c r="J41" s="1" t="str">
        <f>KZN_RAW_DATA!S41</f>
        <v>FEMALE_CUB</v>
      </c>
      <c r="K41" s="1" t="str">
        <f>KZN_RAW_DATA!V41</f>
        <v>JUVENILE</v>
      </c>
      <c r="L41" s="1" t="str">
        <f>KZN_RAW_DATA!W41</f>
        <v>FEMALE_JUVENILE</v>
      </c>
      <c r="M41" s="1" t="str">
        <f t="shared" si="6"/>
        <v>MORTALITY</v>
      </c>
      <c r="N41" s="29">
        <f>KZN_RAW_DATA!U41</f>
        <v>1</v>
      </c>
      <c r="O41" s="1" t="str">
        <f t="shared" si="7"/>
        <v>NA</v>
      </c>
      <c r="P41" s="1" t="str">
        <f t="shared" si="17"/>
        <v>NA</v>
      </c>
      <c r="Q41" s="1" t="str">
        <f t="shared" si="18"/>
        <v>NA</v>
      </c>
      <c r="R41" s="1" t="str">
        <f t="shared" si="19"/>
        <v>FEMALE_CUB</v>
      </c>
      <c r="S41" s="1" t="str">
        <f t="shared" si="8"/>
        <v>FEMALE_JUVENILE</v>
      </c>
      <c r="T41" s="1" t="str">
        <f t="shared" si="9"/>
        <v>FEMALE_SUBADULT</v>
      </c>
      <c r="U41" s="1" t="str">
        <f t="shared" si="10"/>
        <v>MORTALITY</v>
      </c>
      <c r="V41" s="1" t="str">
        <f t="shared" si="11"/>
        <v>MORTALITY</v>
      </c>
      <c r="W41" s="1" t="str">
        <f t="shared" si="12"/>
        <v>MORTALITY</v>
      </c>
      <c r="X41" s="1" t="str">
        <f t="shared" si="13"/>
        <v>MORTALITY</v>
      </c>
      <c r="Y41" s="1" t="str">
        <f t="shared" si="14"/>
        <v>MORTALITY</v>
      </c>
    </row>
    <row r="42" spans="1:25" x14ac:dyDescent="0.2">
      <c r="A42" s="1">
        <f>KZN_RAW_DATA!O42</f>
        <v>41</v>
      </c>
      <c r="B42" s="1" t="str">
        <f>KZN_RAW_DATA!P42</f>
        <v>NA</v>
      </c>
      <c r="C42" s="28">
        <f>KZN_RAW_DATA!F42</f>
        <v>38565</v>
      </c>
      <c r="D42" s="28">
        <f>KZN_RAW_DATA!G42</f>
        <v>38698</v>
      </c>
      <c r="E42" s="29">
        <f t="shared" si="15"/>
        <v>2005</v>
      </c>
      <c r="F42" s="28">
        <f>KZN_RAW_DATA!H42</f>
        <v>38714</v>
      </c>
      <c r="G42" s="29">
        <f t="shared" si="16"/>
        <v>2005</v>
      </c>
      <c r="H42" s="1">
        <f>KZN_RAW_DATA!Q42</f>
        <v>4</v>
      </c>
      <c r="I42" s="1" t="str">
        <f>KZN_RAW_DATA!R42</f>
        <v>CUB</v>
      </c>
      <c r="J42" s="1" t="str">
        <f>KZN_RAW_DATA!S42</f>
        <v>NA_CUB</v>
      </c>
      <c r="K42" s="1" t="str">
        <f>KZN_RAW_DATA!V42</f>
        <v>CUB</v>
      </c>
      <c r="L42" s="1" t="str">
        <f>KZN_RAW_DATA!W42</f>
        <v>NA_CUB</v>
      </c>
      <c r="M42" s="1" t="str">
        <f t="shared" si="6"/>
        <v>CENSORED</v>
      </c>
      <c r="N42" s="29">
        <f>KZN_RAW_DATA!U42</f>
        <v>0</v>
      </c>
      <c r="O42" s="1" t="str">
        <f t="shared" si="7"/>
        <v>NA</v>
      </c>
      <c r="P42" s="1" t="str">
        <f t="shared" si="17"/>
        <v>NA</v>
      </c>
      <c r="Q42" s="1" t="str">
        <f t="shared" si="18"/>
        <v>NA</v>
      </c>
      <c r="R42" s="1" t="str">
        <f t="shared" si="19"/>
        <v>NA_CUB</v>
      </c>
      <c r="S42" s="1" t="str">
        <f t="shared" si="8"/>
        <v>CENSORED</v>
      </c>
      <c r="T42" s="1" t="str">
        <f t="shared" si="9"/>
        <v>CENSORED</v>
      </c>
      <c r="U42" s="1" t="str">
        <f t="shared" si="10"/>
        <v>CENSORED</v>
      </c>
      <c r="V42" s="1" t="str">
        <f t="shared" si="11"/>
        <v>CENSORED</v>
      </c>
      <c r="W42" s="1" t="str">
        <f t="shared" si="12"/>
        <v>CENSORED</v>
      </c>
      <c r="X42" s="1" t="str">
        <f t="shared" si="13"/>
        <v>CENSORED</v>
      </c>
      <c r="Y42" s="1" t="str">
        <f t="shared" si="14"/>
        <v>CENSORED</v>
      </c>
    </row>
    <row r="43" spans="1:25" x14ac:dyDescent="0.2">
      <c r="A43" s="1">
        <f>KZN_RAW_DATA!O43</f>
        <v>42</v>
      </c>
      <c r="B43" s="1" t="str">
        <f>KZN_RAW_DATA!P43</f>
        <v>FEMALE</v>
      </c>
      <c r="C43" s="28">
        <f>KZN_RAW_DATA!F43</f>
        <v>38662</v>
      </c>
      <c r="D43" s="28">
        <f>KZN_RAW_DATA!G43</f>
        <v>38718</v>
      </c>
      <c r="E43" s="29">
        <f t="shared" si="15"/>
        <v>2006</v>
      </c>
      <c r="F43" s="28">
        <f>KZN_RAW_DATA!H43</f>
        <v>40885</v>
      </c>
      <c r="G43" s="29">
        <f t="shared" si="16"/>
        <v>2011</v>
      </c>
      <c r="H43" s="1">
        <f>KZN_RAW_DATA!Q43</f>
        <v>2</v>
      </c>
      <c r="I43" s="1" t="str">
        <f>KZN_RAW_DATA!R43</f>
        <v>CUB</v>
      </c>
      <c r="J43" s="1" t="str">
        <f>KZN_RAW_DATA!S43</f>
        <v>FEMALE_CUB</v>
      </c>
      <c r="K43" s="1" t="str">
        <f>KZN_RAW_DATA!V43</f>
        <v>ADULT_72_84</v>
      </c>
      <c r="L43" s="1" t="str">
        <f>KZN_RAW_DATA!W43</f>
        <v>FEMALE_ADULT_72_84</v>
      </c>
      <c r="M43" s="1" t="str">
        <f t="shared" si="6"/>
        <v>CENSORED</v>
      </c>
      <c r="N43" s="29">
        <f>KZN_RAW_DATA!U43</f>
        <v>0</v>
      </c>
      <c r="O43" s="1" t="str">
        <f t="shared" si="7"/>
        <v>NA</v>
      </c>
      <c r="P43" s="1" t="str">
        <f t="shared" si="17"/>
        <v>NA</v>
      </c>
      <c r="Q43" s="1" t="str">
        <f t="shared" si="18"/>
        <v>NA</v>
      </c>
      <c r="R43" s="1" t="str">
        <f t="shared" si="19"/>
        <v>NA</v>
      </c>
      <c r="S43" s="1" t="str">
        <f t="shared" si="8"/>
        <v>FEMALE_CUB</v>
      </c>
      <c r="T43" s="1" t="str">
        <f t="shared" si="9"/>
        <v>FEMALE_JUVENILE</v>
      </c>
      <c r="U43" s="1" t="str">
        <f t="shared" si="10"/>
        <v>FEMALE_SUBADULT</v>
      </c>
      <c r="V43" s="1" t="str">
        <f t="shared" si="11"/>
        <v>FEMALE_ADULT_36_48</v>
      </c>
      <c r="W43" s="1" t="str">
        <f t="shared" si="12"/>
        <v>FEMALE_ADULT_48_60</v>
      </c>
      <c r="X43" s="1" t="str">
        <f t="shared" si="13"/>
        <v>FEMALE_ADULT_60_72</v>
      </c>
      <c r="Y43" s="1" t="str">
        <f t="shared" si="14"/>
        <v>CENSORED</v>
      </c>
    </row>
    <row r="44" spans="1:25" x14ac:dyDescent="0.2">
      <c r="A44" s="1">
        <f>KZN_RAW_DATA!O44</f>
        <v>43</v>
      </c>
      <c r="B44" s="1" t="str">
        <f>KZN_RAW_DATA!P44</f>
        <v>MALE</v>
      </c>
      <c r="C44" s="28">
        <f>KZN_RAW_DATA!F44</f>
        <v>37636</v>
      </c>
      <c r="D44" s="28">
        <f>KZN_RAW_DATA!G44</f>
        <v>38732</v>
      </c>
      <c r="E44" s="29">
        <f t="shared" si="15"/>
        <v>2006</v>
      </c>
      <c r="F44" s="28">
        <f>KZN_RAW_DATA!H44</f>
        <v>38978</v>
      </c>
      <c r="G44" s="29">
        <f t="shared" si="16"/>
        <v>2006</v>
      </c>
      <c r="H44" s="1">
        <f>KZN_RAW_DATA!Q44</f>
        <v>36</v>
      </c>
      <c r="I44" s="1" t="str">
        <f>KZN_RAW_DATA!R44</f>
        <v>SUBADULT</v>
      </c>
      <c r="J44" s="1" t="str">
        <f>KZN_RAW_DATA!S44</f>
        <v>MALE_SUBADULT</v>
      </c>
      <c r="K44" s="1" t="str">
        <f>KZN_RAW_DATA!V44</f>
        <v>ADULT_36_48</v>
      </c>
      <c r="L44" s="1" t="str">
        <f>KZN_RAW_DATA!W44</f>
        <v>MALE_ADULT_36_48</v>
      </c>
      <c r="M44" s="1" t="str">
        <f t="shared" si="6"/>
        <v>MORTALITY</v>
      </c>
      <c r="N44" s="29">
        <f>KZN_RAW_DATA!U44</f>
        <v>1</v>
      </c>
      <c r="O44" s="1" t="str">
        <f t="shared" si="7"/>
        <v>NA</v>
      </c>
      <c r="P44" s="1" t="str">
        <f t="shared" si="17"/>
        <v>NA</v>
      </c>
      <c r="Q44" s="1" t="str">
        <f t="shared" si="18"/>
        <v>NA</v>
      </c>
      <c r="R44" s="1" t="str">
        <f t="shared" si="19"/>
        <v>NA</v>
      </c>
      <c r="S44" s="1" t="str">
        <f t="shared" si="8"/>
        <v>MALE_SUBADULT</v>
      </c>
      <c r="T44" s="1" t="str">
        <f t="shared" si="9"/>
        <v>MORTALITY</v>
      </c>
      <c r="U44" s="1" t="str">
        <f t="shared" si="10"/>
        <v>MORTALITY</v>
      </c>
      <c r="V44" s="1" t="str">
        <f t="shared" si="11"/>
        <v>MORTALITY</v>
      </c>
      <c r="W44" s="1" t="str">
        <f t="shared" si="12"/>
        <v>MORTALITY</v>
      </c>
      <c r="X44" s="1" t="str">
        <f t="shared" si="13"/>
        <v>MORTALITY</v>
      </c>
      <c r="Y44" s="1" t="str">
        <f t="shared" si="14"/>
        <v>MORTALITY</v>
      </c>
    </row>
    <row r="45" spans="1:25" x14ac:dyDescent="0.2">
      <c r="A45" s="1">
        <f>KZN_RAW_DATA!O45</f>
        <v>44</v>
      </c>
      <c r="B45" s="1" t="str">
        <f>KZN_RAW_DATA!P45</f>
        <v>MALE</v>
      </c>
      <c r="C45" s="28">
        <f>KZN_RAW_DATA!F45</f>
        <v>36985</v>
      </c>
      <c r="D45" s="28">
        <f>KZN_RAW_DATA!G45</f>
        <v>38811</v>
      </c>
      <c r="E45" s="29">
        <f t="shared" si="15"/>
        <v>2006</v>
      </c>
      <c r="F45" s="28">
        <f>KZN_RAW_DATA!H45</f>
        <v>38825</v>
      </c>
      <c r="G45" s="29">
        <f t="shared" si="16"/>
        <v>2006</v>
      </c>
      <c r="H45" s="1">
        <f>KZN_RAW_DATA!Q45</f>
        <v>60</v>
      </c>
      <c r="I45" s="1" t="str">
        <f>KZN_RAW_DATA!R45</f>
        <v>ADULT_48_60</v>
      </c>
      <c r="J45" s="1" t="str">
        <f>KZN_RAW_DATA!S45</f>
        <v>MALE_ADULT_48_60</v>
      </c>
      <c r="K45" s="1" t="str">
        <f>KZN_RAW_DATA!V45</f>
        <v>ADULT_48_60</v>
      </c>
      <c r="L45" s="1" t="str">
        <f>KZN_RAW_DATA!W45</f>
        <v>MALE_ADULT_48_60</v>
      </c>
      <c r="M45" s="1" t="str">
        <f t="shared" si="6"/>
        <v>CENSORED</v>
      </c>
      <c r="N45" s="29">
        <f>KZN_RAW_DATA!U45</f>
        <v>0</v>
      </c>
      <c r="O45" s="1" t="str">
        <f t="shared" si="7"/>
        <v>NA</v>
      </c>
      <c r="P45" s="1" t="str">
        <f t="shared" si="17"/>
        <v>NA</v>
      </c>
      <c r="Q45" s="1" t="str">
        <f t="shared" si="18"/>
        <v>NA</v>
      </c>
      <c r="R45" s="1" t="str">
        <f t="shared" si="19"/>
        <v>NA</v>
      </c>
      <c r="S45" s="1" t="str">
        <f t="shared" si="8"/>
        <v>MALE_ADULT_48_60</v>
      </c>
      <c r="T45" s="1" t="str">
        <f t="shared" si="9"/>
        <v>CENSORED</v>
      </c>
      <c r="U45" s="1" t="str">
        <f t="shared" si="10"/>
        <v>CENSORED</v>
      </c>
      <c r="V45" s="1" t="str">
        <f t="shared" si="11"/>
        <v>CENSORED</v>
      </c>
      <c r="W45" s="1" t="str">
        <f t="shared" si="12"/>
        <v>CENSORED</v>
      </c>
      <c r="X45" s="1" t="str">
        <f t="shared" si="13"/>
        <v>CENSORED</v>
      </c>
      <c r="Y45" s="1" t="str">
        <f t="shared" si="14"/>
        <v>CENSORED</v>
      </c>
    </row>
    <row r="46" spans="1:25" x14ac:dyDescent="0.2">
      <c r="A46" s="1">
        <f>KZN_RAW_DATA!O46</f>
        <v>45</v>
      </c>
      <c r="B46" s="1" t="str">
        <f>KZN_RAW_DATA!P46</f>
        <v>FEMALE</v>
      </c>
      <c r="C46" s="28">
        <f>KZN_RAW_DATA!F46</f>
        <v>34481</v>
      </c>
      <c r="D46" s="28">
        <f>KZN_RAW_DATA!G46</f>
        <v>38864</v>
      </c>
      <c r="E46" s="29">
        <f t="shared" si="15"/>
        <v>2006</v>
      </c>
      <c r="F46" s="28">
        <f>KZN_RAW_DATA!H46</f>
        <v>39694</v>
      </c>
      <c r="G46" s="29">
        <f t="shared" si="16"/>
        <v>2008</v>
      </c>
      <c r="H46" s="1">
        <f>KZN_RAW_DATA!Q46</f>
        <v>144</v>
      </c>
      <c r="I46" s="1" t="str">
        <f>KZN_RAW_DATA!R46</f>
        <v>ADULT_84</v>
      </c>
      <c r="J46" s="1" t="str">
        <f>KZN_RAW_DATA!S46</f>
        <v>FEMALE_ADULT_84</v>
      </c>
      <c r="K46" s="1" t="str">
        <f>KZN_RAW_DATA!V46</f>
        <v>ADULT_84</v>
      </c>
      <c r="L46" s="1" t="str">
        <f>KZN_RAW_DATA!W46</f>
        <v>FEMALE_ADULT_84</v>
      </c>
      <c r="M46" s="1" t="str">
        <f t="shared" si="6"/>
        <v>MORTALITY</v>
      </c>
      <c r="N46" s="29">
        <f>KZN_RAW_DATA!U46</f>
        <v>1</v>
      </c>
      <c r="O46" s="1" t="str">
        <f t="shared" si="7"/>
        <v>NA</v>
      </c>
      <c r="P46" s="1" t="str">
        <f t="shared" si="17"/>
        <v>NA</v>
      </c>
      <c r="Q46" s="1" t="str">
        <f t="shared" si="18"/>
        <v>NA</v>
      </c>
      <c r="R46" s="1" t="str">
        <f t="shared" si="19"/>
        <v>NA</v>
      </c>
      <c r="S46" s="1" t="str">
        <f t="shared" si="8"/>
        <v>FEMALE_ADULT_84</v>
      </c>
      <c r="T46" s="1" t="str">
        <f t="shared" si="9"/>
        <v>FEMALE_ADULT_84</v>
      </c>
      <c r="U46" s="1" t="str">
        <f t="shared" si="10"/>
        <v>FEMALE_ADULT_84</v>
      </c>
      <c r="V46" s="1" t="str">
        <f t="shared" si="11"/>
        <v>MORTALITY</v>
      </c>
      <c r="W46" s="1" t="str">
        <f t="shared" si="12"/>
        <v>MORTALITY</v>
      </c>
      <c r="X46" s="1" t="str">
        <f t="shared" si="13"/>
        <v>MORTALITY</v>
      </c>
      <c r="Y46" s="1" t="str">
        <f t="shared" si="14"/>
        <v>MORTALITY</v>
      </c>
    </row>
    <row r="47" spans="1:25" x14ac:dyDescent="0.2">
      <c r="A47" s="1">
        <f>KZN_RAW_DATA!O47</f>
        <v>46</v>
      </c>
      <c r="B47" s="1" t="str">
        <f>KZN_RAW_DATA!P47</f>
        <v>MALE</v>
      </c>
      <c r="C47" s="28">
        <f>KZN_RAW_DATA!F47</f>
        <v>38709</v>
      </c>
      <c r="D47" s="28">
        <f>KZN_RAW_DATA!G47</f>
        <v>38882</v>
      </c>
      <c r="E47" s="29">
        <f t="shared" si="15"/>
        <v>2006</v>
      </c>
      <c r="F47" s="28">
        <f>KZN_RAW_DATA!H47</f>
        <v>39703</v>
      </c>
      <c r="G47" s="29">
        <f t="shared" si="16"/>
        <v>2008</v>
      </c>
      <c r="H47" s="1">
        <f>KZN_RAW_DATA!Q47</f>
        <v>6</v>
      </c>
      <c r="I47" s="1" t="str">
        <f>KZN_RAW_DATA!R47</f>
        <v>CUB</v>
      </c>
      <c r="J47" s="1" t="str">
        <f>KZN_RAW_DATA!S47</f>
        <v>MALE_CUB</v>
      </c>
      <c r="K47" s="1" t="str">
        <f>KZN_RAW_DATA!V47</f>
        <v>SUBADULT</v>
      </c>
      <c r="L47" s="1" t="str">
        <f>KZN_RAW_DATA!W47</f>
        <v>MALE_SUBADULT</v>
      </c>
      <c r="M47" s="1" t="str">
        <f t="shared" si="6"/>
        <v>CENSORED</v>
      </c>
      <c r="N47" s="29">
        <f>KZN_RAW_DATA!U47</f>
        <v>0</v>
      </c>
      <c r="O47" s="1" t="str">
        <f t="shared" si="7"/>
        <v>NA</v>
      </c>
      <c r="P47" s="1" t="str">
        <f t="shared" si="17"/>
        <v>NA</v>
      </c>
      <c r="Q47" s="1" t="str">
        <f t="shared" si="18"/>
        <v>NA</v>
      </c>
      <c r="R47" s="1" t="str">
        <f t="shared" si="19"/>
        <v>NA</v>
      </c>
      <c r="S47" s="1" t="str">
        <f t="shared" si="8"/>
        <v>MALE_CUB</v>
      </c>
      <c r="T47" s="1" t="str">
        <f t="shared" si="9"/>
        <v>MALE_JUVENILE</v>
      </c>
      <c r="U47" s="1" t="str">
        <f t="shared" si="10"/>
        <v>MALE_SUBADULT</v>
      </c>
      <c r="V47" s="1" t="str">
        <f t="shared" si="11"/>
        <v>CENSORED</v>
      </c>
      <c r="W47" s="1" t="str">
        <f t="shared" si="12"/>
        <v>CENSORED</v>
      </c>
      <c r="X47" s="1" t="str">
        <f t="shared" si="13"/>
        <v>CENSORED</v>
      </c>
      <c r="Y47" s="1" t="str">
        <f t="shared" si="14"/>
        <v>CENSORED</v>
      </c>
    </row>
    <row r="48" spans="1:25" x14ac:dyDescent="0.2">
      <c r="A48" s="1">
        <f>KZN_RAW_DATA!O48</f>
        <v>47</v>
      </c>
      <c r="B48" s="1" t="str">
        <f>KZN_RAW_DATA!P48</f>
        <v>FEMALE</v>
      </c>
      <c r="C48" s="28">
        <f>KZN_RAW_DATA!F48</f>
        <v>38709</v>
      </c>
      <c r="D48" s="28">
        <f>KZN_RAW_DATA!G48</f>
        <v>38882</v>
      </c>
      <c r="E48" s="29">
        <f t="shared" si="15"/>
        <v>2006</v>
      </c>
      <c r="F48" s="28">
        <f>KZN_RAW_DATA!H48</f>
        <v>39169</v>
      </c>
      <c r="G48" s="29">
        <f t="shared" si="16"/>
        <v>2007</v>
      </c>
      <c r="H48" s="1">
        <f>KZN_RAW_DATA!Q48</f>
        <v>6</v>
      </c>
      <c r="I48" s="1" t="str">
        <f>KZN_RAW_DATA!R48</f>
        <v>CUB</v>
      </c>
      <c r="J48" s="1" t="str">
        <f>KZN_RAW_DATA!S48</f>
        <v>FEMALE_CUB</v>
      </c>
      <c r="K48" s="1" t="str">
        <f>KZN_RAW_DATA!V48</f>
        <v>JUVENILE</v>
      </c>
      <c r="L48" s="1" t="str">
        <f>KZN_RAW_DATA!W48</f>
        <v>FEMALE_JUVENILE</v>
      </c>
      <c r="M48" s="1" t="str">
        <f t="shared" si="6"/>
        <v>CENSORED</v>
      </c>
      <c r="N48" s="29">
        <f>KZN_RAW_DATA!U48</f>
        <v>0</v>
      </c>
      <c r="O48" s="1" t="str">
        <f t="shared" si="7"/>
        <v>NA</v>
      </c>
      <c r="P48" s="1" t="str">
        <f t="shared" si="17"/>
        <v>NA</v>
      </c>
      <c r="Q48" s="1" t="str">
        <f t="shared" si="18"/>
        <v>NA</v>
      </c>
      <c r="R48" s="1" t="str">
        <f t="shared" si="19"/>
        <v>NA</v>
      </c>
      <c r="S48" s="1" t="str">
        <f t="shared" si="8"/>
        <v>FEMALE_CUB</v>
      </c>
      <c r="T48" s="1" t="str">
        <f t="shared" si="9"/>
        <v>FEMALE_JUVENILE</v>
      </c>
      <c r="U48" s="1" t="str">
        <f t="shared" si="10"/>
        <v>CENSORED</v>
      </c>
      <c r="V48" s="1" t="str">
        <f t="shared" si="11"/>
        <v>CENSORED</v>
      </c>
      <c r="W48" s="1" t="str">
        <f t="shared" si="12"/>
        <v>CENSORED</v>
      </c>
      <c r="X48" s="1" t="str">
        <f t="shared" si="13"/>
        <v>CENSORED</v>
      </c>
      <c r="Y48" s="1" t="str">
        <f t="shared" si="14"/>
        <v>CENSORED</v>
      </c>
    </row>
    <row r="49" spans="1:25" x14ac:dyDescent="0.2">
      <c r="A49" s="1">
        <f>KZN_RAW_DATA!O49</f>
        <v>48</v>
      </c>
      <c r="B49" s="1" t="str">
        <f>KZN_RAW_DATA!P49</f>
        <v>MALE</v>
      </c>
      <c r="C49" s="28">
        <f>KZN_RAW_DATA!F49</f>
        <v>38597</v>
      </c>
      <c r="D49" s="28">
        <f>KZN_RAW_DATA!G49</f>
        <v>38900</v>
      </c>
      <c r="E49" s="29">
        <f t="shared" si="15"/>
        <v>2006</v>
      </c>
      <c r="F49" s="28">
        <f>KZN_RAW_DATA!H49</f>
        <v>39129</v>
      </c>
      <c r="G49" s="29">
        <f t="shared" si="16"/>
        <v>2007</v>
      </c>
      <c r="H49" s="1">
        <f>KZN_RAW_DATA!Q49</f>
        <v>10</v>
      </c>
      <c r="I49" s="1" t="str">
        <f>KZN_RAW_DATA!R49</f>
        <v>CUB</v>
      </c>
      <c r="J49" s="1" t="str">
        <f>KZN_RAW_DATA!S49</f>
        <v>MALE_CUB</v>
      </c>
      <c r="K49" s="1" t="str">
        <f>KZN_RAW_DATA!V49</f>
        <v>JUVENILE</v>
      </c>
      <c r="L49" s="1" t="str">
        <f>KZN_RAW_DATA!W49</f>
        <v>MALE_JUVENILE</v>
      </c>
      <c r="M49" s="1" t="str">
        <f t="shared" si="6"/>
        <v>MORTALITY</v>
      </c>
      <c r="N49" s="29">
        <f>KZN_RAW_DATA!U49</f>
        <v>1</v>
      </c>
      <c r="O49" s="1" t="str">
        <f t="shared" si="7"/>
        <v>NA</v>
      </c>
      <c r="P49" s="1" t="str">
        <f t="shared" si="17"/>
        <v>NA</v>
      </c>
      <c r="Q49" s="1" t="str">
        <f t="shared" si="18"/>
        <v>NA</v>
      </c>
      <c r="R49" s="1" t="str">
        <f t="shared" si="19"/>
        <v>NA</v>
      </c>
      <c r="S49" s="1" t="str">
        <f t="shared" si="8"/>
        <v>MALE_CUB</v>
      </c>
      <c r="T49" s="1" t="str">
        <f t="shared" si="9"/>
        <v>MALE_JUVENILE</v>
      </c>
      <c r="U49" s="1" t="str">
        <f t="shared" si="10"/>
        <v>MORTALITY</v>
      </c>
      <c r="V49" s="1" t="str">
        <f t="shared" si="11"/>
        <v>MORTALITY</v>
      </c>
      <c r="W49" s="1" t="str">
        <f t="shared" si="12"/>
        <v>MORTALITY</v>
      </c>
      <c r="X49" s="1" t="str">
        <f t="shared" si="13"/>
        <v>MORTALITY</v>
      </c>
      <c r="Y49" s="1" t="str">
        <f t="shared" si="14"/>
        <v>MORTALITY</v>
      </c>
    </row>
    <row r="50" spans="1:25" x14ac:dyDescent="0.2">
      <c r="A50" s="1">
        <f>KZN_RAW_DATA!O50</f>
        <v>49</v>
      </c>
      <c r="B50" s="1" t="str">
        <f>KZN_RAW_DATA!P50</f>
        <v>MALE</v>
      </c>
      <c r="C50" s="28">
        <f>KZN_RAW_DATA!F50</f>
        <v>37462</v>
      </c>
      <c r="D50" s="28">
        <f>KZN_RAW_DATA!G50</f>
        <v>38923</v>
      </c>
      <c r="E50" s="29">
        <f t="shared" si="15"/>
        <v>2006</v>
      </c>
      <c r="F50" s="28">
        <f>KZN_RAW_DATA!H50</f>
        <v>39092</v>
      </c>
      <c r="G50" s="29">
        <f t="shared" si="16"/>
        <v>2007</v>
      </c>
      <c r="H50" s="1">
        <f>KZN_RAW_DATA!Q50</f>
        <v>48</v>
      </c>
      <c r="I50" s="1" t="str">
        <f>KZN_RAW_DATA!R50</f>
        <v>ADULT_36_48</v>
      </c>
      <c r="J50" s="1" t="str">
        <f>KZN_RAW_DATA!S50</f>
        <v>MALE_ADULT_36_48</v>
      </c>
      <c r="K50" s="1" t="str">
        <f>KZN_RAW_DATA!V50</f>
        <v>ADULT_48_60</v>
      </c>
      <c r="L50" s="1" t="str">
        <f>KZN_RAW_DATA!W50</f>
        <v>MALE_ADULT_48_60</v>
      </c>
      <c r="M50" s="1" t="str">
        <f t="shared" si="6"/>
        <v>CENSORED</v>
      </c>
      <c r="N50" s="29">
        <f>KZN_RAW_DATA!U50</f>
        <v>0</v>
      </c>
      <c r="O50" s="1" t="str">
        <f t="shared" si="7"/>
        <v>NA</v>
      </c>
      <c r="P50" s="1" t="str">
        <f t="shared" si="17"/>
        <v>NA</v>
      </c>
      <c r="Q50" s="1" t="str">
        <f t="shared" si="18"/>
        <v>NA</v>
      </c>
      <c r="R50" s="1" t="str">
        <f t="shared" si="19"/>
        <v>NA</v>
      </c>
      <c r="S50" s="1" t="str">
        <f t="shared" si="8"/>
        <v>MALE_ADULT_36_48</v>
      </c>
      <c r="T50" s="1" t="str">
        <f t="shared" si="9"/>
        <v>MALE_ADULT_48_60</v>
      </c>
      <c r="U50" s="1" t="str">
        <f t="shared" si="10"/>
        <v>CENSORED</v>
      </c>
      <c r="V50" s="1" t="str">
        <f t="shared" si="11"/>
        <v>CENSORED</v>
      </c>
      <c r="W50" s="1" t="str">
        <f t="shared" si="12"/>
        <v>CENSORED</v>
      </c>
      <c r="X50" s="1" t="str">
        <f t="shared" si="13"/>
        <v>CENSORED</v>
      </c>
      <c r="Y50" s="1" t="str">
        <f t="shared" si="14"/>
        <v>CENSORED</v>
      </c>
    </row>
    <row r="51" spans="1:25" x14ac:dyDescent="0.2">
      <c r="A51" s="1">
        <f>KZN_RAW_DATA!O51</f>
        <v>50</v>
      </c>
      <c r="B51" s="1" t="str">
        <f>KZN_RAW_DATA!P51</f>
        <v>FEMALE</v>
      </c>
      <c r="C51" s="28">
        <f>KZN_RAW_DATA!F51</f>
        <v>38679</v>
      </c>
      <c r="D51" s="28">
        <f>KZN_RAW_DATA!G51</f>
        <v>38983</v>
      </c>
      <c r="E51" s="29">
        <f t="shared" si="15"/>
        <v>2006</v>
      </c>
      <c r="F51" s="28">
        <f>KZN_RAW_DATA!H51</f>
        <v>39591</v>
      </c>
      <c r="G51" s="29">
        <f t="shared" si="16"/>
        <v>2008</v>
      </c>
      <c r="H51" s="1">
        <f>KZN_RAW_DATA!Q51</f>
        <v>10</v>
      </c>
      <c r="I51" s="1" t="str">
        <f>KZN_RAW_DATA!R51</f>
        <v>CUB</v>
      </c>
      <c r="J51" s="1" t="str">
        <f>KZN_RAW_DATA!S51</f>
        <v>FEMALE_CUB</v>
      </c>
      <c r="K51" s="1" t="str">
        <f>KZN_RAW_DATA!V51</f>
        <v>SUBADULT</v>
      </c>
      <c r="L51" s="1" t="str">
        <f>KZN_RAW_DATA!W51</f>
        <v>FEMALE_SUBADULT</v>
      </c>
      <c r="M51" s="1" t="str">
        <f t="shared" si="6"/>
        <v>CENSORED</v>
      </c>
      <c r="N51" s="29">
        <f>KZN_RAW_DATA!U51</f>
        <v>0</v>
      </c>
      <c r="O51" s="1" t="str">
        <f t="shared" si="7"/>
        <v>NA</v>
      </c>
      <c r="P51" s="1" t="str">
        <f t="shared" si="17"/>
        <v>NA</v>
      </c>
      <c r="Q51" s="1" t="str">
        <f t="shared" si="18"/>
        <v>NA</v>
      </c>
      <c r="R51" s="1" t="str">
        <f t="shared" si="19"/>
        <v>NA</v>
      </c>
      <c r="S51" s="1" t="str">
        <f t="shared" si="8"/>
        <v>FEMALE_CUB</v>
      </c>
      <c r="T51" s="1" t="str">
        <f t="shared" si="9"/>
        <v>FEMALE_JUVENILE</v>
      </c>
      <c r="U51" s="1" t="str">
        <f t="shared" si="10"/>
        <v>FEMALE_SUBADULT</v>
      </c>
      <c r="V51" s="1" t="str">
        <f t="shared" si="11"/>
        <v>CENSORED</v>
      </c>
      <c r="W51" s="1" t="str">
        <f t="shared" si="12"/>
        <v>CENSORED</v>
      </c>
      <c r="X51" s="1" t="str">
        <f t="shared" si="13"/>
        <v>CENSORED</v>
      </c>
      <c r="Y51" s="1" t="str">
        <f t="shared" si="14"/>
        <v>CENSORED</v>
      </c>
    </row>
    <row r="52" spans="1:25" x14ac:dyDescent="0.2">
      <c r="A52" s="1">
        <f>KZN_RAW_DATA!O52</f>
        <v>51</v>
      </c>
      <c r="B52" s="1" t="str">
        <f>KZN_RAW_DATA!P52</f>
        <v>FEMALE</v>
      </c>
      <c r="C52" s="28">
        <f>KZN_RAW_DATA!F52</f>
        <v>37523</v>
      </c>
      <c r="D52" s="28">
        <f>KZN_RAW_DATA!G52</f>
        <v>38984</v>
      </c>
      <c r="E52" s="29">
        <f t="shared" si="15"/>
        <v>2006</v>
      </c>
      <c r="F52" s="28">
        <f>KZN_RAW_DATA!H52</f>
        <v>39432</v>
      </c>
      <c r="G52" s="29">
        <f t="shared" si="16"/>
        <v>2007</v>
      </c>
      <c r="H52" s="1">
        <f>KZN_RAW_DATA!Q52</f>
        <v>48</v>
      </c>
      <c r="I52" s="1" t="str">
        <f>KZN_RAW_DATA!R52</f>
        <v>ADULT_36_48</v>
      </c>
      <c r="J52" s="1" t="str">
        <f>KZN_RAW_DATA!S52</f>
        <v>FEMALE_ADULT_36_48</v>
      </c>
      <c r="K52" s="1" t="str">
        <f>KZN_RAW_DATA!V52</f>
        <v>ADULT_60_72</v>
      </c>
      <c r="L52" s="1" t="str">
        <f>KZN_RAW_DATA!W52</f>
        <v>FEMALE_ADULT_60_72</v>
      </c>
      <c r="M52" s="1" t="str">
        <f t="shared" si="6"/>
        <v>CENSORED</v>
      </c>
      <c r="N52" s="29">
        <f>KZN_RAW_DATA!U52</f>
        <v>0</v>
      </c>
      <c r="O52" s="1" t="str">
        <f t="shared" si="7"/>
        <v>NA</v>
      </c>
      <c r="P52" s="1" t="str">
        <f t="shared" si="17"/>
        <v>NA</v>
      </c>
      <c r="Q52" s="1" t="str">
        <f t="shared" si="18"/>
        <v>NA</v>
      </c>
      <c r="R52" s="1" t="str">
        <f t="shared" si="19"/>
        <v>NA</v>
      </c>
      <c r="S52" s="1" t="str">
        <f t="shared" si="8"/>
        <v>FEMALE_ADULT_36_48</v>
      </c>
      <c r="T52" s="1" t="str">
        <f t="shared" si="9"/>
        <v>FEMALE_ADULT_48_60</v>
      </c>
      <c r="U52" s="1" t="str">
        <f t="shared" si="10"/>
        <v>CENSORED</v>
      </c>
      <c r="V52" s="1" t="str">
        <f t="shared" si="11"/>
        <v>CENSORED</v>
      </c>
      <c r="W52" s="1" t="str">
        <f t="shared" si="12"/>
        <v>CENSORED</v>
      </c>
      <c r="X52" s="1" t="str">
        <f t="shared" si="13"/>
        <v>CENSORED</v>
      </c>
      <c r="Y52" s="1" t="str">
        <f t="shared" si="14"/>
        <v>CENSORED</v>
      </c>
    </row>
    <row r="53" spans="1:25" x14ac:dyDescent="0.2">
      <c r="A53" s="1">
        <f>KZN_RAW_DATA!O53</f>
        <v>52</v>
      </c>
      <c r="B53" s="1" t="str">
        <f>KZN_RAW_DATA!P53</f>
        <v>FEMALE</v>
      </c>
      <c r="C53" s="28">
        <f>KZN_RAW_DATA!F53</f>
        <v>39019</v>
      </c>
      <c r="D53" s="28">
        <f>KZN_RAW_DATA!G53</f>
        <v>39044</v>
      </c>
      <c r="E53" s="29">
        <f t="shared" si="15"/>
        <v>2006</v>
      </c>
      <c r="F53" s="28">
        <f>KZN_RAW_DATA!H53</f>
        <v>39970</v>
      </c>
      <c r="G53" s="29">
        <f t="shared" si="16"/>
        <v>2009</v>
      </c>
      <c r="H53" s="1">
        <f>KZN_RAW_DATA!Q53</f>
        <v>1</v>
      </c>
      <c r="I53" s="1" t="str">
        <f>KZN_RAW_DATA!R53</f>
        <v>CUB</v>
      </c>
      <c r="J53" s="1" t="str">
        <f>KZN_RAW_DATA!S53</f>
        <v>FEMALE_CUB</v>
      </c>
      <c r="K53" s="1" t="str">
        <f>KZN_RAW_DATA!V53</f>
        <v>SUBADULT</v>
      </c>
      <c r="L53" s="1" t="str">
        <f>KZN_RAW_DATA!W53</f>
        <v>FEMALE_SUBADULT</v>
      </c>
      <c r="M53" s="1" t="str">
        <f t="shared" si="6"/>
        <v>MORTALITY</v>
      </c>
      <c r="N53" s="29">
        <f>KZN_RAW_DATA!U53</f>
        <v>1</v>
      </c>
      <c r="O53" s="1" t="str">
        <f t="shared" si="7"/>
        <v>NA</v>
      </c>
      <c r="P53" s="1" t="str">
        <f t="shared" si="17"/>
        <v>NA</v>
      </c>
      <c r="Q53" s="1" t="str">
        <f t="shared" si="18"/>
        <v>NA</v>
      </c>
      <c r="R53" s="1" t="str">
        <f t="shared" si="19"/>
        <v>NA</v>
      </c>
      <c r="S53" s="1" t="str">
        <f t="shared" si="8"/>
        <v>FEMALE_CUB</v>
      </c>
      <c r="T53" s="1" t="str">
        <f t="shared" si="9"/>
        <v>FEMALE_JUVENILE</v>
      </c>
      <c r="U53" s="1" t="str">
        <f t="shared" si="10"/>
        <v>FEMALE_SUBADULT</v>
      </c>
      <c r="V53" s="1" t="str">
        <f t="shared" si="11"/>
        <v>FEMALE_ADULT_36_48</v>
      </c>
      <c r="W53" s="1" t="str">
        <f t="shared" si="12"/>
        <v>MORTALITY</v>
      </c>
      <c r="X53" s="1" t="str">
        <f t="shared" si="13"/>
        <v>MORTALITY</v>
      </c>
      <c r="Y53" s="1" t="str">
        <f t="shared" si="14"/>
        <v>MORTALITY</v>
      </c>
    </row>
    <row r="54" spans="1:25" x14ac:dyDescent="0.2">
      <c r="A54" s="1">
        <f>KZN_RAW_DATA!O54</f>
        <v>53</v>
      </c>
      <c r="B54" s="1" t="str">
        <f>KZN_RAW_DATA!P54</f>
        <v>NA</v>
      </c>
      <c r="C54" s="28">
        <f>KZN_RAW_DATA!F54</f>
        <v>39027</v>
      </c>
      <c r="D54" s="28">
        <f>KZN_RAW_DATA!G54</f>
        <v>39088</v>
      </c>
      <c r="E54" s="29">
        <f t="shared" si="15"/>
        <v>2007</v>
      </c>
      <c r="F54" s="28">
        <f>KZN_RAW_DATA!H54</f>
        <v>39091</v>
      </c>
      <c r="G54" s="29">
        <f t="shared" si="16"/>
        <v>2007</v>
      </c>
      <c r="H54" s="1">
        <f>KZN_RAW_DATA!Q54</f>
        <v>2</v>
      </c>
      <c r="I54" s="1" t="str">
        <f>KZN_RAW_DATA!R54</f>
        <v>CUB</v>
      </c>
      <c r="J54" s="1" t="str">
        <f>KZN_RAW_DATA!S54</f>
        <v>NA_CUB</v>
      </c>
      <c r="K54" s="1" t="str">
        <f>KZN_RAW_DATA!V54</f>
        <v>CUB</v>
      </c>
      <c r="L54" s="1" t="str">
        <f>KZN_RAW_DATA!W54</f>
        <v>NA_CUB</v>
      </c>
      <c r="M54" s="1" t="str">
        <f t="shared" si="6"/>
        <v>MORTALITY</v>
      </c>
      <c r="N54" s="29">
        <f>KZN_RAW_DATA!U54</f>
        <v>1</v>
      </c>
      <c r="O54" s="1" t="str">
        <f t="shared" si="7"/>
        <v>NA</v>
      </c>
      <c r="P54" s="1" t="str">
        <f t="shared" si="17"/>
        <v>NA</v>
      </c>
      <c r="Q54" s="1" t="str">
        <f t="shared" si="18"/>
        <v>NA</v>
      </c>
      <c r="R54" s="1" t="str">
        <f t="shared" si="19"/>
        <v>NA</v>
      </c>
      <c r="S54" s="1" t="str">
        <f t="shared" si="8"/>
        <v>NA</v>
      </c>
      <c r="T54" s="1" t="str">
        <f t="shared" si="9"/>
        <v>NA_CUB</v>
      </c>
      <c r="U54" s="1" t="str">
        <f t="shared" si="10"/>
        <v>MORTALITY</v>
      </c>
      <c r="V54" s="1" t="str">
        <f t="shared" si="11"/>
        <v>MORTALITY</v>
      </c>
      <c r="W54" s="1" t="str">
        <f t="shared" si="12"/>
        <v>MORTALITY</v>
      </c>
      <c r="X54" s="1" t="str">
        <f t="shared" si="13"/>
        <v>MORTALITY</v>
      </c>
      <c r="Y54" s="1" t="str">
        <f t="shared" si="14"/>
        <v>MORTALITY</v>
      </c>
    </row>
    <row r="55" spans="1:25" x14ac:dyDescent="0.2">
      <c r="A55" s="1">
        <f>KZN_RAW_DATA!O55</f>
        <v>54</v>
      </c>
      <c r="B55" s="1" t="str">
        <f>KZN_RAW_DATA!P55</f>
        <v>NA</v>
      </c>
      <c r="C55" s="28">
        <f>KZN_RAW_DATA!F55</f>
        <v>39027</v>
      </c>
      <c r="D55" s="28">
        <f>KZN_RAW_DATA!G55</f>
        <v>39088</v>
      </c>
      <c r="E55" s="29">
        <f t="shared" si="15"/>
        <v>2007</v>
      </c>
      <c r="F55" s="28">
        <f>KZN_RAW_DATA!H55</f>
        <v>39091</v>
      </c>
      <c r="G55" s="29">
        <f t="shared" si="16"/>
        <v>2007</v>
      </c>
      <c r="H55" s="1">
        <f>KZN_RAW_DATA!Q55</f>
        <v>2</v>
      </c>
      <c r="I55" s="1" t="str">
        <f>KZN_RAW_DATA!R55</f>
        <v>CUB</v>
      </c>
      <c r="J55" s="1" t="str">
        <f>KZN_RAW_DATA!S55</f>
        <v>NA_CUB</v>
      </c>
      <c r="K55" s="1" t="str">
        <f>KZN_RAW_DATA!V55</f>
        <v>CUB</v>
      </c>
      <c r="L55" s="1" t="str">
        <f>KZN_RAW_DATA!W55</f>
        <v>NA_CUB</v>
      </c>
      <c r="M55" s="1" t="str">
        <f t="shared" si="6"/>
        <v>MORTALITY</v>
      </c>
      <c r="N55" s="29">
        <f>KZN_RAW_DATA!U55</f>
        <v>1</v>
      </c>
      <c r="O55" s="1" t="str">
        <f t="shared" si="7"/>
        <v>NA</v>
      </c>
      <c r="P55" s="1" t="str">
        <f t="shared" si="17"/>
        <v>NA</v>
      </c>
      <c r="Q55" s="1" t="str">
        <f t="shared" si="18"/>
        <v>NA</v>
      </c>
      <c r="R55" s="1" t="str">
        <f t="shared" si="19"/>
        <v>NA</v>
      </c>
      <c r="S55" s="1" t="str">
        <f t="shared" si="8"/>
        <v>NA</v>
      </c>
      <c r="T55" s="1" t="str">
        <f t="shared" si="9"/>
        <v>NA_CUB</v>
      </c>
      <c r="U55" s="1" t="str">
        <f t="shared" si="10"/>
        <v>MORTALITY</v>
      </c>
      <c r="V55" s="1" t="str">
        <f t="shared" si="11"/>
        <v>MORTALITY</v>
      </c>
      <c r="W55" s="1" t="str">
        <f t="shared" si="12"/>
        <v>MORTALITY</v>
      </c>
      <c r="X55" s="1" t="str">
        <f t="shared" si="13"/>
        <v>MORTALITY</v>
      </c>
      <c r="Y55" s="1" t="str">
        <f t="shared" si="14"/>
        <v>MORTALITY</v>
      </c>
    </row>
    <row r="56" spans="1:25" x14ac:dyDescent="0.2">
      <c r="A56" s="1">
        <f>KZN_RAW_DATA!O56</f>
        <v>55</v>
      </c>
      <c r="B56" s="1" t="str">
        <f>KZN_RAW_DATA!P56</f>
        <v>FEMALE</v>
      </c>
      <c r="C56" s="28">
        <f>KZN_RAW_DATA!F56</f>
        <v>39067</v>
      </c>
      <c r="D56" s="28">
        <f>KZN_RAW_DATA!G56</f>
        <v>39142</v>
      </c>
      <c r="E56" s="29">
        <f t="shared" si="15"/>
        <v>2007</v>
      </c>
      <c r="F56" s="28">
        <f>KZN_RAW_DATA!H56</f>
        <v>39482</v>
      </c>
      <c r="G56" s="29">
        <f t="shared" si="16"/>
        <v>2008</v>
      </c>
      <c r="H56" s="1">
        <f>KZN_RAW_DATA!Q56</f>
        <v>3</v>
      </c>
      <c r="I56" s="1" t="str">
        <f>KZN_RAW_DATA!R56</f>
        <v>CUB</v>
      </c>
      <c r="J56" s="1" t="str">
        <f>KZN_RAW_DATA!S56</f>
        <v>FEMALE_CUB</v>
      </c>
      <c r="K56" s="1" t="str">
        <f>KZN_RAW_DATA!V56</f>
        <v>JUVENILE</v>
      </c>
      <c r="L56" s="1" t="str">
        <f>KZN_RAW_DATA!W56</f>
        <v>FEMALE_JUVENILE</v>
      </c>
      <c r="M56" s="1" t="str">
        <f t="shared" si="6"/>
        <v>CENSORED</v>
      </c>
      <c r="N56" s="29">
        <f>KZN_RAW_DATA!U56</f>
        <v>0</v>
      </c>
      <c r="O56" s="1" t="str">
        <f t="shared" si="7"/>
        <v>NA</v>
      </c>
      <c r="P56" s="1" t="str">
        <f t="shared" si="17"/>
        <v>NA</v>
      </c>
      <c r="Q56" s="1" t="str">
        <f t="shared" si="18"/>
        <v>NA</v>
      </c>
      <c r="R56" s="1" t="str">
        <f t="shared" si="19"/>
        <v>NA</v>
      </c>
      <c r="S56" s="1" t="str">
        <f t="shared" si="8"/>
        <v>NA</v>
      </c>
      <c r="T56" s="1" t="str">
        <f t="shared" si="9"/>
        <v>FEMALE_CUB</v>
      </c>
      <c r="U56" s="1" t="str">
        <f t="shared" si="10"/>
        <v>FEMALE_JUVENILE</v>
      </c>
      <c r="V56" s="1" t="str">
        <f t="shared" si="11"/>
        <v>CENSORED</v>
      </c>
      <c r="W56" s="1" t="str">
        <f t="shared" si="12"/>
        <v>CENSORED</v>
      </c>
      <c r="X56" s="1" t="str">
        <f t="shared" si="13"/>
        <v>CENSORED</v>
      </c>
      <c r="Y56" s="1" t="str">
        <f t="shared" si="14"/>
        <v>CENSORED</v>
      </c>
    </row>
    <row r="57" spans="1:25" x14ac:dyDescent="0.2">
      <c r="A57" s="1">
        <f>KZN_RAW_DATA!O57</f>
        <v>56</v>
      </c>
      <c r="B57" s="1" t="str">
        <f>KZN_RAW_DATA!P57</f>
        <v>MALE</v>
      </c>
      <c r="C57" s="28">
        <f>KZN_RAW_DATA!F57</f>
        <v>38880</v>
      </c>
      <c r="D57" s="28">
        <f>KZN_RAW_DATA!G57</f>
        <v>39245</v>
      </c>
      <c r="E57" s="29">
        <f t="shared" si="15"/>
        <v>2007</v>
      </c>
      <c r="F57" s="28">
        <f>KZN_RAW_DATA!H57</f>
        <v>39245</v>
      </c>
      <c r="G57" s="29">
        <f t="shared" si="16"/>
        <v>2007</v>
      </c>
      <c r="H57" s="1">
        <f>KZN_RAW_DATA!Q57</f>
        <v>12</v>
      </c>
      <c r="I57" s="1" t="str">
        <f>KZN_RAW_DATA!R57</f>
        <v>CUB</v>
      </c>
      <c r="J57" s="1" t="str">
        <f>KZN_RAW_DATA!S57</f>
        <v>MALE_CUB</v>
      </c>
      <c r="K57" s="1" t="str">
        <f>KZN_RAW_DATA!V57</f>
        <v>CUB</v>
      </c>
      <c r="L57" s="1" t="str">
        <f>KZN_RAW_DATA!W57</f>
        <v>MALE_CUB</v>
      </c>
      <c r="M57" s="1" t="str">
        <f t="shared" si="6"/>
        <v>CENSORED</v>
      </c>
      <c r="N57" s="29">
        <f>KZN_RAW_DATA!U57</f>
        <v>0</v>
      </c>
      <c r="O57" s="1" t="str">
        <f t="shared" ref="O57:O107" si="20">IF(E57=$O$1,J57,IF(E57&gt;$O$1,"NA",(IF(E57=$O$1,J57,(IF(O57="NA",J57,IF(O57="FEMALE_CUB","FEMALE_JUVENILE",IF(O57="FEMALE_JUVENILE","FEMALE_SUBADULT",IF(O57="FEMALE_SUBADULT","FEMALE_ADULT_36_48",IF(O57="FEMALE_ADULT_36_48","FEMALE_ADULT_48_60",IF(O57="FEMALE_ADULT_48_60","FEMALE_ADULT_60_72",IF(O57="FEMALE_ADULT_60_72","FEMALE_ADULT_72_84",IF(O57="FEMALE_ADULT_72_84","FEMALE_ADULT_84",IF(O57="FEMALE_ADULT_84","FEMALE_ADULT_84",IF(O57="MALE_CUB","MALE_JUVENILE",IF(O57="MALE_JUVENILE","MALE_SUBADULT",IF(O57="MALE_SUBADULT","MALE_ADULT_36_48",IF(O57="MALE_ADULT_36_48","MALE_ADULT_48_60",IF(O57="MALE_ADULT_48_60","MALE_ADULT_60_72",IF(O57="MALE_ADULT_60_72","MALE_ADULT_72_84",IF(O57="MALE_ADULT_72_84","MALE_ADULT_84",IF(O57="MALE_ADULT_84","MALE_ADULT_84",IF(O57="NA_CUB","NA_JUVENILE",IF(O57="NA_JUVENILE","NA_ADULT",IF(O57="NA_ADULT","NA_ADULT","NA")))))))))))))))))))))))))</f>
        <v>NA</v>
      </c>
      <c r="P57" s="1" t="str">
        <f t="shared" ref="P57:P107" si="21">IF($E57=P$1,$J57,IF(P$1&gt;$G57,$M57,IF($E57&gt;P$1,"NA",(IF($E57=P$1,J57,(IF(O57="NA",J57,IF(O57="FEMALE_CUB","FEMALE_JUVENILE",IF(O57="FEMALE_JUVENILE","FEMALE_SUBADULT",IF(O57="FEMALE_SUBADULT","FEMALE_ADULT_36_48",IF(O57="FEMALE_ADULT_36_48","FEMALE_ADULT_48_60",IF(O57="FEMALE_ADULT_48_60","FEMALE_ADULT_60_72",IF(O57="FEMALE_ADULT_60_72","FEMALE_ADULT_72_84",IF(O57="FEMALE_ADULT_72_84","FEMALE_ADULT_84",IF(O57="FEMALE_ADULT_84","FEMALE_ADULT_84",IF(O57="MALE_CUB","MALE_JUVENILE",IF(O57="MALE_JUVENILE","MALE_SUBADULT",IF(O57="MALE_SUBADULT","MALE_ADULT_36_48",IF(O57="MALE_ADULT_36_48","MALE_ADULT_48_60",IF(O57="MALE_ADULT_48_60","MALE_ADULT_60_72",IF(O57="MALE_ADULT_60_72","MALE_ADULT_72_84",IF(O57="MALE_ADULT_72_84","MALE_ADULT_84",IF(O57="MALE_ADULT_84","MALE_ADULT_84",IF(O57="NA_CUB","NA_JUVENILE",IF(O57="NA_JUVENILE","NA_ADULT",IF(O57="NA_ADULT","NA_ADULT","NA"))))))))))))))))))))))))))</f>
        <v>NA</v>
      </c>
      <c r="Q57" s="1" t="str">
        <f t="shared" ref="Q57:Q107" si="22">IF($E57=Q$1,$J57,IF(Q$1&gt;$G57,$M57,IF($E57&gt;Q$1,"NA",(IF($E57=Q$1,K57,(IF(P57="NA",K57,IF(P57="FEMALE_CUB","FEMALE_JUVENILE",IF(P57="FEMALE_JUVENILE","FEMALE_SUBADULT",IF(P57="FEMALE_SUBADULT","FEMALE_ADULT_36_48",IF(P57="FEMALE_ADULT_36_48","FEMALE_ADULT_48_60",IF(P57="FEMALE_ADULT_48_60","FEMALE_ADULT_60_72",IF(P57="FEMALE_ADULT_60_72","FEMALE_ADULT_72_84",IF(P57="FEMALE_ADULT_72_84","FEMALE_ADULT_84",IF(P57="FEMALE_ADULT_84","FEMALE_ADULT_84",IF(P57="MALE_CUB","MALE_JUVENILE",IF(P57="MALE_JUVENILE","MALE_SUBADULT",IF(P57="MALE_SUBADULT","MALE_ADULT_36_48",IF(P57="MALE_ADULT_36_48","MALE_ADULT_48_60",IF(P57="MALE_ADULT_48_60","MALE_ADULT_60_72",IF(P57="MALE_ADULT_60_72","MALE_ADULT_72_84",IF(P57="MALE_ADULT_72_84","MALE_ADULT_84",IF(P57="MALE_ADULT_84","MALE_ADULT_84",IF(P57="NA_CUB","NA_JUVENILE",IF(P57="NA_JUVENILE","NA_ADULT",IF(P57="NA_ADULT","NA_ADULT","NA"))))))))))))))))))))))))))</f>
        <v>NA</v>
      </c>
      <c r="R57" s="1" t="str">
        <f t="shared" ref="R57:R107" si="23">IF($E57=R$1,$J57,IF(R$1&gt;$G57,$M57,IF($E57&gt;R$1,"NA",(IF($E57=R$1,L57,(IF(Q57="NA",L57,IF(Q57="FEMALE_CUB","FEMALE_JUVENILE",IF(Q57="FEMALE_JUVENILE","FEMALE_SUBADULT",IF(Q57="FEMALE_SUBADULT","FEMALE_ADULT_36_48",IF(Q57="FEMALE_ADULT_36_48","FEMALE_ADULT_48_60",IF(Q57="FEMALE_ADULT_48_60","FEMALE_ADULT_60_72",IF(Q57="FEMALE_ADULT_60_72","FEMALE_ADULT_72_84",IF(Q57="FEMALE_ADULT_72_84","FEMALE_ADULT_84",IF(Q57="FEMALE_ADULT_84","FEMALE_ADULT_84",IF(Q57="MALE_CUB","MALE_JUVENILE",IF(Q57="MALE_JUVENILE","MALE_SUBADULT",IF(Q57="MALE_SUBADULT","MALE_ADULT_36_48",IF(Q57="MALE_ADULT_36_48","MALE_ADULT_48_60",IF(Q57="MALE_ADULT_48_60","MALE_ADULT_60_72",IF(Q57="MALE_ADULT_60_72","MALE_ADULT_72_84",IF(Q57="MALE_ADULT_72_84","MALE_ADULT_84",IF(Q57="MALE_ADULT_84","MALE_ADULT_84",IF(Q57="NA_CUB","NA_JUVENILE",IF(Q57="NA_JUVENILE","NA_ADULT",IF(Q57="NA_ADULT","NA_ADULT","NA"))))))))))))))))))))))))))</f>
        <v>NA</v>
      </c>
      <c r="S57" s="1" t="str">
        <f t="shared" ref="S57:S107" si="24">IF($E57=S$1,$J57,IF(S$1&gt;$G57,$M57,IF($E57&gt;S$1,"NA",(IF($E57=S$1,M57,(IF(R57="NA",M57,IF(R57="FEMALE_CUB","FEMALE_JUVENILE",IF(R57="FEMALE_JUVENILE","FEMALE_SUBADULT",IF(R57="FEMALE_SUBADULT","FEMALE_ADULT_36_48",IF(R57="FEMALE_ADULT_36_48","FEMALE_ADULT_48_60",IF(R57="FEMALE_ADULT_48_60","FEMALE_ADULT_60_72",IF(R57="FEMALE_ADULT_60_72","FEMALE_ADULT_72_84",IF(R57="FEMALE_ADULT_72_84","FEMALE_ADULT_84",IF(R57="FEMALE_ADULT_84","FEMALE_ADULT_84",IF(R57="MALE_CUB","MALE_JUVENILE",IF(R57="MALE_JUVENILE","MALE_SUBADULT",IF(R57="MALE_SUBADULT","MALE_ADULT_36_48",IF(R57="MALE_ADULT_36_48","MALE_ADULT_48_60",IF(R57="MALE_ADULT_48_60","MALE_ADULT_60_72",IF(R57="MALE_ADULT_60_72","MALE_ADULT_72_84",IF(R57="MALE_ADULT_72_84","MALE_ADULT_84",IF(R57="MALE_ADULT_84","MALE_ADULT_84",IF(R57="NA_CUB","NA_JUVENILE",IF(R57="NA_JUVENILE","NA_ADULT",IF(R57="NA_ADULT","NA_ADULT","NA"))))))))))))))))))))))))))</f>
        <v>NA</v>
      </c>
      <c r="T57" s="1" t="str">
        <f t="shared" ref="T57:T107" si="25">IF($E57=T$1,$J57,IF(T$1&gt;$G57,$M57,IF($E57&gt;T$1,"NA",(IF($E57=T$1,N57,(IF(S57="NA",N57,IF(S57="FEMALE_CUB","FEMALE_JUVENILE",IF(S57="FEMALE_JUVENILE","FEMALE_SUBADULT",IF(S57="FEMALE_SUBADULT","FEMALE_ADULT_36_48",IF(S57="FEMALE_ADULT_36_48","FEMALE_ADULT_48_60",IF(S57="FEMALE_ADULT_48_60","FEMALE_ADULT_60_72",IF(S57="FEMALE_ADULT_60_72","FEMALE_ADULT_72_84",IF(S57="FEMALE_ADULT_72_84","FEMALE_ADULT_84",IF(S57="FEMALE_ADULT_84","FEMALE_ADULT_84",IF(S57="MALE_CUB","MALE_JUVENILE",IF(S57="MALE_JUVENILE","MALE_SUBADULT",IF(S57="MALE_SUBADULT","MALE_ADULT_36_48",IF(S57="MALE_ADULT_36_48","MALE_ADULT_48_60",IF(S57="MALE_ADULT_48_60","MALE_ADULT_60_72",IF(S57="MALE_ADULT_60_72","MALE_ADULT_72_84",IF(S57="MALE_ADULT_72_84","MALE_ADULT_84",IF(S57="MALE_ADULT_84","MALE_ADULT_84",IF(S57="NA_CUB","NA_JUVENILE",IF(S57="NA_JUVENILE","NA_ADULT",IF(S57="NA_ADULT","NA_ADULT","NA"))))))))))))))))))))))))))</f>
        <v>MALE_CUB</v>
      </c>
      <c r="U57" s="1" t="str">
        <f t="shared" ref="U57:U107" si="26">IF($E57=U$1,$J57,IF(U$1&gt;$G57,$M57,IF($E57&gt;U$1,"NA",(IF($E57=U$1,O57,(IF(T57="NA",O57,IF(T57="FEMALE_CUB","FEMALE_JUVENILE",IF(T57="FEMALE_JUVENILE","FEMALE_SUBADULT",IF(T57="FEMALE_SUBADULT","FEMALE_ADULT_36_48",IF(T57="FEMALE_ADULT_36_48","FEMALE_ADULT_48_60",IF(T57="FEMALE_ADULT_48_60","FEMALE_ADULT_60_72",IF(T57="FEMALE_ADULT_60_72","FEMALE_ADULT_72_84",IF(T57="FEMALE_ADULT_72_84","FEMALE_ADULT_84",IF(T57="FEMALE_ADULT_84","FEMALE_ADULT_84",IF(T57="MALE_CUB","MALE_JUVENILE",IF(T57="MALE_JUVENILE","MALE_SUBADULT",IF(T57="MALE_SUBADULT","MALE_ADULT_36_48",IF(T57="MALE_ADULT_36_48","MALE_ADULT_48_60",IF(T57="MALE_ADULT_48_60","MALE_ADULT_60_72",IF(T57="MALE_ADULT_60_72","MALE_ADULT_72_84",IF(T57="MALE_ADULT_72_84","MALE_ADULT_84",IF(T57="MALE_ADULT_84","MALE_ADULT_84",IF(T57="NA_CUB","NA_JUVENILE",IF(T57="NA_JUVENILE","NA_ADULT",IF(T57="NA_ADULT","NA_ADULT","NA"))))))))))))))))))))))))))</f>
        <v>CENSORED</v>
      </c>
      <c r="V57" s="1" t="str">
        <f t="shared" ref="V57:V107" si="27">IF($E57=V$1,$J57,IF(V$1&gt;$G57,$M57,IF($E57&gt;V$1,"NA",(IF($E57=V$1,P57,(IF(U57="NA",P57,IF(U57="FEMALE_CUB","FEMALE_JUVENILE",IF(U57="FEMALE_JUVENILE","FEMALE_SUBADULT",IF(U57="FEMALE_SUBADULT","FEMALE_ADULT_36_48",IF(U57="FEMALE_ADULT_36_48","FEMALE_ADULT_48_60",IF(U57="FEMALE_ADULT_48_60","FEMALE_ADULT_60_72",IF(U57="FEMALE_ADULT_60_72","FEMALE_ADULT_72_84",IF(U57="FEMALE_ADULT_72_84","FEMALE_ADULT_84",IF(U57="FEMALE_ADULT_84","FEMALE_ADULT_84",IF(U57="MALE_CUB","MALE_JUVENILE",IF(U57="MALE_JUVENILE","MALE_SUBADULT",IF(U57="MALE_SUBADULT","MALE_ADULT_36_48",IF(U57="MALE_ADULT_36_48","MALE_ADULT_48_60",IF(U57="MALE_ADULT_48_60","MALE_ADULT_60_72",IF(U57="MALE_ADULT_60_72","MALE_ADULT_72_84",IF(U57="MALE_ADULT_72_84","MALE_ADULT_84",IF(U57="MALE_ADULT_84","MALE_ADULT_84",IF(U57="NA_CUB","NA_JUVENILE",IF(U57="NA_JUVENILE","NA_ADULT",IF(U57="NA_ADULT","NA_ADULT","NA"))))))))))))))))))))))))))</f>
        <v>CENSORED</v>
      </c>
      <c r="W57" s="1" t="str">
        <f t="shared" ref="W57:W107" si="28">IF($E57=W$1,$J57,IF(W$1&gt;$G57,$M57,IF($E57&gt;W$1,"NA",(IF($E57=W$1,Q57,(IF(V57="NA",Q57,IF(V57="FEMALE_CUB","FEMALE_JUVENILE",IF(V57="FEMALE_JUVENILE","FEMALE_SUBADULT",IF(V57="FEMALE_SUBADULT","FEMALE_ADULT_36_48",IF(V57="FEMALE_ADULT_36_48","FEMALE_ADULT_48_60",IF(V57="FEMALE_ADULT_48_60","FEMALE_ADULT_60_72",IF(V57="FEMALE_ADULT_60_72","FEMALE_ADULT_72_84",IF(V57="FEMALE_ADULT_72_84","FEMALE_ADULT_84",IF(V57="FEMALE_ADULT_84","FEMALE_ADULT_84",IF(V57="MALE_CUB","MALE_JUVENILE",IF(V57="MALE_JUVENILE","MALE_SUBADULT",IF(V57="MALE_SUBADULT","MALE_ADULT_36_48",IF(V57="MALE_ADULT_36_48","MALE_ADULT_48_60",IF(V57="MALE_ADULT_48_60","MALE_ADULT_60_72",IF(V57="MALE_ADULT_60_72","MALE_ADULT_72_84",IF(V57="MALE_ADULT_72_84","MALE_ADULT_84",IF(V57="MALE_ADULT_84","MALE_ADULT_84",IF(V57="NA_CUB","NA_JUVENILE",IF(V57="NA_JUVENILE","NA_ADULT",IF(V57="NA_ADULT","NA_ADULT","NA"))))))))))))))))))))))))))</f>
        <v>CENSORED</v>
      </c>
      <c r="X57" s="1" t="str">
        <f t="shared" ref="X57:X107" si="29">IF($E57=X$1,$J57,IF(X$1&gt;$G57,$M57,IF($E57&gt;X$1,"NA",(IF($E57=X$1,R57,(IF(W57="NA",R57,IF(W57="FEMALE_CUB","FEMALE_JUVENILE",IF(W57="FEMALE_JUVENILE","FEMALE_SUBADULT",IF(W57="FEMALE_SUBADULT","FEMALE_ADULT_36_48",IF(W57="FEMALE_ADULT_36_48","FEMALE_ADULT_48_60",IF(W57="FEMALE_ADULT_48_60","FEMALE_ADULT_60_72",IF(W57="FEMALE_ADULT_60_72","FEMALE_ADULT_72_84",IF(W57="FEMALE_ADULT_72_84","FEMALE_ADULT_84",IF(W57="FEMALE_ADULT_84","FEMALE_ADULT_84",IF(W57="MALE_CUB","MALE_JUVENILE",IF(W57="MALE_JUVENILE","MALE_SUBADULT",IF(W57="MALE_SUBADULT","MALE_ADULT_36_48",IF(W57="MALE_ADULT_36_48","MALE_ADULT_48_60",IF(W57="MALE_ADULT_48_60","MALE_ADULT_60_72",IF(W57="MALE_ADULT_60_72","MALE_ADULT_72_84",IF(W57="MALE_ADULT_72_84","MALE_ADULT_84",IF(W57="MALE_ADULT_84","MALE_ADULT_84",IF(W57="NA_CUB","NA_JUVENILE",IF(W57="NA_JUVENILE","NA_ADULT",IF(W57="NA_ADULT","NA_ADULT","NA"))))))))))))))))))))))))))</f>
        <v>CENSORED</v>
      </c>
      <c r="Y57" s="1" t="str">
        <f t="shared" ref="Y57:Y107" si="30">IF($E57=Y$1,$J57,IF(Y$1&gt;$G57,$M57,IF($E57&gt;Y$1,"NA",(IF($E57=Y$1,S57,(IF(X57="NA",S57,IF(X57="FEMALE_CUB","FEMALE_JUVENILE",IF(X57="FEMALE_JUVENILE","FEMALE_SUBADULT",IF(X57="FEMALE_SUBADULT","FEMALE_ADULT_36_48",IF(X57="FEMALE_ADULT_36_48","FEMALE_ADULT_48_60",IF(X57="FEMALE_ADULT_48_60","FEMALE_ADULT_60_72",IF(X57="FEMALE_ADULT_60_72","FEMALE_ADULT_72_84",IF(X57="FEMALE_ADULT_72_84","FEMALE_ADULT_84",IF(X57="FEMALE_ADULT_84","FEMALE_ADULT_84",IF(X57="MALE_CUB","MALE_JUVENILE",IF(X57="MALE_JUVENILE","MALE_SUBADULT",IF(X57="MALE_SUBADULT","MALE_ADULT_36_48",IF(X57="MALE_ADULT_36_48","MALE_ADULT_48_60",IF(X57="MALE_ADULT_48_60","MALE_ADULT_60_72",IF(X57="MALE_ADULT_60_72","MALE_ADULT_72_84",IF(X57="MALE_ADULT_72_84","MALE_ADULT_84",IF(X57="MALE_ADULT_84","MALE_ADULT_84",IF(X57="NA_CUB","NA_JUVENILE",IF(X57="NA_JUVENILE","NA_ADULT",IF(X57="NA_ADULT","NA_ADULT","NA"))))))))))))))))))))))))))</f>
        <v>CENSORED</v>
      </c>
    </row>
    <row r="58" spans="1:25" x14ac:dyDescent="0.2">
      <c r="A58" s="1">
        <f>KZN_RAW_DATA!O58</f>
        <v>57</v>
      </c>
      <c r="B58" s="1" t="str">
        <f>KZN_RAW_DATA!P58</f>
        <v>MALE</v>
      </c>
      <c r="C58" s="28">
        <f>KZN_RAW_DATA!F58</f>
        <v>38545</v>
      </c>
      <c r="D58" s="28">
        <f>KZN_RAW_DATA!G58</f>
        <v>39275</v>
      </c>
      <c r="E58" s="29">
        <f t="shared" si="15"/>
        <v>2007</v>
      </c>
      <c r="F58" s="28">
        <f>KZN_RAW_DATA!H58</f>
        <v>39626</v>
      </c>
      <c r="G58" s="29">
        <f t="shared" si="16"/>
        <v>2008</v>
      </c>
      <c r="H58" s="1">
        <f>KZN_RAW_DATA!Q58</f>
        <v>24</v>
      </c>
      <c r="I58" s="1" t="str">
        <f>KZN_RAW_DATA!R58</f>
        <v>JUVENILE</v>
      </c>
      <c r="J58" s="1" t="str">
        <f>KZN_RAW_DATA!S58</f>
        <v>MALE_JUVENILE</v>
      </c>
      <c r="K58" s="1" t="str">
        <f>KZN_RAW_DATA!V58</f>
        <v>SUBADULT</v>
      </c>
      <c r="L58" s="1" t="str">
        <f>KZN_RAW_DATA!W58</f>
        <v>MALE_SUBADULT</v>
      </c>
      <c r="M58" s="1" t="str">
        <f t="shared" si="6"/>
        <v>MORTALITY</v>
      </c>
      <c r="N58" s="29">
        <f>KZN_RAW_DATA!U58</f>
        <v>1</v>
      </c>
      <c r="O58" s="1" t="str">
        <f t="shared" si="20"/>
        <v>NA</v>
      </c>
      <c r="P58" s="1" t="str">
        <f t="shared" si="21"/>
        <v>NA</v>
      </c>
      <c r="Q58" s="1" t="str">
        <f t="shared" si="22"/>
        <v>NA</v>
      </c>
      <c r="R58" s="1" t="str">
        <f t="shared" si="23"/>
        <v>NA</v>
      </c>
      <c r="S58" s="1" t="str">
        <f t="shared" si="24"/>
        <v>NA</v>
      </c>
      <c r="T58" s="1" t="str">
        <f t="shared" si="25"/>
        <v>MALE_JUVENILE</v>
      </c>
      <c r="U58" s="1" t="str">
        <f t="shared" si="26"/>
        <v>MALE_SUBADULT</v>
      </c>
      <c r="V58" s="1" t="str">
        <f t="shared" si="27"/>
        <v>MORTALITY</v>
      </c>
      <c r="W58" s="1" t="str">
        <f t="shared" si="28"/>
        <v>MORTALITY</v>
      </c>
      <c r="X58" s="1" t="str">
        <f t="shared" si="29"/>
        <v>MORTALITY</v>
      </c>
      <c r="Y58" s="1" t="str">
        <f t="shared" si="30"/>
        <v>MORTALITY</v>
      </c>
    </row>
    <row r="59" spans="1:25" x14ac:dyDescent="0.2">
      <c r="A59" s="1">
        <f>KZN_RAW_DATA!O59</f>
        <v>58</v>
      </c>
      <c r="B59" s="1" t="str">
        <f>KZN_RAW_DATA!P59</f>
        <v>MALE</v>
      </c>
      <c r="C59" s="28">
        <f>KZN_RAW_DATA!F59</f>
        <v>38551</v>
      </c>
      <c r="D59" s="28">
        <f>KZN_RAW_DATA!G59</f>
        <v>39281</v>
      </c>
      <c r="E59" s="29">
        <f t="shared" si="15"/>
        <v>2007</v>
      </c>
      <c r="F59" s="28">
        <f>KZN_RAW_DATA!H59</f>
        <v>39884</v>
      </c>
      <c r="G59" s="29">
        <f t="shared" si="16"/>
        <v>2009</v>
      </c>
      <c r="H59" s="1">
        <f>KZN_RAW_DATA!Q59</f>
        <v>24</v>
      </c>
      <c r="I59" s="1" t="str">
        <f>KZN_RAW_DATA!R59</f>
        <v>JUVENILE</v>
      </c>
      <c r="J59" s="1" t="str">
        <f>KZN_RAW_DATA!S59</f>
        <v>MALE_JUVENILE</v>
      </c>
      <c r="K59" s="1" t="str">
        <f>KZN_RAW_DATA!V59</f>
        <v>ADULT_36_48</v>
      </c>
      <c r="L59" s="1" t="str">
        <f>KZN_RAW_DATA!W59</f>
        <v>MALE_ADULT_36_48</v>
      </c>
      <c r="M59" s="1" t="str">
        <f t="shared" si="6"/>
        <v>CENSORED</v>
      </c>
      <c r="N59" s="29">
        <f>KZN_RAW_DATA!U59</f>
        <v>0</v>
      </c>
      <c r="O59" s="1" t="str">
        <f t="shared" si="20"/>
        <v>NA</v>
      </c>
      <c r="P59" s="1" t="str">
        <f t="shared" si="21"/>
        <v>NA</v>
      </c>
      <c r="Q59" s="1" t="str">
        <f t="shared" si="22"/>
        <v>NA</v>
      </c>
      <c r="R59" s="1" t="str">
        <f t="shared" si="23"/>
        <v>NA</v>
      </c>
      <c r="S59" s="1" t="str">
        <f t="shared" si="24"/>
        <v>NA</v>
      </c>
      <c r="T59" s="1" t="str">
        <f t="shared" si="25"/>
        <v>MALE_JUVENILE</v>
      </c>
      <c r="U59" s="1" t="str">
        <f t="shared" si="26"/>
        <v>MALE_SUBADULT</v>
      </c>
      <c r="V59" s="1" t="str">
        <f t="shared" si="27"/>
        <v>MALE_ADULT_36_48</v>
      </c>
      <c r="W59" s="1" t="str">
        <f t="shared" si="28"/>
        <v>CENSORED</v>
      </c>
      <c r="X59" s="1" t="str">
        <f t="shared" si="29"/>
        <v>CENSORED</v>
      </c>
      <c r="Y59" s="1" t="str">
        <f t="shared" si="30"/>
        <v>CENSORED</v>
      </c>
    </row>
    <row r="60" spans="1:25" x14ac:dyDescent="0.2">
      <c r="A60" s="1">
        <f>KZN_RAW_DATA!O60</f>
        <v>59</v>
      </c>
      <c r="B60" s="1" t="str">
        <f>KZN_RAW_DATA!P60</f>
        <v>FEMALE</v>
      </c>
      <c r="C60" s="28">
        <f>KZN_RAW_DATA!F60</f>
        <v>38737</v>
      </c>
      <c r="D60" s="28">
        <f>KZN_RAW_DATA!G60</f>
        <v>39283</v>
      </c>
      <c r="E60" s="29">
        <f t="shared" si="15"/>
        <v>2007</v>
      </c>
      <c r="F60" s="28">
        <f>KZN_RAW_DATA!H60</f>
        <v>39885</v>
      </c>
      <c r="G60" s="29">
        <f t="shared" si="16"/>
        <v>2009</v>
      </c>
      <c r="H60" s="1">
        <f>KZN_RAW_DATA!Q60</f>
        <v>18</v>
      </c>
      <c r="I60" s="1" t="str">
        <f>KZN_RAW_DATA!R60</f>
        <v>JUVENILE</v>
      </c>
      <c r="J60" s="1" t="str">
        <f>KZN_RAW_DATA!S60</f>
        <v>FEMALE_JUVENILE</v>
      </c>
      <c r="K60" s="1" t="str">
        <f>KZN_RAW_DATA!V60</f>
        <v>ADULT_36_48</v>
      </c>
      <c r="L60" s="1" t="str">
        <f>KZN_RAW_DATA!W60</f>
        <v>FEMALE_ADULT_36_48</v>
      </c>
      <c r="M60" s="1" t="str">
        <f t="shared" si="6"/>
        <v>CENSORED</v>
      </c>
      <c r="N60" s="29">
        <f>KZN_RAW_DATA!U60</f>
        <v>0</v>
      </c>
      <c r="O60" s="1" t="str">
        <f t="shared" si="20"/>
        <v>NA</v>
      </c>
      <c r="P60" s="1" t="str">
        <f t="shared" si="21"/>
        <v>NA</v>
      </c>
      <c r="Q60" s="1" t="str">
        <f t="shared" si="22"/>
        <v>NA</v>
      </c>
      <c r="R60" s="1" t="str">
        <f t="shared" si="23"/>
        <v>NA</v>
      </c>
      <c r="S60" s="1" t="str">
        <f t="shared" si="24"/>
        <v>NA</v>
      </c>
      <c r="T60" s="1" t="str">
        <f t="shared" si="25"/>
        <v>FEMALE_JUVENILE</v>
      </c>
      <c r="U60" s="1" t="str">
        <f t="shared" si="26"/>
        <v>FEMALE_SUBADULT</v>
      </c>
      <c r="V60" s="1" t="str">
        <f t="shared" si="27"/>
        <v>FEMALE_ADULT_36_48</v>
      </c>
      <c r="W60" s="1" t="str">
        <f t="shared" si="28"/>
        <v>CENSORED</v>
      </c>
      <c r="X60" s="1" t="str">
        <f t="shared" si="29"/>
        <v>CENSORED</v>
      </c>
      <c r="Y60" s="1" t="str">
        <f t="shared" si="30"/>
        <v>CENSORED</v>
      </c>
    </row>
    <row r="61" spans="1:25" x14ac:dyDescent="0.2">
      <c r="A61" s="1">
        <f>KZN_RAW_DATA!O61</f>
        <v>60</v>
      </c>
      <c r="B61" s="1" t="str">
        <f>KZN_RAW_DATA!P61</f>
        <v>MALE</v>
      </c>
      <c r="C61" s="28">
        <f>KZN_RAW_DATA!F61</f>
        <v>39315</v>
      </c>
      <c r="D61" s="28">
        <f>KZN_RAW_DATA!G61</f>
        <v>39377</v>
      </c>
      <c r="E61" s="29">
        <f t="shared" si="15"/>
        <v>2007</v>
      </c>
      <c r="F61" s="28">
        <f>KZN_RAW_DATA!H61</f>
        <v>39715</v>
      </c>
      <c r="G61" s="29">
        <f t="shared" si="16"/>
        <v>2008</v>
      </c>
      <c r="H61" s="1">
        <f>KZN_RAW_DATA!Q61</f>
        <v>2</v>
      </c>
      <c r="I61" s="1" t="str">
        <f>KZN_RAW_DATA!R61</f>
        <v>CUB</v>
      </c>
      <c r="J61" s="1" t="str">
        <f>KZN_RAW_DATA!S61</f>
        <v>MALE_CUB</v>
      </c>
      <c r="K61" s="1" t="str">
        <f>KZN_RAW_DATA!V61</f>
        <v>JUVENILE</v>
      </c>
      <c r="L61" s="1" t="str">
        <f>KZN_RAW_DATA!W61</f>
        <v>MALE_JUVENILE</v>
      </c>
      <c r="M61" s="1" t="str">
        <f t="shared" si="6"/>
        <v>CENSORED</v>
      </c>
      <c r="N61" s="29">
        <f>KZN_RAW_DATA!U61</f>
        <v>0</v>
      </c>
      <c r="O61" s="1" t="str">
        <f t="shared" si="20"/>
        <v>NA</v>
      </c>
      <c r="P61" s="1" t="str">
        <f t="shared" si="21"/>
        <v>NA</v>
      </c>
      <c r="Q61" s="1" t="str">
        <f t="shared" si="22"/>
        <v>NA</v>
      </c>
      <c r="R61" s="1" t="str">
        <f t="shared" si="23"/>
        <v>NA</v>
      </c>
      <c r="S61" s="1" t="str">
        <f t="shared" si="24"/>
        <v>NA</v>
      </c>
      <c r="T61" s="1" t="str">
        <f t="shared" si="25"/>
        <v>MALE_CUB</v>
      </c>
      <c r="U61" s="1" t="str">
        <f t="shared" si="26"/>
        <v>MALE_JUVENILE</v>
      </c>
      <c r="V61" s="1" t="str">
        <f t="shared" si="27"/>
        <v>CENSORED</v>
      </c>
      <c r="W61" s="1" t="str">
        <f t="shared" si="28"/>
        <v>CENSORED</v>
      </c>
      <c r="X61" s="1" t="str">
        <f t="shared" si="29"/>
        <v>CENSORED</v>
      </c>
      <c r="Y61" s="1" t="str">
        <f t="shared" si="30"/>
        <v>CENSORED</v>
      </c>
    </row>
    <row r="62" spans="1:25" x14ac:dyDescent="0.2">
      <c r="A62" s="1">
        <f>KZN_RAW_DATA!O62</f>
        <v>61</v>
      </c>
      <c r="B62" s="1" t="str">
        <f>KZN_RAW_DATA!P62</f>
        <v>FEMALE</v>
      </c>
      <c r="C62" s="28">
        <f>KZN_RAW_DATA!F62</f>
        <v>39315</v>
      </c>
      <c r="D62" s="28">
        <f>KZN_RAW_DATA!G62</f>
        <v>39377</v>
      </c>
      <c r="E62" s="29">
        <f t="shared" si="15"/>
        <v>2007</v>
      </c>
      <c r="F62" s="28">
        <f>KZN_RAW_DATA!H62</f>
        <v>39518</v>
      </c>
      <c r="G62" s="29">
        <f t="shared" si="16"/>
        <v>2008</v>
      </c>
      <c r="H62" s="1">
        <f>KZN_RAW_DATA!Q62</f>
        <v>2</v>
      </c>
      <c r="I62" s="1" t="str">
        <f>KZN_RAW_DATA!R62</f>
        <v>CUB</v>
      </c>
      <c r="J62" s="1" t="str">
        <f>KZN_RAW_DATA!S62</f>
        <v>FEMALE_CUB</v>
      </c>
      <c r="K62" s="1" t="str">
        <f>KZN_RAW_DATA!V62</f>
        <v>CUB</v>
      </c>
      <c r="L62" s="1" t="str">
        <f>KZN_RAW_DATA!W62</f>
        <v>FEMALE_CUB</v>
      </c>
      <c r="M62" s="1" t="str">
        <f t="shared" si="6"/>
        <v>CENSORED</v>
      </c>
      <c r="N62" s="29">
        <f>KZN_RAW_DATA!U62</f>
        <v>0</v>
      </c>
      <c r="O62" s="1" t="str">
        <f t="shared" si="20"/>
        <v>NA</v>
      </c>
      <c r="P62" s="1" t="str">
        <f t="shared" si="21"/>
        <v>NA</v>
      </c>
      <c r="Q62" s="1" t="str">
        <f t="shared" si="22"/>
        <v>NA</v>
      </c>
      <c r="R62" s="1" t="str">
        <f t="shared" si="23"/>
        <v>NA</v>
      </c>
      <c r="S62" s="1" t="str">
        <f t="shared" si="24"/>
        <v>NA</v>
      </c>
      <c r="T62" s="1" t="str">
        <f t="shared" si="25"/>
        <v>FEMALE_CUB</v>
      </c>
      <c r="U62" s="1" t="str">
        <f t="shared" si="26"/>
        <v>FEMALE_JUVENILE</v>
      </c>
      <c r="V62" s="1" t="str">
        <f t="shared" si="27"/>
        <v>CENSORED</v>
      </c>
      <c r="W62" s="1" t="str">
        <f t="shared" si="28"/>
        <v>CENSORED</v>
      </c>
      <c r="X62" s="1" t="str">
        <f t="shared" si="29"/>
        <v>CENSORED</v>
      </c>
      <c r="Y62" s="1" t="str">
        <f t="shared" si="30"/>
        <v>CENSORED</v>
      </c>
    </row>
    <row r="63" spans="1:25" x14ac:dyDescent="0.2">
      <c r="A63" s="1">
        <f>KZN_RAW_DATA!O63</f>
        <v>62</v>
      </c>
      <c r="B63" s="1" t="str">
        <f>KZN_RAW_DATA!P63</f>
        <v>FEMALE</v>
      </c>
      <c r="C63" s="28">
        <f>KZN_RAW_DATA!F63</f>
        <v>39308</v>
      </c>
      <c r="D63" s="28">
        <f>KZN_RAW_DATA!G63</f>
        <v>39397</v>
      </c>
      <c r="E63" s="29">
        <f t="shared" si="15"/>
        <v>2007</v>
      </c>
      <c r="F63" s="28">
        <f>KZN_RAW_DATA!H63</f>
        <v>39966</v>
      </c>
      <c r="G63" s="29">
        <f t="shared" si="16"/>
        <v>2009</v>
      </c>
      <c r="H63" s="1">
        <f>KZN_RAW_DATA!Q63</f>
        <v>3</v>
      </c>
      <c r="I63" s="1" t="str">
        <f>KZN_RAW_DATA!R63</f>
        <v>CUB</v>
      </c>
      <c r="J63" s="1" t="str">
        <f>KZN_RAW_DATA!S63</f>
        <v>FEMALE_CUB</v>
      </c>
      <c r="K63" s="1" t="str">
        <f>KZN_RAW_DATA!V63</f>
        <v>JUVENILE</v>
      </c>
      <c r="L63" s="1" t="str">
        <f>KZN_RAW_DATA!W63</f>
        <v>FEMALE_JUVENILE</v>
      </c>
      <c r="M63" s="1" t="str">
        <f t="shared" si="6"/>
        <v>CENSORED</v>
      </c>
      <c r="N63" s="29">
        <f>KZN_RAW_DATA!U63</f>
        <v>0</v>
      </c>
      <c r="O63" s="1" t="str">
        <f t="shared" si="20"/>
        <v>NA</v>
      </c>
      <c r="P63" s="1" t="str">
        <f t="shared" si="21"/>
        <v>NA</v>
      </c>
      <c r="Q63" s="1" t="str">
        <f t="shared" si="22"/>
        <v>NA</v>
      </c>
      <c r="R63" s="1" t="str">
        <f t="shared" si="23"/>
        <v>NA</v>
      </c>
      <c r="S63" s="1" t="str">
        <f t="shared" si="24"/>
        <v>NA</v>
      </c>
      <c r="T63" s="1" t="str">
        <f t="shared" si="25"/>
        <v>FEMALE_CUB</v>
      </c>
      <c r="U63" s="1" t="str">
        <f t="shared" si="26"/>
        <v>FEMALE_JUVENILE</v>
      </c>
      <c r="V63" s="1" t="str">
        <f t="shared" si="27"/>
        <v>FEMALE_SUBADULT</v>
      </c>
      <c r="W63" s="1" t="str">
        <f t="shared" si="28"/>
        <v>CENSORED</v>
      </c>
      <c r="X63" s="1" t="str">
        <f t="shared" si="29"/>
        <v>CENSORED</v>
      </c>
      <c r="Y63" s="1" t="str">
        <f t="shared" si="30"/>
        <v>CENSORED</v>
      </c>
    </row>
    <row r="64" spans="1:25" x14ac:dyDescent="0.2">
      <c r="A64" s="1">
        <f>KZN_RAW_DATA!O64</f>
        <v>63</v>
      </c>
      <c r="B64" s="1" t="str">
        <f>KZN_RAW_DATA!P64</f>
        <v>MALE</v>
      </c>
      <c r="C64" s="28">
        <f>KZN_RAW_DATA!F64</f>
        <v>39308</v>
      </c>
      <c r="D64" s="28">
        <f>KZN_RAW_DATA!G64</f>
        <v>39397</v>
      </c>
      <c r="E64" s="29">
        <f t="shared" si="15"/>
        <v>2007</v>
      </c>
      <c r="F64" s="28">
        <f>KZN_RAW_DATA!H64</f>
        <v>39674</v>
      </c>
      <c r="G64" s="29">
        <f t="shared" si="16"/>
        <v>2008</v>
      </c>
      <c r="H64" s="1">
        <f>KZN_RAW_DATA!Q64</f>
        <v>3</v>
      </c>
      <c r="I64" s="1" t="str">
        <f>KZN_RAW_DATA!R64</f>
        <v>CUB</v>
      </c>
      <c r="J64" s="1" t="str">
        <f>KZN_RAW_DATA!S64</f>
        <v>MALE_CUB</v>
      </c>
      <c r="K64" s="1" t="str">
        <f>KZN_RAW_DATA!V64</f>
        <v>CUB</v>
      </c>
      <c r="L64" s="1" t="str">
        <f>KZN_RAW_DATA!W64</f>
        <v>MALE_CUB</v>
      </c>
      <c r="M64" s="1" t="str">
        <f t="shared" si="6"/>
        <v>CENSORED</v>
      </c>
      <c r="N64" s="29">
        <f>KZN_RAW_DATA!U64</f>
        <v>0</v>
      </c>
      <c r="O64" s="1" t="str">
        <f t="shared" si="20"/>
        <v>NA</v>
      </c>
      <c r="P64" s="1" t="str">
        <f t="shared" si="21"/>
        <v>NA</v>
      </c>
      <c r="Q64" s="1" t="str">
        <f t="shared" si="22"/>
        <v>NA</v>
      </c>
      <c r="R64" s="1" t="str">
        <f t="shared" si="23"/>
        <v>NA</v>
      </c>
      <c r="S64" s="1" t="str">
        <f t="shared" si="24"/>
        <v>NA</v>
      </c>
      <c r="T64" s="1" t="str">
        <f t="shared" si="25"/>
        <v>MALE_CUB</v>
      </c>
      <c r="U64" s="1" t="str">
        <f t="shared" si="26"/>
        <v>MALE_JUVENILE</v>
      </c>
      <c r="V64" s="1" t="str">
        <f t="shared" si="27"/>
        <v>CENSORED</v>
      </c>
      <c r="W64" s="1" t="str">
        <f t="shared" si="28"/>
        <v>CENSORED</v>
      </c>
      <c r="X64" s="1" t="str">
        <f t="shared" si="29"/>
        <v>CENSORED</v>
      </c>
      <c r="Y64" s="1" t="str">
        <f t="shared" si="30"/>
        <v>CENSORED</v>
      </c>
    </row>
    <row r="65" spans="1:25" x14ac:dyDescent="0.2">
      <c r="A65" s="1">
        <f>KZN_RAW_DATA!O65</f>
        <v>64</v>
      </c>
      <c r="B65" s="1" t="str">
        <f>KZN_RAW_DATA!P65</f>
        <v>MALE</v>
      </c>
      <c r="C65" s="28">
        <f>KZN_RAW_DATA!F65</f>
        <v>37739</v>
      </c>
      <c r="D65" s="28">
        <f>KZN_RAW_DATA!G65</f>
        <v>39414</v>
      </c>
      <c r="E65" s="29">
        <f t="shared" si="15"/>
        <v>2007</v>
      </c>
      <c r="F65" s="28">
        <f>KZN_RAW_DATA!H65</f>
        <v>40574</v>
      </c>
      <c r="G65" s="29">
        <f t="shared" si="16"/>
        <v>2011</v>
      </c>
      <c r="H65" s="1">
        <f>KZN_RAW_DATA!Q65</f>
        <v>55</v>
      </c>
      <c r="I65" s="1" t="str">
        <f>KZN_RAW_DATA!R65</f>
        <v>ADULT_48_60</v>
      </c>
      <c r="J65" s="1" t="str">
        <f>KZN_RAW_DATA!S65</f>
        <v>MALE_ADULT_48_60</v>
      </c>
      <c r="K65" s="1" t="str">
        <f>KZN_RAW_DATA!V65</f>
        <v>ADULT_84</v>
      </c>
      <c r="L65" s="1" t="str">
        <f>KZN_RAW_DATA!W65</f>
        <v>MALE_ADULT_84</v>
      </c>
      <c r="M65" s="1" t="str">
        <f t="shared" si="6"/>
        <v>MORTALITY</v>
      </c>
      <c r="N65" s="29">
        <f>KZN_RAW_DATA!U65</f>
        <v>1</v>
      </c>
      <c r="O65" s="1" t="str">
        <f t="shared" si="20"/>
        <v>NA</v>
      </c>
      <c r="P65" s="1" t="str">
        <f t="shared" si="21"/>
        <v>NA</v>
      </c>
      <c r="Q65" s="1" t="str">
        <f t="shared" si="22"/>
        <v>NA</v>
      </c>
      <c r="R65" s="1" t="str">
        <f t="shared" si="23"/>
        <v>NA</v>
      </c>
      <c r="S65" s="1" t="str">
        <f t="shared" si="24"/>
        <v>NA</v>
      </c>
      <c r="T65" s="1" t="str">
        <f t="shared" si="25"/>
        <v>MALE_ADULT_48_60</v>
      </c>
      <c r="U65" s="1" t="str">
        <f t="shared" si="26"/>
        <v>MALE_ADULT_60_72</v>
      </c>
      <c r="V65" s="1" t="str">
        <f t="shared" si="27"/>
        <v>MALE_ADULT_72_84</v>
      </c>
      <c r="W65" s="1" t="str">
        <f t="shared" si="28"/>
        <v>MALE_ADULT_84</v>
      </c>
      <c r="X65" s="1" t="str">
        <f t="shared" si="29"/>
        <v>MALE_ADULT_84</v>
      </c>
      <c r="Y65" s="1" t="str">
        <f t="shared" si="30"/>
        <v>MORTALITY</v>
      </c>
    </row>
    <row r="66" spans="1:25" x14ac:dyDescent="0.2">
      <c r="A66" s="1">
        <f>KZN_RAW_DATA!O66</f>
        <v>65</v>
      </c>
      <c r="B66" s="1" t="str">
        <f>KZN_RAW_DATA!P66</f>
        <v>FEMALE</v>
      </c>
      <c r="C66" s="28">
        <f>KZN_RAW_DATA!F66</f>
        <v>39417</v>
      </c>
      <c r="D66" s="28">
        <f>KZN_RAW_DATA!G66</f>
        <v>39524</v>
      </c>
      <c r="E66" s="29">
        <f t="shared" si="15"/>
        <v>2008</v>
      </c>
      <c r="F66" s="28">
        <f>KZN_RAW_DATA!H66</f>
        <v>39761</v>
      </c>
      <c r="G66" s="29">
        <f t="shared" si="16"/>
        <v>2008</v>
      </c>
      <c r="H66" s="1">
        <f>KZN_RAW_DATA!Q66</f>
        <v>3</v>
      </c>
      <c r="I66" s="1" t="str">
        <f>KZN_RAW_DATA!R66</f>
        <v>CUB</v>
      </c>
      <c r="J66" s="1" t="str">
        <f>KZN_RAW_DATA!S66</f>
        <v>FEMALE_CUB</v>
      </c>
      <c r="K66" s="1" t="str">
        <f>KZN_RAW_DATA!V66</f>
        <v>CUB</v>
      </c>
      <c r="L66" s="1" t="str">
        <f>KZN_RAW_DATA!W66</f>
        <v>FEMALE_CUB</v>
      </c>
      <c r="M66" s="1" t="str">
        <f t="shared" si="6"/>
        <v>CENSORED</v>
      </c>
      <c r="N66" s="29">
        <f>KZN_RAW_DATA!U66</f>
        <v>0</v>
      </c>
      <c r="O66" s="1" t="str">
        <f t="shared" si="20"/>
        <v>NA</v>
      </c>
      <c r="P66" s="1" t="str">
        <f t="shared" si="21"/>
        <v>NA</v>
      </c>
      <c r="Q66" s="1" t="str">
        <f t="shared" si="22"/>
        <v>NA</v>
      </c>
      <c r="R66" s="1" t="str">
        <f t="shared" si="23"/>
        <v>NA</v>
      </c>
      <c r="S66" s="1" t="str">
        <f t="shared" si="24"/>
        <v>NA</v>
      </c>
      <c r="T66" s="1" t="str">
        <f t="shared" si="25"/>
        <v>NA</v>
      </c>
      <c r="U66" s="1" t="str">
        <f t="shared" si="26"/>
        <v>FEMALE_CUB</v>
      </c>
      <c r="V66" s="1" t="str">
        <f t="shared" si="27"/>
        <v>CENSORED</v>
      </c>
      <c r="W66" s="1" t="str">
        <f t="shared" si="28"/>
        <v>CENSORED</v>
      </c>
      <c r="X66" s="1" t="str">
        <f t="shared" si="29"/>
        <v>CENSORED</v>
      </c>
      <c r="Y66" s="1" t="str">
        <f t="shared" si="30"/>
        <v>CENSORED</v>
      </c>
    </row>
    <row r="67" spans="1:25" x14ac:dyDescent="0.2">
      <c r="A67" s="1">
        <f>KZN_RAW_DATA!O67</f>
        <v>66</v>
      </c>
      <c r="B67" s="1" t="str">
        <f>KZN_RAW_DATA!P67</f>
        <v>NA</v>
      </c>
      <c r="C67" s="28">
        <f>KZN_RAW_DATA!F67</f>
        <v>39417</v>
      </c>
      <c r="D67" s="28">
        <f>KZN_RAW_DATA!G67</f>
        <v>39524</v>
      </c>
      <c r="E67" s="29">
        <f t="shared" si="15"/>
        <v>2008</v>
      </c>
      <c r="F67" s="28">
        <f>KZN_RAW_DATA!H67</f>
        <v>39612</v>
      </c>
      <c r="G67" s="29">
        <f t="shared" si="16"/>
        <v>2008</v>
      </c>
      <c r="H67" s="1">
        <f>KZN_RAW_DATA!Q67</f>
        <v>3</v>
      </c>
      <c r="I67" s="1" t="str">
        <f>KZN_RAW_DATA!R67</f>
        <v>CUB</v>
      </c>
      <c r="J67" s="1" t="str">
        <f>KZN_RAW_DATA!S67</f>
        <v>NA_CUB</v>
      </c>
      <c r="K67" s="1" t="str">
        <f>KZN_RAW_DATA!V67</f>
        <v>CUB</v>
      </c>
      <c r="L67" s="1" t="str">
        <f>KZN_RAW_DATA!W67</f>
        <v>NA_CUB</v>
      </c>
      <c r="M67" s="1" t="str">
        <f t="shared" ref="M67:M107" si="31">IF(N67=1,"MORTALITY","CENSORED")</f>
        <v>MORTALITY</v>
      </c>
      <c r="N67" s="29">
        <f>KZN_RAW_DATA!U67</f>
        <v>1</v>
      </c>
      <c r="O67" s="1" t="str">
        <f t="shared" si="20"/>
        <v>NA</v>
      </c>
      <c r="P67" s="1" t="str">
        <f t="shared" si="21"/>
        <v>NA</v>
      </c>
      <c r="Q67" s="1" t="str">
        <f t="shared" si="22"/>
        <v>NA</v>
      </c>
      <c r="R67" s="1" t="str">
        <f t="shared" si="23"/>
        <v>NA</v>
      </c>
      <c r="S67" s="1" t="str">
        <f t="shared" si="24"/>
        <v>NA</v>
      </c>
      <c r="T67" s="1" t="str">
        <f t="shared" si="25"/>
        <v>NA</v>
      </c>
      <c r="U67" s="1" t="str">
        <f t="shared" si="26"/>
        <v>NA_CUB</v>
      </c>
      <c r="V67" s="1" t="str">
        <f t="shared" si="27"/>
        <v>MORTALITY</v>
      </c>
      <c r="W67" s="1" t="str">
        <f t="shared" si="28"/>
        <v>MORTALITY</v>
      </c>
      <c r="X67" s="1" t="str">
        <f t="shared" si="29"/>
        <v>MORTALITY</v>
      </c>
      <c r="Y67" s="1" t="str">
        <f t="shared" si="30"/>
        <v>MORTALITY</v>
      </c>
    </row>
    <row r="68" spans="1:25" x14ac:dyDescent="0.2">
      <c r="A68" s="1">
        <f>KZN_RAW_DATA!O68</f>
        <v>67</v>
      </c>
      <c r="B68" s="1" t="str">
        <f>KZN_RAW_DATA!P68</f>
        <v>FEMALE</v>
      </c>
      <c r="C68" s="28">
        <f>KZN_RAW_DATA!F68</f>
        <v>38673</v>
      </c>
      <c r="D68" s="28">
        <f>KZN_RAW_DATA!G68</f>
        <v>39555</v>
      </c>
      <c r="E68" s="29">
        <f t="shared" si="15"/>
        <v>2008</v>
      </c>
      <c r="F68" s="28">
        <f>KZN_RAW_DATA!H68</f>
        <v>40017</v>
      </c>
      <c r="G68" s="29">
        <f t="shared" si="16"/>
        <v>2009</v>
      </c>
      <c r="H68" s="1">
        <f>KZN_RAW_DATA!Q68</f>
        <v>29</v>
      </c>
      <c r="I68" s="1" t="str">
        <f>KZN_RAW_DATA!R68</f>
        <v>SUBADULT</v>
      </c>
      <c r="J68" s="1" t="str">
        <f>KZN_RAW_DATA!S68</f>
        <v>FEMALE_SUBADULT</v>
      </c>
      <c r="K68" s="1" t="str">
        <f>KZN_RAW_DATA!V68</f>
        <v>ADULT_36_48</v>
      </c>
      <c r="L68" s="1" t="str">
        <f>KZN_RAW_DATA!W68</f>
        <v>FEMALE_ADULT_36_48</v>
      </c>
      <c r="M68" s="1" t="str">
        <f t="shared" si="31"/>
        <v>CENSORED</v>
      </c>
      <c r="N68" s="29">
        <f>KZN_RAW_DATA!U68</f>
        <v>0</v>
      </c>
      <c r="O68" s="1" t="str">
        <f t="shared" si="20"/>
        <v>NA</v>
      </c>
      <c r="P68" s="1" t="str">
        <f t="shared" si="21"/>
        <v>NA</v>
      </c>
      <c r="Q68" s="1" t="str">
        <f t="shared" si="22"/>
        <v>NA</v>
      </c>
      <c r="R68" s="1" t="str">
        <f t="shared" si="23"/>
        <v>NA</v>
      </c>
      <c r="S68" s="1" t="str">
        <f t="shared" si="24"/>
        <v>NA</v>
      </c>
      <c r="T68" s="1" t="str">
        <f t="shared" si="25"/>
        <v>NA</v>
      </c>
      <c r="U68" s="1" t="str">
        <f t="shared" si="26"/>
        <v>FEMALE_SUBADULT</v>
      </c>
      <c r="V68" s="1" t="str">
        <f t="shared" si="27"/>
        <v>FEMALE_ADULT_36_48</v>
      </c>
      <c r="W68" s="1" t="str">
        <f t="shared" si="28"/>
        <v>CENSORED</v>
      </c>
      <c r="X68" s="1" t="str">
        <f t="shared" si="29"/>
        <v>CENSORED</v>
      </c>
      <c r="Y68" s="1" t="str">
        <f t="shared" si="30"/>
        <v>CENSORED</v>
      </c>
    </row>
    <row r="69" spans="1:25" x14ac:dyDescent="0.2">
      <c r="A69" s="1">
        <f>KZN_RAW_DATA!O69</f>
        <v>68</v>
      </c>
      <c r="B69" s="1" t="str">
        <f>KZN_RAW_DATA!P69</f>
        <v>FEMALE</v>
      </c>
      <c r="C69" s="28">
        <f>KZN_RAW_DATA!F69</f>
        <v>39525</v>
      </c>
      <c r="D69" s="28">
        <f>KZN_RAW_DATA!G69</f>
        <v>39651</v>
      </c>
      <c r="E69" s="29">
        <f t="shared" si="15"/>
        <v>2008</v>
      </c>
      <c r="F69" s="28">
        <f>KZN_RAW_DATA!H69</f>
        <v>39987</v>
      </c>
      <c r="G69" s="29">
        <f t="shared" si="16"/>
        <v>2009</v>
      </c>
      <c r="H69" s="1">
        <f>KZN_RAW_DATA!Q69</f>
        <v>4</v>
      </c>
      <c r="I69" s="1" t="str">
        <f>KZN_RAW_DATA!R69</f>
        <v>CUB</v>
      </c>
      <c r="J69" s="1" t="str">
        <f>KZN_RAW_DATA!S69</f>
        <v>FEMALE_CUB</v>
      </c>
      <c r="K69" s="1" t="str">
        <f>KZN_RAW_DATA!V69</f>
        <v>JUVENILE</v>
      </c>
      <c r="L69" s="1" t="str">
        <f>KZN_RAW_DATA!W69</f>
        <v>FEMALE_JUVENILE</v>
      </c>
      <c r="M69" s="1" t="str">
        <f t="shared" si="31"/>
        <v>MORTALITY</v>
      </c>
      <c r="N69" s="29">
        <f>KZN_RAW_DATA!U69</f>
        <v>1</v>
      </c>
      <c r="O69" s="1" t="str">
        <f t="shared" si="20"/>
        <v>NA</v>
      </c>
      <c r="P69" s="1" t="str">
        <f t="shared" si="21"/>
        <v>NA</v>
      </c>
      <c r="Q69" s="1" t="str">
        <f t="shared" si="22"/>
        <v>NA</v>
      </c>
      <c r="R69" s="1" t="str">
        <f t="shared" si="23"/>
        <v>NA</v>
      </c>
      <c r="S69" s="1" t="str">
        <f t="shared" si="24"/>
        <v>NA</v>
      </c>
      <c r="T69" s="1" t="str">
        <f t="shared" si="25"/>
        <v>NA</v>
      </c>
      <c r="U69" s="1" t="str">
        <f t="shared" si="26"/>
        <v>FEMALE_CUB</v>
      </c>
      <c r="V69" s="1" t="str">
        <f t="shared" si="27"/>
        <v>FEMALE_JUVENILE</v>
      </c>
      <c r="W69" s="1" t="str">
        <f t="shared" si="28"/>
        <v>MORTALITY</v>
      </c>
      <c r="X69" s="1" t="str">
        <f t="shared" si="29"/>
        <v>MORTALITY</v>
      </c>
      <c r="Y69" s="1" t="str">
        <f t="shared" si="30"/>
        <v>MORTALITY</v>
      </c>
    </row>
    <row r="70" spans="1:25" x14ac:dyDescent="0.2">
      <c r="A70" s="1">
        <f>KZN_RAW_DATA!O70</f>
        <v>69</v>
      </c>
      <c r="B70" s="1" t="str">
        <f>KZN_RAW_DATA!P70</f>
        <v>FEMALE</v>
      </c>
      <c r="C70" s="28">
        <f>KZN_RAW_DATA!F70</f>
        <v>34192</v>
      </c>
      <c r="D70" s="28">
        <f>KZN_RAW_DATA!G70</f>
        <v>39671</v>
      </c>
      <c r="E70" s="29">
        <f t="shared" si="15"/>
        <v>2008</v>
      </c>
      <c r="F70" s="28">
        <f>KZN_RAW_DATA!H70</f>
        <v>39824</v>
      </c>
      <c r="G70" s="29">
        <f t="shared" si="16"/>
        <v>2009</v>
      </c>
      <c r="H70" s="1">
        <f>KZN_RAW_DATA!Q70</f>
        <v>180</v>
      </c>
      <c r="I70" s="1" t="str">
        <f>KZN_RAW_DATA!R70</f>
        <v>ADULT_84</v>
      </c>
      <c r="J70" s="1" t="str">
        <f>KZN_RAW_DATA!S70</f>
        <v>FEMALE_ADULT_84</v>
      </c>
      <c r="K70" s="1" t="str">
        <f>KZN_RAW_DATA!V70</f>
        <v>ADULT_84</v>
      </c>
      <c r="L70" s="1" t="str">
        <f>KZN_RAW_DATA!W70</f>
        <v>FEMALE_ADULT_84</v>
      </c>
      <c r="M70" s="1" t="str">
        <f t="shared" si="31"/>
        <v>CENSORED</v>
      </c>
      <c r="N70" s="29">
        <f>KZN_RAW_DATA!U70</f>
        <v>0</v>
      </c>
      <c r="O70" s="1" t="str">
        <f t="shared" si="20"/>
        <v>NA</v>
      </c>
      <c r="P70" s="1" t="str">
        <f t="shared" si="21"/>
        <v>NA</v>
      </c>
      <c r="Q70" s="1" t="str">
        <f t="shared" si="22"/>
        <v>NA</v>
      </c>
      <c r="R70" s="1" t="str">
        <f t="shared" si="23"/>
        <v>NA</v>
      </c>
      <c r="S70" s="1" t="str">
        <f t="shared" si="24"/>
        <v>NA</v>
      </c>
      <c r="T70" s="1" t="str">
        <f t="shared" si="25"/>
        <v>NA</v>
      </c>
      <c r="U70" s="1" t="str">
        <f t="shared" si="26"/>
        <v>FEMALE_ADULT_84</v>
      </c>
      <c r="V70" s="1" t="str">
        <f t="shared" si="27"/>
        <v>FEMALE_ADULT_84</v>
      </c>
      <c r="W70" s="1" t="str">
        <f t="shared" si="28"/>
        <v>CENSORED</v>
      </c>
      <c r="X70" s="1" t="str">
        <f t="shared" si="29"/>
        <v>CENSORED</v>
      </c>
      <c r="Y70" s="1" t="str">
        <f t="shared" si="30"/>
        <v>CENSORED</v>
      </c>
    </row>
    <row r="71" spans="1:25" x14ac:dyDescent="0.2">
      <c r="A71" s="1">
        <f>KZN_RAW_DATA!O71</f>
        <v>70</v>
      </c>
      <c r="B71" s="1" t="str">
        <f>KZN_RAW_DATA!P71</f>
        <v>FEMALE</v>
      </c>
      <c r="C71" s="28">
        <f>KZN_RAW_DATA!F71</f>
        <v>38397</v>
      </c>
      <c r="D71" s="28">
        <f>KZN_RAW_DATA!G71</f>
        <v>39674</v>
      </c>
      <c r="E71" s="29">
        <f t="shared" si="15"/>
        <v>2008</v>
      </c>
      <c r="F71" s="28">
        <f>KZN_RAW_DATA!H71</f>
        <v>39884</v>
      </c>
      <c r="G71" s="29">
        <f t="shared" si="16"/>
        <v>2009</v>
      </c>
      <c r="H71" s="1">
        <f>KZN_RAW_DATA!Q71</f>
        <v>42</v>
      </c>
      <c r="I71" s="1" t="str">
        <f>KZN_RAW_DATA!R71</f>
        <v>ADULT_36_48</v>
      </c>
      <c r="J71" s="1" t="str">
        <f>KZN_RAW_DATA!S71</f>
        <v>FEMALE_ADULT_36_48</v>
      </c>
      <c r="K71" s="1" t="str">
        <f>KZN_RAW_DATA!V71</f>
        <v>ADULT_48_60</v>
      </c>
      <c r="L71" s="1" t="str">
        <f>KZN_RAW_DATA!W71</f>
        <v>FEMALE_ADULT_48_60</v>
      </c>
      <c r="M71" s="1" t="str">
        <f t="shared" si="31"/>
        <v>CENSORED</v>
      </c>
      <c r="N71" s="29">
        <f>KZN_RAW_DATA!U71</f>
        <v>0</v>
      </c>
      <c r="O71" s="1" t="str">
        <f t="shared" si="20"/>
        <v>NA</v>
      </c>
      <c r="P71" s="1" t="str">
        <f t="shared" si="21"/>
        <v>NA</v>
      </c>
      <c r="Q71" s="1" t="str">
        <f t="shared" si="22"/>
        <v>NA</v>
      </c>
      <c r="R71" s="1" t="str">
        <f t="shared" si="23"/>
        <v>NA</v>
      </c>
      <c r="S71" s="1" t="str">
        <f t="shared" si="24"/>
        <v>NA</v>
      </c>
      <c r="T71" s="1" t="str">
        <f t="shared" si="25"/>
        <v>NA</v>
      </c>
      <c r="U71" s="1" t="str">
        <f t="shared" si="26"/>
        <v>FEMALE_ADULT_36_48</v>
      </c>
      <c r="V71" s="1" t="str">
        <f t="shared" si="27"/>
        <v>FEMALE_ADULT_48_60</v>
      </c>
      <c r="W71" s="1" t="str">
        <f t="shared" si="28"/>
        <v>CENSORED</v>
      </c>
      <c r="X71" s="1" t="str">
        <f t="shared" si="29"/>
        <v>CENSORED</v>
      </c>
      <c r="Y71" s="1" t="str">
        <f t="shared" si="30"/>
        <v>CENSORED</v>
      </c>
    </row>
    <row r="72" spans="1:25" x14ac:dyDescent="0.2">
      <c r="A72" s="1">
        <f>KZN_RAW_DATA!O72</f>
        <v>71</v>
      </c>
      <c r="B72" s="1" t="str">
        <f>KZN_RAW_DATA!P72</f>
        <v>MALE</v>
      </c>
      <c r="C72" s="28">
        <f>KZN_RAW_DATA!F72</f>
        <v>38099</v>
      </c>
      <c r="D72" s="28">
        <f>KZN_RAW_DATA!G72</f>
        <v>39743</v>
      </c>
      <c r="E72" s="29">
        <f t="shared" si="15"/>
        <v>2008</v>
      </c>
      <c r="F72" s="28">
        <f>KZN_RAW_DATA!H72</f>
        <v>41087</v>
      </c>
      <c r="G72" s="29">
        <f t="shared" si="16"/>
        <v>2012</v>
      </c>
      <c r="H72" s="1">
        <f>KZN_RAW_DATA!Q72</f>
        <v>54</v>
      </c>
      <c r="I72" s="1" t="str">
        <f>KZN_RAW_DATA!R72</f>
        <v>ADULT_48_60</v>
      </c>
      <c r="J72" s="1" t="str">
        <f>KZN_RAW_DATA!S72</f>
        <v>MALE_ADULT_48_60</v>
      </c>
      <c r="K72" s="1" t="str">
        <f>KZN_RAW_DATA!V72</f>
        <v>ADULT_84</v>
      </c>
      <c r="L72" s="1" t="str">
        <f>KZN_RAW_DATA!W72</f>
        <v>MALE_ADULT_84</v>
      </c>
      <c r="M72" s="1" t="str">
        <f t="shared" si="31"/>
        <v>CENSORED</v>
      </c>
      <c r="N72" s="29">
        <f>KZN_RAW_DATA!U72</f>
        <v>0</v>
      </c>
      <c r="O72" s="1" t="str">
        <f t="shared" si="20"/>
        <v>NA</v>
      </c>
      <c r="P72" s="1" t="str">
        <f t="shared" si="21"/>
        <v>NA</v>
      </c>
      <c r="Q72" s="1" t="str">
        <f t="shared" si="22"/>
        <v>NA</v>
      </c>
      <c r="R72" s="1" t="str">
        <f t="shared" si="23"/>
        <v>NA</v>
      </c>
      <c r="S72" s="1" t="str">
        <f t="shared" si="24"/>
        <v>NA</v>
      </c>
      <c r="T72" s="1" t="str">
        <f t="shared" si="25"/>
        <v>NA</v>
      </c>
      <c r="U72" s="1" t="str">
        <f t="shared" si="26"/>
        <v>MALE_ADULT_48_60</v>
      </c>
      <c r="V72" s="1" t="str">
        <f t="shared" si="27"/>
        <v>MALE_ADULT_60_72</v>
      </c>
      <c r="W72" s="1" t="str">
        <f t="shared" si="28"/>
        <v>MALE_ADULT_72_84</v>
      </c>
      <c r="X72" s="1" t="str">
        <f t="shared" si="29"/>
        <v>MALE_ADULT_84</v>
      </c>
      <c r="Y72" s="1" t="str">
        <f t="shared" si="30"/>
        <v>MALE_ADULT_84</v>
      </c>
    </row>
    <row r="73" spans="1:25" x14ac:dyDescent="0.2">
      <c r="A73" s="1">
        <f>KZN_RAW_DATA!O73</f>
        <v>72</v>
      </c>
      <c r="B73" s="1" t="str">
        <f>KZN_RAW_DATA!P73</f>
        <v>FEMALE</v>
      </c>
      <c r="C73" s="28">
        <f>KZN_RAW_DATA!F73</f>
        <v>37199</v>
      </c>
      <c r="D73" s="28">
        <f>KZN_RAW_DATA!G73</f>
        <v>39756</v>
      </c>
      <c r="E73" s="29">
        <f t="shared" si="15"/>
        <v>2008</v>
      </c>
      <c r="F73" s="28">
        <f>KZN_RAW_DATA!H73</f>
        <v>39887</v>
      </c>
      <c r="G73" s="29">
        <f t="shared" si="16"/>
        <v>2009</v>
      </c>
      <c r="H73" s="1">
        <f>KZN_RAW_DATA!Q73</f>
        <v>84</v>
      </c>
      <c r="I73" s="1" t="str">
        <f>KZN_RAW_DATA!R73</f>
        <v>ADULT_72_84</v>
      </c>
      <c r="J73" s="1" t="str">
        <f>KZN_RAW_DATA!S73</f>
        <v>FEMALE_ADULT_72_84</v>
      </c>
      <c r="K73" s="1" t="str">
        <f>KZN_RAW_DATA!V73</f>
        <v>ADULT_84</v>
      </c>
      <c r="L73" s="1" t="str">
        <f>KZN_RAW_DATA!W73</f>
        <v>FEMALE_ADULT_84</v>
      </c>
      <c r="M73" s="1" t="str">
        <f t="shared" si="31"/>
        <v>CENSORED</v>
      </c>
      <c r="N73" s="29">
        <f>KZN_RAW_DATA!U73</f>
        <v>0</v>
      </c>
      <c r="O73" s="1" t="str">
        <f t="shared" si="20"/>
        <v>NA</v>
      </c>
      <c r="P73" s="1" t="str">
        <f t="shared" si="21"/>
        <v>NA</v>
      </c>
      <c r="Q73" s="1" t="str">
        <f t="shared" si="22"/>
        <v>NA</v>
      </c>
      <c r="R73" s="1" t="str">
        <f t="shared" si="23"/>
        <v>NA</v>
      </c>
      <c r="S73" s="1" t="str">
        <f t="shared" si="24"/>
        <v>NA</v>
      </c>
      <c r="T73" s="1" t="str">
        <f t="shared" si="25"/>
        <v>NA</v>
      </c>
      <c r="U73" s="1" t="str">
        <f t="shared" si="26"/>
        <v>FEMALE_ADULT_72_84</v>
      </c>
      <c r="V73" s="1" t="str">
        <f t="shared" si="27"/>
        <v>FEMALE_ADULT_84</v>
      </c>
      <c r="W73" s="1" t="str">
        <f t="shared" si="28"/>
        <v>CENSORED</v>
      </c>
      <c r="X73" s="1" t="str">
        <f t="shared" si="29"/>
        <v>CENSORED</v>
      </c>
      <c r="Y73" s="1" t="str">
        <f t="shared" si="30"/>
        <v>CENSORED</v>
      </c>
    </row>
    <row r="74" spans="1:25" x14ac:dyDescent="0.2">
      <c r="A74" s="1">
        <f>KZN_RAW_DATA!O74</f>
        <v>73</v>
      </c>
      <c r="B74" s="1" t="str">
        <f>KZN_RAW_DATA!P74</f>
        <v>MALE</v>
      </c>
      <c r="C74" s="28">
        <f>KZN_RAW_DATA!F74</f>
        <v>39753</v>
      </c>
      <c r="D74" s="28">
        <f>KZN_RAW_DATA!G74</f>
        <v>39857</v>
      </c>
      <c r="E74" s="29">
        <f t="shared" si="15"/>
        <v>2009</v>
      </c>
      <c r="F74" s="28">
        <f>KZN_RAW_DATA!H74</f>
        <v>40281</v>
      </c>
      <c r="G74" s="29">
        <f t="shared" si="16"/>
        <v>2010</v>
      </c>
      <c r="H74" s="1">
        <f>KZN_RAW_DATA!Q74</f>
        <v>3</v>
      </c>
      <c r="I74" s="1" t="str">
        <f>KZN_RAW_DATA!R74</f>
        <v>CUB</v>
      </c>
      <c r="J74" s="1" t="str">
        <f>KZN_RAW_DATA!S74</f>
        <v>MALE_CUB</v>
      </c>
      <c r="K74" s="1" t="str">
        <f>KZN_RAW_DATA!V74</f>
        <v>JUVENILE</v>
      </c>
      <c r="L74" s="1" t="str">
        <f>KZN_RAW_DATA!W74</f>
        <v>MALE_JUVENILE</v>
      </c>
      <c r="M74" s="1" t="str">
        <f t="shared" si="31"/>
        <v>CENSORED</v>
      </c>
      <c r="N74" s="29">
        <f>KZN_RAW_DATA!U74</f>
        <v>0</v>
      </c>
      <c r="O74" s="1" t="str">
        <f t="shared" si="20"/>
        <v>NA</v>
      </c>
      <c r="P74" s="1" t="str">
        <f t="shared" si="21"/>
        <v>NA</v>
      </c>
      <c r="Q74" s="1" t="str">
        <f t="shared" si="22"/>
        <v>NA</v>
      </c>
      <c r="R74" s="1" t="str">
        <f t="shared" si="23"/>
        <v>NA</v>
      </c>
      <c r="S74" s="1" t="str">
        <f t="shared" si="24"/>
        <v>NA</v>
      </c>
      <c r="T74" s="1" t="str">
        <f t="shared" si="25"/>
        <v>NA</v>
      </c>
      <c r="U74" s="1" t="str">
        <f t="shared" si="26"/>
        <v>NA</v>
      </c>
      <c r="V74" s="1" t="str">
        <f t="shared" si="27"/>
        <v>MALE_CUB</v>
      </c>
      <c r="W74" s="1" t="str">
        <f t="shared" si="28"/>
        <v>MALE_JUVENILE</v>
      </c>
      <c r="X74" s="1" t="str">
        <f t="shared" si="29"/>
        <v>CENSORED</v>
      </c>
      <c r="Y74" s="1" t="str">
        <f t="shared" si="30"/>
        <v>CENSORED</v>
      </c>
    </row>
    <row r="75" spans="1:25" x14ac:dyDescent="0.2">
      <c r="A75" s="1">
        <f>KZN_RAW_DATA!O75</f>
        <v>74</v>
      </c>
      <c r="B75" s="1" t="str">
        <f>KZN_RAW_DATA!P75</f>
        <v>FEMALE</v>
      </c>
      <c r="C75" s="28">
        <f>KZN_RAW_DATA!F75</f>
        <v>39753</v>
      </c>
      <c r="D75" s="28">
        <f>KZN_RAW_DATA!G75</f>
        <v>39857</v>
      </c>
      <c r="E75" s="29">
        <f t="shared" si="15"/>
        <v>2009</v>
      </c>
      <c r="F75" s="28">
        <f>KZN_RAW_DATA!H75</f>
        <v>40281</v>
      </c>
      <c r="G75" s="29">
        <f t="shared" si="16"/>
        <v>2010</v>
      </c>
      <c r="H75" s="1">
        <f>KZN_RAW_DATA!Q75</f>
        <v>3</v>
      </c>
      <c r="I75" s="1" t="str">
        <f>KZN_RAW_DATA!R75</f>
        <v>CUB</v>
      </c>
      <c r="J75" s="1" t="str">
        <f>KZN_RAW_DATA!S75</f>
        <v>FEMALE_CUB</v>
      </c>
      <c r="K75" s="1" t="str">
        <f>KZN_RAW_DATA!V75</f>
        <v>JUVENILE</v>
      </c>
      <c r="L75" s="1" t="str">
        <f>KZN_RAW_DATA!W75</f>
        <v>FEMALE_JUVENILE</v>
      </c>
      <c r="M75" s="1" t="str">
        <f t="shared" si="31"/>
        <v>CENSORED</v>
      </c>
      <c r="N75" s="29">
        <f>KZN_RAW_DATA!U75</f>
        <v>0</v>
      </c>
      <c r="O75" s="1" t="str">
        <f t="shared" si="20"/>
        <v>NA</v>
      </c>
      <c r="P75" s="1" t="str">
        <f t="shared" si="21"/>
        <v>NA</v>
      </c>
      <c r="Q75" s="1" t="str">
        <f t="shared" si="22"/>
        <v>NA</v>
      </c>
      <c r="R75" s="1" t="str">
        <f t="shared" si="23"/>
        <v>NA</v>
      </c>
      <c r="S75" s="1" t="str">
        <f t="shared" si="24"/>
        <v>NA</v>
      </c>
      <c r="T75" s="1" t="str">
        <f t="shared" si="25"/>
        <v>NA</v>
      </c>
      <c r="U75" s="1" t="str">
        <f t="shared" si="26"/>
        <v>NA</v>
      </c>
      <c r="V75" s="1" t="str">
        <f t="shared" si="27"/>
        <v>FEMALE_CUB</v>
      </c>
      <c r="W75" s="1" t="str">
        <f t="shared" si="28"/>
        <v>FEMALE_JUVENILE</v>
      </c>
      <c r="X75" s="1" t="str">
        <f t="shared" si="29"/>
        <v>CENSORED</v>
      </c>
      <c r="Y75" s="1" t="str">
        <f t="shared" si="30"/>
        <v>CENSORED</v>
      </c>
    </row>
    <row r="76" spans="1:25" x14ac:dyDescent="0.2">
      <c r="A76" s="1">
        <f>KZN_RAW_DATA!O76</f>
        <v>75</v>
      </c>
      <c r="B76" s="1" t="str">
        <f>KZN_RAW_DATA!P76</f>
        <v>MALE</v>
      </c>
      <c r="C76" s="28">
        <f>KZN_RAW_DATA!F76</f>
        <v>39703</v>
      </c>
      <c r="D76" s="28">
        <f>KZN_RAW_DATA!G76</f>
        <v>39905</v>
      </c>
      <c r="E76" s="29">
        <f t="shared" si="15"/>
        <v>2009</v>
      </c>
      <c r="F76" s="28">
        <f>KZN_RAW_DATA!H76</f>
        <v>40609</v>
      </c>
      <c r="G76" s="29">
        <f t="shared" si="16"/>
        <v>2011</v>
      </c>
      <c r="H76" s="1">
        <f>KZN_RAW_DATA!Q76</f>
        <v>7</v>
      </c>
      <c r="I76" s="1" t="str">
        <f>KZN_RAW_DATA!R76</f>
        <v>CUB</v>
      </c>
      <c r="J76" s="1" t="str">
        <f>KZN_RAW_DATA!S76</f>
        <v>MALE_CUB</v>
      </c>
      <c r="K76" s="1" t="str">
        <f>KZN_RAW_DATA!V76</f>
        <v>SUBADULT</v>
      </c>
      <c r="L76" s="1" t="str">
        <f>KZN_RAW_DATA!W76</f>
        <v>MALE_SUBADULT</v>
      </c>
      <c r="M76" s="1" t="str">
        <f t="shared" si="31"/>
        <v>CENSORED</v>
      </c>
      <c r="N76" s="29">
        <f>KZN_RAW_DATA!U76</f>
        <v>0</v>
      </c>
      <c r="O76" s="1" t="str">
        <f t="shared" si="20"/>
        <v>NA</v>
      </c>
      <c r="P76" s="1" t="str">
        <f t="shared" si="21"/>
        <v>NA</v>
      </c>
      <c r="Q76" s="1" t="str">
        <f t="shared" si="22"/>
        <v>NA</v>
      </c>
      <c r="R76" s="1" t="str">
        <f t="shared" si="23"/>
        <v>NA</v>
      </c>
      <c r="S76" s="1" t="str">
        <f t="shared" si="24"/>
        <v>NA</v>
      </c>
      <c r="T76" s="1" t="str">
        <f t="shared" si="25"/>
        <v>NA</v>
      </c>
      <c r="U76" s="1" t="str">
        <f t="shared" si="26"/>
        <v>NA</v>
      </c>
      <c r="V76" s="1" t="str">
        <f t="shared" si="27"/>
        <v>MALE_CUB</v>
      </c>
      <c r="W76" s="1" t="str">
        <f t="shared" si="28"/>
        <v>MALE_JUVENILE</v>
      </c>
      <c r="X76" s="1" t="str">
        <f t="shared" si="29"/>
        <v>MALE_SUBADULT</v>
      </c>
      <c r="Y76" s="1" t="str">
        <f t="shared" si="30"/>
        <v>CENSORED</v>
      </c>
    </row>
    <row r="77" spans="1:25" x14ac:dyDescent="0.2">
      <c r="A77" s="1">
        <f>KZN_RAW_DATA!O77</f>
        <v>76</v>
      </c>
      <c r="B77" s="1" t="str">
        <f>KZN_RAW_DATA!P77</f>
        <v>MALE</v>
      </c>
      <c r="C77" s="28">
        <f>KZN_RAW_DATA!F77</f>
        <v>39703</v>
      </c>
      <c r="D77" s="28">
        <f>KZN_RAW_DATA!G77</f>
        <v>39905</v>
      </c>
      <c r="E77" s="29">
        <f t="shared" si="15"/>
        <v>2009</v>
      </c>
      <c r="F77" s="28">
        <f>KZN_RAW_DATA!H77</f>
        <v>40577</v>
      </c>
      <c r="G77" s="29">
        <f t="shared" si="16"/>
        <v>2011</v>
      </c>
      <c r="H77" s="1">
        <f>KZN_RAW_DATA!Q77</f>
        <v>7</v>
      </c>
      <c r="I77" s="1" t="str">
        <f>KZN_RAW_DATA!R77</f>
        <v>CUB</v>
      </c>
      <c r="J77" s="1" t="str">
        <f>KZN_RAW_DATA!S77</f>
        <v>MALE_CUB</v>
      </c>
      <c r="K77" s="1" t="str">
        <f>KZN_RAW_DATA!V77</f>
        <v>SUBADULT</v>
      </c>
      <c r="L77" s="1" t="str">
        <f>KZN_RAW_DATA!W77</f>
        <v>MALE_SUBADULT</v>
      </c>
      <c r="M77" s="1" t="str">
        <f t="shared" si="31"/>
        <v>CENSORED</v>
      </c>
      <c r="N77" s="29">
        <f>KZN_RAW_DATA!U77</f>
        <v>0</v>
      </c>
      <c r="O77" s="1" t="str">
        <f t="shared" si="20"/>
        <v>NA</v>
      </c>
      <c r="P77" s="1" t="str">
        <f t="shared" si="21"/>
        <v>NA</v>
      </c>
      <c r="Q77" s="1" t="str">
        <f t="shared" si="22"/>
        <v>NA</v>
      </c>
      <c r="R77" s="1" t="str">
        <f t="shared" si="23"/>
        <v>NA</v>
      </c>
      <c r="S77" s="1" t="str">
        <f t="shared" si="24"/>
        <v>NA</v>
      </c>
      <c r="T77" s="1" t="str">
        <f t="shared" si="25"/>
        <v>NA</v>
      </c>
      <c r="U77" s="1" t="str">
        <f t="shared" si="26"/>
        <v>NA</v>
      </c>
      <c r="V77" s="1" t="str">
        <f t="shared" si="27"/>
        <v>MALE_CUB</v>
      </c>
      <c r="W77" s="1" t="str">
        <f t="shared" si="28"/>
        <v>MALE_JUVENILE</v>
      </c>
      <c r="X77" s="1" t="str">
        <f t="shared" si="29"/>
        <v>MALE_SUBADULT</v>
      </c>
      <c r="Y77" s="1" t="str">
        <f t="shared" si="30"/>
        <v>CENSORED</v>
      </c>
    </row>
    <row r="78" spans="1:25" x14ac:dyDescent="0.2">
      <c r="A78" s="1">
        <f>KZN_RAW_DATA!O78</f>
        <v>77</v>
      </c>
      <c r="B78" s="1" t="str">
        <f>KZN_RAW_DATA!P78</f>
        <v>MALE</v>
      </c>
      <c r="C78" s="28">
        <f>KZN_RAW_DATA!F78</f>
        <v>39733</v>
      </c>
      <c r="D78" s="28">
        <f>KZN_RAW_DATA!G78</f>
        <v>39945</v>
      </c>
      <c r="E78" s="29">
        <f t="shared" si="15"/>
        <v>2009</v>
      </c>
      <c r="F78" s="28">
        <f>KZN_RAW_DATA!H78</f>
        <v>40511</v>
      </c>
      <c r="G78" s="29">
        <f t="shared" si="16"/>
        <v>2010</v>
      </c>
      <c r="H78" s="1">
        <f>KZN_RAW_DATA!Q78</f>
        <v>7</v>
      </c>
      <c r="I78" s="1" t="str">
        <f>KZN_RAW_DATA!R78</f>
        <v>CUB</v>
      </c>
      <c r="J78" s="1" t="str">
        <f>KZN_RAW_DATA!S78</f>
        <v>MALE_CUB</v>
      </c>
      <c r="K78" s="1" t="str">
        <f>KZN_RAW_DATA!V78</f>
        <v>SUBADULT</v>
      </c>
      <c r="L78" s="1" t="str">
        <f>KZN_RAW_DATA!W78</f>
        <v>MALE_SUBADULT</v>
      </c>
      <c r="M78" s="1" t="str">
        <f t="shared" si="31"/>
        <v>MORTALITY</v>
      </c>
      <c r="N78" s="29">
        <f>KZN_RAW_DATA!U78</f>
        <v>1</v>
      </c>
      <c r="O78" s="1" t="str">
        <f t="shared" si="20"/>
        <v>NA</v>
      </c>
      <c r="P78" s="1" t="str">
        <f t="shared" si="21"/>
        <v>NA</v>
      </c>
      <c r="Q78" s="1" t="str">
        <f t="shared" si="22"/>
        <v>NA</v>
      </c>
      <c r="R78" s="1" t="str">
        <f t="shared" si="23"/>
        <v>NA</v>
      </c>
      <c r="S78" s="1" t="str">
        <f t="shared" si="24"/>
        <v>NA</v>
      </c>
      <c r="T78" s="1" t="str">
        <f t="shared" si="25"/>
        <v>NA</v>
      </c>
      <c r="U78" s="1" t="str">
        <f t="shared" si="26"/>
        <v>NA</v>
      </c>
      <c r="V78" s="1" t="str">
        <f t="shared" si="27"/>
        <v>MALE_CUB</v>
      </c>
      <c r="W78" s="1" t="str">
        <f t="shared" si="28"/>
        <v>MALE_JUVENILE</v>
      </c>
      <c r="X78" s="1" t="str">
        <f t="shared" si="29"/>
        <v>MORTALITY</v>
      </c>
      <c r="Y78" s="1" t="str">
        <f t="shared" si="30"/>
        <v>MORTALITY</v>
      </c>
    </row>
    <row r="79" spans="1:25" x14ac:dyDescent="0.2">
      <c r="A79" s="1">
        <f>KZN_RAW_DATA!O79</f>
        <v>78</v>
      </c>
      <c r="B79" s="1" t="str">
        <f>KZN_RAW_DATA!P79</f>
        <v>MALE</v>
      </c>
      <c r="C79" s="28">
        <f>KZN_RAW_DATA!F79</f>
        <v>39733</v>
      </c>
      <c r="D79" s="28">
        <f>KZN_RAW_DATA!G79</f>
        <v>39945</v>
      </c>
      <c r="E79" s="29">
        <f t="shared" si="15"/>
        <v>2009</v>
      </c>
      <c r="F79" s="28">
        <f>KZN_RAW_DATA!H79</f>
        <v>39948</v>
      </c>
      <c r="G79" s="29">
        <f t="shared" si="16"/>
        <v>2009</v>
      </c>
      <c r="H79" s="1">
        <f>KZN_RAW_DATA!Q79</f>
        <v>7</v>
      </c>
      <c r="I79" s="1" t="str">
        <f>KZN_RAW_DATA!R79</f>
        <v>CUB</v>
      </c>
      <c r="J79" s="1" t="str">
        <f>KZN_RAW_DATA!S79</f>
        <v>MALE_CUB</v>
      </c>
      <c r="K79" s="1" t="str">
        <f>KZN_RAW_DATA!V79</f>
        <v>CUB</v>
      </c>
      <c r="L79" s="1" t="str">
        <f>KZN_RAW_DATA!W79</f>
        <v>MALE_CUB</v>
      </c>
      <c r="M79" s="1" t="str">
        <f t="shared" si="31"/>
        <v>CENSORED</v>
      </c>
      <c r="N79" s="29">
        <f>KZN_RAW_DATA!U79</f>
        <v>0</v>
      </c>
      <c r="O79" s="1" t="str">
        <f t="shared" si="20"/>
        <v>NA</v>
      </c>
      <c r="P79" s="1" t="str">
        <f t="shared" si="21"/>
        <v>NA</v>
      </c>
      <c r="Q79" s="1" t="str">
        <f t="shared" si="22"/>
        <v>NA</v>
      </c>
      <c r="R79" s="1" t="str">
        <f t="shared" si="23"/>
        <v>NA</v>
      </c>
      <c r="S79" s="1" t="str">
        <f t="shared" si="24"/>
        <v>NA</v>
      </c>
      <c r="T79" s="1" t="str">
        <f t="shared" si="25"/>
        <v>NA</v>
      </c>
      <c r="U79" s="1" t="str">
        <f t="shared" si="26"/>
        <v>NA</v>
      </c>
      <c r="V79" s="1" t="str">
        <f t="shared" si="27"/>
        <v>MALE_CUB</v>
      </c>
      <c r="W79" s="1" t="str">
        <f t="shared" si="28"/>
        <v>CENSORED</v>
      </c>
      <c r="X79" s="1" t="str">
        <f t="shared" si="29"/>
        <v>CENSORED</v>
      </c>
      <c r="Y79" s="1" t="str">
        <f t="shared" si="30"/>
        <v>CENSORED</v>
      </c>
    </row>
    <row r="80" spans="1:25" x14ac:dyDescent="0.2">
      <c r="A80" s="1">
        <f>KZN_RAW_DATA!O80</f>
        <v>79</v>
      </c>
      <c r="B80" s="1" t="str">
        <f>KZN_RAW_DATA!P80</f>
        <v>MALE</v>
      </c>
      <c r="C80" s="28">
        <f>KZN_RAW_DATA!F80</f>
        <v>39052</v>
      </c>
      <c r="D80" s="28">
        <f>KZN_RAW_DATA!G80</f>
        <v>39964</v>
      </c>
      <c r="E80" s="29">
        <f t="shared" si="15"/>
        <v>2009</v>
      </c>
      <c r="F80" s="28">
        <f>KZN_RAW_DATA!H80</f>
        <v>39964</v>
      </c>
      <c r="G80" s="29">
        <f t="shared" si="16"/>
        <v>2009</v>
      </c>
      <c r="H80" s="1">
        <f>KZN_RAW_DATA!Q80</f>
        <v>29</v>
      </c>
      <c r="I80" s="1" t="str">
        <f>KZN_RAW_DATA!R80</f>
        <v>SUBADULT</v>
      </c>
      <c r="J80" s="1" t="str">
        <f>KZN_RAW_DATA!S80</f>
        <v>MALE_SUBADULT</v>
      </c>
      <c r="K80" s="1" t="str">
        <f>KZN_RAW_DATA!V80</f>
        <v>SUBADULT</v>
      </c>
      <c r="L80" s="1" t="str">
        <f>KZN_RAW_DATA!W80</f>
        <v>MALE_SUBADULT</v>
      </c>
      <c r="M80" s="1" t="str">
        <f t="shared" si="31"/>
        <v>CENSORED</v>
      </c>
      <c r="N80" s="29">
        <f>KZN_RAW_DATA!U80</f>
        <v>0</v>
      </c>
      <c r="O80" s="1" t="str">
        <f t="shared" si="20"/>
        <v>NA</v>
      </c>
      <c r="P80" s="1" t="str">
        <f t="shared" si="21"/>
        <v>NA</v>
      </c>
      <c r="Q80" s="1" t="str">
        <f t="shared" si="22"/>
        <v>NA</v>
      </c>
      <c r="R80" s="1" t="str">
        <f t="shared" si="23"/>
        <v>NA</v>
      </c>
      <c r="S80" s="1" t="str">
        <f t="shared" si="24"/>
        <v>NA</v>
      </c>
      <c r="T80" s="1" t="str">
        <f t="shared" si="25"/>
        <v>NA</v>
      </c>
      <c r="U80" s="1" t="str">
        <f t="shared" si="26"/>
        <v>NA</v>
      </c>
      <c r="V80" s="1" t="str">
        <f t="shared" si="27"/>
        <v>MALE_SUBADULT</v>
      </c>
      <c r="W80" s="1" t="str">
        <f t="shared" si="28"/>
        <v>CENSORED</v>
      </c>
      <c r="X80" s="1" t="str">
        <f t="shared" si="29"/>
        <v>CENSORED</v>
      </c>
      <c r="Y80" s="1" t="str">
        <f t="shared" si="30"/>
        <v>CENSORED</v>
      </c>
    </row>
    <row r="81" spans="1:25" x14ac:dyDescent="0.2">
      <c r="A81" s="1">
        <f>KZN_RAW_DATA!O81</f>
        <v>80</v>
      </c>
      <c r="B81" s="1" t="str">
        <f>KZN_RAW_DATA!P81</f>
        <v>NA</v>
      </c>
      <c r="C81" s="28">
        <f>KZN_RAW_DATA!F81</f>
        <v>39904</v>
      </c>
      <c r="D81" s="28">
        <f>KZN_RAW_DATA!G81</f>
        <v>39965</v>
      </c>
      <c r="E81" s="29">
        <f t="shared" si="15"/>
        <v>2009</v>
      </c>
      <c r="F81" s="28">
        <f>KZN_RAW_DATA!H81</f>
        <v>39979</v>
      </c>
      <c r="G81" s="29">
        <f t="shared" si="16"/>
        <v>2009</v>
      </c>
      <c r="H81" s="1">
        <f>KZN_RAW_DATA!Q81</f>
        <v>2</v>
      </c>
      <c r="I81" s="1" t="str">
        <f>KZN_RAW_DATA!R81</f>
        <v>CUB</v>
      </c>
      <c r="J81" s="1" t="str">
        <f>KZN_RAW_DATA!S81</f>
        <v>NA_CUB</v>
      </c>
      <c r="K81" s="1" t="str">
        <f>KZN_RAW_DATA!V81</f>
        <v>CUB</v>
      </c>
      <c r="L81" s="1" t="str">
        <f>KZN_RAW_DATA!W81</f>
        <v>NA_CUB</v>
      </c>
      <c r="M81" s="1" t="str">
        <f t="shared" si="31"/>
        <v>MORTALITY</v>
      </c>
      <c r="N81" s="29">
        <f>KZN_RAW_DATA!U81</f>
        <v>1</v>
      </c>
      <c r="O81" s="1" t="str">
        <f t="shared" si="20"/>
        <v>NA</v>
      </c>
      <c r="P81" s="1" t="str">
        <f t="shared" si="21"/>
        <v>NA</v>
      </c>
      <c r="Q81" s="1" t="str">
        <f t="shared" si="22"/>
        <v>NA</v>
      </c>
      <c r="R81" s="1" t="str">
        <f t="shared" si="23"/>
        <v>NA</v>
      </c>
      <c r="S81" s="1" t="str">
        <f t="shared" si="24"/>
        <v>NA</v>
      </c>
      <c r="T81" s="1" t="str">
        <f t="shared" si="25"/>
        <v>NA</v>
      </c>
      <c r="U81" s="1" t="str">
        <f t="shared" si="26"/>
        <v>NA</v>
      </c>
      <c r="V81" s="1" t="str">
        <f t="shared" si="27"/>
        <v>NA_CUB</v>
      </c>
      <c r="W81" s="1" t="str">
        <f t="shared" si="28"/>
        <v>MORTALITY</v>
      </c>
      <c r="X81" s="1" t="str">
        <f t="shared" si="29"/>
        <v>MORTALITY</v>
      </c>
      <c r="Y81" s="1" t="str">
        <f t="shared" si="30"/>
        <v>MORTALITY</v>
      </c>
    </row>
    <row r="82" spans="1:25" x14ac:dyDescent="0.2">
      <c r="A82" s="1">
        <f>KZN_RAW_DATA!O82</f>
        <v>81</v>
      </c>
      <c r="B82" s="1" t="str">
        <f>KZN_RAW_DATA!P82</f>
        <v>NA</v>
      </c>
      <c r="C82" s="28">
        <f>KZN_RAW_DATA!F82</f>
        <v>39957</v>
      </c>
      <c r="D82" s="28">
        <f>KZN_RAW_DATA!G82</f>
        <v>40008</v>
      </c>
      <c r="E82" s="29">
        <f t="shared" si="15"/>
        <v>2009</v>
      </c>
      <c r="F82" s="28">
        <f>KZN_RAW_DATA!H82</f>
        <v>40034</v>
      </c>
      <c r="G82" s="29">
        <f t="shared" si="16"/>
        <v>2009</v>
      </c>
      <c r="H82" s="1">
        <f>KZN_RAW_DATA!Q82</f>
        <v>2</v>
      </c>
      <c r="I82" s="1" t="str">
        <f>KZN_RAW_DATA!R82</f>
        <v>CUB</v>
      </c>
      <c r="J82" s="1" t="str">
        <f>KZN_RAW_DATA!S82</f>
        <v>NA_CUB</v>
      </c>
      <c r="K82" s="1" t="str">
        <f>KZN_RAW_DATA!V82</f>
        <v>CUB</v>
      </c>
      <c r="L82" s="1" t="str">
        <f>KZN_RAW_DATA!W82</f>
        <v>NA_CUB</v>
      </c>
      <c r="M82" s="1" t="str">
        <f t="shared" si="31"/>
        <v>MORTALITY</v>
      </c>
      <c r="N82" s="29">
        <f>KZN_RAW_DATA!U82</f>
        <v>1</v>
      </c>
      <c r="O82" s="1" t="str">
        <f t="shared" si="20"/>
        <v>NA</v>
      </c>
      <c r="P82" s="1" t="str">
        <f t="shared" si="21"/>
        <v>NA</v>
      </c>
      <c r="Q82" s="1" t="str">
        <f t="shared" si="22"/>
        <v>NA</v>
      </c>
      <c r="R82" s="1" t="str">
        <f t="shared" si="23"/>
        <v>NA</v>
      </c>
      <c r="S82" s="1" t="str">
        <f t="shared" si="24"/>
        <v>NA</v>
      </c>
      <c r="T82" s="1" t="str">
        <f t="shared" si="25"/>
        <v>NA</v>
      </c>
      <c r="U82" s="1" t="str">
        <f t="shared" si="26"/>
        <v>NA</v>
      </c>
      <c r="V82" s="1" t="str">
        <f t="shared" si="27"/>
        <v>NA_CUB</v>
      </c>
      <c r="W82" s="1" t="str">
        <f t="shared" si="28"/>
        <v>MORTALITY</v>
      </c>
      <c r="X82" s="1" t="str">
        <f t="shared" si="29"/>
        <v>MORTALITY</v>
      </c>
      <c r="Y82" s="1" t="str">
        <f t="shared" si="30"/>
        <v>MORTALITY</v>
      </c>
    </row>
    <row r="83" spans="1:25" x14ac:dyDescent="0.2">
      <c r="A83" s="1">
        <f>KZN_RAW_DATA!O83</f>
        <v>82</v>
      </c>
      <c r="B83" s="1" t="str">
        <f>KZN_RAW_DATA!P83</f>
        <v>NA</v>
      </c>
      <c r="C83" s="28">
        <f>KZN_RAW_DATA!F83</f>
        <v>39957</v>
      </c>
      <c r="D83" s="28">
        <f>KZN_RAW_DATA!G83</f>
        <v>40008</v>
      </c>
      <c r="E83" s="29">
        <f t="shared" si="15"/>
        <v>2009</v>
      </c>
      <c r="F83" s="28">
        <f>KZN_RAW_DATA!H83</f>
        <v>40034</v>
      </c>
      <c r="G83" s="29">
        <f t="shared" si="16"/>
        <v>2009</v>
      </c>
      <c r="H83" s="1">
        <f>KZN_RAW_DATA!Q83</f>
        <v>2</v>
      </c>
      <c r="I83" s="1" t="str">
        <f>KZN_RAW_DATA!R83</f>
        <v>CUB</v>
      </c>
      <c r="J83" s="1" t="str">
        <f>KZN_RAW_DATA!S83</f>
        <v>NA_CUB</v>
      </c>
      <c r="K83" s="1" t="str">
        <f>KZN_RAW_DATA!V83</f>
        <v>CUB</v>
      </c>
      <c r="L83" s="1" t="str">
        <f>KZN_RAW_DATA!W83</f>
        <v>NA_CUB</v>
      </c>
      <c r="M83" s="1" t="str">
        <f t="shared" si="31"/>
        <v>MORTALITY</v>
      </c>
      <c r="N83" s="29">
        <f>KZN_RAW_DATA!U83</f>
        <v>1</v>
      </c>
      <c r="O83" s="1" t="str">
        <f t="shared" si="20"/>
        <v>NA</v>
      </c>
      <c r="P83" s="1" t="str">
        <f t="shared" si="21"/>
        <v>NA</v>
      </c>
      <c r="Q83" s="1" t="str">
        <f t="shared" si="22"/>
        <v>NA</v>
      </c>
      <c r="R83" s="1" t="str">
        <f t="shared" si="23"/>
        <v>NA</v>
      </c>
      <c r="S83" s="1" t="str">
        <f t="shared" si="24"/>
        <v>NA</v>
      </c>
      <c r="T83" s="1" t="str">
        <f t="shared" si="25"/>
        <v>NA</v>
      </c>
      <c r="U83" s="1" t="str">
        <f t="shared" si="26"/>
        <v>NA</v>
      </c>
      <c r="V83" s="1" t="str">
        <f t="shared" si="27"/>
        <v>NA_CUB</v>
      </c>
      <c r="W83" s="1" t="str">
        <f t="shared" si="28"/>
        <v>MORTALITY</v>
      </c>
      <c r="X83" s="1" t="str">
        <f t="shared" si="29"/>
        <v>MORTALITY</v>
      </c>
      <c r="Y83" s="1" t="str">
        <f t="shared" si="30"/>
        <v>MORTALITY</v>
      </c>
    </row>
    <row r="84" spans="1:25" x14ac:dyDescent="0.2">
      <c r="A84" s="1">
        <f>KZN_RAW_DATA!O84</f>
        <v>83</v>
      </c>
      <c r="B84" s="1" t="str">
        <f>KZN_RAW_DATA!P84</f>
        <v>MALE</v>
      </c>
      <c r="C84" s="28">
        <f>KZN_RAW_DATA!F84</f>
        <v>40157</v>
      </c>
      <c r="D84" s="28">
        <f>KZN_RAW_DATA!G84</f>
        <v>40251</v>
      </c>
      <c r="E84" s="29">
        <f t="shared" si="15"/>
        <v>2010</v>
      </c>
      <c r="F84" s="28">
        <f>KZN_RAW_DATA!H84</f>
        <v>41269</v>
      </c>
      <c r="G84" s="29">
        <f t="shared" si="16"/>
        <v>2012</v>
      </c>
      <c r="H84" s="1">
        <f>KZN_RAW_DATA!Q84</f>
        <v>3</v>
      </c>
      <c r="I84" s="1" t="str">
        <f>KZN_RAW_DATA!R84</f>
        <v>CUB</v>
      </c>
      <c r="J84" s="1" t="str">
        <f>KZN_RAW_DATA!S84</f>
        <v>MALE_CUB</v>
      </c>
      <c r="K84" s="1" t="str">
        <f>KZN_RAW_DATA!V84</f>
        <v>SUBADULT</v>
      </c>
      <c r="L84" s="1" t="str">
        <f>KZN_RAW_DATA!W84</f>
        <v>MALE_SUBADULT</v>
      </c>
      <c r="M84" s="1" t="str">
        <f t="shared" si="31"/>
        <v>CENSORED</v>
      </c>
      <c r="N84" s="29">
        <f>KZN_RAW_DATA!U84</f>
        <v>0</v>
      </c>
      <c r="O84" s="1" t="str">
        <f t="shared" si="20"/>
        <v>NA</v>
      </c>
      <c r="P84" s="1" t="str">
        <f t="shared" si="21"/>
        <v>NA</v>
      </c>
      <c r="Q84" s="1" t="str">
        <f t="shared" si="22"/>
        <v>NA</v>
      </c>
      <c r="R84" s="1" t="str">
        <f t="shared" si="23"/>
        <v>NA</v>
      </c>
      <c r="S84" s="1" t="str">
        <f t="shared" si="24"/>
        <v>NA</v>
      </c>
      <c r="T84" s="1" t="str">
        <f t="shared" si="25"/>
        <v>NA</v>
      </c>
      <c r="U84" s="1" t="str">
        <f t="shared" si="26"/>
        <v>NA</v>
      </c>
      <c r="V84" s="1" t="str">
        <f t="shared" si="27"/>
        <v>NA</v>
      </c>
      <c r="W84" s="1" t="str">
        <f t="shared" si="28"/>
        <v>MALE_CUB</v>
      </c>
      <c r="X84" s="1" t="str">
        <f t="shared" si="29"/>
        <v>MALE_JUVENILE</v>
      </c>
      <c r="Y84" s="1" t="str">
        <f t="shared" si="30"/>
        <v>MALE_SUBADULT</v>
      </c>
    </row>
    <row r="85" spans="1:25" x14ac:dyDescent="0.2">
      <c r="A85" s="1">
        <f>KZN_RAW_DATA!O85</f>
        <v>84</v>
      </c>
      <c r="B85" s="1" t="str">
        <f>KZN_RAW_DATA!P85</f>
        <v>NA</v>
      </c>
      <c r="C85" s="28">
        <f>KZN_RAW_DATA!F85</f>
        <v>40157</v>
      </c>
      <c r="D85" s="28">
        <f>KZN_RAW_DATA!G85</f>
        <v>40251</v>
      </c>
      <c r="E85" s="29">
        <f t="shared" si="15"/>
        <v>2010</v>
      </c>
      <c r="F85" s="28">
        <f>KZN_RAW_DATA!H85</f>
        <v>40269</v>
      </c>
      <c r="G85" s="29">
        <f t="shared" si="16"/>
        <v>2010</v>
      </c>
      <c r="H85" s="1">
        <f>KZN_RAW_DATA!Q85</f>
        <v>3</v>
      </c>
      <c r="I85" s="1" t="str">
        <f>KZN_RAW_DATA!R85</f>
        <v>CUB</v>
      </c>
      <c r="J85" s="1" t="str">
        <f>KZN_RAW_DATA!S85</f>
        <v>NA_CUB</v>
      </c>
      <c r="K85" s="1" t="str">
        <f>KZN_RAW_DATA!V85</f>
        <v>CUB</v>
      </c>
      <c r="L85" s="1" t="str">
        <f>KZN_RAW_DATA!W85</f>
        <v>NA_CUB</v>
      </c>
      <c r="M85" s="1" t="str">
        <f t="shared" si="31"/>
        <v>MORTALITY</v>
      </c>
      <c r="N85" s="29">
        <f>KZN_RAW_DATA!U85</f>
        <v>1</v>
      </c>
      <c r="O85" s="1" t="str">
        <f t="shared" si="20"/>
        <v>NA</v>
      </c>
      <c r="P85" s="1" t="str">
        <f t="shared" si="21"/>
        <v>NA</v>
      </c>
      <c r="Q85" s="1" t="str">
        <f t="shared" si="22"/>
        <v>NA</v>
      </c>
      <c r="R85" s="1" t="str">
        <f t="shared" si="23"/>
        <v>NA</v>
      </c>
      <c r="S85" s="1" t="str">
        <f t="shared" si="24"/>
        <v>NA</v>
      </c>
      <c r="T85" s="1" t="str">
        <f t="shared" si="25"/>
        <v>NA</v>
      </c>
      <c r="U85" s="1" t="str">
        <f t="shared" si="26"/>
        <v>NA</v>
      </c>
      <c r="V85" s="1" t="str">
        <f t="shared" si="27"/>
        <v>NA</v>
      </c>
      <c r="W85" s="1" t="str">
        <f t="shared" si="28"/>
        <v>NA_CUB</v>
      </c>
      <c r="X85" s="1" t="str">
        <f t="shared" si="29"/>
        <v>MORTALITY</v>
      </c>
      <c r="Y85" s="1" t="str">
        <f t="shared" si="30"/>
        <v>MORTALITY</v>
      </c>
    </row>
    <row r="86" spans="1:25" x14ac:dyDescent="0.2">
      <c r="A86" s="1">
        <f>KZN_RAW_DATA!O86</f>
        <v>85</v>
      </c>
      <c r="B86" s="1" t="str">
        <f>KZN_RAW_DATA!P86</f>
        <v>MALE</v>
      </c>
      <c r="C86" s="28">
        <f>KZN_RAW_DATA!F86</f>
        <v>40087</v>
      </c>
      <c r="D86" s="28">
        <f>KZN_RAW_DATA!G86</f>
        <v>40263</v>
      </c>
      <c r="E86" s="29">
        <f t="shared" si="15"/>
        <v>2010</v>
      </c>
      <c r="F86" s="28">
        <f>KZN_RAW_DATA!H86</f>
        <v>40269</v>
      </c>
      <c r="G86" s="29">
        <f t="shared" si="16"/>
        <v>2010</v>
      </c>
      <c r="H86" s="1">
        <f>KZN_RAW_DATA!Q86</f>
        <v>5</v>
      </c>
      <c r="I86" s="1" t="str">
        <f>KZN_RAW_DATA!R86</f>
        <v>CUB</v>
      </c>
      <c r="J86" s="1" t="str">
        <f>KZN_RAW_DATA!S86</f>
        <v>MALE_CUB</v>
      </c>
      <c r="K86" s="1" t="str">
        <f>KZN_RAW_DATA!V86</f>
        <v>CUB</v>
      </c>
      <c r="L86" s="1" t="str">
        <f>KZN_RAW_DATA!W86</f>
        <v>MALE_CUB</v>
      </c>
      <c r="M86" s="1" t="str">
        <f t="shared" si="31"/>
        <v>MORTALITY</v>
      </c>
      <c r="N86" s="29">
        <f>KZN_RAW_DATA!U86</f>
        <v>1</v>
      </c>
      <c r="O86" s="1" t="str">
        <f t="shared" si="20"/>
        <v>NA</v>
      </c>
      <c r="P86" s="1" t="str">
        <f t="shared" si="21"/>
        <v>NA</v>
      </c>
      <c r="Q86" s="1" t="str">
        <f t="shared" si="22"/>
        <v>NA</v>
      </c>
      <c r="R86" s="1" t="str">
        <f t="shared" si="23"/>
        <v>NA</v>
      </c>
      <c r="S86" s="1" t="str">
        <f t="shared" si="24"/>
        <v>NA</v>
      </c>
      <c r="T86" s="1" t="str">
        <f t="shared" si="25"/>
        <v>NA</v>
      </c>
      <c r="U86" s="1" t="str">
        <f t="shared" si="26"/>
        <v>NA</v>
      </c>
      <c r="V86" s="1" t="str">
        <f t="shared" si="27"/>
        <v>NA</v>
      </c>
      <c r="W86" s="1" t="str">
        <f t="shared" si="28"/>
        <v>MALE_CUB</v>
      </c>
      <c r="X86" s="1" t="str">
        <f t="shared" si="29"/>
        <v>MORTALITY</v>
      </c>
      <c r="Y86" s="1" t="str">
        <f t="shared" si="30"/>
        <v>MORTALITY</v>
      </c>
    </row>
    <row r="87" spans="1:25" x14ac:dyDescent="0.2">
      <c r="A87" s="1">
        <f>KZN_RAW_DATA!O87</f>
        <v>86</v>
      </c>
      <c r="B87" s="1" t="str">
        <f>KZN_RAW_DATA!P87</f>
        <v>MALE</v>
      </c>
      <c r="C87" s="28">
        <f>KZN_RAW_DATA!F87</f>
        <v>39539</v>
      </c>
      <c r="D87" s="28">
        <f>KZN_RAW_DATA!G87</f>
        <v>40269</v>
      </c>
      <c r="E87" s="29">
        <f t="shared" si="15"/>
        <v>2010</v>
      </c>
      <c r="F87" s="28">
        <f>KZN_RAW_DATA!H87</f>
        <v>40528</v>
      </c>
      <c r="G87" s="29">
        <f t="shared" si="16"/>
        <v>2010</v>
      </c>
      <c r="H87" s="1">
        <f>KZN_RAW_DATA!Q87</f>
        <v>24</v>
      </c>
      <c r="I87" s="1" t="str">
        <f>KZN_RAW_DATA!R87</f>
        <v>JUVENILE</v>
      </c>
      <c r="J87" s="1" t="str">
        <f>KZN_RAW_DATA!S87</f>
        <v>MALE_JUVENILE</v>
      </c>
      <c r="K87" s="1" t="str">
        <f>KZN_RAW_DATA!V87</f>
        <v>SUBADULT</v>
      </c>
      <c r="L87" s="1" t="str">
        <f>KZN_RAW_DATA!W87</f>
        <v>MALE_SUBADULT</v>
      </c>
      <c r="M87" s="1" t="str">
        <f t="shared" si="31"/>
        <v>MORTALITY</v>
      </c>
      <c r="N87" s="29">
        <f>KZN_RAW_DATA!U87</f>
        <v>1</v>
      </c>
      <c r="O87" s="1" t="str">
        <f t="shared" si="20"/>
        <v>NA</v>
      </c>
      <c r="P87" s="1" t="str">
        <f t="shared" si="21"/>
        <v>NA</v>
      </c>
      <c r="Q87" s="1" t="str">
        <f t="shared" si="22"/>
        <v>NA</v>
      </c>
      <c r="R87" s="1" t="str">
        <f t="shared" si="23"/>
        <v>NA</v>
      </c>
      <c r="S87" s="1" t="str">
        <f t="shared" si="24"/>
        <v>NA</v>
      </c>
      <c r="T87" s="1" t="str">
        <f t="shared" si="25"/>
        <v>NA</v>
      </c>
      <c r="U87" s="1" t="str">
        <f t="shared" si="26"/>
        <v>NA</v>
      </c>
      <c r="V87" s="1" t="str">
        <f t="shared" si="27"/>
        <v>NA</v>
      </c>
      <c r="W87" s="1" t="str">
        <f t="shared" si="28"/>
        <v>MALE_JUVENILE</v>
      </c>
      <c r="X87" s="1" t="str">
        <f t="shared" si="29"/>
        <v>MORTALITY</v>
      </c>
      <c r="Y87" s="1" t="str">
        <f t="shared" si="30"/>
        <v>MORTALITY</v>
      </c>
    </row>
    <row r="88" spans="1:25" x14ac:dyDescent="0.2">
      <c r="A88" s="1">
        <f>KZN_RAW_DATA!O88</f>
        <v>87</v>
      </c>
      <c r="B88" s="1" t="str">
        <f>KZN_RAW_DATA!P88</f>
        <v>MALE</v>
      </c>
      <c r="C88" s="28">
        <f>KZN_RAW_DATA!F88</f>
        <v>39539</v>
      </c>
      <c r="D88" s="28">
        <f>KZN_RAW_DATA!G88</f>
        <v>40269</v>
      </c>
      <c r="E88" s="29">
        <f t="shared" si="15"/>
        <v>2010</v>
      </c>
      <c r="F88" s="28">
        <f>KZN_RAW_DATA!H88</f>
        <v>40296</v>
      </c>
      <c r="G88" s="29">
        <f t="shared" si="16"/>
        <v>2010</v>
      </c>
      <c r="H88" s="1">
        <f>KZN_RAW_DATA!Q88</f>
        <v>24</v>
      </c>
      <c r="I88" s="1" t="str">
        <f>KZN_RAW_DATA!R88</f>
        <v>JUVENILE</v>
      </c>
      <c r="J88" s="1" t="str">
        <f>KZN_RAW_DATA!S88</f>
        <v>MALE_JUVENILE</v>
      </c>
      <c r="K88" s="1" t="str">
        <f>KZN_RAW_DATA!V88</f>
        <v>JUVENILE</v>
      </c>
      <c r="L88" s="1" t="str">
        <f>KZN_RAW_DATA!W88</f>
        <v>MALE_JUVENILE</v>
      </c>
      <c r="M88" s="1" t="str">
        <f t="shared" si="31"/>
        <v>MORTALITY</v>
      </c>
      <c r="N88" s="29">
        <f>KZN_RAW_DATA!U88</f>
        <v>1</v>
      </c>
      <c r="O88" s="1" t="str">
        <f t="shared" si="20"/>
        <v>NA</v>
      </c>
      <c r="P88" s="1" t="str">
        <f t="shared" si="21"/>
        <v>NA</v>
      </c>
      <c r="Q88" s="1" t="str">
        <f t="shared" si="22"/>
        <v>NA</v>
      </c>
      <c r="R88" s="1" t="str">
        <f t="shared" si="23"/>
        <v>NA</v>
      </c>
      <c r="S88" s="1" t="str">
        <f t="shared" si="24"/>
        <v>NA</v>
      </c>
      <c r="T88" s="1" t="str">
        <f t="shared" si="25"/>
        <v>NA</v>
      </c>
      <c r="U88" s="1" t="str">
        <f t="shared" si="26"/>
        <v>NA</v>
      </c>
      <c r="V88" s="1" t="str">
        <f t="shared" si="27"/>
        <v>NA</v>
      </c>
      <c r="W88" s="1" t="str">
        <f t="shared" si="28"/>
        <v>MALE_JUVENILE</v>
      </c>
      <c r="X88" s="1" t="str">
        <f t="shared" si="29"/>
        <v>MORTALITY</v>
      </c>
      <c r="Y88" s="1" t="str">
        <f t="shared" si="30"/>
        <v>MORTALITY</v>
      </c>
    </row>
    <row r="89" spans="1:25" x14ac:dyDescent="0.2">
      <c r="A89" s="1">
        <f>KZN_RAW_DATA!O89</f>
        <v>88</v>
      </c>
      <c r="B89" s="1" t="str">
        <f>KZN_RAW_DATA!P89</f>
        <v>MALE</v>
      </c>
      <c r="C89" s="28">
        <f>KZN_RAW_DATA!F89</f>
        <v>40188</v>
      </c>
      <c r="D89" s="28">
        <f>KZN_RAW_DATA!G89</f>
        <v>40308</v>
      </c>
      <c r="E89" s="29">
        <f t="shared" si="15"/>
        <v>2010</v>
      </c>
      <c r="F89" s="28">
        <f>KZN_RAW_DATA!H89</f>
        <v>40832</v>
      </c>
      <c r="G89" s="29">
        <f t="shared" si="16"/>
        <v>2011</v>
      </c>
      <c r="H89" s="1">
        <f>KZN_RAW_DATA!Q89</f>
        <v>4</v>
      </c>
      <c r="I89" s="1" t="str">
        <f>KZN_RAW_DATA!R89</f>
        <v>CUB</v>
      </c>
      <c r="J89" s="1" t="str">
        <f>KZN_RAW_DATA!S89</f>
        <v>MALE_CUB</v>
      </c>
      <c r="K89" s="1" t="str">
        <f>KZN_RAW_DATA!V89</f>
        <v>JUVENILE</v>
      </c>
      <c r="L89" s="1" t="str">
        <f>KZN_RAW_DATA!W89</f>
        <v>MALE_JUVENILE</v>
      </c>
      <c r="M89" s="1" t="str">
        <f t="shared" si="31"/>
        <v>MORTALITY</v>
      </c>
      <c r="N89" s="29">
        <f>KZN_RAW_DATA!U89</f>
        <v>1</v>
      </c>
      <c r="O89" s="1" t="str">
        <f t="shared" si="20"/>
        <v>NA</v>
      </c>
      <c r="P89" s="1" t="str">
        <f t="shared" si="21"/>
        <v>NA</v>
      </c>
      <c r="Q89" s="1" t="str">
        <f t="shared" si="22"/>
        <v>NA</v>
      </c>
      <c r="R89" s="1" t="str">
        <f t="shared" si="23"/>
        <v>NA</v>
      </c>
      <c r="S89" s="1" t="str">
        <f t="shared" si="24"/>
        <v>NA</v>
      </c>
      <c r="T89" s="1" t="str">
        <f t="shared" si="25"/>
        <v>NA</v>
      </c>
      <c r="U89" s="1" t="str">
        <f t="shared" si="26"/>
        <v>NA</v>
      </c>
      <c r="V89" s="1" t="str">
        <f t="shared" si="27"/>
        <v>NA</v>
      </c>
      <c r="W89" s="1" t="str">
        <f t="shared" si="28"/>
        <v>MALE_CUB</v>
      </c>
      <c r="X89" s="1" t="str">
        <f t="shared" si="29"/>
        <v>MALE_JUVENILE</v>
      </c>
      <c r="Y89" s="1" t="str">
        <f t="shared" si="30"/>
        <v>MORTALITY</v>
      </c>
    </row>
    <row r="90" spans="1:25" x14ac:dyDescent="0.2">
      <c r="A90" s="1">
        <f>KZN_RAW_DATA!O90</f>
        <v>89</v>
      </c>
      <c r="B90" s="1" t="str">
        <f>KZN_RAW_DATA!P90</f>
        <v>MALE</v>
      </c>
      <c r="C90" s="28">
        <f>KZN_RAW_DATA!F90</f>
        <v>40188</v>
      </c>
      <c r="D90" s="28">
        <f>KZN_RAW_DATA!G90</f>
        <v>40308</v>
      </c>
      <c r="E90" s="29">
        <f t="shared" si="15"/>
        <v>2010</v>
      </c>
      <c r="F90" s="28">
        <f>KZN_RAW_DATA!H90</f>
        <v>41063</v>
      </c>
      <c r="G90" s="29">
        <f t="shared" si="16"/>
        <v>2012</v>
      </c>
      <c r="H90" s="1">
        <f>KZN_RAW_DATA!Q90</f>
        <v>4</v>
      </c>
      <c r="I90" s="1" t="str">
        <f>KZN_RAW_DATA!R90</f>
        <v>CUB</v>
      </c>
      <c r="J90" s="1" t="str">
        <f>KZN_RAW_DATA!S90</f>
        <v>MALE_CUB</v>
      </c>
      <c r="K90" s="1" t="str">
        <f>KZN_RAW_DATA!V90</f>
        <v>SUBADULT</v>
      </c>
      <c r="L90" s="1" t="str">
        <f>KZN_RAW_DATA!W90</f>
        <v>MALE_SUBADULT</v>
      </c>
      <c r="M90" s="1" t="str">
        <f t="shared" si="31"/>
        <v>MORTALITY</v>
      </c>
      <c r="N90" s="29">
        <f>KZN_RAW_DATA!U90</f>
        <v>1</v>
      </c>
      <c r="O90" s="1" t="str">
        <f t="shared" si="20"/>
        <v>NA</v>
      </c>
      <c r="P90" s="1" t="str">
        <f t="shared" si="21"/>
        <v>NA</v>
      </c>
      <c r="Q90" s="1" t="str">
        <f t="shared" si="22"/>
        <v>NA</v>
      </c>
      <c r="R90" s="1" t="str">
        <f t="shared" si="23"/>
        <v>NA</v>
      </c>
      <c r="S90" s="1" t="str">
        <f t="shared" si="24"/>
        <v>NA</v>
      </c>
      <c r="T90" s="1" t="str">
        <f t="shared" si="25"/>
        <v>NA</v>
      </c>
      <c r="U90" s="1" t="str">
        <f t="shared" si="26"/>
        <v>NA</v>
      </c>
      <c r="V90" s="1" t="str">
        <f t="shared" si="27"/>
        <v>NA</v>
      </c>
      <c r="W90" s="1" t="str">
        <f t="shared" si="28"/>
        <v>MALE_CUB</v>
      </c>
      <c r="X90" s="1" t="str">
        <f t="shared" si="29"/>
        <v>MALE_JUVENILE</v>
      </c>
      <c r="Y90" s="1" t="str">
        <f t="shared" si="30"/>
        <v>MALE_SUBADULT</v>
      </c>
    </row>
    <row r="91" spans="1:25" x14ac:dyDescent="0.2">
      <c r="A91" s="1">
        <f>KZN_RAW_DATA!O91</f>
        <v>90</v>
      </c>
      <c r="B91" s="1" t="str">
        <f>KZN_RAW_DATA!P91</f>
        <v>FEMALE</v>
      </c>
      <c r="C91" s="28">
        <f>KZN_RAW_DATA!F91</f>
        <v>40257</v>
      </c>
      <c r="D91" s="28">
        <f>KZN_RAW_DATA!G91</f>
        <v>40349</v>
      </c>
      <c r="E91" s="29">
        <f t="shared" si="15"/>
        <v>2010</v>
      </c>
      <c r="F91" s="28">
        <f>KZN_RAW_DATA!H91</f>
        <v>40443</v>
      </c>
      <c r="G91" s="29">
        <f t="shared" si="16"/>
        <v>2010</v>
      </c>
      <c r="H91" s="1">
        <f>KZN_RAW_DATA!Q91</f>
        <v>3</v>
      </c>
      <c r="I91" s="1" t="str">
        <f>KZN_RAW_DATA!R91</f>
        <v>CUB</v>
      </c>
      <c r="J91" s="1" t="str">
        <f>KZN_RAW_DATA!S91</f>
        <v>FEMALE_CUB</v>
      </c>
      <c r="K91" s="1" t="str">
        <f>KZN_RAW_DATA!V91</f>
        <v>CUB</v>
      </c>
      <c r="L91" s="1" t="str">
        <f>KZN_RAW_DATA!W91</f>
        <v>FEMALE_CUB</v>
      </c>
      <c r="M91" s="1" t="str">
        <f t="shared" si="31"/>
        <v>MORTALITY</v>
      </c>
      <c r="N91" s="29">
        <f>KZN_RAW_DATA!U91</f>
        <v>1</v>
      </c>
      <c r="O91" s="1" t="str">
        <f t="shared" si="20"/>
        <v>NA</v>
      </c>
      <c r="P91" s="1" t="str">
        <f t="shared" si="21"/>
        <v>NA</v>
      </c>
      <c r="Q91" s="1" t="str">
        <f t="shared" si="22"/>
        <v>NA</v>
      </c>
      <c r="R91" s="1" t="str">
        <f t="shared" si="23"/>
        <v>NA</v>
      </c>
      <c r="S91" s="1" t="str">
        <f t="shared" si="24"/>
        <v>NA</v>
      </c>
      <c r="T91" s="1" t="str">
        <f t="shared" si="25"/>
        <v>NA</v>
      </c>
      <c r="U91" s="1" t="str">
        <f t="shared" si="26"/>
        <v>NA</v>
      </c>
      <c r="V91" s="1" t="str">
        <f t="shared" si="27"/>
        <v>NA</v>
      </c>
      <c r="W91" s="1" t="str">
        <f t="shared" si="28"/>
        <v>FEMALE_CUB</v>
      </c>
      <c r="X91" s="1" t="str">
        <f t="shared" si="29"/>
        <v>MORTALITY</v>
      </c>
      <c r="Y91" s="1" t="str">
        <f t="shared" si="30"/>
        <v>MORTALITY</v>
      </c>
    </row>
    <row r="92" spans="1:25" x14ac:dyDescent="0.2">
      <c r="A92" s="1">
        <f>KZN_RAW_DATA!O92</f>
        <v>91</v>
      </c>
      <c r="B92" s="1" t="str">
        <f>KZN_RAW_DATA!P92</f>
        <v>NA</v>
      </c>
      <c r="C92" s="28">
        <f>KZN_RAW_DATA!F92</f>
        <v>40360</v>
      </c>
      <c r="D92" s="28">
        <f>KZN_RAW_DATA!G92</f>
        <v>40379</v>
      </c>
      <c r="E92" s="29">
        <f t="shared" si="15"/>
        <v>2010</v>
      </c>
      <c r="F92" s="28">
        <f>KZN_RAW_DATA!H92</f>
        <v>40390</v>
      </c>
      <c r="G92" s="29">
        <f t="shared" si="16"/>
        <v>2010</v>
      </c>
      <c r="H92" s="1">
        <f>KZN_RAW_DATA!Q92</f>
        <v>0</v>
      </c>
      <c r="I92" s="1" t="str">
        <f>KZN_RAW_DATA!R92</f>
        <v>CUB</v>
      </c>
      <c r="J92" s="1" t="str">
        <f>KZN_RAW_DATA!S92</f>
        <v>NA_CUB</v>
      </c>
      <c r="K92" s="1" t="str">
        <f>KZN_RAW_DATA!V92</f>
        <v>CUB</v>
      </c>
      <c r="L92" s="1" t="str">
        <f>KZN_RAW_DATA!W92</f>
        <v>NA_CUB</v>
      </c>
      <c r="M92" s="1" t="str">
        <f t="shared" si="31"/>
        <v>MORTALITY</v>
      </c>
      <c r="N92" s="29">
        <f>KZN_RAW_DATA!U92</f>
        <v>1</v>
      </c>
      <c r="O92" s="1" t="str">
        <f t="shared" si="20"/>
        <v>NA</v>
      </c>
      <c r="P92" s="1" t="str">
        <f t="shared" si="21"/>
        <v>NA</v>
      </c>
      <c r="Q92" s="1" t="str">
        <f t="shared" si="22"/>
        <v>NA</v>
      </c>
      <c r="R92" s="1" t="str">
        <f t="shared" si="23"/>
        <v>NA</v>
      </c>
      <c r="S92" s="1" t="str">
        <f t="shared" si="24"/>
        <v>NA</v>
      </c>
      <c r="T92" s="1" t="str">
        <f t="shared" si="25"/>
        <v>NA</v>
      </c>
      <c r="U92" s="1" t="str">
        <f t="shared" si="26"/>
        <v>NA</v>
      </c>
      <c r="V92" s="1" t="str">
        <f t="shared" si="27"/>
        <v>NA</v>
      </c>
      <c r="W92" s="1" t="str">
        <f t="shared" si="28"/>
        <v>NA_CUB</v>
      </c>
      <c r="X92" s="1" t="str">
        <f t="shared" si="29"/>
        <v>MORTALITY</v>
      </c>
      <c r="Y92" s="1" t="str">
        <f t="shared" si="30"/>
        <v>MORTALITY</v>
      </c>
    </row>
    <row r="93" spans="1:25" x14ac:dyDescent="0.2">
      <c r="A93" s="1">
        <f>KZN_RAW_DATA!O93</f>
        <v>92</v>
      </c>
      <c r="B93" s="1" t="str">
        <f>KZN_RAW_DATA!P93</f>
        <v>NA</v>
      </c>
      <c r="C93" s="28">
        <f>KZN_RAW_DATA!F93</f>
        <v>40360</v>
      </c>
      <c r="D93" s="28">
        <f>KZN_RAW_DATA!G93</f>
        <v>40379</v>
      </c>
      <c r="E93" s="29">
        <f t="shared" si="15"/>
        <v>2010</v>
      </c>
      <c r="F93" s="28">
        <f>KZN_RAW_DATA!H93</f>
        <v>40390</v>
      </c>
      <c r="G93" s="29">
        <f t="shared" si="16"/>
        <v>2010</v>
      </c>
      <c r="H93" s="1">
        <f>KZN_RAW_DATA!Q93</f>
        <v>0</v>
      </c>
      <c r="I93" s="1" t="str">
        <f>KZN_RAW_DATA!R93</f>
        <v>CUB</v>
      </c>
      <c r="J93" s="1" t="str">
        <f>KZN_RAW_DATA!S93</f>
        <v>NA_CUB</v>
      </c>
      <c r="K93" s="1" t="str">
        <f>KZN_RAW_DATA!V93</f>
        <v>CUB</v>
      </c>
      <c r="L93" s="1" t="str">
        <f>KZN_RAW_DATA!W93</f>
        <v>NA_CUB</v>
      </c>
      <c r="M93" s="1" t="str">
        <f t="shared" si="31"/>
        <v>MORTALITY</v>
      </c>
      <c r="N93" s="29">
        <f>KZN_RAW_DATA!U93</f>
        <v>1</v>
      </c>
      <c r="O93" s="1" t="str">
        <f t="shared" si="20"/>
        <v>NA</v>
      </c>
      <c r="P93" s="1" t="str">
        <f t="shared" si="21"/>
        <v>NA</v>
      </c>
      <c r="Q93" s="1" t="str">
        <f t="shared" si="22"/>
        <v>NA</v>
      </c>
      <c r="R93" s="1" t="str">
        <f t="shared" si="23"/>
        <v>NA</v>
      </c>
      <c r="S93" s="1" t="str">
        <f t="shared" si="24"/>
        <v>NA</v>
      </c>
      <c r="T93" s="1" t="str">
        <f t="shared" si="25"/>
        <v>NA</v>
      </c>
      <c r="U93" s="1" t="str">
        <f t="shared" si="26"/>
        <v>NA</v>
      </c>
      <c r="V93" s="1" t="str">
        <f t="shared" si="27"/>
        <v>NA</v>
      </c>
      <c r="W93" s="1" t="str">
        <f t="shared" si="28"/>
        <v>NA_CUB</v>
      </c>
      <c r="X93" s="1" t="str">
        <f t="shared" si="29"/>
        <v>MORTALITY</v>
      </c>
      <c r="Y93" s="1" t="str">
        <f t="shared" si="30"/>
        <v>MORTALITY</v>
      </c>
    </row>
    <row r="94" spans="1:25" x14ac:dyDescent="0.2">
      <c r="A94" s="1">
        <f>KZN_RAW_DATA!O94</f>
        <v>93</v>
      </c>
      <c r="B94" s="1" t="str">
        <f>KZN_RAW_DATA!P94</f>
        <v>MALE</v>
      </c>
      <c r="C94" s="28">
        <f>KZN_RAW_DATA!F94</f>
        <v>39393</v>
      </c>
      <c r="D94" s="28">
        <f>KZN_RAW_DATA!G94</f>
        <v>40489</v>
      </c>
      <c r="E94" s="29">
        <f t="shared" si="15"/>
        <v>2010</v>
      </c>
      <c r="F94" s="28">
        <f>KZN_RAW_DATA!H94</f>
        <v>41113</v>
      </c>
      <c r="G94" s="29">
        <f t="shared" si="16"/>
        <v>2012</v>
      </c>
      <c r="H94" s="1">
        <f>KZN_RAW_DATA!Q94</f>
        <v>36</v>
      </c>
      <c r="I94" s="1" t="str">
        <f>KZN_RAW_DATA!R94</f>
        <v>SUBADULT</v>
      </c>
      <c r="J94" s="1" t="str">
        <f>KZN_RAW_DATA!S94</f>
        <v>MALE_SUBADULT</v>
      </c>
      <c r="K94" s="1" t="str">
        <f>KZN_RAW_DATA!V94</f>
        <v>ADULT_48_60</v>
      </c>
      <c r="L94" s="1" t="str">
        <f>KZN_RAW_DATA!W94</f>
        <v>MALE_ADULT_48_60</v>
      </c>
      <c r="M94" s="1" t="str">
        <f t="shared" si="31"/>
        <v>CENSORED</v>
      </c>
      <c r="N94" s="29">
        <f>KZN_RAW_DATA!U94</f>
        <v>0</v>
      </c>
      <c r="O94" s="1" t="str">
        <f t="shared" si="20"/>
        <v>NA</v>
      </c>
      <c r="P94" s="1" t="str">
        <f t="shared" si="21"/>
        <v>NA</v>
      </c>
      <c r="Q94" s="1" t="str">
        <f t="shared" si="22"/>
        <v>NA</v>
      </c>
      <c r="R94" s="1" t="str">
        <f t="shared" si="23"/>
        <v>NA</v>
      </c>
      <c r="S94" s="1" t="str">
        <f t="shared" si="24"/>
        <v>NA</v>
      </c>
      <c r="T94" s="1" t="str">
        <f t="shared" si="25"/>
        <v>NA</v>
      </c>
      <c r="U94" s="1" t="str">
        <f t="shared" si="26"/>
        <v>NA</v>
      </c>
      <c r="V94" s="1" t="str">
        <f t="shared" si="27"/>
        <v>NA</v>
      </c>
      <c r="W94" s="1" t="str">
        <f t="shared" si="28"/>
        <v>MALE_SUBADULT</v>
      </c>
      <c r="X94" s="1" t="str">
        <f t="shared" si="29"/>
        <v>MALE_ADULT_36_48</v>
      </c>
      <c r="Y94" s="1" t="str">
        <f t="shared" si="30"/>
        <v>MALE_ADULT_48_60</v>
      </c>
    </row>
    <row r="95" spans="1:25" x14ac:dyDescent="0.2">
      <c r="A95" s="1">
        <f>KZN_RAW_DATA!O95</f>
        <v>94</v>
      </c>
      <c r="B95" s="1" t="str">
        <f>KZN_RAW_DATA!P95</f>
        <v>NA</v>
      </c>
      <c r="C95" s="28">
        <f>KZN_RAW_DATA!F95</f>
        <v>40506</v>
      </c>
      <c r="D95" s="28">
        <f>KZN_RAW_DATA!G95</f>
        <v>40536</v>
      </c>
      <c r="E95" s="29">
        <f t="shared" ref="E95:E107" si="32">YEAR(D95)</f>
        <v>2010</v>
      </c>
      <c r="F95" s="28">
        <f>KZN_RAW_DATA!H95</f>
        <v>40836</v>
      </c>
      <c r="G95" s="29">
        <f t="shared" ref="G95:G107" si="33">YEAR(F95)</f>
        <v>2011</v>
      </c>
      <c r="H95" s="1">
        <f>KZN_RAW_DATA!Q95</f>
        <v>1</v>
      </c>
      <c r="I95" s="1" t="str">
        <f>KZN_RAW_DATA!R95</f>
        <v>CUB</v>
      </c>
      <c r="J95" s="1" t="str">
        <f>KZN_RAW_DATA!S95</f>
        <v>NA_CUB</v>
      </c>
      <c r="K95" s="1" t="str">
        <f>KZN_RAW_DATA!V95</f>
        <v>CUB</v>
      </c>
      <c r="L95" s="1" t="str">
        <f>KZN_RAW_DATA!W95</f>
        <v>NA_CUB</v>
      </c>
      <c r="M95" s="1" t="str">
        <f t="shared" si="31"/>
        <v>CENSORED</v>
      </c>
      <c r="N95" s="29">
        <f>KZN_RAW_DATA!U95</f>
        <v>0</v>
      </c>
      <c r="O95" s="1" t="str">
        <f t="shared" si="20"/>
        <v>NA</v>
      </c>
      <c r="P95" s="1" t="str">
        <f t="shared" si="21"/>
        <v>NA</v>
      </c>
      <c r="Q95" s="1" t="str">
        <f t="shared" si="22"/>
        <v>NA</v>
      </c>
      <c r="R95" s="1" t="str">
        <f t="shared" si="23"/>
        <v>NA</v>
      </c>
      <c r="S95" s="1" t="str">
        <f t="shared" si="24"/>
        <v>NA</v>
      </c>
      <c r="T95" s="1" t="str">
        <f t="shared" si="25"/>
        <v>NA</v>
      </c>
      <c r="U95" s="1" t="str">
        <f t="shared" si="26"/>
        <v>NA</v>
      </c>
      <c r="V95" s="1" t="str">
        <f t="shared" si="27"/>
        <v>NA</v>
      </c>
      <c r="W95" s="1" t="str">
        <f t="shared" si="28"/>
        <v>NA_CUB</v>
      </c>
      <c r="X95" s="1" t="str">
        <f t="shared" si="29"/>
        <v>NA_JUVENILE</v>
      </c>
      <c r="Y95" s="1" t="str">
        <f t="shared" si="30"/>
        <v>CENSORED</v>
      </c>
    </row>
    <row r="96" spans="1:25" x14ac:dyDescent="0.2">
      <c r="A96" s="1">
        <f>KZN_RAW_DATA!O96</f>
        <v>95</v>
      </c>
      <c r="B96" s="1" t="str">
        <f>KZN_RAW_DATA!P96</f>
        <v>NA</v>
      </c>
      <c r="C96" s="28">
        <f>KZN_RAW_DATA!F96</f>
        <v>40506</v>
      </c>
      <c r="D96" s="28">
        <f>KZN_RAW_DATA!G96</f>
        <v>40536</v>
      </c>
      <c r="E96" s="29">
        <f t="shared" si="32"/>
        <v>2010</v>
      </c>
      <c r="F96" s="28">
        <f>KZN_RAW_DATA!H96</f>
        <v>40803</v>
      </c>
      <c r="G96" s="29">
        <f t="shared" si="33"/>
        <v>2011</v>
      </c>
      <c r="H96" s="1">
        <f>KZN_RAW_DATA!Q96</f>
        <v>1</v>
      </c>
      <c r="I96" s="1" t="str">
        <f>KZN_RAW_DATA!R96</f>
        <v>CUB</v>
      </c>
      <c r="J96" s="1" t="str">
        <f>KZN_RAW_DATA!S96</f>
        <v>NA_CUB</v>
      </c>
      <c r="K96" s="1" t="str">
        <f>KZN_RAW_DATA!V96</f>
        <v>CUB</v>
      </c>
      <c r="L96" s="1" t="str">
        <f>KZN_RAW_DATA!W96</f>
        <v>NA_CUB</v>
      </c>
      <c r="M96" s="1" t="str">
        <f t="shared" si="31"/>
        <v>CENSORED</v>
      </c>
      <c r="N96" s="29">
        <f>KZN_RAW_DATA!U96</f>
        <v>0</v>
      </c>
      <c r="O96" s="1" t="str">
        <f t="shared" si="20"/>
        <v>NA</v>
      </c>
      <c r="P96" s="1" t="str">
        <f t="shared" si="21"/>
        <v>NA</v>
      </c>
      <c r="Q96" s="1" t="str">
        <f t="shared" si="22"/>
        <v>NA</v>
      </c>
      <c r="R96" s="1" t="str">
        <f t="shared" si="23"/>
        <v>NA</v>
      </c>
      <c r="S96" s="1" t="str">
        <f t="shared" si="24"/>
        <v>NA</v>
      </c>
      <c r="T96" s="1" t="str">
        <f t="shared" si="25"/>
        <v>NA</v>
      </c>
      <c r="U96" s="1" t="str">
        <f t="shared" si="26"/>
        <v>NA</v>
      </c>
      <c r="V96" s="1" t="str">
        <f t="shared" si="27"/>
        <v>NA</v>
      </c>
      <c r="W96" s="1" t="str">
        <f t="shared" si="28"/>
        <v>NA_CUB</v>
      </c>
      <c r="X96" s="1" t="str">
        <f t="shared" si="29"/>
        <v>NA_JUVENILE</v>
      </c>
      <c r="Y96" s="1" t="str">
        <f t="shared" si="30"/>
        <v>CENSORED</v>
      </c>
    </row>
    <row r="97" spans="1:25" x14ac:dyDescent="0.2">
      <c r="A97" s="1">
        <f>KZN_RAW_DATA!O97</f>
        <v>96</v>
      </c>
      <c r="B97" s="1" t="str">
        <f>KZN_RAW_DATA!P97</f>
        <v>MALE</v>
      </c>
      <c r="C97" s="28">
        <f>KZN_RAW_DATA!F97</f>
        <v>40566</v>
      </c>
      <c r="D97" s="28">
        <f>KZN_RAW_DATA!G97</f>
        <v>40656</v>
      </c>
      <c r="E97" s="29">
        <f t="shared" si="32"/>
        <v>2011</v>
      </c>
      <c r="F97" s="28">
        <f>KZN_RAW_DATA!H97</f>
        <v>40787</v>
      </c>
      <c r="G97" s="29">
        <f t="shared" si="33"/>
        <v>2011</v>
      </c>
      <c r="H97" s="1">
        <f>KZN_RAW_DATA!Q97</f>
        <v>3</v>
      </c>
      <c r="I97" s="1" t="str">
        <f>KZN_RAW_DATA!R97</f>
        <v>CUB</v>
      </c>
      <c r="J97" s="1" t="str">
        <f>KZN_RAW_DATA!S97</f>
        <v>MALE_CUB</v>
      </c>
      <c r="K97" s="1" t="str">
        <f>KZN_RAW_DATA!V97</f>
        <v>CUB</v>
      </c>
      <c r="L97" s="1" t="str">
        <f>KZN_RAW_DATA!W97</f>
        <v>MALE_CUB</v>
      </c>
      <c r="M97" s="1" t="str">
        <f t="shared" si="31"/>
        <v>CENSORED</v>
      </c>
      <c r="N97" s="29">
        <f>KZN_RAW_DATA!U97</f>
        <v>0</v>
      </c>
      <c r="O97" s="1" t="str">
        <f t="shared" si="20"/>
        <v>NA</v>
      </c>
      <c r="P97" s="1" t="str">
        <f t="shared" si="21"/>
        <v>NA</v>
      </c>
      <c r="Q97" s="1" t="str">
        <f t="shared" si="22"/>
        <v>NA</v>
      </c>
      <c r="R97" s="1" t="str">
        <f t="shared" si="23"/>
        <v>NA</v>
      </c>
      <c r="S97" s="1" t="str">
        <f t="shared" si="24"/>
        <v>NA</v>
      </c>
      <c r="T97" s="1" t="str">
        <f t="shared" si="25"/>
        <v>NA</v>
      </c>
      <c r="U97" s="1" t="str">
        <f t="shared" si="26"/>
        <v>NA</v>
      </c>
      <c r="V97" s="1" t="str">
        <f t="shared" si="27"/>
        <v>NA</v>
      </c>
      <c r="W97" s="1" t="str">
        <f t="shared" si="28"/>
        <v>NA</v>
      </c>
      <c r="X97" s="1" t="str">
        <f t="shared" si="29"/>
        <v>MALE_CUB</v>
      </c>
      <c r="Y97" s="1" t="str">
        <f t="shared" si="30"/>
        <v>CENSORED</v>
      </c>
    </row>
    <row r="98" spans="1:25" x14ac:dyDescent="0.2">
      <c r="A98" s="1">
        <f>KZN_RAW_DATA!O98</f>
        <v>97</v>
      </c>
      <c r="B98" s="1" t="str">
        <f>KZN_RAW_DATA!P98</f>
        <v>FEMALE</v>
      </c>
      <c r="C98" s="28">
        <f>KZN_RAW_DATA!F98</f>
        <v>40566</v>
      </c>
      <c r="D98" s="28">
        <f>KZN_RAW_DATA!G98</f>
        <v>40656</v>
      </c>
      <c r="E98" s="29">
        <f t="shared" si="32"/>
        <v>2011</v>
      </c>
      <c r="F98" s="28">
        <f>KZN_RAW_DATA!H98</f>
        <v>40682</v>
      </c>
      <c r="G98" s="29">
        <f t="shared" si="33"/>
        <v>2011</v>
      </c>
      <c r="H98" s="1">
        <f>KZN_RAW_DATA!Q98</f>
        <v>3</v>
      </c>
      <c r="I98" s="1" t="str">
        <f>KZN_RAW_DATA!R98</f>
        <v>CUB</v>
      </c>
      <c r="J98" s="1" t="str">
        <f>KZN_RAW_DATA!S98</f>
        <v>FEMALE_CUB</v>
      </c>
      <c r="K98" s="1" t="str">
        <f>KZN_RAW_DATA!V98</f>
        <v>CUB</v>
      </c>
      <c r="L98" s="1" t="str">
        <f>KZN_RAW_DATA!W98</f>
        <v>FEMALE_CUB</v>
      </c>
      <c r="M98" s="1" t="str">
        <f t="shared" si="31"/>
        <v>MORTALITY</v>
      </c>
      <c r="N98" s="29">
        <f>KZN_RAW_DATA!U98</f>
        <v>1</v>
      </c>
      <c r="O98" s="1" t="str">
        <f t="shared" si="20"/>
        <v>NA</v>
      </c>
      <c r="P98" s="1" t="str">
        <f t="shared" si="21"/>
        <v>NA</v>
      </c>
      <c r="Q98" s="1" t="str">
        <f t="shared" si="22"/>
        <v>NA</v>
      </c>
      <c r="R98" s="1" t="str">
        <f t="shared" si="23"/>
        <v>NA</v>
      </c>
      <c r="S98" s="1" t="str">
        <f t="shared" si="24"/>
        <v>NA</v>
      </c>
      <c r="T98" s="1" t="str">
        <f t="shared" si="25"/>
        <v>NA</v>
      </c>
      <c r="U98" s="1" t="str">
        <f t="shared" si="26"/>
        <v>NA</v>
      </c>
      <c r="V98" s="1" t="str">
        <f t="shared" si="27"/>
        <v>NA</v>
      </c>
      <c r="W98" s="1" t="str">
        <f t="shared" si="28"/>
        <v>NA</v>
      </c>
      <c r="X98" s="1" t="str">
        <f t="shared" si="29"/>
        <v>FEMALE_CUB</v>
      </c>
      <c r="Y98" s="1" t="str">
        <f t="shared" si="30"/>
        <v>MORTALITY</v>
      </c>
    </row>
    <row r="99" spans="1:25" x14ac:dyDescent="0.2">
      <c r="A99" s="1">
        <f>KZN_RAW_DATA!O99</f>
        <v>98</v>
      </c>
      <c r="B99" s="1" t="str">
        <f>KZN_RAW_DATA!P99</f>
        <v>MALE</v>
      </c>
      <c r="C99" s="28">
        <f>KZN_RAW_DATA!F99</f>
        <v>40031</v>
      </c>
      <c r="D99" s="28">
        <f>KZN_RAW_DATA!G99</f>
        <v>40669</v>
      </c>
      <c r="E99" s="29">
        <f t="shared" si="32"/>
        <v>2011</v>
      </c>
      <c r="F99" s="28">
        <f>KZN_RAW_DATA!H99</f>
        <v>40788</v>
      </c>
      <c r="G99" s="29">
        <f t="shared" si="33"/>
        <v>2011</v>
      </c>
      <c r="H99" s="1">
        <f>KZN_RAW_DATA!Q99</f>
        <v>21</v>
      </c>
      <c r="I99" s="1" t="str">
        <f>KZN_RAW_DATA!R99</f>
        <v>JUVENILE</v>
      </c>
      <c r="J99" s="1" t="str">
        <f>KZN_RAW_DATA!S99</f>
        <v>MALE_JUVENILE</v>
      </c>
      <c r="K99" s="1" t="str">
        <f>KZN_RAW_DATA!V99</f>
        <v>SUBADULT</v>
      </c>
      <c r="L99" s="1" t="str">
        <f>KZN_RAW_DATA!W99</f>
        <v>MALE_SUBADULT</v>
      </c>
      <c r="M99" s="1" t="str">
        <f t="shared" si="31"/>
        <v>CENSORED</v>
      </c>
      <c r="N99" s="29">
        <f>KZN_RAW_DATA!U99</f>
        <v>0</v>
      </c>
      <c r="O99" s="1" t="str">
        <f t="shared" si="20"/>
        <v>NA</v>
      </c>
      <c r="P99" s="1" t="str">
        <f t="shared" si="21"/>
        <v>NA</v>
      </c>
      <c r="Q99" s="1" t="str">
        <f t="shared" si="22"/>
        <v>NA</v>
      </c>
      <c r="R99" s="1" t="str">
        <f t="shared" si="23"/>
        <v>NA</v>
      </c>
      <c r="S99" s="1" t="str">
        <f t="shared" si="24"/>
        <v>NA</v>
      </c>
      <c r="T99" s="1" t="str">
        <f t="shared" si="25"/>
        <v>NA</v>
      </c>
      <c r="U99" s="1" t="str">
        <f t="shared" si="26"/>
        <v>NA</v>
      </c>
      <c r="V99" s="1" t="str">
        <f t="shared" si="27"/>
        <v>NA</v>
      </c>
      <c r="W99" s="1" t="str">
        <f t="shared" si="28"/>
        <v>NA</v>
      </c>
      <c r="X99" s="1" t="str">
        <f t="shared" si="29"/>
        <v>MALE_JUVENILE</v>
      </c>
      <c r="Y99" s="1" t="str">
        <f t="shared" si="30"/>
        <v>CENSORED</v>
      </c>
    </row>
    <row r="100" spans="1:25" x14ac:dyDescent="0.2">
      <c r="A100" s="1">
        <f>KZN_RAW_DATA!O100</f>
        <v>99</v>
      </c>
      <c r="B100" s="1" t="str">
        <f>KZN_RAW_DATA!P100</f>
        <v>MALE</v>
      </c>
      <c r="C100" s="28">
        <f>KZN_RAW_DATA!F100</f>
        <v>39947</v>
      </c>
      <c r="D100" s="28">
        <f>KZN_RAW_DATA!G100</f>
        <v>40677</v>
      </c>
      <c r="E100" s="29">
        <f t="shared" si="32"/>
        <v>2011</v>
      </c>
      <c r="F100" s="28">
        <f>KZN_RAW_DATA!H100</f>
        <v>41144</v>
      </c>
      <c r="G100" s="29">
        <f t="shared" si="33"/>
        <v>2012</v>
      </c>
      <c r="H100" s="1">
        <f>KZN_RAW_DATA!Q100</f>
        <v>24</v>
      </c>
      <c r="I100" s="1" t="str">
        <f>KZN_RAW_DATA!R100</f>
        <v>JUVENILE</v>
      </c>
      <c r="J100" s="1" t="str">
        <f>KZN_RAW_DATA!S100</f>
        <v>MALE_JUVENILE</v>
      </c>
      <c r="K100" s="1" t="str">
        <f>KZN_RAW_DATA!V100</f>
        <v>ADULT_36_48</v>
      </c>
      <c r="L100" s="1" t="str">
        <f>KZN_RAW_DATA!W100</f>
        <v>MALE_ADULT_36_48</v>
      </c>
      <c r="M100" s="1" t="str">
        <f t="shared" si="31"/>
        <v>CENSORED</v>
      </c>
      <c r="N100" s="29">
        <f>KZN_RAW_DATA!U100</f>
        <v>0</v>
      </c>
      <c r="O100" s="1" t="str">
        <f t="shared" si="20"/>
        <v>NA</v>
      </c>
      <c r="P100" s="1" t="str">
        <f t="shared" si="21"/>
        <v>NA</v>
      </c>
      <c r="Q100" s="1" t="str">
        <f t="shared" si="22"/>
        <v>NA</v>
      </c>
      <c r="R100" s="1" t="str">
        <f t="shared" si="23"/>
        <v>NA</v>
      </c>
      <c r="S100" s="1" t="str">
        <f t="shared" si="24"/>
        <v>NA</v>
      </c>
      <c r="T100" s="1" t="str">
        <f t="shared" si="25"/>
        <v>NA</v>
      </c>
      <c r="U100" s="1" t="str">
        <f t="shared" si="26"/>
        <v>NA</v>
      </c>
      <c r="V100" s="1" t="str">
        <f t="shared" si="27"/>
        <v>NA</v>
      </c>
      <c r="W100" s="1" t="str">
        <f t="shared" si="28"/>
        <v>NA</v>
      </c>
      <c r="X100" s="1" t="str">
        <f t="shared" si="29"/>
        <v>MALE_JUVENILE</v>
      </c>
      <c r="Y100" s="1" t="str">
        <f t="shared" si="30"/>
        <v>MALE_SUBADULT</v>
      </c>
    </row>
    <row r="101" spans="1:25" x14ac:dyDescent="0.2">
      <c r="A101" s="1">
        <f>KZN_RAW_DATA!O101</f>
        <v>100</v>
      </c>
      <c r="B101" s="1" t="str">
        <f>KZN_RAW_DATA!P101</f>
        <v>MALE</v>
      </c>
      <c r="C101" s="28">
        <f>KZN_RAW_DATA!F101</f>
        <v>39827</v>
      </c>
      <c r="D101" s="28">
        <f>KZN_RAW_DATA!G101</f>
        <v>40708</v>
      </c>
      <c r="E101" s="29">
        <f t="shared" si="32"/>
        <v>2011</v>
      </c>
      <c r="F101" s="28">
        <f>KZN_RAW_DATA!H101</f>
        <v>40876</v>
      </c>
      <c r="G101" s="29">
        <f t="shared" si="33"/>
        <v>2011</v>
      </c>
      <c r="H101" s="1">
        <f>KZN_RAW_DATA!Q101</f>
        <v>29</v>
      </c>
      <c r="I101" s="1" t="str">
        <f>KZN_RAW_DATA!R101</f>
        <v>SUBADULT</v>
      </c>
      <c r="J101" s="1" t="str">
        <f>KZN_RAW_DATA!S101</f>
        <v>MALE_SUBADULT</v>
      </c>
      <c r="K101" s="1" t="str">
        <f>KZN_RAW_DATA!V101</f>
        <v>SUBADULT</v>
      </c>
      <c r="L101" s="1" t="str">
        <f>KZN_RAW_DATA!W101</f>
        <v>MALE_SUBADULT</v>
      </c>
      <c r="M101" s="1" t="str">
        <f t="shared" si="31"/>
        <v>CENSORED</v>
      </c>
      <c r="N101" s="29">
        <f>KZN_RAW_DATA!U101</f>
        <v>0</v>
      </c>
      <c r="O101" s="1" t="str">
        <f t="shared" si="20"/>
        <v>NA</v>
      </c>
      <c r="P101" s="1" t="str">
        <f t="shared" si="21"/>
        <v>NA</v>
      </c>
      <c r="Q101" s="1" t="str">
        <f t="shared" si="22"/>
        <v>NA</v>
      </c>
      <c r="R101" s="1" t="str">
        <f t="shared" si="23"/>
        <v>NA</v>
      </c>
      <c r="S101" s="1" t="str">
        <f t="shared" si="24"/>
        <v>NA</v>
      </c>
      <c r="T101" s="1" t="str">
        <f t="shared" si="25"/>
        <v>NA</v>
      </c>
      <c r="U101" s="1" t="str">
        <f t="shared" si="26"/>
        <v>NA</v>
      </c>
      <c r="V101" s="1" t="str">
        <f t="shared" si="27"/>
        <v>NA</v>
      </c>
      <c r="W101" s="1" t="str">
        <f t="shared" si="28"/>
        <v>NA</v>
      </c>
      <c r="X101" s="1" t="str">
        <f t="shared" si="29"/>
        <v>MALE_SUBADULT</v>
      </c>
      <c r="Y101" s="1" t="str">
        <f t="shared" si="30"/>
        <v>CENSORED</v>
      </c>
    </row>
    <row r="102" spans="1:25" x14ac:dyDescent="0.2">
      <c r="A102" s="1">
        <f>KZN_RAW_DATA!O102</f>
        <v>101</v>
      </c>
      <c r="B102" s="1" t="str">
        <f>KZN_RAW_DATA!P102</f>
        <v>NA</v>
      </c>
      <c r="C102" s="28">
        <f>KZN_RAW_DATA!F102</f>
        <v>40664</v>
      </c>
      <c r="D102" s="28">
        <f>KZN_RAW_DATA!G102</f>
        <v>40725</v>
      </c>
      <c r="E102" s="29">
        <f t="shared" si="32"/>
        <v>2011</v>
      </c>
      <c r="F102" s="28">
        <f>KZN_RAW_DATA!H102</f>
        <v>40878</v>
      </c>
      <c r="G102" s="29">
        <f t="shared" si="33"/>
        <v>2011</v>
      </c>
      <c r="H102" s="1">
        <f>KZN_RAW_DATA!Q102</f>
        <v>2</v>
      </c>
      <c r="I102" s="1" t="str">
        <f>KZN_RAW_DATA!R102</f>
        <v>CUB</v>
      </c>
      <c r="J102" s="1" t="str">
        <f>KZN_RAW_DATA!S102</f>
        <v>NA_CUB</v>
      </c>
      <c r="K102" s="1" t="str">
        <f>KZN_RAW_DATA!V102</f>
        <v>CUB</v>
      </c>
      <c r="L102" s="1" t="str">
        <f>KZN_RAW_DATA!W102</f>
        <v>NA_CUB</v>
      </c>
      <c r="M102" s="1" t="str">
        <f t="shared" si="31"/>
        <v>MORTALITY</v>
      </c>
      <c r="N102" s="29">
        <f>KZN_RAW_DATA!U102</f>
        <v>1</v>
      </c>
      <c r="O102" s="1" t="str">
        <f t="shared" si="20"/>
        <v>NA</v>
      </c>
      <c r="P102" s="1" t="str">
        <f t="shared" si="21"/>
        <v>NA</v>
      </c>
      <c r="Q102" s="1" t="str">
        <f t="shared" si="22"/>
        <v>NA</v>
      </c>
      <c r="R102" s="1" t="str">
        <f t="shared" si="23"/>
        <v>NA</v>
      </c>
      <c r="S102" s="1" t="str">
        <f t="shared" si="24"/>
        <v>NA</v>
      </c>
      <c r="T102" s="1" t="str">
        <f t="shared" si="25"/>
        <v>NA</v>
      </c>
      <c r="U102" s="1" t="str">
        <f t="shared" si="26"/>
        <v>NA</v>
      </c>
      <c r="V102" s="1" t="str">
        <f t="shared" si="27"/>
        <v>NA</v>
      </c>
      <c r="W102" s="1" t="str">
        <f t="shared" si="28"/>
        <v>NA</v>
      </c>
      <c r="X102" s="1" t="str">
        <f t="shared" si="29"/>
        <v>NA_CUB</v>
      </c>
      <c r="Y102" s="1" t="str">
        <f t="shared" si="30"/>
        <v>MORTALITY</v>
      </c>
    </row>
    <row r="103" spans="1:25" x14ac:dyDescent="0.2">
      <c r="A103" s="1">
        <f>KZN_RAW_DATA!O103</f>
        <v>102</v>
      </c>
      <c r="B103" s="1" t="str">
        <f>KZN_RAW_DATA!P103</f>
        <v>NA</v>
      </c>
      <c r="C103" s="28">
        <f>KZN_RAW_DATA!F103</f>
        <v>40664</v>
      </c>
      <c r="D103" s="28">
        <f>KZN_RAW_DATA!G103</f>
        <v>40725</v>
      </c>
      <c r="E103" s="29">
        <f t="shared" si="32"/>
        <v>2011</v>
      </c>
      <c r="F103" s="28">
        <f>KZN_RAW_DATA!H103</f>
        <v>40878</v>
      </c>
      <c r="G103" s="29">
        <f t="shared" si="33"/>
        <v>2011</v>
      </c>
      <c r="H103" s="1">
        <f>KZN_RAW_DATA!Q103</f>
        <v>2</v>
      </c>
      <c r="I103" s="1" t="str">
        <f>KZN_RAW_DATA!R103</f>
        <v>CUB</v>
      </c>
      <c r="J103" s="1" t="str">
        <f>KZN_RAW_DATA!S103</f>
        <v>NA_CUB</v>
      </c>
      <c r="K103" s="1" t="str">
        <f>KZN_RAW_DATA!V103</f>
        <v>CUB</v>
      </c>
      <c r="L103" s="1" t="str">
        <f>KZN_RAW_DATA!W103</f>
        <v>NA_CUB</v>
      </c>
      <c r="M103" s="1" t="str">
        <f t="shared" si="31"/>
        <v>MORTALITY</v>
      </c>
      <c r="N103" s="29">
        <f>KZN_RAW_DATA!U103</f>
        <v>1</v>
      </c>
      <c r="O103" s="1" t="str">
        <f t="shared" si="20"/>
        <v>NA</v>
      </c>
      <c r="P103" s="1" t="str">
        <f t="shared" si="21"/>
        <v>NA</v>
      </c>
      <c r="Q103" s="1" t="str">
        <f t="shared" si="22"/>
        <v>NA</v>
      </c>
      <c r="R103" s="1" t="str">
        <f t="shared" si="23"/>
        <v>NA</v>
      </c>
      <c r="S103" s="1" t="str">
        <f t="shared" si="24"/>
        <v>NA</v>
      </c>
      <c r="T103" s="1" t="str">
        <f t="shared" si="25"/>
        <v>NA</v>
      </c>
      <c r="U103" s="1" t="str">
        <f t="shared" si="26"/>
        <v>NA</v>
      </c>
      <c r="V103" s="1" t="str">
        <f t="shared" si="27"/>
        <v>NA</v>
      </c>
      <c r="W103" s="1" t="str">
        <f t="shared" si="28"/>
        <v>NA</v>
      </c>
      <c r="X103" s="1" t="str">
        <f t="shared" si="29"/>
        <v>NA_CUB</v>
      </c>
      <c r="Y103" s="1" t="str">
        <f t="shared" si="30"/>
        <v>MORTALITY</v>
      </c>
    </row>
    <row r="104" spans="1:25" x14ac:dyDescent="0.2">
      <c r="A104" s="1">
        <f>KZN_RAW_DATA!O104</f>
        <v>103</v>
      </c>
      <c r="B104" s="1" t="str">
        <f>KZN_RAW_DATA!P104</f>
        <v>MALE</v>
      </c>
      <c r="C104" s="28">
        <f>KZN_RAW_DATA!F104</f>
        <v>39646</v>
      </c>
      <c r="D104" s="28">
        <f>KZN_RAW_DATA!G104</f>
        <v>40741</v>
      </c>
      <c r="E104" s="29">
        <f t="shared" si="32"/>
        <v>2011</v>
      </c>
      <c r="F104" s="28">
        <f>KZN_RAW_DATA!H104</f>
        <v>40862</v>
      </c>
      <c r="G104" s="29">
        <f t="shared" si="33"/>
        <v>2011</v>
      </c>
      <c r="H104" s="1">
        <f>KZN_RAW_DATA!Q104</f>
        <v>36</v>
      </c>
      <c r="I104" s="1" t="str">
        <f>KZN_RAW_DATA!R104</f>
        <v>SUBADULT</v>
      </c>
      <c r="J104" s="1" t="str">
        <f>KZN_RAW_DATA!S104</f>
        <v>MALE_SUBADULT</v>
      </c>
      <c r="K104" s="1" t="str">
        <f>KZN_RAW_DATA!V104</f>
        <v>ADULT_36_48</v>
      </c>
      <c r="L104" s="1" t="str">
        <f>KZN_RAW_DATA!W104</f>
        <v>MALE_ADULT_36_48</v>
      </c>
      <c r="M104" s="1" t="str">
        <f t="shared" si="31"/>
        <v>CENSORED</v>
      </c>
      <c r="N104" s="29">
        <f>KZN_RAW_DATA!U104</f>
        <v>0</v>
      </c>
      <c r="O104" s="1" t="str">
        <f t="shared" si="20"/>
        <v>NA</v>
      </c>
      <c r="P104" s="1" t="str">
        <f t="shared" si="21"/>
        <v>NA</v>
      </c>
      <c r="Q104" s="1" t="str">
        <f t="shared" si="22"/>
        <v>NA</v>
      </c>
      <c r="R104" s="1" t="str">
        <f t="shared" si="23"/>
        <v>NA</v>
      </c>
      <c r="S104" s="1" t="str">
        <f t="shared" si="24"/>
        <v>NA</v>
      </c>
      <c r="T104" s="1" t="str">
        <f t="shared" si="25"/>
        <v>NA</v>
      </c>
      <c r="U104" s="1" t="str">
        <f t="shared" si="26"/>
        <v>NA</v>
      </c>
      <c r="V104" s="1" t="str">
        <f t="shared" si="27"/>
        <v>NA</v>
      </c>
      <c r="W104" s="1" t="str">
        <f t="shared" si="28"/>
        <v>NA</v>
      </c>
      <c r="X104" s="1" t="str">
        <f t="shared" si="29"/>
        <v>MALE_SUBADULT</v>
      </c>
      <c r="Y104" s="1" t="str">
        <f t="shared" si="30"/>
        <v>CENSORED</v>
      </c>
    </row>
    <row r="105" spans="1:25" x14ac:dyDescent="0.2">
      <c r="A105" s="1">
        <f>KZN_RAW_DATA!O105</f>
        <v>104</v>
      </c>
      <c r="B105" s="1" t="str">
        <f>KZN_RAW_DATA!P105</f>
        <v>NA</v>
      </c>
      <c r="C105" s="28">
        <f>KZN_RAW_DATA!F105</f>
        <v>41009</v>
      </c>
      <c r="D105" s="28">
        <f>KZN_RAW_DATA!G105</f>
        <v>41086</v>
      </c>
      <c r="E105" s="29">
        <f t="shared" si="32"/>
        <v>2012</v>
      </c>
      <c r="F105" s="28">
        <f>KZN_RAW_DATA!H105</f>
        <v>41154</v>
      </c>
      <c r="G105" s="29">
        <f t="shared" si="33"/>
        <v>2012</v>
      </c>
      <c r="H105" s="1">
        <f>KZN_RAW_DATA!Q105</f>
        <v>2</v>
      </c>
      <c r="I105" s="1" t="str">
        <f>KZN_RAW_DATA!R105</f>
        <v>CUB</v>
      </c>
      <c r="J105" s="1" t="str">
        <f>KZN_RAW_DATA!S105</f>
        <v>NA_CUB</v>
      </c>
      <c r="K105" s="1" t="str">
        <f>KZN_RAW_DATA!V105</f>
        <v>CUB</v>
      </c>
      <c r="L105" s="1" t="str">
        <f>KZN_RAW_DATA!W105</f>
        <v>NA_CUB</v>
      </c>
      <c r="M105" s="1" t="str">
        <f t="shared" si="31"/>
        <v>MORTALITY</v>
      </c>
      <c r="N105" s="29">
        <f>KZN_RAW_DATA!U105</f>
        <v>1</v>
      </c>
      <c r="O105" s="1" t="str">
        <f t="shared" si="20"/>
        <v>NA</v>
      </c>
      <c r="P105" s="1" t="str">
        <f t="shared" si="21"/>
        <v>NA</v>
      </c>
      <c r="Q105" s="1" t="str">
        <f t="shared" si="22"/>
        <v>NA</v>
      </c>
      <c r="R105" s="1" t="str">
        <f t="shared" si="23"/>
        <v>NA</v>
      </c>
      <c r="S105" s="1" t="str">
        <f t="shared" si="24"/>
        <v>NA</v>
      </c>
      <c r="T105" s="1" t="str">
        <f t="shared" si="25"/>
        <v>NA</v>
      </c>
      <c r="U105" s="1" t="str">
        <f t="shared" si="26"/>
        <v>NA</v>
      </c>
      <c r="V105" s="1" t="str">
        <f t="shared" si="27"/>
        <v>NA</v>
      </c>
      <c r="W105" s="1" t="str">
        <f t="shared" si="28"/>
        <v>NA</v>
      </c>
      <c r="X105" s="1" t="str">
        <f t="shared" si="29"/>
        <v>NA</v>
      </c>
      <c r="Y105" s="1" t="str">
        <f t="shared" si="30"/>
        <v>NA_CUB</v>
      </c>
    </row>
    <row r="106" spans="1:25" x14ac:dyDescent="0.2">
      <c r="A106" s="1">
        <f>KZN_RAW_DATA!O106</f>
        <v>105</v>
      </c>
      <c r="B106" s="1" t="str">
        <f>KZN_RAW_DATA!P106</f>
        <v>NA</v>
      </c>
      <c r="C106" s="28">
        <f>KZN_RAW_DATA!F106</f>
        <v>41009</v>
      </c>
      <c r="D106" s="28">
        <f>KZN_RAW_DATA!G106</f>
        <v>41086</v>
      </c>
      <c r="E106" s="29">
        <f t="shared" si="32"/>
        <v>2012</v>
      </c>
      <c r="F106" s="28">
        <f>KZN_RAW_DATA!H106</f>
        <v>41154</v>
      </c>
      <c r="G106" s="29">
        <f t="shared" si="33"/>
        <v>2012</v>
      </c>
      <c r="H106" s="1">
        <f>KZN_RAW_DATA!Q106</f>
        <v>2</v>
      </c>
      <c r="I106" s="1" t="str">
        <f>KZN_RAW_DATA!R106</f>
        <v>CUB</v>
      </c>
      <c r="J106" s="1" t="str">
        <f>KZN_RAW_DATA!S106</f>
        <v>NA_CUB</v>
      </c>
      <c r="K106" s="1" t="str">
        <f>KZN_RAW_DATA!V106</f>
        <v>CUB</v>
      </c>
      <c r="L106" s="1" t="str">
        <f>KZN_RAW_DATA!W106</f>
        <v>NA_CUB</v>
      </c>
      <c r="M106" s="1" t="str">
        <f t="shared" si="31"/>
        <v>MORTALITY</v>
      </c>
      <c r="N106" s="29">
        <f>KZN_RAW_DATA!U106</f>
        <v>1</v>
      </c>
      <c r="O106" s="1" t="str">
        <f t="shared" si="20"/>
        <v>NA</v>
      </c>
      <c r="P106" s="1" t="str">
        <f t="shared" si="21"/>
        <v>NA</v>
      </c>
      <c r="Q106" s="1" t="str">
        <f t="shared" si="22"/>
        <v>NA</v>
      </c>
      <c r="R106" s="1" t="str">
        <f t="shared" si="23"/>
        <v>NA</v>
      </c>
      <c r="S106" s="1" t="str">
        <f t="shared" si="24"/>
        <v>NA</v>
      </c>
      <c r="T106" s="1" t="str">
        <f t="shared" si="25"/>
        <v>NA</v>
      </c>
      <c r="U106" s="1" t="str">
        <f t="shared" si="26"/>
        <v>NA</v>
      </c>
      <c r="V106" s="1" t="str">
        <f t="shared" si="27"/>
        <v>NA</v>
      </c>
      <c r="W106" s="1" t="str">
        <f t="shared" si="28"/>
        <v>NA</v>
      </c>
      <c r="X106" s="1" t="str">
        <f t="shared" si="29"/>
        <v>NA</v>
      </c>
      <c r="Y106" s="1" t="str">
        <f t="shared" si="30"/>
        <v>NA_CUB</v>
      </c>
    </row>
    <row r="107" spans="1:25" x14ac:dyDescent="0.2">
      <c r="A107" s="1">
        <f>KZN_RAW_DATA!O107</f>
        <v>106</v>
      </c>
      <c r="B107" s="1" t="str">
        <f>KZN_RAW_DATA!P107</f>
        <v>NA</v>
      </c>
      <c r="C107" s="28">
        <f>KZN_RAW_DATA!F107</f>
        <v>41009</v>
      </c>
      <c r="D107" s="28">
        <f>KZN_RAW_DATA!G107</f>
        <v>41086</v>
      </c>
      <c r="E107" s="29">
        <f t="shared" si="32"/>
        <v>2012</v>
      </c>
      <c r="F107" s="28">
        <f>KZN_RAW_DATA!H107</f>
        <v>41154</v>
      </c>
      <c r="G107" s="29">
        <f t="shared" si="33"/>
        <v>2012</v>
      </c>
      <c r="H107" s="1">
        <f>KZN_RAW_DATA!Q107</f>
        <v>2</v>
      </c>
      <c r="I107" s="1" t="str">
        <f>KZN_RAW_DATA!R107</f>
        <v>CUB</v>
      </c>
      <c r="J107" s="1" t="str">
        <f>KZN_RAW_DATA!S107</f>
        <v>NA_CUB</v>
      </c>
      <c r="K107" s="1" t="str">
        <f>KZN_RAW_DATA!V107</f>
        <v>CUB</v>
      </c>
      <c r="L107" s="1" t="str">
        <f>KZN_RAW_DATA!W107</f>
        <v>NA_CUB</v>
      </c>
      <c r="M107" s="1" t="str">
        <f t="shared" si="31"/>
        <v>MORTALITY</v>
      </c>
      <c r="N107" s="29">
        <f>KZN_RAW_DATA!U107</f>
        <v>1</v>
      </c>
      <c r="O107" s="1" t="str">
        <f t="shared" si="20"/>
        <v>NA</v>
      </c>
      <c r="P107" s="1" t="str">
        <f t="shared" si="21"/>
        <v>NA</v>
      </c>
      <c r="Q107" s="1" t="str">
        <f t="shared" si="22"/>
        <v>NA</v>
      </c>
      <c r="R107" s="1" t="str">
        <f t="shared" si="23"/>
        <v>NA</v>
      </c>
      <c r="S107" s="1" t="str">
        <f t="shared" si="24"/>
        <v>NA</v>
      </c>
      <c r="T107" s="1" t="str">
        <f t="shared" si="25"/>
        <v>NA</v>
      </c>
      <c r="U107" s="1" t="str">
        <f t="shared" si="26"/>
        <v>NA</v>
      </c>
      <c r="V107" s="1" t="str">
        <f t="shared" si="27"/>
        <v>NA</v>
      </c>
      <c r="W107" s="1" t="str">
        <f t="shared" si="28"/>
        <v>NA</v>
      </c>
      <c r="X107" s="1" t="str">
        <f t="shared" si="29"/>
        <v>NA</v>
      </c>
      <c r="Y107" s="1" t="str">
        <f t="shared" si="30"/>
        <v>NA_CUB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"/>
  <sheetViews>
    <sheetView workbookViewId="0">
      <selection activeCell="E23" sqref="E23:E36"/>
    </sheetView>
  </sheetViews>
  <sheetFormatPr baseColWidth="10" defaultColWidth="8.83203125" defaultRowHeight="15" x14ac:dyDescent="0.2"/>
  <cols>
    <col min="1" max="1" width="22.5" customWidth="1"/>
    <col min="13" max="13" width="9" customWidth="1"/>
    <col min="14" max="14" width="9" style="1" customWidth="1"/>
    <col min="16" max="16" width="22.5" bestFit="1" customWidth="1"/>
  </cols>
  <sheetData>
    <row r="1" spans="1:12" x14ac:dyDescent="0.2">
      <c r="A1" s="32" t="s">
        <v>331</v>
      </c>
      <c r="B1" s="32">
        <v>2002</v>
      </c>
      <c r="C1" s="32">
        <v>2003</v>
      </c>
      <c r="D1" s="32">
        <v>2004</v>
      </c>
      <c r="E1" s="32">
        <v>2005</v>
      </c>
      <c r="F1" s="32">
        <v>2006</v>
      </c>
      <c r="G1" s="32">
        <v>2007</v>
      </c>
      <c r="H1" s="32">
        <v>2008</v>
      </c>
      <c r="I1" s="32">
        <v>2009</v>
      </c>
      <c r="J1" s="32">
        <v>2010</v>
      </c>
      <c r="K1" s="32">
        <v>2011</v>
      </c>
      <c r="L1" s="32">
        <v>2012</v>
      </c>
    </row>
    <row r="2" spans="1:12" x14ac:dyDescent="0.2">
      <c r="A2" s="1" t="s">
        <v>318</v>
      </c>
      <c r="B2">
        <f>COUNTIF(KZN_SUMMARY!O:O,$A2)</f>
        <v>0</v>
      </c>
      <c r="C2" s="1">
        <f>COUNTIF(KZN_SUMMARY!P:P,$A2)</f>
        <v>2</v>
      </c>
      <c r="D2" s="1">
        <f>COUNTIF(KZN_SUMMARY!Q:Q,$A2)</f>
        <v>0</v>
      </c>
      <c r="E2" s="1">
        <f>COUNTIF(KZN_SUMMARY!R:R,$A2)</f>
        <v>1</v>
      </c>
      <c r="F2" s="1">
        <f>COUNTIF(KZN_SUMMARY!S:S,$A2)</f>
        <v>0</v>
      </c>
      <c r="G2" s="1">
        <f>COUNTIF(KZN_SUMMARY!T:T,$A2)</f>
        <v>2</v>
      </c>
      <c r="H2" s="1">
        <f>COUNTIF(KZN_SUMMARY!U:U,$A2)</f>
        <v>1</v>
      </c>
      <c r="I2" s="1">
        <f>COUNTIF(KZN_SUMMARY!V:V,$A2)</f>
        <v>3</v>
      </c>
      <c r="J2" s="1">
        <f>COUNTIF(KZN_SUMMARY!W:W,$A2)</f>
        <v>5</v>
      </c>
      <c r="K2" s="1">
        <f>COUNTIF(KZN_SUMMARY!X:X,$A2)</f>
        <v>2</v>
      </c>
      <c r="L2" s="1">
        <f>COUNTIF(KZN_SUMMARY!Y:Y,$A2)</f>
        <v>3</v>
      </c>
    </row>
    <row r="3" spans="1:12" x14ac:dyDescent="0.2">
      <c r="A3" s="1" t="s">
        <v>310</v>
      </c>
      <c r="B3" s="1">
        <f>COUNTIF(KZN_SUMMARY!O:O,$A3)</f>
        <v>1</v>
      </c>
      <c r="C3" s="1">
        <f>COUNTIF(KZN_SUMMARY!P:P,$A3)</f>
        <v>2</v>
      </c>
      <c r="D3" s="1">
        <f>COUNTIF(KZN_SUMMARY!Q:Q,$A3)</f>
        <v>1</v>
      </c>
      <c r="E3" s="1">
        <f>COUNTIF(KZN_SUMMARY!R:R,$A3)</f>
        <v>4</v>
      </c>
      <c r="F3" s="1">
        <f>COUNTIF(KZN_SUMMARY!S:S,$A3)</f>
        <v>4</v>
      </c>
      <c r="G3" s="1">
        <f>COUNTIF(KZN_SUMMARY!T:T,$A3)</f>
        <v>3</v>
      </c>
      <c r="H3" s="1">
        <f>COUNTIF(KZN_SUMMARY!U:U,$A3)</f>
        <v>2</v>
      </c>
      <c r="I3" s="1">
        <f>COUNTIF(KZN_SUMMARY!V:V,$A3)</f>
        <v>1</v>
      </c>
      <c r="J3" s="1">
        <f>COUNTIF(KZN_SUMMARY!W:W,$A3)</f>
        <v>1</v>
      </c>
      <c r="K3" s="1">
        <f>COUNTIF(KZN_SUMMARY!X:X,$A3)</f>
        <v>1</v>
      </c>
      <c r="L3" s="1">
        <f>COUNTIF(KZN_SUMMARY!Y:Y,$A3)</f>
        <v>0</v>
      </c>
    </row>
    <row r="4" spans="1:12" x14ac:dyDescent="0.2">
      <c r="A4" s="1" t="s">
        <v>308</v>
      </c>
      <c r="B4" s="1">
        <f>COUNTIF(KZN_SUMMARY!O:O,$A4)</f>
        <v>1</v>
      </c>
      <c r="C4" s="1">
        <f>COUNTIF(KZN_SUMMARY!P:P,$A4)</f>
        <v>1</v>
      </c>
      <c r="D4" s="1">
        <f>COUNTIF(KZN_SUMMARY!Q:Q,$A4)</f>
        <v>1</v>
      </c>
      <c r="E4" s="1">
        <f>COUNTIF(KZN_SUMMARY!R:R,$A4)</f>
        <v>3</v>
      </c>
      <c r="F4" s="1">
        <f>COUNTIF(KZN_SUMMARY!S:S,$A4)</f>
        <v>2</v>
      </c>
      <c r="G4" s="1">
        <f>COUNTIF(KZN_SUMMARY!T:T,$A4)</f>
        <v>3</v>
      </c>
      <c r="H4" s="1">
        <f>COUNTIF(KZN_SUMMARY!U:U,$A4)</f>
        <v>0</v>
      </c>
      <c r="I4" s="1">
        <f>COUNTIF(KZN_SUMMARY!V:V,$A4)</f>
        <v>5</v>
      </c>
      <c r="J4" s="1">
        <f>COUNTIF(KZN_SUMMARY!W:W,$A4)</f>
        <v>4</v>
      </c>
      <c r="K4" s="1">
        <f>COUNTIF(KZN_SUMMARY!X:X,$A4)</f>
        <v>1</v>
      </c>
      <c r="L4" s="1">
        <f>COUNTIF(KZN_SUMMARY!Y:Y,$A4)</f>
        <v>0</v>
      </c>
    </row>
    <row r="5" spans="1:12" x14ac:dyDescent="0.2">
      <c r="A5" s="1" t="s">
        <v>332</v>
      </c>
      <c r="B5" s="1">
        <f>COUNTIF(KZN_SUMMARY!O:O,$A5)</f>
        <v>0</v>
      </c>
      <c r="C5" s="1">
        <f>COUNTIF(KZN_SUMMARY!P:P,$A5)</f>
        <v>0</v>
      </c>
      <c r="D5" s="1">
        <f>COUNTIF(KZN_SUMMARY!Q:Q,$A5)</f>
        <v>0</v>
      </c>
      <c r="E5" s="1">
        <f>COUNTIF(KZN_SUMMARY!R:R,$A5)</f>
        <v>0</v>
      </c>
      <c r="F5" s="1">
        <f>COUNTIF(KZN_SUMMARY!S:S,$A5)</f>
        <v>0</v>
      </c>
      <c r="G5" s="1">
        <f>COUNTIF(KZN_SUMMARY!T:T,$A5)</f>
        <v>0</v>
      </c>
      <c r="H5" s="1">
        <f>COUNTIF(KZN_SUMMARY!U:U,$A5)</f>
        <v>0</v>
      </c>
      <c r="I5" s="1">
        <f>COUNTIF(KZN_SUMMARY!V:V,$A5)</f>
        <v>0</v>
      </c>
      <c r="J5" s="1">
        <f>COUNTIF(KZN_SUMMARY!W:W,$A5)</f>
        <v>0</v>
      </c>
      <c r="K5" s="1">
        <f>COUNTIF(KZN_SUMMARY!X:X,$A5)</f>
        <v>2</v>
      </c>
      <c r="L5" s="1">
        <f>COUNTIF(KZN_SUMMARY!Y:Y,$A5)</f>
        <v>0</v>
      </c>
    </row>
    <row r="6" spans="1:12" x14ac:dyDescent="0.2">
      <c r="A6" s="1" t="s">
        <v>317</v>
      </c>
      <c r="B6" s="1">
        <f>COUNTIF(KZN_SUMMARY!O:O,$A6)</f>
        <v>0</v>
      </c>
      <c r="C6" s="1">
        <f>COUNTIF(KZN_SUMMARY!P:P,$A6)</f>
        <v>3</v>
      </c>
      <c r="D6" s="1">
        <f>COUNTIF(KZN_SUMMARY!Q:Q,$A6)</f>
        <v>2</v>
      </c>
      <c r="E6" s="1">
        <f>COUNTIF(KZN_SUMMARY!R:R,$A6)</f>
        <v>0</v>
      </c>
      <c r="F6" s="1">
        <f>COUNTIF(KZN_SUMMARY!S:S,$A6)</f>
        <v>4</v>
      </c>
      <c r="G6" s="1">
        <f>COUNTIF(KZN_SUMMARY!T:T,$A6)</f>
        <v>5</v>
      </c>
      <c r="H6" s="1">
        <f>COUNTIF(KZN_SUMMARY!U:U,$A6)</f>
        <v>3</v>
      </c>
      <c r="I6" s="1">
        <f>COUNTIF(KZN_SUMMARY!V:V,$A6)</f>
        <v>1</v>
      </c>
      <c r="J6" s="1">
        <f>COUNTIF(KZN_SUMMARY!W:W,$A6)</f>
        <v>1</v>
      </c>
      <c r="K6" s="1">
        <f>COUNTIF(KZN_SUMMARY!X:X,$A6)</f>
        <v>0</v>
      </c>
      <c r="L6" s="1">
        <f>COUNTIF(KZN_SUMMARY!Y:Y,$A6)</f>
        <v>0</v>
      </c>
    </row>
    <row r="7" spans="1:12" x14ac:dyDescent="0.2">
      <c r="A7" s="1" t="s">
        <v>309</v>
      </c>
      <c r="B7" s="1">
        <f>COUNTIF(KZN_SUMMARY!O:O,$A7)</f>
        <v>0</v>
      </c>
      <c r="C7" s="1">
        <f>COUNTIF(KZN_SUMMARY!P:P,$A7)</f>
        <v>3</v>
      </c>
      <c r="D7" s="1">
        <f>COUNTIF(KZN_SUMMARY!Q:Q,$A7)</f>
        <v>1</v>
      </c>
      <c r="E7" s="1">
        <f>COUNTIF(KZN_SUMMARY!R:R,$A7)</f>
        <v>3</v>
      </c>
      <c r="F7" s="1">
        <f>COUNTIF(KZN_SUMMARY!S:S,$A7)</f>
        <v>2</v>
      </c>
      <c r="G7" s="1">
        <f>COUNTIF(KZN_SUMMARY!T:T,$A7)</f>
        <v>4</v>
      </c>
      <c r="H7" s="1">
        <f>COUNTIF(KZN_SUMMARY!U:U,$A7)</f>
        <v>2</v>
      </c>
      <c r="I7" s="1">
        <f>COUNTIF(KZN_SUMMARY!V:V,$A7)</f>
        <v>0</v>
      </c>
      <c r="J7" s="1">
        <f>COUNTIF(KZN_SUMMARY!W:W,$A7)</f>
        <v>6</v>
      </c>
      <c r="K7" s="1">
        <f>COUNTIF(KZN_SUMMARY!X:X,$A7)</f>
        <v>5</v>
      </c>
      <c r="L7" s="1">
        <f>COUNTIF(KZN_SUMMARY!Y:Y,$A7)</f>
        <v>0</v>
      </c>
    </row>
    <row r="8" spans="1:12" x14ac:dyDescent="0.2">
      <c r="A8" s="1" t="s">
        <v>312</v>
      </c>
      <c r="B8" s="1">
        <f>COUNTIF(KZN_SUMMARY!O:O,$A8)</f>
        <v>1</v>
      </c>
      <c r="C8" s="1">
        <f>COUNTIF(KZN_SUMMARY!P:P,$A8)</f>
        <v>0</v>
      </c>
      <c r="D8" s="1">
        <f>COUNTIF(KZN_SUMMARY!Q:Q,$A8)</f>
        <v>2</v>
      </c>
      <c r="E8" s="1">
        <f>COUNTIF(KZN_SUMMARY!R:R,$A8)</f>
        <v>2</v>
      </c>
      <c r="F8" s="1">
        <f>COUNTIF(KZN_SUMMARY!S:S,$A8)</f>
        <v>0</v>
      </c>
      <c r="G8" s="1">
        <f>COUNTIF(KZN_SUMMARY!T:T,$A8)</f>
        <v>3</v>
      </c>
      <c r="H8" s="1">
        <f>COUNTIF(KZN_SUMMARY!U:U,$A8)</f>
        <v>5</v>
      </c>
      <c r="I8" s="1">
        <f>COUNTIF(KZN_SUMMARY!V:V,$A8)</f>
        <v>1</v>
      </c>
      <c r="J8" s="1">
        <f>COUNTIF(KZN_SUMMARY!W:W,$A8)</f>
        <v>0</v>
      </c>
      <c r="K8" s="1">
        <f>COUNTIF(KZN_SUMMARY!X:X,$A8)</f>
        <v>0</v>
      </c>
      <c r="L8" s="1">
        <f>COUNTIF(KZN_SUMMARY!Y:Y,$A8)</f>
        <v>0</v>
      </c>
    </row>
    <row r="9" spans="1:12" x14ac:dyDescent="0.2">
      <c r="A9" s="1" t="s">
        <v>316</v>
      </c>
      <c r="B9" s="1">
        <f>COUNTIF(KZN_SUMMARY!O:O,$A9)</f>
        <v>1</v>
      </c>
      <c r="C9" s="1">
        <f>COUNTIF(KZN_SUMMARY!P:P,$A9)</f>
        <v>0</v>
      </c>
      <c r="D9" s="1">
        <f>COUNTIF(KZN_SUMMARY!Q:Q,$A9)</f>
        <v>1</v>
      </c>
      <c r="E9" s="1">
        <f>COUNTIF(KZN_SUMMARY!R:R,$A9)</f>
        <v>1</v>
      </c>
      <c r="F9" s="1">
        <f>COUNTIF(KZN_SUMMARY!S:S,$A9)</f>
        <v>2</v>
      </c>
      <c r="G9" s="1">
        <f>COUNTIF(KZN_SUMMARY!T:T,$A9)</f>
        <v>2</v>
      </c>
      <c r="H9" s="1">
        <f>COUNTIF(KZN_SUMMARY!U:U,$A9)</f>
        <v>3</v>
      </c>
      <c r="I9" s="1">
        <f>COUNTIF(KZN_SUMMARY!V:V,$A9)</f>
        <v>1</v>
      </c>
      <c r="J9" s="1">
        <f>COUNTIF(KZN_SUMMARY!W:W,$A9)</f>
        <v>1</v>
      </c>
      <c r="K9" s="1">
        <f>COUNTIF(KZN_SUMMARY!X:X,$A9)</f>
        <v>4</v>
      </c>
      <c r="L9" s="1">
        <f>COUNTIF(KZN_SUMMARY!Y:Y,$A9)</f>
        <v>3</v>
      </c>
    </row>
    <row r="10" spans="1:12" x14ac:dyDescent="0.2">
      <c r="A10" s="1" t="s">
        <v>333</v>
      </c>
      <c r="B10" s="1">
        <f>COUNTIF(KZN_SUMMARY!O:O,$A10)</f>
        <v>0</v>
      </c>
      <c r="C10" s="1">
        <f>COUNTIF(KZN_SUMMARY!P:P,$A10)</f>
        <v>0</v>
      </c>
      <c r="D10" s="1">
        <f>COUNTIF(KZN_SUMMARY!Q:Q,$A10)</f>
        <v>0</v>
      </c>
      <c r="E10" s="1">
        <f>COUNTIF(KZN_SUMMARY!R:R,$A10)</f>
        <v>0</v>
      </c>
      <c r="F10" s="1">
        <f>COUNTIF(KZN_SUMMARY!S:S,$A10)</f>
        <v>0</v>
      </c>
      <c r="G10" s="1">
        <f>COUNTIF(KZN_SUMMARY!T:T,$A10)</f>
        <v>0</v>
      </c>
      <c r="H10" s="1">
        <f>COUNTIF(KZN_SUMMARY!U:U,$A10)</f>
        <v>0</v>
      </c>
      <c r="I10" s="1">
        <f>COUNTIF(KZN_SUMMARY!V:V,$A10)</f>
        <v>0</v>
      </c>
      <c r="J10" s="1">
        <f>COUNTIF(KZN_SUMMARY!W:W,$A10)</f>
        <v>0</v>
      </c>
      <c r="K10" s="1">
        <f>COUNTIF(KZN_SUMMARY!X:X,$A10)</f>
        <v>0</v>
      </c>
      <c r="L10" s="1">
        <f>COUNTIF(KZN_SUMMARY!Y:Y,$A10)</f>
        <v>0</v>
      </c>
    </row>
    <row r="11" spans="1:12" x14ac:dyDescent="0.2">
      <c r="A11" s="1" t="s">
        <v>328</v>
      </c>
      <c r="B11" s="1">
        <f>COUNTIF(KZN_SUMMARY!O:O,$A11)</f>
        <v>0</v>
      </c>
      <c r="C11" s="1">
        <f>COUNTIF(KZN_SUMMARY!P:P,$A11)</f>
        <v>1</v>
      </c>
      <c r="D11" s="1">
        <f>COUNTIF(KZN_SUMMARY!Q:Q,$A11)</f>
        <v>0</v>
      </c>
      <c r="E11" s="1">
        <f>COUNTIF(KZN_SUMMARY!R:R,$A11)</f>
        <v>2</v>
      </c>
      <c r="F11" s="1">
        <f>COUNTIF(KZN_SUMMARY!S:S,$A11)</f>
        <v>3</v>
      </c>
      <c r="G11" s="1">
        <f>COUNTIF(KZN_SUMMARY!T:T,$A11)</f>
        <v>0</v>
      </c>
      <c r="H11" s="1">
        <f>COUNTIF(KZN_SUMMARY!U:U,$A11)</f>
        <v>3</v>
      </c>
      <c r="I11" s="1">
        <f>COUNTIF(KZN_SUMMARY!V:V,$A11)</f>
        <v>4</v>
      </c>
      <c r="J11" s="1">
        <f>COUNTIF(KZN_SUMMARY!W:W,$A11)</f>
        <v>0</v>
      </c>
      <c r="K11" s="1">
        <f>COUNTIF(KZN_SUMMARY!X:X,$A11)</f>
        <v>0</v>
      </c>
      <c r="L11" s="1">
        <f>COUNTIF(KZN_SUMMARY!Y:Y,$A11)</f>
        <v>0</v>
      </c>
    </row>
    <row r="12" spans="1:12" x14ac:dyDescent="0.2">
      <c r="A12" s="1" t="s">
        <v>324</v>
      </c>
      <c r="B12" s="1">
        <f>COUNTIF(KZN_SUMMARY!O:O,$A12)</f>
        <v>1</v>
      </c>
      <c r="C12" s="1">
        <f>COUNTIF(KZN_SUMMARY!P:P,$A12)</f>
        <v>0</v>
      </c>
      <c r="D12" s="1">
        <f>COUNTIF(KZN_SUMMARY!Q:Q,$A12)</f>
        <v>1</v>
      </c>
      <c r="E12" s="1">
        <f>COUNTIF(KZN_SUMMARY!R:R,$A12)</f>
        <v>1</v>
      </c>
      <c r="F12" s="1">
        <f>COUNTIF(KZN_SUMMARY!S:S,$A12)</f>
        <v>2</v>
      </c>
      <c r="G12" s="1">
        <f>COUNTIF(KZN_SUMMARY!T:T,$A12)</f>
        <v>2</v>
      </c>
      <c r="H12" s="1">
        <f>COUNTIF(KZN_SUMMARY!U:U,$A12)</f>
        <v>0</v>
      </c>
      <c r="I12" s="1">
        <f>COUNTIF(KZN_SUMMARY!V:V,$A12)</f>
        <v>3</v>
      </c>
      <c r="J12" s="1">
        <f>COUNTIF(KZN_SUMMARY!W:W,$A12)</f>
        <v>1</v>
      </c>
      <c r="K12" s="1">
        <f>COUNTIF(KZN_SUMMARY!X:X,$A12)</f>
        <v>0</v>
      </c>
      <c r="L12" s="1">
        <f>COUNTIF(KZN_SUMMARY!Y:Y,$A12)</f>
        <v>0</v>
      </c>
    </row>
    <row r="13" spans="1:12" x14ac:dyDescent="0.2">
      <c r="A13" s="1" t="s">
        <v>327</v>
      </c>
      <c r="B13" s="1">
        <f>COUNTIF(KZN_SUMMARY!O:O,$A13)</f>
        <v>0</v>
      </c>
      <c r="C13" s="1">
        <f>COUNTIF(KZN_SUMMARY!P:P,$A13)</f>
        <v>2</v>
      </c>
      <c r="D13" s="1">
        <f>COUNTIF(KZN_SUMMARY!Q:Q,$A13)</f>
        <v>0</v>
      </c>
      <c r="E13" s="1">
        <f>COUNTIF(KZN_SUMMARY!R:R,$A13)</f>
        <v>1</v>
      </c>
      <c r="F13" s="1">
        <f>COUNTIF(KZN_SUMMARY!S:S,$A13)</f>
        <v>1</v>
      </c>
      <c r="G13" s="1">
        <f>COUNTIF(KZN_SUMMARY!T:T,$A13)</f>
        <v>2</v>
      </c>
      <c r="H13" s="1">
        <f>COUNTIF(KZN_SUMMARY!U:U,$A13)</f>
        <v>1</v>
      </c>
      <c r="I13" s="1">
        <f>COUNTIF(KZN_SUMMARY!V:V,$A13)</f>
        <v>0</v>
      </c>
      <c r="J13" s="1">
        <f>COUNTIF(KZN_SUMMARY!W:W,$A13)</f>
        <v>2</v>
      </c>
      <c r="K13" s="1">
        <f>COUNTIF(KZN_SUMMARY!X:X,$A13)</f>
        <v>1</v>
      </c>
      <c r="L13" s="1">
        <f>COUNTIF(KZN_SUMMARY!Y:Y,$A13)</f>
        <v>0</v>
      </c>
    </row>
    <row r="14" spans="1:12" x14ac:dyDescent="0.2">
      <c r="A14" s="1" t="s">
        <v>334</v>
      </c>
      <c r="B14" s="1">
        <f>COUNTIF(KZN_SUMMARY!O:O,$A14)</f>
        <v>0</v>
      </c>
      <c r="C14" s="1">
        <f>COUNTIF(KZN_SUMMARY!P:P,$A14)</f>
        <v>0</v>
      </c>
      <c r="D14" s="1">
        <f>COUNTIF(KZN_SUMMARY!Q:Q,$A14)</f>
        <v>1</v>
      </c>
      <c r="E14" s="1">
        <f>COUNTIF(KZN_SUMMARY!R:R,$A14)</f>
        <v>1</v>
      </c>
      <c r="F14" s="1">
        <f>COUNTIF(KZN_SUMMARY!S:S,$A14)</f>
        <v>0</v>
      </c>
      <c r="G14" s="1">
        <f>COUNTIF(KZN_SUMMARY!T:T,$A14)</f>
        <v>0</v>
      </c>
      <c r="H14" s="1">
        <f>COUNTIF(KZN_SUMMARY!U:U,$A14)</f>
        <v>2</v>
      </c>
      <c r="I14" s="1">
        <f>COUNTIF(KZN_SUMMARY!V:V,$A14)</f>
        <v>0</v>
      </c>
      <c r="J14" s="1">
        <f>COUNTIF(KZN_SUMMARY!W:W,$A14)</f>
        <v>0</v>
      </c>
      <c r="K14" s="1">
        <f>COUNTIF(KZN_SUMMARY!X:X,$A14)</f>
        <v>1</v>
      </c>
      <c r="L14" s="1">
        <f>COUNTIF(KZN_SUMMARY!Y:Y,$A14)</f>
        <v>0</v>
      </c>
    </row>
    <row r="15" spans="1:12" x14ac:dyDescent="0.2">
      <c r="A15" s="1" t="s">
        <v>330</v>
      </c>
      <c r="B15" s="1">
        <f>COUNTIF(KZN_SUMMARY!O:O,$A15)</f>
        <v>0</v>
      </c>
      <c r="C15" s="1">
        <f>COUNTIF(KZN_SUMMARY!P:P,$A15)</f>
        <v>1</v>
      </c>
      <c r="D15" s="1">
        <f>COUNTIF(KZN_SUMMARY!Q:Q,$A15)</f>
        <v>1</v>
      </c>
      <c r="E15" s="1">
        <f>COUNTIF(KZN_SUMMARY!R:R,$A15)</f>
        <v>2</v>
      </c>
      <c r="F15" s="1">
        <f>COUNTIF(KZN_SUMMARY!S:S,$A15)</f>
        <v>4</v>
      </c>
      <c r="G15" s="1">
        <f>COUNTIF(KZN_SUMMARY!T:T,$A15)</f>
        <v>3</v>
      </c>
      <c r="H15" s="1">
        <f>COUNTIF(KZN_SUMMARY!U:U,$A15)</f>
        <v>4</v>
      </c>
      <c r="I15" s="1">
        <f>COUNTIF(KZN_SUMMARY!V:V,$A15)</f>
        <v>5</v>
      </c>
      <c r="J15" s="1">
        <f>COUNTIF(KZN_SUMMARY!W:W,$A15)</f>
        <v>3</v>
      </c>
      <c r="K15" s="1">
        <f>COUNTIF(KZN_SUMMARY!X:X,$A15)</f>
        <v>2</v>
      </c>
      <c r="L15" s="1">
        <f>COUNTIF(KZN_SUMMARY!Y:Y,$A15)</f>
        <v>2</v>
      </c>
    </row>
    <row r="16" spans="1:12" x14ac:dyDescent="0.2">
      <c r="A16" s="1" t="s">
        <v>329</v>
      </c>
      <c r="B16" s="1">
        <f>COUNTIF(KZN_SUMMARY!O:O,$A16)</f>
        <v>0</v>
      </c>
      <c r="C16" s="1">
        <f>COUNTIF(KZN_SUMMARY!P:P,$A16)</f>
        <v>2</v>
      </c>
      <c r="D16" s="1">
        <f>COUNTIF(KZN_SUMMARY!Q:Q,$A16)</f>
        <v>0</v>
      </c>
      <c r="E16" s="1">
        <f>COUNTIF(KZN_SUMMARY!R:R,$A16)</f>
        <v>1</v>
      </c>
      <c r="F16" s="1">
        <f>COUNTIF(KZN_SUMMARY!S:S,$A16)</f>
        <v>1</v>
      </c>
      <c r="G16" s="1">
        <f>COUNTIF(KZN_SUMMARY!T:T,$A16)</f>
        <v>0</v>
      </c>
      <c r="H16" s="1">
        <f>COUNTIF(KZN_SUMMARY!U:U,$A16)</f>
        <v>2</v>
      </c>
      <c r="I16" s="1">
        <f>COUNTIF(KZN_SUMMARY!V:V,$A16)</f>
        <v>1</v>
      </c>
      <c r="J16" s="1">
        <f>COUNTIF(KZN_SUMMARY!W:W,$A16)</f>
        <v>0</v>
      </c>
      <c r="K16" s="1">
        <f>COUNTIF(KZN_SUMMARY!X:X,$A16)</f>
        <v>1</v>
      </c>
      <c r="L16" s="1">
        <f>COUNTIF(KZN_SUMMARY!Y:Y,$A16)</f>
        <v>0</v>
      </c>
    </row>
    <row r="17" spans="1:18" x14ac:dyDescent="0.2">
      <c r="A17" s="1" t="s">
        <v>335</v>
      </c>
      <c r="B17" s="1">
        <f>COUNTIF(KZN_SUMMARY!O:O,$A17)</f>
        <v>0</v>
      </c>
      <c r="C17" s="1">
        <f>COUNTIF(KZN_SUMMARY!P:P,$A17)</f>
        <v>0</v>
      </c>
      <c r="D17" s="1">
        <f>COUNTIF(KZN_SUMMARY!Q:Q,$A17)</f>
        <v>3</v>
      </c>
      <c r="E17" s="1">
        <f>COUNTIF(KZN_SUMMARY!R:R,$A17)</f>
        <v>0</v>
      </c>
      <c r="F17" s="1">
        <f>COUNTIF(KZN_SUMMARY!S:S,$A17)</f>
        <v>2</v>
      </c>
      <c r="G17" s="1">
        <f>COUNTIF(KZN_SUMMARY!T:T,$A17)</f>
        <v>2</v>
      </c>
      <c r="H17" s="1">
        <f>COUNTIF(KZN_SUMMARY!U:U,$A17)</f>
        <v>1</v>
      </c>
      <c r="I17" s="1">
        <f>COUNTIF(KZN_SUMMARY!V:V,$A17)</f>
        <v>2</v>
      </c>
      <c r="J17" s="1">
        <f>COUNTIF(KZN_SUMMARY!W:W,$A17)</f>
        <v>0</v>
      </c>
      <c r="K17" s="1">
        <f>COUNTIF(KZN_SUMMARY!X:X,$A17)</f>
        <v>0</v>
      </c>
      <c r="L17" s="1">
        <f>COUNTIF(KZN_SUMMARY!Y:Y,$A17)</f>
        <v>1</v>
      </c>
    </row>
    <row r="18" spans="1:18" x14ac:dyDescent="0.2">
      <c r="A18" s="1" t="s">
        <v>336</v>
      </c>
      <c r="B18" s="1">
        <f>COUNTIF(KZN_SUMMARY!O:O,$A18)</f>
        <v>0</v>
      </c>
      <c r="C18" s="1">
        <f>COUNTIF(KZN_SUMMARY!P:P,$A18)</f>
        <v>0</v>
      </c>
      <c r="D18" s="1">
        <f>COUNTIF(KZN_SUMMARY!Q:Q,$A18)</f>
        <v>0</v>
      </c>
      <c r="E18" s="1">
        <f>COUNTIF(KZN_SUMMARY!R:R,$A18)</f>
        <v>3</v>
      </c>
      <c r="F18" s="1">
        <f>COUNTIF(KZN_SUMMARY!S:S,$A18)</f>
        <v>0</v>
      </c>
      <c r="G18" s="1">
        <f>COUNTIF(KZN_SUMMARY!T:T,$A18)</f>
        <v>1</v>
      </c>
      <c r="H18" s="1">
        <f>COUNTIF(KZN_SUMMARY!U:U,$A18)</f>
        <v>1</v>
      </c>
      <c r="I18" s="1">
        <f>COUNTIF(KZN_SUMMARY!V:V,$A18)</f>
        <v>1</v>
      </c>
      <c r="J18" s="1">
        <f>COUNTIF(KZN_SUMMARY!W:W,$A18)</f>
        <v>1</v>
      </c>
      <c r="K18" s="1">
        <f>COUNTIF(KZN_SUMMARY!X:X,$A18)</f>
        <v>0</v>
      </c>
      <c r="L18" s="1">
        <f>COUNTIF(KZN_SUMMARY!Y:Y,$A18)</f>
        <v>0</v>
      </c>
    </row>
    <row r="19" spans="1:18" x14ac:dyDescent="0.2">
      <c r="A19" s="1" t="s">
        <v>325</v>
      </c>
      <c r="B19" s="1">
        <f>COUNTIF(KZN_SUMMARY!O:O,$A19)</f>
        <v>1</v>
      </c>
      <c r="C19" s="1">
        <f>COUNTIF(KZN_SUMMARY!P:P,$A19)</f>
        <v>0</v>
      </c>
      <c r="D19" s="1">
        <f>COUNTIF(KZN_SUMMARY!Q:Q,$A19)</f>
        <v>0</v>
      </c>
      <c r="E19" s="1">
        <f>COUNTIF(KZN_SUMMARY!R:R,$A19)</f>
        <v>0</v>
      </c>
      <c r="F19" s="1">
        <f>COUNTIF(KZN_SUMMARY!S:S,$A19)</f>
        <v>1</v>
      </c>
      <c r="G19" s="1">
        <f>COUNTIF(KZN_SUMMARY!T:T,$A19)</f>
        <v>0</v>
      </c>
      <c r="H19" s="1">
        <f>COUNTIF(KZN_SUMMARY!U:U,$A19)</f>
        <v>1</v>
      </c>
      <c r="I19" s="1">
        <f>COUNTIF(KZN_SUMMARY!V:V,$A19)</f>
        <v>1</v>
      </c>
      <c r="J19" s="1">
        <f>COUNTIF(KZN_SUMMARY!W:W,$A19)</f>
        <v>1</v>
      </c>
      <c r="K19" s="1">
        <f>COUNTIF(KZN_SUMMARY!X:X,$A19)</f>
        <v>0</v>
      </c>
      <c r="L19" s="1">
        <f>COUNTIF(KZN_SUMMARY!Y:Y,$A19)</f>
        <v>0</v>
      </c>
    </row>
    <row r="20" spans="1:18" x14ac:dyDescent="0.2">
      <c r="A20" s="1" t="s">
        <v>326</v>
      </c>
      <c r="B20" s="1">
        <f>COUNTIF(KZN_SUMMARY!O:O,$A20)</f>
        <v>1</v>
      </c>
      <c r="C20" s="1">
        <f>COUNTIF(KZN_SUMMARY!P:P,$A20)</f>
        <v>2</v>
      </c>
      <c r="D20" s="1">
        <f>COUNTIF(KZN_SUMMARY!Q:Q,$A20)</f>
        <v>1</v>
      </c>
      <c r="E20" s="1">
        <f>COUNTIF(KZN_SUMMARY!R:R,$A20)</f>
        <v>4</v>
      </c>
      <c r="F20" s="1">
        <f>COUNTIF(KZN_SUMMARY!S:S,$A20)</f>
        <v>4</v>
      </c>
      <c r="G20" s="1">
        <f>COUNTIF(KZN_SUMMARY!T:T,$A20)</f>
        <v>2</v>
      </c>
      <c r="H20" s="1">
        <f>COUNTIF(KZN_SUMMARY!U:U,$A20)</f>
        <v>0</v>
      </c>
      <c r="I20" s="1">
        <f>COUNTIF(KZN_SUMMARY!V:V,$A20)</f>
        <v>0</v>
      </c>
      <c r="J20" s="1">
        <f>COUNTIF(KZN_SUMMARY!W:W,$A20)</f>
        <v>1</v>
      </c>
      <c r="K20" s="1">
        <f>COUNTIF(KZN_SUMMARY!X:X,$A20)</f>
        <v>2</v>
      </c>
      <c r="L20" s="1">
        <f>COUNTIF(KZN_SUMMARY!Y:Y,$A20)</f>
        <v>1</v>
      </c>
    </row>
    <row r="21" spans="1:18" ht="16" thickBot="1" x14ac:dyDescent="0.25"/>
    <row r="22" spans="1:18" x14ac:dyDescent="0.2">
      <c r="A22" s="32" t="s">
        <v>331</v>
      </c>
      <c r="B22" s="34" t="s">
        <v>297</v>
      </c>
      <c r="C22" s="34" t="s">
        <v>279</v>
      </c>
      <c r="D22" s="34" t="s">
        <v>280</v>
      </c>
      <c r="E22" s="32">
        <f t="shared" ref="E22:O22" si="0">B1</f>
        <v>2002</v>
      </c>
      <c r="F22" s="32">
        <f t="shared" si="0"/>
        <v>2003</v>
      </c>
      <c r="G22" s="32">
        <f t="shared" si="0"/>
        <v>2004</v>
      </c>
      <c r="H22" s="32">
        <f t="shared" si="0"/>
        <v>2005</v>
      </c>
      <c r="I22" s="32">
        <f t="shared" si="0"/>
        <v>2006</v>
      </c>
      <c r="J22" s="32">
        <f t="shared" si="0"/>
        <v>2007</v>
      </c>
      <c r="K22" s="32">
        <f t="shared" si="0"/>
        <v>2008</v>
      </c>
      <c r="L22" s="32">
        <f t="shared" si="0"/>
        <v>2009</v>
      </c>
      <c r="M22" s="32">
        <f t="shared" si="0"/>
        <v>2010</v>
      </c>
      <c r="N22" s="32">
        <f t="shared" si="0"/>
        <v>2011</v>
      </c>
      <c r="O22" s="32">
        <f t="shared" si="0"/>
        <v>2012</v>
      </c>
      <c r="P22" s="37" t="s">
        <v>339</v>
      </c>
      <c r="Q22" s="33" t="s">
        <v>340</v>
      </c>
      <c r="R22" s="40" t="s">
        <v>337</v>
      </c>
    </row>
    <row r="23" spans="1:18" x14ac:dyDescent="0.2">
      <c r="A23" s="1" t="s">
        <v>295</v>
      </c>
      <c r="B23" s="27" t="s">
        <v>299</v>
      </c>
      <c r="C23" s="27">
        <v>0</v>
      </c>
      <c r="D23" s="27" t="s">
        <v>281</v>
      </c>
      <c r="E23" s="30">
        <f>SUM(B$2:B$4)/SUM(B2:B20)</f>
        <v>0.2857142857142857</v>
      </c>
      <c r="F23" s="30">
        <f t="shared" ref="F23:O23" si="1">SUM(C$2:C$4)/SUM(C2:C20)</f>
        <v>0.26315789473684209</v>
      </c>
      <c r="G23" s="30">
        <f t="shared" si="1"/>
        <v>0.13333333333333333</v>
      </c>
      <c r="H23" s="30">
        <f t="shared" si="1"/>
        <v>0.27586206896551724</v>
      </c>
      <c r="I23" s="30">
        <f t="shared" si="1"/>
        <v>0.1875</v>
      </c>
      <c r="J23" s="30">
        <f t="shared" si="1"/>
        <v>0.23529411764705882</v>
      </c>
      <c r="K23" s="30">
        <f t="shared" si="1"/>
        <v>9.6774193548387094E-2</v>
      </c>
      <c r="L23" s="30">
        <f t="shared" si="1"/>
        <v>0.31034482758620691</v>
      </c>
      <c r="M23" s="30">
        <f t="shared" si="1"/>
        <v>0.37037037037037035</v>
      </c>
      <c r="N23" s="30">
        <f t="shared" si="1"/>
        <v>0.18181818181818182</v>
      </c>
      <c r="O23" s="30">
        <f t="shared" si="1"/>
        <v>0.3</v>
      </c>
      <c r="P23" s="38">
        <f>AVERAGE(E23:O23)</f>
        <v>0.24001538852001661</v>
      </c>
      <c r="Q23" s="31">
        <f>STDEV(E23:O23)</f>
        <v>8.2165641443623538E-2</v>
      </c>
      <c r="R23" s="41">
        <f>ROUND(600*P23,0)</f>
        <v>144</v>
      </c>
    </row>
    <row r="24" spans="1:18" x14ac:dyDescent="0.2">
      <c r="A24" s="1" t="s">
        <v>296</v>
      </c>
      <c r="B24" s="27" t="s">
        <v>298</v>
      </c>
      <c r="C24" s="27">
        <v>1</v>
      </c>
      <c r="D24" s="27" t="s">
        <v>282</v>
      </c>
      <c r="E24" s="30">
        <f t="shared" ref="E24:O24" si="2">SUM(B5:B7)/SUM(B2:B20)</f>
        <v>0</v>
      </c>
      <c r="F24" s="30">
        <f t="shared" si="2"/>
        <v>0.31578947368421051</v>
      </c>
      <c r="G24" s="30">
        <f t="shared" si="2"/>
        <v>0.2</v>
      </c>
      <c r="H24" s="30">
        <f t="shared" si="2"/>
        <v>0.10344827586206896</v>
      </c>
      <c r="I24" s="30">
        <f t="shared" si="2"/>
        <v>0.1875</v>
      </c>
      <c r="J24" s="30">
        <f t="shared" si="2"/>
        <v>0.26470588235294118</v>
      </c>
      <c r="K24" s="30">
        <f t="shared" si="2"/>
        <v>0.16129032258064516</v>
      </c>
      <c r="L24" s="30">
        <f t="shared" si="2"/>
        <v>3.4482758620689655E-2</v>
      </c>
      <c r="M24" s="30">
        <f t="shared" si="2"/>
        <v>0.25925925925925924</v>
      </c>
      <c r="N24" s="30">
        <f t="shared" si="2"/>
        <v>0.31818181818181818</v>
      </c>
      <c r="O24" s="30">
        <f t="shared" si="2"/>
        <v>0</v>
      </c>
      <c r="P24" s="38">
        <f t="shared" ref="P24:P36" si="3">AVERAGE(E24:O24)</f>
        <v>0.16769616277651209</v>
      </c>
      <c r="Q24" s="31">
        <f t="shared" ref="Q24:Q36" si="4">STDEV(E24:O24)</f>
        <v>0.1191497462207169</v>
      </c>
      <c r="R24" s="41">
        <f t="shared" ref="R24:R36" si="5">ROUND(600*P24,0)</f>
        <v>101</v>
      </c>
    </row>
    <row r="25" spans="1:18" x14ac:dyDescent="0.2">
      <c r="A25" s="1" t="s">
        <v>306</v>
      </c>
      <c r="B25" s="27" t="s">
        <v>300</v>
      </c>
      <c r="C25" s="27">
        <v>2</v>
      </c>
      <c r="D25" s="27" t="s">
        <v>283</v>
      </c>
      <c r="E25" s="30">
        <f t="shared" ref="E25:O25" si="6">SUM(B8)/SUM(B2:B20)</f>
        <v>0.14285714285714285</v>
      </c>
      <c r="F25" s="30">
        <f t="shared" si="6"/>
        <v>0</v>
      </c>
      <c r="G25" s="30">
        <f t="shared" si="6"/>
        <v>0.13333333333333333</v>
      </c>
      <c r="H25" s="30">
        <f t="shared" si="6"/>
        <v>6.8965517241379309E-2</v>
      </c>
      <c r="I25" s="30">
        <f t="shared" si="6"/>
        <v>0</v>
      </c>
      <c r="J25" s="30">
        <f t="shared" si="6"/>
        <v>8.8235294117647065E-2</v>
      </c>
      <c r="K25" s="30">
        <f t="shared" si="6"/>
        <v>0.16129032258064516</v>
      </c>
      <c r="L25" s="30">
        <f t="shared" si="6"/>
        <v>3.4482758620689655E-2</v>
      </c>
      <c r="M25" s="30">
        <f t="shared" si="6"/>
        <v>0</v>
      </c>
      <c r="N25" s="30">
        <f t="shared" si="6"/>
        <v>0</v>
      </c>
      <c r="O25" s="30">
        <f t="shared" si="6"/>
        <v>0</v>
      </c>
      <c r="P25" s="38">
        <f t="shared" si="3"/>
        <v>5.7196760795530668E-2</v>
      </c>
      <c r="Q25" s="31">
        <f t="shared" si="4"/>
        <v>6.4765048937857825E-2</v>
      </c>
      <c r="R25" s="41">
        <f t="shared" si="5"/>
        <v>34</v>
      </c>
    </row>
    <row r="26" spans="1:18" x14ac:dyDescent="0.2">
      <c r="A26" s="1" t="s">
        <v>328</v>
      </c>
      <c r="B26" s="27" t="s">
        <v>301</v>
      </c>
      <c r="C26" s="27">
        <v>3</v>
      </c>
      <c r="D26" s="27" t="s">
        <v>284</v>
      </c>
      <c r="E26" s="30">
        <f>SUM(B11)/SUM(B2:B20)</f>
        <v>0</v>
      </c>
      <c r="F26" s="30">
        <f t="shared" ref="F26:O26" si="7">SUM(C11)/SUM(C2:C20)</f>
        <v>5.2631578947368418E-2</v>
      </c>
      <c r="G26" s="30">
        <f t="shared" si="7"/>
        <v>0</v>
      </c>
      <c r="H26" s="30">
        <f t="shared" si="7"/>
        <v>6.8965517241379309E-2</v>
      </c>
      <c r="I26" s="30">
        <f t="shared" si="7"/>
        <v>9.375E-2</v>
      </c>
      <c r="J26" s="30">
        <f t="shared" si="7"/>
        <v>0</v>
      </c>
      <c r="K26" s="30">
        <f t="shared" si="7"/>
        <v>9.6774193548387094E-2</v>
      </c>
      <c r="L26" s="30">
        <f t="shared" si="7"/>
        <v>0.13793103448275862</v>
      </c>
      <c r="M26" s="30">
        <f t="shared" si="7"/>
        <v>0</v>
      </c>
      <c r="N26" s="30">
        <f t="shared" si="7"/>
        <v>0</v>
      </c>
      <c r="O26" s="30">
        <f t="shared" si="7"/>
        <v>0</v>
      </c>
      <c r="P26" s="38">
        <f t="shared" si="3"/>
        <v>4.0913847656353947E-2</v>
      </c>
      <c r="Q26" s="31">
        <f t="shared" si="4"/>
        <v>5.1275950260105327E-2</v>
      </c>
      <c r="R26" s="41">
        <f t="shared" si="5"/>
        <v>25</v>
      </c>
    </row>
    <row r="27" spans="1:18" x14ac:dyDescent="0.2">
      <c r="A27" s="1" t="s">
        <v>324</v>
      </c>
      <c r="B27" s="27" t="s">
        <v>302</v>
      </c>
      <c r="C27" s="27">
        <v>4</v>
      </c>
      <c r="D27" s="27" t="s">
        <v>285</v>
      </c>
      <c r="E27" s="30">
        <f t="shared" ref="E27:O27" si="8">SUM(B12)/SUM(B2:B20)</f>
        <v>0.14285714285714285</v>
      </c>
      <c r="F27" s="30">
        <f t="shared" si="8"/>
        <v>0</v>
      </c>
      <c r="G27" s="30">
        <f t="shared" si="8"/>
        <v>6.6666666666666666E-2</v>
      </c>
      <c r="H27" s="30">
        <f t="shared" si="8"/>
        <v>3.4482758620689655E-2</v>
      </c>
      <c r="I27" s="30">
        <f t="shared" si="8"/>
        <v>6.25E-2</v>
      </c>
      <c r="J27" s="30">
        <f t="shared" si="8"/>
        <v>5.8823529411764705E-2</v>
      </c>
      <c r="K27" s="30">
        <f t="shared" si="8"/>
        <v>0</v>
      </c>
      <c r="L27" s="30">
        <f t="shared" si="8"/>
        <v>0.10344827586206896</v>
      </c>
      <c r="M27" s="30">
        <f t="shared" si="8"/>
        <v>3.7037037037037035E-2</v>
      </c>
      <c r="N27" s="30">
        <f t="shared" si="8"/>
        <v>0</v>
      </c>
      <c r="O27" s="30">
        <f t="shared" si="8"/>
        <v>0</v>
      </c>
      <c r="P27" s="38">
        <f t="shared" si="3"/>
        <v>4.5983219132306345E-2</v>
      </c>
      <c r="Q27" s="31">
        <f t="shared" si="4"/>
        <v>4.7140633211859684E-2</v>
      </c>
      <c r="R27" s="41">
        <f t="shared" si="5"/>
        <v>28</v>
      </c>
    </row>
    <row r="28" spans="1:18" x14ac:dyDescent="0.2">
      <c r="A28" s="1" t="s">
        <v>327</v>
      </c>
      <c r="B28" s="27" t="s">
        <v>303</v>
      </c>
      <c r="C28" s="27">
        <v>5</v>
      </c>
      <c r="D28" s="27" t="s">
        <v>286</v>
      </c>
      <c r="E28" s="30">
        <f t="shared" ref="E28:O28" si="9">SUM(B13)/SUM(B2:B20)</f>
        <v>0</v>
      </c>
      <c r="F28" s="30">
        <f t="shared" si="9"/>
        <v>0.10526315789473684</v>
      </c>
      <c r="G28" s="30">
        <f t="shared" si="9"/>
        <v>0</v>
      </c>
      <c r="H28" s="30">
        <f t="shared" si="9"/>
        <v>3.4482758620689655E-2</v>
      </c>
      <c r="I28" s="30">
        <f t="shared" si="9"/>
        <v>3.125E-2</v>
      </c>
      <c r="J28" s="30">
        <f t="shared" si="9"/>
        <v>5.8823529411764705E-2</v>
      </c>
      <c r="K28" s="30">
        <f t="shared" si="9"/>
        <v>3.2258064516129031E-2</v>
      </c>
      <c r="L28" s="30">
        <f t="shared" si="9"/>
        <v>0</v>
      </c>
      <c r="M28" s="30">
        <f t="shared" si="9"/>
        <v>7.407407407407407E-2</v>
      </c>
      <c r="N28" s="30">
        <f t="shared" si="9"/>
        <v>4.5454545454545456E-2</v>
      </c>
      <c r="O28" s="30">
        <f t="shared" si="9"/>
        <v>0</v>
      </c>
      <c r="P28" s="38">
        <f t="shared" si="3"/>
        <v>3.4691466361085437E-2</v>
      </c>
      <c r="Q28" s="31">
        <f t="shared" si="4"/>
        <v>3.4729459860691383E-2</v>
      </c>
      <c r="R28" s="41">
        <f t="shared" si="5"/>
        <v>21</v>
      </c>
    </row>
    <row r="29" spans="1:18" x14ac:dyDescent="0.2">
      <c r="A29" s="1" t="s">
        <v>334</v>
      </c>
      <c r="B29" s="27" t="s">
        <v>304</v>
      </c>
      <c r="C29" s="27">
        <v>6</v>
      </c>
      <c r="D29" s="27" t="s">
        <v>287</v>
      </c>
      <c r="E29" s="30">
        <f>SUM(B14)/SUM(B2:B20)</f>
        <v>0</v>
      </c>
      <c r="F29" s="30">
        <f t="shared" ref="F29:O29" si="10">SUM(C14)/SUM(C2:C20)</f>
        <v>0</v>
      </c>
      <c r="G29" s="30">
        <f t="shared" si="10"/>
        <v>6.6666666666666666E-2</v>
      </c>
      <c r="H29" s="30">
        <f t="shared" si="10"/>
        <v>3.4482758620689655E-2</v>
      </c>
      <c r="I29" s="30">
        <f t="shared" si="10"/>
        <v>0</v>
      </c>
      <c r="J29" s="30">
        <f t="shared" si="10"/>
        <v>0</v>
      </c>
      <c r="K29" s="30">
        <f t="shared" si="10"/>
        <v>6.4516129032258063E-2</v>
      </c>
      <c r="L29" s="30">
        <f t="shared" si="10"/>
        <v>0</v>
      </c>
      <c r="M29" s="30">
        <f t="shared" si="10"/>
        <v>0</v>
      </c>
      <c r="N29" s="30">
        <f t="shared" si="10"/>
        <v>4.5454545454545456E-2</v>
      </c>
      <c r="O29" s="30">
        <f t="shared" si="10"/>
        <v>0</v>
      </c>
      <c r="P29" s="38">
        <f t="shared" si="3"/>
        <v>1.9192736343105442E-2</v>
      </c>
      <c r="Q29" s="31">
        <f t="shared" si="4"/>
        <v>2.7946340158646776E-2</v>
      </c>
      <c r="R29" s="41">
        <f t="shared" si="5"/>
        <v>12</v>
      </c>
    </row>
    <row r="30" spans="1:18" x14ac:dyDescent="0.2">
      <c r="A30" s="1" t="s">
        <v>330</v>
      </c>
      <c r="B30" s="27" t="s">
        <v>305</v>
      </c>
      <c r="C30" s="27">
        <v>7</v>
      </c>
      <c r="D30" s="27" t="s">
        <v>288</v>
      </c>
      <c r="E30" s="30">
        <f>SUM(B15)/SUM(B2:B20)</f>
        <v>0</v>
      </c>
      <c r="F30" s="30">
        <f t="shared" ref="F30:O30" si="11">SUM(C15)/SUM(C2:C20)</f>
        <v>5.2631578947368418E-2</v>
      </c>
      <c r="G30" s="30">
        <f t="shared" si="11"/>
        <v>6.6666666666666666E-2</v>
      </c>
      <c r="H30" s="30">
        <f t="shared" si="11"/>
        <v>6.8965517241379309E-2</v>
      </c>
      <c r="I30" s="30">
        <f t="shared" si="11"/>
        <v>0.125</v>
      </c>
      <c r="J30" s="30">
        <f t="shared" si="11"/>
        <v>8.8235294117647065E-2</v>
      </c>
      <c r="K30" s="30">
        <f t="shared" si="11"/>
        <v>0.12903225806451613</v>
      </c>
      <c r="L30" s="30">
        <f t="shared" si="11"/>
        <v>0.17241379310344829</v>
      </c>
      <c r="M30" s="30">
        <f t="shared" si="11"/>
        <v>0.1111111111111111</v>
      </c>
      <c r="N30" s="30">
        <f t="shared" si="11"/>
        <v>9.0909090909090912E-2</v>
      </c>
      <c r="O30" s="30">
        <f t="shared" si="11"/>
        <v>0.2</v>
      </c>
      <c r="P30" s="38">
        <f t="shared" si="3"/>
        <v>0.10045139183283891</v>
      </c>
      <c r="Q30" s="31">
        <f t="shared" si="4"/>
        <v>5.6010637745383604E-2</v>
      </c>
      <c r="R30" s="41">
        <f t="shared" si="5"/>
        <v>60</v>
      </c>
    </row>
    <row r="31" spans="1:18" x14ac:dyDescent="0.2">
      <c r="A31" s="1" t="s">
        <v>307</v>
      </c>
      <c r="B31" s="27" t="s">
        <v>300</v>
      </c>
      <c r="C31" s="27">
        <v>2</v>
      </c>
      <c r="D31" s="27" t="s">
        <v>289</v>
      </c>
      <c r="E31" s="30">
        <f t="shared" ref="E31:O31" si="12">SUM(B9)/SUM(B2:B20)</f>
        <v>0.14285714285714285</v>
      </c>
      <c r="F31" s="30">
        <f t="shared" si="12"/>
        <v>0</v>
      </c>
      <c r="G31" s="30">
        <f t="shared" si="12"/>
        <v>6.6666666666666666E-2</v>
      </c>
      <c r="H31" s="30">
        <f t="shared" si="12"/>
        <v>3.4482758620689655E-2</v>
      </c>
      <c r="I31" s="30">
        <f t="shared" si="12"/>
        <v>6.25E-2</v>
      </c>
      <c r="J31" s="30">
        <f t="shared" si="12"/>
        <v>5.8823529411764705E-2</v>
      </c>
      <c r="K31" s="30">
        <f t="shared" si="12"/>
        <v>9.6774193548387094E-2</v>
      </c>
      <c r="L31" s="30">
        <f t="shared" si="12"/>
        <v>3.4482758620689655E-2</v>
      </c>
      <c r="M31" s="30">
        <f t="shared" si="12"/>
        <v>3.7037037037037035E-2</v>
      </c>
      <c r="N31" s="30">
        <f t="shared" si="12"/>
        <v>0.18181818181818182</v>
      </c>
      <c r="O31" s="30">
        <f t="shared" si="12"/>
        <v>0.3</v>
      </c>
      <c r="P31" s="38">
        <f t="shared" si="3"/>
        <v>9.23129335073236E-2</v>
      </c>
      <c r="Q31" s="31">
        <f t="shared" si="4"/>
        <v>8.640229735110215E-2</v>
      </c>
      <c r="R31" s="41">
        <f t="shared" si="5"/>
        <v>55</v>
      </c>
    </row>
    <row r="32" spans="1:18" x14ac:dyDescent="0.2">
      <c r="A32" s="1" t="s">
        <v>329</v>
      </c>
      <c r="B32" s="27" t="s">
        <v>301</v>
      </c>
      <c r="C32" s="27">
        <v>3</v>
      </c>
      <c r="D32" s="27" t="s">
        <v>290</v>
      </c>
      <c r="E32" s="30">
        <f t="shared" ref="E32:O32" si="13">SUM(B16)/SUM(B2:B20)</f>
        <v>0</v>
      </c>
      <c r="F32" s="30">
        <f t="shared" si="13"/>
        <v>0.10526315789473684</v>
      </c>
      <c r="G32" s="30">
        <f t="shared" si="13"/>
        <v>0</v>
      </c>
      <c r="H32" s="30">
        <f t="shared" si="13"/>
        <v>3.4482758620689655E-2</v>
      </c>
      <c r="I32" s="30">
        <f t="shared" si="13"/>
        <v>3.125E-2</v>
      </c>
      <c r="J32" s="30">
        <f t="shared" si="13"/>
        <v>0</v>
      </c>
      <c r="K32" s="30">
        <f t="shared" si="13"/>
        <v>6.4516129032258063E-2</v>
      </c>
      <c r="L32" s="30">
        <f t="shared" si="13"/>
        <v>3.4482758620689655E-2</v>
      </c>
      <c r="M32" s="30">
        <f t="shared" si="13"/>
        <v>0</v>
      </c>
      <c r="N32" s="30">
        <f t="shared" si="13"/>
        <v>4.5454545454545456E-2</v>
      </c>
      <c r="O32" s="30">
        <f t="shared" si="13"/>
        <v>0</v>
      </c>
      <c r="P32" s="38">
        <f t="shared" si="3"/>
        <v>2.8677213602083609E-2</v>
      </c>
      <c r="Q32" s="31">
        <f t="shared" si="4"/>
        <v>3.4084093683372715E-2</v>
      </c>
      <c r="R32" s="41">
        <f t="shared" si="5"/>
        <v>17</v>
      </c>
    </row>
    <row r="33" spans="1:18" x14ac:dyDescent="0.2">
      <c r="A33" s="1" t="s">
        <v>335</v>
      </c>
      <c r="B33" s="27" t="s">
        <v>302</v>
      </c>
      <c r="C33" s="27">
        <v>4</v>
      </c>
      <c r="D33" s="27" t="s">
        <v>291</v>
      </c>
      <c r="E33" s="30">
        <f t="shared" ref="E33:O33" si="14">SUM(B17)/SUM(B2:B20)</f>
        <v>0</v>
      </c>
      <c r="F33" s="30">
        <f t="shared" si="14"/>
        <v>0</v>
      </c>
      <c r="G33" s="30">
        <f t="shared" si="14"/>
        <v>0.2</v>
      </c>
      <c r="H33" s="30">
        <f t="shared" si="14"/>
        <v>0</v>
      </c>
      <c r="I33" s="30">
        <f t="shared" si="14"/>
        <v>6.25E-2</v>
      </c>
      <c r="J33" s="30">
        <f t="shared" si="14"/>
        <v>5.8823529411764705E-2</v>
      </c>
      <c r="K33" s="30">
        <f t="shared" si="14"/>
        <v>3.2258064516129031E-2</v>
      </c>
      <c r="L33" s="30">
        <f t="shared" si="14"/>
        <v>6.8965517241379309E-2</v>
      </c>
      <c r="M33" s="30">
        <f t="shared" si="14"/>
        <v>0</v>
      </c>
      <c r="N33" s="30">
        <f t="shared" si="14"/>
        <v>0</v>
      </c>
      <c r="O33" s="30">
        <f t="shared" si="14"/>
        <v>0.1</v>
      </c>
      <c r="P33" s="38">
        <f t="shared" si="3"/>
        <v>4.7504282833570284E-2</v>
      </c>
      <c r="Q33" s="31">
        <f>STDEV(E33:O33)</f>
        <v>6.1919348465810133E-2</v>
      </c>
      <c r="R33" s="41">
        <f t="shared" si="5"/>
        <v>29</v>
      </c>
    </row>
    <row r="34" spans="1:18" x14ac:dyDescent="0.2">
      <c r="A34" s="1" t="s">
        <v>336</v>
      </c>
      <c r="B34" s="27" t="s">
        <v>303</v>
      </c>
      <c r="C34" s="27">
        <v>5</v>
      </c>
      <c r="D34" s="27" t="s">
        <v>292</v>
      </c>
      <c r="E34" s="30">
        <f t="shared" ref="E34:O34" si="15">SUM(B18)/SUM(B2:B20)</f>
        <v>0</v>
      </c>
      <c r="F34" s="30">
        <f t="shared" si="15"/>
        <v>0</v>
      </c>
      <c r="G34" s="30">
        <f t="shared" si="15"/>
        <v>0</v>
      </c>
      <c r="H34" s="30">
        <f t="shared" si="15"/>
        <v>0.10344827586206896</v>
      </c>
      <c r="I34" s="30">
        <f t="shared" si="15"/>
        <v>0</v>
      </c>
      <c r="J34" s="30">
        <f t="shared" si="15"/>
        <v>2.9411764705882353E-2</v>
      </c>
      <c r="K34" s="30">
        <f t="shared" si="15"/>
        <v>3.2258064516129031E-2</v>
      </c>
      <c r="L34" s="30">
        <f t="shared" si="15"/>
        <v>3.4482758620689655E-2</v>
      </c>
      <c r="M34" s="30">
        <f t="shared" si="15"/>
        <v>3.7037037037037035E-2</v>
      </c>
      <c r="N34" s="30">
        <f t="shared" si="15"/>
        <v>0</v>
      </c>
      <c r="O34" s="30">
        <f t="shared" si="15"/>
        <v>0</v>
      </c>
      <c r="P34" s="38">
        <f t="shared" si="3"/>
        <v>2.1512536431073367E-2</v>
      </c>
      <c r="Q34" s="31">
        <f t="shared" si="4"/>
        <v>3.1744766028702125E-2</v>
      </c>
      <c r="R34" s="41">
        <f t="shared" si="5"/>
        <v>13</v>
      </c>
    </row>
    <row r="35" spans="1:18" x14ac:dyDescent="0.2">
      <c r="A35" s="1" t="s">
        <v>325</v>
      </c>
      <c r="B35" s="27" t="s">
        <v>304</v>
      </c>
      <c r="C35" s="27">
        <v>6</v>
      </c>
      <c r="D35" s="27" t="s">
        <v>293</v>
      </c>
      <c r="E35" s="30">
        <f t="shared" ref="E35:O35" si="16">SUM(B19)/SUM(B2:B20)</f>
        <v>0.14285714285714285</v>
      </c>
      <c r="F35" s="30">
        <f t="shared" si="16"/>
        <v>0</v>
      </c>
      <c r="G35" s="30">
        <f t="shared" si="16"/>
        <v>0</v>
      </c>
      <c r="H35" s="30">
        <f t="shared" si="16"/>
        <v>0</v>
      </c>
      <c r="I35" s="30">
        <f t="shared" si="16"/>
        <v>3.125E-2</v>
      </c>
      <c r="J35" s="30">
        <f t="shared" si="16"/>
        <v>0</v>
      </c>
      <c r="K35" s="30">
        <f t="shared" si="16"/>
        <v>3.2258064516129031E-2</v>
      </c>
      <c r="L35" s="30">
        <f t="shared" si="16"/>
        <v>3.4482758620689655E-2</v>
      </c>
      <c r="M35" s="30">
        <f t="shared" si="16"/>
        <v>3.7037037037037035E-2</v>
      </c>
      <c r="N35" s="30">
        <f t="shared" si="16"/>
        <v>0</v>
      </c>
      <c r="O35" s="30">
        <f t="shared" si="16"/>
        <v>0</v>
      </c>
      <c r="P35" s="38">
        <f t="shared" si="3"/>
        <v>2.526227300281805E-2</v>
      </c>
      <c r="Q35" s="31">
        <f t="shared" si="4"/>
        <v>4.2386441742909321E-2</v>
      </c>
      <c r="R35" s="41">
        <f t="shared" si="5"/>
        <v>15</v>
      </c>
    </row>
    <row r="36" spans="1:18" ht="16" thickBot="1" x14ac:dyDescent="0.25">
      <c r="A36" s="1" t="s">
        <v>326</v>
      </c>
      <c r="B36" s="27" t="s">
        <v>305</v>
      </c>
      <c r="C36" s="27">
        <v>7</v>
      </c>
      <c r="D36" s="27" t="s">
        <v>294</v>
      </c>
      <c r="E36" s="30">
        <f t="shared" ref="E36:O36" si="17">SUM(B20)/SUM(B2:B20)</f>
        <v>0.14285714285714285</v>
      </c>
      <c r="F36" s="30">
        <f t="shared" si="17"/>
        <v>0.10526315789473684</v>
      </c>
      <c r="G36" s="30">
        <f t="shared" si="17"/>
        <v>6.6666666666666666E-2</v>
      </c>
      <c r="H36" s="30">
        <f t="shared" si="17"/>
        <v>0.13793103448275862</v>
      </c>
      <c r="I36" s="30">
        <f t="shared" si="17"/>
        <v>0.125</v>
      </c>
      <c r="J36" s="30">
        <f t="shared" si="17"/>
        <v>5.8823529411764705E-2</v>
      </c>
      <c r="K36" s="30">
        <f t="shared" si="17"/>
        <v>0</v>
      </c>
      <c r="L36" s="30">
        <f t="shared" si="17"/>
        <v>0</v>
      </c>
      <c r="M36" s="30">
        <f t="shared" si="17"/>
        <v>3.7037037037037035E-2</v>
      </c>
      <c r="N36" s="30">
        <f t="shared" si="17"/>
        <v>9.0909090909090912E-2</v>
      </c>
      <c r="O36" s="30">
        <f t="shared" si="17"/>
        <v>0.1</v>
      </c>
      <c r="P36" s="39">
        <f t="shared" si="3"/>
        <v>7.8589787205381609E-2</v>
      </c>
      <c r="Q36" s="31">
        <f t="shared" si="4"/>
        <v>5.0734033690615396E-2</v>
      </c>
      <c r="R36" s="42">
        <f t="shared" si="5"/>
        <v>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07"/>
  <sheetViews>
    <sheetView topLeftCell="J1" workbookViewId="0">
      <pane ySplit="1" topLeftCell="A2" activePane="bottomLeft" state="frozen"/>
      <selection pane="bottomLeft" activeCell="U3" sqref="U3"/>
    </sheetView>
  </sheetViews>
  <sheetFormatPr baseColWidth="10" defaultColWidth="9.1640625" defaultRowHeight="15" x14ac:dyDescent="0.2"/>
  <cols>
    <col min="1" max="1" width="4.83203125" style="3" bestFit="1" customWidth="1"/>
    <col min="2" max="2" width="12.1640625" style="3" customWidth="1"/>
    <col min="3" max="3" width="16.6640625" style="3" customWidth="1"/>
    <col min="4" max="4" width="7.5" style="3" customWidth="1"/>
    <col min="5" max="5" width="11.6640625" style="3" customWidth="1"/>
    <col min="6" max="6" width="11.1640625" style="3" customWidth="1"/>
    <col min="7" max="7" width="17.6640625" style="8" customWidth="1"/>
    <col min="8" max="8" width="18" style="8" customWidth="1"/>
    <col min="9" max="9" width="21.6640625" style="2" customWidth="1"/>
    <col min="10" max="10" width="12.6640625" style="2" customWidth="1"/>
    <col min="11" max="11" width="13" style="2" customWidth="1"/>
    <col min="12" max="12" width="9.1640625" style="4" customWidth="1"/>
    <col min="13" max="13" width="13.6640625" style="3" customWidth="1"/>
    <col min="14" max="14" width="55.1640625" style="3" customWidth="1"/>
    <col min="15" max="15" width="4.83203125" style="4" bestFit="1" customWidth="1"/>
    <col min="16" max="16" width="7.5" style="4" bestFit="1" customWidth="1"/>
    <col min="17" max="17" width="20.5" style="4" bestFit="1" customWidth="1"/>
    <col min="18" max="18" width="17.83203125" style="4" bestFit="1" customWidth="1"/>
    <col min="19" max="19" width="20.1640625" style="4" bestFit="1" customWidth="1"/>
    <col min="20" max="20" width="21.1640625" style="4" bestFit="1" customWidth="1"/>
    <col min="21" max="21" width="16.5" style="4" bestFit="1" customWidth="1"/>
    <col min="22" max="22" width="18.33203125" style="4" bestFit="1" customWidth="1"/>
    <col min="23" max="23" width="20.1640625" style="4" bestFit="1" customWidth="1"/>
    <col min="24" max="16384" width="9.1640625" style="3"/>
  </cols>
  <sheetData>
    <row r="1" spans="1:23" x14ac:dyDescent="0.2">
      <c r="A1" s="6" t="s">
        <v>267</v>
      </c>
      <c r="B1" s="6" t="s">
        <v>0</v>
      </c>
      <c r="C1" s="7" t="s">
        <v>1</v>
      </c>
      <c r="D1" s="6" t="s">
        <v>2</v>
      </c>
      <c r="E1" s="6" t="s">
        <v>3</v>
      </c>
      <c r="F1" s="16" t="s">
        <v>265</v>
      </c>
      <c r="G1" s="17" t="s">
        <v>167</v>
      </c>
      <c r="H1" s="17" t="s">
        <v>168</v>
      </c>
      <c r="I1" s="18" t="s">
        <v>174</v>
      </c>
      <c r="J1" s="18" t="s">
        <v>169</v>
      </c>
      <c r="K1" s="18" t="s">
        <v>170</v>
      </c>
      <c r="L1" s="24" t="s">
        <v>171</v>
      </c>
      <c r="M1" s="19" t="s">
        <v>266</v>
      </c>
      <c r="N1" s="7" t="s">
        <v>4</v>
      </c>
      <c r="O1" s="7" t="s">
        <v>267</v>
      </c>
      <c r="P1" s="7" t="s">
        <v>2</v>
      </c>
      <c r="Q1" s="7" t="s">
        <v>272</v>
      </c>
      <c r="R1" s="7" t="s">
        <v>275</v>
      </c>
      <c r="S1" s="7" t="s">
        <v>274</v>
      </c>
      <c r="T1" s="7" t="s">
        <v>278</v>
      </c>
      <c r="U1" s="24" t="s">
        <v>273</v>
      </c>
      <c r="V1" s="7" t="s">
        <v>277</v>
      </c>
      <c r="W1" s="7" t="s">
        <v>276</v>
      </c>
    </row>
    <row r="2" spans="1:23" x14ac:dyDescent="0.2">
      <c r="A2" s="3">
        <v>1</v>
      </c>
      <c r="B2" s="3" t="s">
        <v>17</v>
      </c>
      <c r="C2" s="4" t="s">
        <v>18</v>
      </c>
      <c r="D2" s="3" t="s">
        <v>7</v>
      </c>
      <c r="E2" s="3" t="s">
        <v>8</v>
      </c>
      <c r="F2" s="8">
        <v>37164</v>
      </c>
      <c r="G2" s="12">
        <v>37288</v>
      </c>
      <c r="H2" s="8">
        <v>37627</v>
      </c>
      <c r="I2" s="2">
        <f t="shared" ref="I2:I33" si="0">(H2-G2)/365</f>
        <v>0.92876712328767119</v>
      </c>
      <c r="J2" s="2">
        <f t="shared" ref="J2:J33" si="1">(G2-F2)/365</f>
        <v>0.33972602739726027</v>
      </c>
      <c r="K2" s="2">
        <f t="shared" ref="K2:K33" si="2">(H2-F2)/365</f>
        <v>1.2684931506849315</v>
      </c>
      <c r="L2" s="11" t="s">
        <v>172</v>
      </c>
      <c r="M2" s="3" t="s">
        <v>19</v>
      </c>
      <c r="N2" s="4" t="s">
        <v>189</v>
      </c>
      <c r="O2" s="4">
        <v>1</v>
      </c>
      <c r="P2" s="4" t="s">
        <v>270</v>
      </c>
      <c r="Q2" s="4">
        <f>(YEAR(KZN_RAW_DATA!G2)-YEAR(KZN_RAW_DATA!F2))*12+MONTH(KZN_RAW_DATA!G2)-MONTH(KZN_RAW_DATA!F2)</f>
        <v>5</v>
      </c>
      <c r="R2" s="4" t="str">
        <f>IF(Q2&lt;=12,"CUB",IF(Q2&lt;=24,"JUVENILE",IF(Q2&lt;=36,"SUBADULT",IF(Q2&lt;=48,"ADULT_36_48",IF(Q2&lt;=60,"ADULT_48_60",IF(Q2&lt;=72,"ADULT_60_72",IF(Q2&lt;=84,"ADULT_72_84",IF(Q2&gt;84,"ADULT_84","NA"))))))))</f>
        <v>CUB</v>
      </c>
      <c r="S2" s="4" t="str">
        <f>P2&amp;"_"&amp;R2</f>
        <v>MALE_CUB</v>
      </c>
      <c r="T2" s="4">
        <f>(YEAR(KZN_RAW_DATA!H2)-YEAR(KZN_RAW_DATA!F2))*12+MONTH(KZN_RAW_DATA!H2)-MONTH(KZN_RAW_DATA!F2)</f>
        <v>16</v>
      </c>
      <c r="U2" s="26">
        <f>IF(KZN_RAW_DATA!L2="Mortality",1,0)</f>
        <v>1</v>
      </c>
      <c r="V2" s="4" t="str">
        <f>IF(T2&lt;=12,"CUB",IF(T2&lt;=24,"JUVENILE",IF(T2&lt;=36,"SUBADULT",IF(T2&lt;=48,"ADULT_36_48",IF(T2&lt;=60,"ADULT_48_60",IF(T2&lt;=72,"ADULT_60_72",IF(T2&lt;=84,"ADULT_72_84",IF(T2&gt;84,"ADULT_84","NA"))))))))</f>
        <v>JUVENILE</v>
      </c>
      <c r="W2" s="4" t="str">
        <f>P2&amp;"_"&amp;V2</f>
        <v>MALE_JUVENILE</v>
      </c>
    </row>
    <row r="3" spans="1:23" x14ac:dyDescent="0.2">
      <c r="A3" s="3">
        <v>2</v>
      </c>
      <c r="B3" s="3" t="s">
        <v>33</v>
      </c>
      <c r="C3" s="4" t="s">
        <v>34</v>
      </c>
      <c r="D3" s="3" t="s">
        <v>13</v>
      </c>
      <c r="E3" s="3" t="s">
        <v>8</v>
      </c>
      <c r="F3" s="8">
        <v>37164</v>
      </c>
      <c r="G3" s="12">
        <v>37288</v>
      </c>
      <c r="H3" s="8">
        <v>37936</v>
      </c>
      <c r="I3" s="2">
        <f t="shared" si="0"/>
        <v>1.7753424657534247</v>
      </c>
      <c r="J3" s="2">
        <f t="shared" si="1"/>
        <v>0.33972602739726027</v>
      </c>
      <c r="K3" s="2">
        <f t="shared" si="2"/>
        <v>2.1150684931506851</v>
      </c>
      <c r="L3" s="11" t="s">
        <v>172</v>
      </c>
      <c r="M3" s="3" t="s">
        <v>10</v>
      </c>
      <c r="N3" s="4" t="s">
        <v>182</v>
      </c>
      <c r="O3" s="4">
        <v>2</v>
      </c>
      <c r="P3" s="4" t="s">
        <v>269</v>
      </c>
      <c r="Q3" s="4">
        <f>(YEAR(KZN_RAW_DATA!G3)-YEAR(KZN_RAW_DATA!F3))*12+MONTH(KZN_RAW_DATA!G3)-MONTH(KZN_RAW_DATA!F3)</f>
        <v>5</v>
      </c>
      <c r="R3" s="4" t="str">
        <f t="shared" ref="R3:R66" si="3">IF(Q3&lt;=12,"CUB",IF(Q3&lt;=24,"JUVENILE",IF(Q3&lt;=36,"SUBADULT",IF(Q3&lt;=48,"ADULT_36_48",IF(Q3&lt;=60,"ADULT_48_60",IF(Q3&lt;=72,"ADULT_60_72",IF(Q3&lt;=84,"ADULT_72_84",IF(Q3&gt;84,"ADULT_84","NA"))))))))</f>
        <v>CUB</v>
      </c>
      <c r="S3" s="4" t="str">
        <f t="shared" ref="S3:S66" si="4">P3&amp;"_"&amp;R3</f>
        <v>FEMALE_CUB</v>
      </c>
      <c r="T3" s="4">
        <f>(YEAR(KZN_RAW_DATA!H3)-YEAR(KZN_RAW_DATA!F3))*12+MONTH(KZN_RAW_DATA!H3)-MONTH(KZN_RAW_DATA!F3)</f>
        <v>26</v>
      </c>
      <c r="U3" s="26">
        <f>IF(KZN_RAW_DATA!L3="Mortality",1,0)</f>
        <v>1</v>
      </c>
      <c r="V3" s="4" t="str">
        <f t="shared" ref="V3:V66" si="5">IF(T3&lt;=12,"CUB",IF(T3&lt;=24,"JUVENILE",IF(T3&lt;=36,"SUBADULT",IF(T3&lt;=48,"ADULT_36_48",IF(T3&lt;=60,"ADULT_48_60",IF(T3&lt;=72,"ADULT_60_72",IF(T3&lt;=84,"ADULT_72_84",IF(T3&gt;84,"ADULT_84","NA"))))))))</f>
        <v>SUBADULT</v>
      </c>
      <c r="W3" s="4" t="str">
        <f t="shared" ref="W3:W66" si="6">P3&amp;"_"&amp;V3</f>
        <v>FEMALE_SUBADULT</v>
      </c>
    </row>
    <row r="4" spans="1:23" x14ac:dyDescent="0.2">
      <c r="A4" s="3">
        <v>3</v>
      </c>
      <c r="B4" s="3" t="s">
        <v>5</v>
      </c>
      <c r="C4" s="4" t="s">
        <v>6</v>
      </c>
      <c r="D4" s="3" t="s">
        <v>7</v>
      </c>
      <c r="E4" s="3" t="s">
        <v>8</v>
      </c>
      <c r="F4" s="8">
        <v>34974</v>
      </c>
      <c r="G4" s="8">
        <v>37348</v>
      </c>
      <c r="H4" s="8">
        <v>37624</v>
      </c>
      <c r="I4" s="2">
        <f t="shared" si="0"/>
        <v>0.75616438356164384</v>
      </c>
      <c r="J4" s="2">
        <f t="shared" si="1"/>
        <v>6.5041095890410956</v>
      </c>
      <c r="K4" s="2">
        <f t="shared" si="2"/>
        <v>7.2602739726027394</v>
      </c>
      <c r="L4" s="11" t="s">
        <v>172</v>
      </c>
      <c r="M4" s="3" t="s">
        <v>10</v>
      </c>
      <c r="N4" s="4" t="s">
        <v>175</v>
      </c>
      <c r="O4" s="4">
        <v>3</v>
      </c>
      <c r="P4" s="4" t="s">
        <v>270</v>
      </c>
      <c r="Q4" s="4">
        <f>(YEAR(KZN_RAW_DATA!G4)-YEAR(KZN_RAW_DATA!F4))*12+MONTH(KZN_RAW_DATA!G4)-MONTH(KZN_RAW_DATA!F4)</f>
        <v>78</v>
      </c>
      <c r="R4" s="4" t="str">
        <f t="shared" si="3"/>
        <v>ADULT_72_84</v>
      </c>
      <c r="S4" s="4" t="str">
        <f t="shared" si="4"/>
        <v>MALE_ADULT_72_84</v>
      </c>
      <c r="T4" s="4">
        <f>(YEAR(KZN_RAW_DATA!H4)-YEAR(KZN_RAW_DATA!F4))*12+MONTH(KZN_RAW_DATA!H4)-MONTH(KZN_RAW_DATA!F4)</f>
        <v>87</v>
      </c>
      <c r="U4" s="26">
        <f>IF(KZN_RAW_DATA!L4="Mortality",1,0)</f>
        <v>1</v>
      </c>
      <c r="V4" s="4" t="str">
        <f t="shared" si="5"/>
        <v>ADULT_84</v>
      </c>
      <c r="W4" s="4" t="str">
        <f t="shared" si="6"/>
        <v>MALE_ADULT_84</v>
      </c>
    </row>
    <row r="5" spans="1:23" x14ac:dyDescent="0.2">
      <c r="A5" s="3">
        <v>4</v>
      </c>
      <c r="B5" s="3" t="s">
        <v>11</v>
      </c>
      <c r="C5" s="4" t="s">
        <v>12</v>
      </c>
      <c r="D5" s="3" t="s">
        <v>13</v>
      </c>
      <c r="E5" s="3" t="s">
        <v>8</v>
      </c>
      <c r="F5" s="8">
        <v>35706</v>
      </c>
      <c r="G5" s="8">
        <v>37349</v>
      </c>
      <c r="H5" s="8">
        <v>37667</v>
      </c>
      <c r="I5" s="2">
        <f t="shared" si="0"/>
        <v>0.87123287671232874</v>
      </c>
      <c r="J5" s="2">
        <f t="shared" si="1"/>
        <v>4.5013698630136982</v>
      </c>
      <c r="K5" s="2">
        <f t="shared" si="2"/>
        <v>5.3726027397260276</v>
      </c>
      <c r="L5" s="11" t="s">
        <v>172</v>
      </c>
      <c r="M5" s="3" t="s">
        <v>9</v>
      </c>
      <c r="N5" s="4" t="s">
        <v>14</v>
      </c>
      <c r="O5" s="4">
        <v>4</v>
      </c>
      <c r="P5" s="4" t="s">
        <v>269</v>
      </c>
      <c r="Q5" s="4">
        <f>(YEAR(KZN_RAW_DATA!G5)-YEAR(KZN_RAW_DATA!F5))*12+MONTH(KZN_RAW_DATA!G5)-MONTH(KZN_RAW_DATA!F5)</f>
        <v>54</v>
      </c>
      <c r="R5" s="4" t="str">
        <f t="shared" si="3"/>
        <v>ADULT_48_60</v>
      </c>
      <c r="S5" s="4" t="str">
        <f t="shared" si="4"/>
        <v>FEMALE_ADULT_48_60</v>
      </c>
      <c r="T5" s="4">
        <f>(YEAR(KZN_RAW_DATA!H5)-YEAR(KZN_RAW_DATA!F5))*12+MONTH(KZN_RAW_DATA!H5)-MONTH(KZN_RAW_DATA!F5)</f>
        <v>64</v>
      </c>
      <c r="U5" s="26">
        <f>IF(KZN_RAW_DATA!L5="Mortality",1,0)</f>
        <v>1</v>
      </c>
      <c r="V5" s="4" t="str">
        <f t="shared" si="5"/>
        <v>ADULT_60_72</v>
      </c>
      <c r="W5" s="4" t="str">
        <f t="shared" si="6"/>
        <v>FEMALE_ADULT_60_72</v>
      </c>
    </row>
    <row r="6" spans="1:23" x14ac:dyDescent="0.2">
      <c r="A6" s="3">
        <v>5</v>
      </c>
      <c r="B6" s="3" t="s">
        <v>15</v>
      </c>
      <c r="C6" s="4" t="s">
        <v>16</v>
      </c>
      <c r="D6" s="3" t="s">
        <v>7</v>
      </c>
      <c r="E6" s="3" t="s">
        <v>8</v>
      </c>
      <c r="F6" s="8">
        <v>34618</v>
      </c>
      <c r="G6" s="8">
        <v>37540</v>
      </c>
      <c r="H6" s="8">
        <v>38782</v>
      </c>
      <c r="I6" s="2">
        <f t="shared" si="0"/>
        <v>3.4027397260273973</v>
      </c>
      <c r="J6" s="2">
        <f t="shared" si="1"/>
        <v>8.0054794520547947</v>
      </c>
      <c r="K6" s="2">
        <f t="shared" si="2"/>
        <v>11.408219178082192</v>
      </c>
      <c r="L6" s="11" t="s">
        <v>172</v>
      </c>
      <c r="M6" s="3" t="s">
        <v>9</v>
      </c>
      <c r="N6" s="4" t="s">
        <v>14</v>
      </c>
      <c r="O6" s="4">
        <v>5</v>
      </c>
      <c r="P6" s="4" t="s">
        <v>270</v>
      </c>
      <c r="Q6" s="4">
        <f>(YEAR(KZN_RAW_DATA!G6)-YEAR(KZN_RAW_DATA!F6))*12+MONTH(KZN_RAW_DATA!G6)-MONTH(KZN_RAW_DATA!F6)</f>
        <v>96</v>
      </c>
      <c r="R6" s="4" t="str">
        <f t="shared" si="3"/>
        <v>ADULT_84</v>
      </c>
      <c r="S6" s="4" t="str">
        <f t="shared" si="4"/>
        <v>MALE_ADULT_84</v>
      </c>
      <c r="T6" s="4">
        <f>(YEAR(KZN_RAW_DATA!H6)-YEAR(KZN_RAW_DATA!F6))*12+MONTH(KZN_RAW_DATA!H6)-MONTH(KZN_RAW_DATA!F6)</f>
        <v>137</v>
      </c>
      <c r="U6" s="26">
        <f>IF(KZN_RAW_DATA!L6="Mortality",1,0)</f>
        <v>1</v>
      </c>
      <c r="V6" s="4" t="str">
        <f t="shared" si="5"/>
        <v>ADULT_84</v>
      </c>
      <c r="W6" s="4" t="str">
        <f t="shared" si="6"/>
        <v>MALE_ADULT_84</v>
      </c>
    </row>
    <row r="7" spans="1:23" x14ac:dyDescent="0.2">
      <c r="A7" s="3">
        <v>6</v>
      </c>
      <c r="B7" s="3" t="s">
        <v>20</v>
      </c>
      <c r="C7" s="4" t="s">
        <v>21</v>
      </c>
      <c r="D7" s="3" t="s">
        <v>7</v>
      </c>
      <c r="E7" s="3" t="s">
        <v>8</v>
      </c>
      <c r="F7" s="8">
        <v>36508</v>
      </c>
      <c r="G7" s="12">
        <v>37604</v>
      </c>
      <c r="H7" s="8">
        <v>37789</v>
      </c>
      <c r="I7" s="2">
        <f t="shared" si="0"/>
        <v>0.50684931506849318</v>
      </c>
      <c r="J7" s="2">
        <f t="shared" si="1"/>
        <v>3.0027397260273974</v>
      </c>
      <c r="K7" s="2">
        <f t="shared" si="2"/>
        <v>3.5095890410958903</v>
      </c>
      <c r="L7" s="11" t="s">
        <v>172</v>
      </c>
      <c r="M7" s="3" t="s">
        <v>22</v>
      </c>
      <c r="N7" s="5" t="s">
        <v>186</v>
      </c>
      <c r="O7" s="4">
        <v>6</v>
      </c>
      <c r="P7" s="4" t="s">
        <v>270</v>
      </c>
      <c r="Q7" s="4">
        <f>(YEAR(KZN_RAW_DATA!G7)-YEAR(KZN_RAW_DATA!F7))*12+MONTH(KZN_RAW_DATA!G7)-MONTH(KZN_RAW_DATA!F7)</f>
        <v>36</v>
      </c>
      <c r="R7" s="4" t="str">
        <f t="shared" si="3"/>
        <v>SUBADULT</v>
      </c>
      <c r="S7" s="4" t="str">
        <f t="shared" si="4"/>
        <v>MALE_SUBADULT</v>
      </c>
      <c r="T7" s="4">
        <f>(YEAR(KZN_RAW_DATA!H7)-YEAR(KZN_RAW_DATA!F7))*12+MONTH(KZN_RAW_DATA!H7)-MONTH(KZN_RAW_DATA!F7)</f>
        <v>42</v>
      </c>
      <c r="U7" s="26">
        <f>IF(KZN_RAW_DATA!L7="Mortality",1,0)</f>
        <v>1</v>
      </c>
      <c r="V7" s="4" t="str">
        <f t="shared" si="5"/>
        <v>ADULT_36_48</v>
      </c>
      <c r="W7" s="4" t="str">
        <f t="shared" si="6"/>
        <v>MALE_ADULT_36_48</v>
      </c>
    </row>
    <row r="8" spans="1:23" x14ac:dyDescent="0.2">
      <c r="A8" s="3">
        <v>7</v>
      </c>
      <c r="B8" s="3" t="s">
        <v>23</v>
      </c>
      <c r="C8" s="4" t="s">
        <v>24</v>
      </c>
      <c r="D8" s="3" t="s">
        <v>13</v>
      </c>
      <c r="E8" s="3" t="s">
        <v>8</v>
      </c>
      <c r="F8" s="8">
        <v>36522</v>
      </c>
      <c r="G8" s="12">
        <v>37618</v>
      </c>
      <c r="H8" s="8">
        <v>38714</v>
      </c>
      <c r="I8" s="2">
        <f t="shared" si="0"/>
        <v>3.0027397260273974</v>
      </c>
      <c r="J8" s="2">
        <f t="shared" si="1"/>
        <v>3.0027397260273974</v>
      </c>
      <c r="K8" s="2">
        <f t="shared" si="2"/>
        <v>6.0054794520547947</v>
      </c>
      <c r="L8" s="11" t="s">
        <v>172</v>
      </c>
      <c r="M8" s="3" t="s">
        <v>25</v>
      </c>
      <c r="N8" s="5" t="s">
        <v>179</v>
      </c>
      <c r="O8" s="4">
        <v>7</v>
      </c>
      <c r="P8" s="4" t="s">
        <v>269</v>
      </c>
      <c r="Q8" s="4">
        <f>(YEAR(KZN_RAW_DATA!G8)-YEAR(KZN_RAW_DATA!F8))*12+MONTH(KZN_RAW_DATA!G8)-MONTH(KZN_RAW_DATA!F8)</f>
        <v>36</v>
      </c>
      <c r="R8" s="4" t="str">
        <f t="shared" si="3"/>
        <v>SUBADULT</v>
      </c>
      <c r="S8" s="4" t="str">
        <f t="shared" si="4"/>
        <v>FEMALE_SUBADULT</v>
      </c>
      <c r="T8" s="4">
        <f>(YEAR(KZN_RAW_DATA!H8)-YEAR(KZN_RAW_DATA!F8))*12+MONTH(KZN_RAW_DATA!H8)-MONTH(KZN_RAW_DATA!F8)</f>
        <v>72</v>
      </c>
      <c r="U8" s="26">
        <f>IF(KZN_RAW_DATA!L8="Mortality",1,0)</f>
        <v>1</v>
      </c>
      <c r="V8" s="4" t="str">
        <f t="shared" si="5"/>
        <v>ADULT_60_72</v>
      </c>
      <c r="W8" s="4" t="str">
        <f t="shared" si="6"/>
        <v>FEMALE_ADULT_60_72</v>
      </c>
    </row>
    <row r="9" spans="1:23" x14ac:dyDescent="0.2">
      <c r="A9" s="3">
        <v>8</v>
      </c>
      <c r="B9" s="3" t="s">
        <v>26</v>
      </c>
      <c r="C9" s="4" t="s">
        <v>27</v>
      </c>
      <c r="D9" s="3" t="s">
        <v>7</v>
      </c>
      <c r="E9" s="3" t="s">
        <v>8</v>
      </c>
      <c r="F9" s="8">
        <v>37096</v>
      </c>
      <c r="G9" s="12">
        <v>37645</v>
      </c>
      <c r="H9" s="8">
        <v>37920</v>
      </c>
      <c r="I9" s="2">
        <f t="shared" si="0"/>
        <v>0.75342465753424659</v>
      </c>
      <c r="J9" s="2">
        <f t="shared" si="1"/>
        <v>1.5041095890410958</v>
      </c>
      <c r="K9" s="2">
        <f t="shared" si="2"/>
        <v>2.2575342465753425</v>
      </c>
      <c r="L9" s="11" t="s">
        <v>172</v>
      </c>
      <c r="M9" s="3" t="s">
        <v>22</v>
      </c>
      <c r="N9" s="4" t="s">
        <v>183</v>
      </c>
      <c r="O9" s="4">
        <v>8</v>
      </c>
      <c r="P9" s="4" t="s">
        <v>270</v>
      </c>
      <c r="Q9" s="4">
        <f>(YEAR(KZN_RAW_DATA!G9)-YEAR(KZN_RAW_DATA!F9))*12+MONTH(KZN_RAW_DATA!G9)-MONTH(KZN_RAW_DATA!F9)</f>
        <v>18</v>
      </c>
      <c r="R9" s="4" t="str">
        <f t="shared" si="3"/>
        <v>JUVENILE</v>
      </c>
      <c r="S9" s="4" t="str">
        <f t="shared" si="4"/>
        <v>MALE_JUVENILE</v>
      </c>
      <c r="T9" s="4">
        <f>(YEAR(KZN_RAW_DATA!H9)-YEAR(KZN_RAW_DATA!F9))*12+MONTH(KZN_RAW_DATA!H9)-MONTH(KZN_RAW_DATA!F9)</f>
        <v>27</v>
      </c>
      <c r="U9" s="26">
        <f>IF(KZN_RAW_DATA!L9="Mortality",1,0)</f>
        <v>1</v>
      </c>
      <c r="V9" s="4" t="str">
        <f t="shared" si="5"/>
        <v>SUBADULT</v>
      </c>
      <c r="W9" s="4" t="str">
        <f t="shared" si="6"/>
        <v>MALE_SUBADULT</v>
      </c>
    </row>
    <row r="10" spans="1:23" x14ac:dyDescent="0.2">
      <c r="A10" s="3">
        <v>9</v>
      </c>
      <c r="B10" s="3" t="s">
        <v>28</v>
      </c>
      <c r="C10" s="4" t="s">
        <v>29</v>
      </c>
      <c r="D10" s="3" t="s">
        <v>13</v>
      </c>
      <c r="E10" s="3" t="s">
        <v>8</v>
      </c>
      <c r="F10" s="8">
        <v>37198</v>
      </c>
      <c r="G10" s="12">
        <v>37655</v>
      </c>
      <c r="H10" s="8">
        <v>41154</v>
      </c>
      <c r="I10" s="2">
        <f t="shared" si="0"/>
        <v>9.5863013698630137</v>
      </c>
      <c r="J10" s="2">
        <f t="shared" si="1"/>
        <v>1.252054794520548</v>
      </c>
      <c r="K10" s="2">
        <f t="shared" si="2"/>
        <v>10.838356164383562</v>
      </c>
      <c r="L10" s="11" t="s">
        <v>172</v>
      </c>
      <c r="M10" s="3" t="s">
        <v>10</v>
      </c>
      <c r="N10" s="4" t="s">
        <v>175</v>
      </c>
      <c r="O10" s="4">
        <v>9</v>
      </c>
      <c r="P10" s="4" t="s">
        <v>269</v>
      </c>
      <c r="Q10" s="4">
        <f>(YEAR(KZN_RAW_DATA!G10)-YEAR(KZN_RAW_DATA!F10))*12+MONTH(KZN_RAW_DATA!G10)-MONTH(KZN_RAW_DATA!F10)</f>
        <v>15</v>
      </c>
      <c r="R10" s="4" t="str">
        <f t="shared" si="3"/>
        <v>JUVENILE</v>
      </c>
      <c r="S10" s="4" t="str">
        <f t="shared" si="4"/>
        <v>FEMALE_JUVENILE</v>
      </c>
      <c r="T10" s="4">
        <f>(YEAR(KZN_RAW_DATA!H10)-YEAR(KZN_RAW_DATA!F10))*12+MONTH(KZN_RAW_DATA!H10)-MONTH(KZN_RAW_DATA!F10)</f>
        <v>130</v>
      </c>
      <c r="U10" s="26">
        <f>IF(KZN_RAW_DATA!L10="Mortality",1,0)</f>
        <v>1</v>
      </c>
      <c r="V10" s="4" t="str">
        <f t="shared" si="5"/>
        <v>ADULT_84</v>
      </c>
      <c r="W10" s="4" t="str">
        <f t="shared" si="6"/>
        <v>FEMALE_ADULT_84</v>
      </c>
    </row>
    <row r="11" spans="1:23" x14ac:dyDescent="0.2">
      <c r="A11" s="3">
        <v>10</v>
      </c>
      <c r="B11" s="3" t="s">
        <v>30</v>
      </c>
      <c r="C11" s="4" t="s">
        <v>31</v>
      </c>
      <c r="D11" s="3" t="s">
        <v>13</v>
      </c>
      <c r="E11" s="3" t="s">
        <v>8</v>
      </c>
      <c r="F11" s="8">
        <v>36935</v>
      </c>
      <c r="G11" s="12">
        <v>37665</v>
      </c>
      <c r="H11" s="8">
        <v>39331</v>
      </c>
      <c r="I11" s="2">
        <f t="shared" si="0"/>
        <v>4.5643835616438357</v>
      </c>
      <c r="J11" s="2">
        <f t="shared" si="1"/>
        <v>2</v>
      </c>
      <c r="K11" s="2">
        <f t="shared" si="2"/>
        <v>6.5643835616438357</v>
      </c>
      <c r="L11" s="11" t="s">
        <v>172</v>
      </c>
      <c r="M11" s="3" t="s">
        <v>22</v>
      </c>
      <c r="N11" s="5" t="s">
        <v>32</v>
      </c>
      <c r="O11" s="4">
        <v>10</v>
      </c>
      <c r="P11" s="4" t="s">
        <v>269</v>
      </c>
      <c r="Q11" s="4">
        <f>(YEAR(KZN_RAW_DATA!G11)-YEAR(KZN_RAW_DATA!F11))*12+MONTH(KZN_RAW_DATA!G11)-MONTH(KZN_RAW_DATA!F11)</f>
        <v>24</v>
      </c>
      <c r="R11" s="4" t="str">
        <f t="shared" si="3"/>
        <v>JUVENILE</v>
      </c>
      <c r="S11" s="4" t="str">
        <f t="shared" si="4"/>
        <v>FEMALE_JUVENILE</v>
      </c>
      <c r="T11" s="4">
        <f>(YEAR(KZN_RAW_DATA!H11)-YEAR(KZN_RAW_DATA!F11))*12+MONTH(KZN_RAW_DATA!H11)-MONTH(KZN_RAW_DATA!F11)</f>
        <v>79</v>
      </c>
      <c r="U11" s="26">
        <f>IF(KZN_RAW_DATA!L11="Mortality",1,0)</f>
        <v>1</v>
      </c>
      <c r="V11" s="4" t="str">
        <f t="shared" si="5"/>
        <v>ADULT_72_84</v>
      </c>
      <c r="W11" s="4" t="str">
        <f t="shared" si="6"/>
        <v>FEMALE_ADULT_72_84</v>
      </c>
    </row>
    <row r="12" spans="1:23" x14ac:dyDescent="0.2">
      <c r="A12" s="3">
        <v>11</v>
      </c>
      <c r="B12" s="3" t="s">
        <v>35</v>
      </c>
      <c r="C12" s="4" t="s">
        <v>36</v>
      </c>
      <c r="D12" s="3" t="s">
        <v>13</v>
      </c>
      <c r="E12" s="3" t="s">
        <v>8</v>
      </c>
      <c r="F12" s="8">
        <v>34769</v>
      </c>
      <c r="G12" s="12">
        <v>37691</v>
      </c>
      <c r="H12" s="8">
        <v>39029</v>
      </c>
      <c r="I12" s="2">
        <f t="shared" si="0"/>
        <v>3.6657534246575341</v>
      </c>
      <c r="J12" s="2">
        <f t="shared" si="1"/>
        <v>8.0054794520547947</v>
      </c>
      <c r="K12" s="2">
        <f t="shared" si="2"/>
        <v>11.671232876712329</v>
      </c>
      <c r="L12" s="11" t="s">
        <v>172</v>
      </c>
      <c r="M12" s="3" t="s">
        <v>10</v>
      </c>
      <c r="N12" s="4" t="s">
        <v>175</v>
      </c>
      <c r="O12" s="4">
        <v>11</v>
      </c>
      <c r="P12" s="4" t="s">
        <v>269</v>
      </c>
      <c r="Q12" s="4">
        <f>(YEAR(KZN_RAW_DATA!G12)-YEAR(KZN_RAW_DATA!F12))*12+MONTH(KZN_RAW_DATA!G12)-MONTH(KZN_RAW_DATA!F12)</f>
        <v>96</v>
      </c>
      <c r="R12" s="4" t="str">
        <f t="shared" si="3"/>
        <v>ADULT_84</v>
      </c>
      <c r="S12" s="4" t="str">
        <f t="shared" si="4"/>
        <v>FEMALE_ADULT_84</v>
      </c>
      <c r="T12" s="4">
        <f>(YEAR(KZN_RAW_DATA!H12)-YEAR(KZN_RAW_DATA!F12))*12+MONTH(KZN_RAW_DATA!H12)-MONTH(KZN_RAW_DATA!F12)</f>
        <v>140</v>
      </c>
      <c r="U12" s="26">
        <f>IF(KZN_RAW_DATA!L12="Mortality",1,0)</f>
        <v>1</v>
      </c>
      <c r="V12" s="4" t="str">
        <f t="shared" si="5"/>
        <v>ADULT_84</v>
      </c>
      <c r="W12" s="4" t="str">
        <f t="shared" si="6"/>
        <v>FEMALE_ADULT_84</v>
      </c>
    </row>
    <row r="13" spans="1:23" x14ac:dyDescent="0.2">
      <c r="A13" s="3">
        <v>12</v>
      </c>
      <c r="B13" s="3" t="s">
        <v>46</v>
      </c>
      <c r="C13" s="4" t="s">
        <v>45</v>
      </c>
      <c r="D13" s="3" t="s">
        <v>13</v>
      </c>
      <c r="E13" s="3" t="s">
        <v>8</v>
      </c>
      <c r="F13" s="8">
        <v>37558</v>
      </c>
      <c r="G13" s="12">
        <v>37694</v>
      </c>
      <c r="H13" s="8">
        <v>39624</v>
      </c>
      <c r="I13" s="2">
        <f t="shared" si="0"/>
        <v>5.2876712328767121</v>
      </c>
      <c r="J13" s="2">
        <f t="shared" si="1"/>
        <v>0.37260273972602742</v>
      </c>
      <c r="K13" s="2">
        <f t="shared" si="2"/>
        <v>5.6602739726027398</v>
      </c>
      <c r="L13" s="11" t="s">
        <v>173</v>
      </c>
      <c r="N13" s="4" t="s">
        <v>47</v>
      </c>
      <c r="O13" s="4">
        <v>12</v>
      </c>
      <c r="P13" s="4" t="s">
        <v>269</v>
      </c>
      <c r="Q13" s="4">
        <f>(YEAR(KZN_RAW_DATA!G13)-YEAR(KZN_RAW_DATA!F13))*12+MONTH(KZN_RAW_DATA!G13)-MONTH(KZN_RAW_DATA!F13)</f>
        <v>5</v>
      </c>
      <c r="R13" s="4" t="str">
        <f t="shared" si="3"/>
        <v>CUB</v>
      </c>
      <c r="S13" s="4" t="str">
        <f t="shared" si="4"/>
        <v>FEMALE_CUB</v>
      </c>
      <c r="T13" s="4">
        <f>(YEAR(KZN_RAW_DATA!H13)-YEAR(KZN_RAW_DATA!F13))*12+MONTH(KZN_RAW_DATA!H13)-MONTH(KZN_RAW_DATA!F13)</f>
        <v>68</v>
      </c>
      <c r="U13" s="26">
        <f>IF(KZN_RAW_DATA!L13="Mortality",1,0)</f>
        <v>0</v>
      </c>
      <c r="V13" s="4" t="str">
        <f t="shared" si="5"/>
        <v>ADULT_60_72</v>
      </c>
      <c r="W13" s="4" t="str">
        <f t="shared" si="6"/>
        <v>FEMALE_ADULT_60_72</v>
      </c>
    </row>
    <row r="14" spans="1:23" x14ac:dyDescent="0.2">
      <c r="A14" s="3">
        <v>13</v>
      </c>
      <c r="B14" s="3" t="s">
        <v>43</v>
      </c>
      <c r="C14" s="4" t="s">
        <v>44</v>
      </c>
      <c r="D14" s="3" t="s">
        <v>13</v>
      </c>
      <c r="E14" s="3" t="s">
        <v>8</v>
      </c>
      <c r="F14" s="8">
        <v>37558</v>
      </c>
      <c r="G14" s="12">
        <v>37694</v>
      </c>
      <c r="H14" s="8">
        <v>38209</v>
      </c>
      <c r="I14" s="2">
        <f t="shared" si="0"/>
        <v>1.4109589041095891</v>
      </c>
      <c r="J14" s="2">
        <f t="shared" si="1"/>
        <v>0.37260273972602742</v>
      </c>
      <c r="K14" s="2">
        <f t="shared" si="2"/>
        <v>1.7835616438356163</v>
      </c>
      <c r="L14" s="11" t="s">
        <v>172</v>
      </c>
      <c r="M14" s="3" t="s">
        <v>10</v>
      </c>
      <c r="N14" s="4" t="s">
        <v>175</v>
      </c>
      <c r="O14" s="4">
        <v>13</v>
      </c>
      <c r="P14" s="4" t="s">
        <v>269</v>
      </c>
      <c r="Q14" s="4">
        <f>(YEAR(KZN_RAW_DATA!G14)-YEAR(KZN_RAW_DATA!F14))*12+MONTH(KZN_RAW_DATA!G14)-MONTH(KZN_RAW_DATA!F14)</f>
        <v>5</v>
      </c>
      <c r="R14" s="4" t="str">
        <f t="shared" si="3"/>
        <v>CUB</v>
      </c>
      <c r="S14" s="4" t="str">
        <f t="shared" si="4"/>
        <v>FEMALE_CUB</v>
      </c>
      <c r="T14" s="4">
        <f>(YEAR(KZN_RAW_DATA!H14)-YEAR(KZN_RAW_DATA!F14))*12+MONTH(KZN_RAW_DATA!H14)-MONTH(KZN_RAW_DATA!F14)</f>
        <v>22</v>
      </c>
      <c r="U14" s="26">
        <f>IF(KZN_RAW_DATA!L14="Mortality",1,0)</f>
        <v>1</v>
      </c>
      <c r="V14" s="4" t="str">
        <f t="shared" si="5"/>
        <v>JUVENILE</v>
      </c>
      <c r="W14" s="4" t="str">
        <f t="shared" si="6"/>
        <v>FEMALE_JUVENILE</v>
      </c>
    </row>
    <row r="15" spans="1:23" x14ac:dyDescent="0.2">
      <c r="A15" s="3">
        <v>14</v>
      </c>
      <c r="B15" s="3" t="s">
        <v>37</v>
      </c>
      <c r="C15" s="4" t="s">
        <v>38</v>
      </c>
      <c r="D15" s="3" t="s">
        <v>13</v>
      </c>
      <c r="E15" s="3" t="s">
        <v>8</v>
      </c>
      <c r="F15" s="8">
        <v>35807</v>
      </c>
      <c r="G15" s="12">
        <v>37784</v>
      </c>
      <c r="H15" s="8">
        <v>40443</v>
      </c>
      <c r="I15" s="2">
        <f t="shared" si="0"/>
        <v>7.2849315068493148</v>
      </c>
      <c r="J15" s="2">
        <f t="shared" si="1"/>
        <v>5.4164383561643836</v>
      </c>
      <c r="K15" s="2">
        <f t="shared" si="2"/>
        <v>12.701369863013699</v>
      </c>
      <c r="L15" s="11" t="s">
        <v>172</v>
      </c>
      <c r="M15" s="3" t="s">
        <v>9</v>
      </c>
      <c r="N15" s="4" t="s">
        <v>14</v>
      </c>
      <c r="O15" s="4">
        <v>14</v>
      </c>
      <c r="P15" s="4" t="s">
        <v>269</v>
      </c>
      <c r="Q15" s="4">
        <f>(YEAR(KZN_RAW_DATA!G15)-YEAR(KZN_RAW_DATA!F15))*12+MONTH(KZN_RAW_DATA!G15)-MONTH(KZN_RAW_DATA!F15)</f>
        <v>65</v>
      </c>
      <c r="R15" s="4" t="str">
        <f t="shared" si="3"/>
        <v>ADULT_60_72</v>
      </c>
      <c r="S15" s="4" t="str">
        <f t="shared" si="4"/>
        <v>FEMALE_ADULT_60_72</v>
      </c>
      <c r="T15" s="4">
        <f>(YEAR(KZN_RAW_DATA!H15)-YEAR(KZN_RAW_DATA!F15))*12+MONTH(KZN_RAW_DATA!H15)-MONTH(KZN_RAW_DATA!F15)</f>
        <v>152</v>
      </c>
      <c r="U15" s="26">
        <f>IF(KZN_RAW_DATA!L15="Mortality",1,0)</f>
        <v>1</v>
      </c>
      <c r="V15" s="4" t="str">
        <f t="shared" si="5"/>
        <v>ADULT_84</v>
      </c>
      <c r="W15" s="4" t="str">
        <f t="shared" si="6"/>
        <v>FEMALE_ADULT_84</v>
      </c>
    </row>
    <row r="16" spans="1:23" x14ac:dyDescent="0.2">
      <c r="A16" s="3">
        <v>15</v>
      </c>
      <c r="B16" s="3" t="s">
        <v>39</v>
      </c>
      <c r="C16" s="4" t="s">
        <v>40</v>
      </c>
      <c r="D16" s="3" t="s">
        <v>7</v>
      </c>
      <c r="E16" s="3" t="s">
        <v>8</v>
      </c>
      <c r="F16" s="8">
        <v>36334</v>
      </c>
      <c r="G16" s="12">
        <v>37795</v>
      </c>
      <c r="H16" s="8">
        <v>38168</v>
      </c>
      <c r="I16" s="2">
        <f t="shared" si="0"/>
        <v>1.021917808219178</v>
      </c>
      <c r="J16" s="2">
        <f t="shared" si="1"/>
        <v>4.0027397260273974</v>
      </c>
      <c r="K16" s="2">
        <f t="shared" si="2"/>
        <v>5.0246575342465754</v>
      </c>
      <c r="L16" s="11" t="s">
        <v>172</v>
      </c>
      <c r="M16" s="3" t="s">
        <v>22</v>
      </c>
      <c r="N16" s="5" t="s">
        <v>181</v>
      </c>
      <c r="O16" s="4">
        <v>15</v>
      </c>
      <c r="P16" s="4" t="s">
        <v>270</v>
      </c>
      <c r="Q16" s="4">
        <f>(YEAR(KZN_RAW_DATA!G16)-YEAR(KZN_RAW_DATA!F16))*12+MONTH(KZN_RAW_DATA!G16)-MONTH(KZN_RAW_DATA!F16)</f>
        <v>48</v>
      </c>
      <c r="R16" s="4" t="str">
        <f t="shared" si="3"/>
        <v>ADULT_36_48</v>
      </c>
      <c r="S16" s="4" t="str">
        <f t="shared" si="4"/>
        <v>MALE_ADULT_36_48</v>
      </c>
      <c r="T16" s="4">
        <f>(YEAR(KZN_RAW_DATA!H16)-YEAR(KZN_RAW_DATA!F16))*12+MONTH(KZN_RAW_DATA!H16)-MONTH(KZN_RAW_DATA!F16)</f>
        <v>60</v>
      </c>
      <c r="U16" s="26">
        <f>IF(KZN_RAW_DATA!L16="Mortality",1,0)</f>
        <v>1</v>
      </c>
      <c r="V16" s="4" t="str">
        <f t="shared" si="5"/>
        <v>ADULT_48_60</v>
      </c>
      <c r="W16" s="4" t="str">
        <f t="shared" si="6"/>
        <v>MALE_ADULT_48_60</v>
      </c>
    </row>
    <row r="17" spans="1:23" x14ac:dyDescent="0.2">
      <c r="A17" s="3">
        <v>16</v>
      </c>
      <c r="B17" s="3" t="s">
        <v>218</v>
      </c>
      <c r="C17" s="4" t="s">
        <v>194</v>
      </c>
      <c r="D17" s="3" t="s">
        <v>9</v>
      </c>
      <c r="E17" s="3" t="s">
        <v>8</v>
      </c>
      <c r="F17" s="8">
        <v>37718</v>
      </c>
      <c r="G17" s="8">
        <v>37805</v>
      </c>
      <c r="H17" s="20">
        <v>37850</v>
      </c>
      <c r="I17" s="2">
        <f t="shared" si="0"/>
        <v>0.12328767123287671</v>
      </c>
      <c r="J17" s="2">
        <f t="shared" si="1"/>
        <v>0.23835616438356164</v>
      </c>
      <c r="K17" s="2">
        <f t="shared" si="2"/>
        <v>0.36164383561643837</v>
      </c>
      <c r="L17" s="4" t="s">
        <v>172</v>
      </c>
      <c r="M17" s="3" t="s">
        <v>196</v>
      </c>
      <c r="N17" s="3" t="s">
        <v>198</v>
      </c>
      <c r="O17" s="4">
        <v>16</v>
      </c>
      <c r="P17" s="4" t="s">
        <v>271</v>
      </c>
      <c r="Q17" s="4">
        <f>(YEAR(KZN_RAW_DATA!G17)-YEAR(KZN_RAW_DATA!F17))*12+MONTH(KZN_RAW_DATA!G17)-MONTH(KZN_RAW_DATA!F17)</f>
        <v>3</v>
      </c>
      <c r="R17" s="4" t="str">
        <f t="shared" si="3"/>
        <v>CUB</v>
      </c>
      <c r="S17" s="4" t="str">
        <f t="shared" si="4"/>
        <v>NA_CUB</v>
      </c>
      <c r="T17" s="4">
        <f>(YEAR(KZN_RAW_DATA!H17)-YEAR(KZN_RAW_DATA!F17))*12+MONTH(KZN_RAW_DATA!H17)-MONTH(KZN_RAW_DATA!F17)</f>
        <v>4</v>
      </c>
      <c r="U17" s="26">
        <f>IF(KZN_RAW_DATA!L17="Mortality",1,0)</f>
        <v>1</v>
      </c>
      <c r="V17" s="4" t="str">
        <f t="shared" si="5"/>
        <v>CUB</v>
      </c>
      <c r="W17" s="4" t="str">
        <f t="shared" si="6"/>
        <v>NA_CUB</v>
      </c>
    </row>
    <row r="18" spans="1:23" x14ac:dyDescent="0.2">
      <c r="A18" s="3">
        <v>17</v>
      </c>
      <c r="B18" s="3" t="s">
        <v>216</v>
      </c>
      <c r="C18" s="4" t="s">
        <v>192</v>
      </c>
      <c r="D18" s="3" t="s">
        <v>7</v>
      </c>
      <c r="E18" s="3" t="s">
        <v>8</v>
      </c>
      <c r="F18" s="8">
        <v>37718</v>
      </c>
      <c r="G18" s="8">
        <v>37805</v>
      </c>
      <c r="H18" s="20">
        <v>37847</v>
      </c>
      <c r="I18" s="2">
        <f t="shared" si="0"/>
        <v>0.11506849315068493</v>
      </c>
      <c r="J18" s="2">
        <f t="shared" si="1"/>
        <v>0.23835616438356164</v>
      </c>
      <c r="K18" s="2">
        <f t="shared" si="2"/>
        <v>0.35342465753424657</v>
      </c>
      <c r="L18" s="4" t="s">
        <v>172</v>
      </c>
      <c r="M18" s="3" t="s">
        <v>10</v>
      </c>
      <c r="N18" s="3" t="s">
        <v>195</v>
      </c>
      <c r="O18" s="4">
        <v>17</v>
      </c>
      <c r="P18" s="4" t="s">
        <v>270</v>
      </c>
      <c r="Q18" s="4">
        <f>(YEAR(KZN_RAW_DATA!G18)-YEAR(KZN_RAW_DATA!F18))*12+MONTH(KZN_RAW_DATA!G18)-MONTH(KZN_RAW_DATA!F18)</f>
        <v>3</v>
      </c>
      <c r="R18" s="4" t="str">
        <f t="shared" si="3"/>
        <v>CUB</v>
      </c>
      <c r="S18" s="4" t="str">
        <f t="shared" si="4"/>
        <v>MALE_CUB</v>
      </c>
      <c r="T18" s="4">
        <f>(YEAR(KZN_RAW_DATA!H18)-YEAR(KZN_RAW_DATA!F18))*12+MONTH(KZN_RAW_DATA!H18)-MONTH(KZN_RAW_DATA!F18)</f>
        <v>4</v>
      </c>
      <c r="U18" s="26">
        <f>IF(KZN_RAW_DATA!L18="Mortality",1,0)</f>
        <v>1</v>
      </c>
      <c r="V18" s="4" t="str">
        <f t="shared" si="5"/>
        <v>CUB</v>
      </c>
      <c r="W18" s="4" t="str">
        <f t="shared" si="6"/>
        <v>MALE_CUB</v>
      </c>
    </row>
    <row r="19" spans="1:23" x14ac:dyDescent="0.2">
      <c r="A19" s="3">
        <v>18</v>
      </c>
      <c r="B19" s="3" t="s">
        <v>217</v>
      </c>
      <c r="C19" s="4" t="s">
        <v>193</v>
      </c>
      <c r="D19" s="3" t="s">
        <v>9</v>
      </c>
      <c r="E19" s="3" t="s">
        <v>8</v>
      </c>
      <c r="F19" s="8">
        <v>37718</v>
      </c>
      <c r="G19" s="8">
        <v>37805</v>
      </c>
      <c r="H19" s="20">
        <v>37847</v>
      </c>
      <c r="I19" s="2">
        <f t="shared" si="0"/>
        <v>0.11506849315068493</v>
      </c>
      <c r="J19" s="2">
        <f t="shared" si="1"/>
        <v>0.23835616438356164</v>
      </c>
      <c r="K19" s="2">
        <f t="shared" si="2"/>
        <v>0.35342465753424657</v>
      </c>
      <c r="L19" s="4" t="s">
        <v>172</v>
      </c>
      <c r="M19" s="3" t="s">
        <v>10</v>
      </c>
      <c r="N19" s="3" t="s">
        <v>195</v>
      </c>
      <c r="O19" s="4">
        <v>18</v>
      </c>
      <c r="P19" s="4" t="s">
        <v>271</v>
      </c>
      <c r="Q19" s="4">
        <f>(YEAR(KZN_RAW_DATA!G19)-YEAR(KZN_RAW_DATA!F19))*12+MONTH(KZN_RAW_DATA!G19)-MONTH(KZN_RAW_DATA!F19)</f>
        <v>3</v>
      </c>
      <c r="R19" s="4" t="str">
        <f t="shared" si="3"/>
        <v>CUB</v>
      </c>
      <c r="S19" s="4" t="str">
        <f t="shared" si="4"/>
        <v>NA_CUB</v>
      </c>
      <c r="T19" s="4">
        <f>(YEAR(KZN_RAW_DATA!H19)-YEAR(KZN_RAW_DATA!F19))*12+MONTH(KZN_RAW_DATA!H19)-MONTH(KZN_RAW_DATA!F19)</f>
        <v>4</v>
      </c>
      <c r="U19" s="26">
        <f>IF(KZN_RAW_DATA!L19="Mortality",1,0)</f>
        <v>1</v>
      </c>
      <c r="V19" s="4" t="str">
        <f t="shared" si="5"/>
        <v>CUB</v>
      </c>
      <c r="W19" s="4" t="str">
        <f t="shared" si="6"/>
        <v>NA_CUB</v>
      </c>
    </row>
    <row r="20" spans="1:23" x14ac:dyDescent="0.2">
      <c r="A20" s="3">
        <v>19</v>
      </c>
      <c r="B20" s="3" t="s">
        <v>41</v>
      </c>
      <c r="C20" s="4" t="s">
        <v>42</v>
      </c>
      <c r="D20" s="3" t="s">
        <v>7</v>
      </c>
      <c r="E20" s="3" t="s">
        <v>8</v>
      </c>
      <c r="F20" s="8">
        <v>37077</v>
      </c>
      <c r="G20" s="12">
        <v>37807</v>
      </c>
      <c r="H20" s="8">
        <v>39694</v>
      </c>
      <c r="I20" s="2">
        <f t="shared" si="0"/>
        <v>5.1698630136986301</v>
      </c>
      <c r="J20" s="2">
        <f t="shared" si="1"/>
        <v>2</v>
      </c>
      <c r="K20" s="2">
        <f t="shared" si="2"/>
        <v>7.1698630136986301</v>
      </c>
      <c r="L20" s="11" t="s">
        <v>172</v>
      </c>
      <c r="M20" s="3" t="s">
        <v>22</v>
      </c>
      <c r="N20" s="5" t="s">
        <v>32</v>
      </c>
      <c r="O20" s="4">
        <v>19</v>
      </c>
      <c r="P20" s="4" t="s">
        <v>270</v>
      </c>
      <c r="Q20" s="4">
        <f>(YEAR(KZN_RAW_DATA!G20)-YEAR(KZN_RAW_DATA!F20))*12+MONTH(KZN_RAW_DATA!G20)-MONTH(KZN_RAW_DATA!F20)</f>
        <v>24</v>
      </c>
      <c r="R20" s="4" t="str">
        <f t="shared" si="3"/>
        <v>JUVENILE</v>
      </c>
      <c r="S20" s="4" t="str">
        <f t="shared" si="4"/>
        <v>MALE_JUVENILE</v>
      </c>
      <c r="T20" s="4">
        <f>(YEAR(KZN_RAW_DATA!H20)-YEAR(KZN_RAW_DATA!F20))*12+MONTH(KZN_RAW_DATA!H20)-MONTH(KZN_RAW_DATA!F20)</f>
        <v>86</v>
      </c>
      <c r="U20" s="26">
        <f>IF(KZN_RAW_DATA!L20="Mortality",1,0)</f>
        <v>1</v>
      </c>
      <c r="V20" s="4" t="str">
        <f t="shared" si="5"/>
        <v>ADULT_84</v>
      </c>
      <c r="W20" s="4" t="str">
        <f t="shared" si="6"/>
        <v>MALE_ADULT_84</v>
      </c>
    </row>
    <row r="21" spans="1:23" x14ac:dyDescent="0.2">
      <c r="A21" s="3">
        <v>20</v>
      </c>
      <c r="B21" s="3" t="s">
        <v>50</v>
      </c>
      <c r="C21" s="4" t="s">
        <v>51</v>
      </c>
      <c r="D21" s="3" t="s">
        <v>7</v>
      </c>
      <c r="E21" s="3" t="s">
        <v>8</v>
      </c>
      <c r="F21" s="8">
        <v>37948</v>
      </c>
      <c r="G21" s="12">
        <v>38183</v>
      </c>
      <c r="H21" s="8">
        <v>38640</v>
      </c>
      <c r="I21" s="2">
        <f t="shared" si="0"/>
        <v>1.252054794520548</v>
      </c>
      <c r="J21" s="2">
        <f t="shared" si="1"/>
        <v>0.64383561643835618</v>
      </c>
      <c r="K21" s="2">
        <f t="shared" si="2"/>
        <v>1.8958904109589041</v>
      </c>
      <c r="L21" s="11" t="s">
        <v>173</v>
      </c>
      <c r="N21" s="4" t="s">
        <v>47</v>
      </c>
      <c r="O21" s="4">
        <v>20</v>
      </c>
      <c r="P21" s="4" t="s">
        <v>270</v>
      </c>
      <c r="Q21" s="4">
        <f>(YEAR(KZN_RAW_DATA!G21)-YEAR(KZN_RAW_DATA!F21))*12+MONTH(KZN_RAW_DATA!G21)-MONTH(KZN_RAW_DATA!F21)</f>
        <v>8</v>
      </c>
      <c r="R21" s="4" t="str">
        <f t="shared" si="3"/>
        <v>CUB</v>
      </c>
      <c r="S21" s="4" t="str">
        <f t="shared" si="4"/>
        <v>MALE_CUB</v>
      </c>
      <c r="T21" s="4">
        <f>(YEAR(KZN_RAW_DATA!H21)-YEAR(KZN_RAW_DATA!F21))*12+MONTH(KZN_RAW_DATA!H21)-MONTH(KZN_RAW_DATA!F21)</f>
        <v>23</v>
      </c>
      <c r="U21" s="26">
        <f>IF(KZN_RAW_DATA!L21="Mortality",1,0)</f>
        <v>0</v>
      </c>
      <c r="V21" s="4" t="str">
        <f t="shared" si="5"/>
        <v>JUVENILE</v>
      </c>
      <c r="W21" s="4" t="str">
        <f t="shared" si="6"/>
        <v>MALE_JUVENILE</v>
      </c>
    </row>
    <row r="22" spans="1:23" x14ac:dyDescent="0.2">
      <c r="A22" s="3">
        <v>21</v>
      </c>
      <c r="B22" s="3" t="s">
        <v>219</v>
      </c>
      <c r="C22" s="3" t="s">
        <v>197</v>
      </c>
      <c r="D22" s="3" t="s">
        <v>13</v>
      </c>
      <c r="E22" s="3" t="s">
        <v>8</v>
      </c>
      <c r="F22" s="8">
        <v>37948</v>
      </c>
      <c r="G22" s="8">
        <v>38183</v>
      </c>
      <c r="H22" s="8">
        <v>38253</v>
      </c>
      <c r="I22" s="2">
        <f t="shared" si="0"/>
        <v>0.19178082191780821</v>
      </c>
      <c r="J22" s="2">
        <f t="shared" si="1"/>
        <v>0.64383561643835618</v>
      </c>
      <c r="K22" s="2">
        <f t="shared" si="2"/>
        <v>0.83561643835616439</v>
      </c>
      <c r="L22" s="4" t="s">
        <v>172</v>
      </c>
      <c r="M22" s="3" t="s">
        <v>54</v>
      </c>
      <c r="N22" s="3" t="s">
        <v>187</v>
      </c>
      <c r="O22" s="4">
        <v>21</v>
      </c>
      <c r="P22" s="4" t="s">
        <v>269</v>
      </c>
      <c r="Q22" s="4">
        <f>(YEAR(KZN_RAW_DATA!G22)-YEAR(KZN_RAW_DATA!F22))*12+MONTH(KZN_RAW_DATA!G22)-MONTH(KZN_RAW_DATA!F22)</f>
        <v>8</v>
      </c>
      <c r="R22" s="4" t="str">
        <f t="shared" si="3"/>
        <v>CUB</v>
      </c>
      <c r="S22" s="4" t="str">
        <f t="shared" si="4"/>
        <v>FEMALE_CUB</v>
      </c>
      <c r="T22" s="4">
        <f>(YEAR(KZN_RAW_DATA!H22)-YEAR(KZN_RAW_DATA!F22))*12+MONTH(KZN_RAW_DATA!H22)-MONTH(KZN_RAW_DATA!F22)</f>
        <v>10</v>
      </c>
      <c r="U22" s="26">
        <f>IF(KZN_RAW_DATA!L22="Mortality",1,0)</f>
        <v>1</v>
      </c>
      <c r="V22" s="4" t="str">
        <f t="shared" si="5"/>
        <v>CUB</v>
      </c>
      <c r="W22" s="4" t="str">
        <f t="shared" si="6"/>
        <v>FEMALE_CUB</v>
      </c>
    </row>
    <row r="23" spans="1:23" x14ac:dyDescent="0.2">
      <c r="A23" s="3">
        <v>22</v>
      </c>
      <c r="B23" s="3" t="s">
        <v>48</v>
      </c>
      <c r="C23" s="4" t="s">
        <v>49</v>
      </c>
      <c r="D23" s="3" t="s">
        <v>7</v>
      </c>
      <c r="E23" s="3" t="s">
        <v>8</v>
      </c>
      <c r="F23" s="8">
        <v>36410</v>
      </c>
      <c r="G23" s="12">
        <v>38237</v>
      </c>
      <c r="H23" s="8">
        <v>39331</v>
      </c>
      <c r="I23" s="2">
        <f t="shared" si="0"/>
        <v>2.9972602739726026</v>
      </c>
      <c r="J23" s="2">
        <f t="shared" si="1"/>
        <v>5.0054794520547947</v>
      </c>
      <c r="K23" s="2">
        <f t="shared" si="2"/>
        <v>8.0027397260273965</v>
      </c>
      <c r="L23" s="11" t="s">
        <v>172</v>
      </c>
      <c r="M23" s="3" t="s">
        <v>22</v>
      </c>
      <c r="N23" s="4" t="s">
        <v>32</v>
      </c>
      <c r="O23" s="4">
        <v>22</v>
      </c>
      <c r="P23" s="4" t="s">
        <v>270</v>
      </c>
      <c r="Q23" s="4">
        <f>(YEAR(KZN_RAW_DATA!G23)-YEAR(KZN_RAW_DATA!F23))*12+MONTH(KZN_RAW_DATA!G23)-MONTH(KZN_RAW_DATA!F23)</f>
        <v>60</v>
      </c>
      <c r="R23" s="4" t="str">
        <f t="shared" si="3"/>
        <v>ADULT_48_60</v>
      </c>
      <c r="S23" s="4" t="str">
        <f t="shared" si="4"/>
        <v>MALE_ADULT_48_60</v>
      </c>
      <c r="T23" s="4">
        <f>(YEAR(KZN_RAW_DATA!H23)-YEAR(KZN_RAW_DATA!F23))*12+MONTH(KZN_RAW_DATA!H23)-MONTH(KZN_RAW_DATA!F23)</f>
        <v>96</v>
      </c>
      <c r="U23" s="26">
        <f>IF(KZN_RAW_DATA!L23="Mortality",1,0)</f>
        <v>1</v>
      </c>
      <c r="V23" s="4" t="str">
        <f t="shared" si="5"/>
        <v>ADULT_84</v>
      </c>
      <c r="W23" s="4" t="str">
        <f t="shared" si="6"/>
        <v>MALE_ADULT_84</v>
      </c>
    </row>
    <row r="24" spans="1:23" customFormat="1" x14ac:dyDescent="0.2">
      <c r="A24" s="3">
        <v>23</v>
      </c>
      <c r="B24" s="3" t="s">
        <v>53</v>
      </c>
      <c r="C24" s="4" t="s">
        <v>52</v>
      </c>
      <c r="D24" s="3" t="s">
        <v>7</v>
      </c>
      <c r="E24" s="3" t="s">
        <v>8</v>
      </c>
      <c r="F24" s="8">
        <v>36689</v>
      </c>
      <c r="G24" s="12">
        <v>38323</v>
      </c>
      <c r="H24" s="8">
        <v>38626</v>
      </c>
      <c r="I24" s="2">
        <f t="shared" si="0"/>
        <v>0.83013698630136989</v>
      </c>
      <c r="J24" s="2">
        <f t="shared" si="1"/>
        <v>4.4767123287671229</v>
      </c>
      <c r="K24" s="2">
        <f t="shared" si="2"/>
        <v>5.3068493150684928</v>
      </c>
      <c r="L24" s="11" t="s">
        <v>172</v>
      </c>
      <c r="M24" s="3" t="s">
        <v>54</v>
      </c>
      <c r="N24" s="4" t="s">
        <v>187</v>
      </c>
      <c r="O24" s="4">
        <v>23</v>
      </c>
      <c r="P24" s="4" t="s">
        <v>270</v>
      </c>
      <c r="Q24" s="4">
        <f>(YEAR(KZN_RAW_DATA!G24)-YEAR(KZN_RAW_DATA!F24))*12+MONTH(KZN_RAW_DATA!G24)-MONTH(KZN_RAW_DATA!F24)</f>
        <v>54</v>
      </c>
      <c r="R24" s="4" t="str">
        <f t="shared" si="3"/>
        <v>ADULT_48_60</v>
      </c>
      <c r="S24" s="4" t="str">
        <f t="shared" si="4"/>
        <v>MALE_ADULT_48_60</v>
      </c>
      <c r="T24" s="4">
        <f>(YEAR(KZN_RAW_DATA!H24)-YEAR(KZN_RAW_DATA!F24))*12+MONTH(KZN_RAW_DATA!H24)-MONTH(KZN_RAW_DATA!F24)</f>
        <v>64</v>
      </c>
      <c r="U24" s="26">
        <f>IF(KZN_RAW_DATA!L24="Mortality",1,0)</f>
        <v>1</v>
      </c>
      <c r="V24" s="4" t="str">
        <f t="shared" si="5"/>
        <v>ADULT_60_72</v>
      </c>
      <c r="W24" s="4" t="str">
        <f t="shared" si="6"/>
        <v>MALE_ADULT_60_72</v>
      </c>
    </row>
    <row r="25" spans="1:23" customFormat="1" x14ac:dyDescent="0.2">
      <c r="A25" s="3">
        <v>24</v>
      </c>
      <c r="B25" s="3" t="s">
        <v>55</v>
      </c>
      <c r="C25" s="4" t="s">
        <v>56</v>
      </c>
      <c r="D25" s="3" t="s">
        <v>7</v>
      </c>
      <c r="E25" s="3" t="s">
        <v>8</v>
      </c>
      <c r="F25" s="8">
        <v>37789</v>
      </c>
      <c r="G25" s="12">
        <v>38338</v>
      </c>
      <c r="H25" s="8">
        <v>38451</v>
      </c>
      <c r="I25" s="2">
        <f t="shared" si="0"/>
        <v>0.30958904109589042</v>
      </c>
      <c r="J25" s="2">
        <f t="shared" si="1"/>
        <v>1.5041095890410958</v>
      </c>
      <c r="K25" s="2">
        <f t="shared" si="2"/>
        <v>1.8136986301369864</v>
      </c>
      <c r="L25" s="11" t="s">
        <v>172</v>
      </c>
      <c r="M25" s="3" t="s">
        <v>54</v>
      </c>
      <c r="N25" s="4" t="s">
        <v>184</v>
      </c>
      <c r="O25" s="4">
        <v>24</v>
      </c>
      <c r="P25" s="4" t="s">
        <v>270</v>
      </c>
      <c r="Q25" s="4">
        <f>(YEAR(KZN_RAW_DATA!G25)-YEAR(KZN_RAW_DATA!F25))*12+MONTH(KZN_RAW_DATA!G25)-MONTH(KZN_RAW_DATA!F25)</f>
        <v>18</v>
      </c>
      <c r="R25" s="4" t="str">
        <f t="shared" si="3"/>
        <v>JUVENILE</v>
      </c>
      <c r="S25" s="4" t="str">
        <f t="shared" si="4"/>
        <v>MALE_JUVENILE</v>
      </c>
      <c r="T25" s="4">
        <f>(YEAR(KZN_RAW_DATA!H25)-YEAR(KZN_RAW_DATA!F25))*12+MONTH(KZN_RAW_DATA!H25)-MONTH(KZN_RAW_DATA!F25)</f>
        <v>22</v>
      </c>
      <c r="U25" s="26">
        <f>IF(KZN_RAW_DATA!L25="Mortality",1,0)</f>
        <v>1</v>
      </c>
      <c r="V25" s="4" t="str">
        <f t="shared" si="5"/>
        <v>JUVENILE</v>
      </c>
      <c r="W25" s="4" t="str">
        <f t="shared" si="6"/>
        <v>MALE_JUVENILE</v>
      </c>
    </row>
    <row r="26" spans="1:23" customFormat="1" x14ac:dyDescent="0.2">
      <c r="A26" s="3">
        <v>25</v>
      </c>
      <c r="B26" s="3" t="s">
        <v>75</v>
      </c>
      <c r="C26" s="4" t="s">
        <v>74</v>
      </c>
      <c r="D26" s="3" t="s">
        <v>7</v>
      </c>
      <c r="E26" s="3" t="s">
        <v>8</v>
      </c>
      <c r="F26" s="8">
        <v>38195</v>
      </c>
      <c r="G26" s="12">
        <v>38379</v>
      </c>
      <c r="H26" s="8">
        <v>40010</v>
      </c>
      <c r="I26" s="2">
        <f t="shared" si="0"/>
        <v>4.4684931506849317</v>
      </c>
      <c r="J26" s="2">
        <f t="shared" si="1"/>
        <v>0.50410958904109593</v>
      </c>
      <c r="K26" s="2">
        <f t="shared" si="2"/>
        <v>4.9726027397260273</v>
      </c>
      <c r="L26" s="11" t="s">
        <v>173</v>
      </c>
      <c r="M26" s="3"/>
      <c r="N26" s="5" t="s">
        <v>47</v>
      </c>
      <c r="O26" s="4">
        <v>25</v>
      </c>
      <c r="P26" s="4" t="s">
        <v>270</v>
      </c>
      <c r="Q26" s="4">
        <f>(YEAR(KZN_RAW_DATA!G26)-YEAR(KZN_RAW_DATA!F26))*12+MONTH(KZN_RAW_DATA!G26)-MONTH(KZN_RAW_DATA!F26)</f>
        <v>6</v>
      </c>
      <c r="R26" s="4" t="str">
        <f t="shared" si="3"/>
        <v>CUB</v>
      </c>
      <c r="S26" s="4" t="str">
        <f t="shared" si="4"/>
        <v>MALE_CUB</v>
      </c>
      <c r="T26" s="4">
        <f>(YEAR(KZN_RAW_DATA!H26)-YEAR(KZN_RAW_DATA!F26))*12+MONTH(KZN_RAW_DATA!H26)-MONTH(KZN_RAW_DATA!F26)</f>
        <v>60</v>
      </c>
      <c r="U26" s="26">
        <f>IF(KZN_RAW_DATA!L26="Mortality",1,0)</f>
        <v>0</v>
      </c>
      <c r="V26" s="4" t="str">
        <f t="shared" si="5"/>
        <v>ADULT_48_60</v>
      </c>
      <c r="W26" s="4" t="str">
        <f t="shared" si="6"/>
        <v>MALE_ADULT_48_60</v>
      </c>
    </row>
    <row r="27" spans="1:23" customFormat="1" x14ac:dyDescent="0.2">
      <c r="A27" s="3">
        <v>26</v>
      </c>
      <c r="B27" s="3" t="s">
        <v>72</v>
      </c>
      <c r="C27" s="4" t="s">
        <v>73</v>
      </c>
      <c r="D27" s="3" t="s">
        <v>7</v>
      </c>
      <c r="E27" s="3" t="s">
        <v>8</v>
      </c>
      <c r="F27" s="8">
        <v>38194</v>
      </c>
      <c r="G27" s="12">
        <v>38379</v>
      </c>
      <c r="H27" s="8">
        <v>38661</v>
      </c>
      <c r="I27" s="2">
        <f t="shared" si="0"/>
        <v>0.77260273972602744</v>
      </c>
      <c r="J27" s="2">
        <f t="shared" si="1"/>
        <v>0.50684931506849318</v>
      </c>
      <c r="K27" s="2">
        <f t="shared" si="2"/>
        <v>1.2794520547945205</v>
      </c>
      <c r="L27" s="11" t="s">
        <v>172</v>
      </c>
      <c r="M27" s="3" t="s">
        <v>19</v>
      </c>
      <c r="N27" s="4" t="s">
        <v>177</v>
      </c>
      <c r="O27" s="4">
        <v>26</v>
      </c>
      <c r="P27" s="4" t="s">
        <v>270</v>
      </c>
      <c r="Q27" s="4">
        <f>(YEAR(KZN_RAW_DATA!G27)-YEAR(KZN_RAW_DATA!F27))*12+MONTH(KZN_RAW_DATA!G27)-MONTH(KZN_RAW_DATA!F27)</f>
        <v>6</v>
      </c>
      <c r="R27" s="4" t="str">
        <f t="shared" si="3"/>
        <v>CUB</v>
      </c>
      <c r="S27" s="4" t="str">
        <f t="shared" si="4"/>
        <v>MALE_CUB</v>
      </c>
      <c r="T27" s="4">
        <f>(YEAR(KZN_RAW_DATA!H27)-YEAR(KZN_RAW_DATA!F27))*12+MONTH(KZN_RAW_DATA!H27)-MONTH(KZN_RAW_DATA!F27)</f>
        <v>16</v>
      </c>
      <c r="U27" s="26">
        <f>IF(KZN_RAW_DATA!L27="Mortality",1,0)</f>
        <v>1</v>
      </c>
      <c r="V27" s="4" t="str">
        <f t="shared" si="5"/>
        <v>JUVENILE</v>
      </c>
      <c r="W27" s="4" t="str">
        <f t="shared" si="6"/>
        <v>MALE_JUVENILE</v>
      </c>
    </row>
    <row r="28" spans="1:23" customFormat="1" x14ac:dyDescent="0.2">
      <c r="A28" s="3">
        <v>27</v>
      </c>
      <c r="B28" s="3" t="s">
        <v>82</v>
      </c>
      <c r="C28" s="4" t="s">
        <v>83</v>
      </c>
      <c r="D28" s="3" t="s">
        <v>13</v>
      </c>
      <c r="E28" s="3" t="s">
        <v>8</v>
      </c>
      <c r="F28" s="8">
        <v>38392</v>
      </c>
      <c r="G28" s="12">
        <v>38441</v>
      </c>
      <c r="H28" s="8">
        <v>41053</v>
      </c>
      <c r="I28" s="2">
        <f t="shared" si="0"/>
        <v>7.1561643835616442</v>
      </c>
      <c r="J28" s="2">
        <f t="shared" si="1"/>
        <v>0.13424657534246576</v>
      </c>
      <c r="K28" s="2">
        <f t="shared" si="2"/>
        <v>7.2904109589041095</v>
      </c>
      <c r="L28" s="11" t="s">
        <v>173</v>
      </c>
      <c r="M28" s="3"/>
      <c r="N28" s="5" t="s">
        <v>176</v>
      </c>
      <c r="O28" s="4">
        <v>27</v>
      </c>
      <c r="P28" s="4" t="s">
        <v>269</v>
      </c>
      <c r="Q28" s="4">
        <f>(YEAR(KZN_RAW_DATA!G28)-YEAR(KZN_RAW_DATA!F28))*12+MONTH(KZN_RAW_DATA!G28)-MONTH(KZN_RAW_DATA!F28)</f>
        <v>1</v>
      </c>
      <c r="R28" s="4" t="str">
        <f t="shared" si="3"/>
        <v>CUB</v>
      </c>
      <c r="S28" s="4" t="str">
        <f t="shared" si="4"/>
        <v>FEMALE_CUB</v>
      </c>
      <c r="T28" s="4">
        <f>(YEAR(KZN_RAW_DATA!H28)-YEAR(KZN_RAW_DATA!F28))*12+MONTH(KZN_RAW_DATA!H28)-MONTH(KZN_RAW_DATA!F28)</f>
        <v>87</v>
      </c>
      <c r="U28" s="26">
        <f>IF(KZN_RAW_DATA!L28="Mortality",1,0)</f>
        <v>0</v>
      </c>
      <c r="V28" s="4" t="str">
        <f t="shared" si="5"/>
        <v>ADULT_84</v>
      </c>
      <c r="W28" s="4" t="str">
        <f t="shared" si="6"/>
        <v>FEMALE_ADULT_84</v>
      </c>
    </row>
    <row r="29" spans="1:23" x14ac:dyDescent="0.2">
      <c r="A29" s="3">
        <v>28</v>
      </c>
      <c r="B29" s="3" t="s">
        <v>57</v>
      </c>
      <c r="C29" s="4" t="s">
        <v>58</v>
      </c>
      <c r="D29" s="3" t="s">
        <v>13</v>
      </c>
      <c r="E29" s="3" t="s">
        <v>8</v>
      </c>
      <c r="F29" s="8">
        <v>35913</v>
      </c>
      <c r="G29" s="12">
        <v>38470</v>
      </c>
      <c r="H29" s="8">
        <v>40601</v>
      </c>
      <c r="I29" s="2">
        <f t="shared" si="0"/>
        <v>5.838356164383562</v>
      </c>
      <c r="J29" s="2">
        <f t="shared" si="1"/>
        <v>7.0054794520547947</v>
      </c>
      <c r="K29" s="2">
        <f t="shared" si="2"/>
        <v>12.843835616438357</v>
      </c>
      <c r="L29" s="11" t="s">
        <v>173</v>
      </c>
      <c r="N29" s="5" t="s">
        <v>47</v>
      </c>
      <c r="O29" s="4">
        <v>28</v>
      </c>
      <c r="P29" s="4" t="s">
        <v>269</v>
      </c>
      <c r="Q29" s="4">
        <f>(YEAR(KZN_RAW_DATA!G29)-YEAR(KZN_RAW_DATA!F29))*12+MONTH(KZN_RAW_DATA!G29)-MONTH(KZN_RAW_DATA!F29)</f>
        <v>84</v>
      </c>
      <c r="R29" s="4" t="str">
        <f t="shared" si="3"/>
        <v>ADULT_72_84</v>
      </c>
      <c r="S29" s="4" t="str">
        <f t="shared" si="4"/>
        <v>FEMALE_ADULT_72_84</v>
      </c>
      <c r="T29" s="4">
        <f>(YEAR(KZN_RAW_DATA!H29)-YEAR(KZN_RAW_DATA!F29))*12+MONTH(KZN_RAW_DATA!H29)-MONTH(KZN_RAW_DATA!F29)</f>
        <v>154</v>
      </c>
      <c r="U29" s="26">
        <f>IF(KZN_RAW_DATA!L29="Mortality",1,0)</f>
        <v>0</v>
      </c>
      <c r="V29" s="4" t="str">
        <f t="shared" si="5"/>
        <v>ADULT_84</v>
      </c>
      <c r="W29" s="4" t="str">
        <f t="shared" si="6"/>
        <v>FEMALE_ADULT_84</v>
      </c>
    </row>
    <row r="30" spans="1:23" x14ac:dyDescent="0.2">
      <c r="A30" s="3">
        <v>29</v>
      </c>
      <c r="B30" s="3" t="s">
        <v>84</v>
      </c>
      <c r="C30" s="4" t="s">
        <v>85</v>
      </c>
      <c r="D30" s="3" t="s">
        <v>7</v>
      </c>
      <c r="E30" s="3" t="s">
        <v>8</v>
      </c>
      <c r="F30" s="8">
        <v>38443</v>
      </c>
      <c r="G30" s="12">
        <v>38492</v>
      </c>
      <c r="H30" s="12">
        <v>40179</v>
      </c>
      <c r="I30" s="2">
        <f t="shared" si="0"/>
        <v>4.6219178082191785</v>
      </c>
      <c r="J30" s="2">
        <f t="shared" si="1"/>
        <v>0.13424657534246576</v>
      </c>
      <c r="K30" s="2">
        <f t="shared" si="2"/>
        <v>4.7561643835616438</v>
      </c>
      <c r="L30" s="11" t="s">
        <v>172</v>
      </c>
      <c r="M30" s="3" t="s">
        <v>22</v>
      </c>
      <c r="N30" s="5" t="s">
        <v>181</v>
      </c>
      <c r="O30" s="4">
        <v>29</v>
      </c>
      <c r="P30" s="4" t="s">
        <v>270</v>
      </c>
      <c r="Q30" s="4">
        <f>(YEAR(KZN_RAW_DATA!G30)-YEAR(KZN_RAW_DATA!F30))*12+MONTH(KZN_RAW_DATA!G30)-MONTH(KZN_RAW_DATA!F30)</f>
        <v>1</v>
      </c>
      <c r="R30" s="4" t="str">
        <f t="shared" si="3"/>
        <v>CUB</v>
      </c>
      <c r="S30" s="4" t="str">
        <f t="shared" si="4"/>
        <v>MALE_CUB</v>
      </c>
      <c r="T30" s="4">
        <f>(YEAR(KZN_RAW_DATA!H30)-YEAR(KZN_RAW_DATA!F30))*12+MONTH(KZN_RAW_DATA!H30)-MONTH(KZN_RAW_DATA!F30)</f>
        <v>57</v>
      </c>
      <c r="U30" s="26">
        <f>IF(KZN_RAW_DATA!L30="Mortality",1,0)</f>
        <v>1</v>
      </c>
      <c r="V30" s="4" t="str">
        <f t="shared" si="5"/>
        <v>ADULT_48_60</v>
      </c>
      <c r="W30" s="4" t="str">
        <f t="shared" si="6"/>
        <v>MALE_ADULT_48_60</v>
      </c>
    </row>
    <row r="31" spans="1:23" customFormat="1" x14ac:dyDescent="0.2">
      <c r="A31" s="3">
        <v>30</v>
      </c>
      <c r="B31" s="3" t="s">
        <v>59</v>
      </c>
      <c r="C31" s="4" t="s">
        <v>60</v>
      </c>
      <c r="D31" s="3" t="s">
        <v>7</v>
      </c>
      <c r="E31" s="3" t="s">
        <v>8</v>
      </c>
      <c r="F31" s="8">
        <v>37763</v>
      </c>
      <c r="G31" s="12">
        <v>38494</v>
      </c>
      <c r="H31" s="8">
        <v>38705</v>
      </c>
      <c r="I31" s="2">
        <f t="shared" si="0"/>
        <v>0.57808219178082187</v>
      </c>
      <c r="J31" s="2">
        <f t="shared" si="1"/>
        <v>2.0027397260273974</v>
      </c>
      <c r="K31" s="2">
        <f t="shared" si="2"/>
        <v>2.580821917808219</v>
      </c>
      <c r="L31" s="11" t="s">
        <v>173</v>
      </c>
      <c r="M31" s="3"/>
      <c r="N31" s="4" t="s">
        <v>185</v>
      </c>
      <c r="O31" s="4">
        <v>30</v>
      </c>
      <c r="P31" s="4" t="s">
        <v>270</v>
      </c>
      <c r="Q31" s="4">
        <f>(YEAR(KZN_RAW_DATA!G31)-YEAR(KZN_RAW_DATA!F31))*12+MONTH(KZN_RAW_DATA!G31)-MONTH(KZN_RAW_DATA!F31)</f>
        <v>24</v>
      </c>
      <c r="R31" s="4" t="str">
        <f t="shared" si="3"/>
        <v>JUVENILE</v>
      </c>
      <c r="S31" s="4" t="str">
        <f t="shared" si="4"/>
        <v>MALE_JUVENILE</v>
      </c>
      <c r="T31" s="4">
        <f>(YEAR(KZN_RAW_DATA!H31)-YEAR(KZN_RAW_DATA!F31))*12+MONTH(KZN_RAW_DATA!H31)-MONTH(KZN_RAW_DATA!F31)</f>
        <v>31</v>
      </c>
      <c r="U31" s="26">
        <f>IF(KZN_RAW_DATA!L31="Mortality",1,0)</f>
        <v>0</v>
      </c>
      <c r="V31" s="4" t="str">
        <f t="shared" si="5"/>
        <v>SUBADULT</v>
      </c>
      <c r="W31" s="4" t="str">
        <f t="shared" si="6"/>
        <v>MALE_SUBADULT</v>
      </c>
    </row>
    <row r="32" spans="1:23" customFormat="1" x14ac:dyDescent="0.2">
      <c r="A32" s="3">
        <v>31</v>
      </c>
      <c r="B32" s="3" t="s">
        <v>61</v>
      </c>
      <c r="C32" s="4" t="s">
        <v>62</v>
      </c>
      <c r="D32" s="3" t="s">
        <v>7</v>
      </c>
      <c r="E32" s="3" t="s">
        <v>63</v>
      </c>
      <c r="F32" s="9">
        <v>34844</v>
      </c>
      <c r="G32" s="9">
        <v>38497</v>
      </c>
      <c r="H32" s="9">
        <v>39111</v>
      </c>
      <c r="I32" s="2">
        <f t="shared" si="0"/>
        <v>1.6821917808219178</v>
      </c>
      <c r="J32" s="2">
        <f t="shared" si="1"/>
        <v>10.008219178082191</v>
      </c>
      <c r="K32" s="2">
        <f t="shared" si="2"/>
        <v>11.69041095890411</v>
      </c>
      <c r="L32" s="11" t="s">
        <v>173</v>
      </c>
      <c r="M32" s="1"/>
      <c r="N32" s="4" t="s">
        <v>47</v>
      </c>
      <c r="O32" s="4">
        <v>31</v>
      </c>
      <c r="P32" s="4" t="s">
        <v>270</v>
      </c>
      <c r="Q32" s="4">
        <f>(YEAR(KZN_RAW_DATA!G32)-YEAR(KZN_RAW_DATA!F32))*12+MONTH(KZN_RAW_DATA!G32)-MONTH(KZN_RAW_DATA!F32)</f>
        <v>120</v>
      </c>
      <c r="R32" s="4" t="str">
        <f t="shared" si="3"/>
        <v>ADULT_84</v>
      </c>
      <c r="S32" s="4" t="str">
        <f t="shared" si="4"/>
        <v>MALE_ADULT_84</v>
      </c>
      <c r="T32" s="4">
        <f>(YEAR(KZN_RAW_DATA!H32)-YEAR(KZN_RAW_DATA!F32))*12+MONTH(KZN_RAW_DATA!H32)-MONTH(KZN_RAW_DATA!F32)</f>
        <v>140</v>
      </c>
      <c r="U32" s="26">
        <f>IF(KZN_RAW_DATA!L32="Mortality",1,0)</f>
        <v>0</v>
      </c>
      <c r="V32" s="4" t="str">
        <f t="shared" si="5"/>
        <v>ADULT_84</v>
      </c>
      <c r="W32" s="4" t="str">
        <f t="shared" si="6"/>
        <v>MALE_ADULT_84</v>
      </c>
    </row>
    <row r="33" spans="1:23" customFormat="1" x14ac:dyDescent="0.2">
      <c r="A33" s="3">
        <v>32</v>
      </c>
      <c r="B33" s="3" t="s">
        <v>64</v>
      </c>
      <c r="C33" s="4" t="s">
        <v>65</v>
      </c>
      <c r="D33" s="3" t="s">
        <v>13</v>
      </c>
      <c r="E33" s="3" t="s">
        <v>63</v>
      </c>
      <c r="F33" s="9">
        <v>38196</v>
      </c>
      <c r="G33" s="9">
        <v>38500</v>
      </c>
      <c r="H33" s="9">
        <v>39048</v>
      </c>
      <c r="I33" s="2">
        <f t="shared" si="0"/>
        <v>1.5013698630136987</v>
      </c>
      <c r="J33" s="2">
        <f t="shared" si="1"/>
        <v>0.83287671232876714</v>
      </c>
      <c r="K33" s="2">
        <f t="shared" si="2"/>
        <v>2.3342465753424659</v>
      </c>
      <c r="L33" s="11" t="s">
        <v>172</v>
      </c>
      <c r="M33" s="3" t="s">
        <v>10</v>
      </c>
      <c r="N33" s="4" t="s">
        <v>175</v>
      </c>
      <c r="O33" s="4">
        <v>32</v>
      </c>
      <c r="P33" s="4" t="s">
        <v>269</v>
      </c>
      <c r="Q33" s="4">
        <f>(YEAR(KZN_RAW_DATA!G33)-YEAR(KZN_RAW_DATA!F33))*12+MONTH(KZN_RAW_DATA!G33)-MONTH(KZN_RAW_DATA!F33)</f>
        <v>10</v>
      </c>
      <c r="R33" s="4" t="str">
        <f t="shared" si="3"/>
        <v>CUB</v>
      </c>
      <c r="S33" s="4" t="str">
        <f t="shared" si="4"/>
        <v>FEMALE_CUB</v>
      </c>
      <c r="T33" s="4">
        <f>(YEAR(KZN_RAW_DATA!H33)-YEAR(KZN_RAW_DATA!F33))*12+MONTH(KZN_RAW_DATA!H33)-MONTH(KZN_RAW_DATA!F33)</f>
        <v>28</v>
      </c>
      <c r="U33" s="26">
        <f>IF(KZN_RAW_DATA!L33="Mortality",1,0)</f>
        <v>1</v>
      </c>
      <c r="V33" s="4" t="str">
        <f t="shared" si="5"/>
        <v>SUBADULT</v>
      </c>
      <c r="W33" s="4" t="str">
        <f t="shared" si="6"/>
        <v>FEMALE_SUBADULT</v>
      </c>
    </row>
    <row r="34" spans="1:23" x14ac:dyDescent="0.2">
      <c r="A34" s="3">
        <v>33</v>
      </c>
      <c r="B34" s="3" t="s">
        <v>66</v>
      </c>
      <c r="C34" s="4" t="s">
        <v>67</v>
      </c>
      <c r="D34" s="3" t="s">
        <v>7</v>
      </c>
      <c r="E34" s="3" t="s">
        <v>63</v>
      </c>
      <c r="F34" s="9">
        <v>36313</v>
      </c>
      <c r="G34" s="9">
        <v>38505</v>
      </c>
      <c r="H34" s="9">
        <v>38673</v>
      </c>
      <c r="I34" s="2">
        <f t="shared" ref="I34:I65" si="7">(H34-G34)/365</f>
        <v>0.46027397260273972</v>
      </c>
      <c r="J34" s="2">
        <f t="shared" ref="J34:J65" si="8">(G34-F34)/365</f>
        <v>6.0054794520547947</v>
      </c>
      <c r="K34" s="2">
        <f t="shared" ref="K34:K65" si="9">(H34-F34)/365</f>
        <v>6.4657534246575343</v>
      </c>
      <c r="L34" s="11" t="s">
        <v>173</v>
      </c>
      <c r="M34" s="1"/>
      <c r="N34" s="4" t="s">
        <v>47</v>
      </c>
      <c r="O34" s="4">
        <v>33</v>
      </c>
      <c r="P34" s="4" t="s">
        <v>270</v>
      </c>
      <c r="Q34" s="4">
        <f>(YEAR(KZN_RAW_DATA!G34)-YEAR(KZN_RAW_DATA!F34))*12+MONTH(KZN_RAW_DATA!G34)-MONTH(KZN_RAW_DATA!F34)</f>
        <v>72</v>
      </c>
      <c r="R34" s="4" t="str">
        <f t="shared" si="3"/>
        <v>ADULT_60_72</v>
      </c>
      <c r="S34" s="4" t="str">
        <f t="shared" si="4"/>
        <v>MALE_ADULT_60_72</v>
      </c>
      <c r="T34" s="4">
        <f>(YEAR(KZN_RAW_DATA!H34)-YEAR(KZN_RAW_DATA!F34))*12+MONTH(KZN_RAW_DATA!H34)-MONTH(KZN_RAW_DATA!F34)</f>
        <v>77</v>
      </c>
      <c r="U34" s="26">
        <f>IF(KZN_RAW_DATA!L34="Mortality",1,0)</f>
        <v>0</v>
      </c>
      <c r="V34" s="4" t="str">
        <f t="shared" si="5"/>
        <v>ADULT_72_84</v>
      </c>
      <c r="W34" s="4" t="str">
        <f t="shared" si="6"/>
        <v>MALE_ADULT_72_84</v>
      </c>
    </row>
    <row r="35" spans="1:23" x14ac:dyDescent="0.2">
      <c r="A35" s="3">
        <v>34</v>
      </c>
      <c r="B35" s="3" t="s">
        <v>68</v>
      </c>
      <c r="C35" s="4" t="s">
        <v>69</v>
      </c>
      <c r="D35" s="3" t="s">
        <v>7</v>
      </c>
      <c r="E35" s="3" t="s">
        <v>63</v>
      </c>
      <c r="F35" s="9">
        <v>37777</v>
      </c>
      <c r="G35" s="9">
        <v>38508</v>
      </c>
      <c r="H35" s="9">
        <v>38967</v>
      </c>
      <c r="I35" s="2">
        <f t="shared" si="7"/>
        <v>1.2575342465753425</v>
      </c>
      <c r="J35" s="2">
        <f t="shared" si="8"/>
        <v>2.0027397260273974</v>
      </c>
      <c r="K35" s="2">
        <f t="shared" si="9"/>
        <v>3.2602739726027399</v>
      </c>
      <c r="L35" s="11" t="s">
        <v>173</v>
      </c>
      <c r="M35" s="1"/>
      <c r="N35" s="4" t="s">
        <v>185</v>
      </c>
      <c r="O35" s="4">
        <v>34</v>
      </c>
      <c r="P35" s="4" t="s">
        <v>270</v>
      </c>
      <c r="Q35" s="4">
        <f>(YEAR(KZN_RAW_DATA!G35)-YEAR(KZN_RAW_DATA!F35))*12+MONTH(KZN_RAW_DATA!G35)-MONTH(KZN_RAW_DATA!F35)</f>
        <v>24</v>
      </c>
      <c r="R35" s="4" t="str">
        <f t="shared" si="3"/>
        <v>JUVENILE</v>
      </c>
      <c r="S35" s="4" t="str">
        <f t="shared" si="4"/>
        <v>MALE_JUVENILE</v>
      </c>
      <c r="T35" s="4">
        <f>(YEAR(KZN_RAW_DATA!H35)-YEAR(KZN_RAW_DATA!F35))*12+MONTH(KZN_RAW_DATA!H35)-MONTH(KZN_RAW_DATA!F35)</f>
        <v>39</v>
      </c>
      <c r="U35" s="26">
        <f>IF(KZN_RAW_DATA!L35="Mortality",1,0)</f>
        <v>0</v>
      </c>
      <c r="V35" s="4" t="str">
        <f t="shared" si="5"/>
        <v>ADULT_36_48</v>
      </c>
      <c r="W35" s="4" t="str">
        <f t="shared" si="6"/>
        <v>MALE_ADULT_36_48</v>
      </c>
    </row>
    <row r="36" spans="1:23" customFormat="1" x14ac:dyDescent="0.2">
      <c r="A36" s="3">
        <v>35</v>
      </c>
      <c r="B36" s="3" t="s">
        <v>70</v>
      </c>
      <c r="C36" s="4" t="s">
        <v>71</v>
      </c>
      <c r="D36" s="3" t="s">
        <v>7</v>
      </c>
      <c r="E36" s="3" t="s">
        <v>63</v>
      </c>
      <c r="F36" s="9">
        <v>35225</v>
      </c>
      <c r="G36" s="9">
        <v>38512</v>
      </c>
      <c r="H36" s="9">
        <v>38891</v>
      </c>
      <c r="I36" s="2">
        <f t="shared" si="7"/>
        <v>1.0383561643835617</v>
      </c>
      <c r="J36" s="2">
        <f t="shared" si="8"/>
        <v>9.0054794520547947</v>
      </c>
      <c r="K36" s="2">
        <f t="shared" si="9"/>
        <v>10.043835616438356</v>
      </c>
      <c r="L36" s="11" t="s">
        <v>172</v>
      </c>
      <c r="M36" s="3" t="s">
        <v>22</v>
      </c>
      <c r="N36" s="5" t="s">
        <v>181</v>
      </c>
      <c r="O36" s="4">
        <v>35</v>
      </c>
      <c r="P36" s="4" t="s">
        <v>270</v>
      </c>
      <c r="Q36" s="4">
        <f>(YEAR(KZN_RAW_DATA!G36)-YEAR(KZN_RAW_DATA!F36))*12+MONTH(KZN_RAW_DATA!G36)-MONTH(KZN_RAW_DATA!F36)</f>
        <v>108</v>
      </c>
      <c r="R36" s="4" t="str">
        <f t="shared" si="3"/>
        <v>ADULT_84</v>
      </c>
      <c r="S36" s="4" t="str">
        <f t="shared" si="4"/>
        <v>MALE_ADULT_84</v>
      </c>
      <c r="T36" s="4">
        <f>(YEAR(KZN_RAW_DATA!H36)-YEAR(KZN_RAW_DATA!F36))*12+MONTH(KZN_RAW_DATA!H36)-MONTH(KZN_RAW_DATA!F36)</f>
        <v>120</v>
      </c>
      <c r="U36" s="26">
        <f>IF(KZN_RAW_DATA!L36="Mortality",1,0)</f>
        <v>1</v>
      </c>
      <c r="V36" s="4" t="str">
        <f t="shared" si="5"/>
        <v>ADULT_84</v>
      </c>
      <c r="W36" s="4" t="str">
        <f t="shared" si="6"/>
        <v>MALE_ADULT_84</v>
      </c>
    </row>
    <row r="37" spans="1:23" x14ac:dyDescent="0.2">
      <c r="A37" s="3">
        <v>36</v>
      </c>
      <c r="B37" s="3" t="s">
        <v>76</v>
      </c>
      <c r="C37" s="4" t="s">
        <v>77</v>
      </c>
      <c r="D37" s="3" t="s">
        <v>13</v>
      </c>
      <c r="E37" s="3" t="s">
        <v>63</v>
      </c>
      <c r="F37" s="9">
        <v>37437</v>
      </c>
      <c r="G37" s="9">
        <v>38533</v>
      </c>
      <c r="H37" s="9">
        <v>38910</v>
      </c>
      <c r="I37" s="2">
        <f t="shared" si="7"/>
        <v>1.0328767123287672</v>
      </c>
      <c r="J37" s="2">
        <f t="shared" si="8"/>
        <v>3.0027397260273974</v>
      </c>
      <c r="K37" s="2">
        <f t="shared" si="9"/>
        <v>4.0356164383561648</v>
      </c>
      <c r="L37" s="11" t="s">
        <v>173</v>
      </c>
      <c r="M37" s="1"/>
      <c r="N37" s="4" t="s">
        <v>47</v>
      </c>
      <c r="O37" s="4">
        <v>36</v>
      </c>
      <c r="P37" s="4" t="s">
        <v>269</v>
      </c>
      <c r="Q37" s="4">
        <f>(YEAR(KZN_RAW_DATA!G37)-YEAR(KZN_RAW_DATA!F37))*12+MONTH(KZN_RAW_DATA!G37)-MONTH(KZN_RAW_DATA!F37)</f>
        <v>36</v>
      </c>
      <c r="R37" s="4" t="str">
        <f t="shared" si="3"/>
        <v>SUBADULT</v>
      </c>
      <c r="S37" s="4" t="str">
        <f t="shared" si="4"/>
        <v>FEMALE_SUBADULT</v>
      </c>
      <c r="T37" s="4">
        <f>(YEAR(KZN_RAW_DATA!H37)-YEAR(KZN_RAW_DATA!F37))*12+MONTH(KZN_RAW_DATA!H37)-MONTH(KZN_RAW_DATA!F37)</f>
        <v>49</v>
      </c>
      <c r="U37" s="26">
        <f>IF(KZN_RAW_DATA!L37="Mortality",1,0)</f>
        <v>0</v>
      </c>
      <c r="V37" s="4" t="str">
        <f t="shared" si="5"/>
        <v>ADULT_48_60</v>
      </c>
      <c r="W37" s="4" t="str">
        <f t="shared" si="6"/>
        <v>FEMALE_ADULT_48_60</v>
      </c>
    </row>
    <row r="38" spans="1:23" customFormat="1" x14ac:dyDescent="0.2">
      <c r="A38" s="3">
        <v>37</v>
      </c>
      <c r="B38" s="3" t="s">
        <v>79</v>
      </c>
      <c r="C38" s="4" t="s">
        <v>80</v>
      </c>
      <c r="D38" s="3" t="s">
        <v>13</v>
      </c>
      <c r="E38" s="3" t="s">
        <v>63</v>
      </c>
      <c r="F38" s="9">
        <v>36789</v>
      </c>
      <c r="G38" s="9">
        <v>38615</v>
      </c>
      <c r="H38" s="9">
        <v>39048</v>
      </c>
      <c r="I38" s="2">
        <f t="shared" si="7"/>
        <v>1.1863013698630136</v>
      </c>
      <c r="J38" s="2">
        <f t="shared" si="8"/>
        <v>5.0027397260273974</v>
      </c>
      <c r="K38" s="2">
        <f t="shared" si="9"/>
        <v>6.1890410958904107</v>
      </c>
      <c r="L38" s="11" t="s">
        <v>173</v>
      </c>
      <c r="M38" s="1"/>
      <c r="N38" s="4" t="s">
        <v>47</v>
      </c>
      <c r="O38" s="4">
        <v>37</v>
      </c>
      <c r="P38" s="4" t="s">
        <v>269</v>
      </c>
      <c r="Q38" s="4">
        <f>(YEAR(KZN_RAW_DATA!G38)-YEAR(KZN_RAW_DATA!F38))*12+MONTH(KZN_RAW_DATA!G38)-MONTH(KZN_RAW_DATA!F38)</f>
        <v>60</v>
      </c>
      <c r="R38" s="4" t="str">
        <f t="shared" si="3"/>
        <v>ADULT_48_60</v>
      </c>
      <c r="S38" s="4" t="str">
        <f t="shared" si="4"/>
        <v>FEMALE_ADULT_48_60</v>
      </c>
      <c r="T38" s="4">
        <f>(YEAR(KZN_RAW_DATA!H38)-YEAR(KZN_RAW_DATA!F38))*12+MONTH(KZN_RAW_DATA!H38)-MONTH(KZN_RAW_DATA!F38)</f>
        <v>74</v>
      </c>
      <c r="U38" s="26">
        <f>IF(KZN_RAW_DATA!L38="Mortality",1,0)</f>
        <v>0</v>
      </c>
      <c r="V38" s="4" t="str">
        <f t="shared" si="5"/>
        <v>ADULT_72_84</v>
      </c>
      <c r="W38" s="4" t="str">
        <f t="shared" si="6"/>
        <v>FEMALE_ADULT_72_84</v>
      </c>
    </row>
    <row r="39" spans="1:23" customFormat="1" x14ac:dyDescent="0.2">
      <c r="A39" s="3">
        <v>38</v>
      </c>
      <c r="B39" s="3" t="s">
        <v>81</v>
      </c>
      <c r="C39" s="4" t="s">
        <v>78</v>
      </c>
      <c r="D39" s="3" t="s">
        <v>7</v>
      </c>
      <c r="E39" s="3" t="s">
        <v>63</v>
      </c>
      <c r="F39" s="10">
        <v>35353</v>
      </c>
      <c r="G39" s="10">
        <v>38640</v>
      </c>
      <c r="H39" s="9">
        <v>39048</v>
      </c>
      <c r="I39" s="2">
        <f t="shared" si="7"/>
        <v>1.1178082191780823</v>
      </c>
      <c r="J39" s="2">
        <f t="shared" si="8"/>
        <v>9.0054794520547947</v>
      </c>
      <c r="K39" s="2">
        <f t="shared" si="9"/>
        <v>10.123287671232877</v>
      </c>
      <c r="L39" s="11" t="s">
        <v>173</v>
      </c>
      <c r="M39" s="1"/>
      <c r="N39" s="4" t="s">
        <v>47</v>
      </c>
      <c r="O39" s="4">
        <v>38</v>
      </c>
      <c r="P39" s="4" t="s">
        <v>270</v>
      </c>
      <c r="Q39" s="4">
        <f>(YEAR(KZN_RAW_DATA!G39)-YEAR(KZN_RAW_DATA!F39))*12+MONTH(KZN_RAW_DATA!G39)-MONTH(KZN_RAW_DATA!F39)</f>
        <v>108</v>
      </c>
      <c r="R39" s="4" t="str">
        <f t="shared" si="3"/>
        <v>ADULT_84</v>
      </c>
      <c r="S39" s="4" t="str">
        <f t="shared" si="4"/>
        <v>MALE_ADULT_84</v>
      </c>
      <c r="T39" s="4">
        <f>(YEAR(KZN_RAW_DATA!H39)-YEAR(KZN_RAW_DATA!F39))*12+MONTH(KZN_RAW_DATA!H39)-MONTH(KZN_RAW_DATA!F39)</f>
        <v>121</v>
      </c>
      <c r="U39" s="26">
        <f>IF(KZN_RAW_DATA!L39="Mortality",1,0)</f>
        <v>0</v>
      </c>
      <c r="V39" s="4" t="str">
        <f t="shared" si="5"/>
        <v>ADULT_84</v>
      </c>
      <c r="W39" s="4" t="str">
        <f t="shared" si="6"/>
        <v>MALE_ADULT_84</v>
      </c>
    </row>
    <row r="40" spans="1:23" x14ac:dyDescent="0.2">
      <c r="A40" s="3">
        <v>39</v>
      </c>
      <c r="B40" s="3" t="s">
        <v>94</v>
      </c>
      <c r="C40" s="4" t="s">
        <v>95</v>
      </c>
      <c r="D40" s="3" t="s">
        <v>13</v>
      </c>
      <c r="E40" s="3" t="s">
        <v>8</v>
      </c>
      <c r="F40" s="8">
        <v>38581</v>
      </c>
      <c r="G40" s="12">
        <v>38696</v>
      </c>
      <c r="H40" s="8">
        <v>40210</v>
      </c>
      <c r="I40" s="2">
        <f t="shared" si="7"/>
        <v>4.1479452054794521</v>
      </c>
      <c r="J40" s="2">
        <f t="shared" si="8"/>
        <v>0.31506849315068491</v>
      </c>
      <c r="K40" s="2">
        <f t="shared" si="9"/>
        <v>4.463013698630137</v>
      </c>
      <c r="L40" s="11" t="s">
        <v>173</v>
      </c>
      <c r="N40" s="5" t="s">
        <v>47</v>
      </c>
      <c r="O40" s="4">
        <v>39</v>
      </c>
      <c r="P40" s="4" t="s">
        <v>269</v>
      </c>
      <c r="Q40" s="4">
        <f>(YEAR(KZN_RAW_DATA!G40)-YEAR(KZN_RAW_DATA!F40))*12+MONTH(KZN_RAW_DATA!G40)-MONTH(KZN_RAW_DATA!F40)</f>
        <v>4</v>
      </c>
      <c r="R40" s="4" t="str">
        <f t="shared" si="3"/>
        <v>CUB</v>
      </c>
      <c r="S40" s="4" t="str">
        <f t="shared" si="4"/>
        <v>FEMALE_CUB</v>
      </c>
      <c r="T40" s="4">
        <f>(YEAR(KZN_RAW_DATA!H40)-YEAR(KZN_RAW_DATA!F40))*12+MONTH(KZN_RAW_DATA!H40)-MONTH(KZN_RAW_DATA!F40)</f>
        <v>54</v>
      </c>
      <c r="U40" s="26">
        <f>IF(KZN_RAW_DATA!L40="Mortality",1,0)</f>
        <v>0</v>
      </c>
      <c r="V40" s="4" t="str">
        <f t="shared" si="5"/>
        <v>ADULT_48_60</v>
      </c>
      <c r="W40" s="4" t="str">
        <f t="shared" si="6"/>
        <v>FEMALE_ADULT_48_60</v>
      </c>
    </row>
    <row r="41" spans="1:23" x14ac:dyDescent="0.2">
      <c r="A41" s="3">
        <v>40</v>
      </c>
      <c r="B41" s="3" t="s">
        <v>97</v>
      </c>
      <c r="C41" s="4" t="s">
        <v>96</v>
      </c>
      <c r="D41" s="3" t="s">
        <v>13</v>
      </c>
      <c r="E41" s="3" t="s">
        <v>8</v>
      </c>
      <c r="F41" s="8">
        <v>38581</v>
      </c>
      <c r="G41" s="12">
        <v>38696</v>
      </c>
      <c r="H41" s="8">
        <v>39294</v>
      </c>
      <c r="I41" s="2">
        <f t="shared" si="7"/>
        <v>1.6383561643835616</v>
      </c>
      <c r="J41" s="2">
        <f t="shared" si="8"/>
        <v>0.31506849315068491</v>
      </c>
      <c r="K41" s="2">
        <f t="shared" si="9"/>
        <v>1.9534246575342467</v>
      </c>
      <c r="L41" s="11" t="s">
        <v>172</v>
      </c>
      <c r="M41" s="3" t="s">
        <v>9</v>
      </c>
      <c r="N41" s="4" t="s">
        <v>14</v>
      </c>
      <c r="O41" s="4">
        <v>40</v>
      </c>
      <c r="P41" s="4" t="s">
        <v>269</v>
      </c>
      <c r="Q41" s="4">
        <f>(YEAR(KZN_RAW_DATA!G41)-YEAR(KZN_RAW_DATA!F41))*12+MONTH(KZN_RAW_DATA!G41)-MONTH(KZN_RAW_DATA!F41)</f>
        <v>4</v>
      </c>
      <c r="R41" s="4" t="str">
        <f t="shared" si="3"/>
        <v>CUB</v>
      </c>
      <c r="S41" s="4" t="str">
        <f t="shared" si="4"/>
        <v>FEMALE_CUB</v>
      </c>
      <c r="T41" s="4">
        <f>(YEAR(KZN_RAW_DATA!H41)-YEAR(KZN_RAW_DATA!F41))*12+MONTH(KZN_RAW_DATA!H41)-MONTH(KZN_RAW_DATA!F41)</f>
        <v>23</v>
      </c>
      <c r="U41" s="26">
        <f>IF(KZN_RAW_DATA!L41="Mortality",1,0)</f>
        <v>1</v>
      </c>
      <c r="V41" s="4" t="str">
        <f t="shared" si="5"/>
        <v>JUVENILE</v>
      </c>
      <c r="W41" s="4" t="str">
        <f t="shared" si="6"/>
        <v>FEMALE_JUVENILE</v>
      </c>
    </row>
    <row r="42" spans="1:23" x14ac:dyDescent="0.2">
      <c r="A42" s="3">
        <v>41</v>
      </c>
      <c r="B42" s="3" t="s">
        <v>220</v>
      </c>
      <c r="C42" s="3" t="s">
        <v>199</v>
      </c>
      <c r="D42" s="3" t="s">
        <v>9</v>
      </c>
      <c r="E42" s="3" t="s">
        <v>8</v>
      </c>
      <c r="F42" s="8">
        <v>38565</v>
      </c>
      <c r="G42" s="8">
        <v>38698</v>
      </c>
      <c r="H42" s="8">
        <v>38714</v>
      </c>
      <c r="I42" s="2">
        <f t="shared" si="7"/>
        <v>4.3835616438356165E-2</v>
      </c>
      <c r="J42" s="2">
        <f t="shared" si="8"/>
        <v>0.36438356164383562</v>
      </c>
      <c r="K42" s="2">
        <f t="shared" si="9"/>
        <v>0.40821917808219177</v>
      </c>
      <c r="L42" s="4" t="s">
        <v>173</v>
      </c>
      <c r="N42" s="3" t="s">
        <v>200</v>
      </c>
      <c r="O42" s="4">
        <v>41</v>
      </c>
      <c r="P42" s="4" t="s">
        <v>271</v>
      </c>
      <c r="Q42" s="4">
        <f>(YEAR(KZN_RAW_DATA!G42)-YEAR(KZN_RAW_DATA!F42))*12+MONTH(KZN_RAW_DATA!G42)-MONTH(KZN_RAW_DATA!F42)</f>
        <v>4</v>
      </c>
      <c r="R42" s="4" t="str">
        <f t="shared" si="3"/>
        <v>CUB</v>
      </c>
      <c r="S42" s="4" t="str">
        <f t="shared" si="4"/>
        <v>NA_CUB</v>
      </c>
      <c r="T42" s="4">
        <f>(YEAR(KZN_RAW_DATA!H42)-YEAR(KZN_RAW_DATA!F42))*12+MONTH(KZN_RAW_DATA!H42)-MONTH(KZN_RAW_DATA!F42)</f>
        <v>4</v>
      </c>
      <c r="U42" s="26">
        <f>IF(KZN_RAW_DATA!L42="Mortality",1,0)</f>
        <v>0</v>
      </c>
      <c r="V42" s="4" t="str">
        <f t="shared" si="5"/>
        <v>CUB</v>
      </c>
      <c r="W42" s="4" t="str">
        <f t="shared" si="6"/>
        <v>NA_CUB</v>
      </c>
    </row>
    <row r="43" spans="1:23" customFormat="1" x14ac:dyDescent="0.2">
      <c r="A43" s="3">
        <v>42</v>
      </c>
      <c r="B43" s="3" t="s">
        <v>104</v>
      </c>
      <c r="C43" s="4" t="s">
        <v>105</v>
      </c>
      <c r="D43" s="3" t="s">
        <v>13</v>
      </c>
      <c r="E43" s="3" t="s">
        <v>8</v>
      </c>
      <c r="F43" s="8">
        <v>38662</v>
      </c>
      <c r="G43" s="12">
        <v>38718</v>
      </c>
      <c r="H43" s="8">
        <v>40885</v>
      </c>
      <c r="I43" s="2">
        <f t="shared" si="7"/>
        <v>5.9369863013698634</v>
      </c>
      <c r="J43" s="2">
        <f t="shared" si="8"/>
        <v>0.15342465753424658</v>
      </c>
      <c r="K43" s="2">
        <f t="shared" si="9"/>
        <v>6.0904109589041093</v>
      </c>
      <c r="L43" s="11" t="s">
        <v>173</v>
      </c>
      <c r="M43" s="3"/>
      <c r="N43" s="5" t="s">
        <v>110</v>
      </c>
      <c r="O43" s="4">
        <v>42</v>
      </c>
      <c r="P43" s="4" t="s">
        <v>269</v>
      </c>
      <c r="Q43" s="4">
        <f>(YEAR(KZN_RAW_DATA!G43)-YEAR(KZN_RAW_DATA!F43))*12+MONTH(KZN_RAW_DATA!G43)-MONTH(KZN_RAW_DATA!F43)</f>
        <v>2</v>
      </c>
      <c r="R43" s="4" t="str">
        <f t="shared" si="3"/>
        <v>CUB</v>
      </c>
      <c r="S43" s="4" t="str">
        <f t="shared" si="4"/>
        <v>FEMALE_CUB</v>
      </c>
      <c r="T43" s="4">
        <f>(YEAR(KZN_RAW_DATA!H43)-YEAR(KZN_RAW_DATA!F43))*12+MONTH(KZN_RAW_DATA!H43)-MONTH(KZN_RAW_DATA!F43)</f>
        <v>73</v>
      </c>
      <c r="U43" s="26">
        <f>IF(KZN_RAW_DATA!L43="Mortality",1,0)</f>
        <v>0</v>
      </c>
      <c r="V43" s="4" t="str">
        <f t="shared" si="5"/>
        <v>ADULT_72_84</v>
      </c>
      <c r="W43" s="4" t="str">
        <f t="shared" si="6"/>
        <v>FEMALE_ADULT_72_84</v>
      </c>
    </row>
    <row r="44" spans="1:23" customFormat="1" x14ac:dyDescent="0.2">
      <c r="A44" s="3">
        <v>43</v>
      </c>
      <c r="B44" s="3" t="s">
        <v>86</v>
      </c>
      <c r="C44" s="4" t="s">
        <v>87</v>
      </c>
      <c r="D44" s="3" t="s">
        <v>7</v>
      </c>
      <c r="E44" s="3" t="s">
        <v>63</v>
      </c>
      <c r="F44" s="10">
        <v>37636</v>
      </c>
      <c r="G44" s="10">
        <v>38732</v>
      </c>
      <c r="H44" s="9">
        <v>38978</v>
      </c>
      <c r="I44" s="2">
        <f t="shared" si="7"/>
        <v>0.67397260273972603</v>
      </c>
      <c r="J44" s="2">
        <f t="shared" si="8"/>
        <v>3.0027397260273974</v>
      </c>
      <c r="K44" s="2">
        <f t="shared" si="9"/>
        <v>3.6767123287671235</v>
      </c>
      <c r="L44" s="11" t="s">
        <v>172</v>
      </c>
      <c r="M44" s="3" t="s">
        <v>9</v>
      </c>
      <c r="N44" s="4" t="s">
        <v>14</v>
      </c>
      <c r="O44" s="4">
        <v>43</v>
      </c>
      <c r="P44" s="4" t="s">
        <v>270</v>
      </c>
      <c r="Q44" s="4">
        <f>(YEAR(KZN_RAW_DATA!G44)-YEAR(KZN_RAW_DATA!F44))*12+MONTH(KZN_RAW_DATA!G44)-MONTH(KZN_RAW_DATA!F44)</f>
        <v>36</v>
      </c>
      <c r="R44" s="4" t="str">
        <f t="shared" si="3"/>
        <v>SUBADULT</v>
      </c>
      <c r="S44" s="4" t="str">
        <f t="shared" si="4"/>
        <v>MALE_SUBADULT</v>
      </c>
      <c r="T44" s="4">
        <f>(YEAR(KZN_RAW_DATA!H44)-YEAR(KZN_RAW_DATA!F44))*12+MONTH(KZN_RAW_DATA!H44)-MONTH(KZN_RAW_DATA!F44)</f>
        <v>44</v>
      </c>
      <c r="U44" s="26">
        <f>IF(KZN_RAW_DATA!L44="Mortality",1,0)</f>
        <v>1</v>
      </c>
      <c r="V44" s="4" t="str">
        <f t="shared" si="5"/>
        <v>ADULT_36_48</v>
      </c>
      <c r="W44" s="4" t="str">
        <f t="shared" si="6"/>
        <v>MALE_ADULT_36_48</v>
      </c>
    </row>
    <row r="45" spans="1:23" x14ac:dyDescent="0.2">
      <c r="A45" s="3">
        <v>44</v>
      </c>
      <c r="B45" s="3" t="s">
        <v>88</v>
      </c>
      <c r="C45" s="4" t="s">
        <v>89</v>
      </c>
      <c r="D45" s="3" t="s">
        <v>7</v>
      </c>
      <c r="E45" s="3" t="s">
        <v>8</v>
      </c>
      <c r="F45" s="8">
        <v>36985</v>
      </c>
      <c r="G45" s="12">
        <v>38811</v>
      </c>
      <c r="H45" s="8">
        <v>38825</v>
      </c>
      <c r="I45" s="2">
        <f t="shared" si="7"/>
        <v>3.8356164383561646E-2</v>
      </c>
      <c r="J45" s="2">
        <f t="shared" si="8"/>
        <v>5.0027397260273974</v>
      </c>
      <c r="K45" s="2">
        <f t="shared" si="9"/>
        <v>5.0410958904109586</v>
      </c>
      <c r="L45" s="11" t="s">
        <v>173</v>
      </c>
      <c r="N45" s="5" t="s">
        <v>47</v>
      </c>
      <c r="O45" s="4">
        <v>44</v>
      </c>
      <c r="P45" s="4" t="s">
        <v>270</v>
      </c>
      <c r="Q45" s="4">
        <f>(YEAR(KZN_RAW_DATA!G45)-YEAR(KZN_RAW_DATA!F45))*12+MONTH(KZN_RAW_DATA!G45)-MONTH(KZN_RAW_DATA!F45)</f>
        <v>60</v>
      </c>
      <c r="R45" s="4" t="str">
        <f t="shared" si="3"/>
        <v>ADULT_48_60</v>
      </c>
      <c r="S45" s="4" t="str">
        <f t="shared" si="4"/>
        <v>MALE_ADULT_48_60</v>
      </c>
      <c r="T45" s="4">
        <f>(YEAR(KZN_RAW_DATA!H45)-YEAR(KZN_RAW_DATA!F45))*12+MONTH(KZN_RAW_DATA!H45)-MONTH(KZN_RAW_DATA!F45)</f>
        <v>60</v>
      </c>
      <c r="U45" s="26">
        <f>IF(KZN_RAW_DATA!L45="Mortality",1,0)</f>
        <v>0</v>
      </c>
      <c r="V45" s="4" t="str">
        <f t="shared" si="5"/>
        <v>ADULT_48_60</v>
      </c>
      <c r="W45" s="4" t="str">
        <f t="shared" si="6"/>
        <v>MALE_ADULT_48_60</v>
      </c>
    </row>
    <row r="46" spans="1:23" x14ac:dyDescent="0.2">
      <c r="A46" s="3">
        <v>45</v>
      </c>
      <c r="B46" s="3" t="s">
        <v>90</v>
      </c>
      <c r="C46" s="4" t="s">
        <v>91</v>
      </c>
      <c r="D46" s="3" t="s">
        <v>13</v>
      </c>
      <c r="E46" s="3" t="s">
        <v>63</v>
      </c>
      <c r="F46" s="10">
        <v>34481</v>
      </c>
      <c r="G46" s="10">
        <v>38864</v>
      </c>
      <c r="H46" s="9">
        <v>39694</v>
      </c>
      <c r="I46" s="2">
        <f t="shared" si="7"/>
        <v>2.2739726027397262</v>
      </c>
      <c r="J46" s="2">
        <f t="shared" si="8"/>
        <v>12.008219178082191</v>
      </c>
      <c r="K46" s="2">
        <f t="shared" si="9"/>
        <v>14.282191780821918</v>
      </c>
      <c r="L46" s="11" t="s">
        <v>172</v>
      </c>
      <c r="M46" s="3" t="s">
        <v>10</v>
      </c>
      <c r="N46" s="4" t="s">
        <v>175</v>
      </c>
      <c r="O46" s="4">
        <v>45</v>
      </c>
      <c r="P46" s="4" t="s">
        <v>269</v>
      </c>
      <c r="Q46" s="4">
        <f>(YEAR(KZN_RAW_DATA!G46)-YEAR(KZN_RAW_DATA!F46))*12+MONTH(KZN_RAW_DATA!G46)-MONTH(KZN_RAW_DATA!F46)</f>
        <v>144</v>
      </c>
      <c r="R46" s="4" t="str">
        <f t="shared" si="3"/>
        <v>ADULT_84</v>
      </c>
      <c r="S46" s="4" t="str">
        <f t="shared" si="4"/>
        <v>FEMALE_ADULT_84</v>
      </c>
      <c r="T46" s="4">
        <f>(YEAR(KZN_RAW_DATA!H46)-YEAR(KZN_RAW_DATA!F46))*12+MONTH(KZN_RAW_DATA!H46)-MONTH(KZN_RAW_DATA!F46)</f>
        <v>172</v>
      </c>
      <c r="U46" s="26">
        <f>IF(KZN_RAW_DATA!L46="Mortality",1,0)</f>
        <v>1</v>
      </c>
      <c r="V46" s="4" t="str">
        <f t="shared" si="5"/>
        <v>ADULT_84</v>
      </c>
      <c r="W46" s="4" t="str">
        <f t="shared" si="6"/>
        <v>FEMALE_ADULT_84</v>
      </c>
    </row>
    <row r="47" spans="1:23" customFormat="1" x14ac:dyDescent="0.2">
      <c r="A47" s="3">
        <v>46</v>
      </c>
      <c r="B47" s="3" t="s">
        <v>106</v>
      </c>
      <c r="C47" s="4" t="s">
        <v>107</v>
      </c>
      <c r="D47" s="3" t="s">
        <v>7</v>
      </c>
      <c r="E47" s="3" t="s">
        <v>8</v>
      </c>
      <c r="F47" s="8">
        <v>38709</v>
      </c>
      <c r="G47" s="12">
        <v>38882</v>
      </c>
      <c r="H47" s="8">
        <v>39703</v>
      </c>
      <c r="I47" s="2">
        <f t="shared" si="7"/>
        <v>2.2493150684931509</v>
      </c>
      <c r="J47" s="2">
        <f t="shared" si="8"/>
        <v>0.47397260273972602</v>
      </c>
      <c r="K47" s="2">
        <f t="shared" si="9"/>
        <v>2.7232876712328768</v>
      </c>
      <c r="L47" s="11" t="s">
        <v>173</v>
      </c>
      <c r="M47" s="3"/>
      <c r="N47" s="4" t="s">
        <v>47</v>
      </c>
      <c r="O47" s="4">
        <v>46</v>
      </c>
      <c r="P47" s="4" t="s">
        <v>270</v>
      </c>
      <c r="Q47" s="4">
        <f>(YEAR(KZN_RAW_DATA!G47)-YEAR(KZN_RAW_DATA!F47))*12+MONTH(KZN_RAW_DATA!G47)-MONTH(KZN_RAW_DATA!F47)</f>
        <v>6</v>
      </c>
      <c r="R47" s="4" t="str">
        <f t="shared" si="3"/>
        <v>CUB</v>
      </c>
      <c r="S47" s="4" t="str">
        <f t="shared" si="4"/>
        <v>MALE_CUB</v>
      </c>
      <c r="T47" s="4">
        <f>(YEAR(KZN_RAW_DATA!H47)-YEAR(KZN_RAW_DATA!F47))*12+MONTH(KZN_RAW_DATA!H47)-MONTH(KZN_RAW_DATA!F47)</f>
        <v>33</v>
      </c>
      <c r="U47" s="26">
        <f>IF(KZN_RAW_DATA!L47="Mortality",1,0)</f>
        <v>0</v>
      </c>
      <c r="V47" s="4" t="str">
        <f t="shared" si="5"/>
        <v>SUBADULT</v>
      </c>
      <c r="W47" s="4" t="str">
        <f t="shared" si="6"/>
        <v>MALE_SUBADULT</v>
      </c>
    </row>
    <row r="48" spans="1:23" x14ac:dyDescent="0.2">
      <c r="A48" s="3">
        <v>47</v>
      </c>
      <c r="B48" s="3" t="s">
        <v>221</v>
      </c>
      <c r="C48" s="3" t="s">
        <v>201</v>
      </c>
      <c r="D48" s="3" t="s">
        <v>13</v>
      </c>
      <c r="E48" s="3" t="s">
        <v>8</v>
      </c>
      <c r="F48" s="8">
        <v>38709</v>
      </c>
      <c r="G48" s="8">
        <v>38882</v>
      </c>
      <c r="H48" s="8">
        <v>39169</v>
      </c>
      <c r="I48" s="2">
        <f t="shared" si="7"/>
        <v>0.78630136986301369</v>
      </c>
      <c r="J48" s="2">
        <f t="shared" si="8"/>
        <v>0.47397260273972602</v>
      </c>
      <c r="K48" s="2">
        <f t="shared" si="9"/>
        <v>1.2602739726027397</v>
      </c>
      <c r="L48" s="4" t="s">
        <v>173</v>
      </c>
      <c r="N48" s="3" t="s">
        <v>202</v>
      </c>
      <c r="O48" s="4">
        <v>47</v>
      </c>
      <c r="P48" s="4" t="s">
        <v>269</v>
      </c>
      <c r="Q48" s="4">
        <f>(YEAR(KZN_RAW_DATA!G48)-YEAR(KZN_RAW_DATA!F48))*12+MONTH(KZN_RAW_DATA!G48)-MONTH(KZN_RAW_DATA!F48)</f>
        <v>6</v>
      </c>
      <c r="R48" s="4" t="str">
        <f t="shared" si="3"/>
        <v>CUB</v>
      </c>
      <c r="S48" s="4" t="str">
        <f t="shared" si="4"/>
        <v>FEMALE_CUB</v>
      </c>
      <c r="T48" s="4">
        <f>(YEAR(KZN_RAW_DATA!H48)-YEAR(KZN_RAW_DATA!F48))*12+MONTH(KZN_RAW_DATA!H48)-MONTH(KZN_RAW_DATA!F48)</f>
        <v>15</v>
      </c>
      <c r="U48" s="26">
        <f>IF(KZN_RAW_DATA!L48="Mortality",1,0)</f>
        <v>0</v>
      </c>
      <c r="V48" s="4" t="str">
        <f t="shared" si="5"/>
        <v>JUVENILE</v>
      </c>
      <c r="W48" s="4" t="str">
        <f t="shared" si="6"/>
        <v>FEMALE_JUVENILE</v>
      </c>
    </row>
    <row r="49" spans="1:23" customFormat="1" x14ac:dyDescent="0.2">
      <c r="A49" s="3">
        <v>48</v>
      </c>
      <c r="B49" s="3" t="s">
        <v>92</v>
      </c>
      <c r="C49" s="4" t="s">
        <v>93</v>
      </c>
      <c r="D49" s="3" t="s">
        <v>7</v>
      </c>
      <c r="E49" s="3" t="s">
        <v>63</v>
      </c>
      <c r="F49" s="9">
        <v>38597</v>
      </c>
      <c r="G49" s="9">
        <v>38900</v>
      </c>
      <c r="H49" s="9">
        <v>39129</v>
      </c>
      <c r="I49" s="2">
        <f t="shared" si="7"/>
        <v>0.62739726027397258</v>
      </c>
      <c r="J49" s="2">
        <f t="shared" si="8"/>
        <v>0.83013698630136989</v>
      </c>
      <c r="K49" s="2">
        <f t="shared" si="9"/>
        <v>1.4575342465753425</v>
      </c>
      <c r="L49" s="11" t="s">
        <v>172</v>
      </c>
      <c r="M49" s="3" t="s">
        <v>25</v>
      </c>
      <c r="N49" s="4" t="s">
        <v>188</v>
      </c>
      <c r="O49" s="4">
        <v>48</v>
      </c>
      <c r="P49" s="4" t="s">
        <v>270</v>
      </c>
      <c r="Q49" s="4">
        <f>(YEAR(KZN_RAW_DATA!G49)-YEAR(KZN_RAW_DATA!F49))*12+MONTH(KZN_RAW_DATA!G49)-MONTH(KZN_RAW_DATA!F49)</f>
        <v>10</v>
      </c>
      <c r="R49" s="4" t="str">
        <f t="shared" si="3"/>
        <v>CUB</v>
      </c>
      <c r="S49" s="4" t="str">
        <f t="shared" si="4"/>
        <v>MALE_CUB</v>
      </c>
      <c r="T49" s="4">
        <f>(YEAR(KZN_RAW_DATA!H49)-YEAR(KZN_RAW_DATA!F49))*12+MONTH(KZN_RAW_DATA!H49)-MONTH(KZN_RAW_DATA!F49)</f>
        <v>17</v>
      </c>
      <c r="U49" s="26">
        <f>IF(KZN_RAW_DATA!L49="Mortality",1,0)</f>
        <v>1</v>
      </c>
      <c r="V49" s="4" t="str">
        <f t="shared" si="5"/>
        <v>JUVENILE</v>
      </c>
      <c r="W49" s="4" t="str">
        <f t="shared" si="6"/>
        <v>MALE_JUVENILE</v>
      </c>
    </row>
    <row r="50" spans="1:23" customFormat="1" x14ac:dyDescent="0.2">
      <c r="A50" s="3">
        <v>49</v>
      </c>
      <c r="B50" s="3" t="s">
        <v>98</v>
      </c>
      <c r="C50" s="4" t="s">
        <v>99</v>
      </c>
      <c r="D50" s="3" t="s">
        <v>7</v>
      </c>
      <c r="E50" s="3" t="s">
        <v>8</v>
      </c>
      <c r="F50" s="8">
        <v>37462</v>
      </c>
      <c r="G50" s="12">
        <v>38923</v>
      </c>
      <c r="H50" s="8">
        <v>39092</v>
      </c>
      <c r="I50" s="2">
        <f t="shared" si="7"/>
        <v>0.46301369863013697</v>
      </c>
      <c r="J50" s="2">
        <f t="shared" si="8"/>
        <v>4.0027397260273974</v>
      </c>
      <c r="K50" s="2">
        <f t="shared" si="9"/>
        <v>4.4657534246575343</v>
      </c>
      <c r="L50" s="11" t="s">
        <v>173</v>
      </c>
      <c r="M50" s="3"/>
      <c r="N50" s="4" t="s">
        <v>185</v>
      </c>
      <c r="O50" s="4">
        <v>49</v>
      </c>
      <c r="P50" s="4" t="s">
        <v>270</v>
      </c>
      <c r="Q50" s="4">
        <f>(YEAR(KZN_RAW_DATA!G50)-YEAR(KZN_RAW_DATA!F50))*12+MONTH(KZN_RAW_DATA!G50)-MONTH(KZN_RAW_DATA!F50)</f>
        <v>48</v>
      </c>
      <c r="R50" s="4" t="str">
        <f t="shared" si="3"/>
        <v>ADULT_36_48</v>
      </c>
      <c r="S50" s="4" t="str">
        <f t="shared" si="4"/>
        <v>MALE_ADULT_36_48</v>
      </c>
      <c r="T50" s="4">
        <f>(YEAR(KZN_RAW_DATA!H50)-YEAR(KZN_RAW_DATA!F50))*12+MONTH(KZN_RAW_DATA!H50)-MONTH(KZN_RAW_DATA!F50)</f>
        <v>54</v>
      </c>
      <c r="U50" s="26">
        <f>IF(KZN_RAW_DATA!L50="Mortality",1,0)</f>
        <v>0</v>
      </c>
      <c r="V50" s="4" t="str">
        <f t="shared" si="5"/>
        <v>ADULT_48_60</v>
      </c>
      <c r="W50" s="4" t="str">
        <f t="shared" si="6"/>
        <v>MALE_ADULT_48_60</v>
      </c>
    </row>
    <row r="51" spans="1:23" customFormat="1" x14ac:dyDescent="0.2">
      <c r="A51" s="3">
        <v>50</v>
      </c>
      <c r="B51" s="3" t="s">
        <v>100</v>
      </c>
      <c r="C51" s="4" t="s">
        <v>101</v>
      </c>
      <c r="D51" s="3" t="s">
        <v>13</v>
      </c>
      <c r="E51" s="3" t="s">
        <v>63</v>
      </c>
      <c r="F51" s="10">
        <v>38679</v>
      </c>
      <c r="G51" s="10">
        <v>38983</v>
      </c>
      <c r="H51" s="9">
        <v>39591</v>
      </c>
      <c r="I51" s="2">
        <f t="shared" si="7"/>
        <v>1.6657534246575343</v>
      </c>
      <c r="J51" s="2">
        <f t="shared" si="8"/>
        <v>0.83287671232876714</v>
      </c>
      <c r="K51" s="2">
        <f t="shared" si="9"/>
        <v>2.4986301369863013</v>
      </c>
      <c r="L51" s="11" t="s">
        <v>173</v>
      </c>
      <c r="M51" s="1"/>
      <c r="N51" s="4" t="s">
        <v>176</v>
      </c>
      <c r="O51" s="4">
        <v>50</v>
      </c>
      <c r="P51" s="4" t="s">
        <v>269</v>
      </c>
      <c r="Q51" s="4">
        <f>(YEAR(KZN_RAW_DATA!G51)-YEAR(KZN_RAW_DATA!F51))*12+MONTH(KZN_RAW_DATA!G51)-MONTH(KZN_RAW_DATA!F51)</f>
        <v>10</v>
      </c>
      <c r="R51" s="4" t="str">
        <f t="shared" si="3"/>
        <v>CUB</v>
      </c>
      <c r="S51" s="4" t="str">
        <f t="shared" si="4"/>
        <v>FEMALE_CUB</v>
      </c>
      <c r="T51" s="4">
        <f>(YEAR(KZN_RAW_DATA!H51)-YEAR(KZN_RAW_DATA!F51))*12+MONTH(KZN_RAW_DATA!H51)-MONTH(KZN_RAW_DATA!F51)</f>
        <v>30</v>
      </c>
      <c r="U51" s="26">
        <f>IF(KZN_RAW_DATA!L51="Mortality",1,0)</f>
        <v>0</v>
      </c>
      <c r="V51" s="4" t="str">
        <f t="shared" si="5"/>
        <v>SUBADULT</v>
      </c>
      <c r="W51" s="4" t="str">
        <f t="shared" si="6"/>
        <v>FEMALE_SUBADULT</v>
      </c>
    </row>
    <row r="52" spans="1:23" x14ac:dyDescent="0.2">
      <c r="A52" s="3">
        <v>51</v>
      </c>
      <c r="B52" s="3" t="s">
        <v>102</v>
      </c>
      <c r="C52" s="4" t="s">
        <v>103</v>
      </c>
      <c r="D52" s="3" t="s">
        <v>13</v>
      </c>
      <c r="E52" s="3" t="s">
        <v>63</v>
      </c>
      <c r="F52" s="10">
        <v>37523</v>
      </c>
      <c r="G52" s="10">
        <v>38984</v>
      </c>
      <c r="H52" s="9">
        <v>39432</v>
      </c>
      <c r="I52" s="2">
        <f t="shared" si="7"/>
        <v>1.2273972602739727</v>
      </c>
      <c r="J52" s="2">
        <f t="shared" si="8"/>
        <v>4.0027397260273974</v>
      </c>
      <c r="K52" s="2">
        <f t="shared" si="9"/>
        <v>5.2301369863013702</v>
      </c>
      <c r="L52" s="11" t="s">
        <v>173</v>
      </c>
      <c r="M52" s="1"/>
      <c r="N52" s="4" t="s">
        <v>47</v>
      </c>
      <c r="O52" s="4">
        <v>51</v>
      </c>
      <c r="P52" s="4" t="s">
        <v>269</v>
      </c>
      <c r="Q52" s="4">
        <f>(YEAR(KZN_RAW_DATA!G52)-YEAR(KZN_RAW_DATA!F52))*12+MONTH(KZN_RAW_DATA!G52)-MONTH(KZN_RAW_DATA!F52)</f>
        <v>48</v>
      </c>
      <c r="R52" s="4" t="str">
        <f t="shared" si="3"/>
        <v>ADULT_36_48</v>
      </c>
      <c r="S52" s="4" t="str">
        <f t="shared" si="4"/>
        <v>FEMALE_ADULT_36_48</v>
      </c>
      <c r="T52" s="4">
        <f>(YEAR(KZN_RAW_DATA!H52)-YEAR(KZN_RAW_DATA!F52))*12+MONTH(KZN_RAW_DATA!H52)-MONTH(KZN_RAW_DATA!F52)</f>
        <v>63</v>
      </c>
      <c r="U52" s="26">
        <f>IF(KZN_RAW_DATA!L52="Mortality",1,0)</f>
        <v>0</v>
      </c>
      <c r="V52" s="4" t="str">
        <f t="shared" si="5"/>
        <v>ADULT_60_72</v>
      </c>
      <c r="W52" s="4" t="str">
        <f t="shared" si="6"/>
        <v>FEMALE_ADULT_60_72</v>
      </c>
    </row>
    <row r="53" spans="1:23" x14ac:dyDescent="0.2">
      <c r="A53" s="3">
        <v>52</v>
      </c>
      <c r="B53" s="3" t="s">
        <v>111</v>
      </c>
      <c r="C53" s="4" t="s">
        <v>112</v>
      </c>
      <c r="D53" s="3" t="s">
        <v>13</v>
      </c>
      <c r="E53" s="3" t="s">
        <v>8</v>
      </c>
      <c r="F53" s="8">
        <v>39019</v>
      </c>
      <c r="G53" s="12">
        <v>39044</v>
      </c>
      <c r="H53" s="8">
        <v>39970</v>
      </c>
      <c r="I53" s="2">
        <f t="shared" si="7"/>
        <v>2.536986301369863</v>
      </c>
      <c r="J53" s="2">
        <f t="shared" si="8"/>
        <v>6.8493150684931503E-2</v>
      </c>
      <c r="K53" s="2">
        <f t="shared" si="9"/>
        <v>2.6054794520547944</v>
      </c>
      <c r="L53" s="11" t="s">
        <v>172</v>
      </c>
      <c r="M53" s="3" t="s">
        <v>22</v>
      </c>
      <c r="N53" s="5" t="s">
        <v>180</v>
      </c>
      <c r="O53" s="4">
        <v>52</v>
      </c>
      <c r="P53" s="4" t="s">
        <v>269</v>
      </c>
      <c r="Q53" s="4">
        <f>(YEAR(KZN_RAW_DATA!G53)-YEAR(KZN_RAW_DATA!F53))*12+MONTH(KZN_RAW_DATA!G53)-MONTH(KZN_RAW_DATA!F53)</f>
        <v>1</v>
      </c>
      <c r="R53" s="4" t="str">
        <f t="shared" si="3"/>
        <v>CUB</v>
      </c>
      <c r="S53" s="4" t="str">
        <f t="shared" si="4"/>
        <v>FEMALE_CUB</v>
      </c>
      <c r="T53" s="4">
        <f>(YEAR(KZN_RAW_DATA!H53)-YEAR(KZN_RAW_DATA!F53))*12+MONTH(KZN_RAW_DATA!H53)-MONTH(KZN_RAW_DATA!F53)</f>
        <v>32</v>
      </c>
      <c r="U53" s="26">
        <f>IF(KZN_RAW_DATA!L53="Mortality",1,0)</f>
        <v>1</v>
      </c>
      <c r="V53" s="4" t="str">
        <f t="shared" si="5"/>
        <v>SUBADULT</v>
      </c>
      <c r="W53" s="4" t="str">
        <f t="shared" si="6"/>
        <v>FEMALE_SUBADULT</v>
      </c>
    </row>
    <row r="54" spans="1:23" x14ac:dyDescent="0.2">
      <c r="A54" s="3">
        <v>53</v>
      </c>
      <c r="B54" s="3" t="s">
        <v>222</v>
      </c>
      <c r="C54" s="3" t="s">
        <v>203</v>
      </c>
      <c r="D54" s="3" t="s">
        <v>9</v>
      </c>
      <c r="E54" s="3" t="s">
        <v>8</v>
      </c>
      <c r="F54" s="8">
        <v>39027</v>
      </c>
      <c r="G54" s="8">
        <v>39088</v>
      </c>
      <c r="H54" s="8">
        <v>39091</v>
      </c>
      <c r="I54" s="2">
        <f t="shared" si="7"/>
        <v>8.21917808219178E-3</v>
      </c>
      <c r="J54" s="2">
        <f t="shared" si="8"/>
        <v>0.16712328767123288</v>
      </c>
      <c r="K54" s="2">
        <f t="shared" si="9"/>
        <v>0.17534246575342466</v>
      </c>
      <c r="L54" s="4" t="s">
        <v>172</v>
      </c>
      <c r="M54" s="3" t="s">
        <v>25</v>
      </c>
      <c r="N54" s="3" t="s">
        <v>206</v>
      </c>
      <c r="O54" s="4">
        <v>53</v>
      </c>
      <c r="P54" s="4" t="s">
        <v>271</v>
      </c>
      <c r="Q54" s="4">
        <f>(YEAR(KZN_RAW_DATA!G54)-YEAR(KZN_RAW_DATA!F54))*12+MONTH(KZN_RAW_DATA!G54)-MONTH(KZN_RAW_DATA!F54)</f>
        <v>2</v>
      </c>
      <c r="R54" s="4" t="str">
        <f t="shared" si="3"/>
        <v>CUB</v>
      </c>
      <c r="S54" s="4" t="str">
        <f t="shared" si="4"/>
        <v>NA_CUB</v>
      </c>
      <c r="T54" s="4">
        <f>(YEAR(KZN_RAW_DATA!H54)-YEAR(KZN_RAW_DATA!F54))*12+MONTH(KZN_RAW_DATA!H54)-MONTH(KZN_RAW_DATA!F54)</f>
        <v>2</v>
      </c>
      <c r="U54" s="26">
        <f>IF(KZN_RAW_DATA!L54="Mortality",1,0)</f>
        <v>1</v>
      </c>
      <c r="V54" s="4" t="str">
        <f t="shared" si="5"/>
        <v>CUB</v>
      </c>
      <c r="W54" s="4" t="str">
        <f t="shared" si="6"/>
        <v>NA_CUB</v>
      </c>
    </row>
    <row r="55" spans="1:23" customFormat="1" x14ac:dyDescent="0.2">
      <c r="A55" s="3">
        <v>54</v>
      </c>
      <c r="B55" s="3" t="s">
        <v>223</v>
      </c>
      <c r="C55" s="3" t="s">
        <v>204</v>
      </c>
      <c r="D55" s="3" t="s">
        <v>9</v>
      </c>
      <c r="E55" s="3" t="s">
        <v>8</v>
      </c>
      <c r="F55" s="8">
        <v>39027</v>
      </c>
      <c r="G55" s="8">
        <v>39088</v>
      </c>
      <c r="H55" s="8">
        <v>39091</v>
      </c>
      <c r="I55" s="2">
        <f t="shared" si="7"/>
        <v>8.21917808219178E-3</v>
      </c>
      <c r="J55" s="2">
        <f t="shared" si="8"/>
        <v>0.16712328767123288</v>
      </c>
      <c r="K55" s="2">
        <f t="shared" si="9"/>
        <v>0.17534246575342466</v>
      </c>
      <c r="L55" s="4" t="s">
        <v>172</v>
      </c>
      <c r="M55" s="3" t="s">
        <v>25</v>
      </c>
      <c r="N55" s="3" t="s">
        <v>206</v>
      </c>
      <c r="O55" s="4">
        <v>54</v>
      </c>
      <c r="P55" s="4" t="s">
        <v>271</v>
      </c>
      <c r="Q55" s="4">
        <f>(YEAR(KZN_RAW_DATA!G55)-YEAR(KZN_RAW_DATA!F55))*12+MONTH(KZN_RAW_DATA!G55)-MONTH(KZN_RAW_DATA!F55)</f>
        <v>2</v>
      </c>
      <c r="R55" s="4" t="str">
        <f t="shared" si="3"/>
        <v>CUB</v>
      </c>
      <c r="S55" s="4" t="str">
        <f t="shared" si="4"/>
        <v>NA_CUB</v>
      </c>
      <c r="T55" s="4">
        <f>(YEAR(KZN_RAW_DATA!H55)-YEAR(KZN_RAW_DATA!F55))*12+MONTH(KZN_RAW_DATA!H55)-MONTH(KZN_RAW_DATA!F55)</f>
        <v>2</v>
      </c>
      <c r="U55" s="26">
        <f>IF(KZN_RAW_DATA!L55="Mortality",1,0)</f>
        <v>1</v>
      </c>
      <c r="V55" s="4" t="str">
        <f t="shared" si="5"/>
        <v>CUB</v>
      </c>
      <c r="W55" s="4" t="str">
        <f t="shared" si="6"/>
        <v>NA_CUB</v>
      </c>
    </row>
    <row r="56" spans="1:23" customFormat="1" x14ac:dyDescent="0.2">
      <c r="A56" s="3">
        <v>55</v>
      </c>
      <c r="B56" s="3" t="s">
        <v>119</v>
      </c>
      <c r="C56" s="4" t="s">
        <v>120</v>
      </c>
      <c r="D56" s="3" t="s">
        <v>13</v>
      </c>
      <c r="E56" s="3" t="s">
        <v>8</v>
      </c>
      <c r="F56" s="8">
        <v>39067</v>
      </c>
      <c r="G56" s="12">
        <v>39142</v>
      </c>
      <c r="H56" s="8">
        <v>39482</v>
      </c>
      <c r="I56" s="2">
        <f t="shared" si="7"/>
        <v>0.93150684931506844</v>
      </c>
      <c r="J56" s="2">
        <f t="shared" si="8"/>
        <v>0.20547945205479451</v>
      </c>
      <c r="K56" s="2">
        <f t="shared" si="9"/>
        <v>1.1369863013698631</v>
      </c>
      <c r="L56" s="11" t="s">
        <v>173</v>
      </c>
      <c r="M56" s="3"/>
      <c r="N56" s="4" t="s">
        <v>178</v>
      </c>
      <c r="O56" s="4">
        <v>55</v>
      </c>
      <c r="P56" s="4" t="s">
        <v>269</v>
      </c>
      <c r="Q56" s="4">
        <f>(YEAR(KZN_RAW_DATA!G56)-YEAR(KZN_RAW_DATA!F56))*12+MONTH(KZN_RAW_DATA!G56)-MONTH(KZN_RAW_DATA!F56)</f>
        <v>3</v>
      </c>
      <c r="R56" s="4" t="str">
        <f t="shared" si="3"/>
        <v>CUB</v>
      </c>
      <c r="S56" s="4" t="str">
        <f t="shared" si="4"/>
        <v>FEMALE_CUB</v>
      </c>
      <c r="T56" s="4">
        <f>(YEAR(KZN_RAW_DATA!H56)-YEAR(KZN_RAW_DATA!F56))*12+MONTH(KZN_RAW_DATA!H56)-MONTH(KZN_RAW_DATA!F56)</f>
        <v>14</v>
      </c>
      <c r="U56" s="26">
        <f>IF(KZN_RAW_DATA!L56="Mortality",1,0)</f>
        <v>0</v>
      </c>
      <c r="V56" s="4" t="str">
        <f t="shared" si="5"/>
        <v>JUVENILE</v>
      </c>
      <c r="W56" s="4" t="str">
        <f t="shared" si="6"/>
        <v>FEMALE_JUVENILE</v>
      </c>
    </row>
    <row r="57" spans="1:23" x14ac:dyDescent="0.2">
      <c r="A57" s="3">
        <v>56</v>
      </c>
      <c r="B57" s="3" t="s">
        <v>108</v>
      </c>
      <c r="C57" s="4" t="s">
        <v>109</v>
      </c>
      <c r="D57" s="3" t="s">
        <v>7</v>
      </c>
      <c r="E57" s="3" t="s">
        <v>63</v>
      </c>
      <c r="F57" s="10">
        <v>38880</v>
      </c>
      <c r="G57" s="10">
        <v>39245</v>
      </c>
      <c r="H57" s="9">
        <v>39245</v>
      </c>
      <c r="I57" s="2">
        <f t="shared" si="7"/>
        <v>0</v>
      </c>
      <c r="J57" s="2">
        <f t="shared" si="8"/>
        <v>1</v>
      </c>
      <c r="K57" s="2">
        <f t="shared" si="9"/>
        <v>1</v>
      </c>
      <c r="L57" s="11" t="s">
        <v>173</v>
      </c>
      <c r="M57" s="1"/>
      <c r="N57" s="5" t="s">
        <v>110</v>
      </c>
      <c r="O57" s="4">
        <v>56</v>
      </c>
      <c r="P57" s="4" t="s">
        <v>270</v>
      </c>
      <c r="Q57" s="4">
        <f>(YEAR(KZN_RAW_DATA!G57)-YEAR(KZN_RAW_DATA!F57))*12+MONTH(KZN_RAW_DATA!G57)-MONTH(KZN_RAW_DATA!F57)</f>
        <v>12</v>
      </c>
      <c r="R57" s="4" t="str">
        <f t="shared" si="3"/>
        <v>CUB</v>
      </c>
      <c r="S57" s="4" t="str">
        <f t="shared" si="4"/>
        <v>MALE_CUB</v>
      </c>
      <c r="T57" s="4">
        <f>(YEAR(KZN_RAW_DATA!H57)-YEAR(KZN_RAW_DATA!F57))*12+MONTH(KZN_RAW_DATA!H57)-MONTH(KZN_RAW_DATA!F57)</f>
        <v>12</v>
      </c>
      <c r="U57" s="26">
        <f>IF(KZN_RAW_DATA!L57="Mortality",1,0)</f>
        <v>0</v>
      </c>
      <c r="V57" s="4" t="str">
        <f t="shared" si="5"/>
        <v>CUB</v>
      </c>
      <c r="W57" s="4" t="str">
        <f t="shared" si="6"/>
        <v>MALE_CUB</v>
      </c>
    </row>
    <row r="58" spans="1:23" x14ac:dyDescent="0.2">
      <c r="A58" s="3">
        <v>57</v>
      </c>
      <c r="B58" s="3" t="s">
        <v>113</v>
      </c>
      <c r="C58" s="4" t="s">
        <v>114</v>
      </c>
      <c r="D58" s="3" t="s">
        <v>7</v>
      </c>
      <c r="E58" s="3" t="s">
        <v>63</v>
      </c>
      <c r="F58" s="10">
        <v>38545</v>
      </c>
      <c r="G58" s="10">
        <v>39275</v>
      </c>
      <c r="H58" s="9">
        <v>39626</v>
      </c>
      <c r="I58" s="2">
        <f t="shared" si="7"/>
        <v>0.9616438356164384</v>
      </c>
      <c r="J58" s="2">
        <f t="shared" si="8"/>
        <v>2</v>
      </c>
      <c r="K58" s="2">
        <f t="shared" si="9"/>
        <v>2.9616438356164383</v>
      </c>
      <c r="L58" s="11" t="s">
        <v>172</v>
      </c>
      <c r="M58" s="3" t="s">
        <v>10</v>
      </c>
      <c r="N58" s="4" t="s">
        <v>175</v>
      </c>
      <c r="O58" s="4">
        <v>57</v>
      </c>
      <c r="P58" s="4" t="s">
        <v>270</v>
      </c>
      <c r="Q58" s="4">
        <f>(YEAR(KZN_RAW_DATA!G58)-YEAR(KZN_RAW_DATA!F58))*12+MONTH(KZN_RAW_DATA!G58)-MONTH(KZN_RAW_DATA!F58)</f>
        <v>24</v>
      </c>
      <c r="R58" s="4" t="str">
        <f t="shared" si="3"/>
        <v>JUVENILE</v>
      </c>
      <c r="S58" s="4" t="str">
        <f t="shared" si="4"/>
        <v>MALE_JUVENILE</v>
      </c>
      <c r="T58" s="4">
        <f>(YEAR(KZN_RAW_DATA!H58)-YEAR(KZN_RAW_DATA!F58))*12+MONTH(KZN_RAW_DATA!H58)-MONTH(KZN_RAW_DATA!F58)</f>
        <v>35</v>
      </c>
      <c r="U58" s="26">
        <f>IF(KZN_RAW_DATA!L58="Mortality",1,0)</f>
        <v>1</v>
      </c>
      <c r="V58" s="4" t="str">
        <f t="shared" si="5"/>
        <v>SUBADULT</v>
      </c>
      <c r="W58" s="4" t="str">
        <f t="shared" si="6"/>
        <v>MALE_SUBADULT</v>
      </c>
    </row>
    <row r="59" spans="1:23" x14ac:dyDescent="0.2">
      <c r="A59" s="3">
        <v>58</v>
      </c>
      <c r="B59" s="3" t="s">
        <v>115</v>
      </c>
      <c r="C59" s="4" t="s">
        <v>116</v>
      </c>
      <c r="D59" s="3" t="s">
        <v>7</v>
      </c>
      <c r="E59" s="3" t="s">
        <v>63</v>
      </c>
      <c r="F59" s="10">
        <v>38551</v>
      </c>
      <c r="G59" s="10">
        <v>39281</v>
      </c>
      <c r="H59" s="9">
        <v>39884</v>
      </c>
      <c r="I59" s="2">
        <f t="shared" si="7"/>
        <v>1.6520547945205479</v>
      </c>
      <c r="J59" s="2">
        <f t="shared" si="8"/>
        <v>2</v>
      </c>
      <c r="K59" s="2">
        <f t="shared" si="9"/>
        <v>3.6520547945205482</v>
      </c>
      <c r="L59" s="11" t="s">
        <v>173</v>
      </c>
      <c r="M59" s="1"/>
      <c r="N59" s="4" t="s">
        <v>190</v>
      </c>
      <c r="O59" s="4">
        <v>58</v>
      </c>
      <c r="P59" s="4" t="s">
        <v>270</v>
      </c>
      <c r="Q59" s="4">
        <f>(YEAR(KZN_RAW_DATA!G59)-YEAR(KZN_RAW_DATA!F59))*12+MONTH(KZN_RAW_DATA!G59)-MONTH(KZN_RAW_DATA!F59)</f>
        <v>24</v>
      </c>
      <c r="R59" s="4" t="str">
        <f t="shared" si="3"/>
        <v>JUVENILE</v>
      </c>
      <c r="S59" s="4" t="str">
        <f t="shared" si="4"/>
        <v>MALE_JUVENILE</v>
      </c>
      <c r="T59" s="4">
        <f>(YEAR(KZN_RAW_DATA!H59)-YEAR(KZN_RAW_DATA!F59))*12+MONTH(KZN_RAW_DATA!H59)-MONTH(KZN_RAW_DATA!F59)</f>
        <v>44</v>
      </c>
      <c r="U59" s="26">
        <f>IF(KZN_RAW_DATA!L59="Mortality",1,0)</f>
        <v>0</v>
      </c>
      <c r="V59" s="4" t="str">
        <f t="shared" si="5"/>
        <v>ADULT_36_48</v>
      </c>
      <c r="W59" s="4" t="str">
        <f t="shared" si="6"/>
        <v>MALE_ADULT_36_48</v>
      </c>
    </row>
    <row r="60" spans="1:23" customFormat="1" x14ac:dyDescent="0.2">
      <c r="A60" s="3">
        <v>59</v>
      </c>
      <c r="B60" s="3" t="s">
        <v>117</v>
      </c>
      <c r="C60" s="4" t="s">
        <v>118</v>
      </c>
      <c r="D60" s="3" t="s">
        <v>13</v>
      </c>
      <c r="E60" s="3" t="s">
        <v>63</v>
      </c>
      <c r="F60" s="10">
        <v>38737</v>
      </c>
      <c r="G60" s="10">
        <v>39283</v>
      </c>
      <c r="H60" s="9">
        <v>39885</v>
      </c>
      <c r="I60" s="2">
        <f t="shared" si="7"/>
        <v>1.6493150684931508</v>
      </c>
      <c r="J60" s="2">
        <f t="shared" si="8"/>
        <v>1.4958904109589042</v>
      </c>
      <c r="K60" s="2">
        <f t="shared" si="9"/>
        <v>3.1452054794520548</v>
      </c>
      <c r="L60" s="11" t="s">
        <v>173</v>
      </c>
      <c r="M60" s="1"/>
      <c r="N60" s="4" t="s">
        <v>190</v>
      </c>
      <c r="O60" s="4">
        <v>59</v>
      </c>
      <c r="P60" s="4" t="s">
        <v>269</v>
      </c>
      <c r="Q60" s="4">
        <f>(YEAR(KZN_RAW_DATA!G60)-YEAR(KZN_RAW_DATA!F60))*12+MONTH(KZN_RAW_DATA!G60)-MONTH(KZN_RAW_DATA!F60)</f>
        <v>18</v>
      </c>
      <c r="R60" s="4" t="str">
        <f t="shared" si="3"/>
        <v>JUVENILE</v>
      </c>
      <c r="S60" s="4" t="str">
        <f t="shared" si="4"/>
        <v>FEMALE_JUVENILE</v>
      </c>
      <c r="T60" s="4">
        <f>(YEAR(KZN_RAW_DATA!H60)-YEAR(KZN_RAW_DATA!F60))*12+MONTH(KZN_RAW_DATA!H60)-MONTH(KZN_RAW_DATA!F60)</f>
        <v>38</v>
      </c>
      <c r="U60" s="26">
        <f>IF(KZN_RAW_DATA!L60="Mortality",1,0)</f>
        <v>0</v>
      </c>
      <c r="V60" s="4" t="str">
        <f t="shared" si="5"/>
        <v>ADULT_36_48</v>
      </c>
      <c r="W60" s="4" t="str">
        <f t="shared" si="6"/>
        <v>FEMALE_ADULT_36_48</v>
      </c>
    </row>
    <row r="61" spans="1:23" x14ac:dyDescent="0.2">
      <c r="A61" s="3">
        <v>60</v>
      </c>
      <c r="B61" s="3" t="s">
        <v>131</v>
      </c>
      <c r="C61" s="4" t="s">
        <v>132</v>
      </c>
      <c r="D61" s="3" t="s">
        <v>7</v>
      </c>
      <c r="E61" s="3" t="s">
        <v>8</v>
      </c>
      <c r="F61" s="8">
        <v>39315</v>
      </c>
      <c r="G61" s="8">
        <v>39377</v>
      </c>
      <c r="H61" s="8">
        <v>39715</v>
      </c>
      <c r="I61" s="2">
        <f t="shared" si="7"/>
        <v>0.92602739726027394</v>
      </c>
      <c r="J61" s="2">
        <f t="shared" si="8"/>
        <v>0.16986301369863013</v>
      </c>
      <c r="K61" s="2">
        <f t="shared" si="9"/>
        <v>1.095890410958904</v>
      </c>
      <c r="L61" s="11" t="s">
        <v>173</v>
      </c>
      <c r="N61" s="5" t="s">
        <v>47</v>
      </c>
      <c r="O61" s="4">
        <v>60</v>
      </c>
      <c r="P61" s="4" t="s">
        <v>270</v>
      </c>
      <c r="Q61" s="4">
        <f>(YEAR(KZN_RAW_DATA!G61)-YEAR(KZN_RAW_DATA!F61))*12+MONTH(KZN_RAW_DATA!G61)-MONTH(KZN_RAW_DATA!F61)</f>
        <v>2</v>
      </c>
      <c r="R61" s="4" t="str">
        <f t="shared" si="3"/>
        <v>CUB</v>
      </c>
      <c r="S61" s="4" t="str">
        <f t="shared" si="4"/>
        <v>MALE_CUB</v>
      </c>
      <c r="T61" s="4">
        <f>(YEAR(KZN_RAW_DATA!H61)-YEAR(KZN_RAW_DATA!F61))*12+MONTH(KZN_RAW_DATA!H61)-MONTH(KZN_RAW_DATA!F61)</f>
        <v>13</v>
      </c>
      <c r="U61" s="26">
        <f>IF(KZN_RAW_DATA!L61="Mortality",1,0)</f>
        <v>0</v>
      </c>
      <c r="V61" s="4" t="str">
        <f t="shared" si="5"/>
        <v>JUVENILE</v>
      </c>
      <c r="W61" s="4" t="str">
        <f t="shared" si="6"/>
        <v>MALE_JUVENILE</v>
      </c>
    </row>
    <row r="62" spans="1:23" x14ac:dyDescent="0.2">
      <c r="A62" s="3">
        <v>61</v>
      </c>
      <c r="B62" s="3" t="s">
        <v>225</v>
      </c>
      <c r="C62" s="3" t="s">
        <v>207</v>
      </c>
      <c r="D62" s="3" t="s">
        <v>13</v>
      </c>
      <c r="E62" s="3" t="s">
        <v>8</v>
      </c>
      <c r="F62" s="8">
        <v>39315</v>
      </c>
      <c r="G62" s="8">
        <v>39377</v>
      </c>
      <c r="H62" s="8">
        <v>39518</v>
      </c>
      <c r="I62" s="2">
        <f t="shared" si="7"/>
        <v>0.38630136986301372</v>
      </c>
      <c r="J62" s="2">
        <f t="shared" si="8"/>
        <v>0.16986301369863013</v>
      </c>
      <c r="K62" s="2">
        <f t="shared" si="9"/>
        <v>0.55616438356164388</v>
      </c>
      <c r="L62" s="4" t="s">
        <v>173</v>
      </c>
      <c r="N62" s="3" t="s">
        <v>200</v>
      </c>
      <c r="O62" s="4">
        <v>61</v>
      </c>
      <c r="P62" s="4" t="s">
        <v>269</v>
      </c>
      <c r="Q62" s="4">
        <f>(YEAR(KZN_RAW_DATA!G62)-YEAR(KZN_RAW_DATA!F62))*12+MONTH(KZN_RAW_DATA!G62)-MONTH(KZN_RAW_DATA!F62)</f>
        <v>2</v>
      </c>
      <c r="R62" s="4" t="str">
        <f t="shared" si="3"/>
        <v>CUB</v>
      </c>
      <c r="S62" s="4" t="str">
        <f t="shared" si="4"/>
        <v>FEMALE_CUB</v>
      </c>
      <c r="T62" s="4">
        <f>(YEAR(KZN_RAW_DATA!H62)-YEAR(KZN_RAW_DATA!F62))*12+MONTH(KZN_RAW_DATA!H62)-MONTH(KZN_RAW_DATA!F62)</f>
        <v>7</v>
      </c>
      <c r="U62" s="26">
        <f>IF(KZN_RAW_DATA!L62="Mortality",1,0)</f>
        <v>0</v>
      </c>
      <c r="V62" s="4" t="str">
        <f t="shared" si="5"/>
        <v>CUB</v>
      </c>
      <c r="W62" s="4" t="str">
        <f t="shared" si="6"/>
        <v>FEMALE_CUB</v>
      </c>
    </row>
    <row r="63" spans="1:23" x14ac:dyDescent="0.2">
      <c r="A63" s="3">
        <v>62</v>
      </c>
      <c r="B63" s="3" t="s">
        <v>129</v>
      </c>
      <c r="C63" s="4" t="s">
        <v>130</v>
      </c>
      <c r="D63" s="3" t="s">
        <v>13</v>
      </c>
      <c r="E63" s="3" t="s">
        <v>8</v>
      </c>
      <c r="F63" s="8">
        <v>39308</v>
      </c>
      <c r="G63" s="8">
        <v>39397</v>
      </c>
      <c r="H63" s="8">
        <v>39966</v>
      </c>
      <c r="I63" s="2">
        <f t="shared" si="7"/>
        <v>1.558904109589041</v>
      </c>
      <c r="J63" s="2">
        <f t="shared" si="8"/>
        <v>0.24383561643835616</v>
      </c>
      <c r="K63" s="2">
        <f t="shared" si="9"/>
        <v>1.8027397260273972</v>
      </c>
      <c r="L63" s="11" t="s">
        <v>173</v>
      </c>
      <c r="N63" s="5" t="s">
        <v>47</v>
      </c>
      <c r="O63" s="4">
        <v>62</v>
      </c>
      <c r="P63" s="4" t="s">
        <v>269</v>
      </c>
      <c r="Q63" s="4">
        <f>(YEAR(KZN_RAW_DATA!G63)-YEAR(KZN_RAW_DATA!F63))*12+MONTH(KZN_RAW_DATA!G63)-MONTH(KZN_RAW_DATA!F63)</f>
        <v>3</v>
      </c>
      <c r="R63" s="4" t="str">
        <f t="shared" si="3"/>
        <v>CUB</v>
      </c>
      <c r="S63" s="4" t="str">
        <f t="shared" si="4"/>
        <v>FEMALE_CUB</v>
      </c>
      <c r="T63" s="4">
        <f>(YEAR(KZN_RAW_DATA!H63)-YEAR(KZN_RAW_DATA!F63))*12+MONTH(KZN_RAW_DATA!H63)-MONTH(KZN_RAW_DATA!F63)</f>
        <v>22</v>
      </c>
      <c r="U63" s="26">
        <f>IF(KZN_RAW_DATA!L63="Mortality",1,0)</f>
        <v>0</v>
      </c>
      <c r="V63" s="4" t="str">
        <f t="shared" si="5"/>
        <v>JUVENILE</v>
      </c>
      <c r="W63" s="4" t="str">
        <f t="shared" si="6"/>
        <v>FEMALE_JUVENILE</v>
      </c>
    </row>
    <row r="64" spans="1:23" x14ac:dyDescent="0.2">
      <c r="A64" s="3">
        <v>63</v>
      </c>
      <c r="B64" s="3" t="s">
        <v>224</v>
      </c>
      <c r="C64" s="3" t="s">
        <v>205</v>
      </c>
      <c r="D64" s="3" t="s">
        <v>7</v>
      </c>
      <c r="E64" s="3" t="s">
        <v>8</v>
      </c>
      <c r="F64" s="8">
        <v>39308</v>
      </c>
      <c r="G64" s="8">
        <v>39397</v>
      </c>
      <c r="H64" s="8">
        <v>39674</v>
      </c>
      <c r="I64" s="2">
        <f t="shared" si="7"/>
        <v>0.75890410958904109</v>
      </c>
      <c r="J64" s="2">
        <f t="shared" si="8"/>
        <v>0.24383561643835616</v>
      </c>
      <c r="K64" s="2">
        <f t="shared" si="9"/>
        <v>1.0027397260273974</v>
      </c>
      <c r="L64" s="4" t="s">
        <v>173</v>
      </c>
      <c r="N64" s="3" t="s">
        <v>202</v>
      </c>
      <c r="O64" s="4">
        <v>63</v>
      </c>
      <c r="P64" s="4" t="s">
        <v>270</v>
      </c>
      <c r="Q64" s="4">
        <f>(YEAR(KZN_RAW_DATA!G64)-YEAR(KZN_RAW_DATA!F64))*12+MONTH(KZN_RAW_DATA!G64)-MONTH(KZN_RAW_DATA!F64)</f>
        <v>3</v>
      </c>
      <c r="R64" s="4" t="str">
        <f t="shared" si="3"/>
        <v>CUB</v>
      </c>
      <c r="S64" s="4" t="str">
        <f t="shared" si="4"/>
        <v>MALE_CUB</v>
      </c>
      <c r="T64" s="4">
        <f>(YEAR(KZN_RAW_DATA!H64)-YEAR(KZN_RAW_DATA!F64))*12+MONTH(KZN_RAW_DATA!H64)-MONTH(KZN_RAW_DATA!F64)</f>
        <v>12</v>
      </c>
      <c r="U64" s="26">
        <f>IF(KZN_RAW_DATA!L64="Mortality",1,0)</f>
        <v>0</v>
      </c>
      <c r="V64" s="4" t="str">
        <f t="shared" si="5"/>
        <v>CUB</v>
      </c>
      <c r="W64" s="4" t="str">
        <f t="shared" si="6"/>
        <v>MALE_CUB</v>
      </c>
    </row>
    <row r="65" spans="1:23" x14ac:dyDescent="0.2">
      <c r="A65" s="3">
        <v>64</v>
      </c>
      <c r="B65" s="3" t="s">
        <v>121</v>
      </c>
      <c r="C65" s="4" t="s">
        <v>122</v>
      </c>
      <c r="D65" s="3" t="s">
        <v>7</v>
      </c>
      <c r="E65" s="3" t="s">
        <v>8</v>
      </c>
      <c r="F65" s="8">
        <v>37739</v>
      </c>
      <c r="G65" s="8">
        <v>39414</v>
      </c>
      <c r="H65" s="12">
        <v>40574</v>
      </c>
      <c r="I65" s="2">
        <f t="shared" si="7"/>
        <v>3.1780821917808217</v>
      </c>
      <c r="J65" s="2">
        <f t="shared" si="8"/>
        <v>4.5890410958904111</v>
      </c>
      <c r="K65" s="2">
        <f t="shared" si="9"/>
        <v>7.7671232876712333</v>
      </c>
      <c r="L65" s="11" t="s">
        <v>172</v>
      </c>
      <c r="M65" s="3" t="s">
        <v>22</v>
      </c>
      <c r="N65" s="5" t="s">
        <v>32</v>
      </c>
      <c r="O65" s="4">
        <v>64</v>
      </c>
      <c r="P65" s="4" t="s">
        <v>270</v>
      </c>
      <c r="Q65" s="4">
        <f>(YEAR(KZN_RAW_DATA!G65)-YEAR(KZN_RAW_DATA!F65))*12+MONTH(KZN_RAW_DATA!G65)-MONTH(KZN_RAW_DATA!F65)</f>
        <v>55</v>
      </c>
      <c r="R65" s="4" t="str">
        <f t="shared" si="3"/>
        <v>ADULT_48_60</v>
      </c>
      <c r="S65" s="4" t="str">
        <f t="shared" si="4"/>
        <v>MALE_ADULT_48_60</v>
      </c>
      <c r="T65" s="4">
        <f>(YEAR(KZN_RAW_DATA!H65)-YEAR(KZN_RAW_DATA!F65))*12+MONTH(KZN_RAW_DATA!H65)-MONTH(KZN_RAW_DATA!F65)</f>
        <v>93</v>
      </c>
      <c r="U65" s="26">
        <f>IF(KZN_RAW_DATA!L65="Mortality",1,0)</f>
        <v>1</v>
      </c>
      <c r="V65" s="4" t="str">
        <f t="shared" si="5"/>
        <v>ADULT_84</v>
      </c>
      <c r="W65" s="4" t="str">
        <f t="shared" si="6"/>
        <v>MALE_ADULT_84</v>
      </c>
    </row>
    <row r="66" spans="1:23" x14ac:dyDescent="0.2">
      <c r="A66" s="3">
        <v>65</v>
      </c>
      <c r="B66" s="3" t="s">
        <v>226</v>
      </c>
      <c r="C66" s="3" t="s">
        <v>208</v>
      </c>
      <c r="D66" s="3" t="s">
        <v>13</v>
      </c>
      <c r="E66" s="3" t="s">
        <v>8</v>
      </c>
      <c r="F66" s="8">
        <v>39417</v>
      </c>
      <c r="G66" s="8">
        <v>39524</v>
      </c>
      <c r="H66" s="8">
        <v>39761</v>
      </c>
      <c r="I66" s="2">
        <f t="shared" ref="I66:I97" si="10">(H66-G66)/365</f>
        <v>0.64931506849315068</v>
      </c>
      <c r="J66" s="2">
        <f t="shared" ref="J66:J97" si="11">(G66-F66)/365</f>
        <v>0.29315068493150687</v>
      </c>
      <c r="K66" s="2">
        <f t="shared" ref="K66:K97" si="12">(H66-F66)/365</f>
        <v>0.94246575342465755</v>
      </c>
      <c r="L66" s="4" t="s">
        <v>173</v>
      </c>
      <c r="N66" s="3" t="s">
        <v>202</v>
      </c>
      <c r="O66" s="4">
        <v>65</v>
      </c>
      <c r="P66" s="4" t="s">
        <v>269</v>
      </c>
      <c r="Q66" s="4">
        <f>(YEAR(KZN_RAW_DATA!G66)-YEAR(KZN_RAW_DATA!F66))*12+MONTH(KZN_RAW_DATA!G66)-MONTH(KZN_RAW_DATA!F66)</f>
        <v>3</v>
      </c>
      <c r="R66" s="4" t="str">
        <f t="shared" si="3"/>
        <v>CUB</v>
      </c>
      <c r="S66" s="4" t="str">
        <f t="shared" si="4"/>
        <v>FEMALE_CUB</v>
      </c>
      <c r="T66" s="4">
        <f>(YEAR(KZN_RAW_DATA!H66)-YEAR(KZN_RAW_DATA!F66))*12+MONTH(KZN_RAW_DATA!H66)-MONTH(KZN_RAW_DATA!F66)</f>
        <v>11</v>
      </c>
      <c r="U66" s="26">
        <f>IF(KZN_RAW_DATA!L66="Mortality",1,0)</f>
        <v>0</v>
      </c>
      <c r="V66" s="4" t="str">
        <f t="shared" si="5"/>
        <v>CUB</v>
      </c>
      <c r="W66" s="4" t="str">
        <f t="shared" si="6"/>
        <v>FEMALE_CUB</v>
      </c>
    </row>
    <row r="67" spans="1:23" x14ac:dyDescent="0.2">
      <c r="A67" s="3">
        <v>66</v>
      </c>
      <c r="B67" s="3" t="s">
        <v>227</v>
      </c>
      <c r="C67" s="3" t="s">
        <v>209</v>
      </c>
      <c r="D67" s="3" t="s">
        <v>9</v>
      </c>
      <c r="E67" s="3" t="s">
        <v>8</v>
      </c>
      <c r="F67" s="8">
        <v>39417</v>
      </c>
      <c r="G67" s="8">
        <v>39524</v>
      </c>
      <c r="H67" s="8">
        <v>39612</v>
      </c>
      <c r="I67" s="2">
        <f t="shared" si="10"/>
        <v>0.24109589041095891</v>
      </c>
      <c r="J67" s="2">
        <f t="shared" si="11"/>
        <v>0.29315068493150687</v>
      </c>
      <c r="K67" s="2">
        <f t="shared" si="12"/>
        <v>0.53424657534246578</v>
      </c>
      <c r="L67" s="4" t="s">
        <v>172</v>
      </c>
      <c r="M67" s="3" t="s">
        <v>9</v>
      </c>
      <c r="N67" s="3" t="s">
        <v>14</v>
      </c>
      <c r="O67" s="4">
        <v>66</v>
      </c>
      <c r="P67" s="4" t="s">
        <v>271</v>
      </c>
      <c r="Q67" s="4">
        <f>(YEAR(KZN_RAW_DATA!G67)-YEAR(KZN_RAW_DATA!F67))*12+MONTH(KZN_RAW_DATA!G67)-MONTH(KZN_RAW_DATA!F67)</f>
        <v>3</v>
      </c>
      <c r="R67" s="4" t="str">
        <f t="shared" ref="R67:R107" si="13">IF(Q67&lt;=12,"CUB",IF(Q67&lt;=24,"JUVENILE",IF(Q67&lt;=36,"SUBADULT",IF(Q67&lt;=48,"ADULT_36_48",IF(Q67&lt;=60,"ADULT_48_60",IF(Q67&lt;=72,"ADULT_60_72",IF(Q67&lt;=84,"ADULT_72_84",IF(Q67&gt;84,"ADULT_84","NA"))))))))</f>
        <v>CUB</v>
      </c>
      <c r="S67" s="4" t="str">
        <f t="shared" ref="S67:S107" si="14">P67&amp;"_"&amp;R67</f>
        <v>NA_CUB</v>
      </c>
      <c r="T67" s="4">
        <f>(YEAR(KZN_RAW_DATA!H67)-YEAR(KZN_RAW_DATA!F67))*12+MONTH(KZN_RAW_DATA!H67)-MONTH(KZN_RAW_DATA!F67)</f>
        <v>6</v>
      </c>
      <c r="U67" s="26">
        <f>IF(KZN_RAW_DATA!L67="Mortality",1,0)</f>
        <v>1</v>
      </c>
      <c r="V67" s="4" t="str">
        <f t="shared" ref="V67:V107" si="15">IF(T67&lt;=12,"CUB",IF(T67&lt;=24,"JUVENILE",IF(T67&lt;=36,"SUBADULT",IF(T67&lt;=48,"ADULT_36_48",IF(T67&lt;=60,"ADULT_48_60",IF(T67&lt;=72,"ADULT_60_72",IF(T67&lt;=84,"ADULT_72_84",IF(T67&gt;84,"ADULT_84","NA"))))))))</f>
        <v>CUB</v>
      </c>
      <c r="W67" s="4" t="str">
        <f t="shared" ref="W67:W107" si="16">P67&amp;"_"&amp;V67</f>
        <v>NA_CUB</v>
      </c>
    </row>
    <row r="68" spans="1:23" x14ac:dyDescent="0.2">
      <c r="A68" s="3">
        <v>67</v>
      </c>
      <c r="B68" s="3" t="s">
        <v>123</v>
      </c>
      <c r="C68" s="4" t="s">
        <v>124</v>
      </c>
      <c r="D68" s="3" t="s">
        <v>13</v>
      </c>
      <c r="E68" s="3" t="s">
        <v>8</v>
      </c>
      <c r="F68" s="8">
        <v>38673</v>
      </c>
      <c r="G68" s="8">
        <v>39555</v>
      </c>
      <c r="H68" s="8">
        <v>40017</v>
      </c>
      <c r="I68" s="2">
        <f t="shared" si="10"/>
        <v>1.2657534246575342</v>
      </c>
      <c r="J68" s="2">
        <f t="shared" si="11"/>
        <v>2.4164383561643836</v>
      </c>
      <c r="K68" s="2">
        <f t="shared" si="12"/>
        <v>3.6821917808219178</v>
      </c>
      <c r="L68" s="11" t="s">
        <v>173</v>
      </c>
      <c r="N68" s="5" t="s">
        <v>47</v>
      </c>
      <c r="O68" s="4">
        <v>67</v>
      </c>
      <c r="P68" s="4" t="s">
        <v>269</v>
      </c>
      <c r="Q68" s="4">
        <f>(YEAR(KZN_RAW_DATA!G68)-YEAR(KZN_RAW_DATA!F68))*12+MONTH(KZN_RAW_DATA!G68)-MONTH(KZN_RAW_DATA!F68)</f>
        <v>29</v>
      </c>
      <c r="R68" s="4" t="str">
        <f t="shared" si="13"/>
        <v>SUBADULT</v>
      </c>
      <c r="S68" s="4" t="str">
        <f t="shared" si="14"/>
        <v>FEMALE_SUBADULT</v>
      </c>
      <c r="T68" s="4">
        <f>(YEAR(KZN_RAW_DATA!H68)-YEAR(KZN_RAW_DATA!F68))*12+MONTH(KZN_RAW_DATA!H68)-MONTH(KZN_RAW_DATA!F68)</f>
        <v>44</v>
      </c>
      <c r="U68" s="26">
        <f>IF(KZN_RAW_DATA!L68="Mortality",1,0)</f>
        <v>0</v>
      </c>
      <c r="V68" s="4" t="str">
        <f t="shared" si="15"/>
        <v>ADULT_36_48</v>
      </c>
      <c r="W68" s="4" t="str">
        <f t="shared" si="16"/>
        <v>FEMALE_ADULT_36_48</v>
      </c>
    </row>
    <row r="69" spans="1:23" x14ac:dyDescent="0.2">
      <c r="A69" s="3">
        <v>68</v>
      </c>
      <c r="B69" s="3" t="s">
        <v>137</v>
      </c>
      <c r="C69" s="4" t="s">
        <v>138</v>
      </c>
      <c r="D69" s="3" t="s">
        <v>13</v>
      </c>
      <c r="E69" s="3" t="s">
        <v>8</v>
      </c>
      <c r="F69" s="8">
        <v>39525</v>
      </c>
      <c r="G69" s="8">
        <v>39651</v>
      </c>
      <c r="H69" s="8">
        <v>39987</v>
      </c>
      <c r="I69" s="2">
        <f t="shared" si="10"/>
        <v>0.92054794520547945</v>
      </c>
      <c r="J69" s="2">
        <f t="shared" si="11"/>
        <v>0.34520547945205482</v>
      </c>
      <c r="K69" s="2">
        <f t="shared" si="12"/>
        <v>1.2657534246575342</v>
      </c>
      <c r="L69" s="11" t="s">
        <v>172</v>
      </c>
      <c r="M69" s="3" t="s">
        <v>25</v>
      </c>
      <c r="N69" s="5" t="s">
        <v>179</v>
      </c>
      <c r="O69" s="4">
        <v>68</v>
      </c>
      <c r="P69" s="4" t="s">
        <v>269</v>
      </c>
      <c r="Q69" s="4">
        <f>(YEAR(KZN_RAW_DATA!G69)-YEAR(KZN_RAW_DATA!F69))*12+MONTH(KZN_RAW_DATA!G69)-MONTH(KZN_RAW_DATA!F69)</f>
        <v>4</v>
      </c>
      <c r="R69" s="4" t="str">
        <f t="shared" si="13"/>
        <v>CUB</v>
      </c>
      <c r="S69" s="4" t="str">
        <f t="shared" si="14"/>
        <v>FEMALE_CUB</v>
      </c>
      <c r="T69" s="4">
        <f>(YEAR(KZN_RAW_DATA!H69)-YEAR(KZN_RAW_DATA!F69))*12+MONTH(KZN_RAW_DATA!H69)-MONTH(KZN_RAW_DATA!F69)</f>
        <v>15</v>
      </c>
      <c r="U69" s="26">
        <f>IF(KZN_RAW_DATA!L69="Mortality",1,0)</f>
        <v>1</v>
      </c>
      <c r="V69" s="4" t="str">
        <f t="shared" si="15"/>
        <v>JUVENILE</v>
      </c>
      <c r="W69" s="4" t="str">
        <f t="shared" si="16"/>
        <v>FEMALE_JUVENILE</v>
      </c>
    </row>
    <row r="70" spans="1:23" x14ac:dyDescent="0.2">
      <c r="A70" s="3">
        <v>69</v>
      </c>
      <c r="B70" s="3" t="s">
        <v>125</v>
      </c>
      <c r="C70" s="4" t="s">
        <v>126</v>
      </c>
      <c r="D70" s="3" t="s">
        <v>13</v>
      </c>
      <c r="E70" s="3" t="s">
        <v>63</v>
      </c>
      <c r="F70" s="9">
        <v>34192</v>
      </c>
      <c r="G70" s="9">
        <v>39671</v>
      </c>
      <c r="H70" s="9">
        <v>39824</v>
      </c>
      <c r="I70" s="2">
        <f t="shared" si="10"/>
        <v>0.41917808219178082</v>
      </c>
      <c r="J70" s="2">
        <f t="shared" si="11"/>
        <v>15.010958904109589</v>
      </c>
      <c r="K70" s="2">
        <f t="shared" si="12"/>
        <v>15.43013698630137</v>
      </c>
      <c r="L70" s="11" t="s">
        <v>173</v>
      </c>
      <c r="M70" s="1"/>
      <c r="N70" s="4" t="s">
        <v>47</v>
      </c>
      <c r="O70" s="4">
        <v>69</v>
      </c>
      <c r="P70" s="4" t="s">
        <v>269</v>
      </c>
      <c r="Q70" s="4">
        <f>(YEAR(KZN_RAW_DATA!G70)-YEAR(KZN_RAW_DATA!F70))*12+MONTH(KZN_RAW_DATA!G70)-MONTH(KZN_RAW_DATA!F70)</f>
        <v>180</v>
      </c>
      <c r="R70" s="4" t="str">
        <f t="shared" si="13"/>
        <v>ADULT_84</v>
      </c>
      <c r="S70" s="4" t="str">
        <f t="shared" si="14"/>
        <v>FEMALE_ADULT_84</v>
      </c>
      <c r="T70" s="4">
        <f>(YEAR(KZN_RAW_DATA!H70)-YEAR(KZN_RAW_DATA!F70))*12+MONTH(KZN_RAW_DATA!H70)-MONTH(KZN_RAW_DATA!F70)</f>
        <v>185</v>
      </c>
      <c r="U70" s="26">
        <f>IF(KZN_RAW_DATA!L70="Mortality",1,0)</f>
        <v>0</v>
      </c>
      <c r="V70" s="4" t="str">
        <f t="shared" si="15"/>
        <v>ADULT_84</v>
      </c>
      <c r="W70" s="4" t="str">
        <f t="shared" si="16"/>
        <v>FEMALE_ADULT_84</v>
      </c>
    </row>
    <row r="71" spans="1:23" x14ac:dyDescent="0.2">
      <c r="A71" s="3">
        <v>70</v>
      </c>
      <c r="B71" s="3" t="s">
        <v>127</v>
      </c>
      <c r="C71" s="4" t="s">
        <v>128</v>
      </c>
      <c r="D71" s="3" t="s">
        <v>13</v>
      </c>
      <c r="E71" s="3" t="s">
        <v>63</v>
      </c>
      <c r="F71" s="10">
        <v>38397</v>
      </c>
      <c r="G71" s="9">
        <v>39674</v>
      </c>
      <c r="H71" s="9">
        <v>39884</v>
      </c>
      <c r="I71" s="2">
        <f t="shared" si="10"/>
        <v>0.57534246575342463</v>
      </c>
      <c r="J71" s="2">
        <f t="shared" si="11"/>
        <v>3.4986301369863013</v>
      </c>
      <c r="K71" s="2">
        <f t="shared" si="12"/>
        <v>4.0739726027397261</v>
      </c>
      <c r="L71" s="11" t="s">
        <v>173</v>
      </c>
      <c r="M71" s="1"/>
      <c r="N71" s="4" t="s">
        <v>190</v>
      </c>
      <c r="O71" s="4">
        <v>70</v>
      </c>
      <c r="P71" s="4" t="s">
        <v>269</v>
      </c>
      <c r="Q71" s="4">
        <f>(YEAR(KZN_RAW_DATA!G71)-YEAR(KZN_RAW_DATA!F71))*12+MONTH(KZN_RAW_DATA!G71)-MONTH(KZN_RAW_DATA!F71)</f>
        <v>42</v>
      </c>
      <c r="R71" s="4" t="str">
        <f t="shared" si="13"/>
        <v>ADULT_36_48</v>
      </c>
      <c r="S71" s="4" t="str">
        <f t="shared" si="14"/>
        <v>FEMALE_ADULT_36_48</v>
      </c>
      <c r="T71" s="4">
        <f>(YEAR(KZN_RAW_DATA!H71)-YEAR(KZN_RAW_DATA!F71))*12+MONTH(KZN_RAW_DATA!H71)-MONTH(KZN_RAW_DATA!F71)</f>
        <v>49</v>
      </c>
      <c r="U71" s="26">
        <f>IF(KZN_RAW_DATA!L71="Mortality",1,0)</f>
        <v>0</v>
      </c>
      <c r="V71" s="4" t="str">
        <f t="shared" si="15"/>
        <v>ADULT_48_60</v>
      </c>
      <c r="W71" s="4" t="str">
        <f t="shared" si="16"/>
        <v>FEMALE_ADULT_48_60</v>
      </c>
    </row>
    <row r="72" spans="1:23" x14ac:dyDescent="0.2">
      <c r="A72" s="3">
        <v>71</v>
      </c>
      <c r="B72" s="3" t="s">
        <v>133</v>
      </c>
      <c r="C72" s="4" t="s">
        <v>134</v>
      </c>
      <c r="D72" s="3" t="s">
        <v>7</v>
      </c>
      <c r="E72" s="3" t="s">
        <v>8</v>
      </c>
      <c r="F72" s="8">
        <v>38099</v>
      </c>
      <c r="G72" s="8">
        <v>39743</v>
      </c>
      <c r="H72" s="13">
        <v>41087</v>
      </c>
      <c r="I72" s="2">
        <f t="shared" si="10"/>
        <v>3.6821917808219178</v>
      </c>
      <c r="J72" s="2">
        <f t="shared" si="11"/>
        <v>4.5041095890410956</v>
      </c>
      <c r="K72" s="2">
        <f t="shared" si="12"/>
        <v>8.1863013698630134</v>
      </c>
      <c r="L72" s="11" t="s">
        <v>173</v>
      </c>
      <c r="N72" s="5" t="s">
        <v>176</v>
      </c>
      <c r="O72" s="4">
        <v>71</v>
      </c>
      <c r="P72" s="4" t="s">
        <v>270</v>
      </c>
      <c r="Q72" s="4">
        <f>(YEAR(KZN_RAW_DATA!G72)-YEAR(KZN_RAW_DATA!F72))*12+MONTH(KZN_RAW_DATA!G72)-MONTH(KZN_RAW_DATA!F72)</f>
        <v>54</v>
      </c>
      <c r="R72" s="4" t="str">
        <f t="shared" si="13"/>
        <v>ADULT_48_60</v>
      </c>
      <c r="S72" s="4" t="str">
        <f t="shared" si="14"/>
        <v>MALE_ADULT_48_60</v>
      </c>
      <c r="T72" s="4">
        <f>(YEAR(KZN_RAW_DATA!H72)-YEAR(KZN_RAW_DATA!F72))*12+MONTH(KZN_RAW_DATA!H72)-MONTH(KZN_RAW_DATA!F72)</f>
        <v>98</v>
      </c>
      <c r="U72" s="26">
        <f>IF(KZN_RAW_DATA!L72="Mortality",1,0)</f>
        <v>0</v>
      </c>
      <c r="V72" s="4" t="str">
        <f t="shared" si="15"/>
        <v>ADULT_84</v>
      </c>
      <c r="W72" s="4" t="str">
        <f t="shared" si="16"/>
        <v>MALE_ADULT_84</v>
      </c>
    </row>
    <row r="73" spans="1:23" x14ac:dyDescent="0.2">
      <c r="A73" s="3">
        <v>72</v>
      </c>
      <c r="B73" s="3" t="s">
        <v>135</v>
      </c>
      <c r="C73" s="4" t="s">
        <v>136</v>
      </c>
      <c r="D73" s="3" t="s">
        <v>13</v>
      </c>
      <c r="E73" s="3" t="s">
        <v>63</v>
      </c>
      <c r="F73" s="9">
        <v>37199</v>
      </c>
      <c r="G73" s="9">
        <v>39756</v>
      </c>
      <c r="H73" s="9">
        <v>39887</v>
      </c>
      <c r="I73" s="2">
        <f t="shared" si="10"/>
        <v>0.35890410958904112</v>
      </c>
      <c r="J73" s="2">
        <f t="shared" si="11"/>
        <v>7.0054794520547947</v>
      </c>
      <c r="K73" s="2">
        <f t="shared" si="12"/>
        <v>7.3643835616438356</v>
      </c>
      <c r="L73" s="11" t="s">
        <v>173</v>
      </c>
      <c r="M73" s="1"/>
      <c r="N73" s="4" t="s">
        <v>190</v>
      </c>
      <c r="O73" s="4">
        <v>72</v>
      </c>
      <c r="P73" s="4" t="s">
        <v>269</v>
      </c>
      <c r="Q73" s="4">
        <f>(YEAR(KZN_RAW_DATA!G73)-YEAR(KZN_RAW_DATA!F73))*12+MONTH(KZN_RAW_DATA!G73)-MONTH(KZN_RAW_DATA!F73)</f>
        <v>84</v>
      </c>
      <c r="R73" s="4" t="str">
        <f t="shared" si="13"/>
        <v>ADULT_72_84</v>
      </c>
      <c r="S73" s="4" t="str">
        <f t="shared" si="14"/>
        <v>FEMALE_ADULT_72_84</v>
      </c>
      <c r="T73" s="4">
        <f>(YEAR(KZN_RAW_DATA!H73)-YEAR(KZN_RAW_DATA!F73))*12+MONTH(KZN_RAW_DATA!H73)-MONTH(KZN_RAW_DATA!F73)</f>
        <v>88</v>
      </c>
      <c r="U73" s="26">
        <f>IF(KZN_RAW_DATA!L73="Mortality",1,0)</f>
        <v>0</v>
      </c>
      <c r="V73" s="4" t="str">
        <f t="shared" si="15"/>
        <v>ADULT_84</v>
      </c>
      <c r="W73" s="4" t="str">
        <f t="shared" si="16"/>
        <v>FEMALE_ADULT_84</v>
      </c>
    </row>
    <row r="74" spans="1:23" x14ac:dyDescent="0.2">
      <c r="A74" s="3">
        <v>73</v>
      </c>
      <c r="B74" s="3" t="s">
        <v>229</v>
      </c>
      <c r="C74" s="21" t="s">
        <v>211</v>
      </c>
      <c r="D74" s="21" t="s">
        <v>7</v>
      </c>
      <c r="E74" s="21" t="s">
        <v>8</v>
      </c>
      <c r="F74" s="22">
        <v>39753</v>
      </c>
      <c r="G74" s="22">
        <v>39857</v>
      </c>
      <c r="H74" s="22">
        <v>40281</v>
      </c>
      <c r="I74" s="23">
        <f t="shared" si="10"/>
        <v>1.1616438356164382</v>
      </c>
      <c r="J74" s="23">
        <f t="shared" si="11"/>
        <v>0.28493150684931506</v>
      </c>
      <c r="K74" s="23">
        <f t="shared" si="12"/>
        <v>1.4465753424657535</v>
      </c>
      <c r="L74" s="25" t="s">
        <v>173</v>
      </c>
      <c r="M74" s="21"/>
      <c r="N74" s="21" t="s">
        <v>202</v>
      </c>
      <c r="O74" s="4">
        <v>73</v>
      </c>
      <c r="P74" s="4" t="s">
        <v>270</v>
      </c>
      <c r="Q74" s="4">
        <f>(YEAR(KZN_RAW_DATA!G74)-YEAR(KZN_RAW_DATA!F74))*12+MONTH(KZN_RAW_DATA!G74)-MONTH(KZN_RAW_DATA!F74)</f>
        <v>3</v>
      </c>
      <c r="R74" s="4" t="str">
        <f t="shared" si="13"/>
        <v>CUB</v>
      </c>
      <c r="S74" s="4" t="str">
        <f t="shared" si="14"/>
        <v>MALE_CUB</v>
      </c>
      <c r="T74" s="4">
        <f>(YEAR(KZN_RAW_DATA!H74)-YEAR(KZN_RAW_DATA!F74))*12+MONTH(KZN_RAW_DATA!H74)-MONTH(KZN_RAW_DATA!F74)</f>
        <v>17</v>
      </c>
      <c r="U74" s="26">
        <f>IF(KZN_RAW_DATA!L74="Mortality",1,0)</f>
        <v>0</v>
      </c>
      <c r="V74" s="4" t="str">
        <f t="shared" si="15"/>
        <v>JUVENILE</v>
      </c>
      <c r="W74" s="4" t="str">
        <f t="shared" si="16"/>
        <v>MALE_JUVENILE</v>
      </c>
    </row>
    <row r="75" spans="1:23" x14ac:dyDescent="0.2">
      <c r="A75" s="3">
        <v>74</v>
      </c>
      <c r="B75" s="3" t="s">
        <v>230</v>
      </c>
      <c r="C75" s="21" t="s">
        <v>212</v>
      </c>
      <c r="D75" s="21" t="s">
        <v>13</v>
      </c>
      <c r="E75" s="21" t="s">
        <v>8</v>
      </c>
      <c r="F75" s="22">
        <v>39753</v>
      </c>
      <c r="G75" s="22">
        <v>39857</v>
      </c>
      <c r="H75" s="22">
        <v>40281</v>
      </c>
      <c r="I75" s="23">
        <f t="shared" si="10"/>
        <v>1.1616438356164382</v>
      </c>
      <c r="J75" s="23">
        <f t="shared" si="11"/>
        <v>0.28493150684931506</v>
      </c>
      <c r="K75" s="23">
        <f t="shared" si="12"/>
        <v>1.4465753424657535</v>
      </c>
      <c r="L75" s="25" t="s">
        <v>173</v>
      </c>
      <c r="M75" s="21"/>
      <c r="N75" s="21" t="s">
        <v>202</v>
      </c>
      <c r="O75" s="4">
        <v>74</v>
      </c>
      <c r="P75" s="4" t="s">
        <v>269</v>
      </c>
      <c r="Q75" s="4">
        <f>(YEAR(KZN_RAW_DATA!G75)-YEAR(KZN_RAW_DATA!F75))*12+MONTH(KZN_RAW_DATA!G75)-MONTH(KZN_RAW_DATA!F75)</f>
        <v>3</v>
      </c>
      <c r="R75" s="4" t="str">
        <f t="shared" si="13"/>
        <v>CUB</v>
      </c>
      <c r="S75" s="4" t="str">
        <f t="shared" si="14"/>
        <v>FEMALE_CUB</v>
      </c>
      <c r="T75" s="4">
        <f>(YEAR(KZN_RAW_DATA!H75)-YEAR(KZN_RAW_DATA!F75))*12+MONTH(KZN_RAW_DATA!H75)-MONTH(KZN_RAW_DATA!F75)</f>
        <v>17</v>
      </c>
      <c r="U75" s="26">
        <f>IF(KZN_RAW_DATA!L75="Mortality",1,0)</f>
        <v>0</v>
      </c>
      <c r="V75" s="4" t="str">
        <f t="shared" si="15"/>
        <v>JUVENILE</v>
      </c>
      <c r="W75" s="4" t="str">
        <f t="shared" si="16"/>
        <v>FEMALE_JUVENILE</v>
      </c>
    </row>
    <row r="76" spans="1:23" x14ac:dyDescent="0.2">
      <c r="A76" s="3">
        <v>75</v>
      </c>
      <c r="B76" s="3" t="s">
        <v>144</v>
      </c>
      <c r="C76" s="4" t="s">
        <v>143</v>
      </c>
      <c r="D76" s="3" t="s">
        <v>7</v>
      </c>
      <c r="E76" s="3" t="s">
        <v>8</v>
      </c>
      <c r="F76" s="8">
        <v>39703</v>
      </c>
      <c r="G76" s="8">
        <v>39905</v>
      </c>
      <c r="H76" s="14">
        <v>40609</v>
      </c>
      <c r="I76" s="2">
        <f t="shared" si="10"/>
        <v>1.9287671232876713</v>
      </c>
      <c r="J76" s="2">
        <f t="shared" si="11"/>
        <v>0.55342465753424652</v>
      </c>
      <c r="K76" s="2">
        <f t="shared" si="12"/>
        <v>2.4821917808219176</v>
      </c>
      <c r="L76" s="11" t="s">
        <v>173</v>
      </c>
      <c r="N76" s="5" t="s">
        <v>110</v>
      </c>
      <c r="O76" s="4">
        <v>75</v>
      </c>
      <c r="P76" s="4" t="s">
        <v>270</v>
      </c>
      <c r="Q76" s="4">
        <f>(YEAR(KZN_RAW_DATA!G76)-YEAR(KZN_RAW_DATA!F76))*12+MONTH(KZN_RAW_DATA!G76)-MONTH(KZN_RAW_DATA!F76)</f>
        <v>7</v>
      </c>
      <c r="R76" s="4" t="str">
        <f t="shared" si="13"/>
        <v>CUB</v>
      </c>
      <c r="S76" s="4" t="str">
        <f t="shared" si="14"/>
        <v>MALE_CUB</v>
      </c>
      <c r="T76" s="4">
        <f>(YEAR(KZN_RAW_DATA!H76)-YEAR(KZN_RAW_DATA!F76))*12+MONTH(KZN_RAW_DATA!H76)-MONTH(KZN_RAW_DATA!F76)</f>
        <v>30</v>
      </c>
      <c r="U76" s="26">
        <f>IF(KZN_RAW_DATA!L76="Mortality",1,0)</f>
        <v>0</v>
      </c>
      <c r="V76" s="4" t="str">
        <f t="shared" si="15"/>
        <v>SUBADULT</v>
      </c>
      <c r="W76" s="4" t="str">
        <f t="shared" si="16"/>
        <v>MALE_SUBADULT</v>
      </c>
    </row>
    <row r="77" spans="1:23" x14ac:dyDescent="0.2">
      <c r="A77" s="3">
        <v>76</v>
      </c>
      <c r="B77" s="3" t="s">
        <v>141</v>
      </c>
      <c r="C77" s="4" t="s">
        <v>142</v>
      </c>
      <c r="D77" s="3" t="s">
        <v>7</v>
      </c>
      <c r="E77" s="3" t="s">
        <v>8</v>
      </c>
      <c r="F77" s="8">
        <v>39703</v>
      </c>
      <c r="G77" s="8">
        <v>39905</v>
      </c>
      <c r="H77" s="14">
        <v>40577</v>
      </c>
      <c r="I77" s="2">
        <f t="shared" si="10"/>
        <v>1.8410958904109589</v>
      </c>
      <c r="J77" s="2">
        <f t="shared" si="11"/>
        <v>0.55342465753424652</v>
      </c>
      <c r="K77" s="2">
        <f t="shared" si="12"/>
        <v>2.3945205479452056</v>
      </c>
      <c r="L77" s="11" t="s">
        <v>173</v>
      </c>
      <c r="N77" s="4" t="s">
        <v>178</v>
      </c>
      <c r="O77" s="4">
        <v>76</v>
      </c>
      <c r="P77" s="4" t="s">
        <v>270</v>
      </c>
      <c r="Q77" s="4">
        <f>(YEAR(KZN_RAW_DATA!G77)-YEAR(KZN_RAW_DATA!F77))*12+MONTH(KZN_RAW_DATA!G77)-MONTH(KZN_RAW_DATA!F77)</f>
        <v>7</v>
      </c>
      <c r="R77" s="4" t="str">
        <f t="shared" si="13"/>
        <v>CUB</v>
      </c>
      <c r="S77" s="4" t="str">
        <f t="shared" si="14"/>
        <v>MALE_CUB</v>
      </c>
      <c r="T77" s="4">
        <f>(YEAR(KZN_RAW_DATA!H77)-YEAR(KZN_RAW_DATA!F77))*12+MONTH(KZN_RAW_DATA!H77)-MONTH(KZN_RAW_DATA!F77)</f>
        <v>29</v>
      </c>
      <c r="U77" s="26">
        <f>IF(KZN_RAW_DATA!L77="Mortality",1,0)</f>
        <v>0</v>
      </c>
      <c r="V77" s="4" t="str">
        <f t="shared" si="15"/>
        <v>SUBADULT</v>
      </c>
      <c r="W77" s="4" t="str">
        <f t="shared" si="16"/>
        <v>MALE_SUBADULT</v>
      </c>
    </row>
    <row r="78" spans="1:23" x14ac:dyDescent="0.2">
      <c r="A78" s="3">
        <v>77</v>
      </c>
      <c r="B78" s="3" t="s">
        <v>145</v>
      </c>
      <c r="C78" s="4" t="s">
        <v>146</v>
      </c>
      <c r="D78" s="3" t="s">
        <v>7</v>
      </c>
      <c r="E78" s="3" t="s">
        <v>8</v>
      </c>
      <c r="F78" s="8">
        <v>39733</v>
      </c>
      <c r="G78" s="8">
        <v>39945</v>
      </c>
      <c r="H78" s="8">
        <v>40511</v>
      </c>
      <c r="I78" s="2">
        <f t="shared" si="10"/>
        <v>1.5506849315068494</v>
      </c>
      <c r="J78" s="2">
        <f t="shared" si="11"/>
        <v>0.58082191780821912</v>
      </c>
      <c r="K78" s="2">
        <f t="shared" si="12"/>
        <v>2.1315068493150684</v>
      </c>
      <c r="L78" s="11" t="s">
        <v>172</v>
      </c>
      <c r="M78" s="3" t="s">
        <v>22</v>
      </c>
      <c r="N78" s="5" t="s">
        <v>181</v>
      </c>
      <c r="O78" s="4">
        <v>77</v>
      </c>
      <c r="P78" s="4" t="s">
        <v>270</v>
      </c>
      <c r="Q78" s="4">
        <f>(YEAR(KZN_RAW_DATA!G78)-YEAR(KZN_RAW_DATA!F78))*12+MONTH(KZN_RAW_DATA!G78)-MONTH(KZN_RAW_DATA!F78)</f>
        <v>7</v>
      </c>
      <c r="R78" s="4" t="str">
        <f t="shared" si="13"/>
        <v>CUB</v>
      </c>
      <c r="S78" s="4" t="str">
        <f t="shared" si="14"/>
        <v>MALE_CUB</v>
      </c>
      <c r="T78" s="4">
        <f>(YEAR(KZN_RAW_DATA!H78)-YEAR(KZN_RAW_DATA!F78))*12+MONTH(KZN_RAW_DATA!H78)-MONTH(KZN_RAW_DATA!F78)</f>
        <v>25</v>
      </c>
      <c r="U78" s="26">
        <f>IF(KZN_RAW_DATA!L78="Mortality",1,0)</f>
        <v>1</v>
      </c>
      <c r="V78" s="4" t="str">
        <f t="shared" si="15"/>
        <v>SUBADULT</v>
      </c>
      <c r="W78" s="4" t="str">
        <f t="shared" si="16"/>
        <v>MALE_SUBADULT</v>
      </c>
    </row>
    <row r="79" spans="1:23" x14ac:dyDescent="0.2">
      <c r="A79" s="3">
        <v>78</v>
      </c>
      <c r="B79" s="3" t="s">
        <v>228</v>
      </c>
      <c r="C79" s="3" t="s">
        <v>210</v>
      </c>
      <c r="D79" s="3" t="s">
        <v>7</v>
      </c>
      <c r="E79" s="3" t="s">
        <v>8</v>
      </c>
      <c r="F79" s="8">
        <v>39733</v>
      </c>
      <c r="G79" s="8">
        <v>39945</v>
      </c>
      <c r="H79" s="8">
        <v>39948</v>
      </c>
      <c r="I79" s="2">
        <f t="shared" si="10"/>
        <v>8.21917808219178E-3</v>
      </c>
      <c r="J79" s="2">
        <f t="shared" si="11"/>
        <v>0.58082191780821912</v>
      </c>
      <c r="K79" s="2">
        <f t="shared" si="12"/>
        <v>0.58904109589041098</v>
      </c>
      <c r="L79" s="4" t="s">
        <v>173</v>
      </c>
      <c r="N79" s="3" t="s">
        <v>200</v>
      </c>
      <c r="O79" s="4">
        <v>78</v>
      </c>
      <c r="P79" s="4" t="s">
        <v>270</v>
      </c>
      <c r="Q79" s="4">
        <f>(YEAR(KZN_RAW_DATA!G79)-YEAR(KZN_RAW_DATA!F79))*12+MONTH(KZN_RAW_DATA!G79)-MONTH(KZN_RAW_DATA!F79)</f>
        <v>7</v>
      </c>
      <c r="R79" s="4" t="str">
        <f t="shared" si="13"/>
        <v>CUB</v>
      </c>
      <c r="S79" s="4" t="str">
        <f t="shared" si="14"/>
        <v>MALE_CUB</v>
      </c>
      <c r="T79" s="4">
        <f>(YEAR(KZN_RAW_DATA!H79)-YEAR(KZN_RAW_DATA!F79))*12+MONTH(KZN_RAW_DATA!H79)-MONTH(KZN_RAW_DATA!F79)</f>
        <v>7</v>
      </c>
      <c r="U79" s="26">
        <f>IF(KZN_RAW_DATA!L79="Mortality",1,0)</f>
        <v>0</v>
      </c>
      <c r="V79" s="4" t="str">
        <f t="shared" si="15"/>
        <v>CUB</v>
      </c>
      <c r="W79" s="4" t="str">
        <f t="shared" si="16"/>
        <v>MALE_CUB</v>
      </c>
    </row>
    <row r="80" spans="1:23" x14ac:dyDescent="0.2">
      <c r="A80" s="3">
        <v>79</v>
      </c>
      <c r="B80" s="3" t="s">
        <v>139</v>
      </c>
      <c r="C80" s="4" t="s">
        <v>140</v>
      </c>
      <c r="D80" s="3" t="s">
        <v>7</v>
      </c>
      <c r="E80" s="3" t="s">
        <v>8</v>
      </c>
      <c r="F80" s="8">
        <v>39052</v>
      </c>
      <c r="G80" s="8">
        <v>39964</v>
      </c>
      <c r="H80" s="14">
        <v>39964</v>
      </c>
      <c r="I80" s="2">
        <f t="shared" si="10"/>
        <v>0</v>
      </c>
      <c r="J80" s="2">
        <f t="shared" si="11"/>
        <v>2.4986301369863013</v>
      </c>
      <c r="K80" s="2">
        <f t="shared" si="12"/>
        <v>2.4986301369863013</v>
      </c>
      <c r="L80" s="11" t="s">
        <v>173</v>
      </c>
      <c r="N80" s="4" t="s">
        <v>185</v>
      </c>
      <c r="O80" s="4">
        <v>79</v>
      </c>
      <c r="P80" s="4" t="s">
        <v>270</v>
      </c>
      <c r="Q80" s="4">
        <f>(YEAR(KZN_RAW_DATA!G80)-YEAR(KZN_RAW_DATA!F80))*12+MONTH(KZN_RAW_DATA!G80)-MONTH(KZN_RAW_DATA!F80)</f>
        <v>29</v>
      </c>
      <c r="R80" s="4" t="str">
        <f t="shared" si="13"/>
        <v>SUBADULT</v>
      </c>
      <c r="S80" s="4" t="str">
        <f t="shared" si="14"/>
        <v>MALE_SUBADULT</v>
      </c>
      <c r="T80" s="4">
        <f>(YEAR(KZN_RAW_DATA!H80)-YEAR(KZN_RAW_DATA!F80))*12+MONTH(KZN_RAW_DATA!H80)-MONTH(KZN_RAW_DATA!F80)</f>
        <v>29</v>
      </c>
      <c r="U80" s="26">
        <f>IF(KZN_RAW_DATA!L80="Mortality",1,0)</f>
        <v>0</v>
      </c>
      <c r="V80" s="4" t="str">
        <f t="shared" si="15"/>
        <v>SUBADULT</v>
      </c>
      <c r="W80" s="4" t="str">
        <f t="shared" si="16"/>
        <v>MALE_SUBADULT</v>
      </c>
    </row>
    <row r="81" spans="1:23" x14ac:dyDescent="0.2">
      <c r="A81" s="3">
        <v>80</v>
      </c>
      <c r="B81" s="3" t="s">
        <v>231</v>
      </c>
      <c r="C81" s="3" t="s">
        <v>213</v>
      </c>
      <c r="D81" s="3" t="s">
        <v>9</v>
      </c>
      <c r="E81" s="3" t="s">
        <v>8</v>
      </c>
      <c r="F81" s="8">
        <v>39904</v>
      </c>
      <c r="G81" s="8">
        <v>39965</v>
      </c>
      <c r="H81" s="8">
        <v>39979</v>
      </c>
      <c r="I81" s="2">
        <f t="shared" si="10"/>
        <v>3.8356164383561646E-2</v>
      </c>
      <c r="J81" s="2">
        <f t="shared" si="11"/>
        <v>0.16712328767123288</v>
      </c>
      <c r="K81" s="2">
        <f t="shared" si="12"/>
        <v>0.20547945205479451</v>
      </c>
      <c r="L81" s="4" t="s">
        <v>172</v>
      </c>
      <c r="M81" s="3" t="s">
        <v>10</v>
      </c>
      <c r="N81" s="3" t="s">
        <v>195</v>
      </c>
      <c r="O81" s="4">
        <v>80</v>
      </c>
      <c r="P81" s="4" t="s">
        <v>271</v>
      </c>
      <c r="Q81" s="4">
        <f>(YEAR(KZN_RAW_DATA!G81)-YEAR(KZN_RAW_DATA!F81))*12+MONTH(KZN_RAW_DATA!G81)-MONTH(KZN_RAW_DATA!F81)</f>
        <v>2</v>
      </c>
      <c r="R81" s="4" t="str">
        <f t="shared" si="13"/>
        <v>CUB</v>
      </c>
      <c r="S81" s="4" t="str">
        <f t="shared" si="14"/>
        <v>NA_CUB</v>
      </c>
      <c r="T81" s="4">
        <f>(YEAR(KZN_RAW_DATA!H81)-YEAR(KZN_RAW_DATA!F81))*12+MONTH(KZN_RAW_DATA!H81)-MONTH(KZN_RAW_DATA!F81)</f>
        <v>2</v>
      </c>
      <c r="U81" s="26">
        <f>IF(KZN_RAW_DATA!L81="Mortality",1,0)</f>
        <v>1</v>
      </c>
      <c r="V81" s="4" t="str">
        <f t="shared" si="15"/>
        <v>CUB</v>
      </c>
      <c r="W81" s="4" t="str">
        <f t="shared" si="16"/>
        <v>NA_CUB</v>
      </c>
    </row>
    <row r="82" spans="1:23" x14ac:dyDescent="0.2">
      <c r="A82" s="3">
        <v>81</v>
      </c>
      <c r="B82" s="3" t="s">
        <v>232</v>
      </c>
      <c r="C82" s="3" t="s">
        <v>214</v>
      </c>
      <c r="D82" s="3" t="s">
        <v>9</v>
      </c>
      <c r="E82" s="3" t="s">
        <v>8</v>
      </c>
      <c r="F82" s="8">
        <v>39957</v>
      </c>
      <c r="G82" s="8">
        <v>40008</v>
      </c>
      <c r="H82" s="8">
        <v>40034</v>
      </c>
      <c r="I82" s="2">
        <f t="shared" si="10"/>
        <v>7.1232876712328766E-2</v>
      </c>
      <c r="J82" s="2">
        <f t="shared" si="11"/>
        <v>0.13972602739726028</v>
      </c>
      <c r="K82" s="2">
        <f t="shared" si="12"/>
        <v>0.21095890410958903</v>
      </c>
      <c r="L82" s="4" t="s">
        <v>172</v>
      </c>
      <c r="M82" s="3" t="s">
        <v>10</v>
      </c>
      <c r="N82" s="3" t="s">
        <v>195</v>
      </c>
      <c r="O82" s="4">
        <v>81</v>
      </c>
      <c r="P82" s="4" t="s">
        <v>271</v>
      </c>
      <c r="Q82" s="4">
        <f>(YEAR(KZN_RAW_DATA!G82)-YEAR(KZN_RAW_DATA!F82))*12+MONTH(KZN_RAW_DATA!G82)-MONTH(KZN_RAW_DATA!F82)</f>
        <v>2</v>
      </c>
      <c r="R82" s="4" t="str">
        <f t="shared" si="13"/>
        <v>CUB</v>
      </c>
      <c r="S82" s="4" t="str">
        <f t="shared" si="14"/>
        <v>NA_CUB</v>
      </c>
      <c r="T82" s="4">
        <f>(YEAR(KZN_RAW_DATA!H82)-YEAR(KZN_RAW_DATA!F82))*12+MONTH(KZN_RAW_DATA!H82)-MONTH(KZN_RAW_DATA!F82)</f>
        <v>3</v>
      </c>
      <c r="U82" s="26">
        <f>IF(KZN_RAW_DATA!L82="Mortality",1,0)</f>
        <v>1</v>
      </c>
      <c r="V82" s="4" t="str">
        <f t="shared" si="15"/>
        <v>CUB</v>
      </c>
      <c r="W82" s="4" t="str">
        <f t="shared" si="16"/>
        <v>NA_CUB</v>
      </c>
    </row>
    <row r="83" spans="1:23" x14ac:dyDescent="0.2">
      <c r="A83" s="3">
        <v>82</v>
      </c>
      <c r="B83" s="3" t="s">
        <v>233</v>
      </c>
      <c r="C83" s="3" t="s">
        <v>215</v>
      </c>
      <c r="D83" s="3" t="s">
        <v>9</v>
      </c>
      <c r="E83" s="3" t="s">
        <v>8</v>
      </c>
      <c r="F83" s="8">
        <v>39957</v>
      </c>
      <c r="G83" s="8">
        <v>40008</v>
      </c>
      <c r="H83" s="8">
        <v>40034</v>
      </c>
      <c r="I83" s="2">
        <f t="shared" si="10"/>
        <v>7.1232876712328766E-2</v>
      </c>
      <c r="J83" s="2">
        <f t="shared" si="11"/>
        <v>0.13972602739726028</v>
      </c>
      <c r="K83" s="2">
        <f t="shared" si="12"/>
        <v>0.21095890410958903</v>
      </c>
      <c r="L83" s="4" t="s">
        <v>172</v>
      </c>
      <c r="M83" s="3" t="s">
        <v>10</v>
      </c>
      <c r="N83" s="3" t="s">
        <v>195</v>
      </c>
      <c r="O83" s="4">
        <v>82</v>
      </c>
      <c r="P83" s="4" t="s">
        <v>271</v>
      </c>
      <c r="Q83" s="4">
        <f>(YEAR(KZN_RAW_DATA!G83)-YEAR(KZN_RAW_DATA!F83))*12+MONTH(KZN_RAW_DATA!G83)-MONTH(KZN_RAW_DATA!F83)</f>
        <v>2</v>
      </c>
      <c r="R83" s="4" t="str">
        <f t="shared" si="13"/>
        <v>CUB</v>
      </c>
      <c r="S83" s="4" t="str">
        <f t="shared" si="14"/>
        <v>NA_CUB</v>
      </c>
      <c r="T83" s="4">
        <f>(YEAR(KZN_RAW_DATA!H83)-YEAR(KZN_RAW_DATA!F83))*12+MONTH(KZN_RAW_DATA!H83)-MONTH(KZN_RAW_DATA!F83)</f>
        <v>3</v>
      </c>
      <c r="U83" s="26">
        <f>IF(KZN_RAW_DATA!L83="Mortality",1,0)</f>
        <v>1</v>
      </c>
      <c r="V83" s="4" t="str">
        <f t="shared" si="15"/>
        <v>CUB</v>
      </c>
      <c r="W83" s="4" t="str">
        <f t="shared" si="16"/>
        <v>NA_CUB</v>
      </c>
    </row>
    <row r="84" spans="1:23" x14ac:dyDescent="0.2">
      <c r="A84" s="3">
        <v>83</v>
      </c>
      <c r="B84" s="3" t="s">
        <v>153</v>
      </c>
      <c r="C84" s="4" t="s">
        <v>154</v>
      </c>
      <c r="D84" s="3" t="s">
        <v>7</v>
      </c>
      <c r="E84" s="3" t="s">
        <v>8</v>
      </c>
      <c r="F84" s="8">
        <v>40157</v>
      </c>
      <c r="G84" s="8">
        <v>40251</v>
      </c>
      <c r="H84" s="13">
        <v>41269</v>
      </c>
      <c r="I84" s="2">
        <f t="shared" si="10"/>
        <v>2.7890410958904108</v>
      </c>
      <c r="J84" s="2">
        <f t="shared" si="11"/>
        <v>0.25753424657534246</v>
      </c>
      <c r="K84" s="2">
        <f t="shared" si="12"/>
        <v>3.0465753424657533</v>
      </c>
      <c r="L84" s="11" t="s">
        <v>173</v>
      </c>
      <c r="N84" s="5" t="s">
        <v>191</v>
      </c>
      <c r="O84" s="4">
        <v>83</v>
      </c>
      <c r="P84" s="4" t="s">
        <v>270</v>
      </c>
      <c r="Q84" s="4">
        <f>(YEAR(KZN_RAW_DATA!G84)-YEAR(KZN_RAW_DATA!F84))*12+MONTH(KZN_RAW_DATA!G84)-MONTH(KZN_RAW_DATA!F84)</f>
        <v>3</v>
      </c>
      <c r="R84" s="4" t="str">
        <f t="shared" si="13"/>
        <v>CUB</v>
      </c>
      <c r="S84" s="4" t="str">
        <f t="shared" si="14"/>
        <v>MALE_CUB</v>
      </c>
      <c r="T84" s="4">
        <f>(YEAR(KZN_RAW_DATA!H84)-YEAR(KZN_RAW_DATA!F84))*12+MONTH(KZN_RAW_DATA!H84)-MONTH(KZN_RAW_DATA!F84)</f>
        <v>36</v>
      </c>
      <c r="U84" s="26">
        <f>IF(KZN_RAW_DATA!L84="Mortality",1,0)</f>
        <v>0</v>
      </c>
      <c r="V84" s="4" t="str">
        <f t="shared" si="15"/>
        <v>SUBADULT</v>
      </c>
      <c r="W84" s="4" t="str">
        <f t="shared" si="16"/>
        <v>MALE_SUBADULT</v>
      </c>
    </row>
    <row r="85" spans="1:23" x14ac:dyDescent="0.2">
      <c r="A85" s="3">
        <v>84</v>
      </c>
      <c r="B85" s="3" t="s">
        <v>237</v>
      </c>
      <c r="C85" s="3" t="s">
        <v>235</v>
      </c>
      <c r="D85" s="3" t="s">
        <v>9</v>
      </c>
      <c r="E85" s="3" t="s">
        <v>8</v>
      </c>
      <c r="F85" s="8">
        <v>40157</v>
      </c>
      <c r="G85" s="8">
        <v>40251</v>
      </c>
      <c r="H85" s="13">
        <v>40269</v>
      </c>
      <c r="I85" s="2">
        <f t="shared" si="10"/>
        <v>4.9315068493150684E-2</v>
      </c>
      <c r="J85" s="2">
        <f t="shared" si="11"/>
        <v>0.25753424657534246</v>
      </c>
      <c r="K85" s="2">
        <f t="shared" si="12"/>
        <v>0.30684931506849317</v>
      </c>
      <c r="L85" s="11" t="s">
        <v>172</v>
      </c>
      <c r="M85" s="3" t="s">
        <v>9</v>
      </c>
      <c r="N85" s="5" t="s">
        <v>14</v>
      </c>
      <c r="O85" s="4">
        <v>84</v>
      </c>
      <c r="P85" s="4" t="s">
        <v>271</v>
      </c>
      <c r="Q85" s="4">
        <f>(YEAR(KZN_RAW_DATA!G85)-YEAR(KZN_RAW_DATA!F85))*12+MONTH(KZN_RAW_DATA!G85)-MONTH(KZN_RAW_DATA!F85)</f>
        <v>3</v>
      </c>
      <c r="R85" s="4" t="str">
        <f t="shared" si="13"/>
        <v>CUB</v>
      </c>
      <c r="S85" s="4" t="str">
        <f t="shared" si="14"/>
        <v>NA_CUB</v>
      </c>
      <c r="T85" s="4">
        <f>(YEAR(KZN_RAW_DATA!H85)-YEAR(KZN_RAW_DATA!F85))*12+MONTH(KZN_RAW_DATA!H85)-MONTH(KZN_RAW_DATA!F85)</f>
        <v>4</v>
      </c>
      <c r="U85" s="26">
        <f>IF(KZN_RAW_DATA!L85="Mortality",1,0)</f>
        <v>1</v>
      </c>
      <c r="V85" s="4" t="str">
        <f t="shared" si="15"/>
        <v>CUB</v>
      </c>
      <c r="W85" s="4" t="str">
        <f t="shared" si="16"/>
        <v>NA_CUB</v>
      </c>
    </row>
    <row r="86" spans="1:23" x14ac:dyDescent="0.2">
      <c r="A86" s="3">
        <v>85</v>
      </c>
      <c r="B86" s="3" t="s">
        <v>236</v>
      </c>
      <c r="C86" s="3" t="s">
        <v>234</v>
      </c>
      <c r="D86" s="3" t="s">
        <v>7</v>
      </c>
      <c r="E86" s="3" t="s">
        <v>8</v>
      </c>
      <c r="F86" s="8">
        <v>40087</v>
      </c>
      <c r="G86" s="8">
        <v>40263</v>
      </c>
      <c r="H86" s="8">
        <v>40269</v>
      </c>
      <c r="I86" s="2">
        <f t="shared" si="10"/>
        <v>1.643835616438356E-2</v>
      </c>
      <c r="J86" s="2">
        <f t="shared" si="11"/>
        <v>0.48219178082191783</v>
      </c>
      <c r="K86" s="2">
        <f t="shared" si="12"/>
        <v>0.49863013698630138</v>
      </c>
      <c r="L86" s="4" t="s">
        <v>172</v>
      </c>
      <c r="M86" s="3" t="s">
        <v>9</v>
      </c>
      <c r="N86" s="3" t="s">
        <v>14</v>
      </c>
      <c r="O86" s="4">
        <v>85</v>
      </c>
      <c r="P86" s="4" t="s">
        <v>270</v>
      </c>
      <c r="Q86" s="4">
        <f>(YEAR(KZN_RAW_DATA!G86)-YEAR(KZN_RAW_DATA!F86))*12+MONTH(KZN_RAW_DATA!G86)-MONTH(KZN_RAW_DATA!F86)</f>
        <v>5</v>
      </c>
      <c r="R86" s="4" t="str">
        <f t="shared" si="13"/>
        <v>CUB</v>
      </c>
      <c r="S86" s="4" t="str">
        <f t="shared" si="14"/>
        <v>MALE_CUB</v>
      </c>
      <c r="T86" s="4">
        <f>(YEAR(KZN_RAW_DATA!H86)-YEAR(KZN_RAW_DATA!F86))*12+MONTH(KZN_RAW_DATA!H86)-MONTH(KZN_RAW_DATA!F86)</f>
        <v>6</v>
      </c>
      <c r="U86" s="26">
        <f>IF(KZN_RAW_DATA!L86="Mortality",1,0)</f>
        <v>1</v>
      </c>
      <c r="V86" s="4" t="str">
        <f t="shared" si="15"/>
        <v>CUB</v>
      </c>
      <c r="W86" s="4" t="str">
        <f t="shared" si="16"/>
        <v>MALE_CUB</v>
      </c>
    </row>
    <row r="87" spans="1:23" x14ac:dyDescent="0.2">
      <c r="A87" s="3">
        <v>86</v>
      </c>
      <c r="B87" s="3" t="s">
        <v>149</v>
      </c>
      <c r="C87" s="4" t="s">
        <v>150</v>
      </c>
      <c r="D87" s="3" t="s">
        <v>7</v>
      </c>
      <c r="E87" s="3" t="s">
        <v>8</v>
      </c>
      <c r="F87" s="8">
        <v>39539</v>
      </c>
      <c r="G87" s="8">
        <v>40269</v>
      </c>
      <c r="H87" s="12">
        <v>40528</v>
      </c>
      <c r="I87" s="2">
        <f t="shared" si="10"/>
        <v>0.70958904109589038</v>
      </c>
      <c r="J87" s="2">
        <f t="shared" si="11"/>
        <v>2</v>
      </c>
      <c r="K87" s="2">
        <f t="shared" si="12"/>
        <v>2.7095890410958905</v>
      </c>
      <c r="L87" s="11" t="s">
        <v>172</v>
      </c>
      <c r="M87" s="3" t="s">
        <v>22</v>
      </c>
      <c r="N87" s="5" t="s">
        <v>181</v>
      </c>
      <c r="O87" s="4">
        <v>86</v>
      </c>
      <c r="P87" s="4" t="s">
        <v>270</v>
      </c>
      <c r="Q87" s="4">
        <f>(YEAR(KZN_RAW_DATA!G87)-YEAR(KZN_RAW_DATA!F87))*12+MONTH(KZN_RAW_DATA!G87)-MONTH(KZN_RAW_DATA!F87)</f>
        <v>24</v>
      </c>
      <c r="R87" s="4" t="str">
        <f t="shared" si="13"/>
        <v>JUVENILE</v>
      </c>
      <c r="S87" s="4" t="str">
        <f t="shared" si="14"/>
        <v>MALE_JUVENILE</v>
      </c>
      <c r="T87" s="4">
        <f>(YEAR(KZN_RAW_DATA!H87)-YEAR(KZN_RAW_DATA!F87))*12+MONTH(KZN_RAW_DATA!H87)-MONTH(KZN_RAW_DATA!F87)</f>
        <v>32</v>
      </c>
      <c r="U87" s="26">
        <f>IF(KZN_RAW_DATA!L87="Mortality",1,0)</f>
        <v>1</v>
      </c>
      <c r="V87" s="4" t="str">
        <f t="shared" si="15"/>
        <v>SUBADULT</v>
      </c>
      <c r="W87" s="4" t="str">
        <f t="shared" si="16"/>
        <v>MALE_SUBADULT</v>
      </c>
    </row>
    <row r="88" spans="1:23" x14ac:dyDescent="0.2">
      <c r="A88" s="3">
        <v>87</v>
      </c>
      <c r="B88" s="3" t="s">
        <v>147</v>
      </c>
      <c r="C88" s="4" t="s">
        <v>148</v>
      </c>
      <c r="D88" s="3" t="s">
        <v>7</v>
      </c>
      <c r="E88" s="3" t="s">
        <v>8</v>
      </c>
      <c r="F88" s="8">
        <v>39539</v>
      </c>
      <c r="G88" s="8">
        <v>40269</v>
      </c>
      <c r="H88" s="8">
        <v>40296</v>
      </c>
      <c r="I88" s="2">
        <f t="shared" si="10"/>
        <v>7.3972602739726029E-2</v>
      </c>
      <c r="J88" s="2">
        <f t="shared" si="11"/>
        <v>2</v>
      </c>
      <c r="K88" s="2">
        <f t="shared" si="12"/>
        <v>2.0739726027397261</v>
      </c>
      <c r="L88" s="11" t="s">
        <v>172</v>
      </c>
      <c r="M88" s="3" t="s">
        <v>22</v>
      </c>
      <c r="N88" s="5" t="s">
        <v>181</v>
      </c>
      <c r="O88" s="4">
        <v>87</v>
      </c>
      <c r="P88" s="4" t="s">
        <v>270</v>
      </c>
      <c r="Q88" s="4">
        <f>(YEAR(KZN_RAW_DATA!G88)-YEAR(KZN_RAW_DATA!F88))*12+MONTH(KZN_RAW_DATA!G88)-MONTH(KZN_RAW_DATA!F88)</f>
        <v>24</v>
      </c>
      <c r="R88" s="4" t="str">
        <f t="shared" si="13"/>
        <v>JUVENILE</v>
      </c>
      <c r="S88" s="4" t="str">
        <f t="shared" si="14"/>
        <v>MALE_JUVENILE</v>
      </c>
      <c r="T88" s="4">
        <f>(YEAR(KZN_RAW_DATA!H88)-YEAR(KZN_RAW_DATA!F88))*12+MONTH(KZN_RAW_DATA!H88)-MONTH(KZN_RAW_DATA!F88)</f>
        <v>24</v>
      </c>
      <c r="U88" s="26">
        <f>IF(KZN_RAW_DATA!L88="Mortality",1,0)</f>
        <v>1</v>
      </c>
      <c r="V88" s="4" t="str">
        <f t="shared" si="15"/>
        <v>JUVENILE</v>
      </c>
      <c r="W88" s="4" t="str">
        <f t="shared" si="16"/>
        <v>MALE_JUVENILE</v>
      </c>
    </row>
    <row r="89" spans="1:23" x14ac:dyDescent="0.2">
      <c r="A89" s="3">
        <v>88</v>
      </c>
      <c r="B89" s="3" t="s">
        <v>155</v>
      </c>
      <c r="C89" s="4" t="s">
        <v>156</v>
      </c>
      <c r="D89" s="3" t="s">
        <v>7</v>
      </c>
      <c r="E89" s="3" t="s">
        <v>8</v>
      </c>
      <c r="F89" s="8">
        <v>40188</v>
      </c>
      <c r="G89" s="8">
        <v>40308</v>
      </c>
      <c r="H89" s="8">
        <v>40832</v>
      </c>
      <c r="I89" s="2">
        <f t="shared" si="10"/>
        <v>1.4356164383561645</v>
      </c>
      <c r="J89" s="2">
        <f t="shared" si="11"/>
        <v>0.32876712328767121</v>
      </c>
      <c r="K89" s="2">
        <f t="shared" si="12"/>
        <v>1.7643835616438357</v>
      </c>
      <c r="L89" s="11" t="s">
        <v>172</v>
      </c>
      <c r="M89" s="3" t="s">
        <v>22</v>
      </c>
      <c r="N89" s="5" t="s">
        <v>32</v>
      </c>
      <c r="O89" s="4">
        <v>88</v>
      </c>
      <c r="P89" s="4" t="s">
        <v>270</v>
      </c>
      <c r="Q89" s="4">
        <f>(YEAR(KZN_RAW_DATA!G89)-YEAR(KZN_RAW_DATA!F89))*12+MONTH(KZN_RAW_DATA!G89)-MONTH(KZN_RAW_DATA!F89)</f>
        <v>4</v>
      </c>
      <c r="R89" s="4" t="str">
        <f t="shared" si="13"/>
        <v>CUB</v>
      </c>
      <c r="S89" s="4" t="str">
        <f t="shared" si="14"/>
        <v>MALE_CUB</v>
      </c>
      <c r="T89" s="4">
        <f>(YEAR(KZN_RAW_DATA!H89)-YEAR(KZN_RAW_DATA!F89))*12+MONTH(KZN_RAW_DATA!H89)-MONTH(KZN_RAW_DATA!F89)</f>
        <v>21</v>
      </c>
      <c r="U89" s="26">
        <f>IF(KZN_RAW_DATA!L89="Mortality",1,0)</f>
        <v>1</v>
      </c>
      <c r="V89" s="4" t="str">
        <f t="shared" si="15"/>
        <v>JUVENILE</v>
      </c>
      <c r="W89" s="4" t="str">
        <f t="shared" si="16"/>
        <v>MALE_JUVENILE</v>
      </c>
    </row>
    <row r="90" spans="1:23" x14ac:dyDescent="0.2">
      <c r="A90" s="3">
        <v>89</v>
      </c>
      <c r="B90" s="3" t="s">
        <v>158</v>
      </c>
      <c r="C90" s="4" t="s">
        <v>157</v>
      </c>
      <c r="D90" s="3" t="s">
        <v>7</v>
      </c>
      <c r="E90" s="3" t="s">
        <v>8</v>
      </c>
      <c r="F90" s="8">
        <v>40188</v>
      </c>
      <c r="G90" s="8">
        <v>40308</v>
      </c>
      <c r="H90" s="8">
        <v>41063</v>
      </c>
      <c r="I90" s="2">
        <f t="shared" si="10"/>
        <v>2.0684931506849313</v>
      </c>
      <c r="J90" s="2">
        <f t="shared" si="11"/>
        <v>0.32876712328767121</v>
      </c>
      <c r="K90" s="2">
        <f t="shared" si="12"/>
        <v>2.3972602739726026</v>
      </c>
      <c r="L90" s="11" t="s">
        <v>172</v>
      </c>
      <c r="M90" s="3" t="s">
        <v>54</v>
      </c>
      <c r="N90" s="5" t="s">
        <v>187</v>
      </c>
      <c r="O90" s="4">
        <v>89</v>
      </c>
      <c r="P90" s="4" t="s">
        <v>270</v>
      </c>
      <c r="Q90" s="4">
        <f>(YEAR(KZN_RAW_DATA!G90)-YEAR(KZN_RAW_DATA!F90))*12+MONTH(KZN_RAW_DATA!G90)-MONTH(KZN_RAW_DATA!F90)</f>
        <v>4</v>
      </c>
      <c r="R90" s="4" t="str">
        <f t="shared" si="13"/>
        <v>CUB</v>
      </c>
      <c r="S90" s="4" t="str">
        <f t="shared" si="14"/>
        <v>MALE_CUB</v>
      </c>
      <c r="T90" s="4">
        <f>(YEAR(KZN_RAW_DATA!H90)-YEAR(KZN_RAW_DATA!F90))*12+MONTH(KZN_RAW_DATA!H90)-MONTH(KZN_RAW_DATA!F90)</f>
        <v>29</v>
      </c>
      <c r="U90" s="26">
        <f>IF(KZN_RAW_DATA!L90="Mortality",1,0)</f>
        <v>1</v>
      </c>
      <c r="V90" s="4" t="str">
        <f t="shared" si="15"/>
        <v>SUBADULT</v>
      </c>
      <c r="W90" s="4" t="str">
        <f t="shared" si="16"/>
        <v>MALE_SUBADULT</v>
      </c>
    </row>
    <row r="91" spans="1:23" x14ac:dyDescent="0.2">
      <c r="A91" s="3">
        <v>90</v>
      </c>
      <c r="B91" s="3" t="s">
        <v>242</v>
      </c>
      <c r="C91" s="3" t="s">
        <v>238</v>
      </c>
      <c r="D91" s="3" t="s">
        <v>13</v>
      </c>
      <c r="E91" s="3" t="s">
        <v>8</v>
      </c>
      <c r="F91" s="8">
        <v>40257</v>
      </c>
      <c r="G91" s="8">
        <v>40349</v>
      </c>
      <c r="H91" s="8">
        <v>40443</v>
      </c>
      <c r="I91" s="2">
        <f t="shared" si="10"/>
        <v>0.25753424657534246</v>
      </c>
      <c r="J91" s="2">
        <f t="shared" si="11"/>
        <v>0.25205479452054796</v>
      </c>
      <c r="K91" s="2">
        <f t="shared" si="12"/>
        <v>0.50958904109589043</v>
      </c>
      <c r="L91" s="4" t="s">
        <v>172</v>
      </c>
      <c r="M91" s="3" t="s">
        <v>9</v>
      </c>
      <c r="N91" s="3" t="s">
        <v>239</v>
      </c>
      <c r="O91" s="4">
        <v>90</v>
      </c>
      <c r="P91" s="4" t="s">
        <v>269</v>
      </c>
      <c r="Q91" s="4">
        <f>(YEAR(KZN_RAW_DATA!G91)-YEAR(KZN_RAW_DATA!F91))*12+MONTH(KZN_RAW_DATA!G91)-MONTH(KZN_RAW_DATA!F91)</f>
        <v>3</v>
      </c>
      <c r="R91" s="4" t="str">
        <f t="shared" si="13"/>
        <v>CUB</v>
      </c>
      <c r="S91" s="4" t="str">
        <f t="shared" si="14"/>
        <v>FEMALE_CUB</v>
      </c>
      <c r="T91" s="4">
        <f>(YEAR(KZN_RAW_DATA!H91)-YEAR(KZN_RAW_DATA!F91))*12+MONTH(KZN_RAW_DATA!H91)-MONTH(KZN_RAW_DATA!F91)</f>
        <v>6</v>
      </c>
      <c r="U91" s="26">
        <f>IF(KZN_RAW_DATA!L91="Mortality",1,0)</f>
        <v>1</v>
      </c>
      <c r="V91" s="4" t="str">
        <f t="shared" si="15"/>
        <v>CUB</v>
      </c>
      <c r="W91" s="4" t="str">
        <f t="shared" si="16"/>
        <v>FEMALE_CUB</v>
      </c>
    </row>
    <row r="92" spans="1:23" x14ac:dyDescent="0.2">
      <c r="A92" s="3">
        <v>91</v>
      </c>
      <c r="B92" s="3" t="s">
        <v>243</v>
      </c>
      <c r="C92" s="3" t="s">
        <v>240</v>
      </c>
      <c r="D92" s="3" t="s">
        <v>9</v>
      </c>
      <c r="E92" s="3" t="s">
        <v>8</v>
      </c>
      <c r="F92" s="8">
        <v>40360</v>
      </c>
      <c r="G92" s="8">
        <v>40379</v>
      </c>
      <c r="H92" s="8">
        <v>40390</v>
      </c>
      <c r="I92" s="2">
        <f t="shared" si="10"/>
        <v>3.0136986301369864E-2</v>
      </c>
      <c r="J92" s="2">
        <f t="shared" si="11"/>
        <v>5.2054794520547946E-2</v>
      </c>
      <c r="K92" s="2">
        <f t="shared" si="12"/>
        <v>8.2191780821917804E-2</v>
      </c>
      <c r="L92" s="4" t="s">
        <v>172</v>
      </c>
      <c r="M92" s="3" t="s">
        <v>9</v>
      </c>
      <c r="N92" s="3" t="s">
        <v>14</v>
      </c>
      <c r="O92" s="4">
        <v>91</v>
      </c>
      <c r="P92" s="4" t="s">
        <v>271</v>
      </c>
      <c r="Q92" s="4">
        <f>(YEAR(KZN_RAW_DATA!G92)-YEAR(KZN_RAW_DATA!F92))*12+MONTH(KZN_RAW_DATA!G92)-MONTH(KZN_RAW_DATA!F92)</f>
        <v>0</v>
      </c>
      <c r="R92" s="4" t="str">
        <f t="shared" si="13"/>
        <v>CUB</v>
      </c>
      <c r="S92" s="4" t="str">
        <f t="shared" si="14"/>
        <v>NA_CUB</v>
      </c>
      <c r="T92" s="4">
        <f>(YEAR(KZN_RAW_DATA!H92)-YEAR(KZN_RAW_DATA!F92))*12+MONTH(KZN_RAW_DATA!H92)-MONTH(KZN_RAW_DATA!F92)</f>
        <v>0</v>
      </c>
      <c r="U92" s="26">
        <f>IF(KZN_RAW_DATA!L92="Mortality",1,0)</f>
        <v>1</v>
      </c>
      <c r="V92" s="4" t="str">
        <f t="shared" si="15"/>
        <v>CUB</v>
      </c>
      <c r="W92" s="4" t="str">
        <f t="shared" si="16"/>
        <v>NA_CUB</v>
      </c>
    </row>
    <row r="93" spans="1:23" x14ac:dyDescent="0.2">
      <c r="A93" s="3">
        <v>92</v>
      </c>
      <c r="B93" s="3" t="s">
        <v>244</v>
      </c>
      <c r="C93" s="3" t="s">
        <v>241</v>
      </c>
      <c r="D93" s="3" t="s">
        <v>9</v>
      </c>
      <c r="E93" s="3" t="s">
        <v>8</v>
      </c>
      <c r="F93" s="8">
        <v>40360</v>
      </c>
      <c r="G93" s="8">
        <v>40379</v>
      </c>
      <c r="H93" s="8">
        <v>40390</v>
      </c>
      <c r="I93" s="2">
        <f t="shared" si="10"/>
        <v>3.0136986301369864E-2</v>
      </c>
      <c r="J93" s="2">
        <f t="shared" si="11"/>
        <v>5.2054794520547946E-2</v>
      </c>
      <c r="K93" s="2">
        <f t="shared" si="12"/>
        <v>8.2191780821917804E-2</v>
      </c>
      <c r="L93" s="4" t="s">
        <v>172</v>
      </c>
      <c r="M93" s="3" t="s">
        <v>9</v>
      </c>
      <c r="N93" s="3" t="s">
        <v>14</v>
      </c>
      <c r="O93" s="4">
        <v>92</v>
      </c>
      <c r="P93" s="4" t="s">
        <v>271</v>
      </c>
      <c r="Q93" s="4">
        <f>(YEAR(KZN_RAW_DATA!G93)-YEAR(KZN_RAW_DATA!F93))*12+MONTH(KZN_RAW_DATA!G93)-MONTH(KZN_RAW_DATA!F93)</f>
        <v>0</v>
      </c>
      <c r="R93" s="4" t="str">
        <f t="shared" si="13"/>
        <v>CUB</v>
      </c>
      <c r="S93" s="4" t="str">
        <f t="shared" si="14"/>
        <v>NA_CUB</v>
      </c>
      <c r="T93" s="4">
        <f>(YEAR(KZN_RAW_DATA!H93)-YEAR(KZN_RAW_DATA!F93))*12+MONTH(KZN_RAW_DATA!H93)-MONTH(KZN_RAW_DATA!F93)</f>
        <v>0</v>
      </c>
      <c r="U93" s="26">
        <f>IF(KZN_RAW_DATA!L93="Mortality",1,0)</f>
        <v>1</v>
      </c>
      <c r="V93" s="4" t="str">
        <f t="shared" si="15"/>
        <v>CUB</v>
      </c>
      <c r="W93" s="4" t="str">
        <f t="shared" si="16"/>
        <v>NA_CUB</v>
      </c>
    </row>
    <row r="94" spans="1:23" x14ac:dyDescent="0.2">
      <c r="A94" s="3">
        <v>93</v>
      </c>
      <c r="B94" s="3" t="s">
        <v>151</v>
      </c>
      <c r="C94" s="4" t="s">
        <v>152</v>
      </c>
      <c r="D94" s="3" t="s">
        <v>7</v>
      </c>
      <c r="E94" s="3" t="s">
        <v>8</v>
      </c>
      <c r="F94" s="8">
        <v>39393</v>
      </c>
      <c r="G94" s="8">
        <v>40489</v>
      </c>
      <c r="H94" s="13">
        <v>41113</v>
      </c>
      <c r="I94" s="2">
        <f t="shared" si="10"/>
        <v>1.7095890410958905</v>
      </c>
      <c r="J94" s="2">
        <f t="shared" si="11"/>
        <v>3.0027397260273974</v>
      </c>
      <c r="K94" s="2">
        <f t="shared" si="12"/>
        <v>4.7123287671232879</v>
      </c>
      <c r="L94" s="11" t="s">
        <v>173</v>
      </c>
      <c r="N94" s="5" t="s">
        <v>176</v>
      </c>
      <c r="O94" s="4">
        <v>93</v>
      </c>
      <c r="P94" s="4" t="s">
        <v>270</v>
      </c>
      <c r="Q94" s="4">
        <f>(YEAR(KZN_RAW_DATA!G94)-YEAR(KZN_RAW_DATA!F94))*12+MONTH(KZN_RAW_DATA!G94)-MONTH(KZN_RAW_DATA!F94)</f>
        <v>36</v>
      </c>
      <c r="R94" s="4" t="str">
        <f t="shared" si="13"/>
        <v>SUBADULT</v>
      </c>
      <c r="S94" s="4" t="str">
        <f t="shared" si="14"/>
        <v>MALE_SUBADULT</v>
      </c>
      <c r="T94" s="4">
        <f>(YEAR(KZN_RAW_DATA!H94)-YEAR(KZN_RAW_DATA!F94))*12+MONTH(KZN_RAW_DATA!H94)-MONTH(KZN_RAW_DATA!F94)</f>
        <v>56</v>
      </c>
      <c r="U94" s="26">
        <f>IF(KZN_RAW_DATA!L94="Mortality",1,0)</f>
        <v>0</v>
      </c>
      <c r="V94" s="4" t="str">
        <f t="shared" si="15"/>
        <v>ADULT_48_60</v>
      </c>
      <c r="W94" s="4" t="str">
        <f t="shared" si="16"/>
        <v>MALE_ADULT_48_60</v>
      </c>
    </row>
    <row r="95" spans="1:23" x14ac:dyDescent="0.2">
      <c r="A95" s="3">
        <v>94</v>
      </c>
      <c r="B95" s="3" t="s">
        <v>248</v>
      </c>
      <c r="C95" s="3" t="s">
        <v>246</v>
      </c>
      <c r="D95" s="3" t="s">
        <v>9</v>
      </c>
      <c r="E95" s="3" t="s">
        <v>8</v>
      </c>
      <c r="F95" s="8">
        <v>40506</v>
      </c>
      <c r="G95" s="8">
        <v>40536</v>
      </c>
      <c r="H95" s="8">
        <v>40836</v>
      </c>
      <c r="I95" s="2">
        <f t="shared" si="10"/>
        <v>0.82191780821917804</v>
      </c>
      <c r="J95" s="2">
        <f t="shared" si="11"/>
        <v>8.2191780821917804E-2</v>
      </c>
      <c r="K95" s="2">
        <f t="shared" si="12"/>
        <v>0.90410958904109584</v>
      </c>
      <c r="L95" s="4" t="s">
        <v>173</v>
      </c>
      <c r="N95" s="3" t="s">
        <v>200</v>
      </c>
      <c r="O95" s="4">
        <v>94</v>
      </c>
      <c r="P95" s="4" t="s">
        <v>271</v>
      </c>
      <c r="Q95" s="4">
        <f>(YEAR(KZN_RAW_DATA!G95)-YEAR(KZN_RAW_DATA!F95))*12+MONTH(KZN_RAW_DATA!G95)-MONTH(KZN_RAW_DATA!F95)</f>
        <v>1</v>
      </c>
      <c r="R95" s="4" t="str">
        <f t="shared" si="13"/>
        <v>CUB</v>
      </c>
      <c r="S95" s="4" t="str">
        <f t="shared" si="14"/>
        <v>NA_CUB</v>
      </c>
      <c r="T95" s="4">
        <f>(YEAR(KZN_RAW_DATA!H95)-YEAR(KZN_RAW_DATA!F95))*12+MONTH(KZN_RAW_DATA!H95)-MONTH(KZN_RAW_DATA!F95)</f>
        <v>11</v>
      </c>
      <c r="U95" s="26">
        <f>IF(KZN_RAW_DATA!L95="Mortality",1,0)</f>
        <v>0</v>
      </c>
      <c r="V95" s="4" t="str">
        <f t="shared" si="15"/>
        <v>CUB</v>
      </c>
      <c r="W95" s="4" t="str">
        <f t="shared" si="16"/>
        <v>NA_CUB</v>
      </c>
    </row>
    <row r="96" spans="1:23" x14ac:dyDescent="0.2">
      <c r="A96" s="3">
        <v>95</v>
      </c>
      <c r="B96" s="3" t="s">
        <v>247</v>
      </c>
      <c r="C96" s="3" t="s">
        <v>245</v>
      </c>
      <c r="D96" s="3" t="s">
        <v>9</v>
      </c>
      <c r="E96" s="3" t="s">
        <v>8</v>
      </c>
      <c r="F96" s="8">
        <v>40506</v>
      </c>
      <c r="G96" s="8">
        <v>40536</v>
      </c>
      <c r="H96" s="8">
        <v>40803</v>
      </c>
      <c r="I96" s="2">
        <f t="shared" si="10"/>
        <v>0.73150684931506849</v>
      </c>
      <c r="J96" s="2">
        <f t="shared" si="11"/>
        <v>8.2191780821917804E-2</v>
      </c>
      <c r="K96" s="2">
        <f t="shared" si="12"/>
        <v>0.81369863013698629</v>
      </c>
      <c r="L96" s="4" t="s">
        <v>173</v>
      </c>
      <c r="N96" s="3" t="s">
        <v>200</v>
      </c>
      <c r="O96" s="4">
        <v>95</v>
      </c>
      <c r="P96" s="4" t="s">
        <v>271</v>
      </c>
      <c r="Q96" s="4">
        <f>(YEAR(KZN_RAW_DATA!G96)-YEAR(KZN_RAW_DATA!F96))*12+MONTH(KZN_RAW_DATA!G96)-MONTH(KZN_RAW_DATA!F96)</f>
        <v>1</v>
      </c>
      <c r="R96" s="4" t="str">
        <f t="shared" si="13"/>
        <v>CUB</v>
      </c>
      <c r="S96" s="4" t="str">
        <f t="shared" si="14"/>
        <v>NA_CUB</v>
      </c>
      <c r="T96" s="4">
        <f>(YEAR(KZN_RAW_DATA!H96)-YEAR(KZN_RAW_DATA!F96))*12+MONTH(KZN_RAW_DATA!H96)-MONTH(KZN_RAW_DATA!F96)</f>
        <v>10</v>
      </c>
      <c r="U96" s="26">
        <f>IF(KZN_RAW_DATA!L96="Mortality",1,0)</f>
        <v>0</v>
      </c>
      <c r="V96" s="4" t="str">
        <f t="shared" si="15"/>
        <v>CUB</v>
      </c>
      <c r="W96" s="4" t="str">
        <f t="shared" si="16"/>
        <v>NA_CUB</v>
      </c>
    </row>
    <row r="97" spans="1:23" x14ac:dyDescent="0.2">
      <c r="A97" s="3">
        <v>96</v>
      </c>
      <c r="B97" s="3" t="s">
        <v>251</v>
      </c>
      <c r="C97" s="3" t="s">
        <v>249</v>
      </c>
      <c r="D97" s="3" t="s">
        <v>7</v>
      </c>
      <c r="E97" s="3" t="s">
        <v>8</v>
      </c>
      <c r="F97" s="8">
        <v>40566</v>
      </c>
      <c r="G97" s="8">
        <v>40656</v>
      </c>
      <c r="H97" s="8">
        <v>40787</v>
      </c>
      <c r="I97" s="2">
        <f t="shared" si="10"/>
        <v>0.35890410958904112</v>
      </c>
      <c r="J97" s="2">
        <f t="shared" si="11"/>
        <v>0.24657534246575341</v>
      </c>
      <c r="K97" s="2">
        <f t="shared" si="12"/>
        <v>0.60547945205479448</v>
      </c>
      <c r="L97" s="4" t="s">
        <v>173</v>
      </c>
      <c r="N97" s="3" t="s">
        <v>200</v>
      </c>
      <c r="O97" s="4">
        <v>96</v>
      </c>
      <c r="P97" s="4" t="s">
        <v>270</v>
      </c>
      <c r="Q97" s="4">
        <f>(YEAR(KZN_RAW_DATA!G97)-YEAR(KZN_RAW_DATA!F97))*12+MONTH(KZN_RAW_DATA!G97)-MONTH(KZN_RAW_DATA!F97)</f>
        <v>3</v>
      </c>
      <c r="R97" s="4" t="str">
        <f t="shared" si="13"/>
        <v>CUB</v>
      </c>
      <c r="S97" s="4" t="str">
        <f t="shared" si="14"/>
        <v>MALE_CUB</v>
      </c>
      <c r="T97" s="4">
        <f>(YEAR(KZN_RAW_DATA!H97)-YEAR(KZN_RAW_DATA!F97))*12+MONTH(KZN_RAW_DATA!H97)-MONTH(KZN_RAW_DATA!F97)</f>
        <v>8</v>
      </c>
      <c r="U97" s="26">
        <f>IF(KZN_RAW_DATA!L97="Mortality",1,0)</f>
        <v>0</v>
      </c>
      <c r="V97" s="4" t="str">
        <f t="shared" si="15"/>
        <v>CUB</v>
      </c>
      <c r="W97" s="4" t="str">
        <f t="shared" si="16"/>
        <v>MALE_CUB</v>
      </c>
    </row>
    <row r="98" spans="1:23" x14ac:dyDescent="0.2">
      <c r="A98" s="3">
        <v>97</v>
      </c>
      <c r="B98" s="3" t="s">
        <v>252</v>
      </c>
      <c r="C98" s="3" t="s">
        <v>250</v>
      </c>
      <c r="D98" s="3" t="s">
        <v>13</v>
      </c>
      <c r="E98" s="3" t="s">
        <v>8</v>
      </c>
      <c r="F98" s="8">
        <v>40566</v>
      </c>
      <c r="G98" s="8">
        <v>40656</v>
      </c>
      <c r="H98" s="8">
        <v>40682</v>
      </c>
      <c r="I98" s="2">
        <f t="shared" ref="I98:I107" si="17">(H98-G98)/365</f>
        <v>7.1232876712328766E-2</v>
      </c>
      <c r="J98" s="2">
        <f t="shared" ref="J98:J107" si="18">(G98-F98)/365</f>
        <v>0.24657534246575341</v>
      </c>
      <c r="K98" s="2">
        <f t="shared" ref="K98:K107" si="19">(H98-F98)/365</f>
        <v>0.31780821917808222</v>
      </c>
      <c r="L98" s="4" t="s">
        <v>172</v>
      </c>
      <c r="M98" s="3" t="s">
        <v>9</v>
      </c>
      <c r="N98" s="3" t="s">
        <v>14</v>
      </c>
      <c r="O98" s="4">
        <v>97</v>
      </c>
      <c r="P98" s="4" t="s">
        <v>269</v>
      </c>
      <c r="Q98" s="4">
        <f>(YEAR(KZN_RAW_DATA!G98)-YEAR(KZN_RAW_DATA!F98))*12+MONTH(KZN_RAW_DATA!G98)-MONTH(KZN_RAW_DATA!F98)</f>
        <v>3</v>
      </c>
      <c r="R98" s="4" t="str">
        <f t="shared" si="13"/>
        <v>CUB</v>
      </c>
      <c r="S98" s="4" t="str">
        <f t="shared" si="14"/>
        <v>FEMALE_CUB</v>
      </c>
      <c r="T98" s="4">
        <f>(YEAR(KZN_RAW_DATA!H98)-YEAR(KZN_RAW_DATA!F98))*12+MONTH(KZN_RAW_DATA!H98)-MONTH(KZN_RAW_DATA!F98)</f>
        <v>4</v>
      </c>
      <c r="U98" s="26">
        <f>IF(KZN_RAW_DATA!L98="Mortality",1,0)</f>
        <v>1</v>
      </c>
      <c r="V98" s="4" t="str">
        <f t="shared" si="15"/>
        <v>CUB</v>
      </c>
      <c r="W98" s="4" t="str">
        <f t="shared" si="16"/>
        <v>FEMALE_CUB</v>
      </c>
    </row>
    <row r="99" spans="1:23" x14ac:dyDescent="0.2">
      <c r="A99" s="3">
        <v>98</v>
      </c>
      <c r="B99" s="3" t="s">
        <v>159</v>
      </c>
      <c r="C99" s="4" t="s">
        <v>160</v>
      </c>
      <c r="D99" s="3" t="s">
        <v>7</v>
      </c>
      <c r="E99" s="3" t="s">
        <v>8</v>
      </c>
      <c r="F99" s="8">
        <v>40031</v>
      </c>
      <c r="G99" s="8">
        <v>40669</v>
      </c>
      <c r="H99" s="8">
        <v>40788</v>
      </c>
      <c r="I99" s="2">
        <f t="shared" si="17"/>
        <v>0.32602739726027397</v>
      </c>
      <c r="J99" s="2">
        <f t="shared" si="18"/>
        <v>1.747945205479452</v>
      </c>
      <c r="K99" s="2">
        <f t="shared" si="19"/>
        <v>2.0739726027397261</v>
      </c>
      <c r="L99" s="11" t="s">
        <v>173</v>
      </c>
      <c r="N99" s="5" t="s">
        <v>47</v>
      </c>
      <c r="O99" s="4">
        <v>98</v>
      </c>
      <c r="P99" s="4" t="s">
        <v>270</v>
      </c>
      <c r="Q99" s="4">
        <f>(YEAR(KZN_RAW_DATA!G99)-YEAR(KZN_RAW_DATA!F99))*12+MONTH(KZN_RAW_DATA!G99)-MONTH(KZN_RAW_DATA!F99)</f>
        <v>21</v>
      </c>
      <c r="R99" s="4" t="str">
        <f t="shared" si="13"/>
        <v>JUVENILE</v>
      </c>
      <c r="S99" s="4" t="str">
        <f t="shared" si="14"/>
        <v>MALE_JUVENILE</v>
      </c>
      <c r="T99" s="4">
        <f>(YEAR(KZN_RAW_DATA!H99)-YEAR(KZN_RAW_DATA!F99))*12+MONTH(KZN_RAW_DATA!H99)-MONTH(KZN_RAW_DATA!F99)</f>
        <v>25</v>
      </c>
      <c r="U99" s="26">
        <f>IF(KZN_RAW_DATA!L99="Mortality",1,0)</f>
        <v>0</v>
      </c>
      <c r="V99" s="4" t="str">
        <f t="shared" si="15"/>
        <v>SUBADULT</v>
      </c>
      <c r="W99" s="4" t="str">
        <f t="shared" si="16"/>
        <v>MALE_SUBADULT</v>
      </c>
    </row>
    <row r="100" spans="1:23" x14ac:dyDescent="0.2">
      <c r="A100" s="3">
        <v>99</v>
      </c>
      <c r="B100" s="3" t="s">
        <v>161</v>
      </c>
      <c r="C100" s="4" t="s">
        <v>162</v>
      </c>
      <c r="D100" s="3" t="s">
        <v>7</v>
      </c>
      <c r="E100" s="3" t="s">
        <v>8</v>
      </c>
      <c r="F100" s="8">
        <v>39947</v>
      </c>
      <c r="G100" s="8">
        <v>40677</v>
      </c>
      <c r="H100" s="8">
        <v>41144</v>
      </c>
      <c r="I100" s="2">
        <f t="shared" si="17"/>
        <v>1.2794520547945205</v>
      </c>
      <c r="J100" s="2">
        <f t="shared" si="18"/>
        <v>2</v>
      </c>
      <c r="K100" s="2">
        <f t="shared" si="19"/>
        <v>3.2794520547945205</v>
      </c>
      <c r="L100" s="11" t="s">
        <v>173</v>
      </c>
      <c r="N100" s="5" t="s">
        <v>191</v>
      </c>
      <c r="O100" s="4">
        <v>99</v>
      </c>
      <c r="P100" s="4" t="s">
        <v>270</v>
      </c>
      <c r="Q100" s="4">
        <f>(YEAR(KZN_RAW_DATA!G100)-YEAR(KZN_RAW_DATA!F100))*12+MONTH(KZN_RAW_DATA!G100)-MONTH(KZN_RAW_DATA!F100)</f>
        <v>24</v>
      </c>
      <c r="R100" s="4" t="str">
        <f t="shared" si="13"/>
        <v>JUVENILE</v>
      </c>
      <c r="S100" s="4" t="str">
        <f t="shared" si="14"/>
        <v>MALE_JUVENILE</v>
      </c>
      <c r="T100" s="4">
        <f>(YEAR(KZN_RAW_DATA!H100)-YEAR(KZN_RAW_DATA!F100))*12+MONTH(KZN_RAW_DATA!H100)-MONTH(KZN_RAW_DATA!F100)</f>
        <v>39</v>
      </c>
      <c r="U100" s="26">
        <f>IF(KZN_RAW_DATA!L100="Mortality",1,0)</f>
        <v>0</v>
      </c>
      <c r="V100" s="4" t="str">
        <f t="shared" si="15"/>
        <v>ADULT_36_48</v>
      </c>
      <c r="W100" s="4" t="str">
        <f t="shared" si="16"/>
        <v>MALE_ADULT_36_48</v>
      </c>
    </row>
    <row r="101" spans="1:23" x14ac:dyDescent="0.2">
      <c r="A101" s="3">
        <v>100</v>
      </c>
      <c r="B101" s="3" t="s">
        <v>163</v>
      </c>
      <c r="C101" s="4" t="s">
        <v>164</v>
      </c>
      <c r="D101" s="3" t="s">
        <v>7</v>
      </c>
      <c r="E101" s="3" t="s">
        <v>8</v>
      </c>
      <c r="F101" s="8">
        <v>39827</v>
      </c>
      <c r="G101" s="8">
        <v>40708</v>
      </c>
      <c r="H101" s="8">
        <v>40876</v>
      </c>
      <c r="I101" s="2">
        <f t="shared" si="17"/>
        <v>0.46027397260273972</v>
      </c>
      <c r="J101" s="2">
        <f t="shared" si="18"/>
        <v>2.4136986301369863</v>
      </c>
      <c r="K101" s="2">
        <f t="shared" si="19"/>
        <v>2.8739726027397259</v>
      </c>
      <c r="L101" s="11" t="s">
        <v>173</v>
      </c>
      <c r="N101" s="5" t="s">
        <v>47</v>
      </c>
      <c r="O101" s="4">
        <v>100</v>
      </c>
      <c r="P101" s="4" t="s">
        <v>270</v>
      </c>
      <c r="Q101" s="4">
        <f>(YEAR(KZN_RAW_DATA!G101)-YEAR(KZN_RAW_DATA!F101))*12+MONTH(KZN_RAW_DATA!G101)-MONTH(KZN_RAW_DATA!F101)</f>
        <v>29</v>
      </c>
      <c r="R101" s="4" t="str">
        <f t="shared" si="13"/>
        <v>SUBADULT</v>
      </c>
      <c r="S101" s="4" t="str">
        <f t="shared" si="14"/>
        <v>MALE_SUBADULT</v>
      </c>
      <c r="T101" s="4">
        <f>(YEAR(KZN_RAW_DATA!H101)-YEAR(KZN_RAW_DATA!F101))*12+MONTH(KZN_RAW_DATA!H101)-MONTH(KZN_RAW_DATA!F101)</f>
        <v>34</v>
      </c>
      <c r="U101" s="26">
        <f>IF(KZN_RAW_DATA!L101="Mortality",1,0)</f>
        <v>0</v>
      </c>
      <c r="V101" s="4" t="str">
        <f t="shared" si="15"/>
        <v>SUBADULT</v>
      </c>
      <c r="W101" s="4" t="str">
        <f t="shared" si="16"/>
        <v>MALE_SUBADULT</v>
      </c>
    </row>
    <row r="102" spans="1:23" x14ac:dyDescent="0.2">
      <c r="A102" s="3">
        <v>101</v>
      </c>
      <c r="B102" s="3" t="s">
        <v>256</v>
      </c>
      <c r="C102" s="3" t="s">
        <v>253</v>
      </c>
      <c r="D102" s="3" t="s">
        <v>9</v>
      </c>
      <c r="E102" s="3" t="s">
        <v>8</v>
      </c>
      <c r="F102" s="8">
        <v>40664</v>
      </c>
      <c r="G102" s="8">
        <v>40725</v>
      </c>
      <c r="H102" s="8">
        <v>40878</v>
      </c>
      <c r="I102" s="2">
        <f t="shared" si="17"/>
        <v>0.41917808219178082</v>
      </c>
      <c r="J102" s="2">
        <f t="shared" si="18"/>
        <v>0.16712328767123288</v>
      </c>
      <c r="K102" s="2">
        <f t="shared" si="19"/>
        <v>0.58630136986301373</v>
      </c>
      <c r="L102" s="4" t="s">
        <v>172</v>
      </c>
      <c r="M102" s="3" t="s">
        <v>22</v>
      </c>
      <c r="N102" s="3" t="s">
        <v>254</v>
      </c>
      <c r="O102" s="4">
        <v>101</v>
      </c>
      <c r="P102" s="4" t="s">
        <v>271</v>
      </c>
      <c r="Q102" s="4">
        <f>(YEAR(KZN_RAW_DATA!G102)-YEAR(KZN_RAW_DATA!F102))*12+MONTH(KZN_RAW_DATA!G102)-MONTH(KZN_RAW_DATA!F102)</f>
        <v>2</v>
      </c>
      <c r="R102" s="4" t="str">
        <f t="shared" si="13"/>
        <v>CUB</v>
      </c>
      <c r="S102" s="4" t="str">
        <f t="shared" si="14"/>
        <v>NA_CUB</v>
      </c>
      <c r="T102" s="4">
        <f>(YEAR(KZN_RAW_DATA!H102)-YEAR(KZN_RAW_DATA!F102))*12+MONTH(KZN_RAW_DATA!H102)-MONTH(KZN_RAW_DATA!F102)</f>
        <v>7</v>
      </c>
      <c r="U102" s="26">
        <f>IF(KZN_RAW_DATA!L102="Mortality",1,0)</f>
        <v>1</v>
      </c>
      <c r="V102" s="4" t="str">
        <f t="shared" si="15"/>
        <v>CUB</v>
      </c>
      <c r="W102" s="4" t="str">
        <f t="shared" si="16"/>
        <v>NA_CUB</v>
      </c>
    </row>
    <row r="103" spans="1:23" x14ac:dyDescent="0.2">
      <c r="A103" s="3">
        <v>102</v>
      </c>
      <c r="B103" s="3" t="s">
        <v>257</v>
      </c>
      <c r="C103" s="3" t="s">
        <v>255</v>
      </c>
      <c r="D103" s="3" t="s">
        <v>9</v>
      </c>
      <c r="E103" s="3" t="s">
        <v>8</v>
      </c>
      <c r="F103" s="8">
        <v>40664</v>
      </c>
      <c r="G103" s="8">
        <v>40725</v>
      </c>
      <c r="H103" s="8">
        <v>40878</v>
      </c>
      <c r="I103" s="2">
        <f t="shared" si="17"/>
        <v>0.41917808219178082</v>
      </c>
      <c r="J103" s="2">
        <f t="shared" si="18"/>
        <v>0.16712328767123288</v>
      </c>
      <c r="K103" s="2">
        <f t="shared" si="19"/>
        <v>0.58630136986301373</v>
      </c>
      <c r="L103" s="4" t="s">
        <v>172</v>
      </c>
      <c r="M103" s="3" t="s">
        <v>22</v>
      </c>
      <c r="N103" s="3" t="s">
        <v>254</v>
      </c>
      <c r="O103" s="4">
        <v>102</v>
      </c>
      <c r="P103" s="4" t="s">
        <v>271</v>
      </c>
      <c r="Q103" s="4">
        <f>(YEAR(KZN_RAW_DATA!G103)-YEAR(KZN_RAW_DATA!F103))*12+MONTH(KZN_RAW_DATA!G103)-MONTH(KZN_RAW_DATA!F103)</f>
        <v>2</v>
      </c>
      <c r="R103" s="4" t="str">
        <f t="shared" si="13"/>
        <v>CUB</v>
      </c>
      <c r="S103" s="4" t="str">
        <f t="shared" si="14"/>
        <v>NA_CUB</v>
      </c>
      <c r="T103" s="4">
        <f>(YEAR(KZN_RAW_DATA!H103)-YEAR(KZN_RAW_DATA!F103))*12+MONTH(KZN_RAW_DATA!H103)-MONTH(KZN_RAW_DATA!F103)</f>
        <v>7</v>
      </c>
      <c r="U103" s="26">
        <f>IF(KZN_RAW_DATA!L103="Mortality",1,0)</f>
        <v>1</v>
      </c>
      <c r="V103" s="4" t="str">
        <f t="shared" si="15"/>
        <v>CUB</v>
      </c>
      <c r="W103" s="4" t="str">
        <f t="shared" si="16"/>
        <v>NA_CUB</v>
      </c>
    </row>
    <row r="104" spans="1:23" x14ac:dyDescent="0.2">
      <c r="A104" s="3">
        <v>103</v>
      </c>
      <c r="B104" s="3" t="s">
        <v>165</v>
      </c>
      <c r="C104" s="4" t="s">
        <v>166</v>
      </c>
      <c r="D104" s="3" t="s">
        <v>7</v>
      </c>
      <c r="E104" s="3" t="s">
        <v>8</v>
      </c>
      <c r="F104" s="8">
        <v>39646</v>
      </c>
      <c r="G104" s="8">
        <v>40741</v>
      </c>
      <c r="H104" s="15">
        <v>40862</v>
      </c>
      <c r="I104" s="2">
        <f t="shared" si="17"/>
        <v>0.33150684931506852</v>
      </c>
      <c r="J104" s="2">
        <f t="shared" si="18"/>
        <v>3</v>
      </c>
      <c r="K104" s="2">
        <f t="shared" si="19"/>
        <v>3.3315068493150686</v>
      </c>
      <c r="L104" s="11" t="s">
        <v>173</v>
      </c>
      <c r="N104" s="5" t="s">
        <v>110</v>
      </c>
      <c r="O104" s="4">
        <v>103</v>
      </c>
      <c r="P104" s="4" t="s">
        <v>270</v>
      </c>
      <c r="Q104" s="4">
        <f>(YEAR(KZN_RAW_DATA!G104)-YEAR(KZN_RAW_DATA!F104))*12+MONTH(KZN_RAW_DATA!G104)-MONTH(KZN_RAW_DATA!F104)</f>
        <v>36</v>
      </c>
      <c r="R104" s="4" t="str">
        <f t="shared" si="13"/>
        <v>SUBADULT</v>
      </c>
      <c r="S104" s="4" t="str">
        <f t="shared" si="14"/>
        <v>MALE_SUBADULT</v>
      </c>
      <c r="T104" s="4">
        <f>(YEAR(KZN_RAW_DATA!H104)-YEAR(KZN_RAW_DATA!F104))*12+MONTH(KZN_RAW_DATA!H104)-MONTH(KZN_RAW_DATA!F104)</f>
        <v>40</v>
      </c>
      <c r="U104" s="26">
        <f>IF(KZN_RAW_DATA!L104="Mortality",1,0)</f>
        <v>0</v>
      </c>
      <c r="V104" s="4" t="str">
        <f t="shared" si="15"/>
        <v>ADULT_36_48</v>
      </c>
      <c r="W104" s="4" t="str">
        <f t="shared" si="16"/>
        <v>MALE_ADULT_36_48</v>
      </c>
    </row>
    <row r="105" spans="1:23" x14ac:dyDescent="0.2">
      <c r="A105" s="3">
        <v>104</v>
      </c>
      <c r="B105" s="3" t="s">
        <v>258</v>
      </c>
      <c r="C105" s="3" t="s">
        <v>261</v>
      </c>
      <c r="D105" s="3" t="s">
        <v>9</v>
      </c>
      <c r="E105" s="3" t="s">
        <v>8</v>
      </c>
      <c r="F105" s="8">
        <v>41009</v>
      </c>
      <c r="G105" s="8">
        <v>41086</v>
      </c>
      <c r="H105" s="8">
        <v>41154</v>
      </c>
      <c r="I105" s="2">
        <f t="shared" si="17"/>
        <v>0.18630136986301371</v>
      </c>
      <c r="J105" s="2">
        <f t="shared" si="18"/>
        <v>0.21095890410958903</v>
      </c>
      <c r="K105" s="2">
        <f t="shared" si="19"/>
        <v>0.39726027397260272</v>
      </c>
      <c r="L105" s="4" t="s">
        <v>172</v>
      </c>
      <c r="M105" s="3" t="s">
        <v>10</v>
      </c>
      <c r="N105" s="3" t="s">
        <v>264</v>
      </c>
      <c r="O105" s="4">
        <v>104</v>
      </c>
      <c r="P105" s="4" t="s">
        <v>271</v>
      </c>
      <c r="Q105" s="4">
        <f>(YEAR(KZN_RAW_DATA!G105)-YEAR(KZN_RAW_DATA!F105))*12+MONTH(KZN_RAW_DATA!G105)-MONTH(KZN_RAW_DATA!F105)</f>
        <v>2</v>
      </c>
      <c r="R105" s="4" t="str">
        <f t="shared" si="13"/>
        <v>CUB</v>
      </c>
      <c r="S105" s="4" t="str">
        <f t="shared" si="14"/>
        <v>NA_CUB</v>
      </c>
      <c r="T105" s="4">
        <f>(YEAR(KZN_RAW_DATA!H105)-YEAR(KZN_RAW_DATA!F105))*12+MONTH(KZN_RAW_DATA!H105)-MONTH(KZN_RAW_DATA!F105)</f>
        <v>5</v>
      </c>
      <c r="U105" s="26">
        <f>IF(KZN_RAW_DATA!L105="Mortality",1,0)</f>
        <v>1</v>
      </c>
      <c r="V105" s="4" t="str">
        <f t="shared" si="15"/>
        <v>CUB</v>
      </c>
      <c r="W105" s="4" t="str">
        <f t="shared" si="16"/>
        <v>NA_CUB</v>
      </c>
    </row>
    <row r="106" spans="1:23" x14ac:dyDescent="0.2">
      <c r="A106" s="3">
        <v>105</v>
      </c>
      <c r="B106" s="3" t="s">
        <v>259</v>
      </c>
      <c r="C106" s="3" t="s">
        <v>262</v>
      </c>
      <c r="D106" s="3" t="s">
        <v>9</v>
      </c>
      <c r="E106" s="3" t="s">
        <v>8</v>
      </c>
      <c r="F106" s="8">
        <v>41009</v>
      </c>
      <c r="G106" s="8">
        <v>41086</v>
      </c>
      <c r="H106" s="8">
        <v>41154</v>
      </c>
      <c r="I106" s="2">
        <f t="shared" si="17"/>
        <v>0.18630136986301371</v>
      </c>
      <c r="J106" s="2">
        <f t="shared" si="18"/>
        <v>0.21095890410958903</v>
      </c>
      <c r="K106" s="2">
        <f t="shared" si="19"/>
        <v>0.39726027397260272</v>
      </c>
      <c r="L106" s="4" t="s">
        <v>172</v>
      </c>
      <c r="M106" s="3" t="s">
        <v>10</v>
      </c>
      <c r="N106" s="3" t="s">
        <v>264</v>
      </c>
      <c r="O106" s="4">
        <v>105</v>
      </c>
      <c r="P106" s="4" t="s">
        <v>271</v>
      </c>
      <c r="Q106" s="4">
        <f>(YEAR(KZN_RAW_DATA!G106)-YEAR(KZN_RAW_DATA!F106))*12+MONTH(KZN_RAW_DATA!G106)-MONTH(KZN_RAW_DATA!F106)</f>
        <v>2</v>
      </c>
      <c r="R106" s="4" t="str">
        <f t="shared" si="13"/>
        <v>CUB</v>
      </c>
      <c r="S106" s="4" t="str">
        <f t="shared" si="14"/>
        <v>NA_CUB</v>
      </c>
      <c r="T106" s="4">
        <f>(YEAR(KZN_RAW_DATA!H106)-YEAR(KZN_RAW_DATA!F106))*12+MONTH(KZN_RAW_DATA!H106)-MONTH(KZN_RAW_DATA!F106)</f>
        <v>5</v>
      </c>
      <c r="U106" s="26">
        <f>IF(KZN_RAW_DATA!L106="Mortality",1,0)</f>
        <v>1</v>
      </c>
      <c r="V106" s="4" t="str">
        <f t="shared" si="15"/>
        <v>CUB</v>
      </c>
      <c r="W106" s="4" t="str">
        <f t="shared" si="16"/>
        <v>NA_CUB</v>
      </c>
    </row>
    <row r="107" spans="1:23" x14ac:dyDescent="0.2">
      <c r="A107" s="3">
        <v>106</v>
      </c>
      <c r="B107" s="3" t="s">
        <v>260</v>
      </c>
      <c r="C107" s="3" t="s">
        <v>263</v>
      </c>
      <c r="D107" s="3" t="s">
        <v>9</v>
      </c>
      <c r="E107" s="3" t="s">
        <v>8</v>
      </c>
      <c r="F107" s="8">
        <v>41009</v>
      </c>
      <c r="G107" s="8">
        <v>41086</v>
      </c>
      <c r="H107" s="8">
        <v>41154</v>
      </c>
      <c r="I107" s="2">
        <f t="shared" si="17"/>
        <v>0.18630136986301371</v>
      </c>
      <c r="J107" s="2">
        <f t="shared" si="18"/>
        <v>0.21095890410958903</v>
      </c>
      <c r="K107" s="2">
        <f t="shared" si="19"/>
        <v>0.39726027397260272</v>
      </c>
      <c r="L107" s="4" t="s">
        <v>172</v>
      </c>
      <c r="M107" s="3" t="s">
        <v>10</v>
      </c>
      <c r="N107" s="3" t="s">
        <v>264</v>
      </c>
      <c r="O107" s="4">
        <v>106</v>
      </c>
      <c r="P107" s="4" t="s">
        <v>271</v>
      </c>
      <c r="Q107" s="4">
        <f>(YEAR(KZN_RAW_DATA!G107)-YEAR(KZN_RAW_DATA!F107))*12+MONTH(KZN_RAW_DATA!G107)-MONTH(KZN_RAW_DATA!F107)</f>
        <v>2</v>
      </c>
      <c r="R107" s="4" t="str">
        <f t="shared" si="13"/>
        <v>CUB</v>
      </c>
      <c r="S107" s="4" t="str">
        <f t="shared" si="14"/>
        <v>NA_CUB</v>
      </c>
      <c r="T107" s="4">
        <f>(YEAR(KZN_RAW_DATA!H107)-YEAR(KZN_RAW_DATA!F107))*12+MONTH(KZN_RAW_DATA!H107)-MONTH(KZN_RAW_DATA!F107)</f>
        <v>5</v>
      </c>
      <c r="U107" s="26">
        <f>IF(KZN_RAW_DATA!L107="Mortality",1,0)</f>
        <v>1</v>
      </c>
      <c r="V107" s="4" t="str">
        <f t="shared" si="15"/>
        <v>CUB</v>
      </c>
      <c r="W107" s="4" t="str">
        <f t="shared" si="16"/>
        <v>NA_CUB</v>
      </c>
    </row>
  </sheetData>
  <sortState ref="A2:W107">
    <sortCondition ref="W2:W107"/>
  </sortState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7"/>
  <sheetViews>
    <sheetView topLeftCell="O1" workbookViewId="0">
      <selection activeCell="S14" sqref="S14"/>
    </sheetView>
  </sheetViews>
  <sheetFormatPr baseColWidth="10" defaultColWidth="8.83203125" defaultRowHeight="15" x14ac:dyDescent="0.2"/>
  <cols>
    <col min="1" max="1" width="4.83203125" hidden="1" customWidth="1"/>
    <col min="2" max="2" width="12.1640625" hidden="1" customWidth="1"/>
    <col min="3" max="3" width="16.6640625" hidden="1" customWidth="1"/>
    <col min="4" max="4" width="6.83203125" hidden="1" customWidth="1"/>
    <col min="5" max="5" width="11.6640625" hidden="1" customWidth="1"/>
    <col min="6" max="6" width="8.1640625" hidden="1" customWidth="1"/>
    <col min="7" max="7" width="17.6640625" hidden="1" customWidth="1"/>
    <col min="8" max="8" width="18" hidden="1" customWidth="1"/>
    <col min="9" max="9" width="21.6640625" hidden="1" customWidth="1"/>
    <col min="10" max="10" width="12.6640625" hidden="1" customWidth="1"/>
    <col min="11" max="11" width="13" hidden="1" customWidth="1"/>
    <col min="12" max="12" width="0" hidden="1" customWidth="1"/>
    <col min="13" max="13" width="13.6640625" hidden="1" customWidth="1"/>
    <col min="14" max="14" width="55.1640625" hidden="1" customWidth="1"/>
    <col min="15" max="15" width="4.83203125" bestFit="1" customWidth="1"/>
    <col min="16" max="16" width="7.5" bestFit="1" customWidth="1"/>
    <col min="17" max="17" width="20.5" bestFit="1" customWidth="1"/>
    <col min="18" max="19" width="17.83203125" bestFit="1" customWidth="1"/>
    <col min="20" max="20" width="21.1640625" bestFit="1" customWidth="1"/>
    <col min="21" max="21" width="16.5" bestFit="1" customWidth="1"/>
    <col min="22" max="22" width="18.33203125" bestFit="1" customWidth="1"/>
    <col min="23" max="23" width="18.5" bestFit="1" customWidth="1"/>
  </cols>
  <sheetData>
    <row r="1" spans="1:23" x14ac:dyDescent="0.2">
      <c r="A1" t="s">
        <v>267</v>
      </c>
      <c r="B1" t="s">
        <v>0</v>
      </c>
      <c r="C1" t="s">
        <v>1</v>
      </c>
      <c r="D1" t="s">
        <v>2</v>
      </c>
      <c r="E1" t="s">
        <v>3</v>
      </c>
      <c r="F1" t="s">
        <v>265</v>
      </c>
      <c r="G1" t="s">
        <v>167</v>
      </c>
      <c r="H1" t="s">
        <v>168</v>
      </c>
      <c r="I1" t="s">
        <v>174</v>
      </c>
      <c r="J1" t="s">
        <v>169</v>
      </c>
      <c r="K1" t="s">
        <v>170</v>
      </c>
      <c r="L1" t="s">
        <v>171</v>
      </c>
      <c r="M1" t="s">
        <v>266</v>
      </c>
      <c r="N1" t="s">
        <v>4</v>
      </c>
      <c r="O1" t="s">
        <v>267</v>
      </c>
      <c r="P1" t="s">
        <v>2</v>
      </c>
      <c r="Q1" t="s">
        <v>272</v>
      </c>
      <c r="R1" t="s">
        <v>275</v>
      </c>
      <c r="S1" t="s">
        <v>274</v>
      </c>
      <c r="T1" t="s">
        <v>278</v>
      </c>
      <c r="U1" t="s">
        <v>273</v>
      </c>
      <c r="V1" t="s">
        <v>277</v>
      </c>
      <c r="W1" t="s">
        <v>276</v>
      </c>
    </row>
    <row r="2" spans="1:23" x14ac:dyDescent="0.2">
      <c r="A2">
        <v>3</v>
      </c>
      <c r="B2" t="s">
        <v>5</v>
      </c>
      <c r="C2" t="s">
        <v>6</v>
      </c>
      <c r="D2" t="s">
        <v>7</v>
      </c>
      <c r="E2" t="s">
        <v>8</v>
      </c>
      <c r="F2">
        <v>34974</v>
      </c>
      <c r="G2">
        <v>37348</v>
      </c>
      <c r="H2">
        <v>37624</v>
      </c>
      <c r="I2">
        <v>0.75616438356164384</v>
      </c>
      <c r="J2">
        <v>6.5041095890410956</v>
      </c>
      <c r="K2">
        <v>7.2602739726027394</v>
      </c>
      <c r="L2" t="s">
        <v>172</v>
      </c>
      <c r="M2" t="s">
        <v>10</v>
      </c>
      <c r="N2" t="s">
        <v>175</v>
      </c>
      <c r="O2">
        <v>3</v>
      </c>
      <c r="P2" t="s">
        <v>270</v>
      </c>
      <c r="Q2">
        <v>78</v>
      </c>
      <c r="R2" t="s">
        <v>313</v>
      </c>
      <c r="S2" t="s">
        <v>314</v>
      </c>
      <c r="T2">
        <v>87</v>
      </c>
      <c r="U2">
        <v>1</v>
      </c>
      <c r="V2" t="s">
        <v>313</v>
      </c>
      <c r="W2" t="s">
        <v>314</v>
      </c>
    </row>
    <row r="3" spans="1:23" x14ac:dyDescent="0.2">
      <c r="A3">
        <v>4</v>
      </c>
      <c r="B3" t="s">
        <v>11</v>
      </c>
      <c r="C3" t="s">
        <v>12</v>
      </c>
      <c r="D3" t="s">
        <v>13</v>
      </c>
      <c r="E3" t="s">
        <v>8</v>
      </c>
      <c r="F3">
        <v>35706</v>
      </c>
      <c r="G3">
        <v>37349</v>
      </c>
      <c r="H3">
        <v>37667</v>
      </c>
      <c r="I3">
        <v>0.87123287671232874</v>
      </c>
      <c r="J3">
        <v>4.5013698630136982</v>
      </c>
      <c r="K3">
        <v>5.3726027397260276</v>
      </c>
      <c r="L3" t="s">
        <v>172</v>
      </c>
      <c r="M3" t="s">
        <v>9</v>
      </c>
      <c r="N3" t="s">
        <v>14</v>
      </c>
      <c r="O3">
        <v>4</v>
      </c>
      <c r="P3" t="s">
        <v>269</v>
      </c>
      <c r="Q3">
        <v>54</v>
      </c>
      <c r="R3" t="s">
        <v>313</v>
      </c>
      <c r="S3" t="s">
        <v>315</v>
      </c>
      <c r="T3">
        <v>64</v>
      </c>
      <c r="U3">
        <v>1</v>
      </c>
      <c r="V3" t="s">
        <v>313</v>
      </c>
      <c r="W3" t="s">
        <v>315</v>
      </c>
    </row>
    <row r="4" spans="1:23" x14ac:dyDescent="0.2">
      <c r="A4">
        <v>5</v>
      </c>
      <c r="B4" t="s">
        <v>15</v>
      </c>
      <c r="C4" t="s">
        <v>16</v>
      </c>
      <c r="D4" t="s">
        <v>7</v>
      </c>
      <c r="E4" t="s">
        <v>8</v>
      </c>
      <c r="F4">
        <v>34618</v>
      </c>
      <c r="G4">
        <v>37540</v>
      </c>
      <c r="H4">
        <v>38782</v>
      </c>
      <c r="I4">
        <v>3.4027397260273973</v>
      </c>
      <c r="J4">
        <v>8.0054794520547947</v>
      </c>
      <c r="K4">
        <v>11.408219178082192</v>
      </c>
      <c r="L4" t="s">
        <v>172</v>
      </c>
      <c r="M4" t="s">
        <v>9</v>
      </c>
      <c r="N4" t="s">
        <v>14</v>
      </c>
      <c r="O4">
        <v>5</v>
      </c>
      <c r="P4" t="s">
        <v>270</v>
      </c>
      <c r="Q4">
        <v>96</v>
      </c>
      <c r="R4" t="s">
        <v>313</v>
      </c>
      <c r="S4" t="s">
        <v>314</v>
      </c>
      <c r="T4">
        <v>137</v>
      </c>
      <c r="U4">
        <v>1</v>
      </c>
      <c r="V4" t="s">
        <v>313</v>
      </c>
      <c r="W4" t="s">
        <v>314</v>
      </c>
    </row>
    <row r="5" spans="1:23" x14ac:dyDescent="0.2">
      <c r="A5">
        <v>11</v>
      </c>
      <c r="B5" t="s">
        <v>35</v>
      </c>
      <c r="C5" t="s">
        <v>36</v>
      </c>
      <c r="D5" t="s">
        <v>13</v>
      </c>
      <c r="E5" t="s">
        <v>8</v>
      </c>
      <c r="F5">
        <v>34769</v>
      </c>
      <c r="G5">
        <v>37691</v>
      </c>
      <c r="H5">
        <v>39029</v>
      </c>
      <c r="I5">
        <v>3.6657534246575341</v>
      </c>
      <c r="J5">
        <v>8.0054794520547947</v>
      </c>
      <c r="K5">
        <v>11.671232876712329</v>
      </c>
      <c r="L5" t="s">
        <v>172</v>
      </c>
      <c r="M5" t="s">
        <v>10</v>
      </c>
      <c r="N5" t="s">
        <v>175</v>
      </c>
      <c r="O5">
        <v>11</v>
      </c>
      <c r="P5" t="s">
        <v>269</v>
      </c>
      <c r="Q5">
        <v>96</v>
      </c>
      <c r="R5" t="s">
        <v>313</v>
      </c>
      <c r="S5" t="s">
        <v>315</v>
      </c>
      <c r="T5">
        <v>140</v>
      </c>
      <c r="U5">
        <v>1</v>
      </c>
      <c r="V5" t="s">
        <v>313</v>
      </c>
      <c r="W5" t="s">
        <v>315</v>
      </c>
    </row>
    <row r="6" spans="1:23" x14ac:dyDescent="0.2">
      <c r="A6">
        <v>14</v>
      </c>
      <c r="B6" t="s">
        <v>37</v>
      </c>
      <c r="C6" t="s">
        <v>38</v>
      </c>
      <c r="D6" t="s">
        <v>13</v>
      </c>
      <c r="E6" t="s">
        <v>8</v>
      </c>
      <c r="F6">
        <v>35807</v>
      </c>
      <c r="G6">
        <v>37784</v>
      </c>
      <c r="H6">
        <v>40443</v>
      </c>
      <c r="I6">
        <v>7.2849315068493148</v>
      </c>
      <c r="J6">
        <v>5.4164383561643836</v>
      </c>
      <c r="K6">
        <v>12.701369863013699</v>
      </c>
      <c r="L6" t="s">
        <v>172</v>
      </c>
      <c r="M6" t="s">
        <v>9</v>
      </c>
      <c r="N6" t="s">
        <v>14</v>
      </c>
      <c r="O6">
        <v>14</v>
      </c>
      <c r="P6" t="s">
        <v>269</v>
      </c>
      <c r="Q6">
        <v>65</v>
      </c>
      <c r="R6" t="s">
        <v>313</v>
      </c>
      <c r="S6" t="s">
        <v>315</v>
      </c>
      <c r="T6">
        <v>152</v>
      </c>
      <c r="U6">
        <v>1</v>
      </c>
      <c r="V6" t="s">
        <v>313</v>
      </c>
      <c r="W6" t="s">
        <v>315</v>
      </c>
    </row>
    <row r="7" spans="1:23" x14ac:dyDescent="0.2">
      <c r="A7">
        <v>15</v>
      </c>
      <c r="B7" t="s">
        <v>39</v>
      </c>
      <c r="C7" t="s">
        <v>40</v>
      </c>
      <c r="D7" t="s">
        <v>7</v>
      </c>
      <c r="E7" t="s">
        <v>8</v>
      </c>
      <c r="F7">
        <v>36334</v>
      </c>
      <c r="G7">
        <v>37795</v>
      </c>
      <c r="H7">
        <v>38168</v>
      </c>
      <c r="I7">
        <v>1.021917808219178</v>
      </c>
      <c r="J7">
        <v>4.0027397260273974</v>
      </c>
      <c r="K7">
        <v>5.0246575342465754</v>
      </c>
      <c r="L7" t="s">
        <v>172</v>
      </c>
      <c r="M7" t="s">
        <v>22</v>
      </c>
      <c r="N7" t="s">
        <v>181</v>
      </c>
      <c r="O7">
        <v>15</v>
      </c>
      <c r="P7" t="s">
        <v>270</v>
      </c>
      <c r="Q7">
        <v>48</v>
      </c>
      <c r="R7" t="s">
        <v>313</v>
      </c>
      <c r="S7" t="s">
        <v>314</v>
      </c>
      <c r="T7">
        <v>60</v>
      </c>
      <c r="U7">
        <v>1</v>
      </c>
      <c r="V7" t="s">
        <v>313</v>
      </c>
      <c r="W7" t="s">
        <v>314</v>
      </c>
    </row>
    <row r="8" spans="1:23" x14ac:dyDescent="0.2">
      <c r="A8">
        <v>22</v>
      </c>
      <c r="B8" t="s">
        <v>48</v>
      </c>
      <c r="C8" t="s">
        <v>49</v>
      </c>
      <c r="D8" t="s">
        <v>7</v>
      </c>
      <c r="E8" t="s">
        <v>8</v>
      </c>
      <c r="F8">
        <v>36410</v>
      </c>
      <c r="G8">
        <v>38237</v>
      </c>
      <c r="H8">
        <v>39331</v>
      </c>
      <c r="I8">
        <v>2.9972602739726026</v>
      </c>
      <c r="J8">
        <v>5.0054794520547947</v>
      </c>
      <c r="K8">
        <v>8.0027397260273965</v>
      </c>
      <c r="L8" t="s">
        <v>172</v>
      </c>
      <c r="M8" t="s">
        <v>22</v>
      </c>
      <c r="N8" t="s">
        <v>32</v>
      </c>
      <c r="O8">
        <v>22</v>
      </c>
      <c r="P8" t="s">
        <v>270</v>
      </c>
      <c r="Q8">
        <v>60</v>
      </c>
      <c r="R8" t="s">
        <v>313</v>
      </c>
      <c r="S8" t="s">
        <v>314</v>
      </c>
      <c r="T8">
        <v>96</v>
      </c>
      <c r="U8">
        <v>1</v>
      </c>
      <c r="V8" t="s">
        <v>313</v>
      </c>
      <c r="W8" t="s">
        <v>314</v>
      </c>
    </row>
    <row r="9" spans="1:23" x14ac:dyDescent="0.2">
      <c r="A9">
        <v>23</v>
      </c>
      <c r="B9" t="s">
        <v>53</v>
      </c>
      <c r="C9" t="s">
        <v>52</v>
      </c>
      <c r="D9" t="s">
        <v>7</v>
      </c>
      <c r="E9" t="s">
        <v>8</v>
      </c>
      <c r="F9">
        <v>36689</v>
      </c>
      <c r="G9">
        <v>38323</v>
      </c>
      <c r="H9">
        <v>38626</v>
      </c>
      <c r="I9">
        <v>0.83013698630136989</v>
      </c>
      <c r="J9">
        <v>4.4767123287671229</v>
      </c>
      <c r="K9">
        <v>5.3068493150684928</v>
      </c>
      <c r="L9" t="s">
        <v>172</v>
      </c>
      <c r="M9" t="s">
        <v>54</v>
      </c>
      <c r="N9" t="s">
        <v>187</v>
      </c>
      <c r="O9">
        <v>23</v>
      </c>
      <c r="P9" t="s">
        <v>270</v>
      </c>
      <c r="Q9">
        <v>54</v>
      </c>
      <c r="R9" t="s">
        <v>313</v>
      </c>
      <c r="S9" t="s">
        <v>314</v>
      </c>
      <c r="T9">
        <v>64</v>
      </c>
      <c r="U9">
        <v>1</v>
      </c>
      <c r="V9" t="s">
        <v>313</v>
      </c>
      <c r="W9" t="s">
        <v>314</v>
      </c>
    </row>
    <row r="10" spans="1:23" x14ac:dyDescent="0.2">
      <c r="A10">
        <v>28</v>
      </c>
      <c r="B10" t="s">
        <v>57</v>
      </c>
      <c r="C10" t="s">
        <v>58</v>
      </c>
      <c r="D10" t="s">
        <v>13</v>
      </c>
      <c r="E10" t="s">
        <v>8</v>
      </c>
      <c r="F10">
        <v>35913</v>
      </c>
      <c r="G10">
        <v>38470</v>
      </c>
      <c r="H10">
        <v>40601</v>
      </c>
      <c r="I10">
        <v>5.838356164383562</v>
      </c>
      <c r="J10">
        <v>7.0054794520547947</v>
      </c>
      <c r="K10">
        <v>12.843835616438357</v>
      </c>
      <c r="L10" t="s">
        <v>173</v>
      </c>
      <c r="N10" t="s">
        <v>47</v>
      </c>
      <c r="O10">
        <v>28</v>
      </c>
      <c r="P10" t="s">
        <v>269</v>
      </c>
      <c r="Q10">
        <v>84</v>
      </c>
      <c r="R10" t="s">
        <v>313</v>
      </c>
      <c r="S10" t="s">
        <v>315</v>
      </c>
      <c r="T10">
        <v>154</v>
      </c>
      <c r="U10">
        <v>0</v>
      </c>
      <c r="V10" t="s">
        <v>313</v>
      </c>
      <c r="W10" t="s">
        <v>315</v>
      </c>
    </row>
    <row r="11" spans="1:23" x14ac:dyDescent="0.2">
      <c r="A11">
        <v>31</v>
      </c>
      <c r="B11" t="s">
        <v>61</v>
      </c>
      <c r="C11" t="s">
        <v>62</v>
      </c>
      <c r="D11" t="s">
        <v>7</v>
      </c>
      <c r="E11" t="s">
        <v>63</v>
      </c>
      <c r="F11">
        <v>34844</v>
      </c>
      <c r="G11">
        <v>38497</v>
      </c>
      <c r="H11">
        <v>39111</v>
      </c>
      <c r="I11">
        <v>1.6821917808219178</v>
      </c>
      <c r="J11">
        <v>10.008219178082191</v>
      </c>
      <c r="K11">
        <v>11.69041095890411</v>
      </c>
      <c r="L11" t="s">
        <v>173</v>
      </c>
      <c r="N11" t="s">
        <v>47</v>
      </c>
      <c r="O11">
        <v>31</v>
      </c>
      <c r="P11" t="s">
        <v>270</v>
      </c>
      <c r="Q11">
        <v>120</v>
      </c>
      <c r="R11" t="s">
        <v>313</v>
      </c>
      <c r="S11" t="s">
        <v>314</v>
      </c>
      <c r="T11">
        <v>140</v>
      </c>
      <c r="U11">
        <v>0</v>
      </c>
      <c r="V11" t="s">
        <v>313</v>
      </c>
      <c r="W11" t="s">
        <v>314</v>
      </c>
    </row>
    <row r="12" spans="1:23" x14ac:dyDescent="0.2">
      <c r="A12">
        <v>33</v>
      </c>
      <c r="B12" t="s">
        <v>66</v>
      </c>
      <c r="C12" t="s">
        <v>67</v>
      </c>
      <c r="D12" t="s">
        <v>7</v>
      </c>
      <c r="E12" t="s">
        <v>63</v>
      </c>
      <c r="F12">
        <v>36313</v>
      </c>
      <c r="G12">
        <v>38505</v>
      </c>
      <c r="H12">
        <v>38673</v>
      </c>
      <c r="I12">
        <v>0.46027397260273972</v>
      </c>
      <c r="J12">
        <v>6.0054794520547947</v>
      </c>
      <c r="K12">
        <v>6.4657534246575343</v>
      </c>
      <c r="L12" t="s">
        <v>173</v>
      </c>
      <c r="N12" t="s">
        <v>47</v>
      </c>
      <c r="O12">
        <v>33</v>
      </c>
      <c r="P12" t="s">
        <v>270</v>
      </c>
      <c r="Q12">
        <v>72</v>
      </c>
      <c r="R12" t="s">
        <v>313</v>
      </c>
      <c r="S12" s="1" t="s">
        <v>314</v>
      </c>
      <c r="T12">
        <v>77</v>
      </c>
      <c r="U12">
        <v>0</v>
      </c>
      <c r="V12" t="s">
        <v>313</v>
      </c>
      <c r="W12" t="s">
        <v>314</v>
      </c>
    </row>
    <row r="13" spans="1:23" x14ac:dyDescent="0.2">
      <c r="A13">
        <v>35</v>
      </c>
      <c r="B13" t="s">
        <v>70</v>
      </c>
      <c r="C13" t="s">
        <v>71</v>
      </c>
      <c r="D13" t="s">
        <v>7</v>
      </c>
      <c r="E13" t="s">
        <v>63</v>
      </c>
      <c r="F13">
        <v>35225</v>
      </c>
      <c r="G13">
        <v>38512</v>
      </c>
      <c r="H13">
        <v>38891</v>
      </c>
      <c r="I13">
        <v>1.0383561643835617</v>
      </c>
      <c r="J13">
        <v>9.0054794520547947</v>
      </c>
      <c r="K13">
        <v>10.043835616438356</v>
      </c>
      <c r="L13" t="s">
        <v>172</v>
      </c>
      <c r="M13" t="s">
        <v>22</v>
      </c>
      <c r="N13" t="s">
        <v>181</v>
      </c>
      <c r="O13">
        <v>35</v>
      </c>
      <c r="P13" t="s">
        <v>270</v>
      </c>
      <c r="Q13">
        <v>108</v>
      </c>
      <c r="R13" t="s">
        <v>313</v>
      </c>
      <c r="S13" s="1" t="s">
        <v>314</v>
      </c>
      <c r="T13">
        <v>120</v>
      </c>
      <c r="U13">
        <v>1</v>
      </c>
      <c r="V13" t="s">
        <v>313</v>
      </c>
      <c r="W13" t="s">
        <v>314</v>
      </c>
    </row>
    <row r="14" spans="1:23" x14ac:dyDescent="0.2">
      <c r="A14">
        <v>37</v>
      </c>
      <c r="B14" t="s">
        <v>79</v>
      </c>
      <c r="C14" t="s">
        <v>80</v>
      </c>
      <c r="D14" t="s">
        <v>13</v>
      </c>
      <c r="E14" t="s">
        <v>63</v>
      </c>
      <c r="F14">
        <v>36789</v>
      </c>
      <c r="G14">
        <v>38615</v>
      </c>
      <c r="H14">
        <v>39048</v>
      </c>
      <c r="I14">
        <v>1.1863013698630136</v>
      </c>
      <c r="J14">
        <v>5.0027397260273974</v>
      </c>
      <c r="K14">
        <v>6.1890410958904107</v>
      </c>
      <c r="L14" t="s">
        <v>173</v>
      </c>
      <c r="N14" t="s">
        <v>47</v>
      </c>
      <c r="O14">
        <v>37</v>
      </c>
      <c r="P14" t="s">
        <v>269</v>
      </c>
      <c r="Q14">
        <v>60</v>
      </c>
      <c r="R14" t="s">
        <v>313</v>
      </c>
      <c r="S14" s="1" t="s">
        <v>315</v>
      </c>
      <c r="T14">
        <v>74</v>
      </c>
      <c r="U14">
        <v>0</v>
      </c>
      <c r="V14" t="s">
        <v>313</v>
      </c>
      <c r="W14" t="s">
        <v>315</v>
      </c>
    </row>
    <row r="15" spans="1:23" x14ac:dyDescent="0.2">
      <c r="A15">
        <v>38</v>
      </c>
      <c r="B15" t="s">
        <v>81</v>
      </c>
      <c r="C15" t="s">
        <v>78</v>
      </c>
      <c r="D15" t="s">
        <v>7</v>
      </c>
      <c r="E15" t="s">
        <v>63</v>
      </c>
      <c r="F15">
        <v>35353</v>
      </c>
      <c r="G15">
        <v>38640</v>
      </c>
      <c r="H15">
        <v>39048</v>
      </c>
      <c r="I15">
        <v>1.1178082191780823</v>
      </c>
      <c r="J15">
        <v>9.0054794520547947</v>
      </c>
      <c r="K15">
        <v>10.123287671232877</v>
      </c>
      <c r="L15" t="s">
        <v>173</v>
      </c>
      <c r="N15" t="s">
        <v>47</v>
      </c>
      <c r="O15">
        <v>38</v>
      </c>
      <c r="P15" t="s">
        <v>270</v>
      </c>
      <c r="Q15">
        <v>108</v>
      </c>
      <c r="R15" t="s">
        <v>313</v>
      </c>
      <c r="S15" s="1" t="s">
        <v>314</v>
      </c>
      <c r="T15">
        <v>121</v>
      </c>
      <c r="U15">
        <v>0</v>
      </c>
      <c r="V15" t="s">
        <v>313</v>
      </c>
      <c r="W15" t="s">
        <v>314</v>
      </c>
    </row>
    <row r="16" spans="1:23" x14ac:dyDescent="0.2">
      <c r="A16">
        <v>44</v>
      </c>
      <c r="B16" t="s">
        <v>88</v>
      </c>
      <c r="C16" t="s">
        <v>89</v>
      </c>
      <c r="D16" t="s">
        <v>7</v>
      </c>
      <c r="E16" t="s">
        <v>8</v>
      </c>
      <c r="F16">
        <v>36985</v>
      </c>
      <c r="G16">
        <v>38811</v>
      </c>
      <c r="H16">
        <v>38825</v>
      </c>
      <c r="I16">
        <v>3.8356164383561646E-2</v>
      </c>
      <c r="J16">
        <v>5.0027397260273974</v>
      </c>
      <c r="K16">
        <v>5.0410958904109586</v>
      </c>
      <c r="L16" t="s">
        <v>173</v>
      </c>
      <c r="N16" t="s">
        <v>47</v>
      </c>
      <c r="O16">
        <v>44</v>
      </c>
      <c r="P16" t="s">
        <v>270</v>
      </c>
      <c r="Q16">
        <v>60</v>
      </c>
      <c r="R16" t="s">
        <v>313</v>
      </c>
      <c r="S16" s="1" t="s">
        <v>314</v>
      </c>
      <c r="T16">
        <v>60</v>
      </c>
      <c r="U16">
        <v>0</v>
      </c>
      <c r="V16" t="s">
        <v>313</v>
      </c>
      <c r="W16" t="s">
        <v>314</v>
      </c>
    </row>
    <row r="17" spans="1:23" x14ac:dyDescent="0.2">
      <c r="A17">
        <v>45</v>
      </c>
      <c r="B17" t="s">
        <v>90</v>
      </c>
      <c r="C17" t="s">
        <v>91</v>
      </c>
      <c r="D17" t="s">
        <v>13</v>
      </c>
      <c r="E17" t="s">
        <v>63</v>
      </c>
      <c r="F17">
        <v>34481</v>
      </c>
      <c r="G17">
        <v>38864</v>
      </c>
      <c r="H17">
        <v>39694</v>
      </c>
      <c r="I17">
        <v>2.2739726027397262</v>
      </c>
      <c r="J17">
        <v>12.008219178082191</v>
      </c>
      <c r="K17">
        <v>14.282191780821918</v>
      </c>
      <c r="L17" t="s">
        <v>172</v>
      </c>
      <c r="M17" t="s">
        <v>10</v>
      </c>
      <c r="N17" t="s">
        <v>175</v>
      </c>
      <c r="O17">
        <v>45</v>
      </c>
      <c r="P17" t="s">
        <v>269</v>
      </c>
      <c r="Q17">
        <v>144</v>
      </c>
      <c r="R17" t="s">
        <v>313</v>
      </c>
      <c r="S17" s="1" t="s">
        <v>315</v>
      </c>
      <c r="T17">
        <v>172</v>
      </c>
      <c r="U17">
        <v>1</v>
      </c>
      <c r="V17" t="s">
        <v>313</v>
      </c>
      <c r="W17" t="s">
        <v>315</v>
      </c>
    </row>
    <row r="18" spans="1:23" x14ac:dyDescent="0.2">
      <c r="A18">
        <v>49</v>
      </c>
      <c r="B18" t="s">
        <v>98</v>
      </c>
      <c r="C18" t="s">
        <v>99</v>
      </c>
      <c r="D18" t="s">
        <v>7</v>
      </c>
      <c r="E18" t="s">
        <v>8</v>
      </c>
      <c r="F18">
        <v>37462</v>
      </c>
      <c r="G18">
        <v>38923</v>
      </c>
      <c r="H18">
        <v>39092</v>
      </c>
      <c r="I18">
        <v>0.46301369863013697</v>
      </c>
      <c r="J18">
        <v>4.0027397260273974</v>
      </c>
      <c r="K18">
        <v>4.4657534246575343</v>
      </c>
      <c r="L18" t="s">
        <v>173</v>
      </c>
      <c r="N18" t="s">
        <v>185</v>
      </c>
      <c r="O18">
        <v>49</v>
      </c>
      <c r="P18" t="s">
        <v>270</v>
      </c>
      <c r="Q18">
        <v>48</v>
      </c>
      <c r="R18" t="s">
        <v>313</v>
      </c>
      <c r="S18" s="1" t="s">
        <v>314</v>
      </c>
      <c r="T18">
        <v>54</v>
      </c>
      <c r="U18">
        <v>0</v>
      </c>
      <c r="V18" t="s">
        <v>313</v>
      </c>
      <c r="W18" t="s">
        <v>314</v>
      </c>
    </row>
    <row r="19" spans="1:23" x14ac:dyDescent="0.2">
      <c r="A19">
        <v>51</v>
      </c>
      <c r="B19" t="s">
        <v>102</v>
      </c>
      <c r="C19" t="s">
        <v>103</v>
      </c>
      <c r="D19" t="s">
        <v>13</v>
      </c>
      <c r="E19" t="s">
        <v>63</v>
      </c>
      <c r="F19">
        <v>37523</v>
      </c>
      <c r="G19">
        <v>38984</v>
      </c>
      <c r="H19">
        <v>39432</v>
      </c>
      <c r="I19">
        <v>1.2273972602739727</v>
      </c>
      <c r="J19">
        <v>4.0027397260273974</v>
      </c>
      <c r="K19">
        <v>5.2301369863013702</v>
      </c>
      <c r="L19" t="s">
        <v>173</v>
      </c>
      <c r="N19" t="s">
        <v>47</v>
      </c>
      <c r="O19">
        <v>51</v>
      </c>
      <c r="P19" t="s">
        <v>269</v>
      </c>
      <c r="Q19">
        <v>48</v>
      </c>
      <c r="R19" t="s">
        <v>313</v>
      </c>
      <c r="S19" s="1" t="s">
        <v>315</v>
      </c>
      <c r="T19">
        <v>63</v>
      </c>
      <c r="U19">
        <v>0</v>
      </c>
      <c r="V19" t="s">
        <v>313</v>
      </c>
      <c r="W19" t="s">
        <v>315</v>
      </c>
    </row>
    <row r="20" spans="1:23" x14ac:dyDescent="0.2">
      <c r="A20">
        <v>64</v>
      </c>
      <c r="B20" t="s">
        <v>121</v>
      </c>
      <c r="C20" t="s">
        <v>122</v>
      </c>
      <c r="D20" t="s">
        <v>7</v>
      </c>
      <c r="E20" t="s">
        <v>8</v>
      </c>
      <c r="F20">
        <v>37739</v>
      </c>
      <c r="G20">
        <v>39414</v>
      </c>
      <c r="H20">
        <v>40574</v>
      </c>
      <c r="I20">
        <v>3.1780821917808217</v>
      </c>
      <c r="J20">
        <v>4.5890410958904111</v>
      </c>
      <c r="K20">
        <v>7.7671232876712333</v>
      </c>
      <c r="L20" t="s">
        <v>172</v>
      </c>
      <c r="M20" t="s">
        <v>22</v>
      </c>
      <c r="N20" t="s">
        <v>32</v>
      </c>
      <c r="O20">
        <v>64</v>
      </c>
      <c r="P20" t="s">
        <v>270</v>
      </c>
      <c r="Q20">
        <v>55</v>
      </c>
      <c r="R20" t="s">
        <v>313</v>
      </c>
      <c r="S20" s="1" t="s">
        <v>314</v>
      </c>
      <c r="T20">
        <v>93</v>
      </c>
      <c r="U20">
        <v>1</v>
      </c>
      <c r="V20" t="s">
        <v>313</v>
      </c>
      <c r="W20" t="s">
        <v>314</v>
      </c>
    </row>
    <row r="21" spans="1:23" x14ac:dyDescent="0.2">
      <c r="A21">
        <v>69</v>
      </c>
      <c r="B21" t="s">
        <v>125</v>
      </c>
      <c r="C21" t="s">
        <v>126</v>
      </c>
      <c r="D21" t="s">
        <v>13</v>
      </c>
      <c r="E21" t="s">
        <v>63</v>
      </c>
      <c r="F21">
        <v>34192</v>
      </c>
      <c r="G21">
        <v>39671</v>
      </c>
      <c r="H21">
        <v>39824</v>
      </c>
      <c r="I21">
        <v>0.41917808219178082</v>
      </c>
      <c r="J21">
        <v>15.010958904109589</v>
      </c>
      <c r="K21">
        <v>15.43013698630137</v>
      </c>
      <c r="L21" t="s">
        <v>173</v>
      </c>
      <c r="N21" t="s">
        <v>47</v>
      </c>
      <c r="O21">
        <v>69</v>
      </c>
      <c r="P21" t="s">
        <v>269</v>
      </c>
      <c r="Q21">
        <v>180</v>
      </c>
      <c r="R21" t="s">
        <v>313</v>
      </c>
      <c r="S21" s="1" t="s">
        <v>315</v>
      </c>
      <c r="T21">
        <v>185</v>
      </c>
      <c r="U21">
        <v>0</v>
      </c>
      <c r="V21" t="s">
        <v>313</v>
      </c>
      <c r="W21" t="s">
        <v>315</v>
      </c>
    </row>
    <row r="22" spans="1:23" x14ac:dyDescent="0.2">
      <c r="A22">
        <v>70</v>
      </c>
      <c r="B22" t="s">
        <v>127</v>
      </c>
      <c r="C22" t="s">
        <v>128</v>
      </c>
      <c r="D22" t="s">
        <v>13</v>
      </c>
      <c r="E22" t="s">
        <v>63</v>
      </c>
      <c r="F22">
        <v>38397</v>
      </c>
      <c r="G22">
        <v>39674</v>
      </c>
      <c r="H22">
        <v>39884</v>
      </c>
      <c r="I22">
        <v>0.57534246575342463</v>
      </c>
      <c r="J22">
        <v>3.4986301369863013</v>
      </c>
      <c r="K22">
        <v>4.0739726027397261</v>
      </c>
      <c r="L22" t="s">
        <v>173</v>
      </c>
      <c r="N22" t="s">
        <v>190</v>
      </c>
      <c r="O22">
        <v>70</v>
      </c>
      <c r="P22" t="s">
        <v>269</v>
      </c>
      <c r="Q22">
        <v>42</v>
      </c>
      <c r="R22" t="s">
        <v>313</v>
      </c>
      <c r="S22" s="1" t="s">
        <v>315</v>
      </c>
      <c r="T22">
        <v>49</v>
      </c>
      <c r="U22">
        <v>0</v>
      </c>
      <c r="V22" t="s">
        <v>313</v>
      </c>
      <c r="W22" s="1" t="s">
        <v>315</v>
      </c>
    </row>
    <row r="23" spans="1:23" x14ac:dyDescent="0.2">
      <c r="A23">
        <v>71</v>
      </c>
      <c r="B23" t="s">
        <v>133</v>
      </c>
      <c r="C23" t="s">
        <v>134</v>
      </c>
      <c r="D23" t="s">
        <v>7</v>
      </c>
      <c r="E23" t="s">
        <v>8</v>
      </c>
      <c r="F23">
        <v>38099</v>
      </c>
      <c r="G23">
        <v>39743</v>
      </c>
      <c r="H23">
        <v>41087</v>
      </c>
      <c r="I23">
        <v>3.6821917808219178</v>
      </c>
      <c r="J23">
        <v>4.5041095890410956</v>
      </c>
      <c r="K23">
        <v>8.1863013698630134</v>
      </c>
      <c r="L23" t="s">
        <v>173</v>
      </c>
      <c r="N23" t="s">
        <v>176</v>
      </c>
      <c r="O23">
        <v>71</v>
      </c>
      <c r="P23" t="s">
        <v>270</v>
      </c>
      <c r="Q23">
        <v>54</v>
      </c>
      <c r="R23" t="s">
        <v>313</v>
      </c>
      <c r="S23" s="1" t="s">
        <v>314</v>
      </c>
      <c r="T23">
        <v>98</v>
      </c>
      <c r="U23">
        <v>0</v>
      </c>
      <c r="V23" t="s">
        <v>313</v>
      </c>
      <c r="W23" s="1" t="s">
        <v>314</v>
      </c>
    </row>
    <row r="24" spans="1:23" x14ac:dyDescent="0.2">
      <c r="A24">
        <v>72</v>
      </c>
      <c r="B24" t="s">
        <v>135</v>
      </c>
      <c r="C24" t="s">
        <v>136</v>
      </c>
      <c r="D24" t="s">
        <v>13</v>
      </c>
      <c r="E24" t="s">
        <v>63</v>
      </c>
      <c r="F24">
        <v>37199</v>
      </c>
      <c r="G24">
        <v>39756</v>
      </c>
      <c r="H24">
        <v>39887</v>
      </c>
      <c r="I24">
        <v>0.35890410958904112</v>
      </c>
      <c r="J24">
        <v>7.0054794520547947</v>
      </c>
      <c r="K24">
        <v>7.3643835616438356</v>
      </c>
      <c r="L24" t="s">
        <v>173</v>
      </c>
      <c r="N24" t="s">
        <v>190</v>
      </c>
      <c r="O24">
        <v>72</v>
      </c>
      <c r="P24" t="s">
        <v>269</v>
      </c>
      <c r="Q24">
        <v>84</v>
      </c>
      <c r="R24" t="s">
        <v>313</v>
      </c>
      <c r="S24" s="1" t="s">
        <v>315</v>
      </c>
      <c r="T24">
        <v>88</v>
      </c>
      <c r="U24">
        <v>0</v>
      </c>
      <c r="V24" t="s">
        <v>313</v>
      </c>
      <c r="W24" s="1" t="s">
        <v>315</v>
      </c>
    </row>
    <row r="25" spans="1:23" x14ac:dyDescent="0.2">
      <c r="A25">
        <v>1</v>
      </c>
      <c r="B25" t="s">
        <v>17</v>
      </c>
      <c r="C25" t="s">
        <v>18</v>
      </c>
      <c r="D25" t="s">
        <v>7</v>
      </c>
      <c r="E25" t="s">
        <v>8</v>
      </c>
      <c r="F25">
        <v>37164</v>
      </c>
      <c r="G25">
        <v>37288</v>
      </c>
      <c r="H25">
        <v>37627</v>
      </c>
      <c r="I25">
        <v>0.92876712328767119</v>
      </c>
      <c r="J25">
        <v>0.33972602739726027</v>
      </c>
      <c r="K25">
        <v>1.2684931506849315</v>
      </c>
      <c r="L25" t="s">
        <v>172</v>
      </c>
      <c r="M25" t="s">
        <v>19</v>
      </c>
      <c r="N25" t="s">
        <v>189</v>
      </c>
      <c r="O25">
        <v>1</v>
      </c>
      <c r="P25" t="s">
        <v>270</v>
      </c>
      <c r="Q25">
        <v>5</v>
      </c>
      <c r="R25" t="s">
        <v>295</v>
      </c>
      <c r="S25" s="1" t="s">
        <v>295</v>
      </c>
      <c r="T25">
        <v>16</v>
      </c>
      <c r="U25">
        <v>1</v>
      </c>
      <c r="V25" t="s">
        <v>296</v>
      </c>
      <c r="W25" s="1" t="s">
        <v>296</v>
      </c>
    </row>
    <row r="26" spans="1:23" x14ac:dyDescent="0.2">
      <c r="A26">
        <v>2</v>
      </c>
      <c r="B26" t="s">
        <v>33</v>
      </c>
      <c r="C26" t="s">
        <v>34</v>
      </c>
      <c r="D26" t="s">
        <v>13</v>
      </c>
      <c r="E26" t="s">
        <v>8</v>
      </c>
      <c r="F26">
        <v>37164</v>
      </c>
      <c r="G26">
        <v>37288</v>
      </c>
      <c r="H26">
        <v>37936</v>
      </c>
      <c r="I26">
        <v>1.7753424657534247</v>
      </c>
      <c r="J26">
        <v>0.33972602739726027</v>
      </c>
      <c r="K26">
        <v>2.1150684931506851</v>
      </c>
      <c r="L26" t="s">
        <v>172</v>
      </c>
      <c r="M26" t="s">
        <v>10</v>
      </c>
      <c r="N26" t="s">
        <v>182</v>
      </c>
      <c r="O26">
        <v>2</v>
      </c>
      <c r="P26" t="s">
        <v>269</v>
      </c>
      <c r="Q26">
        <v>5</v>
      </c>
      <c r="R26" t="s">
        <v>295</v>
      </c>
      <c r="S26" s="1" t="s">
        <v>295</v>
      </c>
      <c r="T26">
        <v>26</v>
      </c>
      <c r="U26">
        <v>1</v>
      </c>
      <c r="V26" t="s">
        <v>311</v>
      </c>
      <c r="W26" s="1" t="s">
        <v>312</v>
      </c>
    </row>
    <row r="27" spans="1:23" x14ac:dyDescent="0.2">
      <c r="A27">
        <v>12</v>
      </c>
      <c r="B27" t="s">
        <v>46</v>
      </c>
      <c r="C27" t="s">
        <v>45</v>
      </c>
      <c r="D27" t="s">
        <v>13</v>
      </c>
      <c r="E27" t="s">
        <v>8</v>
      </c>
      <c r="F27">
        <v>37558</v>
      </c>
      <c r="G27">
        <v>37694</v>
      </c>
      <c r="H27">
        <v>39624</v>
      </c>
      <c r="I27">
        <v>5.2876712328767121</v>
      </c>
      <c r="J27">
        <v>0.37260273972602742</v>
      </c>
      <c r="K27">
        <v>5.6602739726027398</v>
      </c>
      <c r="L27" t="s">
        <v>173</v>
      </c>
      <c r="N27" t="s">
        <v>47</v>
      </c>
      <c r="O27">
        <v>12</v>
      </c>
      <c r="P27" t="s">
        <v>269</v>
      </c>
      <c r="Q27">
        <v>5</v>
      </c>
      <c r="R27" t="s">
        <v>295</v>
      </c>
      <c r="S27" s="1" t="s">
        <v>295</v>
      </c>
      <c r="T27">
        <v>68</v>
      </c>
      <c r="U27">
        <v>0</v>
      </c>
      <c r="V27" t="s">
        <v>313</v>
      </c>
      <c r="W27" s="1" t="s">
        <v>315</v>
      </c>
    </row>
    <row r="28" spans="1:23" x14ac:dyDescent="0.2">
      <c r="A28">
        <v>13</v>
      </c>
      <c r="B28" t="s">
        <v>43</v>
      </c>
      <c r="C28" t="s">
        <v>44</v>
      </c>
      <c r="D28" t="s">
        <v>13</v>
      </c>
      <c r="E28" t="s">
        <v>8</v>
      </c>
      <c r="F28">
        <v>37558</v>
      </c>
      <c r="G28">
        <v>37694</v>
      </c>
      <c r="H28">
        <v>38209</v>
      </c>
      <c r="I28">
        <v>1.4109589041095891</v>
      </c>
      <c r="J28">
        <v>0.37260273972602742</v>
      </c>
      <c r="K28">
        <v>1.7835616438356163</v>
      </c>
      <c r="L28" t="s">
        <v>172</v>
      </c>
      <c r="M28" t="s">
        <v>10</v>
      </c>
      <c r="N28" t="s">
        <v>175</v>
      </c>
      <c r="O28">
        <v>13</v>
      </c>
      <c r="P28" t="s">
        <v>269</v>
      </c>
      <c r="Q28">
        <v>5</v>
      </c>
      <c r="R28" t="s">
        <v>295</v>
      </c>
      <c r="S28" s="1" t="s">
        <v>295</v>
      </c>
      <c r="T28">
        <v>22</v>
      </c>
      <c r="U28">
        <v>1</v>
      </c>
      <c r="V28" t="s">
        <v>296</v>
      </c>
      <c r="W28" s="1" t="s">
        <v>296</v>
      </c>
    </row>
    <row r="29" spans="1:23" x14ac:dyDescent="0.2">
      <c r="A29">
        <v>16</v>
      </c>
      <c r="B29" t="s">
        <v>218</v>
      </c>
      <c r="C29" t="s">
        <v>194</v>
      </c>
      <c r="D29" t="s">
        <v>9</v>
      </c>
      <c r="E29" t="s">
        <v>8</v>
      </c>
      <c r="F29">
        <v>37718</v>
      </c>
      <c r="G29">
        <v>37805</v>
      </c>
      <c r="H29">
        <v>37850</v>
      </c>
      <c r="I29">
        <v>0.12328767123287671</v>
      </c>
      <c r="J29">
        <v>0.23835616438356164</v>
      </c>
      <c r="K29">
        <v>0.36164383561643837</v>
      </c>
      <c r="L29" t="s">
        <v>172</v>
      </c>
      <c r="M29" t="s">
        <v>196</v>
      </c>
      <c r="N29" t="s">
        <v>198</v>
      </c>
      <c r="O29">
        <v>16</v>
      </c>
      <c r="P29" t="s">
        <v>271</v>
      </c>
      <c r="Q29">
        <v>3</v>
      </c>
      <c r="R29" t="s">
        <v>295</v>
      </c>
      <c r="S29" s="1" t="s">
        <v>295</v>
      </c>
      <c r="T29">
        <v>4</v>
      </c>
      <c r="U29">
        <v>1</v>
      </c>
      <c r="V29" t="s">
        <v>295</v>
      </c>
      <c r="W29" s="1" t="s">
        <v>295</v>
      </c>
    </row>
    <row r="30" spans="1:23" x14ac:dyDescent="0.2">
      <c r="A30">
        <v>17</v>
      </c>
      <c r="B30" t="s">
        <v>216</v>
      </c>
      <c r="C30" t="s">
        <v>192</v>
      </c>
      <c r="D30" t="s">
        <v>7</v>
      </c>
      <c r="E30" t="s">
        <v>8</v>
      </c>
      <c r="F30">
        <v>37718</v>
      </c>
      <c r="G30">
        <v>37805</v>
      </c>
      <c r="H30">
        <v>37847</v>
      </c>
      <c r="I30">
        <v>0.11506849315068493</v>
      </c>
      <c r="J30">
        <v>0.23835616438356164</v>
      </c>
      <c r="K30">
        <v>0.35342465753424657</v>
      </c>
      <c r="L30" t="s">
        <v>172</v>
      </c>
      <c r="M30" t="s">
        <v>10</v>
      </c>
      <c r="N30" t="s">
        <v>195</v>
      </c>
      <c r="O30">
        <v>17</v>
      </c>
      <c r="P30" t="s">
        <v>270</v>
      </c>
      <c r="Q30">
        <v>3</v>
      </c>
      <c r="R30" t="s">
        <v>295</v>
      </c>
      <c r="S30" s="1" t="s">
        <v>295</v>
      </c>
      <c r="T30">
        <v>4</v>
      </c>
      <c r="U30">
        <v>1</v>
      </c>
      <c r="V30" t="s">
        <v>295</v>
      </c>
      <c r="W30" s="1" t="s">
        <v>295</v>
      </c>
    </row>
    <row r="31" spans="1:23" x14ac:dyDescent="0.2">
      <c r="A31">
        <v>18</v>
      </c>
      <c r="B31" t="s">
        <v>217</v>
      </c>
      <c r="C31" t="s">
        <v>193</v>
      </c>
      <c r="D31" t="s">
        <v>9</v>
      </c>
      <c r="E31" t="s">
        <v>8</v>
      </c>
      <c r="F31">
        <v>37718</v>
      </c>
      <c r="G31">
        <v>37805</v>
      </c>
      <c r="H31">
        <v>37847</v>
      </c>
      <c r="I31">
        <v>0.11506849315068493</v>
      </c>
      <c r="J31">
        <v>0.23835616438356164</v>
      </c>
      <c r="K31">
        <v>0.35342465753424657</v>
      </c>
      <c r="L31" t="s">
        <v>172</v>
      </c>
      <c r="M31" t="s">
        <v>10</v>
      </c>
      <c r="N31" t="s">
        <v>195</v>
      </c>
      <c r="O31">
        <v>18</v>
      </c>
      <c r="P31" t="s">
        <v>271</v>
      </c>
      <c r="Q31">
        <v>3</v>
      </c>
      <c r="R31" t="s">
        <v>295</v>
      </c>
      <c r="S31" s="1" t="s">
        <v>295</v>
      </c>
      <c r="T31">
        <v>4</v>
      </c>
      <c r="U31">
        <v>1</v>
      </c>
      <c r="V31" t="s">
        <v>295</v>
      </c>
      <c r="W31" s="1" t="s">
        <v>295</v>
      </c>
    </row>
    <row r="32" spans="1:23" x14ac:dyDescent="0.2">
      <c r="A32">
        <v>20</v>
      </c>
      <c r="B32" t="s">
        <v>50</v>
      </c>
      <c r="C32" t="s">
        <v>51</v>
      </c>
      <c r="D32" t="s">
        <v>7</v>
      </c>
      <c r="E32" t="s">
        <v>8</v>
      </c>
      <c r="F32">
        <v>37948</v>
      </c>
      <c r="G32">
        <v>38183</v>
      </c>
      <c r="H32">
        <v>38640</v>
      </c>
      <c r="I32">
        <v>1.252054794520548</v>
      </c>
      <c r="J32">
        <v>0.64383561643835618</v>
      </c>
      <c r="K32">
        <v>1.8958904109589041</v>
      </c>
      <c r="L32" t="s">
        <v>173</v>
      </c>
      <c r="N32" t="s">
        <v>47</v>
      </c>
      <c r="O32">
        <v>20</v>
      </c>
      <c r="P32" t="s">
        <v>270</v>
      </c>
      <c r="Q32">
        <v>8</v>
      </c>
      <c r="R32" t="s">
        <v>295</v>
      </c>
      <c r="S32" s="1" t="s">
        <v>295</v>
      </c>
      <c r="T32">
        <v>23</v>
      </c>
      <c r="U32">
        <v>0</v>
      </c>
      <c r="V32" t="s">
        <v>296</v>
      </c>
      <c r="W32" s="1" t="s">
        <v>296</v>
      </c>
    </row>
    <row r="33" spans="1:23" x14ac:dyDescent="0.2">
      <c r="A33">
        <v>21</v>
      </c>
      <c r="B33" t="s">
        <v>219</v>
      </c>
      <c r="C33" t="s">
        <v>197</v>
      </c>
      <c r="D33" t="s">
        <v>13</v>
      </c>
      <c r="E33" t="s">
        <v>8</v>
      </c>
      <c r="F33">
        <v>37948</v>
      </c>
      <c r="G33">
        <v>38183</v>
      </c>
      <c r="H33">
        <v>38253</v>
      </c>
      <c r="I33">
        <v>0.19178082191780821</v>
      </c>
      <c r="J33">
        <v>0.64383561643835618</v>
      </c>
      <c r="K33">
        <v>0.83561643835616439</v>
      </c>
      <c r="L33" t="s">
        <v>172</v>
      </c>
      <c r="M33" t="s">
        <v>54</v>
      </c>
      <c r="N33" t="s">
        <v>187</v>
      </c>
      <c r="O33">
        <v>21</v>
      </c>
      <c r="P33" t="s">
        <v>269</v>
      </c>
      <c r="Q33">
        <v>8</v>
      </c>
      <c r="R33" t="s">
        <v>295</v>
      </c>
      <c r="S33" s="1" t="s">
        <v>295</v>
      </c>
      <c r="T33">
        <v>10</v>
      </c>
      <c r="U33">
        <v>1</v>
      </c>
      <c r="V33" t="s">
        <v>295</v>
      </c>
      <c r="W33" s="1" t="s">
        <v>295</v>
      </c>
    </row>
    <row r="34" spans="1:23" x14ac:dyDescent="0.2">
      <c r="A34">
        <v>25</v>
      </c>
      <c r="B34" t="s">
        <v>75</v>
      </c>
      <c r="C34" t="s">
        <v>74</v>
      </c>
      <c r="D34" t="s">
        <v>7</v>
      </c>
      <c r="E34" t="s">
        <v>8</v>
      </c>
      <c r="F34">
        <v>38195</v>
      </c>
      <c r="G34">
        <v>38379</v>
      </c>
      <c r="H34">
        <v>40010</v>
      </c>
      <c r="I34">
        <v>4.4684931506849317</v>
      </c>
      <c r="J34">
        <v>0.50410958904109593</v>
      </c>
      <c r="K34">
        <v>4.9726027397260273</v>
      </c>
      <c r="L34" t="s">
        <v>173</v>
      </c>
      <c r="N34" t="s">
        <v>47</v>
      </c>
      <c r="O34">
        <v>25</v>
      </c>
      <c r="P34" t="s">
        <v>270</v>
      </c>
      <c r="Q34">
        <v>6</v>
      </c>
      <c r="R34" t="s">
        <v>295</v>
      </c>
      <c r="S34" s="1" t="s">
        <v>295</v>
      </c>
      <c r="T34">
        <v>60</v>
      </c>
      <c r="U34">
        <v>0</v>
      </c>
      <c r="V34" t="s">
        <v>313</v>
      </c>
      <c r="W34" t="s">
        <v>314</v>
      </c>
    </row>
    <row r="35" spans="1:23" x14ac:dyDescent="0.2">
      <c r="A35">
        <v>26</v>
      </c>
      <c r="B35" t="s">
        <v>72</v>
      </c>
      <c r="C35" t="s">
        <v>73</v>
      </c>
      <c r="D35" t="s">
        <v>7</v>
      </c>
      <c r="E35" t="s">
        <v>8</v>
      </c>
      <c r="F35">
        <v>38194</v>
      </c>
      <c r="G35">
        <v>38379</v>
      </c>
      <c r="H35">
        <v>38661</v>
      </c>
      <c r="I35">
        <v>0.77260273972602744</v>
      </c>
      <c r="J35">
        <v>0.50684931506849318</v>
      </c>
      <c r="K35">
        <v>1.2794520547945205</v>
      </c>
      <c r="L35" t="s">
        <v>172</v>
      </c>
      <c r="M35" t="s">
        <v>19</v>
      </c>
      <c r="N35" t="s">
        <v>177</v>
      </c>
      <c r="O35">
        <v>26</v>
      </c>
      <c r="P35" t="s">
        <v>270</v>
      </c>
      <c r="Q35">
        <v>6</v>
      </c>
      <c r="R35" t="s">
        <v>295</v>
      </c>
      <c r="S35" t="s">
        <v>295</v>
      </c>
      <c r="T35">
        <v>16</v>
      </c>
      <c r="U35">
        <v>1</v>
      </c>
      <c r="V35" t="s">
        <v>296</v>
      </c>
      <c r="W35" t="s">
        <v>296</v>
      </c>
    </row>
    <row r="36" spans="1:23" x14ac:dyDescent="0.2">
      <c r="A36">
        <v>27</v>
      </c>
      <c r="B36" t="s">
        <v>82</v>
      </c>
      <c r="C36" t="s">
        <v>83</v>
      </c>
      <c r="D36" t="s">
        <v>13</v>
      </c>
      <c r="E36" t="s">
        <v>8</v>
      </c>
      <c r="F36">
        <v>38392</v>
      </c>
      <c r="G36">
        <v>38441</v>
      </c>
      <c r="H36">
        <v>41053</v>
      </c>
      <c r="I36">
        <v>7.1561643835616442</v>
      </c>
      <c r="J36">
        <v>0.13424657534246576</v>
      </c>
      <c r="K36">
        <v>7.2904109589041095</v>
      </c>
      <c r="L36" t="s">
        <v>173</v>
      </c>
      <c r="N36" t="s">
        <v>176</v>
      </c>
      <c r="O36">
        <v>27</v>
      </c>
      <c r="P36" t="s">
        <v>269</v>
      </c>
      <c r="Q36">
        <v>1</v>
      </c>
      <c r="R36" t="s">
        <v>295</v>
      </c>
      <c r="S36" t="s">
        <v>295</v>
      </c>
      <c r="T36">
        <v>87</v>
      </c>
      <c r="U36">
        <v>0</v>
      </c>
      <c r="V36" t="s">
        <v>313</v>
      </c>
      <c r="W36" t="s">
        <v>315</v>
      </c>
    </row>
    <row r="37" spans="1:23" x14ac:dyDescent="0.2">
      <c r="A37">
        <v>29</v>
      </c>
      <c r="B37" t="s">
        <v>84</v>
      </c>
      <c r="C37" t="s">
        <v>85</v>
      </c>
      <c r="D37" t="s">
        <v>7</v>
      </c>
      <c r="E37" t="s">
        <v>8</v>
      </c>
      <c r="F37">
        <v>38443</v>
      </c>
      <c r="G37">
        <v>38492</v>
      </c>
      <c r="H37">
        <v>40179</v>
      </c>
      <c r="I37">
        <v>4.6219178082191785</v>
      </c>
      <c r="J37">
        <v>0.13424657534246576</v>
      </c>
      <c r="K37">
        <v>4.7561643835616438</v>
      </c>
      <c r="L37" t="s">
        <v>172</v>
      </c>
      <c r="M37" t="s">
        <v>22</v>
      </c>
      <c r="N37" t="s">
        <v>181</v>
      </c>
      <c r="O37">
        <v>29</v>
      </c>
      <c r="P37" t="s">
        <v>270</v>
      </c>
      <c r="Q37">
        <v>1</v>
      </c>
      <c r="R37" t="s">
        <v>295</v>
      </c>
      <c r="S37" t="s">
        <v>295</v>
      </c>
      <c r="T37">
        <v>57</v>
      </c>
      <c r="U37">
        <v>1</v>
      </c>
      <c r="V37" t="s">
        <v>313</v>
      </c>
      <c r="W37" t="s">
        <v>314</v>
      </c>
    </row>
    <row r="38" spans="1:23" x14ac:dyDescent="0.2">
      <c r="A38">
        <v>32</v>
      </c>
      <c r="B38" t="s">
        <v>64</v>
      </c>
      <c r="C38" t="s">
        <v>65</v>
      </c>
      <c r="D38" t="s">
        <v>13</v>
      </c>
      <c r="E38" t="s">
        <v>63</v>
      </c>
      <c r="F38">
        <v>38196</v>
      </c>
      <c r="G38">
        <v>38500</v>
      </c>
      <c r="H38">
        <v>39048</v>
      </c>
      <c r="I38">
        <v>1.5013698630136987</v>
      </c>
      <c r="J38">
        <v>0.83287671232876714</v>
      </c>
      <c r="K38">
        <v>2.3342465753424659</v>
      </c>
      <c r="L38" t="s">
        <v>172</v>
      </c>
      <c r="M38" t="s">
        <v>10</v>
      </c>
      <c r="N38" t="s">
        <v>175</v>
      </c>
      <c r="O38">
        <v>32</v>
      </c>
      <c r="P38" t="s">
        <v>269</v>
      </c>
      <c r="Q38">
        <v>10</v>
      </c>
      <c r="R38" t="s">
        <v>295</v>
      </c>
      <c r="S38" t="s">
        <v>295</v>
      </c>
      <c r="T38">
        <v>28</v>
      </c>
      <c r="U38">
        <v>1</v>
      </c>
      <c r="V38" t="s">
        <v>311</v>
      </c>
      <c r="W38" t="s">
        <v>312</v>
      </c>
    </row>
    <row r="39" spans="1:23" x14ac:dyDescent="0.2">
      <c r="A39">
        <v>39</v>
      </c>
      <c r="B39" t="s">
        <v>94</v>
      </c>
      <c r="C39" t="s">
        <v>95</v>
      </c>
      <c r="D39" t="s">
        <v>13</v>
      </c>
      <c r="E39" t="s">
        <v>8</v>
      </c>
      <c r="F39">
        <v>38581</v>
      </c>
      <c r="G39">
        <v>38696</v>
      </c>
      <c r="H39">
        <v>40210</v>
      </c>
      <c r="I39">
        <v>4.1479452054794521</v>
      </c>
      <c r="J39">
        <v>0.31506849315068491</v>
      </c>
      <c r="K39">
        <v>4.463013698630137</v>
      </c>
      <c r="L39" t="s">
        <v>173</v>
      </c>
      <c r="N39" t="s">
        <v>47</v>
      </c>
      <c r="O39">
        <v>39</v>
      </c>
      <c r="P39" t="s">
        <v>269</v>
      </c>
      <c r="Q39">
        <v>4</v>
      </c>
      <c r="R39" t="s">
        <v>295</v>
      </c>
      <c r="S39" t="s">
        <v>295</v>
      </c>
      <c r="T39">
        <v>54</v>
      </c>
      <c r="U39">
        <v>0</v>
      </c>
      <c r="V39" t="s">
        <v>313</v>
      </c>
      <c r="W39" t="s">
        <v>315</v>
      </c>
    </row>
    <row r="40" spans="1:23" x14ac:dyDescent="0.2">
      <c r="A40">
        <v>40</v>
      </c>
      <c r="B40" t="s">
        <v>97</v>
      </c>
      <c r="C40" t="s">
        <v>96</v>
      </c>
      <c r="D40" t="s">
        <v>13</v>
      </c>
      <c r="E40" t="s">
        <v>8</v>
      </c>
      <c r="F40">
        <v>38581</v>
      </c>
      <c r="G40">
        <v>38696</v>
      </c>
      <c r="H40">
        <v>39294</v>
      </c>
      <c r="I40">
        <v>1.6383561643835616</v>
      </c>
      <c r="J40">
        <v>0.31506849315068491</v>
      </c>
      <c r="K40">
        <v>1.9534246575342467</v>
      </c>
      <c r="L40" t="s">
        <v>172</v>
      </c>
      <c r="M40" t="s">
        <v>9</v>
      </c>
      <c r="N40" t="s">
        <v>14</v>
      </c>
      <c r="O40">
        <v>40</v>
      </c>
      <c r="P40" t="s">
        <v>269</v>
      </c>
      <c r="Q40">
        <v>4</v>
      </c>
      <c r="R40" t="s">
        <v>295</v>
      </c>
      <c r="S40" t="s">
        <v>295</v>
      </c>
      <c r="T40">
        <v>23</v>
      </c>
      <c r="U40">
        <v>1</v>
      </c>
      <c r="V40" t="s">
        <v>296</v>
      </c>
      <c r="W40" t="s">
        <v>296</v>
      </c>
    </row>
    <row r="41" spans="1:23" x14ac:dyDescent="0.2">
      <c r="A41">
        <v>41</v>
      </c>
      <c r="B41" t="s">
        <v>220</v>
      </c>
      <c r="C41" t="s">
        <v>199</v>
      </c>
      <c r="D41" t="s">
        <v>9</v>
      </c>
      <c r="E41" t="s">
        <v>8</v>
      </c>
      <c r="F41">
        <v>38565</v>
      </c>
      <c r="G41">
        <v>38698</v>
      </c>
      <c r="H41">
        <v>38714</v>
      </c>
      <c r="I41">
        <v>4.3835616438356165E-2</v>
      </c>
      <c r="J41">
        <v>0.36438356164383562</v>
      </c>
      <c r="K41">
        <v>0.40821917808219177</v>
      </c>
      <c r="L41" t="s">
        <v>173</v>
      </c>
      <c r="N41" t="s">
        <v>200</v>
      </c>
      <c r="O41">
        <v>41</v>
      </c>
      <c r="P41" t="s">
        <v>271</v>
      </c>
      <c r="Q41">
        <v>4</v>
      </c>
      <c r="R41" t="s">
        <v>295</v>
      </c>
      <c r="S41" t="s">
        <v>295</v>
      </c>
      <c r="T41">
        <v>4</v>
      </c>
      <c r="U41">
        <v>0</v>
      </c>
      <c r="V41" t="s">
        <v>295</v>
      </c>
      <c r="W41" t="s">
        <v>295</v>
      </c>
    </row>
    <row r="42" spans="1:23" x14ac:dyDescent="0.2">
      <c r="A42">
        <v>42</v>
      </c>
      <c r="B42" t="s">
        <v>104</v>
      </c>
      <c r="C42" t="s">
        <v>105</v>
      </c>
      <c r="D42" t="s">
        <v>13</v>
      </c>
      <c r="E42" t="s">
        <v>8</v>
      </c>
      <c r="F42">
        <v>38662</v>
      </c>
      <c r="G42">
        <v>38718</v>
      </c>
      <c r="H42">
        <v>40885</v>
      </c>
      <c r="I42">
        <v>5.9369863013698634</v>
      </c>
      <c r="J42">
        <v>0.15342465753424658</v>
      </c>
      <c r="K42">
        <v>6.0904109589041093</v>
      </c>
      <c r="L42" t="s">
        <v>173</v>
      </c>
      <c r="N42" t="s">
        <v>110</v>
      </c>
      <c r="O42">
        <v>42</v>
      </c>
      <c r="P42" t="s">
        <v>269</v>
      </c>
      <c r="Q42">
        <v>2</v>
      </c>
      <c r="R42" t="s">
        <v>295</v>
      </c>
      <c r="S42" t="s">
        <v>295</v>
      </c>
      <c r="T42">
        <v>73</v>
      </c>
      <c r="U42">
        <v>0</v>
      </c>
      <c r="V42" t="s">
        <v>313</v>
      </c>
      <c r="W42" t="s">
        <v>315</v>
      </c>
    </row>
    <row r="43" spans="1:23" x14ac:dyDescent="0.2">
      <c r="A43">
        <v>46</v>
      </c>
      <c r="B43" t="s">
        <v>106</v>
      </c>
      <c r="C43" t="s">
        <v>107</v>
      </c>
      <c r="D43" t="s">
        <v>7</v>
      </c>
      <c r="E43" t="s">
        <v>8</v>
      </c>
      <c r="F43">
        <v>38709</v>
      </c>
      <c r="G43">
        <v>38882</v>
      </c>
      <c r="H43">
        <v>39703</v>
      </c>
      <c r="I43">
        <v>2.2493150684931509</v>
      </c>
      <c r="J43">
        <v>0.47397260273972602</v>
      </c>
      <c r="K43">
        <v>2.7232876712328768</v>
      </c>
      <c r="L43" t="s">
        <v>173</v>
      </c>
      <c r="N43" t="s">
        <v>47</v>
      </c>
      <c r="O43">
        <v>46</v>
      </c>
      <c r="P43" t="s">
        <v>270</v>
      </c>
      <c r="Q43">
        <v>6</v>
      </c>
      <c r="R43" t="s">
        <v>295</v>
      </c>
      <c r="S43" t="s">
        <v>295</v>
      </c>
      <c r="T43">
        <v>33</v>
      </c>
      <c r="U43">
        <v>0</v>
      </c>
      <c r="V43" t="s">
        <v>311</v>
      </c>
      <c r="W43" t="s">
        <v>316</v>
      </c>
    </row>
    <row r="44" spans="1:23" x14ac:dyDescent="0.2">
      <c r="A44">
        <v>47</v>
      </c>
      <c r="B44" t="s">
        <v>221</v>
      </c>
      <c r="C44" t="s">
        <v>201</v>
      </c>
      <c r="D44" t="s">
        <v>13</v>
      </c>
      <c r="E44" t="s">
        <v>8</v>
      </c>
      <c r="F44">
        <v>38709</v>
      </c>
      <c r="G44">
        <v>38882</v>
      </c>
      <c r="H44">
        <v>39169</v>
      </c>
      <c r="I44">
        <v>0.78630136986301369</v>
      </c>
      <c r="J44">
        <v>0.47397260273972602</v>
      </c>
      <c r="K44">
        <v>1.2602739726027397</v>
      </c>
      <c r="L44" t="s">
        <v>173</v>
      </c>
      <c r="N44" t="s">
        <v>202</v>
      </c>
      <c r="O44">
        <v>47</v>
      </c>
      <c r="P44" t="s">
        <v>269</v>
      </c>
      <c r="Q44">
        <v>6</v>
      </c>
      <c r="R44" t="s">
        <v>295</v>
      </c>
      <c r="S44" t="s">
        <v>295</v>
      </c>
      <c r="T44">
        <v>15</v>
      </c>
      <c r="U44">
        <v>0</v>
      </c>
      <c r="V44" t="s">
        <v>296</v>
      </c>
      <c r="W44" t="s">
        <v>296</v>
      </c>
    </row>
    <row r="45" spans="1:23" x14ac:dyDescent="0.2">
      <c r="A45">
        <v>48</v>
      </c>
      <c r="B45" t="s">
        <v>92</v>
      </c>
      <c r="C45" t="s">
        <v>93</v>
      </c>
      <c r="D45" t="s">
        <v>7</v>
      </c>
      <c r="E45" t="s">
        <v>63</v>
      </c>
      <c r="F45">
        <v>38597</v>
      </c>
      <c r="G45">
        <v>38900</v>
      </c>
      <c r="H45">
        <v>39129</v>
      </c>
      <c r="I45">
        <v>0.62739726027397258</v>
      </c>
      <c r="J45">
        <v>0.83013698630136989</v>
      </c>
      <c r="K45">
        <v>1.4575342465753425</v>
      </c>
      <c r="L45" t="s">
        <v>172</v>
      </c>
      <c r="M45" t="s">
        <v>25</v>
      </c>
      <c r="N45" t="s">
        <v>188</v>
      </c>
      <c r="O45">
        <v>48</v>
      </c>
      <c r="P45" t="s">
        <v>270</v>
      </c>
      <c r="Q45">
        <v>10</v>
      </c>
      <c r="R45" t="s">
        <v>295</v>
      </c>
      <c r="S45" t="s">
        <v>295</v>
      </c>
      <c r="T45">
        <v>17</v>
      </c>
      <c r="U45">
        <v>1</v>
      </c>
      <c r="V45" t="s">
        <v>296</v>
      </c>
      <c r="W45" t="s">
        <v>296</v>
      </c>
    </row>
    <row r="46" spans="1:23" x14ac:dyDescent="0.2">
      <c r="A46">
        <v>50</v>
      </c>
      <c r="B46" t="s">
        <v>100</v>
      </c>
      <c r="C46" t="s">
        <v>101</v>
      </c>
      <c r="D46" t="s">
        <v>13</v>
      </c>
      <c r="E46" t="s">
        <v>63</v>
      </c>
      <c r="F46">
        <v>38679</v>
      </c>
      <c r="G46">
        <v>38983</v>
      </c>
      <c r="H46">
        <v>39591</v>
      </c>
      <c r="I46">
        <v>1.6657534246575343</v>
      </c>
      <c r="J46">
        <v>0.83287671232876714</v>
      </c>
      <c r="K46">
        <v>2.4986301369863013</v>
      </c>
      <c r="L46" t="s">
        <v>173</v>
      </c>
      <c r="N46" t="s">
        <v>176</v>
      </c>
      <c r="O46">
        <v>50</v>
      </c>
      <c r="P46" t="s">
        <v>269</v>
      </c>
      <c r="Q46">
        <v>10</v>
      </c>
      <c r="R46" t="s">
        <v>295</v>
      </c>
      <c r="S46" t="s">
        <v>295</v>
      </c>
      <c r="T46">
        <v>30</v>
      </c>
      <c r="U46">
        <v>0</v>
      </c>
      <c r="V46" t="s">
        <v>311</v>
      </c>
      <c r="W46" t="s">
        <v>312</v>
      </c>
    </row>
    <row r="47" spans="1:23" x14ac:dyDescent="0.2">
      <c r="A47">
        <v>52</v>
      </c>
      <c r="B47" t="s">
        <v>111</v>
      </c>
      <c r="C47" t="s">
        <v>112</v>
      </c>
      <c r="D47" t="s">
        <v>13</v>
      </c>
      <c r="E47" t="s">
        <v>8</v>
      </c>
      <c r="F47">
        <v>39019</v>
      </c>
      <c r="G47">
        <v>39044</v>
      </c>
      <c r="H47">
        <v>39970</v>
      </c>
      <c r="I47">
        <v>2.536986301369863</v>
      </c>
      <c r="J47">
        <v>6.8493150684931503E-2</v>
      </c>
      <c r="K47">
        <v>2.6054794520547944</v>
      </c>
      <c r="L47" t="s">
        <v>172</v>
      </c>
      <c r="M47" t="s">
        <v>22</v>
      </c>
      <c r="N47" t="s">
        <v>180</v>
      </c>
      <c r="O47">
        <v>52</v>
      </c>
      <c r="P47" t="s">
        <v>269</v>
      </c>
      <c r="Q47">
        <v>1</v>
      </c>
      <c r="R47" t="s">
        <v>295</v>
      </c>
      <c r="S47" t="s">
        <v>295</v>
      </c>
      <c r="T47">
        <v>32</v>
      </c>
      <c r="U47">
        <v>1</v>
      </c>
      <c r="V47" t="s">
        <v>311</v>
      </c>
      <c r="W47" t="s">
        <v>312</v>
      </c>
    </row>
    <row r="48" spans="1:23" x14ac:dyDescent="0.2">
      <c r="A48">
        <v>53</v>
      </c>
      <c r="B48" t="s">
        <v>222</v>
      </c>
      <c r="C48" t="s">
        <v>203</v>
      </c>
      <c r="D48" t="s">
        <v>9</v>
      </c>
      <c r="E48" t="s">
        <v>8</v>
      </c>
      <c r="F48">
        <v>39027</v>
      </c>
      <c r="G48">
        <v>39088</v>
      </c>
      <c r="H48">
        <v>39091</v>
      </c>
      <c r="I48">
        <v>8.21917808219178E-3</v>
      </c>
      <c r="J48">
        <v>0.16712328767123288</v>
      </c>
      <c r="K48">
        <v>0.17534246575342466</v>
      </c>
      <c r="L48" t="s">
        <v>172</v>
      </c>
      <c r="M48" t="s">
        <v>25</v>
      </c>
      <c r="N48" t="s">
        <v>206</v>
      </c>
      <c r="O48">
        <v>53</v>
      </c>
      <c r="P48" t="s">
        <v>271</v>
      </c>
      <c r="Q48">
        <v>2</v>
      </c>
      <c r="R48" t="s">
        <v>295</v>
      </c>
      <c r="S48" t="s">
        <v>295</v>
      </c>
      <c r="T48">
        <v>2</v>
      </c>
      <c r="U48">
        <v>1</v>
      </c>
      <c r="V48" t="s">
        <v>295</v>
      </c>
      <c r="W48" t="s">
        <v>295</v>
      </c>
    </row>
    <row r="49" spans="1:23" x14ac:dyDescent="0.2">
      <c r="A49">
        <v>54</v>
      </c>
      <c r="B49" t="s">
        <v>223</v>
      </c>
      <c r="C49" t="s">
        <v>204</v>
      </c>
      <c r="D49" t="s">
        <v>9</v>
      </c>
      <c r="E49" t="s">
        <v>8</v>
      </c>
      <c r="F49">
        <v>39027</v>
      </c>
      <c r="G49">
        <v>39088</v>
      </c>
      <c r="H49">
        <v>39091</v>
      </c>
      <c r="I49">
        <v>8.21917808219178E-3</v>
      </c>
      <c r="J49">
        <v>0.16712328767123288</v>
      </c>
      <c r="K49">
        <v>0.17534246575342466</v>
      </c>
      <c r="L49" t="s">
        <v>172</v>
      </c>
      <c r="M49" t="s">
        <v>25</v>
      </c>
      <c r="N49" t="s">
        <v>206</v>
      </c>
      <c r="O49">
        <v>54</v>
      </c>
      <c r="P49" t="s">
        <v>271</v>
      </c>
      <c r="Q49">
        <v>2</v>
      </c>
      <c r="R49" t="s">
        <v>295</v>
      </c>
      <c r="S49" t="s">
        <v>295</v>
      </c>
      <c r="T49">
        <v>2</v>
      </c>
      <c r="U49">
        <v>1</v>
      </c>
      <c r="V49" t="s">
        <v>295</v>
      </c>
      <c r="W49" t="s">
        <v>295</v>
      </c>
    </row>
    <row r="50" spans="1:23" x14ac:dyDescent="0.2">
      <c r="A50">
        <v>55</v>
      </c>
      <c r="B50" t="s">
        <v>119</v>
      </c>
      <c r="C50" t="s">
        <v>120</v>
      </c>
      <c r="D50" t="s">
        <v>13</v>
      </c>
      <c r="E50" t="s">
        <v>8</v>
      </c>
      <c r="F50">
        <v>39067</v>
      </c>
      <c r="G50">
        <v>39142</v>
      </c>
      <c r="H50">
        <v>39482</v>
      </c>
      <c r="I50">
        <v>0.93150684931506844</v>
      </c>
      <c r="J50">
        <v>0.20547945205479451</v>
      </c>
      <c r="K50">
        <v>1.1369863013698631</v>
      </c>
      <c r="L50" t="s">
        <v>173</v>
      </c>
      <c r="N50" t="s">
        <v>178</v>
      </c>
      <c r="O50">
        <v>55</v>
      </c>
      <c r="P50" t="s">
        <v>269</v>
      </c>
      <c r="Q50">
        <v>3</v>
      </c>
      <c r="R50" t="s">
        <v>295</v>
      </c>
      <c r="S50" t="s">
        <v>295</v>
      </c>
      <c r="T50">
        <v>14</v>
      </c>
      <c r="U50">
        <v>0</v>
      </c>
      <c r="V50" t="s">
        <v>296</v>
      </c>
      <c r="W50" t="s">
        <v>296</v>
      </c>
    </row>
    <row r="51" spans="1:23" x14ac:dyDescent="0.2">
      <c r="A51">
        <v>56</v>
      </c>
      <c r="B51" t="s">
        <v>108</v>
      </c>
      <c r="C51" t="s">
        <v>109</v>
      </c>
      <c r="D51" t="s">
        <v>7</v>
      </c>
      <c r="E51" t="s">
        <v>63</v>
      </c>
      <c r="F51">
        <v>38880</v>
      </c>
      <c r="G51">
        <v>39245</v>
      </c>
      <c r="H51">
        <v>39245</v>
      </c>
      <c r="I51">
        <v>0</v>
      </c>
      <c r="J51">
        <v>1</v>
      </c>
      <c r="K51">
        <v>1</v>
      </c>
      <c r="L51" t="s">
        <v>173</v>
      </c>
      <c r="N51" t="s">
        <v>110</v>
      </c>
      <c r="O51">
        <v>56</v>
      </c>
      <c r="P51" t="s">
        <v>270</v>
      </c>
      <c r="Q51">
        <v>12</v>
      </c>
      <c r="R51" t="s">
        <v>295</v>
      </c>
      <c r="S51" s="1" t="s">
        <v>295</v>
      </c>
      <c r="T51">
        <v>12</v>
      </c>
      <c r="U51">
        <v>0</v>
      </c>
      <c r="V51" t="s">
        <v>295</v>
      </c>
      <c r="W51" t="s">
        <v>295</v>
      </c>
    </row>
    <row r="52" spans="1:23" x14ac:dyDescent="0.2">
      <c r="A52">
        <v>60</v>
      </c>
      <c r="B52" t="s">
        <v>131</v>
      </c>
      <c r="C52" t="s">
        <v>132</v>
      </c>
      <c r="D52" t="s">
        <v>7</v>
      </c>
      <c r="E52" t="s">
        <v>8</v>
      </c>
      <c r="F52">
        <v>39315</v>
      </c>
      <c r="G52">
        <v>39377</v>
      </c>
      <c r="H52">
        <v>39715</v>
      </c>
      <c r="I52">
        <v>0.92602739726027394</v>
      </c>
      <c r="J52">
        <v>0.16986301369863013</v>
      </c>
      <c r="K52">
        <v>1.095890410958904</v>
      </c>
      <c r="L52" t="s">
        <v>173</v>
      </c>
      <c r="N52" t="s">
        <v>47</v>
      </c>
      <c r="O52">
        <v>60</v>
      </c>
      <c r="P52" t="s">
        <v>270</v>
      </c>
      <c r="Q52">
        <v>2</v>
      </c>
      <c r="R52" t="s">
        <v>295</v>
      </c>
      <c r="S52" s="1" t="s">
        <v>295</v>
      </c>
      <c r="T52">
        <v>13</v>
      </c>
      <c r="U52">
        <v>0</v>
      </c>
      <c r="V52" t="s">
        <v>296</v>
      </c>
      <c r="W52" t="s">
        <v>296</v>
      </c>
    </row>
    <row r="53" spans="1:23" x14ac:dyDescent="0.2">
      <c r="A53">
        <v>61</v>
      </c>
      <c r="B53" t="s">
        <v>225</v>
      </c>
      <c r="C53" t="s">
        <v>207</v>
      </c>
      <c r="D53" t="s">
        <v>13</v>
      </c>
      <c r="E53" t="s">
        <v>8</v>
      </c>
      <c r="F53">
        <v>39315</v>
      </c>
      <c r="G53">
        <v>39377</v>
      </c>
      <c r="H53">
        <v>39518</v>
      </c>
      <c r="I53">
        <v>0.38630136986301372</v>
      </c>
      <c r="J53">
        <v>0.16986301369863013</v>
      </c>
      <c r="K53">
        <v>0.55616438356164388</v>
      </c>
      <c r="L53" t="s">
        <v>173</v>
      </c>
      <c r="N53" t="s">
        <v>200</v>
      </c>
      <c r="O53">
        <v>61</v>
      </c>
      <c r="P53" t="s">
        <v>269</v>
      </c>
      <c r="Q53">
        <v>2</v>
      </c>
      <c r="R53" t="s">
        <v>295</v>
      </c>
      <c r="S53" s="1" t="s">
        <v>295</v>
      </c>
      <c r="T53">
        <v>7</v>
      </c>
      <c r="U53">
        <v>0</v>
      </c>
      <c r="V53" t="s">
        <v>295</v>
      </c>
      <c r="W53" t="s">
        <v>295</v>
      </c>
    </row>
    <row r="54" spans="1:23" x14ac:dyDescent="0.2">
      <c r="A54">
        <v>62</v>
      </c>
      <c r="B54" t="s">
        <v>129</v>
      </c>
      <c r="C54" t="s">
        <v>130</v>
      </c>
      <c r="D54" t="s">
        <v>13</v>
      </c>
      <c r="E54" t="s">
        <v>8</v>
      </c>
      <c r="F54">
        <v>39308</v>
      </c>
      <c r="G54">
        <v>39397</v>
      </c>
      <c r="H54">
        <v>39966</v>
      </c>
      <c r="I54">
        <v>1.558904109589041</v>
      </c>
      <c r="J54">
        <v>0.24383561643835616</v>
      </c>
      <c r="K54">
        <v>1.8027397260273972</v>
      </c>
      <c r="L54" t="s">
        <v>173</v>
      </c>
      <c r="N54" t="s">
        <v>47</v>
      </c>
      <c r="O54">
        <v>62</v>
      </c>
      <c r="P54" t="s">
        <v>269</v>
      </c>
      <c r="Q54">
        <v>3</v>
      </c>
      <c r="R54" t="s">
        <v>295</v>
      </c>
      <c r="S54" s="1" t="s">
        <v>295</v>
      </c>
      <c r="T54">
        <v>22</v>
      </c>
      <c r="U54">
        <v>0</v>
      </c>
      <c r="V54" t="s">
        <v>296</v>
      </c>
      <c r="W54" t="s">
        <v>296</v>
      </c>
    </row>
    <row r="55" spans="1:23" x14ac:dyDescent="0.2">
      <c r="A55">
        <v>63</v>
      </c>
      <c r="B55" t="s">
        <v>224</v>
      </c>
      <c r="C55" t="s">
        <v>205</v>
      </c>
      <c r="D55" t="s">
        <v>7</v>
      </c>
      <c r="E55" t="s">
        <v>8</v>
      </c>
      <c r="F55">
        <v>39308</v>
      </c>
      <c r="G55">
        <v>39397</v>
      </c>
      <c r="H55">
        <v>39674</v>
      </c>
      <c r="I55">
        <v>0.75890410958904109</v>
      </c>
      <c r="J55">
        <v>0.24383561643835616</v>
      </c>
      <c r="K55">
        <v>1.0027397260273974</v>
      </c>
      <c r="L55" t="s">
        <v>173</v>
      </c>
      <c r="N55" t="s">
        <v>202</v>
      </c>
      <c r="O55">
        <v>63</v>
      </c>
      <c r="P55" t="s">
        <v>270</v>
      </c>
      <c r="Q55">
        <v>3</v>
      </c>
      <c r="R55" t="s">
        <v>295</v>
      </c>
      <c r="S55" s="1" t="s">
        <v>295</v>
      </c>
      <c r="T55">
        <v>12</v>
      </c>
      <c r="U55">
        <v>0</v>
      </c>
      <c r="V55" t="s">
        <v>295</v>
      </c>
      <c r="W55" t="s">
        <v>295</v>
      </c>
    </row>
    <row r="56" spans="1:23" x14ac:dyDescent="0.2">
      <c r="A56">
        <v>65</v>
      </c>
      <c r="B56" t="s">
        <v>226</v>
      </c>
      <c r="C56" t="s">
        <v>208</v>
      </c>
      <c r="D56" t="s">
        <v>13</v>
      </c>
      <c r="E56" t="s">
        <v>8</v>
      </c>
      <c r="F56">
        <v>39417</v>
      </c>
      <c r="G56">
        <v>39524</v>
      </c>
      <c r="H56">
        <v>39761</v>
      </c>
      <c r="I56">
        <v>0.64931506849315068</v>
      </c>
      <c r="J56">
        <v>0.29315068493150687</v>
      </c>
      <c r="K56">
        <v>0.94246575342465755</v>
      </c>
      <c r="L56" t="s">
        <v>173</v>
      </c>
      <c r="N56" t="s">
        <v>202</v>
      </c>
      <c r="O56">
        <v>65</v>
      </c>
      <c r="P56" t="s">
        <v>269</v>
      </c>
      <c r="Q56">
        <v>3</v>
      </c>
      <c r="R56" t="s">
        <v>295</v>
      </c>
      <c r="S56" s="1" t="s">
        <v>295</v>
      </c>
      <c r="T56">
        <v>11</v>
      </c>
      <c r="U56">
        <v>0</v>
      </c>
      <c r="V56" t="s">
        <v>295</v>
      </c>
      <c r="W56" t="s">
        <v>295</v>
      </c>
    </row>
    <row r="57" spans="1:23" x14ac:dyDescent="0.2">
      <c r="A57">
        <v>66</v>
      </c>
      <c r="B57" t="s">
        <v>227</v>
      </c>
      <c r="C57" t="s">
        <v>209</v>
      </c>
      <c r="D57" t="s">
        <v>9</v>
      </c>
      <c r="E57" t="s">
        <v>8</v>
      </c>
      <c r="F57">
        <v>39417</v>
      </c>
      <c r="G57">
        <v>39524</v>
      </c>
      <c r="H57">
        <v>39612</v>
      </c>
      <c r="I57">
        <v>0.24109589041095891</v>
      </c>
      <c r="J57">
        <v>0.29315068493150687</v>
      </c>
      <c r="K57">
        <v>0.53424657534246578</v>
      </c>
      <c r="L57" t="s">
        <v>172</v>
      </c>
      <c r="M57" t="s">
        <v>9</v>
      </c>
      <c r="N57" t="s">
        <v>14</v>
      </c>
      <c r="O57">
        <v>66</v>
      </c>
      <c r="P57" t="s">
        <v>271</v>
      </c>
      <c r="Q57">
        <v>3</v>
      </c>
      <c r="R57" t="s">
        <v>295</v>
      </c>
      <c r="S57" s="1" t="s">
        <v>295</v>
      </c>
      <c r="T57">
        <v>6</v>
      </c>
      <c r="U57">
        <v>1</v>
      </c>
      <c r="V57" t="s">
        <v>295</v>
      </c>
      <c r="W57" t="s">
        <v>295</v>
      </c>
    </row>
    <row r="58" spans="1:23" x14ac:dyDescent="0.2">
      <c r="A58">
        <v>68</v>
      </c>
      <c r="B58" t="s">
        <v>137</v>
      </c>
      <c r="C58" t="s">
        <v>138</v>
      </c>
      <c r="D58" t="s">
        <v>13</v>
      </c>
      <c r="E58" t="s">
        <v>8</v>
      </c>
      <c r="F58">
        <v>39525</v>
      </c>
      <c r="G58">
        <v>39651</v>
      </c>
      <c r="H58">
        <v>39987</v>
      </c>
      <c r="I58">
        <v>0.92054794520547945</v>
      </c>
      <c r="J58">
        <v>0.34520547945205482</v>
      </c>
      <c r="K58">
        <v>1.2657534246575342</v>
      </c>
      <c r="L58" t="s">
        <v>172</v>
      </c>
      <c r="M58" t="s">
        <v>25</v>
      </c>
      <c r="N58" t="s">
        <v>179</v>
      </c>
      <c r="O58">
        <v>68</v>
      </c>
      <c r="P58" t="s">
        <v>269</v>
      </c>
      <c r="Q58">
        <v>4</v>
      </c>
      <c r="R58" t="s">
        <v>295</v>
      </c>
      <c r="S58" s="1" t="s">
        <v>295</v>
      </c>
      <c r="T58">
        <v>15</v>
      </c>
      <c r="U58">
        <v>1</v>
      </c>
      <c r="V58" t="s">
        <v>296</v>
      </c>
      <c r="W58" t="s">
        <v>296</v>
      </c>
    </row>
    <row r="59" spans="1:23" x14ac:dyDescent="0.2">
      <c r="A59">
        <v>73</v>
      </c>
      <c r="B59" t="s">
        <v>229</v>
      </c>
      <c r="C59" t="s">
        <v>211</v>
      </c>
      <c r="D59" t="s">
        <v>7</v>
      </c>
      <c r="E59" t="s">
        <v>8</v>
      </c>
      <c r="F59">
        <v>39753</v>
      </c>
      <c r="G59">
        <v>39857</v>
      </c>
      <c r="H59">
        <v>40281</v>
      </c>
      <c r="I59">
        <v>1.1616438356164382</v>
      </c>
      <c r="J59">
        <v>0.28493150684931506</v>
      </c>
      <c r="K59">
        <v>1.4465753424657535</v>
      </c>
      <c r="L59" t="s">
        <v>173</v>
      </c>
      <c r="N59" t="s">
        <v>202</v>
      </c>
      <c r="O59">
        <v>73</v>
      </c>
      <c r="P59" t="s">
        <v>270</v>
      </c>
      <c r="Q59">
        <v>3</v>
      </c>
      <c r="R59" t="s">
        <v>295</v>
      </c>
      <c r="S59" s="1" t="s">
        <v>295</v>
      </c>
      <c r="T59">
        <v>17</v>
      </c>
      <c r="U59">
        <v>0</v>
      </c>
      <c r="V59" t="s">
        <v>296</v>
      </c>
      <c r="W59" t="s">
        <v>296</v>
      </c>
    </row>
    <row r="60" spans="1:23" x14ac:dyDescent="0.2">
      <c r="A60">
        <v>74</v>
      </c>
      <c r="B60" t="s">
        <v>230</v>
      </c>
      <c r="C60" t="s">
        <v>212</v>
      </c>
      <c r="D60" t="s">
        <v>13</v>
      </c>
      <c r="E60" t="s">
        <v>8</v>
      </c>
      <c r="F60">
        <v>39753</v>
      </c>
      <c r="G60">
        <v>39857</v>
      </c>
      <c r="H60">
        <v>40281</v>
      </c>
      <c r="I60">
        <v>1.1616438356164382</v>
      </c>
      <c r="J60">
        <v>0.28493150684931506</v>
      </c>
      <c r="K60">
        <v>1.4465753424657535</v>
      </c>
      <c r="L60" t="s">
        <v>173</v>
      </c>
      <c r="N60" t="s">
        <v>202</v>
      </c>
      <c r="O60">
        <v>74</v>
      </c>
      <c r="P60" t="s">
        <v>269</v>
      </c>
      <c r="Q60">
        <v>3</v>
      </c>
      <c r="R60" t="s">
        <v>295</v>
      </c>
      <c r="S60" s="1" t="s">
        <v>295</v>
      </c>
      <c r="T60">
        <v>17</v>
      </c>
      <c r="U60">
        <v>0</v>
      </c>
      <c r="V60" t="s">
        <v>296</v>
      </c>
      <c r="W60" t="s">
        <v>296</v>
      </c>
    </row>
    <row r="61" spans="1:23" x14ac:dyDescent="0.2">
      <c r="A61">
        <v>75</v>
      </c>
      <c r="B61" t="s">
        <v>144</v>
      </c>
      <c r="C61" t="s">
        <v>143</v>
      </c>
      <c r="D61" t="s">
        <v>7</v>
      </c>
      <c r="E61" t="s">
        <v>8</v>
      </c>
      <c r="F61">
        <v>39703</v>
      </c>
      <c r="G61">
        <v>39905</v>
      </c>
      <c r="H61">
        <v>40609</v>
      </c>
      <c r="I61">
        <v>1.9287671232876713</v>
      </c>
      <c r="J61">
        <v>0.55342465753424652</v>
      </c>
      <c r="K61">
        <v>2.4821917808219176</v>
      </c>
      <c r="L61" t="s">
        <v>173</v>
      </c>
      <c r="N61" t="s">
        <v>110</v>
      </c>
      <c r="O61">
        <v>75</v>
      </c>
      <c r="P61" t="s">
        <v>270</v>
      </c>
      <c r="Q61">
        <v>7</v>
      </c>
      <c r="R61" t="s">
        <v>295</v>
      </c>
      <c r="S61" s="1" t="s">
        <v>295</v>
      </c>
      <c r="T61">
        <v>30</v>
      </c>
      <c r="U61">
        <v>0</v>
      </c>
      <c r="V61" t="s">
        <v>311</v>
      </c>
      <c r="W61" s="1" t="s">
        <v>316</v>
      </c>
    </row>
    <row r="62" spans="1:23" x14ac:dyDescent="0.2">
      <c r="A62">
        <v>76</v>
      </c>
      <c r="B62" t="s">
        <v>141</v>
      </c>
      <c r="C62" t="s">
        <v>142</v>
      </c>
      <c r="D62" t="s">
        <v>7</v>
      </c>
      <c r="E62" t="s">
        <v>8</v>
      </c>
      <c r="F62">
        <v>39703</v>
      </c>
      <c r="G62">
        <v>39905</v>
      </c>
      <c r="H62">
        <v>40577</v>
      </c>
      <c r="I62">
        <v>1.8410958904109589</v>
      </c>
      <c r="J62">
        <v>0.55342465753424652</v>
      </c>
      <c r="K62">
        <v>2.3945205479452056</v>
      </c>
      <c r="L62" t="s">
        <v>173</v>
      </c>
      <c r="N62" t="s">
        <v>178</v>
      </c>
      <c r="O62">
        <v>76</v>
      </c>
      <c r="P62" t="s">
        <v>270</v>
      </c>
      <c r="Q62">
        <v>7</v>
      </c>
      <c r="R62" t="s">
        <v>295</v>
      </c>
      <c r="S62" s="1" t="s">
        <v>295</v>
      </c>
      <c r="T62">
        <v>29</v>
      </c>
      <c r="U62">
        <v>0</v>
      </c>
      <c r="V62" t="s">
        <v>311</v>
      </c>
      <c r="W62" s="1" t="s">
        <v>316</v>
      </c>
    </row>
    <row r="63" spans="1:23" x14ac:dyDescent="0.2">
      <c r="A63">
        <v>77</v>
      </c>
      <c r="B63" t="s">
        <v>145</v>
      </c>
      <c r="C63" t="s">
        <v>146</v>
      </c>
      <c r="D63" t="s">
        <v>7</v>
      </c>
      <c r="E63" t="s">
        <v>8</v>
      </c>
      <c r="F63">
        <v>39733</v>
      </c>
      <c r="G63">
        <v>39945</v>
      </c>
      <c r="H63">
        <v>40511</v>
      </c>
      <c r="I63">
        <v>1.5506849315068494</v>
      </c>
      <c r="J63">
        <v>0.58082191780821912</v>
      </c>
      <c r="K63">
        <v>2.1315068493150684</v>
      </c>
      <c r="L63" t="s">
        <v>172</v>
      </c>
      <c r="M63" t="s">
        <v>22</v>
      </c>
      <c r="N63" t="s">
        <v>181</v>
      </c>
      <c r="O63">
        <v>77</v>
      </c>
      <c r="P63" t="s">
        <v>270</v>
      </c>
      <c r="Q63">
        <v>7</v>
      </c>
      <c r="R63" t="s">
        <v>295</v>
      </c>
      <c r="S63" s="1" t="s">
        <v>295</v>
      </c>
      <c r="T63">
        <v>25</v>
      </c>
      <c r="U63">
        <v>1</v>
      </c>
      <c r="V63" t="s">
        <v>311</v>
      </c>
      <c r="W63" s="1" t="s">
        <v>316</v>
      </c>
    </row>
    <row r="64" spans="1:23" x14ac:dyDescent="0.2">
      <c r="A64">
        <v>78</v>
      </c>
      <c r="B64" t="s">
        <v>228</v>
      </c>
      <c r="C64" t="s">
        <v>210</v>
      </c>
      <c r="D64" t="s">
        <v>7</v>
      </c>
      <c r="E64" t="s">
        <v>8</v>
      </c>
      <c r="F64">
        <v>39733</v>
      </c>
      <c r="G64">
        <v>39945</v>
      </c>
      <c r="H64">
        <v>39948</v>
      </c>
      <c r="I64">
        <v>8.21917808219178E-3</v>
      </c>
      <c r="J64">
        <v>0.58082191780821912</v>
      </c>
      <c r="K64">
        <v>0.58904109589041098</v>
      </c>
      <c r="L64" t="s">
        <v>173</v>
      </c>
      <c r="N64" t="s">
        <v>200</v>
      </c>
      <c r="O64">
        <v>78</v>
      </c>
      <c r="P64" t="s">
        <v>270</v>
      </c>
      <c r="Q64">
        <v>7</v>
      </c>
      <c r="R64" t="s">
        <v>295</v>
      </c>
      <c r="S64" s="1" t="s">
        <v>295</v>
      </c>
      <c r="T64">
        <v>7</v>
      </c>
      <c r="U64">
        <v>0</v>
      </c>
      <c r="V64" t="s">
        <v>295</v>
      </c>
      <c r="W64" s="1" t="s">
        <v>295</v>
      </c>
    </row>
    <row r="65" spans="1:23" x14ac:dyDescent="0.2">
      <c r="A65">
        <v>80</v>
      </c>
      <c r="B65" t="s">
        <v>231</v>
      </c>
      <c r="C65" t="s">
        <v>213</v>
      </c>
      <c r="D65" t="s">
        <v>9</v>
      </c>
      <c r="E65" t="s">
        <v>8</v>
      </c>
      <c r="F65">
        <v>39904</v>
      </c>
      <c r="G65">
        <v>39965</v>
      </c>
      <c r="H65">
        <v>39979</v>
      </c>
      <c r="I65">
        <v>3.8356164383561646E-2</v>
      </c>
      <c r="J65">
        <v>0.16712328767123288</v>
      </c>
      <c r="K65">
        <v>0.20547945205479451</v>
      </c>
      <c r="L65" t="s">
        <v>172</v>
      </c>
      <c r="M65" t="s">
        <v>10</v>
      </c>
      <c r="N65" t="s">
        <v>195</v>
      </c>
      <c r="O65">
        <v>80</v>
      </c>
      <c r="P65" t="s">
        <v>271</v>
      </c>
      <c r="Q65">
        <v>2</v>
      </c>
      <c r="R65" t="s">
        <v>295</v>
      </c>
      <c r="S65" s="1" t="s">
        <v>295</v>
      </c>
      <c r="T65">
        <v>2</v>
      </c>
      <c r="U65">
        <v>1</v>
      </c>
      <c r="V65" t="s">
        <v>295</v>
      </c>
      <c r="W65" s="1" t="s">
        <v>295</v>
      </c>
    </row>
    <row r="66" spans="1:23" x14ac:dyDescent="0.2">
      <c r="A66">
        <v>81</v>
      </c>
      <c r="B66" t="s">
        <v>232</v>
      </c>
      <c r="C66" t="s">
        <v>214</v>
      </c>
      <c r="D66" t="s">
        <v>9</v>
      </c>
      <c r="E66" t="s">
        <v>8</v>
      </c>
      <c r="F66">
        <v>39957</v>
      </c>
      <c r="G66">
        <v>40008</v>
      </c>
      <c r="H66">
        <v>40034</v>
      </c>
      <c r="I66">
        <v>7.1232876712328766E-2</v>
      </c>
      <c r="J66">
        <v>0.13972602739726028</v>
      </c>
      <c r="K66">
        <v>0.21095890410958903</v>
      </c>
      <c r="L66" t="s">
        <v>172</v>
      </c>
      <c r="M66" t="s">
        <v>10</v>
      </c>
      <c r="N66" t="s">
        <v>195</v>
      </c>
      <c r="O66">
        <v>81</v>
      </c>
      <c r="P66" t="s">
        <v>271</v>
      </c>
      <c r="Q66">
        <v>2</v>
      </c>
      <c r="R66" t="s">
        <v>295</v>
      </c>
      <c r="S66" s="1" t="s">
        <v>295</v>
      </c>
      <c r="T66">
        <v>3</v>
      </c>
      <c r="U66">
        <v>1</v>
      </c>
      <c r="V66" t="s">
        <v>295</v>
      </c>
      <c r="W66" s="1" t="s">
        <v>295</v>
      </c>
    </row>
    <row r="67" spans="1:23" x14ac:dyDescent="0.2">
      <c r="A67">
        <v>82</v>
      </c>
      <c r="B67" t="s">
        <v>233</v>
      </c>
      <c r="C67" t="s">
        <v>215</v>
      </c>
      <c r="D67" t="s">
        <v>9</v>
      </c>
      <c r="E67" t="s">
        <v>8</v>
      </c>
      <c r="F67">
        <v>39957</v>
      </c>
      <c r="G67">
        <v>40008</v>
      </c>
      <c r="H67">
        <v>40034</v>
      </c>
      <c r="I67">
        <v>7.1232876712328766E-2</v>
      </c>
      <c r="J67">
        <v>0.13972602739726028</v>
      </c>
      <c r="K67">
        <v>0.21095890410958903</v>
      </c>
      <c r="L67" t="s">
        <v>172</v>
      </c>
      <c r="M67" t="s">
        <v>10</v>
      </c>
      <c r="N67" t="s">
        <v>195</v>
      </c>
      <c r="O67">
        <v>82</v>
      </c>
      <c r="P67" t="s">
        <v>271</v>
      </c>
      <c r="Q67">
        <v>2</v>
      </c>
      <c r="R67" t="s">
        <v>295</v>
      </c>
      <c r="S67" s="1" t="s">
        <v>295</v>
      </c>
      <c r="T67">
        <v>3</v>
      </c>
      <c r="U67">
        <v>1</v>
      </c>
      <c r="V67" t="s">
        <v>295</v>
      </c>
      <c r="W67" s="1" t="s">
        <v>295</v>
      </c>
    </row>
    <row r="68" spans="1:23" x14ac:dyDescent="0.2">
      <c r="A68">
        <v>83</v>
      </c>
      <c r="B68" t="s">
        <v>153</v>
      </c>
      <c r="C68" t="s">
        <v>154</v>
      </c>
      <c r="D68" t="s">
        <v>7</v>
      </c>
      <c r="E68" t="s">
        <v>8</v>
      </c>
      <c r="F68">
        <v>40157</v>
      </c>
      <c r="G68">
        <v>40251</v>
      </c>
      <c r="H68">
        <v>41269</v>
      </c>
      <c r="I68">
        <v>2.7890410958904108</v>
      </c>
      <c r="J68">
        <v>0.25753424657534246</v>
      </c>
      <c r="K68">
        <v>3.0465753424657533</v>
      </c>
      <c r="L68" t="s">
        <v>173</v>
      </c>
      <c r="N68" t="s">
        <v>191</v>
      </c>
      <c r="O68">
        <v>83</v>
      </c>
      <c r="P68" t="s">
        <v>270</v>
      </c>
      <c r="Q68">
        <v>3</v>
      </c>
      <c r="R68" t="s">
        <v>295</v>
      </c>
      <c r="S68" s="1" t="s">
        <v>295</v>
      </c>
      <c r="T68">
        <v>36</v>
      </c>
      <c r="U68">
        <v>0</v>
      </c>
      <c r="V68" t="s">
        <v>311</v>
      </c>
      <c r="W68" s="1" t="s">
        <v>316</v>
      </c>
    </row>
    <row r="69" spans="1:23" x14ac:dyDescent="0.2">
      <c r="A69">
        <v>84</v>
      </c>
      <c r="B69" t="s">
        <v>237</v>
      </c>
      <c r="C69" t="s">
        <v>235</v>
      </c>
      <c r="D69" t="s">
        <v>9</v>
      </c>
      <c r="E69" t="s">
        <v>8</v>
      </c>
      <c r="F69">
        <v>40157</v>
      </c>
      <c r="G69">
        <v>40251</v>
      </c>
      <c r="H69">
        <v>40269</v>
      </c>
      <c r="I69">
        <v>4.9315068493150684E-2</v>
      </c>
      <c r="J69">
        <v>0.25753424657534246</v>
      </c>
      <c r="K69">
        <v>0.30684931506849317</v>
      </c>
      <c r="L69" t="s">
        <v>172</v>
      </c>
      <c r="M69" t="s">
        <v>9</v>
      </c>
      <c r="N69" t="s">
        <v>14</v>
      </c>
      <c r="O69">
        <v>84</v>
      </c>
      <c r="P69" t="s">
        <v>271</v>
      </c>
      <c r="Q69">
        <v>3</v>
      </c>
      <c r="R69" t="s">
        <v>295</v>
      </c>
      <c r="S69" s="1" t="s">
        <v>295</v>
      </c>
      <c r="T69">
        <v>4</v>
      </c>
      <c r="U69">
        <v>1</v>
      </c>
      <c r="V69" t="s">
        <v>295</v>
      </c>
      <c r="W69" s="1" t="s">
        <v>295</v>
      </c>
    </row>
    <row r="70" spans="1:23" x14ac:dyDescent="0.2">
      <c r="A70">
        <v>85</v>
      </c>
      <c r="B70" t="s">
        <v>236</v>
      </c>
      <c r="C70" t="s">
        <v>234</v>
      </c>
      <c r="D70" t="s">
        <v>7</v>
      </c>
      <c r="E70" t="s">
        <v>8</v>
      </c>
      <c r="F70">
        <v>40087</v>
      </c>
      <c r="G70">
        <v>40263</v>
      </c>
      <c r="H70">
        <v>40269</v>
      </c>
      <c r="I70">
        <v>1.643835616438356E-2</v>
      </c>
      <c r="J70">
        <v>0.48219178082191783</v>
      </c>
      <c r="K70">
        <v>0.49863013698630138</v>
      </c>
      <c r="L70" t="s">
        <v>172</v>
      </c>
      <c r="M70" t="s">
        <v>9</v>
      </c>
      <c r="N70" t="s">
        <v>14</v>
      </c>
      <c r="O70">
        <v>85</v>
      </c>
      <c r="P70" t="s">
        <v>270</v>
      </c>
      <c r="Q70">
        <v>5</v>
      </c>
      <c r="R70" t="s">
        <v>295</v>
      </c>
      <c r="S70" s="1" t="s">
        <v>295</v>
      </c>
      <c r="T70">
        <v>6</v>
      </c>
      <c r="U70">
        <v>1</v>
      </c>
      <c r="V70" t="s">
        <v>295</v>
      </c>
      <c r="W70" s="1" t="s">
        <v>295</v>
      </c>
    </row>
    <row r="71" spans="1:23" x14ac:dyDescent="0.2">
      <c r="A71">
        <v>88</v>
      </c>
      <c r="B71" t="s">
        <v>155</v>
      </c>
      <c r="C71" t="s">
        <v>156</v>
      </c>
      <c r="D71" t="s">
        <v>7</v>
      </c>
      <c r="E71" t="s">
        <v>8</v>
      </c>
      <c r="F71">
        <v>40188</v>
      </c>
      <c r="G71">
        <v>40308</v>
      </c>
      <c r="H71">
        <v>40832</v>
      </c>
      <c r="I71">
        <v>1.4356164383561645</v>
      </c>
      <c r="J71">
        <v>0.32876712328767121</v>
      </c>
      <c r="K71">
        <v>1.7643835616438357</v>
      </c>
      <c r="L71" t="s">
        <v>172</v>
      </c>
      <c r="M71" t="s">
        <v>22</v>
      </c>
      <c r="N71" t="s">
        <v>32</v>
      </c>
      <c r="O71">
        <v>88</v>
      </c>
      <c r="P71" t="s">
        <v>270</v>
      </c>
      <c r="Q71">
        <v>4</v>
      </c>
      <c r="R71" t="s">
        <v>295</v>
      </c>
      <c r="S71" s="1" t="s">
        <v>295</v>
      </c>
      <c r="T71">
        <v>21</v>
      </c>
      <c r="U71">
        <v>1</v>
      </c>
      <c r="V71" t="s">
        <v>296</v>
      </c>
      <c r="W71" s="1" t="s">
        <v>296</v>
      </c>
    </row>
    <row r="72" spans="1:23" x14ac:dyDescent="0.2">
      <c r="A72">
        <v>89</v>
      </c>
      <c r="B72" t="s">
        <v>158</v>
      </c>
      <c r="C72" t="s">
        <v>157</v>
      </c>
      <c r="D72" t="s">
        <v>7</v>
      </c>
      <c r="E72" t="s">
        <v>8</v>
      </c>
      <c r="F72">
        <v>40188</v>
      </c>
      <c r="G72">
        <v>40308</v>
      </c>
      <c r="H72">
        <v>41063</v>
      </c>
      <c r="I72">
        <v>2.0684931506849313</v>
      </c>
      <c r="J72">
        <v>0.32876712328767121</v>
      </c>
      <c r="K72">
        <v>2.3972602739726026</v>
      </c>
      <c r="L72" t="s">
        <v>172</v>
      </c>
      <c r="M72" t="s">
        <v>54</v>
      </c>
      <c r="N72" t="s">
        <v>187</v>
      </c>
      <c r="O72">
        <v>89</v>
      </c>
      <c r="P72" t="s">
        <v>270</v>
      </c>
      <c r="Q72">
        <v>4</v>
      </c>
      <c r="R72" t="s">
        <v>295</v>
      </c>
      <c r="S72" s="1" t="s">
        <v>295</v>
      </c>
      <c r="T72">
        <v>29</v>
      </c>
      <c r="U72">
        <v>1</v>
      </c>
      <c r="V72" t="s">
        <v>311</v>
      </c>
      <c r="W72" s="1" t="s">
        <v>316</v>
      </c>
    </row>
    <row r="73" spans="1:23" x14ac:dyDescent="0.2">
      <c r="A73">
        <v>90</v>
      </c>
      <c r="B73" t="s">
        <v>242</v>
      </c>
      <c r="C73" t="s">
        <v>238</v>
      </c>
      <c r="D73" t="s">
        <v>13</v>
      </c>
      <c r="E73" t="s">
        <v>8</v>
      </c>
      <c r="F73">
        <v>40257</v>
      </c>
      <c r="G73">
        <v>40349</v>
      </c>
      <c r="H73">
        <v>40443</v>
      </c>
      <c r="I73">
        <v>0.25753424657534246</v>
      </c>
      <c r="J73">
        <v>0.25205479452054796</v>
      </c>
      <c r="K73">
        <v>0.50958904109589043</v>
      </c>
      <c r="L73" t="s">
        <v>172</v>
      </c>
      <c r="M73" t="s">
        <v>9</v>
      </c>
      <c r="N73" t="s">
        <v>239</v>
      </c>
      <c r="O73">
        <v>90</v>
      </c>
      <c r="P73" t="s">
        <v>269</v>
      </c>
      <c r="Q73">
        <v>3</v>
      </c>
      <c r="R73" t="s">
        <v>295</v>
      </c>
      <c r="S73" s="1" t="s">
        <v>295</v>
      </c>
      <c r="T73">
        <v>6</v>
      </c>
      <c r="U73">
        <v>1</v>
      </c>
      <c r="V73" t="s">
        <v>295</v>
      </c>
      <c r="W73" s="1" t="s">
        <v>295</v>
      </c>
    </row>
    <row r="74" spans="1:23" x14ac:dyDescent="0.2">
      <c r="A74">
        <v>91</v>
      </c>
      <c r="B74" t="s">
        <v>243</v>
      </c>
      <c r="C74" t="s">
        <v>240</v>
      </c>
      <c r="D74" t="s">
        <v>9</v>
      </c>
      <c r="E74" t="s">
        <v>8</v>
      </c>
      <c r="F74">
        <v>40360</v>
      </c>
      <c r="G74">
        <v>40379</v>
      </c>
      <c r="H74">
        <v>40390</v>
      </c>
      <c r="I74">
        <v>3.0136986301369864E-2</v>
      </c>
      <c r="J74">
        <v>5.2054794520547946E-2</v>
      </c>
      <c r="K74">
        <v>8.2191780821917804E-2</v>
      </c>
      <c r="L74" t="s">
        <v>172</v>
      </c>
      <c r="M74" t="s">
        <v>9</v>
      </c>
      <c r="N74" t="s">
        <v>14</v>
      </c>
      <c r="O74">
        <v>91</v>
      </c>
      <c r="P74" t="s">
        <v>271</v>
      </c>
      <c r="Q74">
        <v>0</v>
      </c>
      <c r="R74" t="s">
        <v>295</v>
      </c>
      <c r="S74" s="1" t="s">
        <v>295</v>
      </c>
      <c r="T74">
        <v>0</v>
      </c>
      <c r="U74">
        <v>1</v>
      </c>
      <c r="V74" t="s">
        <v>295</v>
      </c>
      <c r="W74" s="1" t="s">
        <v>295</v>
      </c>
    </row>
    <row r="75" spans="1:23" x14ac:dyDescent="0.2">
      <c r="A75">
        <v>92</v>
      </c>
      <c r="B75" t="s">
        <v>244</v>
      </c>
      <c r="C75" t="s">
        <v>241</v>
      </c>
      <c r="D75" t="s">
        <v>9</v>
      </c>
      <c r="E75" t="s">
        <v>8</v>
      </c>
      <c r="F75">
        <v>40360</v>
      </c>
      <c r="G75">
        <v>40379</v>
      </c>
      <c r="H75">
        <v>40390</v>
      </c>
      <c r="I75">
        <v>3.0136986301369864E-2</v>
      </c>
      <c r="J75">
        <v>5.2054794520547946E-2</v>
      </c>
      <c r="K75">
        <v>8.2191780821917804E-2</v>
      </c>
      <c r="L75" t="s">
        <v>172</v>
      </c>
      <c r="M75" t="s">
        <v>9</v>
      </c>
      <c r="N75" t="s">
        <v>14</v>
      </c>
      <c r="O75">
        <v>92</v>
      </c>
      <c r="P75" t="s">
        <v>271</v>
      </c>
      <c r="Q75">
        <v>0</v>
      </c>
      <c r="R75" t="s">
        <v>295</v>
      </c>
      <c r="S75" s="1" t="s">
        <v>295</v>
      </c>
      <c r="T75">
        <v>0</v>
      </c>
      <c r="U75">
        <v>1</v>
      </c>
      <c r="V75" t="s">
        <v>295</v>
      </c>
      <c r="W75" s="1" t="s">
        <v>295</v>
      </c>
    </row>
    <row r="76" spans="1:23" x14ac:dyDescent="0.2">
      <c r="A76">
        <v>94</v>
      </c>
      <c r="B76" t="s">
        <v>248</v>
      </c>
      <c r="C76" t="s">
        <v>246</v>
      </c>
      <c r="D76" t="s">
        <v>9</v>
      </c>
      <c r="E76" t="s">
        <v>8</v>
      </c>
      <c r="F76">
        <v>40506</v>
      </c>
      <c r="G76">
        <v>40536</v>
      </c>
      <c r="H76">
        <v>40836</v>
      </c>
      <c r="I76">
        <v>0.82191780821917804</v>
      </c>
      <c r="J76">
        <v>8.2191780821917804E-2</v>
      </c>
      <c r="K76">
        <v>0.90410958904109584</v>
      </c>
      <c r="L76" t="s">
        <v>173</v>
      </c>
      <c r="N76" t="s">
        <v>200</v>
      </c>
      <c r="O76">
        <v>94</v>
      </c>
      <c r="P76" t="s">
        <v>271</v>
      </c>
      <c r="Q76">
        <v>1</v>
      </c>
      <c r="R76" t="s">
        <v>295</v>
      </c>
      <c r="S76" s="1" t="s">
        <v>295</v>
      </c>
      <c r="T76">
        <v>11</v>
      </c>
      <c r="U76">
        <v>0</v>
      </c>
      <c r="V76" t="s">
        <v>295</v>
      </c>
      <c r="W76" t="s">
        <v>295</v>
      </c>
    </row>
    <row r="77" spans="1:23" x14ac:dyDescent="0.2">
      <c r="A77">
        <v>95</v>
      </c>
      <c r="B77" t="s">
        <v>247</v>
      </c>
      <c r="C77" t="s">
        <v>245</v>
      </c>
      <c r="D77" t="s">
        <v>9</v>
      </c>
      <c r="E77" t="s">
        <v>8</v>
      </c>
      <c r="F77">
        <v>40506</v>
      </c>
      <c r="G77">
        <v>40536</v>
      </c>
      <c r="H77">
        <v>40803</v>
      </c>
      <c r="I77">
        <v>0.73150684931506849</v>
      </c>
      <c r="J77">
        <v>8.2191780821917804E-2</v>
      </c>
      <c r="K77">
        <v>0.81369863013698629</v>
      </c>
      <c r="L77" t="s">
        <v>173</v>
      </c>
      <c r="N77" t="s">
        <v>200</v>
      </c>
      <c r="O77">
        <v>95</v>
      </c>
      <c r="P77" t="s">
        <v>271</v>
      </c>
      <c r="Q77">
        <v>1</v>
      </c>
      <c r="R77" t="s">
        <v>295</v>
      </c>
      <c r="S77" s="1" t="s">
        <v>295</v>
      </c>
      <c r="T77">
        <v>10</v>
      </c>
      <c r="U77">
        <v>0</v>
      </c>
      <c r="V77" t="s">
        <v>295</v>
      </c>
      <c r="W77" t="s">
        <v>295</v>
      </c>
    </row>
    <row r="78" spans="1:23" x14ac:dyDescent="0.2">
      <c r="A78">
        <v>96</v>
      </c>
      <c r="B78" t="s">
        <v>251</v>
      </c>
      <c r="C78" t="s">
        <v>249</v>
      </c>
      <c r="D78" t="s">
        <v>7</v>
      </c>
      <c r="E78" t="s">
        <v>8</v>
      </c>
      <c r="F78">
        <v>40566</v>
      </c>
      <c r="G78">
        <v>40656</v>
      </c>
      <c r="H78">
        <v>40787</v>
      </c>
      <c r="I78">
        <v>0.35890410958904112</v>
      </c>
      <c r="J78">
        <v>0.24657534246575341</v>
      </c>
      <c r="K78">
        <v>0.60547945205479448</v>
      </c>
      <c r="L78" t="s">
        <v>173</v>
      </c>
      <c r="N78" t="s">
        <v>200</v>
      </c>
      <c r="O78">
        <v>96</v>
      </c>
      <c r="P78" t="s">
        <v>270</v>
      </c>
      <c r="Q78">
        <v>3</v>
      </c>
      <c r="R78" t="s">
        <v>295</v>
      </c>
      <c r="S78" s="1" t="s">
        <v>295</v>
      </c>
      <c r="T78">
        <v>8</v>
      </c>
      <c r="U78">
        <v>0</v>
      </c>
      <c r="V78" t="s">
        <v>295</v>
      </c>
      <c r="W78" t="s">
        <v>295</v>
      </c>
    </row>
    <row r="79" spans="1:23" x14ac:dyDescent="0.2">
      <c r="A79">
        <v>97</v>
      </c>
      <c r="B79" t="s">
        <v>252</v>
      </c>
      <c r="C79" t="s">
        <v>250</v>
      </c>
      <c r="D79" t="s">
        <v>13</v>
      </c>
      <c r="E79" t="s">
        <v>8</v>
      </c>
      <c r="F79">
        <v>40566</v>
      </c>
      <c r="G79">
        <v>40656</v>
      </c>
      <c r="H79">
        <v>40682</v>
      </c>
      <c r="I79">
        <v>7.1232876712328766E-2</v>
      </c>
      <c r="J79">
        <v>0.24657534246575341</v>
      </c>
      <c r="K79">
        <v>0.31780821917808222</v>
      </c>
      <c r="L79" t="s">
        <v>172</v>
      </c>
      <c r="M79" t="s">
        <v>9</v>
      </c>
      <c r="N79" t="s">
        <v>14</v>
      </c>
      <c r="O79">
        <v>97</v>
      </c>
      <c r="P79" t="s">
        <v>269</v>
      </c>
      <c r="Q79">
        <v>3</v>
      </c>
      <c r="R79" t="s">
        <v>295</v>
      </c>
      <c r="S79" s="1" t="s">
        <v>295</v>
      </c>
      <c r="T79">
        <v>4</v>
      </c>
      <c r="U79">
        <v>1</v>
      </c>
      <c r="V79" t="s">
        <v>295</v>
      </c>
      <c r="W79" t="s">
        <v>295</v>
      </c>
    </row>
    <row r="80" spans="1:23" x14ac:dyDescent="0.2">
      <c r="A80">
        <v>101</v>
      </c>
      <c r="B80" t="s">
        <v>256</v>
      </c>
      <c r="C80" t="s">
        <v>253</v>
      </c>
      <c r="D80" t="s">
        <v>9</v>
      </c>
      <c r="E80" t="s">
        <v>8</v>
      </c>
      <c r="F80">
        <v>40664</v>
      </c>
      <c r="G80">
        <v>40725</v>
      </c>
      <c r="H80">
        <v>40878</v>
      </c>
      <c r="I80">
        <v>0.41917808219178082</v>
      </c>
      <c r="J80">
        <v>0.16712328767123288</v>
      </c>
      <c r="K80">
        <v>0.58630136986301373</v>
      </c>
      <c r="L80" t="s">
        <v>172</v>
      </c>
      <c r="M80" t="s">
        <v>22</v>
      </c>
      <c r="N80" t="s">
        <v>254</v>
      </c>
      <c r="O80">
        <v>101</v>
      </c>
      <c r="P80" t="s">
        <v>271</v>
      </c>
      <c r="Q80">
        <v>2</v>
      </c>
      <c r="R80" t="s">
        <v>295</v>
      </c>
      <c r="S80" s="1" t="s">
        <v>295</v>
      </c>
      <c r="T80">
        <v>7</v>
      </c>
      <c r="U80">
        <v>1</v>
      </c>
      <c r="V80" t="s">
        <v>295</v>
      </c>
      <c r="W80" t="s">
        <v>295</v>
      </c>
    </row>
    <row r="81" spans="1:23" x14ac:dyDescent="0.2">
      <c r="A81">
        <v>102</v>
      </c>
      <c r="B81" t="s">
        <v>257</v>
      </c>
      <c r="C81" t="s">
        <v>255</v>
      </c>
      <c r="D81" t="s">
        <v>9</v>
      </c>
      <c r="E81" t="s">
        <v>8</v>
      </c>
      <c r="F81">
        <v>40664</v>
      </c>
      <c r="G81">
        <v>40725</v>
      </c>
      <c r="H81">
        <v>40878</v>
      </c>
      <c r="I81">
        <v>0.41917808219178082</v>
      </c>
      <c r="J81">
        <v>0.16712328767123288</v>
      </c>
      <c r="K81">
        <v>0.58630136986301373</v>
      </c>
      <c r="L81" t="s">
        <v>172</v>
      </c>
      <c r="M81" t="s">
        <v>22</v>
      </c>
      <c r="N81" t="s">
        <v>254</v>
      </c>
      <c r="O81">
        <v>102</v>
      </c>
      <c r="P81" t="s">
        <v>271</v>
      </c>
      <c r="Q81">
        <v>2</v>
      </c>
      <c r="R81" t="s">
        <v>295</v>
      </c>
      <c r="S81" s="1" t="s">
        <v>295</v>
      </c>
      <c r="T81">
        <v>7</v>
      </c>
      <c r="U81">
        <v>1</v>
      </c>
      <c r="V81" t="s">
        <v>295</v>
      </c>
      <c r="W81" t="s">
        <v>295</v>
      </c>
    </row>
    <row r="82" spans="1:23" x14ac:dyDescent="0.2">
      <c r="A82">
        <v>104</v>
      </c>
      <c r="B82" t="s">
        <v>258</v>
      </c>
      <c r="C82" t="s">
        <v>261</v>
      </c>
      <c r="D82" t="s">
        <v>9</v>
      </c>
      <c r="E82" t="s">
        <v>8</v>
      </c>
      <c r="F82">
        <v>41009</v>
      </c>
      <c r="G82">
        <v>41086</v>
      </c>
      <c r="H82">
        <v>41154</v>
      </c>
      <c r="I82">
        <v>0.18630136986301371</v>
      </c>
      <c r="J82">
        <v>0.21095890410958903</v>
      </c>
      <c r="K82">
        <v>0.39726027397260272</v>
      </c>
      <c r="L82" t="s">
        <v>172</v>
      </c>
      <c r="M82" t="s">
        <v>10</v>
      </c>
      <c r="N82" t="s">
        <v>264</v>
      </c>
      <c r="O82">
        <v>104</v>
      </c>
      <c r="P82" t="s">
        <v>271</v>
      </c>
      <c r="Q82">
        <v>2</v>
      </c>
      <c r="R82" t="s">
        <v>295</v>
      </c>
      <c r="S82" s="1" t="s">
        <v>295</v>
      </c>
      <c r="T82">
        <v>5</v>
      </c>
      <c r="U82">
        <v>1</v>
      </c>
      <c r="V82" t="s">
        <v>295</v>
      </c>
      <c r="W82" t="s">
        <v>295</v>
      </c>
    </row>
    <row r="83" spans="1:23" x14ac:dyDescent="0.2">
      <c r="A83">
        <v>105</v>
      </c>
      <c r="B83" t="s">
        <v>259</v>
      </c>
      <c r="C83" t="s">
        <v>262</v>
      </c>
      <c r="D83" t="s">
        <v>9</v>
      </c>
      <c r="E83" t="s">
        <v>8</v>
      </c>
      <c r="F83">
        <v>41009</v>
      </c>
      <c r="G83">
        <v>41086</v>
      </c>
      <c r="H83">
        <v>41154</v>
      </c>
      <c r="I83">
        <v>0.18630136986301371</v>
      </c>
      <c r="J83">
        <v>0.21095890410958903</v>
      </c>
      <c r="K83">
        <v>0.39726027397260272</v>
      </c>
      <c r="L83" t="s">
        <v>172</v>
      </c>
      <c r="M83" t="s">
        <v>10</v>
      </c>
      <c r="N83" t="s">
        <v>264</v>
      </c>
      <c r="O83">
        <v>105</v>
      </c>
      <c r="P83" t="s">
        <v>271</v>
      </c>
      <c r="Q83">
        <v>2</v>
      </c>
      <c r="R83" t="s">
        <v>295</v>
      </c>
      <c r="S83" t="s">
        <v>295</v>
      </c>
      <c r="T83">
        <v>5</v>
      </c>
      <c r="U83">
        <v>1</v>
      </c>
      <c r="V83" t="s">
        <v>295</v>
      </c>
      <c r="W83" t="s">
        <v>295</v>
      </c>
    </row>
    <row r="84" spans="1:23" x14ac:dyDescent="0.2">
      <c r="A84">
        <v>106</v>
      </c>
      <c r="B84" t="s">
        <v>260</v>
      </c>
      <c r="C84" t="s">
        <v>263</v>
      </c>
      <c r="D84" t="s">
        <v>9</v>
      </c>
      <c r="E84" t="s">
        <v>8</v>
      </c>
      <c r="F84">
        <v>41009</v>
      </c>
      <c r="G84">
        <v>41086</v>
      </c>
      <c r="H84">
        <v>41154</v>
      </c>
      <c r="I84">
        <v>0.18630136986301371</v>
      </c>
      <c r="J84">
        <v>0.21095890410958903</v>
      </c>
      <c r="K84">
        <v>0.39726027397260272</v>
      </c>
      <c r="L84" t="s">
        <v>172</v>
      </c>
      <c r="M84" t="s">
        <v>10</v>
      </c>
      <c r="N84" t="s">
        <v>264</v>
      </c>
      <c r="O84">
        <v>106</v>
      </c>
      <c r="P84" t="s">
        <v>271</v>
      </c>
      <c r="Q84">
        <v>2</v>
      </c>
      <c r="R84" t="s">
        <v>295</v>
      </c>
      <c r="S84" t="s">
        <v>295</v>
      </c>
      <c r="T84">
        <v>5</v>
      </c>
      <c r="U84">
        <v>1</v>
      </c>
      <c r="V84" t="s">
        <v>295</v>
      </c>
      <c r="W84" t="s">
        <v>295</v>
      </c>
    </row>
    <row r="85" spans="1:23" x14ac:dyDescent="0.2">
      <c r="A85">
        <v>8</v>
      </c>
      <c r="B85" t="s">
        <v>26</v>
      </c>
      <c r="C85" t="s">
        <v>27</v>
      </c>
      <c r="D85" t="s">
        <v>7</v>
      </c>
      <c r="E85" t="s">
        <v>8</v>
      </c>
      <c r="F85">
        <v>37096</v>
      </c>
      <c r="G85">
        <v>37645</v>
      </c>
      <c r="H85">
        <v>37920</v>
      </c>
      <c r="I85">
        <v>0.75342465753424659</v>
      </c>
      <c r="J85">
        <v>1.5041095890410958</v>
      </c>
      <c r="K85">
        <v>2.2575342465753425</v>
      </c>
      <c r="L85" t="s">
        <v>172</v>
      </c>
      <c r="M85" t="s">
        <v>22</v>
      </c>
      <c r="N85" t="s">
        <v>183</v>
      </c>
      <c r="O85">
        <v>8</v>
      </c>
      <c r="P85" t="s">
        <v>270</v>
      </c>
      <c r="Q85">
        <v>18</v>
      </c>
      <c r="R85" t="s">
        <v>296</v>
      </c>
      <c r="S85" t="s">
        <v>296</v>
      </c>
      <c r="T85">
        <v>27</v>
      </c>
      <c r="U85">
        <v>1</v>
      </c>
      <c r="V85" t="s">
        <v>311</v>
      </c>
      <c r="W85" t="s">
        <v>316</v>
      </c>
    </row>
    <row r="86" spans="1:23" x14ac:dyDescent="0.2">
      <c r="A86">
        <v>9</v>
      </c>
      <c r="B86" t="s">
        <v>28</v>
      </c>
      <c r="C86" t="s">
        <v>29</v>
      </c>
      <c r="D86" t="s">
        <v>13</v>
      </c>
      <c r="E86" t="s">
        <v>8</v>
      </c>
      <c r="F86">
        <v>37198</v>
      </c>
      <c r="G86">
        <v>37655</v>
      </c>
      <c r="H86">
        <v>41154</v>
      </c>
      <c r="I86">
        <v>9.5863013698630137</v>
      </c>
      <c r="J86">
        <v>1.252054794520548</v>
      </c>
      <c r="K86">
        <v>10.838356164383562</v>
      </c>
      <c r="L86" t="s">
        <v>172</v>
      </c>
      <c r="M86" t="s">
        <v>10</v>
      </c>
      <c r="N86" t="s">
        <v>175</v>
      </c>
      <c r="O86">
        <v>9</v>
      </c>
      <c r="P86" t="s">
        <v>269</v>
      </c>
      <c r="Q86">
        <v>15</v>
      </c>
      <c r="R86" t="s">
        <v>296</v>
      </c>
      <c r="S86" t="s">
        <v>296</v>
      </c>
      <c r="T86">
        <v>130</v>
      </c>
      <c r="U86">
        <v>1</v>
      </c>
      <c r="V86" t="s">
        <v>313</v>
      </c>
      <c r="W86" t="s">
        <v>315</v>
      </c>
    </row>
    <row r="87" spans="1:23" x14ac:dyDescent="0.2">
      <c r="A87">
        <v>10</v>
      </c>
      <c r="B87" t="s">
        <v>30</v>
      </c>
      <c r="C87" t="s">
        <v>31</v>
      </c>
      <c r="D87" t="s">
        <v>13</v>
      </c>
      <c r="E87" t="s">
        <v>8</v>
      </c>
      <c r="F87">
        <v>36935</v>
      </c>
      <c r="G87">
        <v>37665</v>
      </c>
      <c r="H87">
        <v>39331</v>
      </c>
      <c r="I87">
        <v>4.5643835616438357</v>
      </c>
      <c r="J87">
        <v>2</v>
      </c>
      <c r="K87">
        <v>6.5643835616438357</v>
      </c>
      <c r="L87" t="s">
        <v>172</v>
      </c>
      <c r="M87" t="s">
        <v>22</v>
      </c>
      <c r="N87" t="s">
        <v>32</v>
      </c>
      <c r="O87">
        <v>10</v>
      </c>
      <c r="P87" t="s">
        <v>269</v>
      </c>
      <c r="Q87">
        <v>24</v>
      </c>
      <c r="R87" t="s">
        <v>296</v>
      </c>
      <c r="S87" t="s">
        <v>296</v>
      </c>
      <c r="T87">
        <v>79</v>
      </c>
      <c r="U87">
        <v>1</v>
      </c>
      <c r="V87" t="s">
        <v>313</v>
      </c>
      <c r="W87" t="s">
        <v>315</v>
      </c>
    </row>
    <row r="88" spans="1:23" x14ac:dyDescent="0.2">
      <c r="A88">
        <v>19</v>
      </c>
      <c r="B88" t="s">
        <v>41</v>
      </c>
      <c r="C88" t="s">
        <v>42</v>
      </c>
      <c r="D88" t="s">
        <v>7</v>
      </c>
      <c r="E88" t="s">
        <v>8</v>
      </c>
      <c r="F88">
        <v>37077</v>
      </c>
      <c r="G88">
        <v>37807</v>
      </c>
      <c r="H88">
        <v>39694</v>
      </c>
      <c r="I88">
        <v>5.1698630136986301</v>
      </c>
      <c r="J88">
        <v>2</v>
      </c>
      <c r="K88">
        <v>7.1698630136986301</v>
      </c>
      <c r="L88" t="s">
        <v>172</v>
      </c>
      <c r="M88" t="s">
        <v>22</v>
      </c>
      <c r="N88" t="s">
        <v>32</v>
      </c>
      <c r="O88">
        <v>19</v>
      </c>
      <c r="P88" t="s">
        <v>270</v>
      </c>
      <c r="Q88">
        <v>24</v>
      </c>
      <c r="R88" t="s">
        <v>296</v>
      </c>
      <c r="S88" t="s">
        <v>296</v>
      </c>
      <c r="T88">
        <v>86</v>
      </c>
      <c r="U88">
        <v>1</v>
      </c>
      <c r="V88" t="s">
        <v>313</v>
      </c>
      <c r="W88" t="s">
        <v>314</v>
      </c>
    </row>
    <row r="89" spans="1:23" x14ac:dyDescent="0.2">
      <c r="A89">
        <v>24</v>
      </c>
      <c r="B89" t="s">
        <v>55</v>
      </c>
      <c r="C89" t="s">
        <v>56</v>
      </c>
      <c r="D89" t="s">
        <v>7</v>
      </c>
      <c r="E89" t="s">
        <v>8</v>
      </c>
      <c r="F89">
        <v>37789</v>
      </c>
      <c r="G89">
        <v>38338</v>
      </c>
      <c r="H89">
        <v>38451</v>
      </c>
      <c r="I89">
        <v>0.30958904109589042</v>
      </c>
      <c r="J89">
        <v>1.5041095890410958</v>
      </c>
      <c r="K89">
        <v>1.8136986301369864</v>
      </c>
      <c r="L89" t="s">
        <v>172</v>
      </c>
      <c r="M89" t="s">
        <v>54</v>
      </c>
      <c r="N89" t="s">
        <v>184</v>
      </c>
      <c r="O89">
        <v>24</v>
      </c>
      <c r="P89" t="s">
        <v>270</v>
      </c>
      <c r="Q89">
        <v>18</v>
      </c>
      <c r="R89" t="s">
        <v>296</v>
      </c>
      <c r="S89" s="1" t="s">
        <v>296</v>
      </c>
      <c r="T89">
        <v>22</v>
      </c>
      <c r="U89">
        <v>1</v>
      </c>
      <c r="V89" t="s">
        <v>296</v>
      </c>
      <c r="W89" s="1" t="s">
        <v>296</v>
      </c>
    </row>
    <row r="90" spans="1:23" x14ac:dyDescent="0.2">
      <c r="A90">
        <v>30</v>
      </c>
      <c r="B90" t="s">
        <v>59</v>
      </c>
      <c r="C90" t="s">
        <v>60</v>
      </c>
      <c r="D90" t="s">
        <v>7</v>
      </c>
      <c r="E90" t="s">
        <v>8</v>
      </c>
      <c r="F90">
        <v>37763</v>
      </c>
      <c r="G90">
        <v>38494</v>
      </c>
      <c r="H90">
        <v>38705</v>
      </c>
      <c r="I90">
        <v>0.57808219178082187</v>
      </c>
      <c r="J90">
        <v>2.0027397260273974</v>
      </c>
      <c r="K90">
        <v>2.580821917808219</v>
      </c>
      <c r="L90" t="s">
        <v>173</v>
      </c>
      <c r="N90" t="s">
        <v>185</v>
      </c>
      <c r="O90">
        <v>30</v>
      </c>
      <c r="P90" t="s">
        <v>270</v>
      </c>
      <c r="Q90">
        <v>24</v>
      </c>
      <c r="R90" t="s">
        <v>296</v>
      </c>
      <c r="S90" s="1" t="s">
        <v>296</v>
      </c>
      <c r="T90">
        <v>31</v>
      </c>
      <c r="U90">
        <v>0</v>
      </c>
      <c r="V90" t="s">
        <v>311</v>
      </c>
      <c r="W90" s="1" t="s">
        <v>316</v>
      </c>
    </row>
    <row r="91" spans="1:23" x14ac:dyDescent="0.2">
      <c r="A91">
        <v>34</v>
      </c>
      <c r="B91" t="s">
        <v>68</v>
      </c>
      <c r="C91" t="s">
        <v>69</v>
      </c>
      <c r="D91" t="s">
        <v>7</v>
      </c>
      <c r="E91" t="s">
        <v>63</v>
      </c>
      <c r="F91">
        <v>37777</v>
      </c>
      <c r="G91">
        <v>38508</v>
      </c>
      <c r="H91">
        <v>38967</v>
      </c>
      <c r="I91">
        <v>1.2575342465753425</v>
      </c>
      <c r="J91">
        <v>2.0027397260273974</v>
      </c>
      <c r="K91">
        <v>3.2602739726027399</v>
      </c>
      <c r="L91" t="s">
        <v>173</v>
      </c>
      <c r="N91" t="s">
        <v>185</v>
      </c>
      <c r="O91">
        <v>34</v>
      </c>
      <c r="P91" t="s">
        <v>270</v>
      </c>
      <c r="Q91">
        <v>24</v>
      </c>
      <c r="R91" t="s">
        <v>296</v>
      </c>
      <c r="S91" s="1" t="s">
        <v>296</v>
      </c>
      <c r="T91">
        <v>39</v>
      </c>
      <c r="U91">
        <v>0</v>
      </c>
      <c r="V91" t="s">
        <v>313</v>
      </c>
      <c r="W91" s="1" t="s">
        <v>314</v>
      </c>
    </row>
    <row r="92" spans="1:23" x14ac:dyDescent="0.2">
      <c r="A92">
        <v>57</v>
      </c>
      <c r="B92" t="s">
        <v>113</v>
      </c>
      <c r="C92" t="s">
        <v>114</v>
      </c>
      <c r="D92" t="s">
        <v>7</v>
      </c>
      <c r="E92" t="s">
        <v>63</v>
      </c>
      <c r="F92">
        <v>38545</v>
      </c>
      <c r="G92">
        <v>39275</v>
      </c>
      <c r="H92">
        <v>39626</v>
      </c>
      <c r="I92">
        <v>0.9616438356164384</v>
      </c>
      <c r="J92">
        <v>2</v>
      </c>
      <c r="K92">
        <v>2.9616438356164383</v>
      </c>
      <c r="L92" t="s">
        <v>172</v>
      </c>
      <c r="M92" t="s">
        <v>10</v>
      </c>
      <c r="N92" t="s">
        <v>175</v>
      </c>
      <c r="O92">
        <v>57</v>
      </c>
      <c r="P92" t="s">
        <v>270</v>
      </c>
      <c r="Q92">
        <v>24</v>
      </c>
      <c r="R92" t="s">
        <v>296</v>
      </c>
      <c r="S92" s="1" t="s">
        <v>296</v>
      </c>
      <c r="T92">
        <v>35</v>
      </c>
      <c r="U92">
        <v>1</v>
      </c>
      <c r="V92" t="s">
        <v>311</v>
      </c>
      <c r="W92" s="1" t="s">
        <v>316</v>
      </c>
    </row>
    <row r="93" spans="1:23" x14ac:dyDescent="0.2">
      <c r="A93">
        <v>58</v>
      </c>
      <c r="B93" t="s">
        <v>115</v>
      </c>
      <c r="C93" t="s">
        <v>116</v>
      </c>
      <c r="D93" t="s">
        <v>7</v>
      </c>
      <c r="E93" t="s">
        <v>63</v>
      </c>
      <c r="F93">
        <v>38551</v>
      </c>
      <c r="G93">
        <v>39281</v>
      </c>
      <c r="H93">
        <v>39884</v>
      </c>
      <c r="I93">
        <v>1.6520547945205479</v>
      </c>
      <c r="J93">
        <v>2</v>
      </c>
      <c r="K93">
        <v>3.6520547945205482</v>
      </c>
      <c r="L93" t="s">
        <v>173</v>
      </c>
      <c r="N93" t="s">
        <v>190</v>
      </c>
      <c r="O93">
        <v>58</v>
      </c>
      <c r="P93" t="s">
        <v>270</v>
      </c>
      <c r="Q93">
        <v>24</v>
      </c>
      <c r="R93" t="s">
        <v>296</v>
      </c>
      <c r="S93" s="1" t="s">
        <v>296</v>
      </c>
      <c r="T93">
        <v>44</v>
      </c>
      <c r="U93">
        <v>0</v>
      </c>
      <c r="V93" t="s">
        <v>313</v>
      </c>
      <c r="W93" s="1" t="s">
        <v>314</v>
      </c>
    </row>
    <row r="94" spans="1:23" x14ac:dyDescent="0.2">
      <c r="A94">
        <v>59</v>
      </c>
      <c r="B94" t="s">
        <v>117</v>
      </c>
      <c r="C94" t="s">
        <v>118</v>
      </c>
      <c r="D94" t="s">
        <v>13</v>
      </c>
      <c r="E94" t="s">
        <v>63</v>
      </c>
      <c r="F94">
        <v>38737</v>
      </c>
      <c r="G94">
        <v>39283</v>
      </c>
      <c r="H94">
        <v>39885</v>
      </c>
      <c r="I94">
        <v>1.6493150684931508</v>
      </c>
      <c r="J94">
        <v>1.4958904109589042</v>
      </c>
      <c r="K94">
        <v>3.1452054794520548</v>
      </c>
      <c r="L94" t="s">
        <v>173</v>
      </c>
      <c r="N94" t="s">
        <v>190</v>
      </c>
      <c r="O94">
        <v>59</v>
      </c>
      <c r="P94" t="s">
        <v>269</v>
      </c>
      <c r="Q94">
        <v>18</v>
      </c>
      <c r="R94" t="s">
        <v>296</v>
      </c>
      <c r="S94" s="1" t="s">
        <v>296</v>
      </c>
      <c r="T94">
        <v>38</v>
      </c>
      <c r="U94">
        <v>0</v>
      </c>
      <c r="V94" t="s">
        <v>313</v>
      </c>
      <c r="W94" s="1" t="s">
        <v>315</v>
      </c>
    </row>
    <row r="95" spans="1:23" x14ac:dyDescent="0.2">
      <c r="A95">
        <v>86</v>
      </c>
      <c r="B95" t="s">
        <v>149</v>
      </c>
      <c r="C95" t="s">
        <v>150</v>
      </c>
      <c r="D95" t="s">
        <v>7</v>
      </c>
      <c r="E95" t="s">
        <v>8</v>
      </c>
      <c r="F95">
        <v>39539</v>
      </c>
      <c r="G95">
        <v>40269</v>
      </c>
      <c r="H95">
        <v>40528</v>
      </c>
      <c r="I95">
        <v>0.70958904109589038</v>
      </c>
      <c r="J95">
        <v>2</v>
      </c>
      <c r="K95">
        <v>2.7095890410958905</v>
      </c>
      <c r="L95" t="s">
        <v>172</v>
      </c>
      <c r="M95" t="s">
        <v>22</v>
      </c>
      <c r="N95" t="s">
        <v>181</v>
      </c>
      <c r="O95">
        <v>86</v>
      </c>
      <c r="P95" t="s">
        <v>270</v>
      </c>
      <c r="Q95">
        <v>24</v>
      </c>
      <c r="R95" t="s">
        <v>296</v>
      </c>
      <c r="S95" s="1" t="s">
        <v>296</v>
      </c>
      <c r="T95">
        <v>32</v>
      </c>
      <c r="U95">
        <v>1</v>
      </c>
      <c r="V95" t="s">
        <v>311</v>
      </c>
      <c r="W95" s="1" t="s">
        <v>316</v>
      </c>
    </row>
    <row r="96" spans="1:23" x14ac:dyDescent="0.2">
      <c r="A96">
        <v>87</v>
      </c>
      <c r="B96" t="s">
        <v>147</v>
      </c>
      <c r="C96" t="s">
        <v>148</v>
      </c>
      <c r="D96" t="s">
        <v>7</v>
      </c>
      <c r="E96" t="s">
        <v>8</v>
      </c>
      <c r="F96">
        <v>39539</v>
      </c>
      <c r="G96">
        <v>40269</v>
      </c>
      <c r="H96">
        <v>40296</v>
      </c>
      <c r="I96">
        <v>7.3972602739726029E-2</v>
      </c>
      <c r="J96">
        <v>2</v>
      </c>
      <c r="K96">
        <v>2.0739726027397261</v>
      </c>
      <c r="L96" t="s">
        <v>172</v>
      </c>
      <c r="M96" t="s">
        <v>22</v>
      </c>
      <c r="N96" t="s">
        <v>181</v>
      </c>
      <c r="O96">
        <v>87</v>
      </c>
      <c r="P96" t="s">
        <v>270</v>
      </c>
      <c r="Q96">
        <v>24</v>
      </c>
      <c r="R96" t="s">
        <v>296</v>
      </c>
      <c r="S96" s="1" t="s">
        <v>296</v>
      </c>
      <c r="T96">
        <v>24</v>
      </c>
      <c r="U96">
        <v>1</v>
      </c>
      <c r="V96" t="s">
        <v>296</v>
      </c>
      <c r="W96" s="1" t="s">
        <v>296</v>
      </c>
    </row>
    <row r="97" spans="1:23" x14ac:dyDescent="0.2">
      <c r="A97">
        <v>98</v>
      </c>
      <c r="B97" t="s">
        <v>159</v>
      </c>
      <c r="C97" t="s">
        <v>160</v>
      </c>
      <c r="D97" t="s">
        <v>7</v>
      </c>
      <c r="E97" t="s">
        <v>8</v>
      </c>
      <c r="F97">
        <v>40031</v>
      </c>
      <c r="G97">
        <v>40669</v>
      </c>
      <c r="H97">
        <v>40788</v>
      </c>
      <c r="I97">
        <v>0.32602739726027397</v>
      </c>
      <c r="J97">
        <v>1.747945205479452</v>
      </c>
      <c r="K97">
        <v>2.0739726027397261</v>
      </c>
      <c r="L97" t="s">
        <v>173</v>
      </c>
      <c r="N97" t="s">
        <v>47</v>
      </c>
      <c r="O97">
        <v>98</v>
      </c>
      <c r="P97" t="s">
        <v>270</v>
      </c>
      <c r="Q97">
        <v>21</v>
      </c>
      <c r="R97" t="s">
        <v>296</v>
      </c>
      <c r="S97" s="1" t="s">
        <v>296</v>
      </c>
      <c r="T97">
        <v>25</v>
      </c>
      <c r="U97">
        <v>0</v>
      </c>
      <c r="V97" t="s">
        <v>311</v>
      </c>
      <c r="W97" s="1" t="s">
        <v>316</v>
      </c>
    </row>
    <row r="98" spans="1:23" x14ac:dyDescent="0.2">
      <c r="A98">
        <v>99</v>
      </c>
      <c r="B98" t="s">
        <v>161</v>
      </c>
      <c r="C98" t="s">
        <v>162</v>
      </c>
      <c r="D98" t="s">
        <v>7</v>
      </c>
      <c r="E98" t="s">
        <v>8</v>
      </c>
      <c r="F98">
        <v>39947</v>
      </c>
      <c r="G98">
        <v>40677</v>
      </c>
      <c r="H98">
        <v>41144</v>
      </c>
      <c r="I98">
        <v>1.2794520547945205</v>
      </c>
      <c r="J98">
        <v>2</v>
      </c>
      <c r="K98">
        <v>3.2794520547945205</v>
      </c>
      <c r="L98" t="s">
        <v>173</v>
      </c>
      <c r="N98" t="s">
        <v>191</v>
      </c>
      <c r="O98">
        <v>99</v>
      </c>
      <c r="P98" t="s">
        <v>270</v>
      </c>
      <c r="Q98">
        <v>24</v>
      </c>
      <c r="R98" t="s">
        <v>296</v>
      </c>
      <c r="S98" s="1" t="s">
        <v>296</v>
      </c>
      <c r="T98">
        <v>39</v>
      </c>
      <c r="U98">
        <v>0</v>
      </c>
      <c r="V98" t="s">
        <v>313</v>
      </c>
      <c r="W98" s="1" t="s">
        <v>314</v>
      </c>
    </row>
    <row r="99" spans="1:23" x14ac:dyDescent="0.2">
      <c r="A99">
        <v>6</v>
      </c>
      <c r="B99" t="s">
        <v>20</v>
      </c>
      <c r="C99" t="s">
        <v>21</v>
      </c>
      <c r="D99" t="s">
        <v>7</v>
      </c>
      <c r="E99" t="s">
        <v>8</v>
      </c>
      <c r="F99">
        <v>36508</v>
      </c>
      <c r="G99">
        <v>37604</v>
      </c>
      <c r="H99">
        <v>37789</v>
      </c>
      <c r="I99">
        <v>0.50684931506849318</v>
      </c>
      <c r="J99">
        <v>3.0027397260273974</v>
      </c>
      <c r="K99">
        <v>3.5095890410958903</v>
      </c>
      <c r="L99" t="s">
        <v>172</v>
      </c>
      <c r="M99" t="s">
        <v>22</v>
      </c>
      <c r="N99" t="s">
        <v>186</v>
      </c>
      <c r="O99">
        <v>6</v>
      </c>
      <c r="P99" t="s">
        <v>270</v>
      </c>
      <c r="Q99">
        <v>36</v>
      </c>
      <c r="R99" t="s">
        <v>311</v>
      </c>
      <c r="S99" s="1" t="s">
        <v>316</v>
      </c>
      <c r="T99">
        <v>42</v>
      </c>
      <c r="U99">
        <v>1</v>
      </c>
      <c r="V99" t="s">
        <v>313</v>
      </c>
      <c r="W99" s="1" t="s">
        <v>314</v>
      </c>
    </row>
    <row r="100" spans="1:23" x14ac:dyDescent="0.2">
      <c r="A100">
        <v>7</v>
      </c>
      <c r="B100" t="s">
        <v>23</v>
      </c>
      <c r="C100" t="s">
        <v>24</v>
      </c>
      <c r="D100" t="s">
        <v>13</v>
      </c>
      <c r="E100" t="s">
        <v>8</v>
      </c>
      <c r="F100">
        <v>36522</v>
      </c>
      <c r="G100">
        <v>37618</v>
      </c>
      <c r="H100">
        <v>38714</v>
      </c>
      <c r="I100">
        <v>3.0027397260273974</v>
      </c>
      <c r="J100">
        <v>3.0027397260273974</v>
      </c>
      <c r="K100">
        <v>6.0054794520547947</v>
      </c>
      <c r="L100" t="s">
        <v>172</v>
      </c>
      <c r="M100" t="s">
        <v>25</v>
      </c>
      <c r="N100" t="s">
        <v>179</v>
      </c>
      <c r="O100">
        <v>7</v>
      </c>
      <c r="P100" t="s">
        <v>269</v>
      </c>
      <c r="Q100">
        <v>36</v>
      </c>
      <c r="R100" t="s">
        <v>311</v>
      </c>
      <c r="S100" s="1" t="s">
        <v>312</v>
      </c>
      <c r="T100">
        <v>72</v>
      </c>
      <c r="U100">
        <v>1</v>
      </c>
      <c r="V100" t="s">
        <v>313</v>
      </c>
      <c r="W100" s="1" t="s">
        <v>315</v>
      </c>
    </row>
    <row r="101" spans="1:23" x14ac:dyDescent="0.2">
      <c r="A101">
        <v>36</v>
      </c>
      <c r="B101" t="s">
        <v>76</v>
      </c>
      <c r="C101" t="s">
        <v>77</v>
      </c>
      <c r="D101" t="s">
        <v>13</v>
      </c>
      <c r="E101" t="s">
        <v>63</v>
      </c>
      <c r="F101">
        <v>37437</v>
      </c>
      <c r="G101">
        <v>38533</v>
      </c>
      <c r="H101">
        <v>38910</v>
      </c>
      <c r="I101">
        <v>1.0328767123287672</v>
      </c>
      <c r="J101">
        <v>3.0027397260273974</v>
      </c>
      <c r="K101">
        <v>4.0356164383561648</v>
      </c>
      <c r="L101" t="s">
        <v>173</v>
      </c>
      <c r="N101" t="s">
        <v>47</v>
      </c>
      <c r="O101">
        <v>36</v>
      </c>
      <c r="P101" t="s">
        <v>269</v>
      </c>
      <c r="Q101">
        <v>36</v>
      </c>
      <c r="R101" t="s">
        <v>311</v>
      </c>
      <c r="S101" s="1" t="s">
        <v>312</v>
      </c>
      <c r="T101">
        <v>49</v>
      </c>
      <c r="U101">
        <v>0</v>
      </c>
      <c r="V101" t="s">
        <v>313</v>
      </c>
      <c r="W101" s="1" t="s">
        <v>315</v>
      </c>
    </row>
    <row r="102" spans="1:23" x14ac:dyDescent="0.2">
      <c r="A102">
        <v>43</v>
      </c>
      <c r="B102" t="s">
        <v>86</v>
      </c>
      <c r="C102" t="s">
        <v>87</v>
      </c>
      <c r="D102" t="s">
        <v>7</v>
      </c>
      <c r="E102" t="s">
        <v>63</v>
      </c>
      <c r="F102">
        <v>37636</v>
      </c>
      <c r="G102">
        <v>38732</v>
      </c>
      <c r="H102">
        <v>38978</v>
      </c>
      <c r="I102">
        <v>0.67397260273972603</v>
      </c>
      <c r="J102">
        <v>3.0027397260273974</v>
      </c>
      <c r="K102">
        <v>3.6767123287671235</v>
      </c>
      <c r="L102" t="s">
        <v>172</v>
      </c>
      <c r="M102" t="s">
        <v>9</v>
      </c>
      <c r="N102" t="s">
        <v>14</v>
      </c>
      <c r="O102">
        <v>43</v>
      </c>
      <c r="P102" t="s">
        <v>270</v>
      </c>
      <c r="Q102">
        <v>36</v>
      </c>
      <c r="R102" t="s">
        <v>311</v>
      </c>
      <c r="S102" s="1" t="s">
        <v>316</v>
      </c>
      <c r="T102">
        <v>44</v>
      </c>
      <c r="U102">
        <v>1</v>
      </c>
      <c r="V102" t="s">
        <v>313</v>
      </c>
      <c r="W102" s="1" t="s">
        <v>314</v>
      </c>
    </row>
    <row r="103" spans="1:23" x14ac:dyDescent="0.2">
      <c r="A103">
        <v>67</v>
      </c>
      <c r="B103" t="s">
        <v>123</v>
      </c>
      <c r="C103" t="s">
        <v>124</v>
      </c>
      <c r="D103" t="s">
        <v>13</v>
      </c>
      <c r="E103" t="s">
        <v>8</v>
      </c>
      <c r="F103">
        <v>38673</v>
      </c>
      <c r="G103">
        <v>39555</v>
      </c>
      <c r="H103">
        <v>40017</v>
      </c>
      <c r="I103">
        <v>1.2657534246575342</v>
      </c>
      <c r="J103">
        <v>2.4164383561643836</v>
      </c>
      <c r="K103">
        <v>3.6821917808219178</v>
      </c>
      <c r="L103" t="s">
        <v>173</v>
      </c>
      <c r="N103" t="s">
        <v>47</v>
      </c>
      <c r="O103">
        <v>67</v>
      </c>
      <c r="P103" t="s">
        <v>269</v>
      </c>
      <c r="Q103">
        <v>29</v>
      </c>
      <c r="R103" t="s">
        <v>311</v>
      </c>
      <c r="S103" s="1" t="s">
        <v>312</v>
      </c>
      <c r="T103">
        <v>44</v>
      </c>
      <c r="U103">
        <v>0</v>
      </c>
      <c r="V103" t="s">
        <v>313</v>
      </c>
      <c r="W103" s="1" t="s">
        <v>315</v>
      </c>
    </row>
    <row r="104" spans="1:23" x14ac:dyDescent="0.2">
      <c r="A104">
        <v>79</v>
      </c>
      <c r="B104" t="s">
        <v>139</v>
      </c>
      <c r="C104" t="s">
        <v>140</v>
      </c>
      <c r="D104" t="s">
        <v>7</v>
      </c>
      <c r="E104" t="s">
        <v>8</v>
      </c>
      <c r="F104">
        <v>39052</v>
      </c>
      <c r="G104">
        <v>39964</v>
      </c>
      <c r="H104">
        <v>39964</v>
      </c>
      <c r="I104">
        <v>0</v>
      </c>
      <c r="J104">
        <v>2.4986301369863013</v>
      </c>
      <c r="K104">
        <v>2.4986301369863013</v>
      </c>
      <c r="L104" t="s">
        <v>173</v>
      </c>
      <c r="N104" t="s">
        <v>185</v>
      </c>
      <c r="O104">
        <v>79</v>
      </c>
      <c r="P104" t="s">
        <v>270</v>
      </c>
      <c r="Q104">
        <v>29</v>
      </c>
      <c r="R104" t="s">
        <v>311</v>
      </c>
      <c r="S104" s="1" t="s">
        <v>316</v>
      </c>
      <c r="T104">
        <v>29</v>
      </c>
      <c r="U104">
        <v>0</v>
      </c>
      <c r="V104" t="s">
        <v>311</v>
      </c>
      <c r="W104" s="1" t="s">
        <v>316</v>
      </c>
    </row>
    <row r="105" spans="1:23" x14ac:dyDescent="0.2">
      <c r="A105">
        <v>93</v>
      </c>
      <c r="B105" t="s">
        <v>151</v>
      </c>
      <c r="C105" t="s">
        <v>152</v>
      </c>
      <c r="D105" t="s">
        <v>7</v>
      </c>
      <c r="E105" t="s">
        <v>8</v>
      </c>
      <c r="F105">
        <v>39393</v>
      </c>
      <c r="G105">
        <v>40489</v>
      </c>
      <c r="H105">
        <v>41113</v>
      </c>
      <c r="I105">
        <v>1.7095890410958905</v>
      </c>
      <c r="J105">
        <v>3.0027397260273974</v>
      </c>
      <c r="K105">
        <v>4.7123287671232879</v>
      </c>
      <c r="L105" t="s">
        <v>173</v>
      </c>
      <c r="N105" t="s">
        <v>176</v>
      </c>
      <c r="O105">
        <v>93</v>
      </c>
      <c r="P105" t="s">
        <v>270</v>
      </c>
      <c r="Q105">
        <v>36</v>
      </c>
      <c r="R105" t="s">
        <v>311</v>
      </c>
      <c r="S105" s="1" t="s">
        <v>316</v>
      </c>
      <c r="T105">
        <v>56</v>
      </c>
      <c r="U105">
        <v>0</v>
      </c>
      <c r="V105" t="s">
        <v>313</v>
      </c>
      <c r="W105" s="1" t="s">
        <v>314</v>
      </c>
    </row>
    <row r="106" spans="1:23" x14ac:dyDescent="0.2">
      <c r="A106">
        <v>100</v>
      </c>
      <c r="B106" t="s">
        <v>163</v>
      </c>
      <c r="C106" t="s">
        <v>164</v>
      </c>
      <c r="D106" t="s">
        <v>7</v>
      </c>
      <c r="E106" t="s">
        <v>8</v>
      </c>
      <c r="F106">
        <v>39827</v>
      </c>
      <c r="G106">
        <v>40708</v>
      </c>
      <c r="H106">
        <v>40876</v>
      </c>
      <c r="I106">
        <v>0.46027397260273972</v>
      </c>
      <c r="J106">
        <v>2.4136986301369863</v>
      </c>
      <c r="K106">
        <v>2.8739726027397259</v>
      </c>
      <c r="L106" t="s">
        <v>173</v>
      </c>
      <c r="N106" t="s">
        <v>47</v>
      </c>
      <c r="O106">
        <v>100</v>
      </c>
      <c r="P106" t="s">
        <v>270</v>
      </c>
      <c r="Q106">
        <v>29</v>
      </c>
      <c r="R106" t="s">
        <v>311</v>
      </c>
      <c r="S106" s="1" t="s">
        <v>316</v>
      </c>
      <c r="T106">
        <v>34</v>
      </c>
      <c r="U106">
        <v>0</v>
      </c>
      <c r="V106" t="s">
        <v>311</v>
      </c>
      <c r="W106" s="1" t="s">
        <v>316</v>
      </c>
    </row>
    <row r="107" spans="1:23" x14ac:dyDescent="0.2">
      <c r="A107">
        <v>103</v>
      </c>
      <c r="B107" t="s">
        <v>165</v>
      </c>
      <c r="C107" t="s">
        <v>166</v>
      </c>
      <c r="D107" t="s">
        <v>7</v>
      </c>
      <c r="E107" t="s">
        <v>8</v>
      </c>
      <c r="F107">
        <v>39646</v>
      </c>
      <c r="G107">
        <v>40741</v>
      </c>
      <c r="H107">
        <v>40862</v>
      </c>
      <c r="I107">
        <v>0.33150684931506852</v>
      </c>
      <c r="J107">
        <v>3</v>
      </c>
      <c r="K107">
        <v>3.3315068493150686</v>
      </c>
      <c r="L107" t="s">
        <v>173</v>
      </c>
      <c r="N107" t="s">
        <v>110</v>
      </c>
      <c r="O107">
        <v>103</v>
      </c>
      <c r="P107" t="s">
        <v>270</v>
      </c>
      <c r="Q107">
        <v>36</v>
      </c>
      <c r="R107" t="s">
        <v>311</v>
      </c>
      <c r="S107" s="1" t="s">
        <v>316</v>
      </c>
      <c r="T107">
        <v>40</v>
      </c>
      <c r="U107">
        <v>0</v>
      </c>
      <c r="V107" t="s">
        <v>313</v>
      </c>
      <c r="W107" s="1" t="s">
        <v>314</v>
      </c>
    </row>
  </sheetData>
  <autoFilter ref="A1:W107">
    <sortState ref="A2:W107">
      <sortCondition ref="R1:R107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Views>
    <sheetView workbookViewId="0">
      <selection activeCell="G3" sqref="G3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21.1640625" style="1" customWidth="1"/>
    <col min="8" max="8" width="16.5" bestFit="1" customWidth="1"/>
    <col min="9" max="9" width="18.33203125" bestFit="1" customWidth="1"/>
    <col min="10" max="10" width="18.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IF(K2&gt;0,F2,12)</f>
        <v>12</v>
      </c>
      <c r="H2">
        <v>1</v>
      </c>
      <c r="I2" t="s">
        <v>296</v>
      </c>
      <c r="J2" t="s">
        <v>309</v>
      </c>
      <c r="K2">
        <f>IF(F2&lt;=12,1,0)</f>
        <v>0</v>
      </c>
    </row>
    <row r="3" spans="1:1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 t="shared" ref="G3:G61" si="0">IF(K3&gt;0,F3,12)</f>
        <v>12</v>
      </c>
      <c r="H3">
        <v>1</v>
      </c>
      <c r="I3" t="s">
        <v>311</v>
      </c>
      <c r="J3" t="s">
        <v>312</v>
      </c>
      <c r="K3" s="1">
        <f t="shared" ref="K3:K61" si="1">IF(F3&lt;=12,1,0)</f>
        <v>0</v>
      </c>
    </row>
    <row r="4" spans="1:11" x14ac:dyDescent="0.2">
      <c r="A4">
        <v>12</v>
      </c>
      <c r="B4" t="s">
        <v>269</v>
      </c>
      <c r="C4">
        <v>5</v>
      </c>
      <c r="D4" t="s">
        <v>295</v>
      </c>
      <c r="E4" t="s">
        <v>310</v>
      </c>
      <c r="F4">
        <v>68</v>
      </c>
      <c r="G4" s="1">
        <f t="shared" si="0"/>
        <v>12</v>
      </c>
      <c r="H4">
        <v>0</v>
      </c>
      <c r="I4" t="s">
        <v>313</v>
      </c>
      <c r="J4" t="s">
        <v>315</v>
      </c>
      <c r="K4" s="1">
        <f t="shared" si="1"/>
        <v>0</v>
      </c>
    </row>
    <row r="5" spans="1:11" x14ac:dyDescent="0.2">
      <c r="A5">
        <v>13</v>
      </c>
      <c r="B5" t="s">
        <v>269</v>
      </c>
      <c r="C5">
        <v>5</v>
      </c>
      <c r="D5" t="s">
        <v>295</v>
      </c>
      <c r="E5" t="s">
        <v>310</v>
      </c>
      <c r="F5">
        <v>22</v>
      </c>
      <c r="G5" s="1">
        <f t="shared" si="0"/>
        <v>12</v>
      </c>
      <c r="H5">
        <v>1</v>
      </c>
      <c r="I5" t="s">
        <v>296</v>
      </c>
      <c r="J5" t="s">
        <v>317</v>
      </c>
      <c r="K5" s="1">
        <f t="shared" si="1"/>
        <v>0</v>
      </c>
    </row>
    <row r="6" spans="1:11" x14ac:dyDescent="0.2">
      <c r="A6">
        <v>16</v>
      </c>
      <c r="B6" t="s">
        <v>271</v>
      </c>
      <c r="C6">
        <v>3</v>
      </c>
      <c r="D6" t="s">
        <v>295</v>
      </c>
      <c r="E6" t="s">
        <v>318</v>
      </c>
      <c r="F6">
        <v>4</v>
      </c>
      <c r="G6" s="1">
        <f t="shared" si="0"/>
        <v>4</v>
      </c>
      <c r="H6">
        <v>1</v>
      </c>
      <c r="I6" t="s">
        <v>295</v>
      </c>
      <c r="J6" t="s">
        <v>318</v>
      </c>
      <c r="K6" s="1">
        <f t="shared" si="1"/>
        <v>1</v>
      </c>
    </row>
    <row r="7" spans="1:11" x14ac:dyDescent="0.2">
      <c r="A7">
        <v>17</v>
      </c>
      <c r="B7" t="s">
        <v>270</v>
      </c>
      <c r="C7">
        <v>3</v>
      </c>
      <c r="D7" t="s">
        <v>295</v>
      </c>
      <c r="E7" t="s">
        <v>308</v>
      </c>
      <c r="F7">
        <v>4</v>
      </c>
      <c r="G7" s="1">
        <f t="shared" si="0"/>
        <v>4</v>
      </c>
      <c r="H7">
        <v>1</v>
      </c>
      <c r="I7" t="s">
        <v>295</v>
      </c>
      <c r="J7" t="s">
        <v>308</v>
      </c>
      <c r="K7" s="1">
        <f t="shared" si="1"/>
        <v>1</v>
      </c>
    </row>
    <row r="8" spans="1:11" x14ac:dyDescent="0.2">
      <c r="A8">
        <v>18</v>
      </c>
      <c r="B8" t="s">
        <v>271</v>
      </c>
      <c r="C8">
        <v>3</v>
      </c>
      <c r="D8" t="s">
        <v>295</v>
      </c>
      <c r="E8" t="s">
        <v>318</v>
      </c>
      <c r="F8">
        <v>4</v>
      </c>
      <c r="G8" s="1">
        <f t="shared" si="0"/>
        <v>4</v>
      </c>
      <c r="H8">
        <v>1</v>
      </c>
      <c r="I8" t="s">
        <v>295</v>
      </c>
      <c r="J8" t="s">
        <v>318</v>
      </c>
      <c r="K8" s="1">
        <f t="shared" si="1"/>
        <v>1</v>
      </c>
    </row>
    <row r="9" spans="1:11" x14ac:dyDescent="0.2">
      <c r="A9">
        <v>20</v>
      </c>
      <c r="B9" t="s">
        <v>270</v>
      </c>
      <c r="C9">
        <v>8</v>
      </c>
      <c r="D9" t="s">
        <v>295</v>
      </c>
      <c r="E9" t="s">
        <v>308</v>
      </c>
      <c r="F9">
        <v>23</v>
      </c>
      <c r="G9" s="1">
        <f t="shared" si="0"/>
        <v>12</v>
      </c>
      <c r="H9">
        <v>0</v>
      </c>
      <c r="I9" t="s">
        <v>296</v>
      </c>
      <c r="J9" t="s">
        <v>309</v>
      </c>
      <c r="K9" s="1">
        <f t="shared" si="1"/>
        <v>0</v>
      </c>
    </row>
    <row r="10" spans="1:11" x14ac:dyDescent="0.2">
      <c r="A10">
        <v>21</v>
      </c>
      <c r="B10" t="s">
        <v>269</v>
      </c>
      <c r="C10">
        <v>8</v>
      </c>
      <c r="D10" t="s">
        <v>295</v>
      </c>
      <c r="E10" t="s">
        <v>310</v>
      </c>
      <c r="F10">
        <v>10</v>
      </c>
      <c r="G10" s="1">
        <f t="shared" si="0"/>
        <v>10</v>
      </c>
      <c r="H10">
        <v>1</v>
      </c>
      <c r="I10" t="s">
        <v>295</v>
      </c>
      <c r="J10" t="s">
        <v>310</v>
      </c>
      <c r="K10" s="1">
        <f t="shared" si="1"/>
        <v>1</v>
      </c>
    </row>
    <row r="11" spans="1:11" x14ac:dyDescent="0.2">
      <c r="A11">
        <v>25</v>
      </c>
      <c r="B11" t="s">
        <v>270</v>
      </c>
      <c r="C11">
        <v>6</v>
      </c>
      <c r="D11" t="s">
        <v>295</v>
      </c>
      <c r="E11" t="s">
        <v>308</v>
      </c>
      <c r="F11">
        <v>60</v>
      </c>
      <c r="G11" s="1">
        <f t="shared" si="0"/>
        <v>12</v>
      </c>
      <c r="H11">
        <v>0</v>
      </c>
      <c r="I11" t="s">
        <v>313</v>
      </c>
      <c r="J11" t="s">
        <v>314</v>
      </c>
      <c r="K11" s="1">
        <f t="shared" si="1"/>
        <v>0</v>
      </c>
    </row>
    <row r="12" spans="1:11" x14ac:dyDescent="0.2">
      <c r="A12">
        <v>26</v>
      </c>
      <c r="B12" t="s">
        <v>270</v>
      </c>
      <c r="C12">
        <v>6</v>
      </c>
      <c r="D12" t="s">
        <v>295</v>
      </c>
      <c r="E12" t="s">
        <v>308</v>
      </c>
      <c r="F12">
        <v>16</v>
      </c>
      <c r="G12" s="1">
        <f t="shared" si="0"/>
        <v>12</v>
      </c>
      <c r="H12">
        <v>1</v>
      </c>
      <c r="I12" t="s">
        <v>296</v>
      </c>
      <c r="J12" t="s">
        <v>309</v>
      </c>
      <c r="K12" s="1">
        <f t="shared" si="1"/>
        <v>0</v>
      </c>
    </row>
    <row r="13" spans="1:11" x14ac:dyDescent="0.2">
      <c r="A13">
        <v>27</v>
      </c>
      <c r="B13" t="s">
        <v>269</v>
      </c>
      <c r="C13">
        <v>1</v>
      </c>
      <c r="D13" t="s">
        <v>295</v>
      </c>
      <c r="E13" t="s">
        <v>310</v>
      </c>
      <c r="F13">
        <v>87</v>
      </c>
      <c r="G13" s="1">
        <f t="shared" si="0"/>
        <v>12</v>
      </c>
      <c r="H13">
        <v>0</v>
      </c>
      <c r="I13" t="s">
        <v>313</v>
      </c>
      <c r="J13" t="s">
        <v>315</v>
      </c>
      <c r="K13" s="1">
        <f t="shared" si="1"/>
        <v>0</v>
      </c>
    </row>
    <row r="14" spans="1:11" x14ac:dyDescent="0.2">
      <c r="A14">
        <v>29</v>
      </c>
      <c r="B14" t="s">
        <v>270</v>
      </c>
      <c r="C14">
        <v>1</v>
      </c>
      <c r="D14" t="s">
        <v>295</v>
      </c>
      <c r="E14" t="s">
        <v>308</v>
      </c>
      <c r="F14">
        <v>57</v>
      </c>
      <c r="G14" s="1">
        <f t="shared" si="0"/>
        <v>12</v>
      </c>
      <c r="H14">
        <v>1</v>
      </c>
      <c r="I14" t="s">
        <v>313</v>
      </c>
      <c r="J14" t="s">
        <v>314</v>
      </c>
      <c r="K14" s="1">
        <f t="shared" si="1"/>
        <v>0</v>
      </c>
    </row>
    <row r="15" spans="1:11" x14ac:dyDescent="0.2">
      <c r="A15">
        <v>32</v>
      </c>
      <c r="B15" t="s">
        <v>269</v>
      </c>
      <c r="C15">
        <v>10</v>
      </c>
      <c r="D15" t="s">
        <v>295</v>
      </c>
      <c r="E15" t="s">
        <v>310</v>
      </c>
      <c r="F15">
        <v>28</v>
      </c>
      <c r="G15" s="1">
        <f t="shared" si="0"/>
        <v>12</v>
      </c>
      <c r="H15">
        <v>1</v>
      </c>
      <c r="I15" t="s">
        <v>311</v>
      </c>
      <c r="J15" t="s">
        <v>312</v>
      </c>
      <c r="K15" s="1">
        <f t="shared" si="1"/>
        <v>0</v>
      </c>
    </row>
    <row r="16" spans="1:11" x14ac:dyDescent="0.2">
      <c r="A16">
        <v>39</v>
      </c>
      <c r="B16" t="s">
        <v>269</v>
      </c>
      <c r="C16">
        <v>4</v>
      </c>
      <c r="D16" t="s">
        <v>295</v>
      </c>
      <c r="E16" t="s">
        <v>310</v>
      </c>
      <c r="F16">
        <v>54</v>
      </c>
      <c r="G16" s="1">
        <f t="shared" si="0"/>
        <v>12</v>
      </c>
      <c r="H16">
        <v>0</v>
      </c>
      <c r="I16" t="s">
        <v>313</v>
      </c>
      <c r="J16" t="s">
        <v>315</v>
      </c>
      <c r="K16" s="1">
        <f t="shared" si="1"/>
        <v>0</v>
      </c>
    </row>
    <row r="17" spans="1:11" x14ac:dyDescent="0.2">
      <c r="A17">
        <v>40</v>
      </c>
      <c r="B17" t="s">
        <v>269</v>
      </c>
      <c r="C17">
        <v>4</v>
      </c>
      <c r="D17" t="s">
        <v>295</v>
      </c>
      <c r="E17" t="s">
        <v>310</v>
      </c>
      <c r="F17">
        <v>23</v>
      </c>
      <c r="G17" s="1">
        <f t="shared" si="0"/>
        <v>12</v>
      </c>
      <c r="H17">
        <v>1</v>
      </c>
      <c r="I17" t="s">
        <v>296</v>
      </c>
      <c r="J17" t="s">
        <v>317</v>
      </c>
      <c r="K17" s="1">
        <f t="shared" si="1"/>
        <v>0</v>
      </c>
    </row>
    <row r="18" spans="1:11" x14ac:dyDescent="0.2">
      <c r="A18">
        <v>41</v>
      </c>
      <c r="B18" t="s">
        <v>271</v>
      </c>
      <c r="C18">
        <v>4</v>
      </c>
      <c r="D18" t="s">
        <v>295</v>
      </c>
      <c r="E18" t="s">
        <v>318</v>
      </c>
      <c r="F18">
        <v>4</v>
      </c>
      <c r="G18" s="1">
        <f t="shared" si="0"/>
        <v>4</v>
      </c>
      <c r="H18">
        <v>0</v>
      </c>
      <c r="I18" t="s">
        <v>295</v>
      </c>
      <c r="J18" t="s">
        <v>318</v>
      </c>
      <c r="K18" s="1">
        <f t="shared" si="1"/>
        <v>1</v>
      </c>
    </row>
    <row r="19" spans="1:11" x14ac:dyDescent="0.2">
      <c r="A19">
        <v>42</v>
      </c>
      <c r="B19" t="s">
        <v>269</v>
      </c>
      <c r="C19">
        <v>2</v>
      </c>
      <c r="D19" t="s">
        <v>295</v>
      </c>
      <c r="E19" t="s">
        <v>310</v>
      </c>
      <c r="F19">
        <v>73</v>
      </c>
      <c r="G19" s="1">
        <f t="shared" si="0"/>
        <v>12</v>
      </c>
      <c r="H19">
        <v>0</v>
      </c>
      <c r="I19" t="s">
        <v>313</v>
      </c>
      <c r="J19" t="s">
        <v>315</v>
      </c>
      <c r="K19" s="1">
        <f t="shared" si="1"/>
        <v>0</v>
      </c>
    </row>
    <row r="20" spans="1:11" x14ac:dyDescent="0.2">
      <c r="A20">
        <v>46</v>
      </c>
      <c r="B20" t="s">
        <v>270</v>
      </c>
      <c r="C20">
        <v>6</v>
      </c>
      <c r="D20" t="s">
        <v>295</v>
      </c>
      <c r="E20" t="s">
        <v>308</v>
      </c>
      <c r="F20">
        <v>33</v>
      </c>
      <c r="G20" s="1">
        <f t="shared" si="0"/>
        <v>12</v>
      </c>
      <c r="H20">
        <v>0</v>
      </c>
      <c r="I20" t="s">
        <v>311</v>
      </c>
      <c r="J20" t="s">
        <v>316</v>
      </c>
      <c r="K20" s="1">
        <f t="shared" si="1"/>
        <v>0</v>
      </c>
    </row>
    <row r="21" spans="1:11" x14ac:dyDescent="0.2">
      <c r="A21">
        <v>47</v>
      </c>
      <c r="B21" t="s">
        <v>269</v>
      </c>
      <c r="C21">
        <v>6</v>
      </c>
      <c r="D21" t="s">
        <v>295</v>
      </c>
      <c r="E21" t="s">
        <v>310</v>
      </c>
      <c r="F21">
        <v>15</v>
      </c>
      <c r="G21" s="1">
        <f t="shared" si="0"/>
        <v>12</v>
      </c>
      <c r="H21">
        <v>0</v>
      </c>
      <c r="I21" t="s">
        <v>296</v>
      </c>
      <c r="J21" t="s">
        <v>317</v>
      </c>
      <c r="K21" s="1">
        <f t="shared" si="1"/>
        <v>0</v>
      </c>
    </row>
    <row r="22" spans="1:11" x14ac:dyDescent="0.2">
      <c r="A22">
        <v>48</v>
      </c>
      <c r="B22" t="s">
        <v>270</v>
      </c>
      <c r="C22">
        <v>10</v>
      </c>
      <c r="D22" t="s">
        <v>295</v>
      </c>
      <c r="E22" t="s">
        <v>308</v>
      </c>
      <c r="F22">
        <v>17</v>
      </c>
      <c r="G22" s="1">
        <f t="shared" si="0"/>
        <v>12</v>
      </c>
      <c r="H22">
        <v>1</v>
      </c>
      <c r="I22" t="s">
        <v>296</v>
      </c>
      <c r="J22" t="s">
        <v>309</v>
      </c>
      <c r="K22" s="1">
        <f t="shared" si="1"/>
        <v>0</v>
      </c>
    </row>
    <row r="23" spans="1:11" x14ac:dyDescent="0.2">
      <c r="A23">
        <v>50</v>
      </c>
      <c r="B23" t="s">
        <v>269</v>
      </c>
      <c r="C23">
        <v>10</v>
      </c>
      <c r="D23" t="s">
        <v>295</v>
      </c>
      <c r="E23" t="s">
        <v>310</v>
      </c>
      <c r="F23">
        <v>30</v>
      </c>
      <c r="G23" s="1">
        <f t="shared" si="0"/>
        <v>12</v>
      </c>
      <c r="H23">
        <v>0</v>
      </c>
      <c r="I23" t="s">
        <v>311</v>
      </c>
      <c r="J23" t="s">
        <v>312</v>
      </c>
      <c r="K23" s="1">
        <f t="shared" si="1"/>
        <v>0</v>
      </c>
    </row>
    <row r="24" spans="1:11" x14ac:dyDescent="0.2">
      <c r="A24">
        <v>52</v>
      </c>
      <c r="B24" t="s">
        <v>269</v>
      </c>
      <c r="C24">
        <v>1</v>
      </c>
      <c r="D24" t="s">
        <v>295</v>
      </c>
      <c r="E24" t="s">
        <v>310</v>
      </c>
      <c r="F24">
        <v>32</v>
      </c>
      <c r="G24" s="1">
        <f t="shared" si="0"/>
        <v>12</v>
      </c>
      <c r="H24">
        <v>1</v>
      </c>
      <c r="I24" t="s">
        <v>311</v>
      </c>
      <c r="J24" t="s">
        <v>312</v>
      </c>
      <c r="K24" s="1">
        <f t="shared" si="1"/>
        <v>0</v>
      </c>
    </row>
    <row r="25" spans="1:11" x14ac:dyDescent="0.2">
      <c r="A25">
        <v>53</v>
      </c>
      <c r="B25" t="s">
        <v>271</v>
      </c>
      <c r="C25">
        <v>2</v>
      </c>
      <c r="D25" t="s">
        <v>295</v>
      </c>
      <c r="E25" t="s">
        <v>318</v>
      </c>
      <c r="F25">
        <v>2</v>
      </c>
      <c r="G25" s="1">
        <f t="shared" si="0"/>
        <v>2</v>
      </c>
      <c r="H25">
        <v>1</v>
      </c>
      <c r="I25" t="s">
        <v>295</v>
      </c>
      <c r="J25" t="s">
        <v>318</v>
      </c>
      <c r="K25" s="1">
        <f t="shared" si="1"/>
        <v>1</v>
      </c>
    </row>
    <row r="26" spans="1:11" x14ac:dyDescent="0.2">
      <c r="A26">
        <v>54</v>
      </c>
      <c r="B26" t="s">
        <v>271</v>
      </c>
      <c r="C26">
        <v>2</v>
      </c>
      <c r="D26" t="s">
        <v>295</v>
      </c>
      <c r="E26" t="s">
        <v>318</v>
      </c>
      <c r="F26">
        <v>2</v>
      </c>
      <c r="G26" s="1">
        <f t="shared" si="0"/>
        <v>2</v>
      </c>
      <c r="H26">
        <v>1</v>
      </c>
      <c r="I26" t="s">
        <v>295</v>
      </c>
      <c r="J26" t="s">
        <v>318</v>
      </c>
      <c r="K26" s="1">
        <f t="shared" si="1"/>
        <v>1</v>
      </c>
    </row>
    <row r="27" spans="1:11" x14ac:dyDescent="0.2">
      <c r="A27">
        <v>55</v>
      </c>
      <c r="B27" t="s">
        <v>269</v>
      </c>
      <c r="C27">
        <v>3</v>
      </c>
      <c r="D27" t="s">
        <v>295</v>
      </c>
      <c r="E27" t="s">
        <v>310</v>
      </c>
      <c r="F27">
        <v>14</v>
      </c>
      <c r="G27" s="1">
        <f t="shared" si="0"/>
        <v>12</v>
      </c>
      <c r="H27">
        <v>0</v>
      </c>
      <c r="I27" t="s">
        <v>296</v>
      </c>
      <c r="J27" t="s">
        <v>317</v>
      </c>
      <c r="K27" s="1">
        <f t="shared" si="1"/>
        <v>0</v>
      </c>
    </row>
    <row r="28" spans="1:11" x14ac:dyDescent="0.2">
      <c r="A28">
        <v>56</v>
      </c>
      <c r="B28" t="s">
        <v>270</v>
      </c>
      <c r="C28">
        <v>12</v>
      </c>
      <c r="D28" t="s">
        <v>295</v>
      </c>
      <c r="E28" t="s">
        <v>308</v>
      </c>
      <c r="F28">
        <v>12</v>
      </c>
      <c r="G28" s="1">
        <f t="shared" si="0"/>
        <v>12</v>
      </c>
      <c r="H28">
        <v>0</v>
      </c>
      <c r="I28" t="s">
        <v>295</v>
      </c>
      <c r="J28" t="s">
        <v>308</v>
      </c>
      <c r="K28" s="1">
        <f t="shared" si="1"/>
        <v>1</v>
      </c>
    </row>
    <row r="29" spans="1:11" x14ac:dyDescent="0.2">
      <c r="A29">
        <v>60</v>
      </c>
      <c r="B29" t="s">
        <v>270</v>
      </c>
      <c r="C29">
        <v>2</v>
      </c>
      <c r="D29" t="s">
        <v>295</v>
      </c>
      <c r="E29" t="s">
        <v>308</v>
      </c>
      <c r="F29">
        <v>13</v>
      </c>
      <c r="G29" s="1">
        <f t="shared" si="0"/>
        <v>12</v>
      </c>
      <c r="H29">
        <v>0</v>
      </c>
      <c r="I29" t="s">
        <v>296</v>
      </c>
      <c r="J29" t="s">
        <v>309</v>
      </c>
      <c r="K29" s="1">
        <f t="shared" si="1"/>
        <v>0</v>
      </c>
    </row>
    <row r="30" spans="1:11" x14ac:dyDescent="0.2">
      <c r="A30">
        <v>61</v>
      </c>
      <c r="B30" t="s">
        <v>269</v>
      </c>
      <c r="C30">
        <v>2</v>
      </c>
      <c r="D30" t="s">
        <v>295</v>
      </c>
      <c r="E30" t="s">
        <v>310</v>
      </c>
      <c r="F30">
        <v>7</v>
      </c>
      <c r="G30" s="1">
        <f t="shared" si="0"/>
        <v>7</v>
      </c>
      <c r="H30">
        <v>0</v>
      </c>
      <c r="I30" t="s">
        <v>295</v>
      </c>
      <c r="J30" t="s">
        <v>310</v>
      </c>
      <c r="K30" s="1">
        <f t="shared" si="1"/>
        <v>1</v>
      </c>
    </row>
    <row r="31" spans="1:11" x14ac:dyDescent="0.2">
      <c r="A31">
        <v>62</v>
      </c>
      <c r="B31" t="s">
        <v>269</v>
      </c>
      <c r="C31">
        <v>3</v>
      </c>
      <c r="D31" t="s">
        <v>295</v>
      </c>
      <c r="E31" t="s">
        <v>310</v>
      </c>
      <c r="F31">
        <v>22</v>
      </c>
      <c r="G31" s="1">
        <f t="shared" si="0"/>
        <v>12</v>
      </c>
      <c r="H31">
        <v>0</v>
      </c>
      <c r="I31" t="s">
        <v>296</v>
      </c>
      <c r="J31" t="s">
        <v>317</v>
      </c>
      <c r="K31" s="1">
        <f t="shared" si="1"/>
        <v>0</v>
      </c>
    </row>
    <row r="32" spans="1:11" x14ac:dyDescent="0.2">
      <c r="A32">
        <v>63</v>
      </c>
      <c r="B32" t="s">
        <v>270</v>
      </c>
      <c r="C32">
        <v>3</v>
      </c>
      <c r="D32" t="s">
        <v>295</v>
      </c>
      <c r="E32" t="s">
        <v>308</v>
      </c>
      <c r="F32">
        <v>12</v>
      </c>
      <c r="G32" s="1">
        <f t="shared" si="0"/>
        <v>12</v>
      </c>
      <c r="H32">
        <v>0</v>
      </c>
      <c r="I32" t="s">
        <v>295</v>
      </c>
      <c r="J32" t="s">
        <v>308</v>
      </c>
      <c r="K32" s="1">
        <f t="shared" si="1"/>
        <v>1</v>
      </c>
    </row>
    <row r="33" spans="1:11" x14ac:dyDescent="0.2">
      <c r="A33">
        <v>65</v>
      </c>
      <c r="B33" t="s">
        <v>269</v>
      </c>
      <c r="C33">
        <v>3</v>
      </c>
      <c r="D33" t="s">
        <v>295</v>
      </c>
      <c r="E33" t="s">
        <v>310</v>
      </c>
      <c r="F33">
        <v>11</v>
      </c>
      <c r="G33" s="1">
        <f t="shared" si="0"/>
        <v>11</v>
      </c>
      <c r="H33">
        <v>0</v>
      </c>
      <c r="I33" t="s">
        <v>295</v>
      </c>
      <c r="J33" t="s">
        <v>310</v>
      </c>
      <c r="K33" s="1">
        <f t="shared" si="1"/>
        <v>1</v>
      </c>
    </row>
    <row r="34" spans="1:11" x14ac:dyDescent="0.2">
      <c r="A34">
        <v>66</v>
      </c>
      <c r="B34" t="s">
        <v>271</v>
      </c>
      <c r="C34">
        <v>3</v>
      </c>
      <c r="D34" t="s">
        <v>295</v>
      </c>
      <c r="E34" t="s">
        <v>318</v>
      </c>
      <c r="F34">
        <v>6</v>
      </c>
      <c r="G34" s="1">
        <f t="shared" si="0"/>
        <v>6</v>
      </c>
      <c r="H34">
        <v>1</v>
      </c>
      <c r="I34" t="s">
        <v>295</v>
      </c>
      <c r="J34" t="s">
        <v>318</v>
      </c>
      <c r="K34" s="1">
        <f t="shared" si="1"/>
        <v>1</v>
      </c>
    </row>
    <row r="35" spans="1:11" x14ac:dyDescent="0.2">
      <c r="A35">
        <v>68</v>
      </c>
      <c r="B35" t="s">
        <v>269</v>
      </c>
      <c r="C35">
        <v>4</v>
      </c>
      <c r="D35" t="s">
        <v>295</v>
      </c>
      <c r="E35" t="s">
        <v>310</v>
      </c>
      <c r="F35">
        <v>15</v>
      </c>
      <c r="G35" s="1">
        <f t="shared" si="0"/>
        <v>12</v>
      </c>
      <c r="H35">
        <v>1</v>
      </c>
      <c r="I35" t="s">
        <v>296</v>
      </c>
      <c r="J35" t="s">
        <v>317</v>
      </c>
      <c r="K35" s="1">
        <f t="shared" si="1"/>
        <v>0</v>
      </c>
    </row>
    <row r="36" spans="1:11" x14ac:dyDescent="0.2">
      <c r="A36">
        <v>73</v>
      </c>
      <c r="B36" t="s">
        <v>270</v>
      </c>
      <c r="C36">
        <v>3</v>
      </c>
      <c r="D36" t="s">
        <v>295</v>
      </c>
      <c r="E36" t="s">
        <v>308</v>
      </c>
      <c r="F36">
        <v>17</v>
      </c>
      <c r="G36" s="1">
        <f t="shared" si="0"/>
        <v>12</v>
      </c>
      <c r="H36">
        <v>0</v>
      </c>
      <c r="I36" t="s">
        <v>296</v>
      </c>
      <c r="J36" t="s">
        <v>309</v>
      </c>
      <c r="K36" s="1">
        <f t="shared" si="1"/>
        <v>0</v>
      </c>
    </row>
    <row r="37" spans="1:11" x14ac:dyDescent="0.2">
      <c r="A37">
        <v>74</v>
      </c>
      <c r="B37" t="s">
        <v>269</v>
      </c>
      <c r="C37">
        <v>3</v>
      </c>
      <c r="D37" t="s">
        <v>295</v>
      </c>
      <c r="E37" t="s">
        <v>310</v>
      </c>
      <c r="F37">
        <v>17</v>
      </c>
      <c r="G37" s="1">
        <f t="shared" si="0"/>
        <v>12</v>
      </c>
      <c r="H37">
        <v>0</v>
      </c>
      <c r="I37" t="s">
        <v>296</v>
      </c>
      <c r="J37" t="s">
        <v>317</v>
      </c>
      <c r="K37" s="1">
        <f t="shared" si="1"/>
        <v>0</v>
      </c>
    </row>
    <row r="38" spans="1:11" x14ac:dyDescent="0.2">
      <c r="A38">
        <v>75</v>
      </c>
      <c r="B38" t="s">
        <v>270</v>
      </c>
      <c r="C38">
        <v>7</v>
      </c>
      <c r="D38" t="s">
        <v>295</v>
      </c>
      <c r="E38" t="s">
        <v>308</v>
      </c>
      <c r="F38">
        <v>30</v>
      </c>
      <c r="G38" s="1">
        <f t="shared" si="0"/>
        <v>12</v>
      </c>
      <c r="H38">
        <v>0</v>
      </c>
      <c r="I38" t="s">
        <v>311</v>
      </c>
      <c r="J38" t="s">
        <v>316</v>
      </c>
      <c r="K38" s="1">
        <f t="shared" si="1"/>
        <v>0</v>
      </c>
    </row>
    <row r="39" spans="1:11" x14ac:dyDescent="0.2">
      <c r="A39">
        <v>76</v>
      </c>
      <c r="B39" t="s">
        <v>270</v>
      </c>
      <c r="C39">
        <v>7</v>
      </c>
      <c r="D39" t="s">
        <v>295</v>
      </c>
      <c r="E39" t="s">
        <v>308</v>
      </c>
      <c r="F39">
        <v>29</v>
      </c>
      <c r="G39" s="1">
        <f t="shared" si="0"/>
        <v>12</v>
      </c>
      <c r="H39">
        <v>0</v>
      </c>
      <c r="I39" t="s">
        <v>311</v>
      </c>
      <c r="J39" t="s">
        <v>316</v>
      </c>
      <c r="K39" s="1">
        <f t="shared" si="1"/>
        <v>0</v>
      </c>
    </row>
    <row r="40" spans="1:11" x14ac:dyDescent="0.2">
      <c r="A40">
        <v>77</v>
      </c>
      <c r="B40" t="s">
        <v>270</v>
      </c>
      <c r="C40">
        <v>7</v>
      </c>
      <c r="D40" t="s">
        <v>295</v>
      </c>
      <c r="E40" t="s">
        <v>308</v>
      </c>
      <c r="F40">
        <v>25</v>
      </c>
      <c r="G40" s="1">
        <f t="shared" si="0"/>
        <v>12</v>
      </c>
      <c r="H40">
        <v>1</v>
      </c>
      <c r="I40" t="s">
        <v>311</v>
      </c>
      <c r="J40" t="s">
        <v>316</v>
      </c>
      <c r="K40" s="1">
        <f t="shared" si="1"/>
        <v>0</v>
      </c>
    </row>
    <row r="41" spans="1:11" x14ac:dyDescent="0.2">
      <c r="A41">
        <v>78</v>
      </c>
      <c r="B41" t="s">
        <v>270</v>
      </c>
      <c r="C41">
        <v>7</v>
      </c>
      <c r="D41" t="s">
        <v>295</v>
      </c>
      <c r="E41" t="s">
        <v>308</v>
      </c>
      <c r="F41">
        <v>7</v>
      </c>
      <c r="G41" s="1">
        <f t="shared" si="0"/>
        <v>7</v>
      </c>
      <c r="H41">
        <v>0</v>
      </c>
      <c r="I41" t="s">
        <v>295</v>
      </c>
      <c r="J41" t="s">
        <v>308</v>
      </c>
      <c r="K41" s="1">
        <f t="shared" si="1"/>
        <v>1</v>
      </c>
    </row>
    <row r="42" spans="1:11" x14ac:dyDescent="0.2">
      <c r="A42">
        <v>80</v>
      </c>
      <c r="B42" t="s">
        <v>271</v>
      </c>
      <c r="C42">
        <v>2</v>
      </c>
      <c r="D42" t="s">
        <v>295</v>
      </c>
      <c r="E42" t="s">
        <v>318</v>
      </c>
      <c r="F42">
        <v>2</v>
      </c>
      <c r="G42" s="1">
        <f t="shared" si="0"/>
        <v>2</v>
      </c>
      <c r="H42">
        <v>1</v>
      </c>
      <c r="I42" t="s">
        <v>295</v>
      </c>
      <c r="J42" t="s">
        <v>318</v>
      </c>
      <c r="K42" s="1">
        <f t="shared" si="1"/>
        <v>1</v>
      </c>
    </row>
    <row r="43" spans="1:11" x14ac:dyDescent="0.2">
      <c r="A43">
        <v>81</v>
      </c>
      <c r="B43" t="s">
        <v>271</v>
      </c>
      <c r="C43">
        <v>2</v>
      </c>
      <c r="D43" t="s">
        <v>295</v>
      </c>
      <c r="E43" t="s">
        <v>318</v>
      </c>
      <c r="F43">
        <v>3</v>
      </c>
      <c r="G43" s="1">
        <f t="shared" si="0"/>
        <v>3</v>
      </c>
      <c r="H43">
        <v>1</v>
      </c>
      <c r="I43" t="s">
        <v>295</v>
      </c>
      <c r="J43" t="s">
        <v>318</v>
      </c>
      <c r="K43" s="1">
        <f t="shared" si="1"/>
        <v>1</v>
      </c>
    </row>
    <row r="44" spans="1:11" x14ac:dyDescent="0.2">
      <c r="A44">
        <v>82</v>
      </c>
      <c r="B44" t="s">
        <v>271</v>
      </c>
      <c r="C44">
        <v>2</v>
      </c>
      <c r="D44" t="s">
        <v>295</v>
      </c>
      <c r="E44" t="s">
        <v>318</v>
      </c>
      <c r="F44">
        <v>3</v>
      </c>
      <c r="G44" s="1">
        <f t="shared" si="0"/>
        <v>3</v>
      </c>
      <c r="H44">
        <v>1</v>
      </c>
      <c r="I44" t="s">
        <v>295</v>
      </c>
      <c r="J44" t="s">
        <v>318</v>
      </c>
      <c r="K44" s="1">
        <f t="shared" si="1"/>
        <v>1</v>
      </c>
    </row>
    <row r="45" spans="1:11" x14ac:dyDescent="0.2">
      <c r="A45">
        <v>83</v>
      </c>
      <c r="B45" t="s">
        <v>270</v>
      </c>
      <c r="C45">
        <v>3</v>
      </c>
      <c r="D45" t="s">
        <v>295</v>
      </c>
      <c r="E45" t="s">
        <v>308</v>
      </c>
      <c r="F45">
        <v>36</v>
      </c>
      <c r="G45" s="1">
        <f t="shared" si="0"/>
        <v>12</v>
      </c>
      <c r="H45">
        <v>0</v>
      </c>
      <c r="I45" t="s">
        <v>311</v>
      </c>
      <c r="J45" t="s">
        <v>316</v>
      </c>
      <c r="K45" s="1">
        <f t="shared" si="1"/>
        <v>0</v>
      </c>
    </row>
    <row r="46" spans="1:11" x14ac:dyDescent="0.2">
      <c r="A46">
        <v>84</v>
      </c>
      <c r="B46" t="s">
        <v>271</v>
      </c>
      <c r="C46">
        <v>3</v>
      </c>
      <c r="D46" t="s">
        <v>295</v>
      </c>
      <c r="E46" t="s">
        <v>318</v>
      </c>
      <c r="F46">
        <v>4</v>
      </c>
      <c r="G46" s="1">
        <f t="shared" si="0"/>
        <v>4</v>
      </c>
      <c r="H46">
        <v>1</v>
      </c>
      <c r="I46" t="s">
        <v>295</v>
      </c>
      <c r="J46" t="s">
        <v>318</v>
      </c>
      <c r="K46" s="1">
        <f t="shared" si="1"/>
        <v>1</v>
      </c>
    </row>
    <row r="47" spans="1:11" x14ac:dyDescent="0.2">
      <c r="A47">
        <v>85</v>
      </c>
      <c r="B47" t="s">
        <v>270</v>
      </c>
      <c r="C47">
        <v>5</v>
      </c>
      <c r="D47" t="s">
        <v>295</v>
      </c>
      <c r="E47" t="s">
        <v>308</v>
      </c>
      <c r="F47">
        <v>6</v>
      </c>
      <c r="G47" s="1">
        <f t="shared" si="0"/>
        <v>6</v>
      </c>
      <c r="H47">
        <v>1</v>
      </c>
      <c r="I47" t="s">
        <v>295</v>
      </c>
      <c r="J47" t="s">
        <v>308</v>
      </c>
      <c r="K47" s="1">
        <f t="shared" si="1"/>
        <v>1</v>
      </c>
    </row>
    <row r="48" spans="1:11" x14ac:dyDescent="0.2">
      <c r="A48">
        <v>88</v>
      </c>
      <c r="B48" t="s">
        <v>270</v>
      </c>
      <c r="C48">
        <v>4</v>
      </c>
      <c r="D48" t="s">
        <v>295</v>
      </c>
      <c r="E48" t="s">
        <v>308</v>
      </c>
      <c r="F48">
        <v>21</v>
      </c>
      <c r="G48" s="1">
        <f t="shared" si="0"/>
        <v>12</v>
      </c>
      <c r="H48">
        <v>1</v>
      </c>
      <c r="I48" t="s">
        <v>296</v>
      </c>
      <c r="J48" t="s">
        <v>309</v>
      </c>
      <c r="K48" s="1">
        <f t="shared" si="1"/>
        <v>0</v>
      </c>
    </row>
    <row r="49" spans="1:11" x14ac:dyDescent="0.2">
      <c r="A49">
        <v>89</v>
      </c>
      <c r="B49" t="s">
        <v>270</v>
      </c>
      <c r="C49">
        <v>4</v>
      </c>
      <c r="D49" t="s">
        <v>295</v>
      </c>
      <c r="E49" t="s">
        <v>308</v>
      </c>
      <c r="F49">
        <v>29</v>
      </c>
      <c r="G49" s="1">
        <f t="shared" si="0"/>
        <v>12</v>
      </c>
      <c r="H49">
        <v>1</v>
      </c>
      <c r="I49" t="s">
        <v>311</v>
      </c>
      <c r="J49" t="s">
        <v>316</v>
      </c>
      <c r="K49" s="1">
        <f t="shared" si="1"/>
        <v>0</v>
      </c>
    </row>
    <row r="50" spans="1:11" x14ac:dyDescent="0.2">
      <c r="A50">
        <v>90</v>
      </c>
      <c r="B50" t="s">
        <v>269</v>
      </c>
      <c r="C50">
        <v>3</v>
      </c>
      <c r="D50" t="s">
        <v>295</v>
      </c>
      <c r="E50" t="s">
        <v>310</v>
      </c>
      <c r="F50">
        <v>6</v>
      </c>
      <c r="G50" s="1">
        <f t="shared" si="0"/>
        <v>6</v>
      </c>
      <c r="H50">
        <v>1</v>
      </c>
      <c r="I50" t="s">
        <v>295</v>
      </c>
      <c r="J50" t="s">
        <v>310</v>
      </c>
      <c r="K50" s="1">
        <f t="shared" si="1"/>
        <v>1</v>
      </c>
    </row>
    <row r="51" spans="1:11" x14ac:dyDescent="0.2">
      <c r="A51">
        <v>91</v>
      </c>
      <c r="B51" t="s">
        <v>271</v>
      </c>
      <c r="C51">
        <v>0</v>
      </c>
      <c r="D51" t="s">
        <v>295</v>
      </c>
      <c r="E51" t="s">
        <v>318</v>
      </c>
      <c r="F51">
        <v>0</v>
      </c>
      <c r="G51" s="1">
        <f t="shared" si="0"/>
        <v>0</v>
      </c>
      <c r="H51">
        <v>1</v>
      </c>
      <c r="I51" t="s">
        <v>295</v>
      </c>
      <c r="J51" t="s">
        <v>318</v>
      </c>
      <c r="K51" s="1">
        <f t="shared" si="1"/>
        <v>1</v>
      </c>
    </row>
    <row r="52" spans="1:11" x14ac:dyDescent="0.2">
      <c r="A52">
        <v>92</v>
      </c>
      <c r="B52" t="s">
        <v>271</v>
      </c>
      <c r="C52">
        <v>0</v>
      </c>
      <c r="D52" t="s">
        <v>295</v>
      </c>
      <c r="E52" t="s">
        <v>318</v>
      </c>
      <c r="F52">
        <v>0</v>
      </c>
      <c r="G52" s="1">
        <f t="shared" si="0"/>
        <v>0</v>
      </c>
      <c r="H52">
        <v>1</v>
      </c>
      <c r="I52" t="s">
        <v>295</v>
      </c>
      <c r="J52" t="s">
        <v>318</v>
      </c>
      <c r="K52" s="1">
        <f t="shared" si="1"/>
        <v>1</v>
      </c>
    </row>
    <row r="53" spans="1:11" x14ac:dyDescent="0.2">
      <c r="A53">
        <v>94</v>
      </c>
      <c r="B53" t="s">
        <v>271</v>
      </c>
      <c r="C53">
        <v>1</v>
      </c>
      <c r="D53" t="s">
        <v>295</v>
      </c>
      <c r="E53" t="s">
        <v>318</v>
      </c>
      <c r="F53">
        <v>11</v>
      </c>
      <c r="G53" s="1">
        <f t="shared" si="0"/>
        <v>11</v>
      </c>
      <c r="H53">
        <v>0</v>
      </c>
      <c r="I53" t="s">
        <v>295</v>
      </c>
      <c r="J53" t="s">
        <v>318</v>
      </c>
      <c r="K53" s="1">
        <f t="shared" si="1"/>
        <v>1</v>
      </c>
    </row>
    <row r="54" spans="1:11" x14ac:dyDescent="0.2">
      <c r="A54">
        <v>95</v>
      </c>
      <c r="B54" t="s">
        <v>271</v>
      </c>
      <c r="C54">
        <v>1</v>
      </c>
      <c r="D54" t="s">
        <v>295</v>
      </c>
      <c r="E54" t="s">
        <v>318</v>
      </c>
      <c r="F54">
        <v>10</v>
      </c>
      <c r="G54" s="1">
        <f t="shared" si="0"/>
        <v>10</v>
      </c>
      <c r="H54">
        <v>0</v>
      </c>
      <c r="I54" t="s">
        <v>295</v>
      </c>
      <c r="J54" t="s">
        <v>318</v>
      </c>
      <c r="K54" s="1">
        <f t="shared" si="1"/>
        <v>1</v>
      </c>
    </row>
    <row r="55" spans="1:11" x14ac:dyDescent="0.2">
      <c r="A55">
        <v>96</v>
      </c>
      <c r="B55" t="s">
        <v>270</v>
      </c>
      <c r="C55">
        <v>3</v>
      </c>
      <c r="D55" t="s">
        <v>295</v>
      </c>
      <c r="E55" t="s">
        <v>308</v>
      </c>
      <c r="F55">
        <v>8</v>
      </c>
      <c r="G55" s="1">
        <f t="shared" si="0"/>
        <v>8</v>
      </c>
      <c r="H55">
        <v>0</v>
      </c>
      <c r="I55" t="s">
        <v>295</v>
      </c>
      <c r="J55" t="s">
        <v>308</v>
      </c>
      <c r="K55" s="1">
        <f t="shared" si="1"/>
        <v>1</v>
      </c>
    </row>
    <row r="56" spans="1:11" x14ac:dyDescent="0.2">
      <c r="A56">
        <v>97</v>
      </c>
      <c r="B56" t="s">
        <v>269</v>
      </c>
      <c r="C56">
        <v>3</v>
      </c>
      <c r="D56" t="s">
        <v>295</v>
      </c>
      <c r="E56" t="s">
        <v>310</v>
      </c>
      <c r="F56">
        <v>4</v>
      </c>
      <c r="G56" s="1">
        <f t="shared" si="0"/>
        <v>4</v>
      </c>
      <c r="H56">
        <v>1</v>
      </c>
      <c r="I56" t="s">
        <v>295</v>
      </c>
      <c r="J56" t="s">
        <v>310</v>
      </c>
      <c r="K56" s="1">
        <f t="shared" si="1"/>
        <v>1</v>
      </c>
    </row>
    <row r="57" spans="1:11" x14ac:dyDescent="0.2">
      <c r="A57">
        <v>101</v>
      </c>
      <c r="B57" t="s">
        <v>271</v>
      </c>
      <c r="C57">
        <v>2</v>
      </c>
      <c r="D57" t="s">
        <v>295</v>
      </c>
      <c r="E57" t="s">
        <v>318</v>
      </c>
      <c r="F57">
        <v>7</v>
      </c>
      <c r="G57" s="1">
        <f t="shared" si="0"/>
        <v>7</v>
      </c>
      <c r="H57">
        <v>1</v>
      </c>
      <c r="I57" t="s">
        <v>295</v>
      </c>
      <c r="J57" t="s">
        <v>318</v>
      </c>
      <c r="K57" s="1">
        <f t="shared" si="1"/>
        <v>1</v>
      </c>
    </row>
    <row r="58" spans="1:11" x14ac:dyDescent="0.2">
      <c r="A58">
        <v>102</v>
      </c>
      <c r="B58" t="s">
        <v>271</v>
      </c>
      <c r="C58">
        <v>2</v>
      </c>
      <c r="D58" t="s">
        <v>295</v>
      </c>
      <c r="E58" t="s">
        <v>318</v>
      </c>
      <c r="F58">
        <v>7</v>
      </c>
      <c r="G58" s="1">
        <f t="shared" si="0"/>
        <v>7</v>
      </c>
      <c r="H58">
        <v>1</v>
      </c>
      <c r="I58" t="s">
        <v>295</v>
      </c>
      <c r="J58" t="s">
        <v>318</v>
      </c>
      <c r="K58" s="1">
        <f t="shared" si="1"/>
        <v>1</v>
      </c>
    </row>
    <row r="59" spans="1:11" x14ac:dyDescent="0.2">
      <c r="A59">
        <v>104</v>
      </c>
      <c r="B59" t="s">
        <v>271</v>
      </c>
      <c r="C59">
        <v>2</v>
      </c>
      <c r="D59" t="s">
        <v>295</v>
      </c>
      <c r="E59" t="s">
        <v>318</v>
      </c>
      <c r="F59">
        <v>5</v>
      </c>
      <c r="G59" s="1">
        <f t="shared" si="0"/>
        <v>5</v>
      </c>
      <c r="H59">
        <v>1</v>
      </c>
      <c r="I59" t="s">
        <v>295</v>
      </c>
      <c r="J59" t="s">
        <v>318</v>
      </c>
      <c r="K59" s="1">
        <f t="shared" si="1"/>
        <v>1</v>
      </c>
    </row>
    <row r="60" spans="1:11" x14ac:dyDescent="0.2">
      <c r="A60">
        <v>105</v>
      </c>
      <c r="B60" t="s">
        <v>271</v>
      </c>
      <c r="C60">
        <v>2</v>
      </c>
      <c r="D60" t="s">
        <v>295</v>
      </c>
      <c r="E60" t="s">
        <v>318</v>
      </c>
      <c r="F60">
        <v>5</v>
      </c>
      <c r="G60" s="1">
        <f t="shared" si="0"/>
        <v>5</v>
      </c>
      <c r="H60">
        <v>1</v>
      </c>
      <c r="I60" t="s">
        <v>295</v>
      </c>
      <c r="J60" t="s">
        <v>318</v>
      </c>
      <c r="K60" s="1">
        <f t="shared" si="1"/>
        <v>1</v>
      </c>
    </row>
    <row r="61" spans="1:11" x14ac:dyDescent="0.2">
      <c r="A61">
        <v>106</v>
      </c>
      <c r="B61" t="s">
        <v>271</v>
      </c>
      <c r="C61">
        <v>2</v>
      </c>
      <c r="D61" t="s">
        <v>295</v>
      </c>
      <c r="E61" t="s">
        <v>318</v>
      </c>
      <c r="F61">
        <v>5</v>
      </c>
      <c r="G61" s="1">
        <f t="shared" si="0"/>
        <v>5</v>
      </c>
      <c r="H61">
        <v>1</v>
      </c>
      <c r="I61" t="s">
        <v>295</v>
      </c>
      <c r="J61" t="s">
        <v>318</v>
      </c>
      <c r="K61" s="1">
        <f t="shared" si="1"/>
        <v>1</v>
      </c>
    </row>
  </sheetData>
  <autoFilter ref="A1:J1048530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75"/>
  <sheetViews>
    <sheetView workbookViewId="0">
      <selection activeCell="G2" sqref="G2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14.6640625" style="1" bestFit="1" customWidth="1"/>
    <col min="8" max="8" width="16.5" bestFit="1" customWidth="1"/>
    <col min="9" max="9" width="18.33203125" bestFit="1" customWidth="1"/>
    <col min="10" max="10" width="18.5" bestFit="1" customWidth="1"/>
    <col min="11" max="11" width="10.8320312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IF(K2&gt;0,F2,24)</f>
        <v>16</v>
      </c>
      <c r="H2">
        <v>1</v>
      </c>
      <c r="I2" t="s">
        <v>296</v>
      </c>
      <c r="J2" t="s">
        <v>309</v>
      </c>
      <c r="K2" s="1">
        <f>IF(F2&lt;=24,1,0)</f>
        <v>1</v>
      </c>
    </row>
    <row r="3" spans="1:1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 t="shared" ref="G3:G66" si="0">IF(K3&gt;0,F3,24)</f>
        <v>24</v>
      </c>
      <c r="H3">
        <v>1</v>
      </c>
      <c r="I3" t="s">
        <v>311</v>
      </c>
      <c r="J3" t="s">
        <v>312</v>
      </c>
      <c r="K3" s="1">
        <f t="shared" ref="K3:K66" si="1">IF(F3&lt;=24,1,0)</f>
        <v>0</v>
      </c>
    </row>
    <row r="4" spans="1:11" x14ac:dyDescent="0.2">
      <c r="A4">
        <v>8</v>
      </c>
      <c r="B4" t="s">
        <v>270</v>
      </c>
      <c r="C4">
        <v>18</v>
      </c>
      <c r="D4" t="s">
        <v>296</v>
      </c>
      <c r="E4" t="s">
        <v>309</v>
      </c>
      <c r="F4">
        <v>27</v>
      </c>
      <c r="G4" s="1">
        <f t="shared" si="0"/>
        <v>24</v>
      </c>
      <c r="H4">
        <v>1</v>
      </c>
      <c r="I4" t="s">
        <v>311</v>
      </c>
      <c r="J4" t="s">
        <v>316</v>
      </c>
      <c r="K4" s="1">
        <f t="shared" si="1"/>
        <v>0</v>
      </c>
    </row>
    <row r="5" spans="1:11" x14ac:dyDescent="0.2">
      <c r="A5">
        <v>9</v>
      </c>
      <c r="B5" t="s">
        <v>269</v>
      </c>
      <c r="C5">
        <v>15</v>
      </c>
      <c r="D5" t="s">
        <v>296</v>
      </c>
      <c r="E5" t="s">
        <v>317</v>
      </c>
      <c r="F5">
        <v>130</v>
      </c>
      <c r="G5" s="1">
        <f t="shared" si="0"/>
        <v>24</v>
      </c>
      <c r="H5">
        <v>1</v>
      </c>
      <c r="I5" t="s">
        <v>313</v>
      </c>
      <c r="J5" t="s">
        <v>315</v>
      </c>
      <c r="K5" s="1">
        <f t="shared" si="1"/>
        <v>0</v>
      </c>
    </row>
    <row r="6" spans="1:11" x14ac:dyDescent="0.2">
      <c r="A6">
        <v>10</v>
      </c>
      <c r="B6" t="s">
        <v>269</v>
      </c>
      <c r="C6">
        <v>24</v>
      </c>
      <c r="D6" t="s">
        <v>296</v>
      </c>
      <c r="E6" t="s">
        <v>317</v>
      </c>
      <c r="F6">
        <v>79</v>
      </c>
      <c r="G6" s="1">
        <f t="shared" si="0"/>
        <v>24</v>
      </c>
      <c r="H6">
        <v>1</v>
      </c>
      <c r="I6" t="s">
        <v>313</v>
      </c>
      <c r="J6" t="s">
        <v>315</v>
      </c>
      <c r="K6" s="1">
        <f t="shared" si="1"/>
        <v>0</v>
      </c>
    </row>
    <row r="7" spans="1:11" x14ac:dyDescent="0.2">
      <c r="A7">
        <v>12</v>
      </c>
      <c r="B7" t="s">
        <v>269</v>
      </c>
      <c r="C7">
        <v>5</v>
      </c>
      <c r="D7" t="s">
        <v>295</v>
      </c>
      <c r="E7" t="s">
        <v>310</v>
      </c>
      <c r="F7">
        <v>68</v>
      </c>
      <c r="G7" s="1">
        <f t="shared" si="0"/>
        <v>24</v>
      </c>
      <c r="H7">
        <v>0</v>
      </c>
      <c r="I7" t="s">
        <v>313</v>
      </c>
      <c r="J7" t="s">
        <v>315</v>
      </c>
      <c r="K7" s="1">
        <f t="shared" si="1"/>
        <v>0</v>
      </c>
    </row>
    <row r="8" spans="1:11" x14ac:dyDescent="0.2">
      <c r="A8">
        <v>13</v>
      </c>
      <c r="B8" t="s">
        <v>269</v>
      </c>
      <c r="C8">
        <v>5</v>
      </c>
      <c r="D8" t="s">
        <v>295</v>
      </c>
      <c r="E8" t="s">
        <v>310</v>
      </c>
      <c r="F8">
        <v>22</v>
      </c>
      <c r="G8" s="1">
        <f t="shared" si="0"/>
        <v>22</v>
      </c>
      <c r="H8">
        <v>1</v>
      </c>
      <c r="I8" t="s">
        <v>296</v>
      </c>
      <c r="J8" t="s">
        <v>317</v>
      </c>
      <c r="K8" s="1">
        <f t="shared" si="1"/>
        <v>1</v>
      </c>
    </row>
    <row r="9" spans="1:11" hidden="1" x14ac:dyDescent="0.2">
      <c r="A9">
        <v>16</v>
      </c>
      <c r="B9" t="s">
        <v>271</v>
      </c>
      <c r="C9">
        <v>3</v>
      </c>
      <c r="D9" t="s">
        <v>295</v>
      </c>
      <c r="E9" t="s">
        <v>318</v>
      </c>
      <c r="F9">
        <v>4</v>
      </c>
      <c r="G9" s="1">
        <f t="shared" si="0"/>
        <v>4</v>
      </c>
      <c r="H9">
        <v>1</v>
      </c>
      <c r="I9" t="s">
        <v>295</v>
      </c>
      <c r="J9" t="s">
        <v>318</v>
      </c>
      <c r="K9" s="1">
        <f t="shared" si="1"/>
        <v>1</v>
      </c>
    </row>
    <row r="10" spans="1:11" hidden="1" x14ac:dyDescent="0.2">
      <c r="A10">
        <v>17</v>
      </c>
      <c r="B10" t="s">
        <v>270</v>
      </c>
      <c r="C10">
        <v>3</v>
      </c>
      <c r="D10" t="s">
        <v>295</v>
      </c>
      <c r="E10" t="s">
        <v>308</v>
      </c>
      <c r="F10">
        <v>4</v>
      </c>
      <c r="G10" s="1">
        <f t="shared" si="0"/>
        <v>4</v>
      </c>
      <c r="H10">
        <v>1</v>
      </c>
      <c r="I10" t="s">
        <v>295</v>
      </c>
      <c r="J10" t="s">
        <v>308</v>
      </c>
      <c r="K10" s="1">
        <f t="shared" si="1"/>
        <v>1</v>
      </c>
    </row>
    <row r="11" spans="1:11" hidden="1" x14ac:dyDescent="0.2">
      <c r="A11">
        <v>18</v>
      </c>
      <c r="B11" t="s">
        <v>271</v>
      </c>
      <c r="C11">
        <v>3</v>
      </c>
      <c r="D11" t="s">
        <v>295</v>
      </c>
      <c r="E11" t="s">
        <v>318</v>
      </c>
      <c r="F11">
        <v>4</v>
      </c>
      <c r="G11" s="1">
        <f t="shared" si="0"/>
        <v>4</v>
      </c>
      <c r="H11">
        <v>1</v>
      </c>
      <c r="I11" t="s">
        <v>295</v>
      </c>
      <c r="J11" t="s">
        <v>318</v>
      </c>
      <c r="K11" s="1">
        <f t="shared" si="1"/>
        <v>1</v>
      </c>
    </row>
    <row r="12" spans="1:11" x14ac:dyDescent="0.2">
      <c r="A12">
        <v>19</v>
      </c>
      <c r="B12" t="s">
        <v>270</v>
      </c>
      <c r="C12">
        <v>24</v>
      </c>
      <c r="D12" t="s">
        <v>296</v>
      </c>
      <c r="E12" t="s">
        <v>309</v>
      </c>
      <c r="F12">
        <v>86</v>
      </c>
      <c r="G12" s="1">
        <f t="shared" si="0"/>
        <v>24</v>
      </c>
      <c r="H12">
        <v>1</v>
      </c>
      <c r="I12" t="s">
        <v>313</v>
      </c>
      <c r="J12" t="s">
        <v>314</v>
      </c>
      <c r="K12" s="1">
        <f t="shared" si="1"/>
        <v>0</v>
      </c>
    </row>
    <row r="13" spans="1:11" x14ac:dyDescent="0.2">
      <c r="A13">
        <v>20</v>
      </c>
      <c r="B13" t="s">
        <v>270</v>
      </c>
      <c r="C13">
        <v>8</v>
      </c>
      <c r="D13" t="s">
        <v>295</v>
      </c>
      <c r="E13" t="s">
        <v>308</v>
      </c>
      <c r="F13">
        <v>23</v>
      </c>
      <c r="G13" s="1">
        <f t="shared" si="0"/>
        <v>23</v>
      </c>
      <c r="H13">
        <v>0</v>
      </c>
      <c r="I13" t="s">
        <v>296</v>
      </c>
      <c r="J13" t="s">
        <v>309</v>
      </c>
      <c r="K13" s="1">
        <f t="shared" si="1"/>
        <v>1</v>
      </c>
    </row>
    <row r="14" spans="1:11" hidden="1" x14ac:dyDescent="0.2">
      <c r="A14">
        <v>21</v>
      </c>
      <c r="B14" t="s">
        <v>269</v>
      </c>
      <c r="C14">
        <v>8</v>
      </c>
      <c r="D14" t="s">
        <v>295</v>
      </c>
      <c r="E14" t="s">
        <v>310</v>
      </c>
      <c r="F14">
        <v>10</v>
      </c>
      <c r="G14" s="1">
        <f t="shared" si="0"/>
        <v>10</v>
      </c>
      <c r="H14">
        <v>1</v>
      </c>
      <c r="I14" t="s">
        <v>295</v>
      </c>
      <c r="J14" t="s">
        <v>310</v>
      </c>
      <c r="K14" s="1">
        <f t="shared" si="1"/>
        <v>1</v>
      </c>
    </row>
    <row r="15" spans="1:11" x14ac:dyDescent="0.2">
      <c r="A15">
        <v>24</v>
      </c>
      <c r="B15" t="s">
        <v>270</v>
      </c>
      <c r="C15">
        <v>18</v>
      </c>
      <c r="D15" t="s">
        <v>296</v>
      </c>
      <c r="E15" t="s">
        <v>309</v>
      </c>
      <c r="F15">
        <v>22</v>
      </c>
      <c r="G15" s="1">
        <f t="shared" si="0"/>
        <v>22</v>
      </c>
      <c r="H15">
        <v>1</v>
      </c>
      <c r="I15" t="s">
        <v>296</v>
      </c>
      <c r="J15" t="s">
        <v>309</v>
      </c>
      <c r="K15" s="1">
        <f t="shared" si="1"/>
        <v>1</v>
      </c>
    </row>
    <row r="16" spans="1:11" x14ac:dyDescent="0.2">
      <c r="A16">
        <v>25</v>
      </c>
      <c r="B16" t="s">
        <v>270</v>
      </c>
      <c r="C16">
        <v>6</v>
      </c>
      <c r="D16" t="s">
        <v>295</v>
      </c>
      <c r="E16" t="s">
        <v>308</v>
      </c>
      <c r="F16">
        <v>60</v>
      </c>
      <c r="G16" s="1">
        <f t="shared" si="0"/>
        <v>24</v>
      </c>
      <c r="H16">
        <v>0</v>
      </c>
      <c r="I16" t="s">
        <v>313</v>
      </c>
      <c r="J16" t="s">
        <v>314</v>
      </c>
      <c r="K16" s="1">
        <f t="shared" si="1"/>
        <v>0</v>
      </c>
    </row>
    <row r="17" spans="1:11" x14ac:dyDescent="0.2">
      <c r="A17">
        <v>26</v>
      </c>
      <c r="B17" t="s">
        <v>270</v>
      </c>
      <c r="C17">
        <v>6</v>
      </c>
      <c r="D17" t="s">
        <v>295</v>
      </c>
      <c r="E17" t="s">
        <v>308</v>
      </c>
      <c r="F17">
        <v>16</v>
      </c>
      <c r="G17" s="1">
        <f t="shared" si="0"/>
        <v>16</v>
      </c>
      <c r="H17">
        <v>1</v>
      </c>
      <c r="I17" t="s">
        <v>296</v>
      </c>
      <c r="J17" t="s">
        <v>309</v>
      </c>
      <c r="K17" s="1">
        <f t="shared" si="1"/>
        <v>1</v>
      </c>
    </row>
    <row r="18" spans="1:11" x14ac:dyDescent="0.2">
      <c r="A18">
        <v>27</v>
      </c>
      <c r="B18" t="s">
        <v>269</v>
      </c>
      <c r="C18">
        <v>1</v>
      </c>
      <c r="D18" t="s">
        <v>295</v>
      </c>
      <c r="E18" t="s">
        <v>310</v>
      </c>
      <c r="F18">
        <v>87</v>
      </c>
      <c r="G18" s="1">
        <f t="shared" si="0"/>
        <v>24</v>
      </c>
      <c r="H18">
        <v>0</v>
      </c>
      <c r="I18" t="s">
        <v>313</v>
      </c>
      <c r="J18" t="s">
        <v>315</v>
      </c>
      <c r="K18" s="1">
        <f t="shared" si="1"/>
        <v>0</v>
      </c>
    </row>
    <row r="19" spans="1:11" x14ac:dyDescent="0.2">
      <c r="A19">
        <v>29</v>
      </c>
      <c r="B19" t="s">
        <v>270</v>
      </c>
      <c r="C19">
        <v>1</v>
      </c>
      <c r="D19" t="s">
        <v>295</v>
      </c>
      <c r="E19" t="s">
        <v>308</v>
      </c>
      <c r="F19">
        <v>57</v>
      </c>
      <c r="G19" s="1">
        <f t="shared" si="0"/>
        <v>24</v>
      </c>
      <c r="H19">
        <v>1</v>
      </c>
      <c r="I19" t="s">
        <v>313</v>
      </c>
      <c r="J19" t="s">
        <v>314</v>
      </c>
      <c r="K19" s="1">
        <f t="shared" si="1"/>
        <v>0</v>
      </c>
    </row>
    <row r="20" spans="1:11" x14ac:dyDescent="0.2">
      <c r="A20">
        <v>30</v>
      </c>
      <c r="B20" t="s">
        <v>270</v>
      </c>
      <c r="C20">
        <v>24</v>
      </c>
      <c r="D20" t="s">
        <v>296</v>
      </c>
      <c r="E20" t="s">
        <v>309</v>
      </c>
      <c r="F20">
        <v>31</v>
      </c>
      <c r="G20" s="1">
        <f t="shared" si="0"/>
        <v>24</v>
      </c>
      <c r="H20">
        <v>0</v>
      </c>
      <c r="I20" t="s">
        <v>311</v>
      </c>
      <c r="J20" t="s">
        <v>316</v>
      </c>
      <c r="K20" s="1">
        <f t="shared" si="1"/>
        <v>0</v>
      </c>
    </row>
    <row r="21" spans="1:11" x14ac:dyDescent="0.2">
      <c r="A21">
        <v>32</v>
      </c>
      <c r="B21" t="s">
        <v>269</v>
      </c>
      <c r="C21">
        <v>10</v>
      </c>
      <c r="D21" t="s">
        <v>295</v>
      </c>
      <c r="E21" t="s">
        <v>310</v>
      </c>
      <c r="F21">
        <v>28</v>
      </c>
      <c r="G21" s="1">
        <f t="shared" si="0"/>
        <v>24</v>
      </c>
      <c r="H21">
        <v>1</v>
      </c>
      <c r="I21" t="s">
        <v>311</v>
      </c>
      <c r="J21" t="s">
        <v>312</v>
      </c>
      <c r="K21" s="1">
        <f t="shared" si="1"/>
        <v>0</v>
      </c>
    </row>
    <row r="22" spans="1:11" x14ac:dyDescent="0.2">
      <c r="A22">
        <v>34</v>
      </c>
      <c r="B22" t="s">
        <v>270</v>
      </c>
      <c r="C22">
        <v>24</v>
      </c>
      <c r="D22" t="s">
        <v>296</v>
      </c>
      <c r="E22" t="s">
        <v>309</v>
      </c>
      <c r="F22">
        <v>39</v>
      </c>
      <c r="G22" s="1">
        <f t="shared" si="0"/>
        <v>24</v>
      </c>
      <c r="H22">
        <v>0</v>
      </c>
      <c r="I22" t="s">
        <v>313</v>
      </c>
      <c r="J22" t="s">
        <v>314</v>
      </c>
      <c r="K22" s="1">
        <f t="shared" si="1"/>
        <v>0</v>
      </c>
    </row>
    <row r="23" spans="1:11" x14ac:dyDescent="0.2">
      <c r="A23">
        <v>39</v>
      </c>
      <c r="B23" t="s">
        <v>269</v>
      </c>
      <c r="C23">
        <v>4</v>
      </c>
      <c r="D23" t="s">
        <v>295</v>
      </c>
      <c r="E23" t="s">
        <v>310</v>
      </c>
      <c r="F23">
        <v>54</v>
      </c>
      <c r="G23" s="1">
        <f t="shared" si="0"/>
        <v>24</v>
      </c>
      <c r="H23">
        <v>0</v>
      </c>
      <c r="I23" t="s">
        <v>313</v>
      </c>
      <c r="J23" t="s">
        <v>315</v>
      </c>
      <c r="K23" s="1">
        <f t="shared" si="1"/>
        <v>0</v>
      </c>
    </row>
    <row r="24" spans="1:11" x14ac:dyDescent="0.2">
      <c r="A24">
        <v>40</v>
      </c>
      <c r="B24" t="s">
        <v>269</v>
      </c>
      <c r="C24">
        <v>4</v>
      </c>
      <c r="D24" t="s">
        <v>295</v>
      </c>
      <c r="E24" t="s">
        <v>310</v>
      </c>
      <c r="F24">
        <v>23</v>
      </c>
      <c r="G24" s="1">
        <f t="shared" si="0"/>
        <v>23</v>
      </c>
      <c r="H24">
        <v>1</v>
      </c>
      <c r="I24" t="s">
        <v>296</v>
      </c>
      <c r="J24" t="s">
        <v>317</v>
      </c>
      <c r="K24" s="1">
        <f t="shared" si="1"/>
        <v>1</v>
      </c>
    </row>
    <row r="25" spans="1:11" hidden="1" x14ac:dyDescent="0.2">
      <c r="A25">
        <v>41</v>
      </c>
      <c r="B25" t="s">
        <v>271</v>
      </c>
      <c r="C25">
        <v>4</v>
      </c>
      <c r="D25" t="s">
        <v>295</v>
      </c>
      <c r="E25" t="s">
        <v>318</v>
      </c>
      <c r="F25">
        <v>4</v>
      </c>
      <c r="G25" s="1">
        <f t="shared" si="0"/>
        <v>4</v>
      </c>
      <c r="H25">
        <v>0</v>
      </c>
      <c r="I25" t="s">
        <v>295</v>
      </c>
      <c r="J25" t="s">
        <v>318</v>
      </c>
      <c r="K25" s="1">
        <f t="shared" si="1"/>
        <v>1</v>
      </c>
    </row>
    <row r="26" spans="1:11" x14ac:dyDescent="0.2">
      <c r="A26">
        <v>42</v>
      </c>
      <c r="B26" t="s">
        <v>269</v>
      </c>
      <c r="C26">
        <v>2</v>
      </c>
      <c r="D26" t="s">
        <v>295</v>
      </c>
      <c r="E26" t="s">
        <v>310</v>
      </c>
      <c r="F26">
        <v>73</v>
      </c>
      <c r="G26" s="1">
        <f t="shared" si="0"/>
        <v>24</v>
      </c>
      <c r="H26">
        <v>0</v>
      </c>
      <c r="I26" t="s">
        <v>313</v>
      </c>
      <c r="J26" t="s">
        <v>315</v>
      </c>
      <c r="K26" s="1">
        <f t="shared" si="1"/>
        <v>0</v>
      </c>
    </row>
    <row r="27" spans="1:11" x14ac:dyDescent="0.2">
      <c r="A27">
        <v>46</v>
      </c>
      <c r="B27" t="s">
        <v>270</v>
      </c>
      <c r="C27">
        <v>6</v>
      </c>
      <c r="D27" t="s">
        <v>295</v>
      </c>
      <c r="E27" t="s">
        <v>308</v>
      </c>
      <c r="F27">
        <v>33</v>
      </c>
      <c r="G27" s="1">
        <f t="shared" si="0"/>
        <v>24</v>
      </c>
      <c r="H27">
        <v>0</v>
      </c>
      <c r="I27" t="s">
        <v>311</v>
      </c>
      <c r="J27" t="s">
        <v>316</v>
      </c>
      <c r="K27" s="1">
        <f t="shared" si="1"/>
        <v>0</v>
      </c>
    </row>
    <row r="28" spans="1:11" x14ac:dyDescent="0.2">
      <c r="A28">
        <v>47</v>
      </c>
      <c r="B28" t="s">
        <v>269</v>
      </c>
      <c r="C28">
        <v>6</v>
      </c>
      <c r="D28" t="s">
        <v>295</v>
      </c>
      <c r="E28" t="s">
        <v>310</v>
      </c>
      <c r="F28">
        <v>15</v>
      </c>
      <c r="G28" s="1">
        <f t="shared" si="0"/>
        <v>15</v>
      </c>
      <c r="H28">
        <v>0</v>
      </c>
      <c r="I28" t="s">
        <v>296</v>
      </c>
      <c r="J28" t="s">
        <v>317</v>
      </c>
      <c r="K28" s="1">
        <f t="shared" si="1"/>
        <v>1</v>
      </c>
    </row>
    <row r="29" spans="1:11" x14ac:dyDescent="0.2">
      <c r="A29">
        <v>48</v>
      </c>
      <c r="B29" t="s">
        <v>270</v>
      </c>
      <c r="C29">
        <v>10</v>
      </c>
      <c r="D29" t="s">
        <v>295</v>
      </c>
      <c r="E29" t="s">
        <v>308</v>
      </c>
      <c r="F29">
        <v>17</v>
      </c>
      <c r="G29" s="1">
        <f t="shared" si="0"/>
        <v>17</v>
      </c>
      <c r="H29">
        <v>1</v>
      </c>
      <c r="I29" t="s">
        <v>296</v>
      </c>
      <c r="J29" t="s">
        <v>309</v>
      </c>
      <c r="K29" s="1">
        <f t="shared" si="1"/>
        <v>1</v>
      </c>
    </row>
    <row r="30" spans="1:11" x14ac:dyDescent="0.2">
      <c r="A30">
        <v>50</v>
      </c>
      <c r="B30" t="s">
        <v>269</v>
      </c>
      <c r="C30">
        <v>10</v>
      </c>
      <c r="D30" t="s">
        <v>295</v>
      </c>
      <c r="E30" t="s">
        <v>310</v>
      </c>
      <c r="F30">
        <v>30</v>
      </c>
      <c r="G30" s="1">
        <f t="shared" si="0"/>
        <v>24</v>
      </c>
      <c r="H30">
        <v>0</v>
      </c>
      <c r="I30" t="s">
        <v>311</v>
      </c>
      <c r="J30" t="s">
        <v>312</v>
      </c>
      <c r="K30" s="1">
        <f t="shared" si="1"/>
        <v>0</v>
      </c>
    </row>
    <row r="31" spans="1:11" x14ac:dyDescent="0.2">
      <c r="A31">
        <v>52</v>
      </c>
      <c r="B31" t="s">
        <v>269</v>
      </c>
      <c r="C31">
        <v>1</v>
      </c>
      <c r="D31" t="s">
        <v>295</v>
      </c>
      <c r="E31" t="s">
        <v>310</v>
      </c>
      <c r="F31">
        <v>32</v>
      </c>
      <c r="G31" s="1">
        <f t="shared" si="0"/>
        <v>24</v>
      </c>
      <c r="H31">
        <v>1</v>
      </c>
      <c r="I31" t="s">
        <v>311</v>
      </c>
      <c r="J31" t="s">
        <v>312</v>
      </c>
      <c r="K31" s="1">
        <f t="shared" si="1"/>
        <v>0</v>
      </c>
    </row>
    <row r="32" spans="1:11" hidden="1" x14ac:dyDescent="0.2">
      <c r="A32">
        <v>53</v>
      </c>
      <c r="B32" t="s">
        <v>271</v>
      </c>
      <c r="C32">
        <v>2</v>
      </c>
      <c r="D32" t="s">
        <v>295</v>
      </c>
      <c r="E32" t="s">
        <v>318</v>
      </c>
      <c r="F32">
        <v>2</v>
      </c>
      <c r="G32" s="1">
        <f t="shared" si="0"/>
        <v>2</v>
      </c>
      <c r="H32">
        <v>1</v>
      </c>
      <c r="I32" t="s">
        <v>295</v>
      </c>
      <c r="J32" t="s">
        <v>318</v>
      </c>
      <c r="K32" s="1">
        <f t="shared" si="1"/>
        <v>1</v>
      </c>
    </row>
    <row r="33" spans="1:11" hidden="1" x14ac:dyDescent="0.2">
      <c r="A33">
        <v>54</v>
      </c>
      <c r="B33" t="s">
        <v>271</v>
      </c>
      <c r="C33">
        <v>2</v>
      </c>
      <c r="D33" t="s">
        <v>295</v>
      </c>
      <c r="E33" t="s">
        <v>318</v>
      </c>
      <c r="F33">
        <v>2</v>
      </c>
      <c r="G33" s="1">
        <f t="shared" si="0"/>
        <v>2</v>
      </c>
      <c r="H33">
        <v>1</v>
      </c>
      <c r="I33" t="s">
        <v>295</v>
      </c>
      <c r="J33" t="s">
        <v>318</v>
      </c>
      <c r="K33" s="1">
        <f t="shared" si="1"/>
        <v>1</v>
      </c>
    </row>
    <row r="34" spans="1:11" x14ac:dyDescent="0.2">
      <c r="A34">
        <v>55</v>
      </c>
      <c r="B34" t="s">
        <v>269</v>
      </c>
      <c r="C34">
        <v>3</v>
      </c>
      <c r="D34" t="s">
        <v>295</v>
      </c>
      <c r="E34" t="s">
        <v>310</v>
      </c>
      <c r="F34">
        <v>14</v>
      </c>
      <c r="G34" s="1">
        <f t="shared" si="0"/>
        <v>14</v>
      </c>
      <c r="H34">
        <v>0</v>
      </c>
      <c r="I34" t="s">
        <v>296</v>
      </c>
      <c r="J34" t="s">
        <v>317</v>
      </c>
      <c r="K34" s="1">
        <f t="shared" si="1"/>
        <v>1</v>
      </c>
    </row>
    <row r="35" spans="1:11" hidden="1" x14ac:dyDescent="0.2">
      <c r="A35">
        <v>56</v>
      </c>
      <c r="B35" t="s">
        <v>270</v>
      </c>
      <c r="C35">
        <v>12</v>
      </c>
      <c r="D35" t="s">
        <v>295</v>
      </c>
      <c r="E35" t="s">
        <v>308</v>
      </c>
      <c r="F35">
        <v>12</v>
      </c>
      <c r="G35" s="1">
        <f t="shared" si="0"/>
        <v>12</v>
      </c>
      <c r="H35">
        <v>0</v>
      </c>
      <c r="I35" t="s">
        <v>295</v>
      </c>
      <c r="J35" t="s">
        <v>308</v>
      </c>
      <c r="K35" s="1">
        <f t="shared" si="1"/>
        <v>1</v>
      </c>
    </row>
    <row r="36" spans="1:11" x14ac:dyDescent="0.2">
      <c r="A36">
        <v>57</v>
      </c>
      <c r="B36" t="s">
        <v>270</v>
      </c>
      <c r="C36">
        <v>24</v>
      </c>
      <c r="D36" t="s">
        <v>296</v>
      </c>
      <c r="E36" t="s">
        <v>309</v>
      </c>
      <c r="F36">
        <v>35</v>
      </c>
      <c r="G36" s="1">
        <f t="shared" si="0"/>
        <v>24</v>
      </c>
      <c r="H36">
        <v>1</v>
      </c>
      <c r="I36" t="s">
        <v>311</v>
      </c>
      <c r="J36" t="s">
        <v>316</v>
      </c>
      <c r="K36" s="1">
        <f t="shared" si="1"/>
        <v>0</v>
      </c>
    </row>
    <row r="37" spans="1:11" x14ac:dyDescent="0.2">
      <c r="A37">
        <v>58</v>
      </c>
      <c r="B37" t="s">
        <v>270</v>
      </c>
      <c r="C37">
        <v>24</v>
      </c>
      <c r="D37" t="s">
        <v>296</v>
      </c>
      <c r="E37" t="s">
        <v>309</v>
      </c>
      <c r="F37">
        <v>44</v>
      </c>
      <c r="G37" s="1">
        <f t="shared" si="0"/>
        <v>24</v>
      </c>
      <c r="H37">
        <v>0</v>
      </c>
      <c r="I37" t="s">
        <v>313</v>
      </c>
      <c r="J37" t="s">
        <v>314</v>
      </c>
      <c r="K37" s="1">
        <f t="shared" si="1"/>
        <v>0</v>
      </c>
    </row>
    <row r="38" spans="1:11" x14ac:dyDescent="0.2">
      <c r="A38">
        <v>59</v>
      </c>
      <c r="B38" t="s">
        <v>269</v>
      </c>
      <c r="C38">
        <v>18</v>
      </c>
      <c r="D38" t="s">
        <v>296</v>
      </c>
      <c r="E38" t="s">
        <v>317</v>
      </c>
      <c r="F38">
        <v>38</v>
      </c>
      <c r="G38" s="1">
        <f t="shared" si="0"/>
        <v>24</v>
      </c>
      <c r="H38">
        <v>0</v>
      </c>
      <c r="I38" t="s">
        <v>313</v>
      </c>
      <c r="J38" t="s">
        <v>315</v>
      </c>
      <c r="K38" s="1">
        <f t="shared" si="1"/>
        <v>0</v>
      </c>
    </row>
    <row r="39" spans="1:11" x14ac:dyDescent="0.2">
      <c r="A39">
        <v>60</v>
      </c>
      <c r="B39" t="s">
        <v>270</v>
      </c>
      <c r="C39">
        <v>2</v>
      </c>
      <c r="D39" t="s">
        <v>295</v>
      </c>
      <c r="E39" t="s">
        <v>308</v>
      </c>
      <c r="F39">
        <v>13</v>
      </c>
      <c r="G39" s="1">
        <f t="shared" si="0"/>
        <v>13</v>
      </c>
      <c r="H39">
        <v>0</v>
      </c>
      <c r="I39" t="s">
        <v>296</v>
      </c>
      <c r="J39" t="s">
        <v>309</v>
      </c>
      <c r="K39" s="1">
        <f t="shared" si="1"/>
        <v>1</v>
      </c>
    </row>
    <row r="40" spans="1:11" hidden="1" x14ac:dyDescent="0.2">
      <c r="A40">
        <v>61</v>
      </c>
      <c r="B40" t="s">
        <v>269</v>
      </c>
      <c r="C40">
        <v>2</v>
      </c>
      <c r="D40" t="s">
        <v>295</v>
      </c>
      <c r="E40" t="s">
        <v>310</v>
      </c>
      <c r="F40">
        <v>7</v>
      </c>
      <c r="G40" s="1">
        <f t="shared" si="0"/>
        <v>7</v>
      </c>
      <c r="H40">
        <v>0</v>
      </c>
      <c r="I40" t="s">
        <v>295</v>
      </c>
      <c r="J40" t="s">
        <v>310</v>
      </c>
      <c r="K40" s="1">
        <f t="shared" si="1"/>
        <v>1</v>
      </c>
    </row>
    <row r="41" spans="1:11" x14ac:dyDescent="0.2">
      <c r="A41">
        <v>62</v>
      </c>
      <c r="B41" t="s">
        <v>269</v>
      </c>
      <c r="C41">
        <v>3</v>
      </c>
      <c r="D41" t="s">
        <v>295</v>
      </c>
      <c r="E41" t="s">
        <v>310</v>
      </c>
      <c r="F41">
        <v>22</v>
      </c>
      <c r="G41" s="1">
        <f t="shared" si="0"/>
        <v>22</v>
      </c>
      <c r="H41">
        <v>0</v>
      </c>
      <c r="I41" t="s">
        <v>296</v>
      </c>
      <c r="J41" t="s">
        <v>317</v>
      </c>
      <c r="K41" s="1">
        <f t="shared" si="1"/>
        <v>1</v>
      </c>
    </row>
    <row r="42" spans="1:11" hidden="1" x14ac:dyDescent="0.2">
      <c r="A42">
        <v>63</v>
      </c>
      <c r="B42" t="s">
        <v>270</v>
      </c>
      <c r="C42">
        <v>3</v>
      </c>
      <c r="D42" t="s">
        <v>295</v>
      </c>
      <c r="E42" t="s">
        <v>308</v>
      </c>
      <c r="F42">
        <v>12</v>
      </c>
      <c r="G42" s="1">
        <f t="shared" si="0"/>
        <v>12</v>
      </c>
      <c r="H42">
        <v>0</v>
      </c>
      <c r="I42" t="s">
        <v>295</v>
      </c>
      <c r="J42" t="s">
        <v>308</v>
      </c>
      <c r="K42" s="1">
        <f t="shared" si="1"/>
        <v>1</v>
      </c>
    </row>
    <row r="43" spans="1:11" hidden="1" x14ac:dyDescent="0.2">
      <c r="A43">
        <v>65</v>
      </c>
      <c r="B43" t="s">
        <v>269</v>
      </c>
      <c r="C43">
        <v>3</v>
      </c>
      <c r="D43" t="s">
        <v>295</v>
      </c>
      <c r="E43" t="s">
        <v>310</v>
      </c>
      <c r="F43">
        <v>11</v>
      </c>
      <c r="G43" s="1">
        <f t="shared" si="0"/>
        <v>11</v>
      </c>
      <c r="H43">
        <v>0</v>
      </c>
      <c r="I43" t="s">
        <v>295</v>
      </c>
      <c r="J43" t="s">
        <v>310</v>
      </c>
      <c r="K43" s="1">
        <f t="shared" si="1"/>
        <v>1</v>
      </c>
    </row>
    <row r="44" spans="1:11" hidden="1" x14ac:dyDescent="0.2">
      <c r="A44">
        <v>66</v>
      </c>
      <c r="B44" t="s">
        <v>271</v>
      </c>
      <c r="C44">
        <v>3</v>
      </c>
      <c r="D44" t="s">
        <v>295</v>
      </c>
      <c r="E44" t="s">
        <v>318</v>
      </c>
      <c r="F44">
        <v>6</v>
      </c>
      <c r="G44" s="1">
        <f t="shared" si="0"/>
        <v>6</v>
      </c>
      <c r="H44">
        <v>1</v>
      </c>
      <c r="I44" t="s">
        <v>295</v>
      </c>
      <c r="J44" t="s">
        <v>318</v>
      </c>
      <c r="K44" s="1">
        <f t="shared" si="1"/>
        <v>1</v>
      </c>
    </row>
    <row r="45" spans="1:11" x14ac:dyDescent="0.2">
      <c r="A45">
        <v>68</v>
      </c>
      <c r="B45" t="s">
        <v>269</v>
      </c>
      <c r="C45" s="1">
        <v>3</v>
      </c>
      <c r="D45" t="s">
        <v>295</v>
      </c>
      <c r="E45" t="s">
        <v>310</v>
      </c>
      <c r="F45">
        <v>15</v>
      </c>
      <c r="G45" s="1">
        <f t="shared" si="0"/>
        <v>15</v>
      </c>
      <c r="H45">
        <v>1</v>
      </c>
      <c r="I45" t="s">
        <v>296</v>
      </c>
      <c r="J45" t="s">
        <v>317</v>
      </c>
      <c r="K45" s="1">
        <f t="shared" si="1"/>
        <v>1</v>
      </c>
    </row>
    <row r="46" spans="1:11" x14ac:dyDescent="0.2">
      <c r="A46">
        <v>73</v>
      </c>
      <c r="B46" t="s">
        <v>270</v>
      </c>
      <c r="C46" s="1">
        <v>3</v>
      </c>
      <c r="D46" t="s">
        <v>295</v>
      </c>
      <c r="E46" t="s">
        <v>308</v>
      </c>
      <c r="F46">
        <v>17</v>
      </c>
      <c r="G46" s="1">
        <f t="shared" si="0"/>
        <v>17</v>
      </c>
      <c r="H46">
        <v>0</v>
      </c>
      <c r="I46" t="s">
        <v>296</v>
      </c>
      <c r="J46" t="s">
        <v>309</v>
      </c>
      <c r="K46" s="1">
        <f t="shared" si="1"/>
        <v>1</v>
      </c>
    </row>
    <row r="47" spans="1:11" x14ac:dyDescent="0.2">
      <c r="A47">
        <v>74</v>
      </c>
      <c r="B47" t="s">
        <v>269</v>
      </c>
      <c r="C47" s="1">
        <v>3</v>
      </c>
      <c r="D47" t="s">
        <v>295</v>
      </c>
      <c r="E47" t="s">
        <v>310</v>
      </c>
      <c r="F47">
        <v>17</v>
      </c>
      <c r="G47" s="1">
        <f t="shared" si="0"/>
        <v>17</v>
      </c>
      <c r="H47">
        <v>0</v>
      </c>
      <c r="I47" t="s">
        <v>296</v>
      </c>
      <c r="J47" t="s">
        <v>317</v>
      </c>
      <c r="K47" s="1">
        <f t="shared" si="1"/>
        <v>1</v>
      </c>
    </row>
    <row r="48" spans="1:11" x14ac:dyDescent="0.2">
      <c r="A48">
        <v>75</v>
      </c>
      <c r="B48" t="s">
        <v>270</v>
      </c>
      <c r="C48" s="1">
        <v>3</v>
      </c>
      <c r="D48" t="s">
        <v>295</v>
      </c>
      <c r="E48" t="s">
        <v>308</v>
      </c>
      <c r="F48">
        <v>30</v>
      </c>
      <c r="G48" s="1">
        <f t="shared" si="0"/>
        <v>24</v>
      </c>
      <c r="H48">
        <v>0</v>
      </c>
      <c r="I48" t="s">
        <v>311</v>
      </c>
      <c r="J48" t="s">
        <v>316</v>
      </c>
      <c r="K48" s="1">
        <f t="shared" si="1"/>
        <v>0</v>
      </c>
    </row>
    <row r="49" spans="1:11" x14ac:dyDescent="0.2">
      <c r="A49">
        <v>76</v>
      </c>
      <c r="B49" t="s">
        <v>270</v>
      </c>
      <c r="C49" s="1">
        <v>3</v>
      </c>
      <c r="D49" t="s">
        <v>295</v>
      </c>
      <c r="E49" t="s">
        <v>308</v>
      </c>
      <c r="F49">
        <v>29</v>
      </c>
      <c r="G49" s="1">
        <f t="shared" si="0"/>
        <v>24</v>
      </c>
      <c r="H49">
        <v>0</v>
      </c>
      <c r="I49" t="s">
        <v>311</v>
      </c>
      <c r="J49" t="s">
        <v>316</v>
      </c>
      <c r="K49" s="1">
        <f t="shared" si="1"/>
        <v>0</v>
      </c>
    </row>
    <row r="50" spans="1:11" x14ac:dyDescent="0.2">
      <c r="A50">
        <v>77</v>
      </c>
      <c r="B50" t="s">
        <v>270</v>
      </c>
      <c r="C50" s="1">
        <v>3</v>
      </c>
      <c r="D50" t="s">
        <v>295</v>
      </c>
      <c r="E50" t="s">
        <v>308</v>
      </c>
      <c r="F50">
        <v>25</v>
      </c>
      <c r="G50" s="1">
        <f t="shared" si="0"/>
        <v>24</v>
      </c>
      <c r="H50">
        <v>1</v>
      </c>
      <c r="I50" t="s">
        <v>311</v>
      </c>
      <c r="J50" t="s">
        <v>316</v>
      </c>
      <c r="K50" s="1">
        <f t="shared" si="1"/>
        <v>0</v>
      </c>
    </row>
    <row r="51" spans="1:11" hidden="1" x14ac:dyDescent="0.2">
      <c r="A51">
        <v>78</v>
      </c>
      <c r="B51" t="s">
        <v>270</v>
      </c>
      <c r="C51">
        <v>7</v>
      </c>
      <c r="D51" t="s">
        <v>295</v>
      </c>
      <c r="E51" t="s">
        <v>308</v>
      </c>
      <c r="F51">
        <v>7</v>
      </c>
      <c r="G51" s="1">
        <f t="shared" si="0"/>
        <v>7</v>
      </c>
      <c r="H51">
        <v>0</v>
      </c>
      <c r="I51" t="s">
        <v>295</v>
      </c>
      <c r="J51" t="s">
        <v>308</v>
      </c>
      <c r="K51" s="1">
        <f t="shared" si="1"/>
        <v>1</v>
      </c>
    </row>
    <row r="52" spans="1:11" hidden="1" x14ac:dyDescent="0.2">
      <c r="A52">
        <v>80</v>
      </c>
      <c r="B52" t="s">
        <v>271</v>
      </c>
      <c r="C52">
        <v>2</v>
      </c>
      <c r="D52" t="s">
        <v>295</v>
      </c>
      <c r="E52" t="s">
        <v>318</v>
      </c>
      <c r="F52">
        <v>2</v>
      </c>
      <c r="G52" s="1">
        <f t="shared" si="0"/>
        <v>2</v>
      </c>
      <c r="H52">
        <v>1</v>
      </c>
      <c r="I52" t="s">
        <v>295</v>
      </c>
      <c r="J52" t="s">
        <v>318</v>
      </c>
      <c r="K52" s="1">
        <f t="shared" si="1"/>
        <v>1</v>
      </c>
    </row>
    <row r="53" spans="1:11" hidden="1" x14ac:dyDescent="0.2">
      <c r="A53">
        <v>81</v>
      </c>
      <c r="B53" t="s">
        <v>271</v>
      </c>
      <c r="C53">
        <v>2</v>
      </c>
      <c r="D53" t="s">
        <v>295</v>
      </c>
      <c r="E53" t="s">
        <v>318</v>
      </c>
      <c r="F53">
        <v>3</v>
      </c>
      <c r="G53" s="1">
        <f t="shared" si="0"/>
        <v>3</v>
      </c>
      <c r="H53">
        <v>1</v>
      </c>
      <c r="I53" t="s">
        <v>295</v>
      </c>
      <c r="J53" t="s">
        <v>318</v>
      </c>
      <c r="K53" s="1">
        <f t="shared" si="1"/>
        <v>1</v>
      </c>
    </row>
    <row r="54" spans="1:11" hidden="1" x14ac:dyDescent="0.2">
      <c r="A54">
        <v>82</v>
      </c>
      <c r="B54" t="s">
        <v>271</v>
      </c>
      <c r="C54">
        <v>2</v>
      </c>
      <c r="D54" t="s">
        <v>295</v>
      </c>
      <c r="E54" t="s">
        <v>318</v>
      </c>
      <c r="F54">
        <v>3</v>
      </c>
      <c r="G54" s="1">
        <f t="shared" si="0"/>
        <v>3</v>
      </c>
      <c r="H54">
        <v>1</v>
      </c>
      <c r="I54" t="s">
        <v>295</v>
      </c>
      <c r="J54" t="s">
        <v>318</v>
      </c>
      <c r="K54" s="1">
        <f t="shared" si="1"/>
        <v>1</v>
      </c>
    </row>
    <row r="55" spans="1:11" x14ac:dyDescent="0.2">
      <c r="A55">
        <v>83</v>
      </c>
      <c r="B55" t="s">
        <v>270</v>
      </c>
      <c r="C55" s="1">
        <v>3</v>
      </c>
      <c r="D55" t="s">
        <v>295</v>
      </c>
      <c r="E55" t="s">
        <v>308</v>
      </c>
      <c r="F55">
        <v>36</v>
      </c>
      <c r="G55" s="1">
        <f t="shared" si="0"/>
        <v>24</v>
      </c>
      <c r="H55">
        <v>0</v>
      </c>
      <c r="I55" t="s">
        <v>311</v>
      </c>
      <c r="J55" t="s">
        <v>316</v>
      </c>
      <c r="K55" s="1">
        <f t="shared" si="1"/>
        <v>0</v>
      </c>
    </row>
    <row r="56" spans="1:11" hidden="1" x14ac:dyDescent="0.2">
      <c r="A56">
        <v>84</v>
      </c>
      <c r="B56" t="s">
        <v>271</v>
      </c>
      <c r="C56">
        <v>3</v>
      </c>
      <c r="D56" t="s">
        <v>295</v>
      </c>
      <c r="E56" t="s">
        <v>318</v>
      </c>
      <c r="F56">
        <v>4</v>
      </c>
      <c r="G56" s="1">
        <f t="shared" si="0"/>
        <v>4</v>
      </c>
      <c r="H56">
        <v>1</v>
      </c>
      <c r="I56" t="s">
        <v>295</v>
      </c>
      <c r="J56" t="s">
        <v>318</v>
      </c>
      <c r="K56" s="1">
        <f t="shared" si="1"/>
        <v>1</v>
      </c>
    </row>
    <row r="57" spans="1:11" hidden="1" x14ac:dyDescent="0.2">
      <c r="A57">
        <v>85</v>
      </c>
      <c r="B57" t="s">
        <v>270</v>
      </c>
      <c r="C57">
        <v>5</v>
      </c>
      <c r="D57" t="s">
        <v>295</v>
      </c>
      <c r="E57" t="s">
        <v>308</v>
      </c>
      <c r="F57">
        <v>6</v>
      </c>
      <c r="G57" s="1">
        <f t="shared" si="0"/>
        <v>6</v>
      </c>
      <c r="H57">
        <v>1</v>
      </c>
      <c r="I57" t="s">
        <v>295</v>
      </c>
      <c r="J57" t="s">
        <v>308</v>
      </c>
      <c r="K57" s="1">
        <f t="shared" si="1"/>
        <v>1</v>
      </c>
    </row>
    <row r="58" spans="1:11" x14ac:dyDescent="0.2">
      <c r="A58">
        <v>86</v>
      </c>
      <c r="B58" t="s">
        <v>270</v>
      </c>
      <c r="C58" s="1">
        <v>3</v>
      </c>
      <c r="D58" t="s">
        <v>296</v>
      </c>
      <c r="E58" t="s">
        <v>309</v>
      </c>
      <c r="F58">
        <v>32</v>
      </c>
      <c r="G58" s="1">
        <f t="shared" si="0"/>
        <v>24</v>
      </c>
      <c r="H58">
        <v>1</v>
      </c>
      <c r="I58" t="s">
        <v>311</v>
      </c>
      <c r="J58" t="s">
        <v>316</v>
      </c>
      <c r="K58" s="1">
        <f t="shared" si="1"/>
        <v>0</v>
      </c>
    </row>
    <row r="59" spans="1:11" x14ac:dyDescent="0.2">
      <c r="A59">
        <v>87</v>
      </c>
      <c r="B59" t="s">
        <v>270</v>
      </c>
      <c r="C59" s="1">
        <v>3</v>
      </c>
      <c r="D59" t="s">
        <v>296</v>
      </c>
      <c r="E59" t="s">
        <v>309</v>
      </c>
      <c r="F59">
        <v>24</v>
      </c>
      <c r="G59" s="1">
        <f t="shared" si="0"/>
        <v>24</v>
      </c>
      <c r="H59">
        <v>1</v>
      </c>
      <c r="I59" t="s">
        <v>296</v>
      </c>
      <c r="J59" t="s">
        <v>309</v>
      </c>
      <c r="K59" s="1">
        <f t="shared" si="1"/>
        <v>1</v>
      </c>
    </row>
    <row r="60" spans="1:11" x14ac:dyDescent="0.2">
      <c r="A60">
        <v>88</v>
      </c>
      <c r="B60" t="s">
        <v>270</v>
      </c>
      <c r="C60" s="1">
        <v>3</v>
      </c>
      <c r="D60" t="s">
        <v>295</v>
      </c>
      <c r="E60" t="s">
        <v>308</v>
      </c>
      <c r="F60">
        <v>21</v>
      </c>
      <c r="G60" s="1">
        <f t="shared" si="0"/>
        <v>21</v>
      </c>
      <c r="H60">
        <v>1</v>
      </c>
      <c r="I60" t="s">
        <v>296</v>
      </c>
      <c r="J60" t="s">
        <v>309</v>
      </c>
      <c r="K60" s="1">
        <f t="shared" si="1"/>
        <v>1</v>
      </c>
    </row>
    <row r="61" spans="1:11" x14ac:dyDescent="0.2">
      <c r="A61">
        <v>89</v>
      </c>
      <c r="B61" t="s">
        <v>270</v>
      </c>
      <c r="C61" s="1">
        <v>3</v>
      </c>
      <c r="D61" t="s">
        <v>295</v>
      </c>
      <c r="E61" t="s">
        <v>308</v>
      </c>
      <c r="F61">
        <v>29</v>
      </c>
      <c r="G61" s="1">
        <f t="shared" si="0"/>
        <v>24</v>
      </c>
      <c r="H61">
        <v>1</v>
      </c>
      <c r="I61" t="s">
        <v>311</v>
      </c>
      <c r="J61" t="s">
        <v>316</v>
      </c>
      <c r="K61" s="1">
        <f t="shared" si="1"/>
        <v>0</v>
      </c>
    </row>
    <row r="62" spans="1:11" hidden="1" x14ac:dyDescent="0.2">
      <c r="A62">
        <v>90</v>
      </c>
      <c r="B62" t="s">
        <v>269</v>
      </c>
      <c r="C62">
        <v>3</v>
      </c>
      <c r="D62" t="s">
        <v>295</v>
      </c>
      <c r="E62" t="s">
        <v>310</v>
      </c>
      <c r="F62">
        <v>6</v>
      </c>
      <c r="G62" s="1">
        <f t="shared" si="0"/>
        <v>6</v>
      </c>
      <c r="H62">
        <v>1</v>
      </c>
      <c r="I62" t="s">
        <v>295</v>
      </c>
      <c r="J62" t="s">
        <v>310</v>
      </c>
      <c r="K62" s="1">
        <f t="shared" si="1"/>
        <v>1</v>
      </c>
    </row>
    <row r="63" spans="1:11" hidden="1" x14ac:dyDescent="0.2">
      <c r="A63">
        <v>91</v>
      </c>
      <c r="B63" t="s">
        <v>271</v>
      </c>
      <c r="C63">
        <v>0</v>
      </c>
      <c r="D63" t="s">
        <v>295</v>
      </c>
      <c r="E63" t="s">
        <v>318</v>
      </c>
      <c r="F63">
        <v>0</v>
      </c>
      <c r="G63" s="1">
        <f t="shared" si="0"/>
        <v>0</v>
      </c>
      <c r="H63">
        <v>1</v>
      </c>
      <c r="I63" t="s">
        <v>295</v>
      </c>
      <c r="J63" t="s">
        <v>318</v>
      </c>
      <c r="K63" s="1">
        <f t="shared" si="1"/>
        <v>1</v>
      </c>
    </row>
    <row r="64" spans="1:11" hidden="1" x14ac:dyDescent="0.2">
      <c r="A64">
        <v>92</v>
      </c>
      <c r="B64" t="s">
        <v>271</v>
      </c>
      <c r="C64">
        <v>0</v>
      </c>
      <c r="D64" t="s">
        <v>295</v>
      </c>
      <c r="E64" t="s">
        <v>318</v>
      </c>
      <c r="F64">
        <v>0</v>
      </c>
      <c r="G64" s="1">
        <f t="shared" si="0"/>
        <v>0</v>
      </c>
      <c r="H64">
        <v>1</v>
      </c>
      <c r="I64" t="s">
        <v>295</v>
      </c>
      <c r="J64" t="s">
        <v>318</v>
      </c>
      <c r="K64" s="1">
        <f t="shared" si="1"/>
        <v>1</v>
      </c>
    </row>
    <row r="65" spans="1:11" hidden="1" x14ac:dyDescent="0.2">
      <c r="A65">
        <v>94</v>
      </c>
      <c r="B65" t="s">
        <v>271</v>
      </c>
      <c r="C65">
        <v>1</v>
      </c>
      <c r="D65" t="s">
        <v>295</v>
      </c>
      <c r="E65" t="s">
        <v>318</v>
      </c>
      <c r="F65">
        <v>11</v>
      </c>
      <c r="G65" s="1">
        <f t="shared" si="0"/>
        <v>11</v>
      </c>
      <c r="H65">
        <v>0</v>
      </c>
      <c r="I65" t="s">
        <v>295</v>
      </c>
      <c r="J65" t="s">
        <v>318</v>
      </c>
      <c r="K65" s="1">
        <f t="shared" si="1"/>
        <v>1</v>
      </c>
    </row>
    <row r="66" spans="1:11" hidden="1" x14ac:dyDescent="0.2">
      <c r="A66">
        <v>95</v>
      </c>
      <c r="B66" t="s">
        <v>271</v>
      </c>
      <c r="C66">
        <v>1</v>
      </c>
      <c r="D66" t="s">
        <v>295</v>
      </c>
      <c r="E66" t="s">
        <v>318</v>
      </c>
      <c r="F66">
        <v>10</v>
      </c>
      <c r="G66" s="1">
        <f t="shared" si="0"/>
        <v>10</v>
      </c>
      <c r="H66">
        <v>0</v>
      </c>
      <c r="I66" t="s">
        <v>295</v>
      </c>
      <c r="J66" t="s">
        <v>318</v>
      </c>
      <c r="K66" s="1">
        <f t="shared" si="1"/>
        <v>1</v>
      </c>
    </row>
    <row r="67" spans="1:11" hidden="1" x14ac:dyDescent="0.2">
      <c r="A67">
        <v>96</v>
      </c>
      <c r="B67" t="s">
        <v>270</v>
      </c>
      <c r="C67">
        <v>3</v>
      </c>
      <c r="D67" t="s">
        <v>295</v>
      </c>
      <c r="E67" t="s">
        <v>308</v>
      </c>
      <c r="F67">
        <v>8</v>
      </c>
      <c r="G67" s="1">
        <f t="shared" ref="G67:G75" si="2">IF(K67&gt;0,F67,24)</f>
        <v>8</v>
      </c>
      <c r="H67">
        <v>0</v>
      </c>
      <c r="I67" t="s">
        <v>295</v>
      </c>
      <c r="J67" t="s">
        <v>308</v>
      </c>
      <c r="K67" s="1">
        <f t="shared" ref="K67:K75" si="3">IF(F67&lt;=24,1,0)</f>
        <v>1</v>
      </c>
    </row>
    <row r="68" spans="1:11" hidden="1" x14ac:dyDescent="0.2">
      <c r="A68">
        <v>97</v>
      </c>
      <c r="B68" t="s">
        <v>269</v>
      </c>
      <c r="C68">
        <v>3</v>
      </c>
      <c r="D68" t="s">
        <v>295</v>
      </c>
      <c r="E68" t="s">
        <v>310</v>
      </c>
      <c r="F68">
        <v>4</v>
      </c>
      <c r="G68" s="1">
        <f t="shared" si="2"/>
        <v>4</v>
      </c>
      <c r="H68">
        <v>1</v>
      </c>
      <c r="I68" t="s">
        <v>295</v>
      </c>
      <c r="J68" t="s">
        <v>310</v>
      </c>
      <c r="K68" s="1">
        <f t="shared" si="3"/>
        <v>1</v>
      </c>
    </row>
    <row r="69" spans="1:11" x14ac:dyDescent="0.2">
      <c r="A69">
        <v>98</v>
      </c>
      <c r="B69" t="s">
        <v>270</v>
      </c>
      <c r="C69" s="1">
        <v>3</v>
      </c>
      <c r="D69" t="s">
        <v>296</v>
      </c>
      <c r="E69" t="s">
        <v>309</v>
      </c>
      <c r="F69">
        <v>25</v>
      </c>
      <c r="G69" s="1">
        <f t="shared" si="2"/>
        <v>24</v>
      </c>
      <c r="H69">
        <v>0</v>
      </c>
      <c r="I69" t="s">
        <v>311</v>
      </c>
      <c r="J69" t="s">
        <v>316</v>
      </c>
      <c r="K69" s="1">
        <f t="shared" si="3"/>
        <v>0</v>
      </c>
    </row>
    <row r="70" spans="1:11" x14ac:dyDescent="0.2">
      <c r="A70">
        <v>99</v>
      </c>
      <c r="B70" t="s">
        <v>270</v>
      </c>
      <c r="C70" s="1">
        <v>3</v>
      </c>
      <c r="D70" t="s">
        <v>296</v>
      </c>
      <c r="E70" t="s">
        <v>309</v>
      </c>
      <c r="F70">
        <v>39</v>
      </c>
      <c r="G70" s="1">
        <f t="shared" si="2"/>
        <v>24</v>
      </c>
      <c r="H70">
        <v>0</v>
      </c>
      <c r="I70" t="s">
        <v>313</v>
      </c>
      <c r="J70" t="s">
        <v>314</v>
      </c>
      <c r="K70" s="1">
        <f t="shared" si="3"/>
        <v>0</v>
      </c>
    </row>
    <row r="71" spans="1:11" hidden="1" x14ac:dyDescent="0.2">
      <c r="A71">
        <v>101</v>
      </c>
      <c r="B71" t="s">
        <v>271</v>
      </c>
      <c r="C71">
        <v>2</v>
      </c>
      <c r="D71" t="s">
        <v>295</v>
      </c>
      <c r="E71" t="s">
        <v>318</v>
      </c>
      <c r="F71">
        <v>7</v>
      </c>
      <c r="G71" s="1">
        <f t="shared" si="2"/>
        <v>7</v>
      </c>
      <c r="H71">
        <v>1</v>
      </c>
      <c r="I71" t="s">
        <v>295</v>
      </c>
      <c r="J71" t="s">
        <v>318</v>
      </c>
      <c r="K71" s="1">
        <f t="shared" si="3"/>
        <v>1</v>
      </c>
    </row>
    <row r="72" spans="1:11" hidden="1" x14ac:dyDescent="0.2">
      <c r="A72">
        <v>102</v>
      </c>
      <c r="B72" t="s">
        <v>271</v>
      </c>
      <c r="C72">
        <v>2</v>
      </c>
      <c r="D72" t="s">
        <v>295</v>
      </c>
      <c r="E72" t="s">
        <v>318</v>
      </c>
      <c r="F72">
        <v>7</v>
      </c>
      <c r="G72" s="1">
        <f t="shared" si="2"/>
        <v>7</v>
      </c>
      <c r="H72">
        <v>1</v>
      </c>
      <c r="I72" t="s">
        <v>295</v>
      </c>
      <c r="J72" t="s">
        <v>318</v>
      </c>
      <c r="K72" s="1">
        <f t="shared" si="3"/>
        <v>1</v>
      </c>
    </row>
    <row r="73" spans="1:11" hidden="1" x14ac:dyDescent="0.2">
      <c r="A73">
        <v>104</v>
      </c>
      <c r="B73" t="s">
        <v>271</v>
      </c>
      <c r="C73">
        <v>2</v>
      </c>
      <c r="D73" t="s">
        <v>295</v>
      </c>
      <c r="E73" t="s">
        <v>318</v>
      </c>
      <c r="F73">
        <v>5</v>
      </c>
      <c r="G73" s="1">
        <f t="shared" si="2"/>
        <v>5</v>
      </c>
      <c r="H73">
        <v>1</v>
      </c>
      <c r="I73" t="s">
        <v>295</v>
      </c>
      <c r="J73" t="s">
        <v>318</v>
      </c>
      <c r="K73" s="1">
        <f t="shared" si="3"/>
        <v>1</v>
      </c>
    </row>
    <row r="74" spans="1:11" hidden="1" x14ac:dyDescent="0.2">
      <c r="A74">
        <v>105</v>
      </c>
      <c r="B74" t="s">
        <v>271</v>
      </c>
      <c r="C74">
        <v>2</v>
      </c>
      <c r="D74" t="s">
        <v>295</v>
      </c>
      <c r="E74" t="s">
        <v>318</v>
      </c>
      <c r="F74">
        <v>5</v>
      </c>
      <c r="G74" s="1">
        <f t="shared" si="2"/>
        <v>5</v>
      </c>
      <c r="H74">
        <v>1</v>
      </c>
      <c r="I74" t="s">
        <v>295</v>
      </c>
      <c r="J74" t="s">
        <v>318</v>
      </c>
      <c r="K74" s="1">
        <f t="shared" si="3"/>
        <v>1</v>
      </c>
    </row>
    <row r="75" spans="1:11" hidden="1" x14ac:dyDescent="0.2">
      <c r="A75">
        <v>106</v>
      </c>
      <c r="B75" t="s">
        <v>271</v>
      </c>
      <c r="C75">
        <v>2</v>
      </c>
      <c r="D75" t="s">
        <v>295</v>
      </c>
      <c r="E75" t="s">
        <v>318</v>
      </c>
      <c r="F75">
        <v>5</v>
      </c>
      <c r="G75" s="1">
        <f t="shared" si="2"/>
        <v>5</v>
      </c>
      <c r="H75">
        <v>1</v>
      </c>
      <c r="I75" t="s">
        <v>295</v>
      </c>
      <c r="J75" t="s">
        <v>318</v>
      </c>
      <c r="K75" s="1">
        <f t="shared" si="3"/>
        <v>1</v>
      </c>
    </row>
  </sheetData>
  <autoFilter ref="A1:K75">
    <filterColumn colId="5">
      <customFilters>
        <customFilter operator="greaterThan" val="12"/>
      </custom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84"/>
  <sheetViews>
    <sheetView workbookViewId="0">
      <selection activeCell="G3" sqref="G3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14.6640625" style="1" bestFit="1" customWidth="1"/>
    <col min="8" max="8" width="16.5" bestFit="1" customWidth="1"/>
    <col min="9" max="9" width="18.33203125" bestFit="1" customWidth="1"/>
    <col min="10" max="10" width="18.5" bestFit="1" customWidth="1"/>
    <col min="11" max="11" width="10.8320312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hidden="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IF(K2&gt;0,F2,36)</f>
        <v>16</v>
      </c>
      <c r="H2">
        <v>1</v>
      </c>
      <c r="I2" t="s">
        <v>296</v>
      </c>
      <c r="J2" t="s">
        <v>309</v>
      </c>
      <c r="K2" s="1">
        <f>IF(F2&lt;=36,1,0)</f>
        <v>1</v>
      </c>
    </row>
    <row r="3" spans="1:1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>IF(K3&gt;0,F3,36)</f>
        <v>26</v>
      </c>
      <c r="H3">
        <v>1</v>
      </c>
      <c r="I3" t="s">
        <v>311</v>
      </c>
      <c r="J3" t="s">
        <v>312</v>
      </c>
      <c r="K3" s="1">
        <f>IF(F3&lt;=36,1,0)</f>
        <v>1</v>
      </c>
    </row>
    <row r="4" spans="1:11" x14ac:dyDescent="0.2">
      <c r="A4">
        <v>6</v>
      </c>
      <c r="B4" t="s">
        <v>270</v>
      </c>
      <c r="C4">
        <v>36</v>
      </c>
      <c r="D4" t="s">
        <v>311</v>
      </c>
      <c r="E4" t="s">
        <v>316</v>
      </c>
      <c r="F4">
        <v>42</v>
      </c>
      <c r="G4" s="1">
        <f t="shared" ref="G4:G66" si="0">IF(K4&gt;0,F4,36)</f>
        <v>36</v>
      </c>
      <c r="H4">
        <v>1</v>
      </c>
      <c r="I4" t="s">
        <v>313</v>
      </c>
      <c r="J4" t="s">
        <v>314</v>
      </c>
      <c r="K4" s="1">
        <f t="shared" ref="K4:K66" si="1">IF(F4&lt;=36,1,0)</f>
        <v>0</v>
      </c>
    </row>
    <row r="5" spans="1:11" x14ac:dyDescent="0.2">
      <c r="A5">
        <v>7</v>
      </c>
      <c r="B5" t="s">
        <v>269</v>
      </c>
      <c r="C5">
        <v>36</v>
      </c>
      <c r="D5" t="s">
        <v>311</v>
      </c>
      <c r="E5" t="s">
        <v>312</v>
      </c>
      <c r="F5">
        <v>72</v>
      </c>
      <c r="G5" s="1">
        <f t="shared" si="0"/>
        <v>36</v>
      </c>
      <c r="H5">
        <v>1</v>
      </c>
      <c r="I5" t="s">
        <v>313</v>
      </c>
      <c r="J5" t="s">
        <v>315</v>
      </c>
      <c r="K5" s="1">
        <f t="shared" si="1"/>
        <v>0</v>
      </c>
    </row>
    <row r="6" spans="1:11" x14ac:dyDescent="0.2">
      <c r="A6">
        <v>8</v>
      </c>
      <c r="B6" t="s">
        <v>270</v>
      </c>
      <c r="C6">
        <v>18</v>
      </c>
      <c r="D6" t="s">
        <v>296</v>
      </c>
      <c r="E6" t="s">
        <v>309</v>
      </c>
      <c r="F6">
        <v>27</v>
      </c>
      <c r="G6" s="1">
        <f t="shared" si="0"/>
        <v>27</v>
      </c>
      <c r="H6">
        <v>1</v>
      </c>
      <c r="I6" t="s">
        <v>311</v>
      </c>
      <c r="J6" t="s">
        <v>316</v>
      </c>
      <c r="K6" s="1">
        <f t="shared" si="1"/>
        <v>1</v>
      </c>
    </row>
    <row r="7" spans="1:11" x14ac:dyDescent="0.2">
      <c r="A7">
        <v>9</v>
      </c>
      <c r="B7" t="s">
        <v>269</v>
      </c>
      <c r="C7">
        <v>15</v>
      </c>
      <c r="D7" t="s">
        <v>296</v>
      </c>
      <c r="E7" t="s">
        <v>317</v>
      </c>
      <c r="F7">
        <v>130</v>
      </c>
      <c r="G7" s="1">
        <f t="shared" si="0"/>
        <v>36</v>
      </c>
      <c r="H7">
        <v>1</v>
      </c>
      <c r="I7" t="s">
        <v>313</v>
      </c>
      <c r="J7" t="s">
        <v>315</v>
      </c>
      <c r="K7" s="1">
        <f t="shared" si="1"/>
        <v>0</v>
      </c>
    </row>
    <row r="8" spans="1:11" x14ac:dyDescent="0.2">
      <c r="A8">
        <v>10</v>
      </c>
      <c r="B8" t="s">
        <v>269</v>
      </c>
      <c r="C8">
        <v>24</v>
      </c>
      <c r="D8" t="s">
        <v>296</v>
      </c>
      <c r="E8" t="s">
        <v>317</v>
      </c>
      <c r="F8">
        <v>79</v>
      </c>
      <c r="G8" s="1">
        <f t="shared" si="0"/>
        <v>36</v>
      </c>
      <c r="H8">
        <v>1</v>
      </c>
      <c r="I8" t="s">
        <v>313</v>
      </c>
      <c r="J8" t="s">
        <v>315</v>
      </c>
      <c r="K8" s="1">
        <f t="shared" si="1"/>
        <v>0</v>
      </c>
    </row>
    <row r="9" spans="1:11" x14ac:dyDescent="0.2">
      <c r="A9">
        <v>12</v>
      </c>
      <c r="B9" t="s">
        <v>269</v>
      </c>
      <c r="C9">
        <v>5</v>
      </c>
      <c r="D9" t="s">
        <v>295</v>
      </c>
      <c r="E9" t="s">
        <v>310</v>
      </c>
      <c r="F9">
        <v>68</v>
      </c>
      <c r="G9" s="1">
        <f t="shared" si="0"/>
        <v>36</v>
      </c>
      <c r="H9">
        <v>0</v>
      </c>
      <c r="I9" t="s">
        <v>313</v>
      </c>
      <c r="J9" t="s">
        <v>315</v>
      </c>
      <c r="K9" s="1">
        <f t="shared" si="1"/>
        <v>0</v>
      </c>
    </row>
    <row r="10" spans="1:11" hidden="1" x14ac:dyDescent="0.2">
      <c r="A10">
        <v>13</v>
      </c>
      <c r="B10" t="s">
        <v>269</v>
      </c>
      <c r="C10">
        <v>5</v>
      </c>
      <c r="D10" t="s">
        <v>295</v>
      </c>
      <c r="E10" t="s">
        <v>310</v>
      </c>
      <c r="F10">
        <v>22</v>
      </c>
      <c r="G10" s="1">
        <f t="shared" si="0"/>
        <v>22</v>
      </c>
      <c r="H10">
        <v>1</v>
      </c>
      <c r="I10" t="s">
        <v>296</v>
      </c>
      <c r="J10" t="s">
        <v>317</v>
      </c>
      <c r="K10" s="1">
        <f t="shared" si="1"/>
        <v>1</v>
      </c>
    </row>
    <row r="11" spans="1:11" hidden="1" x14ac:dyDescent="0.2">
      <c r="A11">
        <v>16</v>
      </c>
      <c r="B11" t="s">
        <v>271</v>
      </c>
      <c r="C11">
        <v>3</v>
      </c>
      <c r="D11" t="s">
        <v>295</v>
      </c>
      <c r="E11" t="s">
        <v>318</v>
      </c>
      <c r="F11">
        <v>4</v>
      </c>
      <c r="G11" s="1">
        <f t="shared" si="0"/>
        <v>4</v>
      </c>
      <c r="H11">
        <v>1</v>
      </c>
      <c r="I11" t="s">
        <v>295</v>
      </c>
      <c r="J11" t="s">
        <v>318</v>
      </c>
      <c r="K11" s="1">
        <f t="shared" si="1"/>
        <v>1</v>
      </c>
    </row>
    <row r="12" spans="1:11" hidden="1" x14ac:dyDescent="0.2">
      <c r="A12">
        <v>17</v>
      </c>
      <c r="B12" t="s">
        <v>270</v>
      </c>
      <c r="C12">
        <v>3</v>
      </c>
      <c r="D12" t="s">
        <v>295</v>
      </c>
      <c r="E12" t="s">
        <v>308</v>
      </c>
      <c r="F12">
        <v>4</v>
      </c>
      <c r="G12" s="1">
        <f t="shared" si="0"/>
        <v>4</v>
      </c>
      <c r="H12">
        <v>1</v>
      </c>
      <c r="I12" t="s">
        <v>295</v>
      </c>
      <c r="J12" t="s">
        <v>308</v>
      </c>
      <c r="K12" s="1">
        <f t="shared" si="1"/>
        <v>1</v>
      </c>
    </row>
    <row r="13" spans="1:11" hidden="1" x14ac:dyDescent="0.2">
      <c r="A13">
        <v>18</v>
      </c>
      <c r="B13" t="s">
        <v>271</v>
      </c>
      <c r="C13">
        <v>3</v>
      </c>
      <c r="D13" t="s">
        <v>295</v>
      </c>
      <c r="E13" t="s">
        <v>318</v>
      </c>
      <c r="F13">
        <v>4</v>
      </c>
      <c r="G13" s="1">
        <f t="shared" si="0"/>
        <v>4</v>
      </c>
      <c r="H13">
        <v>1</v>
      </c>
      <c r="I13" t="s">
        <v>295</v>
      </c>
      <c r="J13" t="s">
        <v>318</v>
      </c>
      <c r="K13" s="1">
        <f t="shared" si="1"/>
        <v>1</v>
      </c>
    </row>
    <row r="14" spans="1:11" x14ac:dyDescent="0.2">
      <c r="A14">
        <v>19</v>
      </c>
      <c r="B14" t="s">
        <v>270</v>
      </c>
      <c r="C14">
        <v>24</v>
      </c>
      <c r="D14" t="s">
        <v>296</v>
      </c>
      <c r="E14" t="s">
        <v>309</v>
      </c>
      <c r="F14">
        <v>86</v>
      </c>
      <c r="G14" s="1">
        <f t="shared" si="0"/>
        <v>36</v>
      </c>
      <c r="H14">
        <v>1</v>
      </c>
      <c r="I14" t="s">
        <v>313</v>
      </c>
      <c r="J14" t="s">
        <v>314</v>
      </c>
      <c r="K14" s="1">
        <f t="shared" si="1"/>
        <v>0</v>
      </c>
    </row>
    <row r="15" spans="1:11" hidden="1" x14ac:dyDescent="0.2">
      <c r="A15">
        <v>20</v>
      </c>
      <c r="B15" t="s">
        <v>270</v>
      </c>
      <c r="C15">
        <v>8</v>
      </c>
      <c r="D15" t="s">
        <v>295</v>
      </c>
      <c r="E15" t="s">
        <v>308</v>
      </c>
      <c r="F15">
        <v>23</v>
      </c>
      <c r="G15" s="1">
        <f t="shared" si="0"/>
        <v>23</v>
      </c>
      <c r="H15">
        <v>0</v>
      </c>
      <c r="I15" t="s">
        <v>296</v>
      </c>
      <c r="J15" t="s">
        <v>309</v>
      </c>
      <c r="K15" s="1">
        <f t="shared" si="1"/>
        <v>1</v>
      </c>
    </row>
    <row r="16" spans="1:11" hidden="1" x14ac:dyDescent="0.2">
      <c r="A16">
        <v>21</v>
      </c>
      <c r="B16" t="s">
        <v>269</v>
      </c>
      <c r="C16">
        <v>8</v>
      </c>
      <c r="D16" t="s">
        <v>295</v>
      </c>
      <c r="E16" t="s">
        <v>310</v>
      </c>
      <c r="F16">
        <v>10</v>
      </c>
      <c r="G16" s="1">
        <f t="shared" si="0"/>
        <v>10</v>
      </c>
      <c r="H16">
        <v>1</v>
      </c>
      <c r="I16" t="s">
        <v>295</v>
      </c>
      <c r="J16" t="s">
        <v>310</v>
      </c>
      <c r="K16" s="1">
        <f t="shared" si="1"/>
        <v>1</v>
      </c>
    </row>
    <row r="17" spans="1:11" hidden="1" x14ac:dyDescent="0.2">
      <c r="A17">
        <v>24</v>
      </c>
      <c r="B17" t="s">
        <v>270</v>
      </c>
      <c r="C17">
        <v>18</v>
      </c>
      <c r="D17" t="s">
        <v>296</v>
      </c>
      <c r="E17" t="s">
        <v>309</v>
      </c>
      <c r="F17">
        <v>22</v>
      </c>
      <c r="G17" s="1">
        <f t="shared" si="0"/>
        <v>22</v>
      </c>
      <c r="H17">
        <v>1</v>
      </c>
      <c r="I17" t="s">
        <v>296</v>
      </c>
      <c r="J17" t="s">
        <v>309</v>
      </c>
      <c r="K17" s="1">
        <f t="shared" si="1"/>
        <v>1</v>
      </c>
    </row>
    <row r="18" spans="1:11" x14ac:dyDescent="0.2">
      <c r="A18">
        <v>25</v>
      </c>
      <c r="B18" t="s">
        <v>270</v>
      </c>
      <c r="C18">
        <v>6</v>
      </c>
      <c r="D18" t="s">
        <v>295</v>
      </c>
      <c r="E18" t="s">
        <v>308</v>
      </c>
      <c r="F18">
        <v>60</v>
      </c>
      <c r="G18" s="1">
        <f t="shared" si="0"/>
        <v>36</v>
      </c>
      <c r="H18">
        <v>0</v>
      </c>
      <c r="I18" t="s">
        <v>313</v>
      </c>
      <c r="J18" t="s">
        <v>314</v>
      </c>
      <c r="K18" s="1">
        <f t="shared" si="1"/>
        <v>0</v>
      </c>
    </row>
    <row r="19" spans="1:11" hidden="1" x14ac:dyDescent="0.2">
      <c r="A19">
        <v>26</v>
      </c>
      <c r="B19" t="s">
        <v>270</v>
      </c>
      <c r="C19">
        <v>6</v>
      </c>
      <c r="D19" t="s">
        <v>295</v>
      </c>
      <c r="E19" t="s">
        <v>308</v>
      </c>
      <c r="F19">
        <v>16</v>
      </c>
      <c r="G19" s="1">
        <f t="shared" si="0"/>
        <v>16</v>
      </c>
      <c r="H19">
        <v>1</v>
      </c>
      <c r="I19" t="s">
        <v>296</v>
      </c>
      <c r="J19" t="s">
        <v>309</v>
      </c>
      <c r="K19" s="1">
        <f t="shared" si="1"/>
        <v>1</v>
      </c>
    </row>
    <row r="20" spans="1:11" x14ac:dyDescent="0.2">
      <c r="A20">
        <v>27</v>
      </c>
      <c r="B20" t="s">
        <v>269</v>
      </c>
      <c r="C20">
        <v>1</v>
      </c>
      <c r="D20" t="s">
        <v>295</v>
      </c>
      <c r="E20" t="s">
        <v>310</v>
      </c>
      <c r="F20">
        <v>87</v>
      </c>
      <c r="G20" s="1">
        <f t="shared" si="0"/>
        <v>36</v>
      </c>
      <c r="H20">
        <v>0</v>
      </c>
      <c r="I20" t="s">
        <v>313</v>
      </c>
      <c r="J20" t="s">
        <v>315</v>
      </c>
      <c r="K20" s="1">
        <f t="shared" si="1"/>
        <v>0</v>
      </c>
    </row>
    <row r="21" spans="1:11" x14ac:dyDescent="0.2">
      <c r="A21">
        <v>29</v>
      </c>
      <c r="B21" t="s">
        <v>270</v>
      </c>
      <c r="C21">
        <v>1</v>
      </c>
      <c r="D21" t="s">
        <v>295</v>
      </c>
      <c r="E21" t="s">
        <v>308</v>
      </c>
      <c r="F21">
        <v>57</v>
      </c>
      <c r="G21" s="1">
        <f t="shared" si="0"/>
        <v>36</v>
      </c>
      <c r="H21">
        <v>1</v>
      </c>
      <c r="I21" t="s">
        <v>313</v>
      </c>
      <c r="J21" t="s">
        <v>314</v>
      </c>
      <c r="K21" s="1">
        <f t="shared" si="1"/>
        <v>0</v>
      </c>
    </row>
    <row r="22" spans="1:11" x14ac:dyDescent="0.2">
      <c r="A22">
        <v>30</v>
      </c>
      <c r="B22" t="s">
        <v>270</v>
      </c>
      <c r="C22">
        <v>24</v>
      </c>
      <c r="D22" t="s">
        <v>296</v>
      </c>
      <c r="E22" t="s">
        <v>309</v>
      </c>
      <c r="F22">
        <v>31</v>
      </c>
      <c r="G22" s="1">
        <f t="shared" si="0"/>
        <v>31</v>
      </c>
      <c r="H22">
        <v>0</v>
      </c>
      <c r="I22" t="s">
        <v>311</v>
      </c>
      <c r="J22" t="s">
        <v>316</v>
      </c>
      <c r="K22" s="1">
        <f t="shared" si="1"/>
        <v>1</v>
      </c>
    </row>
    <row r="23" spans="1:11" x14ac:dyDescent="0.2">
      <c r="A23">
        <v>32</v>
      </c>
      <c r="B23" t="s">
        <v>269</v>
      </c>
      <c r="C23">
        <v>10</v>
      </c>
      <c r="D23" t="s">
        <v>295</v>
      </c>
      <c r="E23" t="s">
        <v>310</v>
      </c>
      <c r="F23">
        <v>28</v>
      </c>
      <c r="G23" s="1">
        <f t="shared" si="0"/>
        <v>28</v>
      </c>
      <c r="H23">
        <v>1</v>
      </c>
      <c r="I23" t="s">
        <v>311</v>
      </c>
      <c r="J23" t="s">
        <v>312</v>
      </c>
      <c r="K23" s="1">
        <f t="shared" si="1"/>
        <v>1</v>
      </c>
    </row>
    <row r="24" spans="1:11" x14ac:dyDescent="0.2">
      <c r="A24">
        <v>34</v>
      </c>
      <c r="B24" t="s">
        <v>270</v>
      </c>
      <c r="C24">
        <v>24</v>
      </c>
      <c r="D24" t="s">
        <v>296</v>
      </c>
      <c r="E24" t="s">
        <v>309</v>
      </c>
      <c r="F24">
        <v>39</v>
      </c>
      <c r="G24" s="1">
        <f t="shared" si="0"/>
        <v>36</v>
      </c>
      <c r="H24">
        <v>0</v>
      </c>
      <c r="I24" t="s">
        <v>313</v>
      </c>
      <c r="J24" t="s">
        <v>314</v>
      </c>
      <c r="K24" s="1">
        <f t="shared" si="1"/>
        <v>0</v>
      </c>
    </row>
    <row r="25" spans="1:11" x14ac:dyDescent="0.2">
      <c r="A25">
        <v>36</v>
      </c>
      <c r="B25" t="s">
        <v>269</v>
      </c>
      <c r="C25">
        <v>36</v>
      </c>
      <c r="D25" t="s">
        <v>311</v>
      </c>
      <c r="E25" t="s">
        <v>312</v>
      </c>
      <c r="F25">
        <v>49</v>
      </c>
      <c r="G25" s="1">
        <f t="shared" si="0"/>
        <v>36</v>
      </c>
      <c r="H25">
        <v>0</v>
      </c>
      <c r="I25" t="s">
        <v>313</v>
      </c>
      <c r="J25" t="s">
        <v>315</v>
      </c>
      <c r="K25" s="1">
        <f t="shared" si="1"/>
        <v>0</v>
      </c>
    </row>
    <row r="26" spans="1:11" x14ac:dyDescent="0.2">
      <c r="A26">
        <v>39</v>
      </c>
      <c r="B26" t="s">
        <v>269</v>
      </c>
      <c r="C26">
        <v>4</v>
      </c>
      <c r="D26" t="s">
        <v>295</v>
      </c>
      <c r="E26" t="s">
        <v>310</v>
      </c>
      <c r="F26">
        <v>54</v>
      </c>
      <c r="G26" s="1">
        <f t="shared" si="0"/>
        <v>36</v>
      </c>
      <c r="H26">
        <v>0</v>
      </c>
      <c r="I26" t="s">
        <v>313</v>
      </c>
      <c r="J26" t="s">
        <v>315</v>
      </c>
      <c r="K26" s="1">
        <f t="shared" si="1"/>
        <v>0</v>
      </c>
    </row>
    <row r="27" spans="1:11" hidden="1" x14ac:dyDescent="0.2">
      <c r="A27">
        <v>40</v>
      </c>
      <c r="B27" t="s">
        <v>269</v>
      </c>
      <c r="C27">
        <v>4</v>
      </c>
      <c r="D27" t="s">
        <v>295</v>
      </c>
      <c r="E27" t="s">
        <v>310</v>
      </c>
      <c r="F27">
        <v>23</v>
      </c>
      <c r="G27" s="1">
        <f t="shared" si="0"/>
        <v>23</v>
      </c>
      <c r="H27">
        <v>1</v>
      </c>
      <c r="I27" t="s">
        <v>296</v>
      </c>
      <c r="J27" t="s">
        <v>317</v>
      </c>
      <c r="K27" s="1">
        <f t="shared" si="1"/>
        <v>1</v>
      </c>
    </row>
    <row r="28" spans="1:11" hidden="1" x14ac:dyDescent="0.2">
      <c r="A28">
        <v>41</v>
      </c>
      <c r="B28" t="s">
        <v>271</v>
      </c>
      <c r="C28">
        <v>4</v>
      </c>
      <c r="D28" t="s">
        <v>295</v>
      </c>
      <c r="E28" t="s">
        <v>318</v>
      </c>
      <c r="F28">
        <v>4</v>
      </c>
      <c r="G28" s="1">
        <f t="shared" si="0"/>
        <v>4</v>
      </c>
      <c r="H28">
        <v>0</v>
      </c>
      <c r="I28" t="s">
        <v>295</v>
      </c>
      <c r="J28" t="s">
        <v>318</v>
      </c>
      <c r="K28" s="1">
        <f t="shared" si="1"/>
        <v>1</v>
      </c>
    </row>
    <row r="29" spans="1:11" x14ac:dyDescent="0.2">
      <c r="A29">
        <v>42</v>
      </c>
      <c r="B29" t="s">
        <v>269</v>
      </c>
      <c r="C29">
        <v>2</v>
      </c>
      <c r="D29" t="s">
        <v>295</v>
      </c>
      <c r="E29" t="s">
        <v>310</v>
      </c>
      <c r="F29">
        <v>73</v>
      </c>
      <c r="G29" s="1">
        <f t="shared" si="0"/>
        <v>36</v>
      </c>
      <c r="H29">
        <v>0</v>
      </c>
      <c r="I29" t="s">
        <v>313</v>
      </c>
      <c r="J29" t="s">
        <v>315</v>
      </c>
      <c r="K29" s="1">
        <f t="shared" si="1"/>
        <v>0</v>
      </c>
    </row>
    <row r="30" spans="1:11" x14ac:dyDescent="0.2">
      <c r="A30">
        <v>43</v>
      </c>
      <c r="B30" t="s">
        <v>270</v>
      </c>
      <c r="C30">
        <v>36</v>
      </c>
      <c r="D30" t="s">
        <v>311</v>
      </c>
      <c r="E30" t="s">
        <v>316</v>
      </c>
      <c r="F30">
        <v>44</v>
      </c>
      <c r="G30" s="1">
        <f t="shared" si="0"/>
        <v>36</v>
      </c>
      <c r="H30">
        <v>1</v>
      </c>
      <c r="I30" t="s">
        <v>313</v>
      </c>
      <c r="J30" t="s">
        <v>314</v>
      </c>
      <c r="K30" s="1">
        <f t="shared" si="1"/>
        <v>0</v>
      </c>
    </row>
    <row r="31" spans="1:11" x14ac:dyDescent="0.2">
      <c r="A31">
        <v>46</v>
      </c>
      <c r="B31" t="s">
        <v>270</v>
      </c>
      <c r="C31">
        <v>6</v>
      </c>
      <c r="D31" t="s">
        <v>295</v>
      </c>
      <c r="E31" t="s">
        <v>308</v>
      </c>
      <c r="F31">
        <v>33</v>
      </c>
      <c r="G31" s="1">
        <f t="shared" si="0"/>
        <v>33</v>
      </c>
      <c r="H31">
        <v>0</v>
      </c>
      <c r="I31" t="s">
        <v>311</v>
      </c>
      <c r="J31" t="s">
        <v>316</v>
      </c>
      <c r="K31" s="1">
        <f t="shared" si="1"/>
        <v>1</v>
      </c>
    </row>
    <row r="32" spans="1:11" hidden="1" x14ac:dyDescent="0.2">
      <c r="A32">
        <v>47</v>
      </c>
      <c r="B32" t="s">
        <v>269</v>
      </c>
      <c r="C32">
        <v>6</v>
      </c>
      <c r="D32" t="s">
        <v>295</v>
      </c>
      <c r="E32" t="s">
        <v>310</v>
      </c>
      <c r="F32">
        <v>15</v>
      </c>
      <c r="G32" s="1">
        <f t="shared" si="0"/>
        <v>15</v>
      </c>
      <c r="H32">
        <v>0</v>
      </c>
      <c r="I32" t="s">
        <v>296</v>
      </c>
      <c r="J32" t="s">
        <v>317</v>
      </c>
      <c r="K32" s="1">
        <f t="shared" si="1"/>
        <v>1</v>
      </c>
    </row>
    <row r="33" spans="1:11" hidden="1" x14ac:dyDescent="0.2">
      <c r="A33">
        <v>48</v>
      </c>
      <c r="B33" t="s">
        <v>270</v>
      </c>
      <c r="C33">
        <v>10</v>
      </c>
      <c r="D33" t="s">
        <v>295</v>
      </c>
      <c r="E33" t="s">
        <v>308</v>
      </c>
      <c r="F33">
        <v>17</v>
      </c>
      <c r="G33" s="1">
        <f t="shared" si="0"/>
        <v>17</v>
      </c>
      <c r="H33">
        <v>1</v>
      </c>
      <c r="I33" t="s">
        <v>296</v>
      </c>
      <c r="J33" t="s">
        <v>309</v>
      </c>
      <c r="K33" s="1">
        <f t="shared" si="1"/>
        <v>1</v>
      </c>
    </row>
    <row r="34" spans="1:11" x14ac:dyDescent="0.2">
      <c r="A34">
        <v>50</v>
      </c>
      <c r="B34" t="s">
        <v>269</v>
      </c>
      <c r="C34">
        <v>10</v>
      </c>
      <c r="D34" t="s">
        <v>295</v>
      </c>
      <c r="E34" t="s">
        <v>310</v>
      </c>
      <c r="F34">
        <v>30</v>
      </c>
      <c r="G34" s="1">
        <f t="shared" si="0"/>
        <v>30</v>
      </c>
      <c r="H34">
        <v>0</v>
      </c>
      <c r="I34" t="s">
        <v>311</v>
      </c>
      <c r="J34" t="s">
        <v>312</v>
      </c>
      <c r="K34" s="1">
        <f t="shared" si="1"/>
        <v>1</v>
      </c>
    </row>
    <row r="35" spans="1:11" x14ac:dyDescent="0.2">
      <c r="A35">
        <v>52</v>
      </c>
      <c r="B35" t="s">
        <v>269</v>
      </c>
      <c r="C35">
        <v>1</v>
      </c>
      <c r="D35" t="s">
        <v>295</v>
      </c>
      <c r="E35" t="s">
        <v>310</v>
      </c>
      <c r="F35">
        <v>32</v>
      </c>
      <c r="G35" s="1">
        <f t="shared" si="0"/>
        <v>32</v>
      </c>
      <c r="H35">
        <v>1</v>
      </c>
      <c r="I35" t="s">
        <v>311</v>
      </c>
      <c r="J35" t="s">
        <v>312</v>
      </c>
      <c r="K35" s="1">
        <f t="shared" si="1"/>
        <v>1</v>
      </c>
    </row>
    <row r="36" spans="1:11" hidden="1" x14ac:dyDescent="0.2">
      <c r="A36">
        <v>53</v>
      </c>
      <c r="B36" t="s">
        <v>271</v>
      </c>
      <c r="C36">
        <v>2</v>
      </c>
      <c r="D36" t="s">
        <v>295</v>
      </c>
      <c r="E36" t="s">
        <v>318</v>
      </c>
      <c r="F36">
        <v>2</v>
      </c>
      <c r="G36" s="1">
        <f t="shared" si="0"/>
        <v>2</v>
      </c>
      <c r="H36">
        <v>1</v>
      </c>
      <c r="I36" t="s">
        <v>295</v>
      </c>
      <c r="J36" t="s">
        <v>318</v>
      </c>
      <c r="K36" s="1">
        <f t="shared" si="1"/>
        <v>1</v>
      </c>
    </row>
    <row r="37" spans="1:11" hidden="1" x14ac:dyDescent="0.2">
      <c r="A37">
        <v>54</v>
      </c>
      <c r="B37" t="s">
        <v>271</v>
      </c>
      <c r="C37">
        <v>2</v>
      </c>
      <c r="D37" t="s">
        <v>295</v>
      </c>
      <c r="E37" t="s">
        <v>318</v>
      </c>
      <c r="F37">
        <v>2</v>
      </c>
      <c r="G37" s="1">
        <f t="shared" si="0"/>
        <v>2</v>
      </c>
      <c r="H37">
        <v>1</v>
      </c>
      <c r="I37" t="s">
        <v>295</v>
      </c>
      <c r="J37" t="s">
        <v>318</v>
      </c>
      <c r="K37" s="1">
        <f t="shared" si="1"/>
        <v>1</v>
      </c>
    </row>
    <row r="38" spans="1:11" hidden="1" x14ac:dyDescent="0.2">
      <c r="A38">
        <v>55</v>
      </c>
      <c r="B38" t="s">
        <v>269</v>
      </c>
      <c r="C38">
        <v>3</v>
      </c>
      <c r="D38" t="s">
        <v>295</v>
      </c>
      <c r="E38" t="s">
        <v>310</v>
      </c>
      <c r="F38">
        <v>14</v>
      </c>
      <c r="G38" s="1">
        <f t="shared" si="0"/>
        <v>14</v>
      </c>
      <c r="H38">
        <v>0</v>
      </c>
      <c r="I38" t="s">
        <v>296</v>
      </c>
      <c r="J38" t="s">
        <v>317</v>
      </c>
      <c r="K38" s="1">
        <f t="shared" si="1"/>
        <v>1</v>
      </c>
    </row>
    <row r="39" spans="1:11" hidden="1" x14ac:dyDescent="0.2">
      <c r="A39">
        <v>56</v>
      </c>
      <c r="B39" t="s">
        <v>270</v>
      </c>
      <c r="C39">
        <v>12</v>
      </c>
      <c r="D39" t="s">
        <v>295</v>
      </c>
      <c r="E39" t="s">
        <v>308</v>
      </c>
      <c r="F39">
        <v>12</v>
      </c>
      <c r="G39" s="1">
        <f t="shared" si="0"/>
        <v>12</v>
      </c>
      <c r="H39">
        <v>0</v>
      </c>
      <c r="I39" t="s">
        <v>295</v>
      </c>
      <c r="J39" t="s">
        <v>308</v>
      </c>
      <c r="K39" s="1">
        <f t="shared" si="1"/>
        <v>1</v>
      </c>
    </row>
    <row r="40" spans="1:11" x14ac:dyDescent="0.2">
      <c r="A40">
        <v>57</v>
      </c>
      <c r="B40" t="s">
        <v>270</v>
      </c>
      <c r="C40">
        <v>24</v>
      </c>
      <c r="D40" t="s">
        <v>296</v>
      </c>
      <c r="E40" t="s">
        <v>309</v>
      </c>
      <c r="F40">
        <v>35</v>
      </c>
      <c r="G40" s="1">
        <f t="shared" si="0"/>
        <v>35</v>
      </c>
      <c r="H40">
        <v>1</v>
      </c>
      <c r="I40" t="s">
        <v>311</v>
      </c>
      <c r="J40" t="s">
        <v>316</v>
      </c>
      <c r="K40" s="1">
        <f t="shared" si="1"/>
        <v>1</v>
      </c>
    </row>
    <row r="41" spans="1:11" x14ac:dyDescent="0.2">
      <c r="A41">
        <v>58</v>
      </c>
      <c r="B41" t="s">
        <v>270</v>
      </c>
      <c r="C41">
        <v>24</v>
      </c>
      <c r="D41" t="s">
        <v>296</v>
      </c>
      <c r="E41" t="s">
        <v>309</v>
      </c>
      <c r="F41">
        <v>44</v>
      </c>
      <c r="G41" s="1">
        <f t="shared" si="0"/>
        <v>36</v>
      </c>
      <c r="H41">
        <v>0</v>
      </c>
      <c r="I41" t="s">
        <v>313</v>
      </c>
      <c r="J41" t="s">
        <v>314</v>
      </c>
      <c r="K41" s="1">
        <f t="shared" si="1"/>
        <v>0</v>
      </c>
    </row>
    <row r="42" spans="1:11" x14ac:dyDescent="0.2">
      <c r="A42">
        <v>59</v>
      </c>
      <c r="B42" t="s">
        <v>269</v>
      </c>
      <c r="C42">
        <v>18</v>
      </c>
      <c r="D42" t="s">
        <v>296</v>
      </c>
      <c r="E42" t="s">
        <v>317</v>
      </c>
      <c r="F42">
        <v>38</v>
      </c>
      <c r="G42" s="1">
        <f t="shared" si="0"/>
        <v>36</v>
      </c>
      <c r="H42">
        <v>0</v>
      </c>
      <c r="I42" t="s">
        <v>313</v>
      </c>
      <c r="J42" t="s">
        <v>315</v>
      </c>
      <c r="K42" s="1">
        <f t="shared" si="1"/>
        <v>0</v>
      </c>
    </row>
    <row r="43" spans="1:11" hidden="1" x14ac:dyDescent="0.2">
      <c r="A43">
        <v>60</v>
      </c>
      <c r="B43" t="s">
        <v>270</v>
      </c>
      <c r="C43">
        <v>2</v>
      </c>
      <c r="D43" t="s">
        <v>295</v>
      </c>
      <c r="E43" t="s">
        <v>308</v>
      </c>
      <c r="F43">
        <v>13</v>
      </c>
      <c r="G43" s="1">
        <f t="shared" si="0"/>
        <v>13</v>
      </c>
      <c r="H43">
        <v>0</v>
      </c>
      <c r="I43" t="s">
        <v>296</v>
      </c>
      <c r="J43" t="s">
        <v>309</v>
      </c>
      <c r="K43" s="1">
        <f t="shared" si="1"/>
        <v>1</v>
      </c>
    </row>
    <row r="44" spans="1:11" hidden="1" x14ac:dyDescent="0.2">
      <c r="A44">
        <v>61</v>
      </c>
      <c r="B44" t="s">
        <v>269</v>
      </c>
      <c r="C44">
        <v>2</v>
      </c>
      <c r="D44" t="s">
        <v>295</v>
      </c>
      <c r="E44" t="s">
        <v>310</v>
      </c>
      <c r="F44">
        <v>7</v>
      </c>
      <c r="G44" s="1">
        <f t="shared" si="0"/>
        <v>7</v>
      </c>
      <c r="H44">
        <v>0</v>
      </c>
      <c r="I44" t="s">
        <v>295</v>
      </c>
      <c r="J44" t="s">
        <v>310</v>
      </c>
      <c r="K44" s="1">
        <f t="shared" si="1"/>
        <v>1</v>
      </c>
    </row>
    <row r="45" spans="1:11" hidden="1" x14ac:dyDescent="0.2">
      <c r="A45">
        <v>62</v>
      </c>
      <c r="B45" t="s">
        <v>269</v>
      </c>
      <c r="C45">
        <v>3</v>
      </c>
      <c r="D45" t="s">
        <v>295</v>
      </c>
      <c r="E45" t="s">
        <v>310</v>
      </c>
      <c r="F45">
        <v>22</v>
      </c>
      <c r="G45" s="1">
        <f t="shared" si="0"/>
        <v>22</v>
      </c>
      <c r="H45">
        <v>0</v>
      </c>
      <c r="I45" t="s">
        <v>296</v>
      </c>
      <c r="J45" t="s">
        <v>317</v>
      </c>
      <c r="K45" s="1">
        <f t="shared" si="1"/>
        <v>1</v>
      </c>
    </row>
    <row r="46" spans="1:11" hidden="1" x14ac:dyDescent="0.2">
      <c r="A46">
        <v>63</v>
      </c>
      <c r="B46" t="s">
        <v>270</v>
      </c>
      <c r="C46">
        <v>3</v>
      </c>
      <c r="D46" t="s">
        <v>295</v>
      </c>
      <c r="E46" t="s">
        <v>308</v>
      </c>
      <c r="F46">
        <v>12</v>
      </c>
      <c r="G46" s="1">
        <f t="shared" si="0"/>
        <v>12</v>
      </c>
      <c r="H46">
        <v>0</v>
      </c>
      <c r="I46" t="s">
        <v>295</v>
      </c>
      <c r="J46" t="s">
        <v>308</v>
      </c>
      <c r="K46" s="1">
        <f t="shared" si="1"/>
        <v>1</v>
      </c>
    </row>
    <row r="47" spans="1:11" hidden="1" x14ac:dyDescent="0.2">
      <c r="A47">
        <v>65</v>
      </c>
      <c r="B47" t="s">
        <v>269</v>
      </c>
      <c r="C47">
        <v>3</v>
      </c>
      <c r="D47" t="s">
        <v>295</v>
      </c>
      <c r="E47" t="s">
        <v>310</v>
      </c>
      <c r="F47">
        <v>11</v>
      </c>
      <c r="G47" s="1">
        <f t="shared" si="0"/>
        <v>11</v>
      </c>
      <c r="H47">
        <v>0</v>
      </c>
      <c r="I47" t="s">
        <v>295</v>
      </c>
      <c r="J47" t="s">
        <v>310</v>
      </c>
      <c r="K47" s="1">
        <f t="shared" si="1"/>
        <v>1</v>
      </c>
    </row>
    <row r="48" spans="1:11" hidden="1" x14ac:dyDescent="0.2">
      <c r="A48">
        <v>66</v>
      </c>
      <c r="B48" t="s">
        <v>271</v>
      </c>
      <c r="C48">
        <v>3</v>
      </c>
      <c r="D48" t="s">
        <v>295</v>
      </c>
      <c r="E48" t="s">
        <v>318</v>
      </c>
      <c r="F48">
        <v>6</v>
      </c>
      <c r="G48" s="1">
        <f t="shared" si="0"/>
        <v>6</v>
      </c>
      <c r="H48">
        <v>1</v>
      </c>
      <c r="I48" t="s">
        <v>295</v>
      </c>
      <c r="J48" t="s">
        <v>318</v>
      </c>
      <c r="K48" s="1">
        <f t="shared" si="1"/>
        <v>1</v>
      </c>
    </row>
    <row r="49" spans="1:11" x14ac:dyDescent="0.2">
      <c r="A49">
        <v>67</v>
      </c>
      <c r="B49" t="s">
        <v>269</v>
      </c>
      <c r="C49">
        <v>29</v>
      </c>
      <c r="D49" t="s">
        <v>311</v>
      </c>
      <c r="E49" t="s">
        <v>312</v>
      </c>
      <c r="F49">
        <v>44</v>
      </c>
      <c r="G49" s="1">
        <f t="shared" si="0"/>
        <v>36</v>
      </c>
      <c r="H49">
        <v>0</v>
      </c>
      <c r="I49" t="s">
        <v>313</v>
      </c>
      <c r="J49" t="s">
        <v>315</v>
      </c>
      <c r="K49" s="1">
        <f t="shared" si="1"/>
        <v>0</v>
      </c>
    </row>
    <row r="50" spans="1:11" hidden="1" x14ac:dyDescent="0.2">
      <c r="A50">
        <v>68</v>
      </c>
      <c r="B50" t="s">
        <v>269</v>
      </c>
      <c r="C50">
        <v>4</v>
      </c>
      <c r="D50" t="s">
        <v>295</v>
      </c>
      <c r="E50" t="s">
        <v>310</v>
      </c>
      <c r="F50">
        <v>15</v>
      </c>
      <c r="G50" s="1">
        <f t="shared" si="0"/>
        <v>15</v>
      </c>
      <c r="H50">
        <v>1</v>
      </c>
      <c r="I50" t="s">
        <v>296</v>
      </c>
      <c r="J50" t="s">
        <v>317</v>
      </c>
      <c r="K50" s="1">
        <f t="shared" si="1"/>
        <v>1</v>
      </c>
    </row>
    <row r="51" spans="1:11" hidden="1" x14ac:dyDescent="0.2">
      <c r="A51">
        <v>73</v>
      </c>
      <c r="B51" t="s">
        <v>270</v>
      </c>
      <c r="C51">
        <v>3</v>
      </c>
      <c r="D51" t="s">
        <v>295</v>
      </c>
      <c r="E51" t="s">
        <v>308</v>
      </c>
      <c r="F51">
        <v>17</v>
      </c>
      <c r="G51" s="1">
        <f t="shared" si="0"/>
        <v>17</v>
      </c>
      <c r="H51">
        <v>0</v>
      </c>
      <c r="I51" t="s">
        <v>296</v>
      </c>
      <c r="J51" t="s">
        <v>309</v>
      </c>
      <c r="K51" s="1">
        <f t="shared" si="1"/>
        <v>1</v>
      </c>
    </row>
    <row r="52" spans="1:11" hidden="1" x14ac:dyDescent="0.2">
      <c r="A52">
        <v>74</v>
      </c>
      <c r="B52" t="s">
        <v>269</v>
      </c>
      <c r="C52">
        <v>3</v>
      </c>
      <c r="D52" t="s">
        <v>295</v>
      </c>
      <c r="E52" t="s">
        <v>310</v>
      </c>
      <c r="F52">
        <v>17</v>
      </c>
      <c r="G52" s="1">
        <f t="shared" si="0"/>
        <v>17</v>
      </c>
      <c r="H52">
        <v>0</v>
      </c>
      <c r="I52" t="s">
        <v>296</v>
      </c>
      <c r="J52" t="s">
        <v>317</v>
      </c>
      <c r="K52" s="1">
        <f t="shared" si="1"/>
        <v>1</v>
      </c>
    </row>
    <row r="53" spans="1:11" x14ac:dyDescent="0.2">
      <c r="A53">
        <v>75</v>
      </c>
      <c r="B53" t="s">
        <v>270</v>
      </c>
      <c r="C53">
        <v>7</v>
      </c>
      <c r="D53" t="s">
        <v>295</v>
      </c>
      <c r="E53" t="s">
        <v>308</v>
      </c>
      <c r="F53">
        <v>30</v>
      </c>
      <c r="G53" s="1">
        <f t="shared" si="0"/>
        <v>30</v>
      </c>
      <c r="H53">
        <v>0</v>
      </c>
      <c r="I53" t="s">
        <v>311</v>
      </c>
      <c r="J53" t="s">
        <v>316</v>
      </c>
      <c r="K53" s="1">
        <f t="shared" si="1"/>
        <v>1</v>
      </c>
    </row>
    <row r="54" spans="1:11" x14ac:dyDescent="0.2">
      <c r="A54">
        <v>76</v>
      </c>
      <c r="B54" t="s">
        <v>270</v>
      </c>
      <c r="C54">
        <v>7</v>
      </c>
      <c r="D54" t="s">
        <v>295</v>
      </c>
      <c r="E54" t="s">
        <v>308</v>
      </c>
      <c r="F54">
        <v>29</v>
      </c>
      <c r="G54" s="1">
        <f t="shared" si="0"/>
        <v>29</v>
      </c>
      <c r="H54">
        <v>0</v>
      </c>
      <c r="I54" t="s">
        <v>311</v>
      </c>
      <c r="J54" t="s">
        <v>316</v>
      </c>
      <c r="K54" s="1">
        <f t="shared" si="1"/>
        <v>1</v>
      </c>
    </row>
    <row r="55" spans="1:11" x14ac:dyDescent="0.2">
      <c r="A55">
        <v>77</v>
      </c>
      <c r="B55" t="s">
        <v>270</v>
      </c>
      <c r="C55">
        <v>7</v>
      </c>
      <c r="D55" t="s">
        <v>295</v>
      </c>
      <c r="E55" t="s">
        <v>308</v>
      </c>
      <c r="F55">
        <v>25</v>
      </c>
      <c r="G55" s="1">
        <f t="shared" si="0"/>
        <v>25</v>
      </c>
      <c r="H55">
        <v>1</v>
      </c>
      <c r="I55" t="s">
        <v>311</v>
      </c>
      <c r="J55" t="s">
        <v>316</v>
      </c>
      <c r="K55" s="1">
        <f t="shared" si="1"/>
        <v>1</v>
      </c>
    </row>
    <row r="56" spans="1:11" hidden="1" x14ac:dyDescent="0.2">
      <c r="A56">
        <v>78</v>
      </c>
      <c r="B56" t="s">
        <v>270</v>
      </c>
      <c r="C56">
        <v>7</v>
      </c>
      <c r="D56" t="s">
        <v>295</v>
      </c>
      <c r="E56" t="s">
        <v>308</v>
      </c>
      <c r="F56">
        <v>7</v>
      </c>
      <c r="G56" s="1">
        <f t="shared" si="0"/>
        <v>7</v>
      </c>
      <c r="H56">
        <v>0</v>
      </c>
      <c r="I56" t="s">
        <v>295</v>
      </c>
      <c r="J56" t="s">
        <v>308</v>
      </c>
      <c r="K56" s="1">
        <f t="shared" si="1"/>
        <v>1</v>
      </c>
    </row>
    <row r="57" spans="1:11" x14ac:dyDescent="0.2">
      <c r="A57">
        <v>79</v>
      </c>
      <c r="B57" t="s">
        <v>270</v>
      </c>
      <c r="C57">
        <v>29</v>
      </c>
      <c r="D57" t="s">
        <v>311</v>
      </c>
      <c r="E57" t="s">
        <v>316</v>
      </c>
      <c r="F57">
        <v>29</v>
      </c>
      <c r="G57" s="1">
        <f t="shared" si="0"/>
        <v>29</v>
      </c>
      <c r="H57">
        <v>0</v>
      </c>
      <c r="I57" t="s">
        <v>311</v>
      </c>
      <c r="J57" t="s">
        <v>316</v>
      </c>
      <c r="K57" s="1">
        <f t="shared" si="1"/>
        <v>1</v>
      </c>
    </row>
    <row r="58" spans="1:11" hidden="1" x14ac:dyDescent="0.2">
      <c r="A58">
        <v>80</v>
      </c>
      <c r="B58" t="s">
        <v>271</v>
      </c>
      <c r="C58">
        <v>2</v>
      </c>
      <c r="D58" t="s">
        <v>295</v>
      </c>
      <c r="E58" t="s">
        <v>318</v>
      </c>
      <c r="F58">
        <v>2</v>
      </c>
      <c r="G58" s="1">
        <f t="shared" si="0"/>
        <v>2</v>
      </c>
      <c r="H58">
        <v>1</v>
      </c>
      <c r="I58" t="s">
        <v>295</v>
      </c>
      <c r="J58" t="s">
        <v>318</v>
      </c>
      <c r="K58" s="1">
        <f t="shared" si="1"/>
        <v>1</v>
      </c>
    </row>
    <row r="59" spans="1:11" hidden="1" x14ac:dyDescent="0.2">
      <c r="A59">
        <v>81</v>
      </c>
      <c r="B59" t="s">
        <v>271</v>
      </c>
      <c r="C59">
        <v>2</v>
      </c>
      <c r="D59" t="s">
        <v>295</v>
      </c>
      <c r="E59" t="s">
        <v>318</v>
      </c>
      <c r="F59">
        <v>3</v>
      </c>
      <c r="G59" s="1">
        <f t="shared" si="0"/>
        <v>3</v>
      </c>
      <c r="H59">
        <v>1</v>
      </c>
      <c r="I59" t="s">
        <v>295</v>
      </c>
      <c r="J59" t="s">
        <v>318</v>
      </c>
      <c r="K59" s="1">
        <f t="shared" si="1"/>
        <v>1</v>
      </c>
    </row>
    <row r="60" spans="1:11" hidden="1" x14ac:dyDescent="0.2">
      <c r="A60">
        <v>82</v>
      </c>
      <c r="B60" t="s">
        <v>271</v>
      </c>
      <c r="C60">
        <v>2</v>
      </c>
      <c r="D60" t="s">
        <v>295</v>
      </c>
      <c r="E60" t="s">
        <v>318</v>
      </c>
      <c r="F60">
        <v>3</v>
      </c>
      <c r="G60" s="1">
        <f t="shared" si="0"/>
        <v>3</v>
      </c>
      <c r="H60">
        <v>1</v>
      </c>
      <c r="I60" t="s">
        <v>295</v>
      </c>
      <c r="J60" t="s">
        <v>318</v>
      </c>
      <c r="K60" s="1">
        <f t="shared" si="1"/>
        <v>1</v>
      </c>
    </row>
    <row r="61" spans="1:11" x14ac:dyDescent="0.2">
      <c r="A61">
        <v>83</v>
      </c>
      <c r="B61" t="s">
        <v>270</v>
      </c>
      <c r="C61">
        <v>3</v>
      </c>
      <c r="D61" t="s">
        <v>295</v>
      </c>
      <c r="E61" t="s">
        <v>308</v>
      </c>
      <c r="F61">
        <v>36</v>
      </c>
      <c r="G61" s="1">
        <f t="shared" si="0"/>
        <v>36</v>
      </c>
      <c r="H61">
        <v>0</v>
      </c>
      <c r="I61" t="s">
        <v>311</v>
      </c>
      <c r="J61" t="s">
        <v>316</v>
      </c>
      <c r="K61" s="1">
        <f t="shared" si="1"/>
        <v>1</v>
      </c>
    </row>
    <row r="62" spans="1:11" hidden="1" x14ac:dyDescent="0.2">
      <c r="A62">
        <v>84</v>
      </c>
      <c r="B62" t="s">
        <v>271</v>
      </c>
      <c r="C62">
        <v>3</v>
      </c>
      <c r="D62" t="s">
        <v>295</v>
      </c>
      <c r="E62" t="s">
        <v>318</v>
      </c>
      <c r="F62">
        <v>4</v>
      </c>
      <c r="G62" s="1">
        <f t="shared" si="0"/>
        <v>4</v>
      </c>
      <c r="H62">
        <v>1</v>
      </c>
      <c r="I62" t="s">
        <v>295</v>
      </c>
      <c r="J62" t="s">
        <v>318</v>
      </c>
      <c r="K62" s="1">
        <f t="shared" si="1"/>
        <v>1</v>
      </c>
    </row>
    <row r="63" spans="1:11" hidden="1" x14ac:dyDescent="0.2">
      <c r="A63">
        <v>85</v>
      </c>
      <c r="B63" t="s">
        <v>270</v>
      </c>
      <c r="C63">
        <v>5</v>
      </c>
      <c r="D63" t="s">
        <v>295</v>
      </c>
      <c r="E63" t="s">
        <v>308</v>
      </c>
      <c r="F63">
        <v>6</v>
      </c>
      <c r="G63" s="1">
        <f t="shared" si="0"/>
        <v>6</v>
      </c>
      <c r="H63">
        <v>1</v>
      </c>
      <c r="I63" t="s">
        <v>295</v>
      </c>
      <c r="J63" t="s">
        <v>308</v>
      </c>
      <c r="K63" s="1">
        <f t="shared" si="1"/>
        <v>1</v>
      </c>
    </row>
    <row r="64" spans="1:11" x14ac:dyDescent="0.2">
      <c r="A64">
        <v>86</v>
      </c>
      <c r="B64" t="s">
        <v>270</v>
      </c>
      <c r="C64">
        <v>24</v>
      </c>
      <c r="D64" t="s">
        <v>296</v>
      </c>
      <c r="E64" t="s">
        <v>309</v>
      </c>
      <c r="F64">
        <v>32</v>
      </c>
      <c r="G64" s="1">
        <f t="shared" si="0"/>
        <v>32</v>
      </c>
      <c r="H64">
        <v>1</v>
      </c>
      <c r="I64" t="s">
        <v>311</v>
      </c>
      <c r="J64" t="s">
        <v>316</v>
      </c>
      <c r="K64" s="1">
        <f t="shared" si="1"/>
        <v>1</v>
      </c>
    </row>
    <row r="65" spans="1:11" hidden="1" x14ac:dyDescent="0.2">
      <c r="A65">
        <v>87</v>
      </c>
      <c r="B65" t="s">
        <v>270</v>
      </c>
      <c r="C65">
        <v>24</v>
      </c>
      <c r="D65" t="s">
        <v>296</v>
      </c>
      <c r="E65" t="s">
        <v>309</v>
      </c>
      <c r="F65">
        <v>24</v>
      </c>
      <c r="G65" s="1">
        <f t="shared" si="0"/>
        <v>24</v>
      </c>
      <c r="H65">
        <v>1</v>
      </c>
      <c r="I65" t="s">
        <v>296</v>
      </c>
      <c r="J65" t="s">
        <v>309</v>
      </c>
      <c r="K65" s="1">
        <f t="shared" si="1"/>
        <v>1</v>
      </c>
    </row>
    <row r="66" spans="1:11" hidden="1" x14ac:dyDescent="0.2">
      <c r="A66">
        <v>88</v>
      </c>
      <c r="B66" t="s">
        <v>270</v>
      </c>
      <c r="C66">
        <v>4</v>
      </c>
      <c r="D66" t="s">
        <v>295</v>
      </c>
      <c r="E66" t="s">
        <v>308</v>
      </c>
      <c r="F66">
        <v>21</v>
      </c>
      <c r="G66" s="1">
        <f t="shared" si="0"/>
        <v>21</v>
      </c>
      <c r="H66">
        <v>1</v>
      </c>
      <c r="I66" t="s">
        <v>296</v>
      </c>
      <c r="J66" t="s">
        <v>309</v>
      </c>
      <c r="K66" s="1">
        <f t="shared" si="1"/>
        <v>1</v>
      </c>
    </row>
    <row r="67" spans="1:11" x14ac:dyDescent="0.2">
      <c r="A67">
        <v>89</v>
      </c>
      <c r="B67" t="s">
        <v>270</v>
      </c>
      <c r="C67">
        <v>4</v>
      </c>
      <c r="D67" t="s">
        <v>295</v>
      </c>
      <c r="E67" t="s">
        <v>308</v>
      </c>
      <c r="F67">
        <v>29</v>
      </c>
      <c r="G67" s="1">
        <f t="shared" ref="G67:G84" si="2">IF(K67&gt;0,F67,36)</f>
        <v>29</v>
      </c>
      <c r="H67">
        <v>1</v>
      </c>
      <c r="I67" t="s">
        <v>311</v>
      </c>
      <c r="J67" t="s">
        <v>316</v>
      </c>
      <c r="K67" s="1">
        <f t="shared" ref="K67:K84" si="3">IF(F67&lt;=36,1,0)</f>
        <v>1</v>
      </c>
    </row>
    <row r="68" spans="1:11" hidden="1" x14ac:dyDescent="0.2">
      <c r="A68">
        <v>90</v>
      </c>
      <c r="B68" t="s">
        <v>269</v>
      </c>
      <c r="C68">
        <v>3</v>
      </c>
      <c r="D68" t="s">
        <v>295</v>
      </c>
      <c r="E68" t="s">
        <v>310</v>
      </c>
      <c r="F68">
        <v>6</v>
      </c>
      <c r="G68" s="1">
        <f t="shared" si="2"/>
        <v>6</v>
      </c>
      <c r="H68">
        <v>1</v>
      </c>
      <c r="I68" t="s">
        <v>295</v>
      </c>
      <c r="J68" t="s">
        <v>310</v>
      </c>
      <c r="K68" s="1">
        <f t="shared" si="3"/>
        <v>1</v>
      </c>
    </row>
    <row r="69" spans="1:11" hidden="1" x14ac:dyDescent="0.2">
      <c r="A69">
        <v>91</v>
      </c>
      <c r="B69" t="s">
        <v>271</v>
      </c>
      <c r="C69">
        <v>0</v>
      </c>
      <c r="D69" t="s">
        <v>295</v>
      </c>
      <c r="E69" t="s">
        <v>318</v>
      </c>
      <c r="F69">
        <v>0</v>
      </c>
      <c r="G69" s="1">
        <f t="shared" si="2"/>
        <v>0</v>
      </c>
      <c r="H69">
        <v>1</v>
      </c>
      <c r="I69" t="s">
        <v>295</v>
      </c>
      <c r="J69" t="s">
        <v>318</v>
      </c>
      <c r="K69" s="1">
        <f t="shared" si="3"/>
        <v>1</v>
      </c>
    </row>
    <row r="70" spans="1:11" hidden="1" x14ac:dyDescent="0.2">
      <c r="A70">
        <v>92</v>
      </c>
      <c r="B70" t="s">
        <v>271</v>
      </c>
      <c r="C70">
        <v>0</v>
      </c>
      <c r="D70" t="s">
        <v>295</v>
      </c>
      <c r="E70" t="s">
        <v>318</v>
      </c>
      <c r="F70">
        <v>0</v>
      </c>
      <c r="G70" s="1">
        <f t="shared" si="2"/>
        <v>0</v>
      </c>
      <c r="H70">
        <v>1</v>
      </c>
      <c r="I70" t="s">
        <v>295</v>
      </c>
      <c r="J70" t="s">
        <v>318</v>
      </c>
      <c r="K70" s="1">
        <f t="shared" si="3"/>
        <v>1</v>
      </c>
    </row>
    <row r="71" spans="1:11" x14ac:dyDescent="0.2">
      <c r="A71">
        <v>93</v>
      </c>
      <c r="B71" t="s">
        <v>270</v>
      </c>
      <c r="C71">
        <v>36</v>
      </c>
      <c r="D71" t="s">
        <v>311</v>
      </c>
      <c r="E71" t="s">
        <v>316</v>
      </c>
      <c r="F71">
        <v>56</v>
      </c>
      <c r="G71" s="1">
        <f t="shared" si="2"/>
        <v>36</v>
      </c>
      <c r="H71">
        <v>0</v>
      </c>
      <c r="I71" t="s">
        <v>313</v>
      </c>
      <c r="J71" t="s">
        <v>314</v>
      </c>
      <c r="K71" s="1">
        <f t="shared" si="3"/>
        <v>0</v>
      </c>
    </row>
    <row r="72" spans="1:11" hidden="1" x14ac:dyDescent="0.2">
      <c r="A72">
        <v>94</v>
      </c>
      <c r="B72" t="s">
        <v>271</v>
      </c>
      <c r="C72">
        <v>1</v>
      </c>
      <c r="D72" t="s">
        <v>295</v>
      </c>
      <c r="E72" t="s">
        <v>318</v>
      </c>
      <c r="F72">
        <v>11</v>
      </c>
      <c r="G72" s="1">
        <f t="shared" si="2"/>
        <v>11</v>
      </c>
      <c r="H72">
        <v>0</v>
      </c>
      <c r="I72" t="s">
        <v>295</v>
      </c>
      <c r="J72" t="s">
        <v>318</v>
      </c>
      <c r="K72" s="1">
        <f t="shared" si="3"/>
        <v>1</v>
      </c>
    </row>
    <row r="73" spans="1:11" hidden="1" x14ac:dyDescent="0.2">
      <c r="A73">
        <v>95</v>
      </c>
      <c r="B73" t="s">
        <v>271</v>
      </c>
      <c r="C73">
        <v>1</v>
      </c>
      <c r="D73" t="s">
        <v>295</v>
      </c>
      <c r="E73" t="s">
        <v>318</v>
      </c>
      <c r="F73">
        <v>10</v>
      </c>
      <c r="G73" s="1">
        <f t="shared" si="2"/>
        <v>10</v>
      </c>
      <c r="H73">
        <v>0</v>
      </c>
      <c r="I73" t="s">
        <v>295</v>
      </c>
      <c r="J73" t="s">
        <v>318</v>
      </c>
      <c r="K73" s="1">
        <f t="shared" si="3"/>
        <v>1</v>
      </c>
    </row>
    <row r="74" spans="1:11" hidden="1" x14ac:dyDescent="0.2">
      <c r="A74">
        <v>96</v>
      </c>
      <c r="B74" t="s">
        <v>270</v>
      </c>
      <c r="C74">
        <v>3</v>
      </c>
      <c r="D74" t="s">
        <v>295</v>
      </c>
      <c r="E74" t="s">
        <v>308</v>
      </c>
      <c r="F74">
        <v>8</v>
      </c>
      <c r="G74" s="1">
        <f t="shared" si="2"/>
        <v>8</v>
      </c>
      <c r="H74">
        <v>0</v>
      </c>
      <c r="I74" t="s">
        <v>295</v>
      </c>
      <c r="J74" t="s">
        <v>308</v>
      </c>
      <c r="K74" s="1">
        <f t="shared" si="3"/>
        <v>1</v>
      </c>
    </row>
    <row r="75" spans="1:11" hidden="1" x14ac:dyDescent="0.2">
      <c r="A75">
        <v>97</v>
      </c>
      <c r="B75" t="s">
        <v>269</v>
      </c>
      <c r="C75">
        <v>3</v>
      </c>
      <c r="D75" t="s">
        <v>295</v>
      </c>
      <c r="E75" t="s">
        <v>310</v>
      </c>
      <c r="F75">
        <v>4</v>
      </c>
      <c r="G75" s="1">
        <f t="shared" si="2"/>
        <v>4</v>
      </c>
      <c r="H75">
        <v>1</v>
      </c>
      <c r="I75" t="s">
        <v>295</v>
      </c>
      <c r="J75" t="s">
        <v>310</v>
      </c>
      <c r="K75" s="1">
        <f t="shared" si="3"/>
        <v>1</v>
      </c>
    </row>
    <row r="76" spans="1:11" x14ac:dyDescent="0.2">
      <c r="A76">
        <v>98</v>
      </c>
      <c r="B76" t="s">
        <v>270</v>
      </c>
      <c r="C76">
        <v>21</v>
      </c>
      <c r="D76" t="s">
        <v>296</v>
      </c>
      <c r="E76" t="s">
        <v>309</v>
      </c>
      <c r="F76">
        <v>25</v>
      </c>
      <c r="G76" s="1">
        <f t="shared" si="2"/>
        <v>25</v>
      </c>
      <c r="H76">
        <v>0</v>
      </c>
      <c r="I76" t="s">
        <v>311</v>
      </c>
      <c r="J76" t="s">
        <v>316</v>
      </c>
      <c r="K76" s="1">
        <f t="shared" si="3"/>
        <v>1</v>
      </c>
    </row>
    <row r="77" spans="1:11" x14ac:dyDescent="0.2">
      <c r="A77">
        <v>99</v>
      </c>
      <c r="B77" t="s">
        <v>270</v>
      </c>
      <c r="C77">
        <v>24</v>
      </c>
      <c r="D77" t="s">
        <v>296</v>
      </c>
      <c r="E77" t="s">
        <v>309</v>
      </c>
      <c r="F77">
        <v>39</v>
      </c>
      <c r="G77" s="1">
        <f t="shared" si="2"/>
        <v>36</v>
      </c>
      <c r="H77">
        <v>0</v>
      </c>
      <c r="I77" t="s">
        <v>313</v>
      </c>
      <c r="J77" t="s">
        <v>314</v>
      </c>
      <c r="K77" s="1">
        <f t="shared" si="3"/>
        <v>0</v>
      </c>
    </row>
    <row r="78" spans="1:11" x14ac:dyDescent="0.2">
      <c r="A78">
        <v>100</v>
      </c>
      <c r="B78" t="s">
        <v>270</v>
      </c>
      <c r="C78">
        <v>29</v>
      </c>
      <c r="D78" t="s">
        <v>311</v>
      </c>
      <c r="E78" t="s">
        <v>316</v>
      </c>
      <c r="F78">
        <v>34</v>
      </c>
      <c r="G78" s="1">
        <f t="shared" si="2"/>
        <v>34</v>
      </c>
      <c r="H78">
        <v>0</v>
      </c>
      <c r="I78" t="s">
        <v>311</v>
      </c>
      <c r="J78" t="s">
        <v>316</v>
      </c>
      <c r="K78" s="1">
        <f t="shared" si="3"/>
        <v>1</v>
      </c>
    </row>
    <row r="79" spans="1:11" hidden="1" x14ac:dyDescent="0.2">
      <c r="A79">
        <v>101</v>
      </c>
      <c r="B79" t="s">
        <v>271</v>
      </c>
      <c r="C79">
        <v>2</v>
      </c>
      <c r="D79" t="s">
        <v>295</v>
      </c>
      <c r="E79" t="s">
        <v>318</v>
      </c>
      <c r="F79">
        <v>7</v>
      </c>
      <c r="G79" s="1">
        <f t="shared" si="2"/>
        <v>7</v>
      </c>
      <c r="H79">
        <v>1</v>
      </c>
      <c r="I79" t="s">
        <v>295</v>
      </c>
      <c r="J79" t="s">
        <v>318</v>
      </c>
      <c r="K79" s="1">
        <f t="shared" si="3"/>
        <v>1</v>
      </c>
    </row>
    <row r="80" spans="1:11" hidden="1" x14ac:dyDescent="0.2">
      <c r="A80">
        <v>102</v>
      </c>
      <c r="B80" t="s">
        <v>271</v>
      </c>
      <c r="C80">
        <v>2</v>
      </c>
      <c r="D80" t="s">
        <v>295</v>
      </c>
      <c r="E80" t="s">
        <v>318</v>
      </c>
      <c r="F80">
        <v>7</v>
      </c>
      <c r="G80" s="1">
        <f t="shared" si="2"/>
        <v>7</v>
      </c>
      <c r="H80">
        <v>1</v>
      </c>
      <c r="I80" t="s">
        <v>295</v>
      </c>
      <c r="J80" t="s">
        <v>318</v>
      </c>
      <c r="K80" s="1">
        <f t="shared" si="3"/>
        <v>1</v>
      </c>
    </row>
    <row r="81" spans="1:11" x14ac:dyDescent="0.2">
      <c r="A81">
        <v>103</v>
      </c>
      <c r="B81" t="s">
        <v>270</v>
      </c>
      <c r="C81">
        <v>36</v>
      </c>
      <c r="D81" t="s">
        <v>311</v>
      </c>
      <c r="E81" t="s">
        <v>316</v>
      </c>
      <c r="F81">
        <v>40</v>
      </c>
      <c r="G81" s="1">
        <f t="shared" si="2"/>
        <v>36</v>
      </c>
      <c r="H81">
        <v>0</v>
      </c>
      <c r="I81" t="s">
        <v>313</v>
      </c>
      <c r="J81" t="s">
        <v>314</v>
      </c>
      <c r="K81" s="1">
        <f t="shared" si="3"/>
        <v>0</v>
      </c>
    </row>
    <row r="82" spans="1:11" hidden="1" x14ac:dyDescent="0.2">
      <c r="A82">
        <v>104</v>
      </c>
      <c r="B82" t="s">
        <v>271</v>
      </c>
      <c r="C82">
        <v>2</v>
      </c>
      <c r="D82" t="s">
        <v>295</v>
      </c>
      <c r="E82" t="s">
        <v>318</v>
      </c>
      <c r="F82">
        <v>5</v>
      </c>
      <c r="G82" s="1">
        <f t="shared" si="2"/>
        <v>5</v>
      </c>
      <c r="H82">
        <v>1</v>
      </c>
      <c r="I82" t="s">
        <v>295</v>
      </c>
      <c r="J82" t="s">
        <v>318</v>
      </c>
      <c r="K82" s="1">
        <f t="shared" si="3"/>
        <v>1</v>
      </c>
    </row>
    <row r="83" spans="1:11" hidden="1" x14ac:dyDescent="0.2">
      <c r="A83">
        <v>105</v>
      </c>
      <c r="B83" t="s">
        <v>271</v>
      </c>
      <c r="C83">
        <v>2</v>
      </c>
      <c r="D83" t="s">
        <v>295</v>
      </c>
      <c r="E83" t="s">
        <v>318</v>
      </c>
      <c r="F83">
        <v>5</v>
      </c>
      <c r="G83" s="1">
        <f t="shared" si="2"/>
        <v>5</v>
      </c>
      <c r="H83">
        <v>1</v>
      </c>
      <c r="I83" t="s">
        <v>295</v>
      </c>
      <c r="J83" t="s">
        <v>318</v>
      </c>
      <c r="K83" s="1">
        <f t="shared" si="3"/>
        <v>1</v>
      </c>
    </row>
    <row r="84" spans="1:11" hidden="1" x14ac:dyDescent="0.2">
      <c r="A84">
        <v>106</v>
      </c>
      <c r="B84" t="s">
        <v>271</v>
      </c>
      <c r="C84">
        <v>2</v>
      </c>
      <c r="D84" t="s">
        <v>295</v>
      </c>
      <c r="E84" t="s">
        <v>318</v>
      </c>
      <c r="F84">
        <v>5</v>
      </c>
      <c r="G84" s="1">
        <f t="shared" si="2"/>
        <v>5</v>
      </c>
      <c r="H84">
        <v>1</v>
      </c>
      <c r="I84" t="s">
        <v>295</v>
      </c>
      <c r="J84" t="s">
        <v>318</v>
      </c>
      <c r="K84" s="1">
        <f t="shared" si="3"/>
        <v>1</v>
      </c>
    </row>
  </sheetData>
  <autoFilter ref="A1:K84">
    <filterColumn colId="5">
      <customFilters>
        <customFilter operator="greaterThan" val="24"/>
      </custom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107"/>
  <sheetViews>
    <sheetView workbookViewId="0">
      <selection activeCell="G4" sqref="G4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14.6640625" style="1" bestFit="1" customWidth="1"/>
    <col min="8" max="8" width="16.5" bestFit="1" customWidth="1"/>
    <col min="9" max="9" width="18.33203125" bestFit="1" customWidth="1"/>
    <col min="10" max="10" width="18.5" bestFit="1" customWidth="1"/>
    <col min="11" max="11" width="10.8320312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hidden="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IF(K2&gt;0,F2,84)</f>
        <v>16</v>
      </c>
      <c r="H2">
        <v>1</v>
      </c>
      <c r="I2" t="s">
        <v>296</v>
      </c>
      <c r="J2" t="s">
        <v>309</v>
      </c>
      <c r="K2" s="1">
        <f>IF(F2&lt;84,1,0)</f>
        <v>1</v>
      </c>
    </row>
    <row r="3" spans="1:11" hidden="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 t="shared" ref="G3:G66" si="0">IF(K3&gt;0,F3,84)</f>
        <v>26</v>
      </c>
      <c r="H3">
        <v>1</v>
      </c>
      <c r="I3" t="s">
        <v>311</v>
      </c>
      <c r="J3" t="s">
        <v>312</v>
      </c>
      <c r="K3" s="1">
        <f t="shared" ref="K3:K66" si="1">IF(F3&lt;84,1,0)</f>
        <v>1</v>
      </c>
    </row>
    <row r="4" spans="1:11" x14ac:dyDescent="0.2">
      <c r="A4">
        <v>3</v>
      </c>
      <c r="B4" t="s">
        <v>270</v>
      </c>
      <c r="C4">
        <v>78</v>
      </c>
      <c r="D4" t="s">
        <v>313</v>
      </c>
      <c r="E4" t="s">
        <v>314</v>
      </c>
      <c r="F4">
        <v>87</v>
      </c>
      <c r="G4" s="1">
        <f t="shared" si="0"/>
        <v>84</v>
      </c>
      <c r="H4">
        <v>1</v>
      </c>
      <c r="I4" t="s">
        <v>313</v>
      </c>
      <c r="J4" t="s">
        <v>314</v>
      </c>
      <c r="K4" s="1">
        <f>IF(F4&lt;84,1,0)</f>
        <v>0</v>
      </c>
    </row>
    <row r="5" spans="1:11" x14ac:dyDescent="0.2">
      <c r="A5">
        <v>4</v>
      </c>
      <c r="B5" t="s">
        <v>269</v>
      </c>
      <c r="C5">
        <v>54</v>
      </c>
      <c r="D5" t="s">
        <v>313</v>
      </c>
      <c r="E5" t="s">
        <v>315</v>
      </c>
      <c r="F5">
        <v>64</v>
      </c>
      <c r="G5" s="1">
        <f t="shared" si="0"/>
        <v>64</v>
      </c>
      <c r="H5">
        <v>1</v>
      </c>
      <c r="I5" t="s">
        <v>313</v>
      </c>
      <c r="J5" t="s">
        <v>315</v>
      </c>
      <c r="K5" s="1">
        <f t="shared" si="1"/>
        <v>1</v>
      </c>
    </row>
    <row r="6" spans="1:11" x14ac:dyDescent="0.2">
      <c r="A6">
        <v>5</v>
      </c>
      <c r="B6" t="s">
        <v>270</v>
      </c>
      <c r="C6">
        <v>96</v>
      </c>
      <c r="D6" t="s">
        <v>313</v>
      </c>
      <c r="E6" t="s">
        <v>314</v>
      </c>
      <c r="F6">
        <v>137</v>
      </c>
      <c r="G6" s="1">
        <f t="shared" si="0"/>
        <v>84</v>
      </c>
      <c r="H6">
        <v>1</v>
      </c>
      <c r="I6" t="s">
        <v>313</v>
      </c>
      <c r="J6" t="s">
        <v>314</v>
      </c>
      <c r="K6" s="1">
        <f t="shared" si="1"/>
        <v>0</v>
      </c>
    </row>
    <row r="7" spans="1:11" x14ac:dyDescent="0.2">
      <c r="A7">
        <v>6</v>
      </c>
      <c r="B7" t="s">
        <v>270</v>
      </c>
      <c r="C7">
        <v>36</v>
      </c>
      <c r="D7" t="s">
        <v>311</v>
      </c>
      <c r="E7" t="s">
        <v>316</v>
      </c>
      <c r="F7">
        <v>42</v>
      </c>
      <c r="G7" s="1">
        <f t="shared" si="0"/>
        <v>42</v>
      </c>
      <c r="H7">
        <v>1</v>
      </c>
      <c r="I7" t="s">
        <v>313</v>
      </c>
      <c r="J7" t="s">
        <v>314</v>
      </c>
      <c r="K7" s="1">
        <f t="shared" si="1"/>
        <v>1</v>
      </c>
    </row>
    <row r="8" spans="1:11" x14ac:dyDescent="0.2">
      <c r="A8">
        <v>7</v>
      </c>
      <c r="B8" t="s">
        <v>269</v>
      </c>
      <c r="C8">
        <v>36</v>
      </c>
      <c r="D8" t="s">
        <v>311</v>
      </c>
      <c r="E8" t="s">
        <v>312</v>
      </c>
      <c r="F8">
        <v>72</v>
      </c>
      <c r="G8" s="1">
        <f t="shared" si="0"/>
        <v>72</v>
      </c>
      <c r="H8">
        <v>1</v>
      </c>
      <c r="I8" t="s">
        <v>313</v>
      </c>
      <c r="J8" t="s">
        <v>315</v>
      </c>
      <c r="K8" s="1">
        <f t="shared" si="1"/>
        <v>1</v>
      </c>
    </row>
    <row r="9" spans="1:11" hidden="1" x14ac:dyDescent="0.2">
      <c r="A9">
        <v>8</v>
      </c>
      <c r="B9" t="s">
        <v>270</v>
      </c>
      <c r="C9">
        <v>18</v>
      </c>
      <c r="D9" t="s">
        <v>296</v>
      </c>
      <c r="E9" t="s">
        <v>309</v>
      </c>
      <c r="F9">
        <v>27</v>
      </c>
      <c r="G9" s="1">
        <f t="shared" si="0"/>
        <v>27</v>
      </c>
      <c r="H9">
        <v>1</v>
      </c>
      <c r="I9" t="s">
        <v>311</v>
      </c>
      <c r="J9" t="s">
        <v>316</v>
      </c>
      <c r="K9" s="1">
        <f t="shared" si="1"/>
        <v>1</v>
      </c>
    </row>
    <row r="10" spans="1:11" x14ac:dyDescent="0.2">
      <c r="A10">
        <v>9</v>
      </c>
      <c r="B10" t="s">
        <v>269</v>
      </c>
      <c r="C10">
        <v>15</v>
      </c>
      <c r="D10" t="s">
        <v>296</v>
      </c>
      <c r="E10" t="s">
        <v>317</v>
      </c>
      <c r="F10">
        <v>130</v>
      </c>
      <c r="G10" s="1">
        <f t="shared" si="0"/>
        <v>84</v>
      </c>
      <c r="H10">
        <v>1</v>
      </c>
      <c r="I10" t="s">
        <v>313</v>
      </c>
      <c r="J10" t="s">
        <v>315</v>
      </c>
      <c r="K10" s="1">
        <f t="shared" si="1"/>
        <v>0</v>
      </c>
    </row>
    <row r="11" spans="1:11" x14ac:dyDescent="0.2">
      <c r="A11">
        <v>10</v>
      </c>
      <c r="B11" t="s">
        <v>269</v>
      </c>
      <c r="C11">
        <v>24</v>
      </c>
      <c r="D11" t="s">
        <v>296</v>
      </c>
      <c r="E11" t="s">
        <v>317</v>
      </c>
      <c r="F11">
        <v>79</v>
      </c>
      <c r="G11" s="1">
        <f t="shared" si="0"/>
        <v>79</v>
      </c>
      <c r="H11">
        <v>1</v>
      </c>
      <c r="I11" t="s">
        <v>313</v>
      </c>
      <c r="J11" t="s">
        <v>315</v>
      </c>
      <c r="K11" s="1">
        <f t="shared" si="1"/>
        <v>1</v>
      </c>
    </row>
    <row r="12" spans="1:11" x14ac:dyDescent="0.2">
      <c r="A12">
        <v>11</v>
      </c>
      <c r="B12" t="s">
        <v>269</v>
      </c>
      <c r="C12">
        <v>96</v>
      </c>
      <c r="D12" t="s">
        <v>313</v>
      </c>
      <c r="E12" t="s">
        <v>315</v>
      </c>
      <c r="F12">
        <v>140</v>
      </c>
      <c r="G12" s="1">
        <f t="shared" si="0"/>
        <v>84</v>
      </c>
      <c r="H12">
        <v>1</v>
      </c>
      <c r="I12" t="s">
        <v>313</v>
      </c>
      <c r="J12" t="s">
        <v>315</v>
      </c>
      <c r="K12" s="1">
        <f t="shared" si="1"/>
        <v>0</v>
      </c>
    </row>
    <row r="13" spans="1:11" x14ac:dyDescent="0.2">
      <c r="A13">
        <v>12</v>
      </c>
      <c r="B13" t="s">
        <v>269</v>
      </c>
      <c r="C13">
        <v>5</v>
      </c>
      <c r="D13" t="s">
        <v>295</v>
      </c>
      <c r="E13" t="s">
        <v>310</v>
      </c>
      <c r="F13">
        <v>68</v>
      </c>
      <c r="G13" s="1">
        <f t="shared" si="0"/>
        <v>68</v>
      </c>
      <c r="H13">
        <v>0</v>
      </c>
      <c r="I13" t="s">
        <v>313</v>
      </c>
      <c r="J13" t="s">
        <v>315</v>
      </c>
      <c r="K13" s="1">
        <f t="shared" si="1"/>
        <v>1</v>
      </c>
    </row>
    <row r="14" spans="1:11" hidden="1" x14ac:dyDescent="0.2">
      <c r="A14">
        <v>13</v>
      </c>
      <c r="B14" t="s">
        <v>269</v>
      </c>
      <c r="C14">
        <v>5</v>
      </c>
      <c r="D14" t="s">
        <v>295</v>
      </c>
      <c r="E14" t="s">
        <v>310</v>
      </c>
      <c r="F14">
        <v>22</v>
      </c>
      <c r="G14" s="1">
        <f t="shared" si="0"/>
        <v>22</v>
      </c>
      <c r="H14">
        <v>1</v>
      </c>
      <c r="I14" t="s">
        <v>296</v>
      </c>
      <c r="J14" t="s">
        <v>317</v>
      </c>
      <c r="K14" s="1">
        <f t="shared" si="1"/>
        <v>1</v>
      </c>
    </row>
    <row r="15" spans="1:11" x14ac:dyDescent="0.2">
      <c r="A15">
        <v>14</v>
      </c>
      <c r="B15" t="s">
        <v>269</v>
      </c>
      <c r="C15">
        <v>65</v>
      </c>
      <c r="D15" t="s">
        <v>313</v>
      </c>
      <c r="E15" t="s">
        <v>315</v>
      </c>
      <c r="F15">
        <v>152</v>
      </c>
      <c r="G15" s="1">
        <f t="shared" si="0"/>
        <v>84</v>
      </c>
      <c r="H15">
        <v>1</v>
      </c>
      <c r="I15" t="s">
        <v>313</v>
      </c>
      <c r="J15" t="s">
        <v>315</v>
      </c>
      <c r="K15" s="1">
        <f t="shared" si="1"/>
        <v>0</v>
      </c>
    </row>
    <row r="16" spans="1:11" x14ac:dyDescent="0.2">
      <c r="A16">
        <v>15</v>
      </c>
      <c r="B16" t="s">
        <v>270</v>
      </c>
      <c r="C16">
        <v>48</v>
      </c>
      <c r="D16" t="s">
        <v>313</v>
      </c>
      <c r="E16" t="s">
        <v>314</v>
      </c>
      <c r="F16">
        <v>60</v>
      </c>
      <c r="G16" s="1">
        <f t="shared" si="0"/>
        <v>60</v>
      </c>
      <c r="H16">
        <v>1</v>
      </c>
      <c r="I16" t="s">
        <v>313</v>
      </c>
      <c r="J16" t="s">
        <v>314</v>
      </c>
      <c r="K16" s="1">
        <f t="shared" si="1"/>
        <v>1</v>
      </c>
    </row>
    <row r="17" spans="1:11" hidden="1" x14ac:dyDescent="0.2">
      <c r="A17">
        <v>16</v>
      </c>
      <c r="B17" t="s">
        <v>271</v>
      </c>
      <c r="C17">
        <v>3</v>
      </c>
      <c r="D17" t="s">
        <v>295</v>
      </c>
      <c r="E17" t="s">
        <v>318</v>
      </c>
      <c r="F17">
        <v>4</v>
      </c>
      <c r="G17" s="1">
        <f t="shared" si="0"/>
        <v>4</v>
      </c>
      <c r="H17">
        <v>1</v>
      </c>
      <c r="I17" t="s">
        <v>295</v>
      </c>
      <c r="J17" t="s">
        <v>318</v>
      </c>
      <c r="K17" s="1">
        <f t="shared" si="1"/>
        <v>1</v>
      </c>
    </row>
    <row r="18" spans="1:11" hidden="1" x14ac:dyDescent="0.2">
      <c r="A18">
        <v>17</v>
      </c>
      <c r="B18" t="s">
        <v>270</v>
      </c>
      <c r="C18">
        <v>3</v>
      </c>
      <c r="D18" t="s">
        <v>295</v>
      </c>
      <c r="E18" t="s">
        <v>308</v>
      </c>
      <c r="F18">
        <v>4</v>
      </c>
      <c r="G18" s="1">
        <f t="shared" si="0"/>
        <v>4</v>
      </c>
      <c r="H18">
        <v>1</v>
      </c>
      <c r="I18" t="s">
        <v>295</v>
      </c>
      <c r="J18" t="s">
        <v>308</v>
      </c>
      <c r="K18" s="1">
        <f t="shared" si="1"/>
        <v>1</v>
      </c>
    </row>
    <row r="19" spans="1:11" hidden="1" x14ac:dyDescent="0.2">
      <c r="A19">
        <v>18</v>
      </c>
      <c r="B19" t="s">
        <v>271</v>
      </c>
      <c r="C19">
        <v>3</v>
      </c>
      <c r="D19" t="s">
        <v>295</v>
      </c>
      <c r="E19" t="s">
        <v>318</v>
      </c>
      <c r="F19">
        <v>4</v>
      </c>
      <c r="G19" s="1">
        <f t="shared" si="0"/>
        <v>4</v>
      </c>
      <c r="H19">
        <v>1</v>
      </c>
      <c r="I19" t="s">
        <v>295</v>
      </c>
      <c r="J19" t="s">
        <v>318</v>
      </c>
      <c r="K19" s="1">
        <f t="shared" si="1"/>
        <v>1</v>
      </c>
    </row>
    <row r="20" spans="1:11" x14ac:dyDescent="0.2">
      <c r="A20">
        <v>19</v>
      </c>
      <c r="B20" t="s">
        <v>270</v>
      </c>
      <c r="C20">
        <v>24</v>
      </c>
      <c r="D20" t="s">
        <v>296</v>
      </c>
      <c r="E20" t="s">
        <v>309</v>
      </c>
      <c r="F20">
        <v>86</v>
      </c>
      <c r="G20" s="1">
        <f t="shared" si="0"/>
        <v>84</v>
      </c>
      <c r="H20">
        <v>1</v>
      </c>
      <c r="I20" t="s">
        <v>313</v>
      </c>
      <c r="J20" t="s">
        <v>314</v>
      </c>
      <c r="K20" s="1">
        <f t="shared" si="1"/>
        <v>0</v>
      </c>
    </row>
    <row r="21" spans="1:11" hidden="1" x14ac:dyDescent="0.2">
      <c r="A21">
        <v>20</v>
      </c>
      <c r="B21" t="s">
        <v>270</v>
      </c>
      <c r="C21">
        <v>8</v>
      </c>
      <c r="D21" t="s">
        <v>295</v>
      </c>
      <c r="E21" t="s">
        <v>308</v>
      </c>
      <c r="F21">
        <v>23</v>
      </c>
      <c r="G21" s="1">
        <f t="shared" si="0"/>
        <v>23</v>
      </c>
      <c r="H21">
        <v>0</v>
      </c>
      <c r="I21" t="s">
        <v>296</v>
      </c>
      <c r="J21" t="s">
        <v>309</v>
      </c>
      <c r="K21" s="1">
        <f t="shared" si="1"/>
        <v>1</v>
      </c>
    </row>
    <row r="22" spans="1:11" hidden="1" x14ac:dyDescent="0.2">
      <c r="A22">
        <v>21</v>
      </c>
      <c r="B22" t="s">
        <v>269</v>
      </c>
      <c r="C22">
        <v>8</v>
      </c>
      <c r="D22" t="s">
        <v>295</v>
      </c>
      <c r="E22" t="s">
        <v>310</v>
      </c>
      <c r="F22">
        <v>10</v>
      </c>
      <c r="G22" s="1">
        <f t="shared" si="0"/>
        <v>10</v>
      </c>
      <c r="H22">
        <v>1</v>
      </c>
      <c r="I22" t="s">
        <v>295</v>
      </c>
      <c r="J22" t="s">
        <v>310</v>
      </c>
      <c r="K22" s="1">
        <f t="shared" si="1"/>
        <v>1</v>
      </c>
    </row>
    <row r="23" spans="1:11" x14ac:dyDescent="0.2">
      <c r="A23">
        <v>22</v>
      </c>
      <c r="B23" t="s">
        <v>270</v>
      </c>
      <c r="C23">
        <v>60</v>
      </c>
      <c r="D23" t="s">
        <v>313</v>
      </c>
      <c r="E23" t="s">
        <v>314</v>
      </c>
      <c r="F23">
        <v>96</v>
      </c>
      <c r="G23" s="1">
        <f t="shared" si="0"/>
        <v>84</v>
      </c>
      <c r="H23">
        <v>1</v>
      </c>
      <c r="I23" t="s">
        <v>313</v>
      </c>
      <c r="J23" t="s">
        <v>314</v>
      </c>
      <c r="K23" s="1">
        <f t="shared" si="1"/>
        <v>0</v>
      </c>
    </row>
    <row r="24" spans="1:11" x14ac:dyDescent="0.2">
      <c r="A24">
        <v>23</v>
      </c>
      <c r="B24" t="s">
        <v>270</v>
      </c>
      <c r="C24">
        <v>54</v>
      </c>
      <c r="D24" t="s">
        <v>313</v>
      </c>
      <c r="E24" t="s">
        <v>314</v>
      </c>
      <c r="F24">
        <v>64</v>
      </c>
      <c r="G24" s="1">
        <f t="shared" si="0"/>
        <v>64</v>
      </c>
      <c r="H24">
        <v>1</v>
      </c>
      <c r="I24" t="s">
        <v>313</v>
      </c>
      <c r="J24" t="s">
        <v>314</v>
      </c>
      <c r="K24" s="1">
        <f t="shared" si="1"/>
        <v>1</v>
      </c>
    </row>
    <row r="25" spans="1:11" hidden="1" x14ac:dyDescent="0.2">
      <c r="A25">
        <v>24</v>
      </c>
      <c r="B25" t="s">
        <v>270</v>
      </c>
      <c r="C25">
        <v>18</v>
      </c>
      <c r="D25" t="s">
        <v>296</v>
      </c>
      <c r="E25" t="s">
        <v>309</v>
      </c>
      <c r="F25">
        <v>22</v>
      </c>
      <c r="G25" s="1">
        <f t="shared" si="0"/>
        <v>22</v>
      </c>
      <c r="H25">
        <v>1</v>
      </c>
      <c r="I25" t="s">
        <v>296</v>
      </c>
      <c r="J25" t="s">
        <v>309</v>
      </c>
      <c r="K25" s="1">
        <f t="shared" si="1"/>
        <v>1</v>
      </c>
    </row>
    <row r="26" spans="1:11" x14ac:dyDescent="0.2">
      <c r="A26">
        <v>25</v>
      </c>
      <c r="B26" t="s">
        <v>270</v>
      </c>
      <c r="C26">
        <v>6</v>
      </c>
      <c r="D26" t="s">
        <v>295</v>
      </c>
      <c r="E26" t="s">
        <v>308</v>
      </c>
      <c r="F26">
        <v>60</v>
      </c>
      <c r="G26" s="1">
        <f t="shared" si="0"/>
        <v>60</v>
      </c>
      <c r="H26">
        <v>0</v>
      </c>
      <c r="I26" t="s">
        <v>313</v>
      </c>
      <c r="J26" t="s">
        <v>314</v>
      </c>
      <c r="K26" s="1">
        <f t="shared" si="1"/>
        <v>1</v>
      </c>
    </row>
    <row r="27" spans="1:11" hidden="1" x14ac:dyDescent="0.2">
      <c r="A27">
        <v>26</v>
      </c>
      <c r="B27" t="s">
        <v>270</v>
      </c>
      <c r="C27">
        <v>6</v>
      </c>
      <c r="D27" t="s">
        <v>295</v>
      </c>
      <c r="E27" t="s">
        <v>308</v>
      </c>
      <c r="F27">
        <v>16</v>
      </c>
      <c r="G27" s="1">
        <f t="shared" si="0"/>
        <v>16</v>
      </c>
      <c r="H27">
        <v>1</v>
      </c>
      <c r="I27" t="s">
        <v>296</v>
      </c>
      <c r="J27" t="s">
        <v>309</v>
      </c>
      <c r="K27" s="1">
        <f t="shared" si="1"/>
        <v>1</v>
      </c>
    </row>
    <row r="28" spans="1:11" x14ac:dyDescent="0.2">
      <c r="A28">
        <v>27</v>
      </c>
      <c r="B28" t="s">
        <v>269</v>
      </c>
      <c r="C28">
        <v>1</v>
      </c>
      <c r="D28" t="s">
        <v>295</v>
      </c>
      <c r="E28" t="s">
        <v>310</v>
      </c>
      <c r="F28">
        <v>87</v>
      </c>
      <c r="G28" s="1">
        <f t="shared" si="0"/>
        <v>84</v>
      </c>
      <c r="H28">
        <v>0</v>
      </c>
      <c r="I28" t="s">
        <v>313</v>
      </c>
      <c r="J28" t="s">
        <v>315</v>
      </c>
      <c r="K28" s="1">
        <f t="shared" si="1"/>
        <v>0</v>
      </c>
    </row>
    <row r="29" spans="1:11" x14ac:dyDescent="0.2">
      <c r="A29">
        <v>28</v>
      </c>
      <c r="B29" t="s">
        <v>269</v>
      </c>
      <c r="C29">
        <v>84</v>
      </c>
      <c r="D29" t="s">
        <v>313</v>
      </c>
      <c r="E29" t="s">
        <v>315</v>
      </c>
      <c r="F29">
        <v>154</v>
      </c>
      <c r="G29" s="1">
        <f t="shared" si="0"/>
        <v>84</v>
      </c>
      <c r="H29">
        <v>0</v>
      </c>
      <c r="I29" t="s">
        <v>313</v>
      </c>
      <c r="J29" t="s">
        <v>315</v>
      </c>
      <c r="K29" s="1">
        <f t="shared" si="1"/>
        <v>0</v>
      </c>
    </row>
    <row r="30" spans="1:11" x14ac:dyDescent="0.2">
      <c r="A30">
        <v>29</v>
      </c>
      <c r="B30" t="s">
        <v>270</v>
      </c>
      <c r="C30">
        <v>1</v>
      </c>
      <c r="D30" t="s">
        <v>295</v>
      </c>
      <c r="E30" t="s">
        <v>308</v>
      </c>
      <c r="F30">
        <v>57</v>
      </c>
      <c r="G30" s="1">
        <f t="shared" si="0"/>
        <v>57</v>
      </c>
      <c r="H30">
        <v>1</v>
      </c>
      <c r="I30" t="s">
        <v>313</v>
      </c>
      <c r="J30" t="s">
        <v>314</v>
      </c>
      <c r="K30" s="1">
        <f t="shared" si="1"/>
        <v>1</v>
      </c>
    </row>
    <row r="31" spans="1:11" hidden="1" x14ac:dyDescent="0.2">
      <c r="A31">
        <v>30</v>
      </c>
      <c r="B31" t="s">
        <v>270</v>
      </c>
      <c r="C31">
        <v>24</v>
      </c>
      <c r="D31" t="s">
        <v>296</v>
      </c>
      <c r="E31" t="s">
        <v>309</v>
      </c>
      <c r="F31">
        <v>31</v>
      </c>
      <c r="G31" s="1">
        <f t="shared" si="0"/>
        <v>31</v>
      </c>
      <c r="H31">
        <v>0</v>
      </c>
      <c r="I31" t="s">
        <v>311</v>
      </c>
      <c r="J31" t="s">
        <v>316</v>
      </c>
      <c r="K31" s="1">
        <f t="shared" si="1"/>
        <v>1</v>
      </c>
    </row>
    <row r="32" spans="1:11" x14ac:dyDescent="0.2">
      <c r="A32">
        <v>31</v>
      </c>
      <c r="B32" t="s">
        <v>270</v>
      </c>
      <c r="C32">
        <v>120</v>
      </c>
      <c r="D32" t="s">
        <v>313</v>
      </c>
      <c r="E32" t="s">
        <v>314</v>
      </c>
      <c r="F32">
        <v>140</v>
      </c>
      <c r="G32" s="1">
        <f t="shared" si="0"/>
        <v>84</v>
      </c>
      <c r="H32">
        <v>0</v>
      </c>
      <c r="I32" t="s">
        <v>313</v>
      </c>
      <c r="J32" t="s">
        <v>314</v>
      </c>
      <c r="K32" s="1">
        <f t="shared" si="1"/>
        <v>0</v>
      </c>
    </row>
    <row r="33" spans="1:11" hidden="1" x14ac:dyDescent="0.2">
      <c r="A33">
        <v>32</v>
      </c>
      <c r="B33" t="s">
        <v>269</v>
      </c>
      <c r="C33">
        <v>10</v>
      </c>
      <c r="D33" t="s">
        <v>295</v>
      </c>
      <c r="E33" t="s">
        <v>310</v>
      </c>
      <c r="F33">
        <v>28</v>
      </c>
      <c r="G33" s="1">
        <f t="shared" si="0"/>
        <v>28</v>
      </c>
      <c r="H33">
        <v>1</v>
      </c>
      <c r="I33" t="s">
        <v>311</v>
      </c>
      <c r="J33" t="s">
        <v>312</v>
      </c>
      <c r="K33" s="1">
        <f t="shared" si="1"/>
        <v>1</v>
      </c>
    </row>
    <row r="34" spans="1:11" x14ac:dyDescent="0.2">
      <c r="A34">
        <v>33</v>
      </c>
      <c r="B34" t="s">
        <v>270</v>
      </c>
      <c r="C34">
        <v>72</v>
      </c>
      <c r="D34" t="s">
        <v>313</v>
      </c>
      <c r="E34" t="s">
        <v>314</v>
      </c>
      <c r="F34">
        <v>77</v>
      </c>
      <c r="G34" s="1">
        <f t="shared" si="0"/>
        <v>77</v>
      </c>
      <c r="H34">
        <v>0</v>
      </c>
      <c r="I34" t="s">
        <v>313</v>
      </c>
      <c r="J34" t="s">
        <v>314</v>
      </c>
      <c r="K34" s="1">
        <f t="shared" si="1"/>
        <v>1</v>
      </c>
    </row>
    <row r="35" spans="1:11" x14ac:dyDescent="0.2">
      <c r="A35">
        <v>34</v>
      </c>
      <c r="B35" t="s">
        <v>270</v>
      </c>
      <c r="C35">
        <v>24</v>
      </c>
      <c r="D35" t="s">
        <v>296</v>
      </c>
      <c r="E35" t="s">
        <v>309</v>
      </c>
      <c r="F35">
        <v>39</v>
      </c>
      <c r="G35" s="1">
        <f t="shared" si="0"/>
        <v>39</v>
      </c>
      <c r="H35">
        <v>0</v>
      </c>
      <c r="I35" t="s">
        <v>313</v>
      </c>
      <c r="J35" t="s">
        <v>314</v>
      </c>
      <c r="K35" s="1">
        <f t="shared" si="1"/>
        <v>1</v>
      </c>
    </row>
    <row r="36" spans="1:11" x14ac:dyDescent="0.2">
      <c r="A36">
        <v>35</v>
      </c>
      <c r="B36" t="s">
        <v>270</v>
      </c>
      <c r="C36">
        <v>108</v>
      </c>
      <c r="D36" t="s">
        <v>313</v>
      </c>
      <c r="E36" t="s">
        <v>314</v>
      </c>
      <c r="F36">
        <v>120</v>
      </c>
      <c r="G36" s="1">
        <f t="shared" si="0"/>
        <v>84</v>
      </c>
      <c r="H36">
        <v>1</v>
      </c>
      <c r="I36" t="s">
        <v>313</v>
      </c>
      <c r="J36" t="s">
        <v>314</v>
      </c>
      <c r="K36" s="1">
        <f t="shared" si="1"/>
        <v>0</v>
      </c>
    </row>
    <row r="37" spans="1:11" x14ac:dyDescent="0.2">
      <c r="A37">
        <v>36</v>
      </c>
      <c r="B37" t="s">
        <v>269</v>
      </c>
      <c r="C37">
        <v>36</v>
      </c>
      <c r="D37" t="s">
        <v>311</v>
      </c>
      <c r="E37" t="s">
        <v>312</v>
      </c>
      <c r="F37">
        <v>49</v>
      </c>
      <c r="G37" s="1">
        <f t="shared" si="0"/>
        <v>49</v>
      </c>
      <c r="H37">
        <v>0</v>
      </c>
      <c r="I37" t="s">
        <v>313</v>
      </c>
      <c r="J37" t="s">
        <v>315</v>
      </c>
      <c r="K37" s="1">
        <f t="shared" si="1"/>
        <v>1</v>
      </c>
    </row>
    <row r="38" spans="1:11" x14ac:dyDescent="0.2">
      <c r="A38">
        <v>37</v>
      </c>
      <c r="B38" t="s">
        <v>269</v>
      </c>
      <c r="C38">
        <v>60</v>
      </c>
      <c r="D38" t="s">
        <v>313</v>
      </c>
      <c r="E38" t="s">
        <v>315</v>
      </c>
      <c r="F38">
        <v>74</v>
      </c>
      <c r="G38" s="1">
        <f t="shared" si="0"/>
        <v>74</v>
      </c>
      <c r="H38">
        <v>0</v>
      </c>
      <c r="I38" t="s">
        <v>313</v>
      </c>
      <c r="J38" t="s">
        <v>315</v>
      </c>
      <c r="K38" s="1">
        <f t="shared" si="1"/>
        <v>1</v>
      </c>
    </row>
    <row r="39" spans="1:11" x14ac:dyDescent="0.2">
      <c r="A39">
        <v>38</v>
      </c>
      <c r="B39" t="s">
        <v>270</v>
      </c>
      <c r="C39">
        <v>108</v>
      </c>
      <c r="D39" t="s">
        <v>313</v>
      </c>
      <c r="E39" t="s">
        <v>314</v>
      </c>
      <c r="F39">
        <v>121</v>
      </c>
      <c r="G39" s="1">
        <f t="shared" si="0"/>
        <v>84</v>
      </c>
      <c r="H39">
        <v>0</v>
      </c>
      <c r="I39" t="s">
        <v>313</v>
      </c>
      <c r="J39" t="s">
        <v>314</v>
      </c>
      <c r="K39" s="1">
        <f t="shared" si="1"/>
        <v>0</v>
      </c>
    </row>
    <row r="40" spans="1:11" x14ac:dyDescent="0.2">
      <c r="A40">
        <v>39</v>
      </c>
      <c r="B40" t="s">
        <v>269</v>
      </c>
      <c r="C40">
        <v>4</v>
      </c>
      <c r="D40" t="s">
        <v>295</v>
      </c>
      <c r="E40" t="s">
        <v>310</v>
      </c>
      <c r="F40">
        <v>54</v>
      </c>
      <c r="G40" s="1">
        <f t="shared" si="0"/>
        <v>54</v>
      </c>
      <c r="H40">
        <v>0</v>
      </c>
      <c r="I40" t="s">
        <v>313</v>
      </c>
      <c r="J40" t="s">
        <v>315</v>
      </c>
      <c r="K40" s="1">
        <f t="shared" si="1"/>
        <v>1</v>
      </c>
    </row>
    <row r="41" spans="1:11" hidden="1" x14ac:dyDescent="0.2">
      <c r="A41">
        <v>40</v>
      </c>
      <c r="B41" t="s">
        <v>269</v>
      </c>
      <c r="C41">
        <v>4</v>
      </c>
      <c r="D41" t="s">
        <v>295</v>
      </c>
      <c r="E41" t="s">
        <v>310</v>
      </c>
      <c r="F41">
        <v>23</v>
      </c>
      <c r="G41" s="1">
        <f t="shared" si="0"/>
        <v>23</v>
      </c>
      <c r="H41">
        <v>1</v>
      </c>
      <c r="I41" t="s">
        <v>296</v>
      </c>
      <c r="J41" t="s">
        <v>317</v>
      </c>
      <c r="K41" s="1">
        <f t="shared" si="1"/>
        <v>1</v>
      </c>
    </row>
    <row r="42" spans="1:11" hidden="1" x14ac:dyDescent="0.2">
      <c r="A42">
        <v>41</v>
      </c>
      <c r="B42" t="s">
        <v>271</v>
      </c>
      <c r="C42">
        <v>4</v>
      </c>
      <c r="D42" t="s">
        <v>295</v>
      </c>
      <c r="E42" t="s">
        <v>318</v>
      </c>
      <c r="F42">
        <v>4</v>
      </c>
      <c r="G42" s="1">
        <f t="shared" si="0"/>
        <v>4</v>
      </c>
      <c r="H42">
        <v>0</v>
      </c>
      <c r="I42" t="s">
        <v>295</v>
      </c>
      <c r="J42" t="s">
        <v>318</v>
      </c>
      <c r="K42" s="1">
        <f t="shared" si="1"/>
        <v>1</v>
      </c>
    </row>
    <row r="43" spans="1:11" x14ac:dyDescent="0.2">
      <c r="A43">
        <v>42</v>
      </c>
      <c r="B43" t="s">
        <v>269</v>
      </c>
      <c r="C43">
        <v>2</v>
      </c>
      <c r="D43" t="s">
        <v>295</v>
      </c>
      <c r="E43" t="s">
        <v>310</v>
      </c>
      <c r="F43">
        <v>73</v>
      </c>
      <c r="G43" s="1">
        <f t="shared" si="0"/>
        <v>73</v>
      </c>
      <c r="H43">
        <v>0</v>
      </c>
      <c r="I43" t="s">
        <v>313</v>
      </c>
      <c r="J43" t="s">
        <v>315</v>
      </c>
      <c r="K43" s="1">
        <f t="shared" si="1"/>
        <v>1</v>
      </c>
    </row>
    <row r="44" spans="1:11" x14ac:dyDescent="0.2">
      <c r="A44">
        <v>43</v>
      </c>
      <c r="B44" t="s">
        <v>270</v>
      </c>
      <c r="C44">
        <v>36</v>
      </c>
      <c r="D44" t="s">
        <v>311</v>
      </c>
      <c r="E44" t="s">
        <v>316</v>
      </c>
      <c r="F44">
        <v>44</v>
      </c>
      <c r="G44" s="1">
        <f t="shared" si="0"/>
        <v>44</v>
      </c>
      <c r="H44">
        <v>1</v>
      </c>
      <c r="I44" t="s">
        <v>313</v>
      </c>
      <c r="J44" t="s">
        <v>314</v>
      </c>
      <c r="K44" s="1">
        <f t="shared" si="1"/>
        <v>1</v>
      </c>
    </row>
    <row r="45" spans="1:11" x14ac:dyDescent="0.2">
      <c r="A45">
        <v>44</v>
      </c>
      <c r="B45" t="s">
        <v>270</v>
      </c>
      <c r="C45">
        <v>60</v>
      </c>
      <c r="D45" t="s">
        <v>313</v>
      </c>
      <c r="E45" t="s">
        <v>314</v>
      </c>
      <c r="F45">
        <v>60</v>
      </c>
      <c r="G45" s="1">
        <f t="shared" si="0"/>
        <v>60</v>
      </c>
      <c r="H45">
        <v>0</v>
      </c>
      <c r="I45" t="s">
        <v>313</v>
      </c>
      <c r="J45" t="s">
        <v>314</v>
      </c>
      <c r="K45" s="1">
        <f t="shared" si="1"/>
        <v>1</v>
      </c>
    </row>
    <row r="46" spans="1:11" x14ac:dyDescent="0.2">
      <c r="A46">
        <v>45</v>
      </c>
      <c r="B46" t="s">
        <v>269</v>
      </c>
      <c r="C46">
        <v>144</v>
      </c>
      <c r="D46" t="s">
        <v>313</v>
      </c>
      <c r="E46" t="s">
        <v>315</v>
      </c>
      <c r="F46">
        <v>172</v>
      </c>
      <c r="G46" s="1">
        <f t="shared" si="0"/>
        <v>84</v>
      </c>
      <c r="H46">
        <v>1</v>
      </c>
      <c r="I46" t="s">
        <v>313</v>
      </c>
      <c r="J46" t="s">
        <v>315</v>
      </c>
      <c r="K46" s="1">
        <f t="shared" si="1"/>
        <v>0</v>
      </c>
    </row>
    <row r="47" spans="1:11" hidden="1" x14ac:dyDescent="0.2">
      <c r="A47">
        <v>46</v>
      </c>
      <c r="B47" t="s">
        <v>270</v>
      </c>
      <c r="C47">
        <v>6</v>
      </c>
      <c r="D47" t="s">
        <v>295</v>
      </c>
      <c r="E47" t="s">
        <v>308</v>
      </c>
      <c r="F47">
        <v>33</v>
      </c>
      <c r="G47" s="1">
        <f t="shared" si="0"/>
        <v>33</v>
      </c>
      <c r="H47">
        <v>0</v>
      </c>
      <c r="I47" t="s">
        <v>311</v>
      </c>
      <c r="J47" t="s">
        <v>316</v>
      </c>
      <c r="K47" s="1">
        <f t="shared" si="1"/>
        <v>1</v>
      </c>
    </row>
    <row r="48" spans="1:11" hidden="1" x14ac:dyDescent="0.2">
      <c r="A48">
        <v>47</v>
      </c>
      <c r="B48" t="s">
        <v>269</v>
      </c>
      <c r="C48">
        <v>6</v>
      </c>
      <c r="D48" t="s">
        <v>295</v>
      </c>
      <c r="E48" t="s">
        <v>310</v>
      </c>
      <c r="F48">
        <v>15</v>
      </c>
      <c r="G48" s="1">
        <f t="shared" si="0"/>
        <v>15</v>
      </c>
      <c r="H48">
        <v>0</v>
      </c>
      <c r="I48" t="s">
        <v>296</v>
      </c>
      <c r="J48" t="s">
        <v>317</v>
      </c>
      <c r="K48" s="1">
        <f t="shared" si="1"/>
        <v>1</v>
      </c>
    </row>
    <row r="49" spans="1:11" hidden="1" x14ac:dyDescent="0.2">
      <c r="A49">
        <v>48</v>
      </c>
      <c r="B49" t="s">
        <v>270</v>
      </c>
      <c r="C49">
        <v>10</v>
      </c>
      <c r="D49" t="s">
        <v>295</v>
      </c>
      <c r="E49" t="s">
        <v>308</v>
      </c>
      <c r="F49">
        <v>17</v>
      </c>
      <c r="G49" s="1">
        <f t="shared" si="0"/>
        <v>17</v>
      </c>
      <c r="H49">
        <v>1</v>
      </c>
      <c r="I49" t="s">
        <v>296</v>
      </c>
      <c r="J49" t="s">
        <v>309</v>
      </c>
      <c r="K49" s="1">
        <f t="shared" si="1"/>
        <v>1</v>
      </c>
    </row>
    <row r="50" spans="1:11" x14ac:dyDescent="0.2">
      <c r="A50">
        <v>49</v>
      </c>
      <c r="B50" t="s">
        <v>270</v>
      </c>
      <c r="C50">
        <v>48</v>
      </c>
      <c r="D50" t="s">
        <v>313</v>
      </c>
      <c r="E50" t="s">
        <v>314</v>
      </c>
      <c r="F50">
        <v>54</v>
      </c>
      <c r="G50" s="1">
        <f t="shared" si="0"/>
        <v>54</v>
      </c>
      <c r="H50">
        <v>0</v>
      </c>
      <c r="I50" t="s">
        <v>313</v>
      </c>
      <c r="J50" t="s">
        <v>314</v>
      </c>
      <c r="K50" s="1">
        <f t="shared" si="1"/>
        <v>1</v>
      </c>
    </row>
    <row r="51" spans="1:11" hidden="1" x14ac:dyDescent="0.2">
      <c r="A51">
        <v>50</v>
      </c>
      <c r="B51" t="s">
        <v>269</v>
      </c>
      <c r="C51">
        <v>10</v>
      </c>
      <c r="D51" t="s">
        <v>295</v>
      </c>
      <c r="E51" t="s">
        <v>310</v>
      </c>
      <c r="F51">
        <v>30</v>
      </c>
      <c r="G51" s="1">
        <f t="shared" si="0"/>
        <v>30</v>
      </c>
      <c r="H51">
        <v>0</v>
      </c>
      <c r="I51" t="s">
        <v>311</v>
      </c>
      <c r="J51" t="s">
        <v>312</v>
      </c>
      <c r="K51" s="1">
        <f t="shared" si="1"/>
        <v>1</v>
      </c>
    </row>
    <row r="52" spans="1:11" x14ac:dyDescent="0.2">
      <c r="A52">
        <v>51</v>
      </c>
      <c r="B52" t="s">
        <v>269</v>
      </c>
      <c r="C52">
        <v>48</v>
      </c>
      <c r="D52" t="s">
        <v>313</v>
      </c>
      <c r="E52" t="s">
        <v>315</v>
      </c>
      <c r="F52">
        <v>63</v>
      </c>
      <c r="G52" s="1">
        <f t="shared" si="0"/>
        <v>63</v>
      </c>
      <c r="H52">
        <v>0</v>
      </c>
      <c r="I52" t="s">
        <v>313</v>
      </c>
      <c r="J52" t="s">
        <v>315</v>
      </c>
      <c r="K52" s="1">
        <f t="shared" si="1"/>
        <v>1</v>
      </c>
    </row>
    <row r="53" spans="1:11" hidden="1" x14ac:dyDescent="0.2">
      <c r="A53">
        <v>52</v>
      </c>
      <c r="B53" t="s">
        <v>269</v>
      </c>
      <c r="C53">
        <v>1</v>
      </c>
      <c r="D53" t="s">
        <v>295</v>
      </c>
      <c r="E53" t="s">
        <v>310</v>
      </c>
      <c r="F53">
        <v>32</v>
      </c>
      <c r="G53" s="1">
        <f t="shared" si="0"/>
        <v>32</v>
      </c>
      <c r="H53">
        <v>1</v>
      </c>
      <c r="I53" t="s">
        <v>311</v>
      </c>
      <c r="J53" t="s">
        <v>312</v>
      </c>
      <c r="K53" s="1">
        <f t="shared" si="1"/>
        <v>1</v>
      </c>
    </row>
    <row r="54" spans="1:11" hidden="1" x14ac:dyDescent="0.2">
      <c r="A54">
        <v>53</v>
      </c>
      <c r="B54" t="s">
        <v>271</v>
      </c>
      <c r="C54">
        <v>2</v>
      </c>
      <c r="D54" t="s">
        <v>295</v>
      </c>
      <c r="E54" t="s">
        <v>318</v>
      </c>
      <c r="F54">
        <v>2</v>
      </c>
      <c r="G54" s="1">
        <f t="shared" si="0"/>
        <v>2</v>
      </c>
      <c r="H54">
        <v>1</v>
      </c>
      <c r="I54" t="s">
        <v>295</v>
      </c>
      <c r="J54" t="s">
        <v>318</v>
      </c>
      <c r="K54" s="1">
        <f t="shared" si="1"/>
        <v>1</v>
      </c>
    </row>
    <row r="55" spans="1:11" hidden="1" x14ac:dyDescent="0.2">
      <c r="A55">
        <v>54</v>
      </c>
      <c r="B55" t="s">
        <v>271</v>
      </c>
      <c r="C55">
        <v>2</v>
      </c>
      <c r="D55" t="s">
        <v>295</v>
      </c>
      <c r="E55" t="s">
        <v>318</v>
      </c>
      <c r="F55">
        <v>2</v>
      </c>
      <c r="G55" s="1">
        <f t="shared" si="0"/>
        <v>2</v>
      </c>
      <c r="H55">
        <v>1</v>
      </c>
      <c r="I55" t="s">
        <v>295</v>
      </c>
      <c r="J55" t="s">
        <v>318</v>
      </c>
      <c r="K55" s="1">
        <f t="shared" si="1"/>
        <v>1</v>
      </c>
    </row>
    <row r="56" spans="1:11" hidden="1" x14ac:dyDescent="0.2">
      <c r="A56">
        <v>55</v>
      </c>
      <c r="B56" t="s">
        <v>269</v>
      </c>
      <c r="C56">
        <v>3</v>
      </c>
      <c r="D56" t="s">
        <v>295</v>
      </c>
      <c r="E56" t="s">
        <v>310</v>
      </c>
      <c r="F56">
        <v>14</v>
      </c>
      <c r="G56" s="1">
        <f t="shared" si="0"/>
        <v>14</v>
      </c>
      <c r="H56">
        <v>0</v>
      </c>
      <c r="I56" t="s">
        <v>296</v>
      </c>
      <c r="J56" t="s">
        <v>317</v>
      </c>
      <c r="K56" s="1">
        <f t="shared" si="1"/>
        <v>1</v>
      </c>
    </row>
    <row r="57" spans="1:11" hidden="1" x14ac:dyDescent="0.2">
      <c r="A57">
        <v>56</v>
      </c>
      <c r="B57" t="s">
        <v>270</v>
      </c>
      <c r="C57">
        <v>12</v>
      </c>
      <c r="D57" t="s">
        <v>295</v>
      </c>
      <c r="E57" t="s">
        <v>308</v>
      </c>
      <c r="F57">
        <v>12</v>
      </c>
      <c r="G57" s="1">
        <f t="shared" si="0"/>
        <v>12</v>
      </c>
      <c r="H57">
        <v>0</v>
      </c>
      <c r="I57" t="s">
        <v>295</v>
      </c>
      <c r="J57" t="s">
        <v>308</v>
      </c>
      <c r="K57" s="1">
        <f t="shared" si="1"/>
        <v>1</v>
      </c>
    </row>
    <row r="58" spans="1:11" hidden="1" x14ac:dyDescent="0.2">
      <c r="A58">
        <v>57</v>
      </c>
      <c r="B58" t="s">
        <v>270</v>
      </c>
      <c r="C58">
        <v>24</v>
      </c>
      <c r="D58" t="s">
        <v>296</v>
      </c>
      <c r="E58" t="s">
        <v>309</v>
      </c>
      <c r="F58">
        <v>35</v>
      </c>
      <c r="G58" s="1">
        <f t="shared" si="0"/>
        <v>35</v>
      </c>
      <c r="H58">
        <v>1</v>
      </c>
      <c r="I58" t="s">
        <v>311</v>
      </c>
      <c r="J58" t="s">
        <v>316</v>
      </c>
      <c r="K58" s="1">
        <f t="shared" si="1"/>
        <v>1</v>
      </c>
    </row>
    <row r="59" spans="1:11" x14ac:dyDescent="0.2">
      <c r="A59">
        <v>58</v>
      </c>
      <c r="B59" t="s">
        <v>270</v>
      </c>
      <c r="C59">
        <v>24</v>
      </c>
      <c r="D59" t="s">
        <v>296</v>
      </c>
      <c r="E59" t="s">
        <v>309</v>
      </c>
      <c r="F59">
        <v>44</v>
      </c>
      <c r="G59" s="1">
        <f t="shared" si="0"/>
        <v>44</v>
      </c>
      <c r="H59">
        <v>0</v>
      </c>
      <c r="I59" t="s">
        <v>313</v>
      </c>
      <c r="J59" t="s">
        <v>314</v>
      </c>
      <c r="K59" s="1">
        <f t="shared" si="1"/>
        <v>1</v>
      </c>
    </row>
    <row r="60" spans="1:11" x14ac:dyDescent="0.2">
      <c r="A60">
        <v>59</v>
      </c>
      <c r="B60" t="s">
        <v>269</v>
      </c>
      <c r="C60">
        <v>18</v>
      </c>
      <c r="D60" t="s">
        <v>296</v>
      </c>
      <c r="E60" t="s">
        <v>317</v>
      </c>
      <c r="F60">
        <v>38</v>
      </c>
      <c r="G60" s="1">
        <f t="shared" si="0"/>
        <v>38</v>
      </c>
      <c r="H60">
        <v>0</v>
      </c>
      <c r="I60" t="s">
        <v>313</v>
      </c>
      <c r="J60" t="s">
        <v>315</v>
      </c>
      <c r="K60" s="1">
        <f t="shared" si="1"/>
        <v>1</v>
      </c>
    </row>
    <row r="61" spans="1:11" hidden="1" x14ac:dyDescent="0.2">
      <c r="A61">
        <v>60</v>
      </c>
      <c r="B61" t="s">
        <v>270</v>
      </c>
      <c r="C61">
        <v>2</v>
      </c>
      <c r="D61" t="s">
        <v>295</v>
      </c>
      <c r="E61" t="s">
        <v>308</v>
      </c>
      <c r="F61">
        <v>13</v>
      </c>
      <c r="G61" s="1">
        <f t="shared" si="0"/>
        <v>13</v>
      </c>
      <c r="H61">
        <v>0</v>
      </c>
      <c r="I61" t="s">
        <v>296</v>
      </c>
      <c r="J61" t="s">
        <v>309</v>
      </c>
      <c r="K61" s="1">
        <f t="shared" si="1"/>
        <v>1</v>
      </c>
    </row>
    <row r="62" spans="1:11" hidden="1" x14ac:dyDescent="0.2">
      <c r="A62">
        <v>61</v>
      </c>
      <c r="B62" t="s">
        <v>269</v>
      </c>
      <c r="C62">
        <v>2</v>
      </c>
      <c r="D62" t="s">
        <v>295</v>
      </c>
      <c r="E62" t="s">
        <v>310</v>
      </c>
      <c r="F62">
        <v>7</v>
      </c>
      <c r="G62" s="1">
        <f t="shared" si="0"/>
        <v>7</v>
      </c>
      <c r="H62">
        <v>0</v>
      </c>
      <c r="I62" t="s">
        <v>295</v>
      </c>
      <c r="J62" t="s">
        <v>310</v>
      </c>
      <c r="K62" s="1">
        <f t="shared" si="1"/>
        <v>1</v>
      </c>
    </row>
    <row r="63" spans="1:11" hidden="1" x14ac:dyDescent="0.2">
      <c r="A63">
        <v>62</v>
      </c>
      <c r="B63" t="s">
        <v>269</v>
      </c>
      <c r="C63">
        <v>3</v>
      </c>
      <c r="D63" t="s">
        <v>295</v>
      </c>
      <c r="E63" t="s">
        <v>310</v>
      </c>
      <c r="F63">
        <v>22</v>
      </c>
      <c r="G63" s="1">
        <f t="shared" si="0"/>
        <v>22</v>
      </c>
      <c r="H63">
        <v>0</v>
      </c>
      <c r="I63" t="s">
        <v>296</v>
      </c>
      <c r="J63" t="s">
        <v>317</v>
      </c>
      <c r="K63" s="1">
        <f t="shared" si="1"/>
        <v>1</v>
      </c>
    </row>
    <row r="64" spans="1:11" hidden="1" x14ac:dyDescent="0.2">
      <c r="A64">
        <v>63</v>
      </c>
      <c r="B64" t="s">
        <v>270</v>
      </c>
      <c r="C64">
        <v>3</v>
      </c>
      <c r="D64" t="s">
        <v>295</v>
      </c>
      <c r="E64" t="s">
        <v>308</v>
      </c>
      <c r="F64">
        <v>12</v>
      </c>
      <c r="G64" s="1">
        <f t="shared" si="0"/>
        <v>12</v>
      </c>
      <c r="H64">
        <v>0</v>
      </c>
      <c r="I64" t="s">
        <v>295</v>
      </c>
      <c r="J64" t="s">
        <v>308</v>
      </c>
      <c r="K64" s="1">
        <f t="shared" si="1"/>
        <v>1</v>
      </c>
    </row>
    <row r="65" spans="1:11" x14ac:dyDescent="0.2">
      <c r="A65">
        <v>64</v>
      </c>
      <c r="B65" t="s">
        <v>270</v>
      </c>
      <c r="C65">
        <v>55</v>
      </c>
      <c r="D65" t="s">
        <v>313</v>
      </c>
      <c r="E65" t="s">
        <v>314</v>
      </c>
      <c r="F65">
        <v>93</v>
      </c>
      <c r="G65" s="1">
        <f t="shared" si="0"/>
        <v>84</v>
      </c>
      <c r="H65">
        <v>1</v>
      </c>
      <c r="I65" t="s">
        <v>313</v>
      </c>
      <c r="J65" t="s">
        <v>314</v>
      </c>
      <c r="K65" s="1">
        <f t="shared" si="1"/>
        <v>0</v>
      </c>
    </row>
    <row r="66" spans="1:11" hidden="1" x14ac:dyDescent="0.2">
      <c r="A66">
        <v>65</v>
      </c>
      <c r="B66" t="s">
        <v>269</v>
      </c>
      <c r="C66">
        <v>3</v>
      </c>
      <c r="D66" t="s">
        <v>295</v>
      </c>
      <c r="E66" t="s">
        <v>310</v>
      </c>
      <c r="F66">
        <v>11</v>
      </c>
      <c r="G66" s="1">
        <f t="shared" si="0"/>
        <v>11</v>
      </c>
      <c r="H66">
        <v>0</v>
      </c>
      <c r="I66" t="s">
        <v>295</v>
      </c>
      <c r="J66" t="s">
        <v>310</v>
      </c>
      <c r="K66" s="1">
        <f t="shared" si="1"/>
        <v>1</v>
      </c>
    </row>
    <row r="67" spans="1:11" hidden="1" x14ac:dyDescent="0.2">
      <c r="A67">
        <v>66</v>
      </c>
      <c r="B67" t="s">
        <v>271</v>
      </c>
      <c r="C67">
        <v>3</v>
      </c>
      <c r="D67" t="s">
        <v>295</v>
      </c>
      <c r="E67" t="s">
        <v>318</v>
      </c>
      <c r="F67">
        <v>6</v>
      </c>
      <c r="G67" s="1">
        <f t="shared" ref="G67:G107" si="2">IF(K67&gt;0,F67,84)</f>
        <v>6</v>
      </c>
      <c r="H67">
        <v>1</v>
      </c>
      <c r="I67" t="s">
        <v>295</v>
      </c>
      <c r="J67" t="s">
        <v>318</v>
      </c>
      <c r="K67" s="1">
        <f t="shared" ref="K67:K107" si="3">IF(F67&lt;84,1,0)</f>
        <v>1</v>
      </c>
    </row>
    <row r="68" spans="1:11" x14ac:dyDescent="0.2">
      <c r="A68">
        <v>67</v>
      </c>
      <c r="B68" t="s">
        <v>269</v>
      </c>
      <c r="C68">
        <v>29</v>
      </c>
      <c r="D68" t="s">
        <v>311</v>
      </c>
      <c r="E68" t="s">
        <v>312</v>
      </c>
      <c r="F68">
        <v>44</v>
      </c>
      <c r="G68" s="1">
        <f t="shared" si="2"/>
        <v>44</v>
      </c>
      <c r="H68">
        <v>0</v>
      </c>
      <c r="I68" t="s">
        <v>313</v>
      </c>
      <c r="J68" t="s">
        <v>315</v>
      </c>
      <c r="K68" s="1">
        <f t="shared" si="3"/>
        <v>1</v>
      </c>
    </row>
    <row r="69" spans="1:11" hidden="1" x14ac:dyDescent="0.2">
      <c r="A69">
        <v>68</v>
      </c>
      <c r="B69" t="s">
        <v>269</v>
      </c>
      <c r="C69">
        <v>4</v>
      </c>
      <c r="D69" t="s">
        <v>295</v>
      </c>
      <c r="E69" t="s">
        <v>310</v>
      </c>
      <c r="F69">
        <v>15</v>
      </c>
      <c r="G69" s="1">
        <f t="shared" si="2"/>
        <v>15</v>
      </c>
      <c r="H69">
        <v>1</v>
      </c>
      <c r="I69" t="s">
        <v>296</v>
      </c>
      <c r="J69" t="s">
        <v>317</v>
      </c>
      <c r="K69" s="1">
        <f t="shared" si="3"/>
        <v>1</v>
      </c>
    </row>
    <row r="70" spans="1:11" x14ac:dyDescent="0.2">
      <c r="A70">
        <v>69</v>
      </c>
      <c r="B70" t="s">
        <v>269</v>
      </c>
      <c r="C70">
        <v>180</v>
      </c>
      <c r="D70" t="s">
        <v>313</v>
      </c>
      <c r="E70" t="s">
        <v>315</v>
      </c>
      <c r="F70">
        <v>185</v>
      </c>
      <c r="G70" s="1">
        <f t="shared" si="2"/>
        <v>84</v>
      </c>
      <c r="H70">
        <v>0</v>
      </c>
      <c r="I70" t="s">
        <v>313</v>
      </c>
      <c r="J70" t="s">
        <v>315</v>
      </c>
      <c r="K70" s="1">
        <f t="shared" si="3"/>
        <v>0</v>
      </c>
    </row>
    <row r="71" spans="1:11" x14ac:dyDescent="0.2">
      <c r="A71">
        <v>70</v>
      </c>
      <c r="B71" t="s">
        <v>269</v>
      </c>
      <c r="C71">
        <v>42</v>
      </c>
      <c r="D71" t="s">
        <v>313</v>
      </c>
      <c r="E71" t="s">
        <v>315</v>
      </c>
      <c r="F71">
        <v>49</v>
      </c>
      <c r="G71" s="1">
        <f t="shared" si="2"/>
        <v>49</v>
      </c>
      <c r="H71">
        <v>0</v>
      </c>
      <c r="I71" t="s">
        <v>313</v>
      </c>
      <c r="J71" t="s">
        <v>315</v>
      </c>
      <c r="K71" s="1">
        <f t="shared" si="3"/>
        <v>1</v>
      </c>
    </row>
    <row r="72" spans="1:11" x14ac:dyDescent="0.2">
      <c r="A72">
        <v>71</v>
      </c>
      <c r="B72" t="s">
        <v>270</v>
      </c>
      <c r="C72">
        <v>54</v>
      </c>
      <c r="D72" t="s">
        <v>313</v>
      </c>
      <c r="E72" t="s">
        <v>314</v>
      </c>
      <c r="F72">
        <v>98</v>
      </c>
      <c r="G72" s="1">
        <f t="shared" si="2"/>
        <v>84</v>
      </c>
      <c r="H72">
        <v>0</v>
      </c>
      <c r="I72" t="s">
        <v>313</v>
      </c>
      <c r="J72" t="s">
        <v>314</v>
      </c>
      <c r="K72" s="1">
        <f t="shared" si="3"/>
        <v>0</v>
      </c>
    </row>
    <row r="73" spans="1:11" x14ac:dyDescent="0.2">
      <c r="A73">
        <v>72</v>
      </c>
      <c r="B73" t="s">
        <v>269</v>
      </c>
      <c r="C73">
        <v>84</v>
      </c>
      <c r="D73" t="s">
        <v>313</v>
      </c>
      <c r="E73" t="s">
        <v>315</v>
      </c>
      <c r="F73">
        <v>88</v>
      </c>
      <c r="G73" s="1">
        <f t="shared" si="2"/>
        <v>84</v>
      </c>
      <c r="H73">
        <v>0</v>
      </c>
      <c r="I73" t="s">
        <v>313</v>
      </c>
      <c r="J73" t="s">
        <v>315</v>
      </c>
      <c r="K73" s="1">
        <f t="shared" si="3"/>
        <v>0</v>
      </c>
    </row>
    <row r="74" spans="1:11" hidden="1" x14ac:dyDescent="0.2">
      <c r="A74">
        <v>73</v>
      </c>
      <c r="B74" t="s">
        <v>270</v>
      </c>
      <c r="C74">
        <v>3</v>
      </c>
      <c r="D74" t="s">
        <v>295</v>
      </c>
      <c r="E74" t="s">
        <v>308</v>
      </c>
      <c r="F74">
        <v>17</v>
      </c>
      <c r="G74" s="1">
        <f t="shared" si="2"/>
        <v>17</v>
      </c>
      <c r="H74">
        <v>0</v>
      </c>
      <c r="I74" t="s">
        <v>296</v>
      </c>
      <c r="J74" t="s">
        <v>309</v>
      </c>
      <c r="K74" s="1">
        <f t="shared" si="3"/>
        <v>1</v>
      </c>
    </row>
    <row r="75" spans="1:11" hidden="1" x14ac:dyDescent="0.2">
      <c r="A75">
        <v>74</v>
      </c>
      <c r="B75" t="s">
        <v>269</v>
      </c>
      <c r="C75">
        <v>3</v>
      </c>
      <c r="D75" t="s">
        <v>295</v>
      </c>
      <c r="E75" t="s">
        <v>310</v>
      </c>
      <c r="F75">
        <v>17</v>
      </c>
      <c r="G75" s="1">
        <f t="shared" si="2"/>
        <v>17</v>
      </c>
      <c r="H75">
        <v>0</v>
      </c>
      <c r="I75" t="s">
        <v>296</v>
      </c>
      <c r="J75" t="s">
        <v>317</v>
      </c>
      <c r="K75" s="1">
        <f t="shared" si="3"/>
        <v>1</v>
      </c>
    </row>
    <row r="76" spans="1:11" hidden="1" x14ac:dyDescent="0.2">
      <c r="A76">
        <v>75</v>
      </c>
      <c r="B76" t="s">
        <v>270</v>
      </c>
      <c r="C76">
        <v>7</v>
      </c>
      <c r="D76" t="s">
        <v>295</v>
      </c>
      <c r="E76" t="s">
        <v>308</v>
      </c>
      <c r="F76">
        <v>30</v>
      </c>
      <c r="G76" s="1">
        <f t="shared" si="2"/>
        <v>30</v>
      </c>
      <c r="H76">
        <v>0</v>
      </c>
      <c r="I76" t="s">
        <v>311</v>
      </c>
      <c r="J76" t="s">
        <v>316</v>
      </c>
      <c r="K76" s="1">
        <f t="shared" si="3"/>
        <v>1</v>
      </c>
    </row>
    <row r="77" spans="1:11" hidden="1" x14ac:dyDescent="0.2">
      <c r="A77">
        <v>76</v>
      </c>
      <c r="B77" t="s">
        <v>270</v>
      </c>
      <c r="C77">
        <v>7</v>
      </c>
      <c r="D77" t="s">
        <v>295</v>
      </c>
      <c r="E77" t="s">
        <v>308</v>
      </c>
      <c r="F77">
        <v>29</v>
      </c>
      <c r="G77" s="1">
        <f t="shared" si="2"/>
        <v>29</v>
      </c>
      <c r="H77">
        <v>0</v>
      </c>
      <c r="I77" t="s">
        <v>311</v>
      </c>
      <c r="J77" t="s">
        <v>316</v>
      </c>
      <c r="K77" s="1">
        <f t="shared" si="3"/>
        <v>1</v>
      </c>
    </row>
    <row r="78" spans="1:11" hidden="1" x14ac:dyDescent="0.2">
      <c r="A78">
        <v>77</v>
      </c>
      <c r="B78" t="s">
        <v>270</v>
      </c>
      <c r="C78">
        <v>7</v>
      </c>
      <c r="D78" t="s">
        <v>295</v>
      </c>
      <c r="E78" t="s">
        <v>308</v>
      </c>
      <c r="F78">
        <v>25</v>
      </c>
      <c r="G78" s="1">
        <f t="shared" si="2"/>
        <v>25</v>
      </c>
      <c r="H78">
        <v>1</v>
      </c>
      <c r="I78" t="s">
        <v>311</v>
      </c>
      <c r="J78" t="s">
        <v>316</v>
      </c>
      <c r="K78" s="1">
        <f t="shared" si="3"/>
        <v>1</v>
      </c>
    </row>
    <row r="79" spans="1:11" hidden="1" x14ac:dyDescent="0.2">
      <c r="A79">
        <v>78</v>
      </c>
      <c r="B79" t="s">
        <v>270</v>
      </c>
      <c r="C79">
        <v>7</v>
      </c>
      <c r="D79" t="s">
        <v>295</v>
      </c>
      <c r="E79" t="s">
        <v>308</v>
      </c>
      <c r="F79">
        <v>7</v>
      </c>
      <c r="G79" s="1">
        <f t="shared" si="2"/>
        <v>7</v>
      </c>
      <c r="H79">
        <v>0</v>
      </c>
      <c r="I79" t="s">
        <v>295</v>
      </c>
      <c r="J79" t="s">
        <v>308</v>
      </c>
      <c r="K79" s="1">
        <f t="shared" si="3"/>
        <v>1</v>
      </c>
    </row>
    <row r="80" spans="1:11" hidden="1" x14ac:dyDescent="0.2">
      <c r="A80">
        <v>79</v>
      </c>
      <c r="B80" t="s">
        <v>270</v>
      </c>
      <c r="C80">
        <v>29</v>
      </c>
      <c r="D80" t="s">
        <v>311</v>
      </c>
      <c r="E80" t="s">
        <v>316</v>
      </c>
      <c r="F80">
        <v>29</v>
      </c>
      <c r="G80" s="1">
        <f t="shared" si="2"/>
        <v>29</v>
      </c>
      <c r="H80">
        <v>0</v>
      </c>
      <c r="I80" t="s">
        <v>311</v>
      </c>
      <c r="J80" t="s">
        <v>316</v>
      </c>
      <c r="K80" s="1">
        <f t="shared" si="3"/>
        <v>1</v>
      </c>
    </row>
    <row r="81" spans="1:11" hidden="1" x14ac:dyDescent="0.2">
      <c r="A81">
        <v>80</v>
      </c>
      <c r="B81" t="s">
        <v>271</v>
      </c>
      <c r="C81">
        <v>2</v>
      </c>
      <c r="D81" t="s">
        <v>295</v>
      </c>
      <c r="E81" t="s">
        <v>318</v>
      </c>
      <c r="F81">
        <v>2</v>
      </c>
      <c r="G81" s="1">
        <f t="shared" si="2"/>
        <v>2</v>
      </c>
      <c r="H81">
        <v>1</v>
      </c>
      <c r="I81" t="s">
        <v>295</v>
      </c>
      <c r="J81" t="s">
        <v>318</v>
      </c>
      <c r="K81" s="1">
        <f t="shared" si="3"/>
        <v>1</v>
      </c>
    </row>
    <row r="82" spans="1:11" hidden="1" x14ac:dyDescent="0.2">
      <c r="A82">
        <v>81</v>
      </c>
      <c r="B82" t="s">
        <v>271</v>
      </c>
      <c r="C82">
        <v>2</v>
      </c>
      <c r="D82" t="s">
        <v>295</v>
      </c>
      <c r="E82" t="s">
        <v>318</v>
      </c>
      <c r="F82">
        <v>3</v>
      </c>
      <c r="G82" s="1">
        <f t="shared" si="2"/>
        <v>3</v>
      </c>
      <c r="H82">
        <v>1</v>
      </c>
      <c r="I82" t="s">
        <v>295</v>
      </c>
      <c r="J82" t="s">
        <v>318</v>
      </c>
      <c r="K82" s="1">
        <f t="shared" si="3"/>
        <v>1</v>
      </c>
    </row>
    <row r="83" spans="1:11" hidden="1" x14ac:dyDescent="0.2">
      <c r="A83">
        <v>82</v>
      </c>
      <c r="B83" t="s">
        <v>271</v>
      </c>
      <c r="C83">
        <v>2</v>
      </c>
      <c r="D83" t="s">
        <v>295</v>
      </c>
      <c r="E83" t="s">
        <v>318</v>
      </c>
      <c r="F83">
        <v>3</v>
      </c>
      <c r="G83" s="1">
        <f t="shared" si="2"/>
        <v>3</v>
      </c>
      <c r="H83">
        <v>1</v>
      </c>
      <c r="I83" t="s">
        <v>295</v>
      </c>
      <c r="J83" t="s">
        <v>318</v>
      </c>
      <c r="K83" s="1">
        <f t="shared" si="3"/>
        <v>1</v>
      </c>
    </row>
    <row r="84" spans="1:11" hidden="1" x14ac:dyDescent="0.2">
      <c r="A84">
        <v>83</v>
      </c>
      <c r="B84" t="s">
        <v>270</v>
      </c>
      <c r="C84">
        <v>3</v>
      </c>
      <c r="D84" t="s">
        <v>295</v>
      </c>
      <c r="E84" t="s">
        <v>308</v>
      </c>
      <c r="F84">
        <v>36</v>
      </c>
      <c r="G84" s="1">
        <f t="shared" si="2"/>
        <v>36</v>
      </c>
      <c r="H84">
        <v>0</v>
      </c>
      <c r="I84" t="s">
        <v>311</v>
      </c>
      <c r="J84" t="s">
        <v>316</v>
      </c>
      <c r="K84" s="1">
        <f t="shared" si="3"/>
        <v>1</v>
      </c>
    </row>
    <row r="85" spans="1:11" hidden="1" x14ac:dyDescent="0.2">
      <c r="A85">
        <v>84</v>
      </c>
      <c r="B85" t="s">
        <v>271</v>
      </c>
      <c r="C85">
        <v>3</v>
      </c>
      <c r="D85" t="s">
        <v>295</v>
      </c>
      <c r="E85" t="s">
        <v>318</v>
      </c>
      <c r="F85">
        <v>4</v>
      </c>
      <c r="G85" s="1">
        <f t="shared" si="2"/>
        <v>4</v>
      </c>
      <c r="H85">
        <v>1</v>
      </c>
      <c r="I85" t="s">
        <v>295</v>
      </c>
      <c r="J85" t="s">
        <v>318</v>
      </c>
      <c r="K85" s="1">
        <f t="shared" si="3"/>
        <v>1</v>
      </c>
    </row>
    <row r="86" spans="1:11" hidden="1" x14ac:dyDescent="0.2">
      <c r="A86">
        <v>85</v>
      </c>
      <c r="B86" t="s">
        <v>270</v>
      </c>
      <c r="C86">
        <v>5</v>
      </c>
      <c r="D86" t="s">
        <v>295</v>
      </c>
      <c r="E86" t="s">
        <v>308</v>
      </c>
      <c r="F86">
        <v>6</v>
      </c>
      <c r="G86" s="1">
        <f t="shared" si="2"/>
        <v>6</v>
      </c>
      <c r="H86">
        <v>1</v>
      </c>
      <c r="I86" t="s">
        <v>295</v>
      </c>
      <c r="J86" t="s">
        <v>308</v>
      </c>
      <c r="K86" s="1">
        <f t="shared" si="3"/>
        <v>1</v>
      </c>
    </row>
    <row r="87" spans="1:11" hidden="1" x14ac:dyDescent="0.2">
      <c r="A87">
        <v>86</v>
      </c>
      <c r="B87" t="s">
        <v>270</v>
      </c>
      <c r="C87">
        <v>24</v>
      </c>
      <c r="D87" t="s">
        <v>296</v>
      </c>
      <c r="E87" t="s">
        <v>309</v>
      </c>
      <c r="F87">
        <v>32</v>
      </c>
      <c r="G87" s="1">
        <f t="shared" si="2"/>
        <v>32</v>
      </c>
      <c r="H87">
        <v>1</v>
      </c>
      <c r="I87" t="s">
        <v>311</v>
      </c>
      <c r="J87" t="s">
        <v>316</v>
      </c>
      <c r="K87" s="1">
        <f t="shared" si="3"/>
        <v>1</v>
      </c>
    </row>
    <row r="88" spans="1:11" hidden="1" x14ac:dyDescent="0.2">
      <c r="A88">
        <v>87</v>
      </c>
      <c r="B88" t="s">
        <v>270</v>
      </c>
      <c r="C88">
        <v>24</v>
      </c>
      <c r="D88" t="s">
        <v>296</v>
      </c>
      <c r="E88" t="s">
        <v>309</v>
      </c>
      <c r="F88">
        <v>24</v>
      </c>
      <c r="G88" s="1">
        <f t="shared" si="2"/>
        <v>24</v>
      </c>
      <c r="H88">
        <v>1</v>
      </c>
      <c r="I88" t="s">
        <v>296</v>
      </c>
      <c r="J88" t="s">
        <v>309</v>
      </c>
      <c r="K88" s="1">
        <f t="shared" si="3"/>
        <v>1</v>
      </c>
    </row>
    <row r="89" spans="1:11" hidden="1" x14ac:dyDescent="0.2">
      <c r="A89">
        <v>88</v>
      </c>
      <c r="B89" t="s">
        <v>270</v>
      </c>
      <c r="C89">
        <v>4</v>
      </c>
      <c r="D89" t="s">
        <v>295</v>
      </c>
      <c r="E89" t="s">
        <v>308</v>
      </c>
      <c r="F89">
        <v>21</v>
      </c>
      <c r="G89" s="1">
        <f t="shared" si="2"/>
        <v>21</v>
      </c>
      <c r="H89">
        <v>1</v>
      </c>
      <c r="I89" t="s">
        <v>296</v>
      </c>
      <c r="J89" t="s">
        <v>309</v>
      </c>
      <c r="K89" s="1">
        <f t="shared" si="3"/>
        <v>1</v>
      </c>
    </row>
    <row r="90" spans="1:11" hidden="1" x14ac:dyDescent="0.2">
      <c r="A90">
        <v>89</v>
      </c>
      <c r="B90" t="s">
        <v>270</v>
      </c>
      <c r="C90">
        <v>4</v>
      </c>
      <c r="D90" t="s">
        <v>295</v>
      </c>
      <c r="E90" t="s">
        <v>308</v>
      </c>
      <c r="F90">
        <v>29</v>
      </c>
      <c r="G90" s="1">
        <f t="shared" si="2"/>
        <v>29</v>
      </c>
      <c r="H90">
        <v>1</v>
      </c>
      <c r="I90" t="s">
        <v>311</v>
      </c>
      <c r="J90" t="s">
        <v>316</v>
      </c>
      <c r="K90" s="1">
        <f t="shared" si="3"/>
        <v>1</v>
      </c>
    </row>
    <row r="91" spans="1:11" hidden="1" x14ac:dyDescent="0.2">
      <c r="A91">
        <v>90</v>
      </c>
      <c r="B91" t="s">
        <v>269</v>
      </c>
      <c r="C91">
        <v>3</v>
      </c>
      <c r="D91" t="s">
        <v>295</v>
      </c>
      <c r="E91" t="s">
        <v>310</v>
      </c>
      <c r="F91">
        <v>6</v>
      </c>
      <c r="G91" s="1">
        <f t="shared" si="2"/>
        <v>6</v>
      </c>
      <c r="H91">
        <v>1</v>
      </c>
      <c r="I91" t="s">
        <v>295</v>
      </c>
      <c r="J91" t="s">
        <v>310</v>
      </c>
      <c r="K91" s="1">
        <f t="shared" si="3"/>
        <v>1</v>
      </c>
    </row>
    <row r="92" spans="1:11" hidden="1" x14ac:dyDescent="0.2">
      <c r="A92">
        <v>91</v>
      </c>
      <c r="B92" t="s">
        <v>271</v>
      </c>
      <c r="C92">
        <v>0</v>
      </c>
      <c r="D92" t="s">
        <v>295</v>
      </c>
      <c r="E92" t="s">
        <v>318</v>
      </c>
      <c r="F92">
        <v>0</v>
      </c>
      <c r="G92" s="1">
        <f t="shared" si="2"/>
        <v>0</v>
      </c>
      <c r="H92">
        <v>1</v>
      </c>
      <c r="I92" t="s">
        <v>295</v>
      </c>
      <c r="J92" t="s">
        <v>318</v>
      </c>
      <c r="K92" s="1">
        <f t="shared" si="3"/>
        <v>1</v>
      </c>
    </row>
    <row r="93" spans="1:11" hidden="1" x14ac:dyDescent="0.2">
      <c r="A93">
        <v>92</v>
      </c>
      <c r="B93" t="s">
        <v>271</v>
      </c>
      <c r="C93">
        <v>0</v>
      </c>
      <c r="D93" t="s">
        <v>295</v>
      </c>
      <c r="E93" t="s">
        <v>318</v>
      </c>
      <c r="F93">
        <v>0</v>
      </c>
      <c r="G93" s="1">
        <f t="shared" si="2"/>
        <v>0</v>
      </c>
      <c r="H93">
        <v>1</v>
      </c>
      <c r="I93" t="s">
        <v>295</v>
      </c>
      <c r="J93" t="s">
        <v>318</v>
      </c>
      <c r="K93" s="1">
        <f t="shared" si="3"/>
        <v>1</v>
      </c>
    </row>
    <row r="94" spans="1:11" x14ac:dyDescent="0.2">
      <c r="A94">
        <v>93</v>
      </c>
      <c r="B94" t="s">
        <v>270</v>
      </c>
      <c r="C94">
        <v>36</v>
      </c>
      <c r="D94" t="s">
        <v>311</v>
      </c>
      <c r="E94" t="s">
        <v>316</v>
      </c>
      <c r="F94">
        <v>56</v>
      </c>
      <c r="G94" s="1">
        <f t="shared" si="2"/>
        <v>56</v>
      </c>
      <c r="H94">
        <v>0</v>
      </c>
      <c r="I94" t="s">
        <v>313</v>
      </c>
      <c r="J94" t="s">
        <v>314</v>
      </c>
      <c r="K94" s="1">
        <f t="shared" si="3"/>
        <v>1</v>
      </c>
    </row>
    <row r="95" spans="1:11" hidden="1" x14ac:dyDescent="0.2">
      <c r="A95">
        <v>94</v>
      </c>
      <c r="B95" t="s">
        <v>271</v>
      </c>
      <c r="C95">
        <v>1</v>
      </c>
      <c r="D95" t="s">
        <v>295</v>
      </c>
      <c r="E95" t="s">
        <v>318</v>
      </c>
      <c r="F95">
        <v>11</v>
      </c>
      <c r="G95" s="1">
        <f t="shared" si="2"/>
        <v>11</v>
      </c>
      <c r="H95">
        <v>0</v>
      </c>
      <c r="I95" t="s">
        <v>295</v>
      </c>
      <c r="J95" t="s">
        <v>318</v>
      </c>
      <c r="K95" s="1">
        <f t="shared" si="3"/>
        <v>1</v>
      </c>
    </row>
    <row r="96" spans="1:11" hidden="1" x14ac:dyDescent="0.2">
      <c r="A96">
        <v>95</v>
      </c>
      <c r="B96" t="s">
        <v>271</v>
      </c>
      <c r="C96">
        <v>1</v>
      </c>
      <c r="D96" t="s">
        <v>295</v>
      </c>
      <c r="E96" t="s">
        <v>318</v>
      </c>
      <c r="F96">
        <v>10</v>
      </c>
      <c r="G96" s="1">
        <f t="shared" si="2"/>
        <v>10</v>
      </c>
      <c r="H96">
        <v>0</v>
      </c>
      <c r="I96" t="s">
        <v>295</v>
      </c>
      <c r="J96" t="s">
        <v>318</v>
      </c>
      <c r="K96" s="1">
        <f t="shared" si="3"/>
        <v>1</v>
      </c>
    </row>
    <row r="97" spans="1:11" hidden="1" x14ac:dyDescent="0.2">
      <c r="A97">
        <v>96</v>
      </c>
      <c r="B97" t="s">
        <v>270</v>
      </c>
      <c r="C97">
        <v>3</v>
      </c>
      <c r="D97" t="s">
        <v>295</v>
      </c>
      <c r="E97" t="s">
        <v>308</v>
      </c>
      <c r="F97">
        <v>8</v>
      </c>
      <c r="G97" s="1">
        <f t="shared" si="2"/>
        <v>8</v>
      </c>
      <c r="H97">
        <v>0</v>
      </c>
      <c r="I97" t="s">
        <v>295</v>
      </c>
      <c r="J97" t="s">
        <v>308</v>
      </c>
      <c r="K97" s="1">
        <f t="shared" si="3"/>
        <v>1</v>
      </c>
    </row>
    <row r="98" spans="1:11" hidden="1" x14ac:dyDescent="0.2">
      <c r="A98">
        <v>97</v>
      </c>
      <c r="B98" t="s">
        <v>269</v>
      </c>
      <c r="C98">
        <v>3</v>
      </c>
      <c r="D98" t="s">
        <v>295</v>
      </c>
      <c r="E98" t="s">
        <v>310</v>
      </c>
      <c r="F98">
        <v>4</v>
      </c>
      <c r="G98" s="1">
        <f t="shared" si="2"/>
        <v>4</v>
      </c>
      <c r="H98">
        <v>1</v>
      </c>
      <c r="I98" t="s">
        <v>295</v>
      </c>
      <c r="J98" t="s">
        <v>310</v>
      </c>
      <c r="K98" s="1">
        <f t="shared" si="3"/>
        <v>1</v>
      </c>
    </row>
    <row r="99" spans="1:11" hidden="1" x14ac:dyDescent="0.2">
      <c r="A99">
        <v>98</v>
      </c>
      <c r="B99" t="s">
        <v>270</v>
      </c>
      <c r="C99">
        <v>21</v>
      </c>
      <c r="D99" t="s">
        <v>296</v>
      </c>
      <c r="E99" t="s">
        <v>309</v>
      </c>
      <c r="F99">
        <v>25</v>
      </c>
      <c r="G99" s="1">
        <f t="shared" si="2"/>
        <v>25</v>
      </c>
      <c r="H99">
        <v>0</v>
      </c>
      <c r="I99" t="s">
        <v>311</v>
      </c>
      <c r="J99" t="s">
        <v>316</v>
      </c>
      <c r="K99" s="1">
        <f t="shared" si="3"/>
        <v>1</v>
      </c>
    </row>
    <row r="100" spans="1:11" x14ac:dyDescent="0.2">
      <c r="A100">
        <v>99</v>
      </c>
      <c r="B100" t="s">
        <v>270</v>
      </c>
      <c r="C100">
        <v>24</v>
      </c>
      <c r="D100" t="s">
        <v>296</v>
      </c>
      <c r="E100" t="s">
        <v>309</v>
      </c>
      <c r="F100">
        <v>39</v>
      </c>
      <c r="G100" s="1">
        <f t="shared" si="2"/>
        <v>39</v>
      </c>
      <c r="H100">
        <v>0</v>
      </c>
      <c r="I100" t="s">
        <v>313</v>
      </c>
      <c r="J100" t="s">
        <v>314</v>
      </c>
      <c r="K100" s="1">
        <f t="shared" si="3"/>
        <v>1</v>
      </c>
    </row>
    <row r="101" spans="1:11" hidden="1" x14ac:dyDescent="0.2">
      <c r="A101">
        <v>100</v>
      </c>
      <c r="B101" t="s">
        <v>270</v>
      </c>
      <c r="C101">
        <v>29</v>
      </c>
      <c r="D101" t="s">
        <v>311</v>
      </c>
      <c r="E101" t="s">
        <v>316</v>
      </c>
      <c r="F101">
        <v>34</v>
      </c>
      <c r="G101" s="1">
        <f t="shared" si="2"/>
        <v>34</v>
      </c>
      <c r="H101">
        <v>0</v>
      </c>
      <c r="I101" t="s">
        <v>311</v>
      </c>
      <c r="J101" t="s">
        <v>316</v>
      </c>
      <c r="K101" s="1">
        <f t="shared" si="3"/>
        <v>1</v>
      </c>
    </row>
    <row r="102" spans="1:11" hidden="1" x14ac:dyDescent="0.2">
      <c r="A102">
        <v>101</v>
      </c>
      <c r="B102" t="s">
        <v>271</v>
      </c>
      <c r="C102">
        <v>2</v>
      </c>
      <c r="D102" t="s">
        <v>295</v>
      </c>
      <c r="E102" t="s">
        <v>318</v>
      </c>
      <c r="F102">
        <v>7</v>
      </c>
      <c r="G102" s="1">
        <f t="shared" si="2"/>
        <v>7</v>
      </c>
      <c r="H102">
        <v>1</v>
      </c>
      <c r="I102" t="s">
        <v>295</v>
      </c>
      <c r="J102" t="s">
        <v>318</v>
      </c>
      <c r="K102" s="1">
        <f t="shared" si="3"/>
        <v>1</v>
      </c>
    </row>
    <row r="103" spans="1:11" hidden="1" x14ac:dyDescent="0.2">
      <c r="A103">
        <v>102</v>
      </c>
      <c r="B103" t="s">
        <v>271</v>
      </c>
      <c r="C103">
        <v>2</v>
      </c>
      <c r="D103" t="s">
        <v>295</v>
      </c>
      <c r="E103" t="s">
        <v>318</v>
      </c>
      <c r="F103">
        <v>7</v>
      </c>
      <c r="G103" s="1">
        <f t="shared" si="2"/>
        <v>7</v>
      </c>
      <c r="H103">
        <v>1</v>
      </c>
      <c r="I103" t="s">
        <v>295</v>
      </c>
      <c r="J103" t="s">
        <v>318</v>
      </c>
      <c r="K103" s="1">
        <f t="shared" si="3"/>
        <v>1</v>
      </c>
    </row>
    <row r="104" spans="1:11" x14ac:dyDescent="0.2">
      <c r="A104">
        <v>103</v>
      </c>
      <c r="B104" t="s">
        <v>270</v>
      </c>
      <c r="C104">
        <v>36</v>
      </c>
      <c r="D104" t="s">
        <v>311</v>
      </c>
      <c r="E104" t="s">
        <v>316</v>
      </c>
      <c r="F104">
        <v>40</v>
      </c>
      <c r="G104" s="1">
        <f t="shared" si="2"/>
        <v>40</v>
      </c>
      <c r="H104">
        <v>0</v>
      </c>
      <c r="I104" t="s">
        <v>313</v>
      </c>
      <c r="J104" t="s">
        <v>314</v>
      </c>
      <c r="K104" s="1">
        <f t="shared" si="3"/>
        <v>1</v>
      </c>
    </row>
    <row r="105" spans="1:11" hidden="1" x14ac:dyDescent="0.2">
      <c r="A105">
        <v>104</v>
      </c>
      <c r="B105" t="s">
        <v>271</v>
      </c>
      <c r="C105">
        <v>2</v>
      </c>
      <c r="D105" t="s">
        <v>295</v>
      </c>
      <c r="E105" t="s">
        <v>318</v>
      </c>
      <c r="F105">
        <v>5</v>
      </c>
      <c r="G105" s="1">
        <f t="shared" si="2"/>
        <v>5</v>
      </c>
      <c r="H105">
        <v>1</v>
      </c>
      <c r="I105" t="s">
        <v>295</v>
      </c>
      <c r="J105" t="s">
        <v>318</v>
      </c>
      <c r="K105" s="1">
        <f t="shared" si="3"/>
        <v>1</v>
      </c>
    </row>
    <row r="106" spans="1:11" hidden="1" x14ac:dyDescent="0.2">
      <c r="A106">
        <v>105</v>
      </c>
      <c r="B106" t="s">
        <v>271</v>
      </c>
      <c r="C106">
        <v>2</v>
      </c>
      <c r="D106" t="s">
        <v>295</v>
      </c>
      <c r="E106" t="s">
        <v>318</v>
      </c>
      <c r="F106">
        <v>5</v>
      </c>
      <c r="G106" s="1">
        <f t="shared" si="2"/>
        <v>5</v>
      </c>
      <c r="H106">
        <v>1</v>
      </c>
      <c r="I106" t="s">
        <v>295</v>
      </c>
      <c r="J106" t="s">
        <v>318</v>
      </c>
      <c r="K106" s="1">
        <f t="shared" si="3"/>
        <v>1</v>
      </c>
    </row>
    <row r="107" spans="1:11" hidden="1" x14ac:dyDescent="0.2">
      <c r="A107">
        <v>106</v>
      </c>
      <c r="B107" t="s">
        <v>271</v>
      </c>
      <c r="C107">
        <v>2</v>
      </c>
      <c r="D107" t="s">
        <v>295</v>
      </c>
      <c r="E107" t="s">
        <v>318</v>
      </c>
      <c r="F107">
        <v>5</v>
      </c>
      <c r="G107" s="1">
        <f t="shared" si="2"/>
        <v>5</v>
      </c>
      <c r="H107">
        <v>1</v>
      </c>
      <c r="I107" t="s">
        <v>295</v>
      </c>
      <c r="J107" t="s">
        <v>318</v>
      </c>
      <c r="K107" s="1">
        <f t="shared" si="3"/>
        <v>1</v>
      </c>
    </row>
  </sheetData>
  <autoFilter ref="A1:K107">
    <filterColumn colId="5">
      <customFilters>
        <customFilter operator="greaterThan" val="36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SABI_RAW_DATA</vt:lpstr>
      <vt:lpstr>SABI_SUMMARY</vt:lpstr>
      <vt:lpstr>DISPERSAL</vt:lpstr>
      <vt:lpstr>SABI_STATS</vt:lpstr>
      <vt:lpstr>SABI_CUB</vt:lpstr>
      <vt:lpstr>SABI_JUVENILE</vt:lpstr>
      <vt:lpstr>MATERNAL AGE</vt:lpstr>
      <vt:lpstr>SABI_SUBADULT</vt:lpstr>
      <vt:lpstr>SABI_ADULT</vt:lpstr>
      <vt:lpstr>KZN_SUMMARY</vt:lpstr>
      <vt:lpstr>KZN_STATS</vt:lpstr>
      <vt:lpstr>KZN_RAW_DATA</vt:lpstr>
      <vt:lpstr>KZN_DATA</vt:lpstr>
      <vt:lpstr>CUB</vt:lpstr>
      <vt:lpstr>JUVENILE</vt:lpstr>
      <vt:lpstr>SUBADULT</vt:lpstr>
      <vt:lpstr>ADULT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 Balme</dc:creator>
  <cp:lastModifiedBy>Ross Pitman</cp:lastModifiedBy>
  <dcterms:created xsi:type="dcterms:W3CDTF">2014-09-10T11:31:58Z</dcterms:created>
  <dcterms:modified xsi:type="dcterms:W3CDTF">2016-04-14T14:05:22Z</dcterms:modified>
</cp:coreProperties>
</file>